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nessa\Documents\ANDREW\ANDREW\Documents\2023\q updates\"/>
    </mc:Choice>
  </mc:AlternateContent>
  <xr:revisionPtr revIDLastSave="0" documentId="8_{5F356476-F246-474C-BBBB-1033A93DBC63}" xr6:coauthVersionLast="47" xr6:coauthVersionMax="47" xr10:uidLastSave="{00000000-0000-0000-0000-000000000000}"/>
  <bookViews>
    <workbookView xWindow="-108" yWindow="-108" windowWidth="23256" windowHeight="12456" xr2:uid="{FF81FDAD-EF40-4662-AC64-938DFACF76A5}"/>
  </bookViews>
  <sheets>
    <sheet name="Chart1" sheetId="8" r:id="rId1"/>
    <sheet name="B 103 Q2 2023" sheetId="1" r:id="rId2"/>
    <sheet name="B. 103 q caL Q2 2023" sheetId="2" r:id="rId3"/>
    <sheet name="SHW q " sheetId="3" r:id="rId4"/>
    <sheet name="Q &amp; CAPE for Chart" sheetId="6" r:id="rId5"/>
    <sheet name="Data" sheetId="4" r:id="rId6"/>
    <sheet name="CAPE calculation" sheetId="5" r:id="rId7"/>
    <sheet name="Sheet7" sheetId="7" r:id="rId8"/>
  </sheets>
  <externalReferences>
    <externalReference r:id="rId9"/>
    <externalReference r:id="rId10"/>
  </externalReferences>
  <definedNames>
    <definedName name="_Regression_Int">1</definedName>
    <definedName name="CIQWBGuid" hidden="1">"d5c96f1c-0b8a-4f1d-9499-e87469d8b72c"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43637.646724537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6">#REF!</definedName>
    <definedName name="_xlnm.Print_Area">Data!$A$1546:$M$1557</definedName>
    <definedName name="Print_Area_MI" localSheetId="6">#REF!</definedName>
    <definedName name="Print_Area_MI">Data!$A$1546:$M$1557</definedName>
    <definedName name="SPWS_WBID">"D59E1A16-371E-4D0F-A93D-481B765CD67C"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6" l="1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8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S505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8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215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8" i="3"/>
  <c r="P9" i="3"/>
  <c r="P195" i="3"/>
  <c r="P199" i="3"/>
  <c r="P203" i="3"/>
  <c r="P207" i="3"/>
  <c r="P211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191" i="3"/>
  <c r="P7" i="3"/>
  <c r="O191" i="3"/>
  <c r="O195" i="3"/>
  <c r="O199" i="3"/>
  <c r="O203" i="3"/>
  <c r="O207" i="3"/>
  <c r="O211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M508" i="6" l="1"/>
  <c r="L508" i="6"/>
  <c r="J508" i="6"/>
  <c r="L507" i="6"/>
  <c r="M506" i="6"/>
  <c r="L506" i="6"/>
  <c r="H508" i="6"/>
  <c r="G507" i="6"/>
  <c r="I6" i="6"/>
  <c r="I7" i="6"/>
  <c r="I8" i="6"/>
  <c r="J8" i="6" s="1"/>
  <c r="I9" i="6"/>
  <c r="I10" i="6"/>
  <c r="J10" i="6" s="1"/>
  <c r="I11" i="6"/>
  <c r="I12" i="6"/>
  <c r="I13" i="6"/>
  <c r="J13" i="6" s="1"/>
  <c r="I14" i="6"/>
  <c r="I15" i="6"/>
  <c r="I16" i="6"/>
  <c r="J16" i="6" s="1"/>
  <c r="I17" i="6"/>
  <c r="I18" i="6"/>
  <c r="J18" i="6" s="1"/>
  <c r="I19" i="6"/>
  <c r="I20" i="6"/>
  <c r="I21" i="6"/>
  <c r="J21" i="6" s="1"/>
  <c r="I22" i="6"/>
  <c r="I23" i="6"/>
  <c r="I24" i="6"/>
  <c r="J24" i="6" s="1"/>
  <c r="I25" i="6"/>
  <c r="I26" i="6"/>
  <c r="J26" i="6" s="1"/>
  <c r="I27" i="6"/>
  <c r="I28" i="6"/>
  <c r="I29" i="6"/>
  <c r="J29" i="6" s="1"/>
  <c r="I30" i="6"/>
  <c r="I31" i="6"/>
  <c r="I32" i="6"/>
  <c r="J32" i="6" s="1"/>
  <c r="I33" i="6"/>
  <c r="I34" i="6"/>
  <c r="J34" i="6" s="1"/>
  <c r="I35" i="6"/>
  <c r="I36" i="6"/>
  <c r="I37" i="6"/>
  <c r="J37" i="6" s="1"/>
  <c r="I38" i="6"/>
  <c r="I39" i="6"/>
  <c r="I40" i="6"/>
  <c r="J40" i="6" s="1"/>
  <c r="I41" i="6"/>
  <c r="I42" i="6"/>
  <c r="J42" i="6" s="1"/>
  <c r="I43" i="6"/>
  <c r="I44" i="6"/>
  <c r="I45" i="6"/>
  <c r="J45" i="6" s="1"/>
  <c r="I46" i="6"/>
  <c r="I47" i="6"/>
  <c r="I48" i="6"/>
  <c r="J48" i="6" s="1"/>
  <c r="I49" i="6"/>
  <c r="I50" i="6"/>
  <c r="J50" i="6" s="1"/>
  <c r="I51" i="6"/>
  <c r="I52" i="6"/>
  <c r="I53" i="6"/>
  <c r="J53" i="6" s="1"/>
  <c r="I54" i="6"/>
  <c r="I55" i="6"/>
  <c r="I56" i="6"/>
  <c r="J56" i="6" s="1"/>
  <c r="I57" i="6"/>
  <c r="I58" i="6"/>
  <c r="J58" i="6" s="1"/>
  <c r="I59" i="6"/>
  <c r="I60" i="6"/>
  <c r="I61" i="6"/>
  <c r="J61" i="6" s="1"/>
  <c r="I62" i="6"/>
  <c r="I63" i="6"/>
  <c r="I64" i="6"/>
  <c r="J64" i="6" s="1"/>
  <c r="I65" i="6"/>
  <c r="I66" i="6"/>
  <c r="J66" i="6" s="1"/>
  <c r="I67" i="6"/>
  <c r="I68" i="6"/>
  <c r="I69" i="6"/>
  <c r="J69" i="6" s="1"/>
  <c r="I70" i="6"/>
  <c r="I71" i="6"/>
  <c r="I72" i="6"/>
  <c r="J72" i="6" s="1"/>
  <c r="I73" i="6"/>
  <c r="I74" i="6"/>
  <c r="J74" i="6" s="1"/>
  <c r="I75" i="6"/>
  <c r="I76" i="6"/>
  <c r="I77" i="6"/>
  <c r="J77" i="6" s="1"/>
  <c r="I78" i="6"/>
  <c r="I79" i="6"/>
  <c r="I80" i="6"/>
  <c r="J80" i="6" s="1"/>
  <c r="I81" i="6"/>
  <c r="I82" i="6"/>
  <c r="J82" i="6" s="1"/>
  <c r="I83" i="6"/>
  <c r="I84" i="6"/>
  <c r="I85" i="6"/>
  <c r="J85" i="6" s="1"/>
  <c r="I86" i="6"/>
  <c r="I87" i="6"/>
  <c r="I88" i="6"/>
  <c r="J88" i="6" s="1"/>
  <c r="I89" i="6"/>
  <c r="I90" i="6"/>
  <c r="J90" i="6" s="1"/>
  <c r="I91" i="6"/>
  <c r="I92" i="6"/>
  <c r="I93" i="6"/>
  <c r="J93" i="6" s="1"/>
  <c r="I94" i="6"/>
  <c r="I95" i="6"/>
  <c r="I96" i="6"/>
  <c r="J96" i="6" s="1"/>
  <c r="I97" i="6"/>
  <c r="I98" i="6"/>
  <c r="J98" i="6" s="1"/>
  <c r="I99" i="6"/>
  <c r="I100" i="6"/>
  <c r="I101" i="6"/>
  <c r="J101" i="6" s="1"/>
  <c r="I102" i="6"/>
  <c r="I103" i="6"/>
  <c r="I104" i="6"/>
  <c r="J104" i="6" s="1"/>
  <c r="I105" i="6"/>
  <c r="I106" i="6"/>
  <c r="J106" i="6" s="1"/>
  <c r="I107" i="6"/>
  <c r="I108" i="6"/>
  <c r="I109" i="6"/>
  <c r="J109" i="6" s="1"/>
  <c r="I110" i="6"/>
  <c r="I111" i="6"/>
  <c r="I112" i="6"/>
  <c r="J112" i="6" s="1"/>
  <c r="I113" i="6"/>
  <c r="I114" i="6"/>
  <c r="J114" i="6" s="1"/>
  <c r="I115" i="6"/>
  <c r="I116" i="6"/>
  <c r="I117" i="6"/>
  <c r="J117" i="6" s="1"/>
  <c r="I118" i="6"/>
  <c r="I119" i="6"/>
  <c r="I120" i="6"/>
  <c r="J120" i="6" s="1"/>
  <c r="I121" i="6"/>
  <c r="I122" i="6"/>
  <c r="J122" i="6" s="1"/>
  <c r="I123" i="6"/>
  <c r="I124" i="6"/>
  <c r="I125" i="6"/>
  <c r="J125" i="6" s="1"/>
  <c r="I126" i="6"/>
  <c r="I127" i="6"/>
  <c r="I128" i="6"/>
  <c r="J128" i="6" s="1"/>
  <c r="I129" i="6"/>
  <c r="I130" i="6"/>
  <c r="J130" i="6" s="1"/>
  <c r="I131" i="6"/>
  <c r="I132" i="6"/>
  <c r="I133" i="6"/>
  <c r="J133" i="6" s="1"/>
  <c r="I134" i="6"/>
  <c r="I135" i="6"/>
  <c r="I136" i="6"/>
  <c r="J136" i="6" s="1"/>
  <c r="I137" i="6"/>
  <c r="I138" i="6"/>
  <c r="J138" i="6" s="1"/>
  <c r="I139" i="6"/>
  <c r="I140" i="6"/>
  <c r="I141" i="6"/>
  <c r="J141" i="6" s="1"/>
  <c r="I142" i="6"/>
  <c r="I143" i="6"/>
  <c r="I144" i="6"/>
  <c r="J144" i="6" s="1"/>
  <c r="I145" i="6"/>
  <c r="I146" i="6"/>
  <c r="J146" i="6" s="1"/>
  <c r="I147" i="6"/>
  <c r="I148" i="6"/>
  <c r="I149" i="6"/>
  <c r="J149" i="6" s="1"/>
  <c r="I150" i="6"/>
  <c r="I151" i="6"/>
  <c r="I152" i="6"/>
  <c r="J152" i="6" s="1"/>
  <c r="I153" i="6"/>
  <c r="I154" i="6"/>
  <c r="J154" i="6" s="1"/>
  <c r="I155" i="6"/>
  <c r="I156" i="6"/>
  <c r="I157" i="6"/>
  <c r="J157" i="6" s="1"/>
  <c r="I158" i="6"/>
  <c r="I159" i="6"/>
  <c r="I160" i="6"/>
  <c r="J160" i="6" s="1"/>
  <c r="I161" i="6"/>
  <c r="I162" i="6"/>
  <c r="J162" i="6" s="1"/>
  <c r="I163" i="6"/>
  <c r="I164" i="6"/>
  <c r="I165" i="6"/>
  <c r="J165" i="6" s="1"/>
  <c r="I166" i="6"/>
  <c r="I167" i="6"/>
  <c r="I168" i="6"/>
  <c r="J168" i="6" s="1"/>
  <c r="I169" i="6"/>
  <c r="I170" i="6"/>
  <c r="J170" i="6" s="1"/>
  <c r="I171" i="6"/>
  <c r="I172" i="6"/>
  <c r="I173" i="6"/>
  <c r="J173" i="6" s="1"/>
  <c r="I174" i="6"/>
  <c r="I175" i="6"/>
  <c r="I176" i="6"/>
  <c r="J176" i="6" s="1"/>
  <c r="I177" i="6"/>
  <c r="I178" i="6"/>
  <c r="J178" i="6" s="1"/>
  <c r="I179" i="6"/>
  <c r="I180" i="6"/>
  <c r="I181" i="6"/>
  <c r="J181" i="6" s="1"/>
  <c r="I182" i="6"/>
  <c r="I183" i="6"/>
  <c r="I184" i="6"/>
  <c r="J184" i="6" s="1"/>
  <c r="I185" i="6"/>
  <c r="I186" i="6"/>
  <c r="J186" i="6" s="1"/>
  <c r="I187" i="6"/>
  <c r="I188" i="6"/>
  <c r="I189" i="6"/>
  <c r="J189" i="6" s="1"/>
  <c r="I190" i="6"/>
  <c r="I191" i="6"/>
  <c r="I192" i="6"/>
  <c r="J192" i="6" s="1"/>
  <c r="I193" i="6"/>
  <c r="I194" i="6"/>
  <c r="J194" i="6" s="1"/>
  <c r="I195" i="6"/>
  <c r="I196" i="6"/>
  <c r="I197" i="6"/>
  <c r="J197" i="6" s="1"/>
  <c r="I198" i="6"/>
  <c r="I199" i="6"/>
  <c r="I200" i="6"/>
  <c r="J200" i="6" s="1"/>
  <c r="I201" i="6"/>
  <c r="I202" i="6"/>
  <c r="J202" i="6" s="1"/>
  <c r="I203" i="6"/>
  <c r="I204" i="6"/>
  <c r="I205" i="6"/>
  <c r="J205" i="6" s="1"/>
  <c r="I206" i="6"/>
  <c r="I207" i="6"/>
  <c r="I208" i="6"/>
  <c r="J208" i="6" s="1"/>
  <c r="I209" i="6"/>
  <c r="I210" i="6"/>
  <c r="J210" i="6" s="1"/>
  <c r="I211" i="6"/>
  <c r="I212" i="6"/>
  <c r="I213" i="6"/>
  <c r="J213" i="6" s="1"/>
  <c r="I214" i="6"/>
  <c r="I215" i="6"/>
  <c r="I216" i="6"/>
  <c r="J216" i="6" s="1"/>
  <c r="I217" i="6"/>
  <c r="I218" i="6"/>
  <c r="J218" i="6" s="1"/>
  <c r="I219" i="6"/>
  <c r="I220" i="6"/>
  <c r="I221" i="6"/>
  <c r="J221" i="6" s="1"/>
  <c r="I222" i="6"/>
  <c r="I223" i="6"/>
  <c r="I224" i="6"/>
  <c r="J224" i="6" s="1"/>
  <c r="I225" i="6"/>
  <c r="I226" i="6"/>
  <c r="J226" i="6" s="1"/>
  <c r="I227" i="6"/>
  <c r="I228" i="6"/>
  <c r="I229" i="6"/>
  <c r="J229" i="6" s="1"/>
  <c r="I230" i="6"/>
  <c r="I231" i="6"/>
  <c r="I232" i="6"/>
  <c r="J232" i="6" s="1"/>
  <c r="I233" i="6"/>
  <c r="I234" i="6"/>
  <c r="J234" i="6" s="1"/>
  <c r="I235" i="6"/>
  <c r="I236" i="6"/>
  <c r="I237" i="6"/>
  <c r="J237" i="6" s="1"/>
  <c r="I238" i="6"/>
  <c r="I239" i="6"/>
  <c r="I240" i="6"/>
  <c r="J240" i="6" s="1"/>
  <c r="I241" i="6"/>
  <c r="I242" i="6"/>
  <c r="J242" i="6" s="1"/>
  <c r="I243" i="6"/>
  <c r="I244" i="6"/>
  <c r="I245" i="6"/>
  <c r="J245" i="6" s="1"/>
  <c r="I246" i="6"/>
  <c r="I247" i="6"/>
  <c r="I248" i="6"/>
  <c r="J248" i="6" s="1"/>
  <c r="I249" i="6"/>
  <c r="I250" i="6"/>
  <c r="J250" i="6" s="1"/>
  <c r="I251" i="6"/>
  <c r="I252" i="6"/>
  <c r="I253" i="6"/>
  <c r="J253" i="6" s="1"/>
  <c r="I254" i="6"/>
  <c r="I255" i="6"/>
  <c r="I256" i="6"/>
  <c r="J256" i="6" s="1"/>
  <c r="I257" i="6"/>
  <c r="I258" i="6"/>
  <c r="J258" i="6" s="1"/>
  <c r="I259" i="6"/>
  <c r="I260" i="6"/>
  <c r="I261" i="6"/>
  <c r="J261" i="6" s="1"/>
  <c r="I262" i="6"/>
  <c r="I263" i="6"/>
  <c r="I264" i="6"/>
  <c r="J264" i="6" s="1"/>
  <c r="I265" i="6"/>
  <c r="I266" i="6"/>
  <c r="J266" i="6" s="1"/>
  <c r="I267" i="6"/>
  <c r="I268" i="6"/>
  <c r="I269" i="6"/>
  <c r="J269" i="6" s="1"/>
  <c r="I270" i="6"/>
  <c r="I271" i="6"/>
  <c r="I272" i="6"/>
  <c r="J272" i="6" s="1"/>
  <c r="I273" i="6"/>
  <c r="I274" i="6"/>
  <c r="J274" i="6" s="1"/>
  <c r="I275" i="6"/>
  <c r="I276" i="6"/>
  <c r="I277" i="6"/>
  <c r="J277" i="6" s="1"/>
  <c r="I278" i="6"/>
  <c r="I279" i="6"/>
  <c r="I280" i="6"/>
  <c r="J280" i="6" s="1"/>
  <c r="I281" i="6"/>
  <c r="I282" i="6"/>
  <c r="J282" i="6" s="1"/>
  <c r="I283" i="6"/>
  <c r="I284" i="6"/>
  <c r="I285" i="6"/>
  <c r="J285" i="6" s="1"/>
  <c r="I286" i="6"/>
  <c r="I287" i="6"/>
  <c r="I288" i="6"/>
  <c r="J288" i="6" s="1"/>
  <c r="I289" i="6"/>
  <c r="I290" i="6"/>
  <c r="J290" i="6" s="1"/>
  <c r="I291" i="6"/>
  <c r="I292" i="6"/>
  <c r="I293" i="6"/>
  <c r="J293" i="6" s="1"/>
  <c r="I294" i="6"/>
  <c r="I295" i="6"/>
  <c r="I296" i="6"/>
  <c r="J296" i="6" s="1"/>
  <c r="I297" i="6"/>
  <c r="I298" i="6"/>
  <c r="J298" i="6" s="1"/>
  <c r="I299" i="6"/>
  <c r="I300" i="6"/>
  <c r="I301" i="6"/>
  <c r="J301" i="6" s="1"/>
  <c r="I302" i="6"/>
  <c r="I303" i="6"/>
  <c r="I304" i="6"/>
  <c r="J304" i="6" s="1"/>
  <c r="I305" i="6"/>
  <c r="I306" i="6"/>
  <c r="J306" i="6" s="1"/>
  <c r="I307" i="6"/>
  <c r="I308" i="6"/>
  <c r="I309" i="6"/>
  <c r="J309" i="6" s="1"/>
  <c r="I310" i="6"/>
  <c r="I311" i="6"/>
  <c r="I312" i="6"/>
  <c r="J312" i="6" s="1"/>
  <c r="I313" i="6"/>
  <c r="I314" i="6"/>
  <c r="J314" i="6" s="1"/>
  <c r="I315" i="6"/>
  <c r="I316" i="6"/>
  <c r="I317" i="6"/>
  <c r="J317" i="6" s="1"/>
  <c r="I318" i="6"/>
  <c r="I319" i="6"/>
  <c r="I320" i="6"/>
  <c r="J320" i="6" s="1"/>
  <c r="I321" i="6"/>
  <c r="I322" i="6"/>
  <c r="J322" i="6" s="1"/>
  <c r="I323" i="6"/>
  <c r="I324" i="6"/>
  <c r="I325" i="6"/>
  <c r="J325" i="6" s="1"/>
  <c r="I326" i="6"/>
  <c r="I327" i="6"/>
  <c r="I328" i="6"/>
  <c r="J328" i="6" s="1"/>
  <c r="I329" i="6"/>
  <c r="I330" i="6"/>
  <c r="J330" i="6" s="1"/>
  <c r="I331" i="6"/>
  <c r="I332" i="6"/>
  <c r="I333" i="6"/>
  <c r="J333" i="6" s="1"/>
  <c r="I334" i="6"/>
  <c r="I335" i="6"/>
  <c r="I336" i="6"/>
  <c r="J336" i="6" s="1"/>
  <c r="I337" i="6"/>
  <c r="I338" i="6"/>
  <c r="J338" i="6" s="1"/>
  <c r="I339" i="6"/>
  <c r="I340" i="6"/>
  <c r="I341" i="6"/>
  <c r="J341" i="6" s="1"/>
  <c r="I342" i="6"/>
  <c r="I343" i="6"/>
  <c r="I344" i="6"/>
  <c r="J344" i="6" s="1"/>
  <c r="I345" i="6"/>
  <c r="I346" i="6"/>
  <c r="J346" i="6" s="1"/>
  <c r="I347" i="6"/>
  <c r="I348" i="6"/>
  <c r="I349" i="6"/>
  <c r="J349" i="6" s="1"/>
  <c r="I350" i="6"/>
  <c r="I351" i="6"/>
  <c r="I352" i="6"/>
  <c r="J352" i="6" s="1"/>
  <c r="I353" i="6"/>
  <c r="I354" i="6"/>
  <c r="J354" i="6" s="1"/>
  <c r="I355" i="6"/>
  <c r="I356" i="6"/>
  <c r="I357" i="6"/>
  <c r="J357" i="6" s="1"/>
  <c r="I358" i="6"/>
  <c r="I359" i="6"/>
  <c r="I360" i="6"/>
  <c r="J360" i="6" s="1"/>
  <c r="I361" i="6"/>
  <c r="I362" i="6"/>
  <c r="J362" i="6" s="1"/>
  <c r="I363" i="6"/>
  <c r="I364" i="6"/>
  <c r="I365" i="6"/>
  <c r="J365" i="6" s="1"/>
  <c r="I366" i="6"/>
  <c r="I367" i="6"/>
  <c r="I368" i="6"/>
  <c r="J368" i="6" s="1"/>
  <c r="I369" i="6"/>
  <c r="I370" i="6"/>
  <c r="J370" i="6" s="1"/>
  <c r="I371" i="6"/>
  <c r="I372" i="6"/>
  <c r="I373" i="6"/>
  <c r="J373" i="6" s="1"/>
  <c r="I374" i="6"/>
  <c r="I375" i="6"/>
  <c r="I376" i="6"/>
  <c r="J376" i="6" s="1"/>
  <c r="I377" i="6"/>
  <c r="I378" i="6"/>
  <c r="J378" i="6" s="1"/>
  <c r="I379" i="6"/>
  <c r="I380" i="6"/>
  <c r="I381" i="6"/>
  <c r="J381" i="6" s="1"/>
  <c r="I382" i="6"/>
  <c r="I383" i="6"/>
  <c r="I384" i="6"/>
  <c r="J384" i="6" s="1"/>
  <c r="I385" i="6"/>
  <c r="I386" i="6"/>
  <c r="J386" i="6" s="1"/>
  <c r="I387" i="6"/>
  <c r="I388" i="6"/>
  <c r="I389" i="6"/>
  <c r="J389" i="6" s="1"/>
  <c r="I390" i="6"/>
  <c r="I391" i="6"/>
  <c r="I392" i="6"/>
  <c r="J392" i="6" s="1"/>
  <c r="I393" i="6"/>
  <c r="I394" i="6"/>
  <c r="J394" i="6" s="1"/>
  <c r="I395" i="6"/>
  <c r="I396" i="6"/>
  <c r="I397" i="6"/>
  <c r="J397" i="6" s="1"/>
  <c r="I398" i="6"/>
  <c r="I399" i="6"/>
  <c r="I400" i="6"/>
  <c r="J400" i="6" s="1"/>
  <c r="I401" i="6"/>
  <c r="I402" i="6"/>
  <c r="J402" i="6" s="1"/>
  <c r="I403" i="6"/>
  <c r="I404" i="6"/>
  <c r="I405" i="6"/>
  <c r="J405" i="6" s="1"/>
  <c r="I406" i="6"/>
  <c r="I407" i="6"/>
  <c r="I408" i="6"/>
  <c r="J408" i="6" s="1"/>
  <c r="I409" i="6"/>
  <c r="I410" i="6"/>
  <c r="J410" i="6" s="1"/>
  <c r="I411" i="6"/>
  <c r="I412" i="6"/>
  <c r="I413" i="6"/>
  <c r="J413" i="6" s="1"/>
  <c r="I414" i="6"/>
  <c r="I415" i="6"/>
  <c r="I416" i="6"/>
  <c r="J416" i="6" s="1"/>
  <c r="I417" i="6"/>
  <c r="I418" i="6"/>
  <c r="J418" i="6" s="1"/>
  <c r="I419" i="6"/>
  <c r="I420" i="6"/>
  <c r="I421" i="6"/>
  <c r="J421" i="6" s="1"/>
  <c r="I422" i="6"/>
  <c r="I423" i="6"/>
  <c r="I424" i="6"/>
  <c r="J424" i="6" s="1"/>
  <c r="I425" i="6"/>
  <c r="I426" i="6"/>
  <c r="J426" i="6" s="1"/>
  <c r="I427" i="6"/>
  <c r="I428" i="6"/>
  <c r="I429" i="6"/>
  <c r="J429" i="6" s="1"/>
  <c r="I430" i="6"/>
  <c r="I431" i="6"/>
  <c r="I432" i="6"/>
  <c r="J432" i="6" s="1"/>
  <c r="I433" i="6"/>
  <c r="I434" i="6"/>
  <c r="J434" i="6" s="1"/>
  <c r="I435" i="6"/>
  <c r="I436" i="6"/>
  <c r="I437" i="6"/>
  <c r="J437" i="6" s="1"/>
  <c r="I438" i="6"/>
  <c r="I439" i="6"/>
  <c r="I440" i="6"/>
  <c r="J440" i="6" s="1"/>
  <c r="I441" i="6"/>
  <c r="I442" i="6"/>
  <c r="J442" i="6" s="1"/>
  <c r="I443" i="6"/>
  <c r="I444" i="6"/>
  <c r="I445" i="6"/>
  <c r="J445" i="6" s="1"/>
  <c r="I446" i="6"/>
  <c r="I447" i="6"/>
  <c r="I448" i="6"/>
  <c r="J448" i="6" s="1"/>
  <c r="I449" i="6"/>
  <c r="I450" i="6"/>
  <c r="J450" i="6" s="1"/>
  <c r="I451" i="6"/>
  <c r="I452" i="6"/>
  <c r="I453" i="6"/>
  <c r="J453" i="6" s="1"/>
  <c r="I454" i="6"/>
  <c r="I455" i="6"/>
  <c r="I456" i="6"/>
  <c r="J456" i="6" s="1"/>
  <c r="I457" i="6"/>
  <c r="I458" i="6"/>
  <c r="J458" i="6" s="1"/>
  <c r="I459" i="6"/>
  <c r="I460" i="6"/>
  <c r="I461" i="6"/>
  <c r="J461" i="6" s="1"/>
  <c r="I462" i="6"/>
  <c r="I463" i="6"/>
  <c r="I464" i="6"/>
  <c r="J464" i="6" s="1"/>
  <c r="I465" i="6"/>
  <c r="I466" i="6"/>
  <c r="J466" i="6" s="1"/>
  <c r="I467" i="6"/>
  <c r="I468" i="6"/>
  <c r="I469" i="6"/>
  <c r="J469" i="6" s="1"/>
  <c r="I470" i="6"/>
  <c r="I471" i="6"/>
  <c r="I472" i="6"/>
  <c r="J472" i="6" s="1"/>
  <c r="I473" i="6"/>
  <c r="I474" i="6"/>
  <c r="J474" i="6" s="1"/>
  <c r="I475" i="6"/>
  <c r="I476" i="6"/>
  <c r="I477" i="6"/>
  <c r="J477" i="6" s="1"/>
  <c r="I478" i="6"/>
  <c r="I479" i="6"/>
  <c r="I480" i="6"/>
  <c r="J480" i="6" s="1"/>
  <c r="I481" i="6"/>
  <c r="I482" i="6"/>
  <c r="J482" i="6" s="1"/>
  <c r="I483" i="6"/>
  <c r="I484" i="6"/>
  <c r="I485" i="6"/>
  <c r="J485" i="6" s="1"/>
  <c r="I486" i="6"/>
  <c r="I487" i="6"/>
  <c r="I488" i="6"/>
  <c r="J488" i="6" s="1"/>
  <c r="I489" i="6"/>
  <c r="I490" i="6"/>
  <c r="J490" i="6" s="1"/>
  <c r="I491" i="6"/>
  <c r="I492" i="6"/>
  <c r="I493" i="6"/>
  <c r="J493" i="6" s="1"/>
  <c r="I494" i="6"/>
  <c r="I495" i="6"/>
  <c r="I496" i="6"/>
  <c r="J496" i="6" s="1"/>
  <c r="I497" i="6"/>
  <c r="I498" i="6"/>
  <c r="J7" i="6"/>
  <c r="J9" i="6"/>
  <c r="J11" i="6"/>
  <c r="J12" i="6"/>
  <c r="J14" i="6"/>
  <c r="J15" i="6"/>
  <c r="J17" i="6"/>
  <c r="J19" i="6"/>
  <c r="J20" i="6"/>
  <c r="J22" i="6"/>
  <c r="J23" i="6"/>
  <c r="J25" i="6"/>
  <c r="J27" i="6"/>
  <c r="J28" i="6"/>
  <c r="J30" i="6"/>
  <c r="J31" i="6"/>
  <c r="J33" i="6"/>
  <c r="J35" i="6"/>
  <c r="J36" i="6"/>
  <c r="J38" i="6"/>
  <c r="J39" i="6"/>
  <c r="J41" i="6"/>
  <c r="J43" i="6"/>
  <c r="J44" i="6"/>
  <c r="J46" i="6"/>
  <c r="J47" i="6"/>
  <c r="J49" i="6"/>
  <c r="J51" i="6"/>
  <c r="J52" i="6"/>
  <c r="J54" i="6"/>
  <c r="J55" i="6"/>
  <c r="J57" i="6"/>
  <c r="J59" i="6"/>
  <c r="J60" i="6"/>
  <c r="J62" i="6"/>
  <c r="J63" i="6"/>
  <c r="J65" i="6"/>
  <c r="J67" i="6"/>
  <c r="J68" i="6"/>
  <c r="J70" i="6"/>
  <c r="J71" i="6"/>
  <c r="J73" i="6"/>
  <c r="J75" i="6"/>
  <c r="J76" i="6"/>
  <c r="J78" i="6"/>
  <c r="J79" i="6"/>
  <c r="J81" i="6"/>
  <c r="J83" i="6"/>
  <c r="J84" i="6"/>
  <c r="J86" i="6"/>
  <c r="J87" i="6"/>
  <c r="J89" i="6"/>
  <c r="J91" i="6"/>
  <c r="J92" i="6"/>
  <c r="J94" i="6"/>
  <c r="J95" i="6"/>
  <c r="J97" i="6"/>
  <c r="J99" i="6"/>
  <c r="J100" i="6"/>
  <c r="J102" i="6"/>
  <c r="J103" i="6"/>
  <c r="J105" i="6"/>
  <c r="J107" i="6"/>
  <c r="J108" i="6"/>
  <c r="J110" i="6"/>
  <c r="J111" i="6"/>
  <c r="J113" i="6"/>
  <c r="J115" i="6"/>
  <c r="J116" i="6"/>
  <c r="J118" i="6"/>
  <c r="J119" i="6"/>
  <c r="J121" i="6"/>
  <c r="J123" i="6"/>
  <c r="J124" i="6"/>
  <c r="J126" i="6"/>
  <c r="J127" i="6"/>
  <c r="J129" i="6"/>
  <c r="J131" i="6"/>
  <c r="J132" i="6"/>
  <c r="J134" i="6"/>
  <c r="J135" i="6"/>
  <c r="J137" i="6"/>
  <c r="J139" i="6"/>
  <c r="J140" i="6"/>
  <c r="J142" i="6"/>
  <c r="J143" i="6"/>
  <c r="J145" i="6"/>
  <c r="J147" i="6"/>
  <c r="J148" i="6"/>
  <c r="J150" i="6"/>
  <c r="J151" i="6"/>
  <c r="J153" i="6"/>
  <c r="J155" i="6"/>
  <c r="J156" i="6"/>
  <c r="J158" i="6"/>
  <c r="J159" i="6"/>
  <c r="J161" i="6"/>
  <c r="J163" i="6"/>
  <c r="J164" i="6"/>
  <c r="J166" i="6"/>
  <c r="J167" i="6"/>
  <c r="J169" i="6"/>
  <c r="J171" i="6"/>
  <c r="J172" i="6"/>
  <c r="J174" i="6"/>
  <c r="J175" i="6"/>
  <c r="J177" i="6"/>
  <c r="J179" i="6"/>
  <c r="J180" i="6"/>
  <c r="J182" i="6"/>
  <c r="J183" i="6"/>
  <c r="J185" i="6"/>
  <c r="J187" i="6"/>
  <c r="J188" i="6"/>
  <c r="J190" i="6"/>
  <c r="J191" i="6"/>
  <c r="J193" i="6"/>
  <c r="J195" i="6"/>
  <c r="J196" i="6"/>
  <c r="J198" i="6"/>
  <c r="J199" i="6"/>
  <c r="J201" i="6"/>
  <c r="J203" i="6"/>
  <c r="J204" i="6"/>
  <c r="J206" i="6"/>
  <c r="J207" i="6"/>
  <c r="J209" i="6"/>
  <c r="J211" i="6"/>
  <c r="J212" i="6"/>
  <c r="J214" i="6"/>
  <c r="J215" i="6"/>
  <c r="J217" i="6"/>
  <c r="J219" i="6"/>
  <c r="J220" i="6"/>
  <c r="J222" i="6"/>
  <c r="J223" i="6"/>
  <c r="J225" i="6"/>
  <c r="J227" i="6"/>
  <c r="J228" i="6"/>
  <c r="J230" i="6"/>
  <c r="J231" i="6"/>
  <c r="J233" i="6"/>
  <c r="J235" i="6"/>
  <c r="J236" i="6"/>
  <c r="J238" i="6"/>
  <c r="J239" i="6"/>
  <c r="J241" i="6"/>
  <c r="J243" i="6"/>
  <c r="J244" i="6"/>
  <c r="J246" i="6"/>
  <c r="J247" i="6"/>
  <c r="J249" i="6"/>
  <c r="J251" i="6"/>
  <c r="J252" i="6"/>
  <c r="J254" i="6"/>
  <c r="J255" i="6"/>
  <c r="J257" i="6"/>
  <c r="J259" i="6"/>
  <c r="J260" i="6"/>
  <c r="J262" i="6"/>
  <c r="J263" i="6"/>
  <c r="J265" i="6"/>
  <c r="J267" i="6"/>
  <c r="J268" i="6"/>
  <c r="J270" i="6"/>
  <c r="J271" i="6"/>
  <c r="J273" i="6"/>
  <c r="J275" i="6"/>
  <c r="J276" i="6"/>
  <c r="J278" i="6"/>
  <c r="J279" i="6"/>
  <c r="J281" i="6"/>
  <c r="J283" i="6"/>
  <c r="J284" i="6"/>
  <c r="J286" i="6"/>
  <c r="J287" i="6"/>
  <c r="J289" i="6"/>
  <c r="J291" i="6"/>
  <c r="J292" i="6"/>
  <c r="J294" i="6"/>
  <c r="J295" i="6"/>
  <c r="J297" i="6"/>
  <c r="J299" i="6"/>
  <c r="J300" i="6"/>
  <c r="J302" i="6"/>
  <c r="J303" i="6"/>
  <c r="J305" i="6"/>
  <c r="J307" i="6"/>
  <c r="J308" i="6"/>
  <c r="J310" i="6"/>
  <c r="J311" i="6"/>
  <c r="J313" i="6"/>
  <c r="J315" i="6"/>
  <c r="J316" i="6"/>
  <c r="J318" i="6"/>
  <c r="J319" i="6"/>
  <c r="J321" i="6"/>
  <c r="J323" i="6"/>
  <c r="J324" i="6"/>
  <c r="J326" i="6"/>
  <c r="J327" i="6"/>
  <c r="J329" i="6"/>
  <c r="J331" i="6"/>
  <c r="J332" i="6"/>
  <c r="J334" i="6"/>
  <c r="J335" i="6"/>
  <c r="J337" i="6"/>
  <c r="J339" i="6"/>
  <c r="J340" i="6"/>
  <c r="J342" i="6"/>
  <c r="J343" i="6"/>
  <c r="J345" i="6"/>
  <c r="J347" i="6"/>
  <c r="J348" i="6"/>
  <c r="J350" i="6"/>
  <c r="J351" i="6"/>
  <c r="J353" i="6"/>
  <c r="J355" i="6"/>
  <c r="J356" i="6"/>
  <c r="J358" i="6"/>
  <c r="J359" i="6"/>
  <c r="J361" i="6"/>
  <c r="J363" i="6"/>
  <c r="J364" i="6"/>
  <c r="J366" i="6"/>
  <c r="J367" i="6"/>
  <c r="J369" i="6"/>
  <c r="J371" i="6"/>
  <c r="J372" i="6"/>
  <c r="J374" i="6"/>
  <c r="J375" i="6"/>
  <c r="J377" i="6"/>
  <c r="J379" i="6"/>
  <c r="J380" i="6"/>
  <c r="J382" i="6"/>
  <c r="J383" i="6"/>
  <c r="J385" i="6"/>
  <c r="J387" i="6"/>
  <c r="J388" i="6"/>
  <c r="J390" i="6"/>
  <c r="J391" i="6"/>
  <c r="J393" i="6"/>
  <c r="J395" i="6"/>
  <c r="J396" i="6"/>
  <c r="J398" i="6"/>
  <c r="J399" i="6"/>
  <c r="J401" i="6"/>
  <c r="J403" i="6"/>
  <c r="J404" i="6"/>
  <c r="J406" i="6"/>
  <c r="J407" i="6"/>
  <c r="J409" i="6"/>
  <c r="J411" i="6"/>
  <c r="J412" i="6"/>
  <c r="J414" i="6"/>
  <c r="J415" i="6"/>
  <c r="J417" i="6"/>
  <c r="J419" i="6"/>
  <c r="J420" i="6"/>
  <c r="J422" i="6"/>
  <c r="J423" i="6"/>
  <c r="J425" i="6"/>
  <c r="J427" i="6"/>
  <c r="J428" i="6"/>
  <c r="J430" i="6"/>
  <c r="J431" i="6"/>
  <c r="J433" i="6"/>
  <c r="J435" i="6"/>
  <c r="J436" i="6"/>
  <c r="J438" i="6"/>
  <c r="J439" i="6"/>
  <c r="J441" i="6"/>
  <c r="J443" i="6"/>
  <c r="J444" i="6"/>
  <c r="J446" i="6"/>
  <c r="J447" i="6"/>
  <c r="J449" i="6"/>
  <c r="J451" i="6"/>
  <c r="J452" i="6"/>
  <c r="J454" i="6"/>
  <c r="J455" i="6"/>
  <c r="J457" i="6"/>
  <c r="J459" i="6"/>
  <c r="J460" i="6"/>
  <c r="J462" i="6"/>
  <c r="J463" i="6"/>
  <c r="J465" i="6"/>
  <c r="J467" i="6"/>
  <c r="J468" i="6"/>
  <c r="J470" i="6"/>
  <c r="J471" i="6"/>
  <c r="J473" i="6"/>
  <c r="J475" i="6"/>
  <c r="J476" i="6"/>
  <c r="J478" i="6"/>
  <c r="J479" i="6"/>
  <c r="J481" i="6"/>
  <c r="J483" i="6"/>
  <c r="J484" i="6"/>
  <c r="J486" i="6"/>
  <c r="J487" i="6"/>
  <c r="J489" i="6"/>
  <c r="J491" i="6"/>
  <c r="J492" i="6"/>
  <c r="J494" i="6"/>
  <c r="J495" i="6"/>
  <c r="J497" i="6"/>
  <c r="J498" i="6"/>
  <c r="J6" i="6"/>
  <c r="G6" i="6"/>
  <c r="G7" i="6"/>
  <c r="G8" i="6"/>
  <c r="G9" i="6"/>
  <c r="G10" i="6"/>
  <c r="G11" i="6"/>
  <c r="G12" i="6"/>
  <c r="G13" i="6"/>
  <c r="H13" i="6" s="1"/>
  <c r="G14" i="6"/>
  <c r="G15" i="6"/>
  <c r="G16" i="6"/>
  <c r="G17" i="6"/>
  <c r="G18" i="6"/>
  <c r="G19" i="6"/>
  <c r="G20" i="6"/>
  <c r="G21" i="6"/>
  <c r="H21" i="6" s="1"/>
  <c r="G22" i="6"/>
  <c r="G23" i="6"/>
  <c r="G24" i="6"/>
  <c r="G25" i="6"/>
  <c r="G26" i="6"/>
  <c r="G27" i="6"/>
  <c r="G28" i="6"/>
  <c r="G29" i="6"/>
  <c r="H29" i="6" s="1"/>
  <c r="G30" i="6"/>
  <c r="G31" i="6"/>
  <c r="G32" i="6"/>
  <c r="G33" i="6"/>
  <c r="G34" i="6"/>
  <c r="H34" i="6" s="1"/>
  <c r="G35" i="6"/>
  <c r="G36" i="6"/>
  <c r="G37" i="6"/>
  <c r="H37" i="6" s="1"/>
  <c r="G38" i="6"/>
  <c r="G39" i="6"/>
  <c r="G40" i="6"/>
  <c r="G41" i="6"/>
  <c r="G42" i="6"/>
  <c r="G43" i="6"/>
  <c r="G44" i="6"/>
  <c r="G45" i="6"/>
  <c r="H45" i="6" s="1"/>
  <c r="G46" i="6"/>
  <c r="G47" i="6"/>
  <c r="G48" i="6"/>
  <c r="G49" i="6"/>
  <c r="G50" i="6"/>
  <c r="G51" i="6"/>
  <c r="G52" i="6"/>
  <c r="G53" i="6"/>
  <c r="H53" i="6" s="1"/>
  <c r="G54" i="6"/>
  <c r="G55" i="6"/>
  <c r="G56" i="6"/>
  <c r="G57" i="6"/>
  <c r="G58" i="6"/>
  <c r="G59" i="6"/>
  <c r="G60" i="6"/>
  <c r="G61" i="6"/>
  <c r="H61" i="6" s="1"/>
  <c r="G62" i="6"/>
  <c r="G63" i="6"/>
  <c r="G64" i="6"/>
  <c r="G65" i="6"/>
  <c r="G66" i="6"/>
  <c r="H66" i="6" s="1"/>
  <c r="G67" i="6"/>
  <c r="G68" i="6"/>
  <c r="G69" i="6"/>
  <c r="H69" i="6" s="1"/>
  <c r="G70" i="6"/>
  <c r="G71" i="6"/>
  <c r="G72" i="6"/>
  <c r="G73" i="6"/>
  <c r="G74" i="6"/>
  <c r="G75" i="6"/>
  <c r="G76" i="6"/>
  <c r="G77" i="6"/>
  <c r="H77" i="6" s="1"/>
  <c r="G78" i="6"/>
  <c r="G79" i="6"/>
  <c r="G80" i="6"/>
  <c r="G81" i="6"/>
  <c r="G82" i="6"/>
  <c r="G83" i="6"/>
  <c r="G84" i="6"/>
  <c r="G85" i="6"/>
  <c r="H85" i="6" s="1"/>
  <c r="G86" i="6"/>
  <c r="G87" i="6"/>
  <c r="G88" i="6"/>
  <c r="G89" i="6"/>
  <c r="G90" i="6"/>
  <c r="G91" i="6"/>
  <c r="G92" i="6"/>
  <c r="G93" i="6"/>
  <c r="H93" i="6" s="1"/>
  <c r="G94" i="6"/>
  <c r="G95" i="6"/>
  <c r="G96" i="6"/>
  <c r="G97" i="6"/>
  <c r="G98" i="6"/>
  <c r="H98" i="6" s="1"/>
  <c r="G99" i="6"/>
  <c r="G100" i="6"/>
  <c r="G101" i="6"/>
  <c r="H101" i="6" s="1"/>
  <c r="G102" i="6"/>
  <c r="G103" i="6"/>
  <c r="G104" i="6"/>
  <c r="G105" i="6"/>
  <c r="G106" i="6"/>
  <c r="G107" i="6"/>
  <c r="G108" i="6"/>
  <c r="G109" i="6"/>
  <c r="H109" i="6" s="1"/>
  <c r="G110" i="6"/>
  <c r="G111" i="6"/>
  <c r="G112" i="6"/>
  <c r="G113" i="6"/>
  <c r="G114" i="6"/>
  <c r="G115" i="6"/>
  <c r="G116" i="6"/>
  <c r="G117" i="6"/>
  <c r="H117" i="6" s="1"/>
  <c r="G118" i="6"/>
  <c r="G119" i="6"/>
  <c r="G120" i="6"/>
  <c r="G121" i="6"/>
  <c r="G122" i="6"/>
  <c r="G123" i="6"/>
  <c r="G124" i="6"/>
  <c r="G125" i="6"/>
  <c r="H125" i="6" s="1"/>
  <c r="G126" i="6"/>
  <c r="G127" i="6"/>
  <c r="G128" i="6"/>
  <c r="G129" i="6"/>
  <c r="G130" i="6"/>
  <c r="H130" i="6" s="1"/>
  <c r="G131" i="6"/>
  <c r="G132" i="6"/>
  <c r="G133" i="6"/>
  <c r="H133" i="6" s="1"/>
  <c r="G134" i="6"/>
  <c r="G135" i="6"/>
  <c r="G136" i="6"/>
  <c r="G137" i="6"/>
  <c r="G138" i="6"/>
  <c r="G139" i="6"/>
  <c r="G140" i="6"/>
  <c r="G141" i="6"/>
  <c r="H141" i="6" s="1"/>
  <c r="G142" i="6"/>
  <c r="G143" i="6"/>
  <c r="G144" i="6"/>
  <c r="G145" i="6"/>
  <c r="G146" i="6"/>
  <c r="G147" i="6"/>
  <c r="G148" i="6"/>
  <c r="G149" i="6"/>
  <c r="H149" i="6" s="1"/>
  <c r="G150" i="6"/>
  <c r="G151" i="6"/>
  <c r="G152" i="6"/>
  <c r="G153" i="6"/>
  <c r="G154" i="6"/>
  <c r="G155" i="6"/>
  <c r="G156" i="6"/>
  <c r="G157" i="6"/>
  <c r="H157" i="6" s="1"/>
  <c r="G158" i="6"/>
  <c r="G159" i="6"/>
  <c r="G160" i="6"/>
  <c r="G161" i="6"/>
  <c r="G162" i="6"/>
  <c r="H162" i="6" s="1"/>
  <c r="G163" i="6"/>
  <c r="G164" i="6"/>
  <c r="G165" i="6"/>
  <c r="H165" i="6" s="1"/>
  <c r="G166" i="6"/>
  <c r="G167" i="6"/>
  <c r="G168" i="6"/>
  <c r="G169" i="6"/>
  <c r="G170" i="6"/>
  <c r="G171" i="6"/>
  <c r="G172" i="6"/>
  <c r="G173" i="6"/>
  <c r="H173" i="6" s="1"/>
  <c r="G174" i="6"/>
  <c r="G175" i="6"/>
  <c r="G176" i="6"/>
  <c r="G177" i="6"/>
  <c r="G178" i="6"/>
  <c r="G179" i="6"/>
  <c r="G180" i="6"/>
  <c r="G181" i="6"/>
  <c r="H181" i="6" s="1"/>
  <c r="G182" i="6"/>
  <c r="G183" i="6"/>
  <c r="G184" i="6"/>
  <c r="G185" i="6"/>
  <c r="G186" i="6"/>
  <c r="G187" i="6"/>
  <c r="G188" i="6"/>
  <c r="G189" i="6"/>
  <c r="H189" i="6" s="1"/>
  <c r="G190" i="6"/>
  <c r="G191" i="6"/>
  <c r="G192" i="6"/>
  <c r="G193" i="6"/>
  <c r="G194" i="6"/>
  <c r="H194" i="6" s="1"/>
  <c r="G195" i="6"/>
  <c r="G196" i="6"/>
  <c r="G197" i="6"/>
  <c r="H197" i="6" s="1"/>
  <c r="G198" i="6"/>
  <c r="G199" i="6"/>
  <c r="G200" i="6"/>
  <c r="G201" i="6"/>
  <c r="G202" i="6"/>
  <c r="G203" i="6"/>
  <c r="G204" i="6"/>
  <c r="G205" i="6"/>
  <c r="H205" i="6" s="1"/>
  <c r="G206" i="6"/>
  <c r="G207" i="6"/>
  <c r="G208" i="6"/>
  <c r="G209" i="6"/>
  <c r="G210" i="6"/>
  <c r="G211" i="6"/>
  <c r="G212" i="6"/>
  <c r="G213" i="6"/>
  <c r="H213" i="6" s="1"/>
  <c r="G214" i="6"/>
  <c r="G215" i="6"/>
  <c r="G216" i="6"/>
  <c r="G217" i="6"/>
  <c r="G218" i="6"/>
  <c r="G219" i="6"/>
  <c r="G220" i="6"/>
  <c r="G221" i="6"/>
  <c r="H221" i="6" s="1"/>
  <c r="G222" i="6"/>
  <c r="G223" i="6"/>
  <c r="G224" i="6"/>
  <c r="G225" i="6"/>
  <c r="G226" i="6"/>
  <c r="H226" i="6" s="1"/>
  <c r="G227" i="6"/>
  <c r="G228" i="6"/>
  <c r="G229" i="6"/>
  <c r="H229" i="6" s="1"/>
  <c r="G230" i="6"/>
  <c r="G231" i="6"/>
  <c r="G232" i="6"/>
  <c r="G233" i="6"/>
  <c r="G234" i="6"/>
  <c r="G235" i="6"/>
  <c r="G236" i="6"/>
  <c r="G237" i="6"/>
  <c r="H237" i="6" s="1"/>
  <c r="G238" i="6"/>
  <c r="G239" i="6"/>
  <c r="G240" i="6"/>
  <c r="G241" i="6"/>
  <c r="G242" i="6"/>
  <c r="G243" i="6"/>
  <c r="G244" i="6"/>
  <c r="G245" i="6"/>
  <c r="H245" i="6" s="1"/>
  <c r="G246" i="6"/>
  <c r="G247" i="6"/>
  <c r="G248" i="6"/>
  <c r="G249" i="6"/>
  <c r="G250" i="6"/>
  <c r="H250" i="6" s="1"/>
  <c r="G251" i="6"/>
  <c r="G252" i="6"/>
  <c r="G253" i="6"/>
  <c r="H253" i="6" s="1"/>
  <c r="G254" i="6"/>
  <c r="G255" i="6"/>
  <c r="G256" i="6"/>
  <c r="G257" i="6"/>
  <c r="G258" i="6"/>
  <c r="H258" i="6" s="1"/>
  <c r="G259" i="6"/>
  <c r="G260" i="6"/>
  <c r="G261" i="6"/>
  <c r="H261" i="6" s="1"/>
  <c r="G262" i="6"/>
  <c r="G263" i="6"/>
  <c r="G264" i="6"/>
  <c r="G265" i="6"/>
  <c r="G266" i="6"/>
  <c r="G267" i="6"/>
  <c r="G268" i="6"/>
  <c r="G269" i="6"/>
  <c r="H269" i="6" s="1"/>
  <c r="G270" i="6"/>
  <c r="G271" i="6"/>
  <c r="G272" i="6"/>
  <c r="G273" i="6"/>
  <c r="G274" i="6"/>
  <c r="G275" i="6"/>
  <c r="G276" i="6"/>
  <c r="G277" i="6"/>
  <c r="H277" i="6" s="1"/>
  <c r="G278" i="6"/>
  <c r="G279" i="6"/>
  <c r="G280" i="6"/>
  <c r="G281" i="6"/>
  <c r="G282" i="6"/>
  <c r="H282" i="6" s="1"/>
  <c r="G283" i="6"/>
  <c r="G284" i="6"/>
  <c r="G285" i="6"/>
  <c r="H285" i="6" s="1"/>
  <c r="G286" i="6"/>
  <c r="G287" i="6"/>
  <c r="G288" i="6"/>
  <c r="G289" i="6"/>
  <c r="G290" i="6"/>
  <c r="H290" i="6" s="1"/>
  <c r="G291" i="6"/>
  <c r="G292" i="6"/>
  <c r="G293" i="6"/>
  <c r="H293" i="6" s="1"/>
  <c r="G294" i="6"/>
  <c r="G295" i="6"/>
  <c r="G296" i="6"/>
  <c r="G297" i="6"/>
  <c r="G298" i="6"/>
  <c r="G299" i="6"/>
  <c r="G300" i="6"/>
  <c r="G301" i="6"/>
  <c r="H301" i="6" s="1"/>
  <c r="G302" i="6"/>
  <c r="G303" i="6"/>
  <c r="G304" i="6"/>
  <c r="G305" i="6"/>
  <c r="G306" i="6"/>
  <c r="G307" i="6"/>
  <c r="G308" i="6"/>
  <c r="G309" i="6"/>
  <c r="H309" i="6" s="1"/>
  <c r="G310" i="6"/>
  <c r="G311" i="6"/>
  <c r="G312" i="6"/>
  <c r="G313" i="6"/>
  <c r="G314" i="6"/>
  <c r="H314" i="6" s="1"/>
  <c r="G315" i="6"/>
  <c r="G316" i="6"/>
  <c r="G317" i="6"/>
  <c r="H317" i="6" s="1"/>
  <c r="G318" i="6"/>
  <c r="G319" i="6"/>
  <c r="G320" i="6"/>
  <c r="G321" i="6"/>
  <c r="G322" i="6"/>
  <c r="H322" i="6" s="1"/>
  <c r="G323" i="6"/>
  <c r="G324" i="6"/>
  <c r="G325" i="6"/>
  <c r="H325" i="6" s="1"/>
  <c r="G326" i="6"/>
  <c r="G327" i="6"/>
  <c r="G328" i="6"/>
  <c r="G329" i="6"/>
  <c r="G330" i="6"/>
  <c r="G331" i="6"/>
  <c r="G332" i="6"/>
  <c r="G333" i="6"/>
  <c r="H333" i="6" s="1"/>
  <c r="G334" i="6"/>
  <c r="G335" i="6"/>
  <c r="G336" i="6"/>
  <c r="G337" i="6"/>
  <c r="G338" i="6"/>
  <c r="G339" i="6"/>
  <c r="G340" i="6"/>
  <c r="G341" i="6"/>
  <c r="H341" i="6" s="1"/>
  <c r="G342" i="6"/>
  <c r="G343" i="6"/>
  <c r="G344" i="6"/>
  <c r="G345" i="6"/>
  <c r="G346" i="6"/>
  <c r="H346" i="6" s="1"/>
  <c r="G347" i="6"/>
  <c r="G348" i="6"/>
  <c r="G349" i="6"/>
  <c r="H349" i="6" s="1"/>
  <c r="G350" i="6"/>
  <c r="G351" i="6"/>
  <c r="G352" i="6"/>
  <c r="G353" i="6"/>
  <c r="G354" i="6"/>
  <c r="H354" i="6" s="1"/>
  <c r="G355" i="6"/>
  <c r="G356" i="6"/>
  <c r="G357" i="6"/>
  <c r="H357" i="6" s="1"/>
  <c r="G358" i="6"/>
  <c r="G359" i="6"/>
  <c r="G360" i="6"/>
  <c r="G361" i="6"/>
  <c r="G362" i="6"/>
  <c r="G363" i="6"/>
  <c r="G364" i="6"/>
  <c r="G365" i="6"/>
  <c r="H365" i="6" s="1"/>
  <c r="G366" i="6"/>
  <c r="G367" i="6"/>
  <c r="G368" i="6"/>
  <c r="G369" i="6"/>
  <c r="G370" i="6"/>
  <c r="G371" i="6"/>
  <c r="G372" i="6"/>
  <c r="G373" i="6"/>
  <c r="H373" i="6" s="1"/>
  <c r="G374" i="6"/>
  <c r="G375" i="6"/>
  <c r="G376" i="6"/>
  <c r="G377" i="6"/>
  <c r="G378" i="6"/>
  <c r="H378" i="6" s="1"/>
  <c r="G379" i="6"/>
  <c r="G380" i="6"/>
  <c r="G381" i="6"/>
  <c r="H381" i="6" s="1"/>
  <c r="G382" i="6"/>
  <c r="G383" i="6"/>
  <c r="G384" i="6"/>
  <c r="G385" i="6"/>
  <c r="G386" i="6"/>
  <c r="H386" i="6" s="1"/>
  <c r="G387" i="6"/>
  <c r="G388" i="6"/>
  <c r="G389" i="6"/>
  <c r="H389" i="6" s="1"/>
  <c r="G390" i="6"/>
  <c r="G391" i="6"/>
  <c r="G392" i="6"/>
  <c r="G393" i="6"/>
  <c r="G394" i="6"/>
  <c r="G395" i="6"/>
  <c r="G396" i="6"/>
  <c r="G397" i="6"/>
  <c r="H397" i="6" s="1"/>
  <c r="G398" i="6"/>
  <c r="G399" i="6"/>
  <c r="G400" i="6"/>
  <c r="G401" i="6"/>
  <c r="G402" i="6"/>
  <c r="G403" i="6"/>
  <c r="G404" i="6"/>
  <c r="G405" i="6"/>
  <c r="H405" i="6" s="1"/>
  <c r="G406" i="6"/>
  <c r="G407" i="6"/>
  <c r="H407" i="6" s="1"/>
  <c r="G408" i="6"/>
  <c r="G409" i="6"/>
  <c r="G410" i="6"/>
  <c r="H410" i="6" s="1"/>
  <c r="G411" i="6"/>
  <c r="G412" i="6"/>
  <c r="G413" i="6"/>
  <c r="H413" i="6" s="1"/>
  <c r="G414" i="6"/>
  <c r="G415" i="6"/>
  <c r="G416" i="6"/>
  <c r="G417" i="6"/>
  <c r="G418" i="6"/>
  <c r="H418" i="6" s="1"/>
  <c r="G419" i="6"/>
  <c r="G420" i="6"/>
  <c r="G421" i="6"/>
  <c r="H421" i="6" s="1"/>
  <c r="G422" i="6"/>
  <c r="G423" i="6"/>
  <c r="G424" i="6"/>
  <c r="G425" i="6"/>
  <c r="G426" i="6"/>
  <c r="G427" i="6"/>
  <c r="G428" i="6"/>
  <c r="G429" i="6"/>
  <c r="H429" i="6" s="1"/>
  <c r="G430" i="6"/>
  <c r="G431" i="6"/>
  <c r="G432" i="6"/>
  <c r="G433" i="6"/>
  <c r="G434" i="6"/>
  <c r="G435" i="6"/>
  <c r="G436" i="6"/>
  <c r="G437" i="6"/>
  <c r="H437" i="6" s="1"/>
  <c r="G438" i="6"/>
  <c r="G439" i="6"/>
  <c r="H439" i="6" s="1"/>
  <c r="G440" i="6"/>
  <c r="G441" i="6"/>
  <c r="G442" i="6"/>
  <c r="H442" i="6" s="1"/>
  <c r="G443" i="6"/>
  <c r="G444" i="6"/>
  <c r="G445" i="6"/>
  <c r="H445" i="6" s="1"/>
  <c r="G446" i="6"/>
  <c r="G447" i="6"/>
  <c r="G448" i="6"/>
  <c r="G449" i="6"/>
  <c r="G450" i="6"/>
  <c r="H450" i="6" s="1"/>
  <c r="G451" i="6"/>
  <c r="G452" i="6"/>
  <c r="G453" i="6"/>
  <c r="H453" i="6" s="1"/>
  <c r="G454" i="6"/>
  <c r="G455" i="6"/>
  <c r="G456" i="6"/>
  <c r="G457" i="6"/>
  <c r="G458" i="6"/>
  <c r="G459" i="6"/>
  <c r="G460" i="6"/>
  <c r="G461" i="6"/>
  <c r="H461" i="6" s="1"/>
  <c r="G462" i="6"/>
  <c r="G463" i="6"/>
  <c r="G464" i="6"/>
  <c r="G465" i="6"/>
  <c r="G466" i="6"/>
  <c r="G467" i="6"/>
  <c r="G468" i="6"/>
  <c r="G469" i="6"/>
  <c r="H469" i="6" s="1"/>
  <c r="G470" i="6"/>
  <c r="G471" i="6"/>
  <c r="H471" i="6" s="1"/>
  <c r="G472" i="6"/>
  <c r="G473" i="6"/>
  <c r="G474" i="6"/>
  <c r="H474" i="6" s="1"/>
  <c r="G475" i="6"/>
  <c r="G476" i="6"/>
  <c r="G477" i="6"/>
  <c r="H477" i="6" s="1"/>
  <c r="G478" i="6"/>
  <c r="G479" i="6"/>
  <c r="G480" i="6"/>
  <c r="G481" i="6"/>
  <c r="G482" i="6"/>
  <c r="H482" i="6" s="1"/>
  <c r="G483" i="6"/>
  <c r="G484" i="6"/>
  <c r="G485" i="6"/>
  <c r="H485" i="6" s="1"/>
  <c r="G486" i="6"/>
  <c r="G487" i="6"/>
  <c r="G488" i="6"/>
  <c r="G489" i="6"/>
  <c r="G490" i="6"/>
  <c r="G491" i="6"/>
  <c r="G492" i="6"/>
  <c r="G493" i="6"/>
  <c r="H493" i="6" s="1"/>
  <c r="G494" i="6"/>
  <c r="G495" i="6"/>
  <c r="G496" i="6"/>
  <c r="G497" i="6"/>
  <c r="G498" i="6"/>
  <c r="H498" i="6" s="1"/>
  <c r="G499" i="6"/>
  <c r="H8" i="6"/>
  <c r="H16" i="6"/>
  <c r="H24" i="6"/>
  <c r="H32" i="6"/>
  <c r="H40" i="6"/>
  <c r="H48" i="6"/>
  <c r="H56" i="6"/>
  <c r="H64" i="6"/>
  <c r="H72" i="6"/>
  <c r="H80" i="6"/>
  <c r="H88" i="6"/>
  <c r="H96" i="6"/>
  <c r="H104" i="6"/>
  <c r="H112" i="6"/>
  <c r="H120" i="6"/>
  <c r="H128" i="6"/>
  <c r="H136" i="6"/>
  <c r="H144" i="6"/>
  <c r="H152" i="6"/>
  <c r="H160" i="6"/>
  <c r="H168" i="6"/>
  <c r="H176" i="6"/>
  <c r="H184" i="6"/>
  <c r="H192" i="6"/>
  <c r="H200" i="6"/>
  <c r="H208" i="6"/>
  <c r="H216" i="6"/>
  <c r="H224" i="6"/>
  <c r="H232" i="6"/>
  <c r="H240" i="6"/>
  <c r="H248" i="6"/>
  <c r="H256" i="6"/>
  <c r="H264" i="6"/>
  <c r="H272" i="6"/>
  <c r="H280" i="6"/>
  <c r="H288" i="6"/>
  <c r="H296" i="6"/>
  <c r="H304" i="6"/>
  <c r="H312" i="6"/>
  <c r="H320" i="6"/>
  <c r="H328" i="6"/>
  <c r="H336" i="6"/>
  <c r="H344" i="6"/>
  <c r="H352" i="6"/>
  <c r="H360" i="6"/>
  <c r="H368" i="6"/>
  <c r="H376" i="6"/>
  <c r="H384" i="6"/>
  <c r="H392" i="6"/>
  <c r="H400" i="6"/>
  <c r="H408" i="6"/>
  <c r="H416" i="6"/>
  <c r="H424" i="6"/>
  <c r="H432" i="6"/>
  <c r="H440" i="6"/>
  <c r="H448" i="6"/>
  <c r="H456" i="6"/>
  <c r="H464" i="6"/>
  <c r="H472" i="6"/>
  <c r="H480" i="6"/>
  <c r="H488" i="6"/>
  <c r="H496" i="6"/>
  <c r="H7" i="6"/>
  <c r="H9" i="6"/>
  <c r="H10" i="6"/>
  <c r="H11" i="6"/>
  <c r="H12" i="6"/>
  <c r="H14" i="6"/>
  <c r="H15" i="6"/>
  <c r="H17" i="6"/>
  <c r="H18" i="6"/>
  <c r="H19" i="6"/>
  <c r="H20" i="6"/>
  <c r="H22" i="6"/>
  <c r="H23" i="6"/>
  <c r="H25" i="6"/>
  <c r="H26" i="6"/>
  <c r="H27" i="6"/>
  <c r="H28" i="6"/>
  <c r="H30" i="6"/>
  <c r="H31" i="6"/>
  <c r="H33" i="6"/>
  <c r="H35" i="6"/>
  <c r="H36" i="6"/>
  <c r="H38" i="6"/>
  <c r="H39" i="6"/>
  <c r="H41" i="6"/>
  <c r="H42" i="6"/>
  <c r="H43" i="6"/>
  <c r="H44" i="6"/>
  <c r="H46" i="6"/>
  <c r="H47" i="6"/>
  <c r="H49" i="6"/>
  <c r="H50" i="6"/>
  <c r="H51" i="6"/>
  <c r="H52" i="6"/>
  <c r="H54" i="6"/>
  <c r="H55" i="6"/>
  <c r="H57" i="6"/>
  <c r="H58" i="6"/>
  <c r="H59" i="6"/>
  <c r="H60" i="6"/>
  <c r="H62" i="6"/>
  <c r="H63" i="6"/>
  <c r="H65" i="6"/>
  <c r="H67" i="6"/>
  <c r="H68" i="6"/>
  <c r="H70" i="6"/>
  <c r="H71" i="6"/>
  <c r="H73" i="6"/>
  <c r="H74" i="6"/>
  <c r="H75" i="6"/>
  <c r="H76" i="6"/>
  <c r="H78" i="6"/>
  <c r="H79" i="6"/>
  <c r="H81" i="6"/>
  <c r="H82" i="6"/>
  <c r="H83" i="6"/>
  <c r="H84" i="6"/>
  <c r="H86" i="6"/>
  <c r="H87" i="6"/>
  <c r="H89" i="6"/>
  <c r="H90" i="6"/>
  <c r="H91" i="6"/>
  <c r="H92" i="6"/>
  <c r="H94" i="6"/>
  <c r="H95" i="6"/>
  <c r="H97" i="6"/>
  <c r="H99" i="6"/>
  <c r="H100" i="6"/>
  <c r="H102" i="6"/>
  <c r="H103" i="6"/>
  <c r="H105" i="6"/>
  <c r="H106" i="6"/>
  <c r="H107" i="6"/>
  <c r="H108" i="6"/>
  <c r="H110" i="6"/>
  <c r="H111" i="6"/>
  <c r="H113" i="6"/>
  <c r="H114" i="6"/>
  <c r="H115" i="6"/>
  <c r="H116" i="6"/>
  <c r="H118" i="6"/>
  <c r="H119" i="6"/>
  <c r="H121" i="6"/>
  <c r="H122" i="6"/>
  <c r="H123" i="6"/>
  <c r="H124" i="6"/>
  <c r="H126" i="6"/>
  <c r="H127" i="6"/>
  <c r="H129" i="6"/>
  <c r="H131" i="6"/>
  <c r="H132" i="6"/>
  <c r="H134" i="6"/>
  <c r="H135" i="6"/>
  <c r="H137" i="6"/>
  <c r="H138" i="6"/>
  <c r="H139" i="6"/>
  <c r="H140" i="6"/>
  <c r="H142" i="6"/>
  <c r="H143" i="6"/>
  <c r="H145" i="6"/>
  <c r="H146" i="6"/>
  <c r="H147" i="6"/>
  <c r="H148" i="6"/>
  <c r="H150" i="6"/>
  <c r="H151" i="6"/>
  <c r="H153" i="6"/>
  <c r="H154" i="6"/>
  <c r="H155" i="6"/>
  <c r="H156" i="6"/>
  <c r="H158" i="6"/>
  <c r="H159" i="6"/>
  <c r="H161" i="6"/>
  <c r="H163" i="6"/>
  <c r="H164" i="6"/>
  <c r="H166" i="6"/>
  <c r="H167" i="6"/>
  <c r="H169" i="6"/>
  <c r="H170" i="6"/>
  <c r="H171" i="6"/>
  <c r="H172" i="6"/>
  <c r="H174" i="6"/>
  <c r="H175" i="6"/>
  <c r="H177" i="6"/>
  <c r="H178" i="6"/>
  <c r="H179" i="6"/>
  <c r="H180" i="6"/>
  <c r="H182" i="6"/>
  <c r="H183" i="6"/>
  <c r="H185" i="6"/>
  <c r="H186" i="6"/>
  <c r="H187" i="6"/>
  <c r="H188" i="6"/>
  <c r="H190" i="6"/>
  <c r="H191" i="6"/>
  <c r="H193" i="6"/>
  <c r="H195" i="6"/>
  <c r="H196" i="6"/>
  <c r="H198" i="6"/>
  <c r="H199" i="6"/>
  <c r="H201" i="6"/>
  <c r="H202" i="6"/>
  <c r="H203" i="6"/>
  <c r="H204" i="6"/>
  <c r="H206" i="6"/>
  <c r="H207" i="6"/>
  <c r="H209" i="6"/>
  <c r="H210" i="6"/>
  <c r="H211" i="6"/>
  <c r="H212" i="6"/>
  <c r="H214" i="6"/>
  <c r="H215" i="6"/>
  <c r="H217" i="6"/>
  <c r="H218" i="6"/>
  <c r="H219" i="6"/>
  <c r="H220" i="6"/>
  <c r="H222" i="6"/>
  <c r="H223" i="6"/>
  <c r="H225" i="6"/>
  <c r="H227" i="6"/>
  <c r="H228" i="6"/>
  <c r="H230" i="6"/>
  <c r="H231" i="6"/>
  <c r="H233" i="6"/>
  <c r="H234" i="6"/>
  <c r="H235" i="6"/>
  <c r="H236" i="6"/>
  <c r="H238" i="6"/>
  <c r="H239" i="6"/>
  <c r="H241" i="6"/>
  <c r="H242" i="6"/>
  <c r="H243" i="6"/>
  <c r="H244" i="6"/>
  <c r="H246" i="6"/>
  <c r="H247" i="6"/>
  <c r="H249" i="6"/>
  <c r="H251" i="6"/>
  <c r="H252" i="6"/>
  <c r="H254" i="6"/>
  <c r="H255" i="6"/>
  <c r="H257" i="6"/>
  <c r="H259" i="6"/>
  <c r="H260" i="6"/>
  <c r="H262" i="6"/>
  <c r="H263" i="6"/>
  <c r="H265" i="6"/>
  <c r="H266" i="6"/>
  <c r="H267" i="6"/>
  <c r="H268" i="6"/>
  <c r="H270" i="6"/>
  <c r="H271" i="6"/>
  <c r="H273" i="6"/>
  <c r="H274" i="6"/>
  <c r="H275" i="6"/>
  <c r="H276" i="6"/>
  <c r="H278" i="6"/>
  <c r="H279" i="6"/>
  <c r="H281" i="6"/>
  <c r="H283" i="6"/>
  <c r="H284" i="6"/>
  <c r="H286" i="6"/>
  <c r="H287" i="6"/>
  <c r="H289" i="6"/>
  <c r="H291" i="6"/>
  <c r="H292" i="6"/>
  <c r="H294" i="6"/>
  <c r="H295" i="6"/>
  <c r="H297" i="6"/>
  <c r="H298" i="6"/>
  <c r="H299" i="6"/>
  <c r="H300" i="6"/>
  <c r="H302" i="6"/>
  <c r="H303" i="6"/>
  <c r="H305" i="6"/>
  <c r="H306" i="6"/>
  <c r="H307" i="6"/>
  <c r="H308" i="6"/>
  <c r="H310" i="6"/>
  <c r="H311" i="6"/>
  <c r="H313" i="6"/>
  <c r="H315" i="6"/>
  <c r="H316" i="6"/>
  <c r="H318" i="6"/>
  <c r="H319" i="6"/>
  <c r="H321" i="6"/>
  <c r="H323" i="6"/>
  <c r="H324" i="6"/>
  <c r="H326" i="6"/>
  <c r="H327" i="6"/>
  <c r="H329" i="6"/>
  <c r="H330" i="6"/>
  <c r="H331" i="6"/>
  <c r="H332" i="6"/>
  <c r="H334" i="6"/>
  <c r="H335" i="6"/>
  <c r="H337" i="6"/>
  <c r="H338" i="6"/>
  <c r="H339" i="6"/>
  <c r="H340" i="6"/>
  <c r="H342" i="6"/>
  <c r="H343" i="6"/>
  <c r="H345" i="6"/>
  <c r="H347" i="6"/>
  <c r="H348" i="6"/>
  <c r="H350" i="6"/>
  <c r="H351" i="6"/>
  <c r="H353" i="6"/>
  <c r="H355" i="6"/>
  <c r="H356" i="6"/>
  <c r="H358" i="6"/>
  <c r="H359" i="6"/>
  <c r="H361" i="6"/>
  <c r="H362" i="6"/>
  <c r="H363" i="6"/>
  <c r="H364" i="6"/>
  <c r="H366" i="6"/>
  <c r="H367" i="6"/>
  <c r="H369" i="6"/>
  <c r="H370" i="6"/>
  <c r="H371" i="6"/>
  <c r="H372" i="6"/>
  <c r="H374" i="6"/>
  <c r="H375" i="6"/>
  <c r="H377" i="6"/>
  <c r="H379" i="6"/>
  <c r="H380" i="6"/>
  <c r="H382" i="6"/>
  <c r="H383" i="6"/>
  <c r="H385" i="6"/>
  <c r="H387" i="6"/>
  <c r="H388" i="6"/>
  <c r="H390" i="6"/>
  <c r="H391" i="6"/>
  <c r="H393" i="6"/>
  <c r="H394" i="6"/>
  <c r="H395" i="6"/>
  <c r="H396" i="6"/>
  <c r="H398" i="6"/>
  <c r="H399" i="6"/>
  <c r="H401" i="6"/>
  <c r="H402" i="6"/>
  <c r="H403" i="6"/>
  <c r="H404" i="6"/>
  <c r="H406" i="6"/>
  <c r="H409" i="6"/>
  <c r="H411" i="6"/>
  <c r="H412" i="6"/>
  <c r="H414" i="6"/>
  <c r="H415" i="6"/>
  <c r="H417" i="6"/>
  <c r="H419" i="6"/>
  <c r="H420" i="6"/>
  <c r="H422" i="6"/>
  <c r="H423" i="6"/>
  <c r="H425" i="6"/>
  <c r="H426" i="6"/>
  <c r="H427" i="6"/>
  <c r="H428" i="6"/>
  <c r="H430" i="6"/>
  <c r="H431" i="6"/>
  <c r="H433" i="6"/>
  <c r="H434" i="6"/>
  <c r="H435" i="6"/>
  <c r="H436" i="6"/>
  <c r="H438" i="6"/>
  <c r="H441" i="6"/>
  <c r="H443" i="6"/>
  <c r="H444" i="6"/>
  <c r="H446" i="6"/>
  <c r="H447" i="6"/>
  <c r="H449" i="6"/>
  <c r="H451" i="6"/>
  <c r="H452" i="6"/>
  <c r="H454" i="6"/>
  <c r="H455" i="6"/>
  <c r="H457" i="6"/>
  <c r="H458" i="6"/>
  <c r="H459" i="6"/>
  <c r="H460" i="6"/>
  <c r="H462" i="6"/>
  <c r="H463" i="6"/>
  <c r="H465" i="6"/>
  <c r="H466" i="6"/>
  <c r="H467" i="6"/>
  <c r="H468" i="6"/>
  <c r="H470" i="6"/>
  <c r="H473" i="6"/>
  <c r="H475" i="6"/>
  <c r="H476" i="6"/>
  <c r="H478" i="6"/>
  <c r="H479" i="6"/>
  <c r="H481" i="6"/>
  <c r="H483" i="6"/>
  <c r="H484" i="6"/>
  <c r="H486" i="6"/>
  <c r="H487" i="6"/>
  <c r="H489" i="6"/>
  <c r="H490" i="6"/>
  <c r="H491" i="6"/>
  <c r="H492" i="6"/>
  <c r="H494" i="6"/>
  <c r="H495" i="6"/>
  <c r="H497" i="6"/>
  <c r="H499" i="6"/>
  <c r="H6" i="6"/>
  <c r="F503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6" i="6"/>
  <c r="C222" i="6"/>
  <c r="C226" i="6" s="1"/>
  <c r="C230" i="6" s="1"/>
  <c r="C234" i="6" s="1"/>
  <c r="C238" i="6" s="1"/>
  <c r="C242" i="6" s="1"/>
  <c r="C246" i="6" s="1"/>
  <c r="C250" i="6" s="1"/>
  <c r="C254" i="6" s="1"/>
  <c r="C258" i="6" s="1"/>
  <c r="C262" i="6" s="1"/>
  <c r="C266" i="6" s="1"/>
  <c r="C270" i="6" s="1"/>
  <c r="C274" i="6" s="1"/>
  <c r="C278" i="6" s="1"/>
  <c r="C282" i="6" s="1"/>
  <c r="C286" i="6" s="1"/>
  <c r="C290" i="6" s="1"/>
  <c r="C294" i="6" s="1"/>
  <c r="C298" i="6" s="1"/>
  <c r="C302" i="6" s="1"/>
  <c r="C306" i="6" s="1"/>
  <c r="C310" i="6" s="1"/>
  <c r="C314" i="6" s="1"/>
  <c r="C318" i="6" s="1"/>
  <c r="C322" i="6" s="1"/>
  <c r="C326" i="6" s="1"/>
  <c r="C330" i="6" s="1"/>
  <c r="C334" i="6" s="1"/>
  <c r="C338" i="6" s="1"/>
  <c r="C342" i="6" s="1"/>
  <c r="C346" i="6" s="1"/>
  <c r="C350" i="6" s="1"/>
  <c r="C354" i="6" s="1"/>
  <c r="C358" i="6" s="1"/>
  <c r="C362" i="6" s="1"/>
  <c r="C366" i="6" s="1"/>
  <c r="C370" i="6" s="1"/>
  <c r="C374" i="6" s="1"/>
  <c r="C378" i="6" s="1"/>
  <c r="C382" i="6" s="1"/>
  <c r="C386" i="6" s="1"/>
  <c r="C390" i="6" s="1"/>
  <c r="C394" i="6" s="1"/>
  <c r="C398" i="6" s="1"/>
  <c r="C402" i="6" s="1"/>
  <c r="C406" i="6" s="1"/>
  <c r="C410" i="6" s="1"/>
  <c r="C414" i="6" s="1"/>
  <c r="C418" i="6" s="1"/>
  <c r="C422" i="6" s="1"/>
  <c r="C426" i="6" s="1"/>
  <c r="C430" i="6" s="1"/>
  <c r="C434" i="6" s="1"/>
  <c r="C438" i="6" s="1"/>
  <c r="C442" i="6" s="1"/>
  <c r="C446" i="6" s="1"/>
  <c r="C450" i="6" s="1"/>
  <c r="C454" i="6" s="1"/>
  <c r="C458" i="6" s="1"/>
  <c r="C462" i="6" s="1"/>
  <c r="C466" i="6" s="1"/>
  <c r="C470" i="6" s="1"/>
  <c r="C474" i="6" s="1"/>
  <c r="C478" i="6" s="1"/>
  <c r="C482" i="6" s="1"/>
  <c r="C486" i="6" s="1"/>
  <c r="C490" i="6" s="1"/>
  <c r="C494" i="6" s="1"/>
  <c r="C218" i="6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215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8" i="3"/>
  <c r="K9" i="3"/>
  <c r="K191" i="3"/>
  <c r="K199" i="3"/>
  <c r="K203" i="3"/>
  <c r="K207" i="3"/>
  <c r="K211" i="3"/>
  <c r="K215" i="3"/>
  <c r="K195" i="3"/>
  <c r="J191" i="3"/>
  <c r="J195" i="3"/>
  <c r="J199" i="3"/>
  <c r="J203" i="3"/>
  <c r="J207" i="3"/>
  <c r="J211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I85" i="2"/>
  <c r="BI86" i="2"/>
  <c r="BI87" i="2"/>
  <c r="BI88" i="2"/>
  <c r="BI89" i="2"/>
  <c r="BI90" i="2"/>
  <c r="BI91" i="2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128" i="2"/>
  <c r="BI129" i="2"/>
  <c r="BI130" i="2"/>
  <c r="BI131" i="2"/>
  <c r="BI132" i="2"/>
  <c r="BI133" i="2"/>
  <c r="BI134" i="2"/>
  <c r="BI135" i="2"/>
  <c r="BI136" i="2"/>
  <c r="BI137" i="2"/>
  <c r="BI138" i="2"/>
  <c r="BI139" i="2"/>
  <c r="BI140" i="2"/>
  <c r="BI141" i="2"/>
  <c r="BI142" i="2"/>
  <c r="BI143" i="2"/>
  <c r="BI144" i="2"/>
  <c r="BI145" i="2"/>
  <c r="BI146" i="2"/>
  <c r="BI147" i="2"/>
  <c r="BI148" i="2"/>
  <c r="BI149" i="2"/>
  <c r="BI150" i="2"/>
  <c r="BI151" i="2"/>
  <c r="BI152" i="2"/>
  <c r="BI153" i="2"/>
  <c r="BI154" i="2"/>
  <c r="BI155" i="2"/>
  <c r="BI156" i="2"/>
  <c r="BI157" i="2"/>
  <c r="BI158" i="2"/>
  <c r="BI159" i="2"/>
  <c r="BI160" i="2"/>
  <c r="BI161" i="2"/>
  <c r="BI162" i="2"/>
  <c r="BI163" i="2"/>
  <c r="BI164" i="2"/>
  <c r="BI165" i="2"/>
  <c r="BI166" i="2"/>
  <c r="BI167" i="2"/>
  <c r="BI168" i="2"/>
  <c r="BI169" i="2"/>
  <c r="BI170" i="2"/>
  <c r="BI171" i="2"/>
  <c r="BI172" i="2"/>
  <c r="BI173" i="2"/>
  <c r="BI174" i="2"/>
  <c r="BI175" i="2"/>
  <c r="BI176" i="2"/>
  <c r="BI177" i="2"/>
  <c r="BI178" i="2"/>
  <c r="BI179" i="2"/>
  <c r="BI180" i="2"/>
  <c r="BI181" i="2"/>
  <c r="BI182" i="2"/>
  <c r="BI183" i="2"/>
  <c r="BI184" i="2"/>
  <c r="BI185" i="2"/>
  <c r="BI186" i="2"/>
  <c r="BI187" i="2"/>
  <c r="BI188" i="2"/>
  <c r="BI189" i="2"/>
  <c r="BI190" i="2"/>
  <c r="BI191" i="2"/>
  <c r="BI192" i="2"/>
  <c r="BI193" i="2"/>
  <c r="BI194" i="2"/>
  <c r="BI195" i="2"/>
  <c r="BI196" i="2"/>
  <c r="BI197" i="2"/>
  <c r="BI198" i="2"/>
  <c r="BI199" i="2"/>
  <c r="BI200" i="2"/>
  <c r="BI201" i="2"/>
  <c r="BI202" i="2"/>
  <c r="BI203" i="2"/>
  <c r="BI204" i="2"/>
  <c r="BI205" i="2"/>
  <c r="BI206" i="2"/>
  <c r="BI207" i="2"/>
  <c r="BI208" i="2"/>
  <c r="BI209" i="2"/>
  <c r="BI210" i="2"/>
  <c r="BI211" i="2"/>
  <c r="BI212" i="2"/>
  <c r="BI213" i="2"/>
  <c r="BI214" i="2"/>
  <c r="BI215" i="2"/>
  <c r="BI216" i="2"/>
  <c r="BI217" i="2"/>
  <c r="BI218" i="2"/>
  <c r="BI219" i="2"/>
  <c r="BI220" i="2"/>
  <c r="BI221" i="2"/>
  <c r="BI222" i="2"/>
  <c r="BI223" i="2"/>
  <c r="BI224" i="2"/>
  <c r="BI225" i="2"/>
  <c r="BI226" i="2"/>
  <c r="BI227" i="2"/>
  <c r="BI228" i="2"/>
  <c r="BI229" i="2"/>
  <c r="BI230" i="2"/>
  <c r="BI231" i="2"/>
  <c r="BI232" i="2"/>
  <c r="BI233" i="2"/>
  <c r="BI234" i="2"/>
  <c r="BI235" i="2"/>
  <c r="BI236" i="2"/>
  <c r="BI237" i="2"/>
  <c r="BI238" i="2"/>
  <c r="BI239" i="2"/>
  <c r="BI240" i="2"/>
  <c r="BI241" i="2"/>
  <c r="BI242" i="2"/>
  <c r="BI243" i="2"/>
  <c r="BI244" i="2"/>
  <c r="BI245" i="2"/>
  <c r="BI246" i="2"/>
  <c r="BI247" i="2"/>
  <c r="BI248" i="2"/>
  <c r="BI249" i="2"/>
  <c r="BI250" i="2"/>
  <c r="BI251" i="2"/>
  <c r="BI252" i="2"/>
  <c r="BI253" i="2"/>
  <c r="BI254" i="2"/>
  <c r="BI255" i="2"/>
  <c r="BI256" i="2"/>
  <c r="BI257" i="2"/>
  <c r="BI258" i="2"/>
  <c r="BI259" i="2"/>
  <c r="BI260" i="2"/>
  <c r="BI261" i="2"/>
  <c r="BI262" i="2"/>
  <c r="BI263" i="2"/>
  <c r="BI264" i="2"/>
  <c r="BI265" i="2"/>
  <c r="BI266" i="2"/>
  <c r="BI267" i="2"/>
  <c r="BI268" i="2"/>
  <c r="BI269" i="2"/>
  <c r="BI270" i="2"/>
  <c r="BI271" i="2"/>
  <c r="BI272" i="2"/>
  <c r="BI273" i="2"/>
  <c r="BI274" i="2"/>
  <c r="BI275" i="2"/>
  <c r="BI276" i="2"/>
  <c r="BI277" i="2"/>
  <c r="BI278" i="2"/>
  <c r="BI279" i="2"/>
  <c r="BI280" i="2"/>
  <c r="BI281" i="2"/>
  <c r="BI282" i="2"/>
  <c r="BI283" i="2"/>
  <c r="BI284" i="2"/>
  <c r="BI285" i="2"/>
  <c r="BI286" i="2"/>
  <c r="BI287" i="2"/>
  <c r="BI288" i="2"/>
  <c r="BI289" i="2"/>
  <c r="BI290" i="2"/>
  <c r="BI291" i="2"/>
  <c r="BI292" i="2"/>
  <c r="BI293" i="2"/>
  <c r="BI294" i="2"/>
  <c r="BI295" i="2"/>
  <c r="BI296" i="2"/>
  <c r="BI297" i="2"/>
  <c r="BI298" i="2"/>
  <c r="BI299" i="2"/>
  <c r="BI300" i="2"/>
  <c r="BI301" i="2"/>
  <c r="BI302" i="2"/>
  <c r="BI303" i="2"/>
  <c r="BI304" i="2"/>
  <c r="BI305" i="2"/>
  <c r="BI306" i="2"/>
  <c r="BI307" i="2"/>
  <c r="BI308" i="2"/>
  <c r="BI309" i="2"/>
  <c r="BI310" i="2"/>
  <c r="BI311" i="2"/>
  <c r="BI312" i="2"/>
  <c r="BI313" i="2"/>
  <c r="BI314" i="2"/>
  <c r="BI315" i="2"/>
  <c r="BI316" i="2"/>
  <c r="BI317" i="2"/>
  <c r="BI318" i="2"/>
  <c r="BG7" i="2"/>
  <c r="BH7" i="2" s="1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K1843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100" i="5"/>
  <c r="G100" i="5"/>
  <c r="F101" i="5"/>
  <c r="G101" i="5"/>
  <c r="F102" i="5"/>
  <c r="G102" i="5"/>
  <c r="F103" i="5"/>
  <c r="G103" i="5"/>
  <c r="F104" i="5"/>
  <c r="G104" i="5"/>
  <c r="F105" i="5"/>
  <c r="G105" i="5"/>
  <c r="F106" i="5"/>
  <c r="G106" i="5"/>
  <c r="F107" i="5"/>
  <c r="G107" i="5"/>
  <c r="F108" i="5"/>
  <c r="G108" i="5"/>
  <c r="F109" i="5"/>
  <c r="G109" i="5"/>
  <c r="F110" i="5"/>
  <c r="G110" i="5"/>
  <c r="F111" i="5"/>
  <c r="G111" i="5"/>
  <c r="F112" i="5"/>
  <c r="G112" i="5"/>
  <c r="F113" i="5"/>
  <c r="G113" i="5"/>
  <c r="F114" i="5"/>
  <c r="G114" i="5"/>
  <c r="F115" i="5"/>
  <c r="G115" i="5"/>
  <c r="F116" i="5"/>
  <c r="G116" i="5"/>
  <c r="F117" i="5"/>
  <c r="G117" i="5"/>
  <c r="F118" i="5"/>
  <c r="G118" i="5"/>
  <c r="F119" i="5"/>
  <c r="G119" i="5"/>
  <c r="F120" i="5"/>
  <c r="G120" i="5"/>
  <c r="F121" i="5"/>
  <c r="G121" i="5"/>
  <c r="F122" i="5"/>
  <c r="G122" i="5"/>
  <c r="F123" i="5"/>
  <c r="G123" i="5"/>
  <c r="F124" i="5"/>
  <c r="G124" i="5"/>
  <c r="F125" i="5"/>
  <c r="G125" i="5"/>
  <c r="F126" i="5"/>
  <c r="G126" i="5"/>
  <c r="F127" i="5"/>
  <c r="G127" i="5"/>
  <c r="F128" i="5"/>
  <c r="G128" i="5"/>
  <c r="F129" i="5"/>
  <c r="G129" i="5"/>
  <c r="F130" i="5"/>
  <c r="G130" i="5"/>
  <c r="F131" i="5"/>
  <c r="G131" i="5"/>
  <c r="F132" i="5"/>
  <c r="G132" i="5"/>
  <c r="F133" i="5"/>
  <c r="G133" i="5"/>
  <c r="F134" i="5"/>
  <c r="G134" i="5"/>
  <c r="F135" i="5"/>
  <c r="G135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F146" i="5"/>
  <c r="G146" i="5"/>
  <c r="F147" i="5"/>
  <c r="G147" i="5"/>
  <c r="F148" i="5"/>
  <c r="G148" i="5"/>
  <c r="F149" i="5"/>
  <c r="G149" i="5"/>
  <c r="F150" i="5"/>
  <c r="G150" i="5"/>
  <c r="F151" i="5"/>
  <c r="G151" i="5"/>
  <c r="F152" i="5"/>
  <c r="G152" i="5"/>
  <c r="F153" i="5"/>
  <c r="G153" i="5"/>
  <c r="F154" i="5"/>
  <c r="G154" i="5"/>
  <c r="F155" i="5"/>
  <c r="G155" i="5"/>
  <c r="F156" i="5"/>
  <c r="G156" i="5"/>
  <c r="F157" i="5"/>
  <c r="G157" i="5"/>
  <c r="F158" i="5"/>
  <c r="G158" i="5"/>
  <c r="F159" i="5"/>
  <c r="G159" i="5"/>
  <c r="F160" i="5"/>
  <c r="G160" i="5"/>
  <c r="F161" i="5"/>
  <c r="G161" i="5"/>
  <c r="F162" i="5"/>
  <c r="G162" i="5"/>
  <c r="F163" i="5"/>
  <c r="G163" i="5"/>
  <c r="F164" i="5"/>
  <c r="G164" i="5"/>
  <c r="F165" i="5"/>
  <c r="G165" i="5"/>
  <c r="F166" i="5"/>
  <c r="G166" i="5"/>
  <c r="F167" i="5"/>
  <c r="G167" i="5"/>
  <c r="F168" i="5"/>
  <c r="G168" i="5"/>
  <c r="F169" i="5"/>
  <c r="G169" i="5"/>
  <c r="F170" i="5"/>
  <c r="G170" i="5"/>
  <c r="F171" i="5"/>
  <c r="G171" i="5"/>
  <c r="F172" i="5"/>
  <c r="G172" i="5"/>
  <c r="F173" i="5"/>
  <c r="G173" i="5"/>
  <c r="F174" i="5"/>
  <c r="G174" i="5"/>
  <c r="F175" i="5"/>
  <c r="G175" i="5"/>
  <c r="F176" i="5"/>
  <c r="G176" i="5"/>
  <c r="F177" i="5"/>
  <c r="G177" i="5"/>
  <c r="F178" i="5"/>
  <c r="G178" i="5"/>
  <c r="F179" i="5"/>
  <c r="G179" i="5"/>
  <c r="F180" i="5"/>
  <c r="G180" i="5"/>
  <c r="F181" i="5"/>
  <c r="G181" i="5"/>
  <c r="F182" i="5"/>
  <c r="G182" i="5"/>
  <c r="F183" i="5"/>
  <c r="G183" i="5"/>
  <c r="F184" i="5"/>
  <c r="G184" i="5"/>
  <c r="F185" i="5"/>
  <c r="G185" i="5"/>
  <c r="F186" i="5"/>
  <c r="G186" i="5"/>
  <c r="F187" i="5"/>
  <c r="G187" i="5"/>
  <c r="F188" i="5"/>
  <c r="G188" i="5"/>
  <c r="F189" i="5"/>
  <c r="G189" i="5"/>
  <c r="F190" i="5"/>
  <c r="G190" i="5"/>
  <c r="F191" i="5"/>
  <c r="G191" i="5"/>
  <c r="F192" i="5"/>
  <c r="G192" i="5"/>
  <c r="F193" i="5"/>
  <c r="G193" i="5"/>
  <c r="F194" i="5"/>
  <c r="G194" i="5"/>
  <c r="F195" i="5"/>
  <c r="G195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F203" i="5"/>
  <c r="G203" i="5"/>
  <c r="F204" i="5"/>
  <c r="G204" i="5"/>
  <c r="F205" i="5"/>
  <c r="G205" i="5"/>
  <c r="F206" i="5"/>
  <c r="G206" i="5"/>
  <c r="F207" i="5"/>
  <c r="G207" i="5"/>
  <c r="F208" i="5"/>
  <c r="G208" i="5"/>
  <c r="F209" i="5"/>
  <c r="G209" i="5"/>
  <c r="F210" i="5"/>
  <c r="G210" i="5"/>
  <c r="F211" i="5"/>
  <c r="G211" i="5"/>
  <c r="F212" i="5"/>
  <c r="G212" i="5"/>
  <c r="F213" i="5"/>
  <c r="G213" i="5"/>
  <c r="F214" i="5"/>
  <c r="G214" i="5"/>
  <c r="F215" i="5"/>
  <c r="G215" i="5"/>
  <c r="F216" i="5"/>
  <c r="G216" i="5"/>
  <c r="F217" i="5"/>
  <c r="G217" i="5"/>
  <c r="F218" i="5"/>
  <c r="G218" i="5"/>
  <c r="F219" i="5"/>
  <c r="G219" i="5"/>
  <c r="F220" i="5"/>
  <c r="G220" i="5"/>
  <c r="F221" i="5"/>
  <c r="G221" i="5"/>
  <c r="F222" i="5"/>
  <c r="G222" i="5"/>
  <c r="F223" i="5"/>
  <c r="G223" i="5"/>
  <c r="F224" i="5"/>
  <c r="G224" i="5"/>
  <c r="F225" i="5"/>
  <c r="G225" i="5"/>
  <c r="F226" i="5"/>
  <c r="G226" i="5"/>
  <c r="F227" i="5"/>
  <c r="G227" i="5"/>
  <c r="F228" i="5"/>
  <c r="G228" i="5"/>
  <c r="F229" i="5"/>
  <c r="G229" i="5"/>
  <c r="F230" i="5"/>
  <c r="G230" i="5"/>
  <c r="F231" i="5"/>
  <c r="G231" i="5"/>
  <c r="F232" i="5"/>
  <c r="G232" i="5"/>
  <c r="F233" i="5"/>
  <c r="G233" i="5"/>
  <c r="F234" i="5"/>
  <c r="G234" i="5"/>
  <c r="F235" i="5"/>
  <c r="G235" i="5"/>
  <c r="F236" i="5"/>
  <c r="G236" i="5"/>
  <c r="F237" i="5"/>
  <c r="G237" i="5"/>
  <c r="F238" i="5"/>
  <c r="G238" i="5"/>
  <c r="F239" i="5"/>
  <c r="G239" i="5"/>
  <c r="F240" i="5"/>
  <c r="G240" i="5"/>
  <c r="F241" i="5"/>
  <c r="G241" i="5"/>
  <c r="F242" i="5"/>
  <c r="G242" i="5"/>
  <c r="F243" i="5"/>
  <c r="G243" i="5"/>
  <c r="F244" i="5"/>
  <c r="G244" i="5"/>
  <c r="F245" i="5"/>
  <c r="G245" i="5"/>
  <c r="F246" i="5"/>
  <c r="G246" i="5"/>
  <c r="F247" i="5"/>
  <c r="G247" i="5"/>
  <c r="F248" i="5"/>
  <c r="G248" i="5"/>
  <c r="F249" i="5"/>
  <c r="G249" i="5"/>
  <c r="F250" i="5"/>
  <c r="G250" i="5"/>
  <c r="F251" i="5"/>
  <c r="G251" i="5"/>
  <c r="F252" i="5"/>
  <c r="G252" i="5"/>
  <c r="F253" i="5"/>
  <c r="G253" i="5"/>
  <c r="F254" i="5"/>
  <c r="G254" i="5"/>
  <c r="F255" i="5"/>
  <c r="G255" i="5"/>
  <c r="F256" i="5"/>
  <c r="G256" i="5"/>
  <c r="F257" i="5"/>
  <c r="G257" i="5"/>
  <c r="F258" i="5"/>
  <c r="G258" i="5"/>
  <c r="F259" i="5"/>
  <c r="G259" i="5"/>
  <c r="F260" i="5"/>
  <c r="G260" i="5"/>
  <c r="F261" i="5"/>
  <c r="G261" i="5"/>
  <c r="F262" i="5"/>
  <c r="G262" i="5"/>
  <c r="F263" i="5"/>
  <c r="G263" i="5"/>
  <c r="F264" i="5"/>
  <c r="G264" i="5"/>
  <c r="F265" i="5"/>
  <c r="G265" i="5"/>
  <c r="F266" i="5"/>
  <c r="G266" i="5"/>
  <c r="F267" i="5"/>
  <c r="G267" i="5"/>
  <c r="F268" i="5"/>
  <c r="G268" i="5"/>
  <c r="F269" i="5"/>
  <c r="G269" i="5"/>
  <c r="F270" i="5"/>
  <c r="G270" i="5"/>
  <c r="F271" i="5"/>
  <c r="G271" i="5"/>
  <c r="F272" i="5"/>
  <c r="G272" i="5"/>
  <c r="F273" i="5"/>
  <c r="G273" i="5"/>
  <c r="F274" i="5"/>
  <c r="G274" i="5"/>
  <c r="F275" i="5"/>
  <c r="G275" i="5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F301" i="5"/>
  <c r="G301" i="5"/>
  <c r="F302" i="5"/>
  <c r="G302" i="5"/>
  <c r="F303" i="5"/>
  <c r="G303" i="5"/>
  <c r="F304" i="5"/>
  <c r="G304" i="5"/>
  <c r="F305" i="5"/>
  <c r="G305" i="5"/>
  <c r="F306" i="5"/>
  <c r="G306" i="5"/>
  <c r="F307" i="5"/>
  <c r="G307" i="5"/>
  <c r="F308" i="5"/>
  <c r="G308" i="5"/>
  <c r="F309" i="5"/>
  <c r="G309" i="5"/>
  <c r="F310" i="5"/>
  <c r="G310" i="5"/>
  <c r="F311" i="5"/>
  <c r="G311" i="5"/>
  <c r="F312" i="5"/>
  <c r="G312" i="5"/>
  <c r="F313" i="5"/>
  <c r="G313" i="5"/>
  <c r="F314" i="5"/>
  <c r="G314" i="5"/>
  <c r="F315" i="5"/>
  <c r="G315" i="5"/>
  <c r="F316" i="5"/>
  <c r="G316" i="5"/>
  <c r="F317" i="5"/>
  <c r="G317" i="5"/>
  <c r="F318" i="5"/>
  <c r="G318" i="5"/>
  <c r="F319" i="5"/>
  <c r="G319" i="5"/>
  <c r="F320" i="5"/>
  <c r="G320" i="5"/>
  <c r="F321" i="5"/>
  <c r="G321" i="5"/>
  <c r="F322" i="5"/>
  <c r="G322" i="5"/>
  <c r="F323" i="5"/>
  <c r="G323" i="5"/>
  <c r="F324" i="5"/>
  <c r="G324" i="5"/>
  <c r="F325" i="5"/>
  <c r="G325" i="5"/>
  <c r="F326" i="5"/>
  <c r="G326" i="5"/>
  <c r="F327" i="5"/>
  <c r="G327" i="5"/>
  <c r="F328" i="5"/>
  <c r="G328" i="5"/>
  <c r="F329" i="5"/>
  <c r="G329" i="5"/>
  <c r="F330" i="5"/>
  <c r="G330" i="5"/>
  <c r="F331" i="5"/>
  <c r="G331" i="5"/>
  <c r="F332" i="5"/>
  <c r="G332" i="5"/>
  <c r="F333" i="5"/>
  <c r="G333" i="5"/>
  <c r="F334" i="5"/>
  <c r="G334" i="5"/>
  <c r="F335" i="5"/>
  <c r="G335" i="5"/>
  <c r="F336" i="5"/>
  <c r="G336" i="5"/>
  <c r="F337" i="5"/>
  <c r="G337" i="5"/>
  <c r="F338" i="5"/>
  <c r="G338" i="5"/>
  <c r="F339" i="5"/>
  <c r="G339" i="5"/>
  <c r="F340" i="5"/>
  <c r="G340" i="5"/>
  <c r="F341" i="5"/>
  <c r="G341" i="5"/>
  <c r="F342" i="5"/>
  <c r="G342" i="5"/>
  <c r="F343" i="5"/>
  <c r="G343" i="5"/>
  <c r="F344" i="5"/>
  <c r="G344" i="5"/>
  <c r="F345" i="5"/>
  <c r="G345" i="5"/>
  <c r="F346" i="5"/>
  <c r="G346" i="5"/>
  <c r="F347" i="5"/>
  <c r="G347" i="5"/>
  <c r="F348" i="5"/>
  <c r="G348" i="5"/>
  <c r="F349" i="5"/>
  <c r="G349" i="5"/>
  <c r="F350" i="5"/>
  <c r="G350" i="5"/>
  <c r="F351" i="5"/>
  <c r="G351" i="5"/>
  <c r="F352" i="5"/>
  <c r="G352" i="5"/>
  <c r="F353" i="5"/>
  <c r="G353" i="5"/>
  <c r="F354" i="5"/>
  <c r="G354" i="5"/>
  <c r="F355" i="5"/>
  <c r="G355" i="5"/>
  <c r="F356" i="5"/>
  <c r="G356" i="5"/>
  <c r="F357" i="5"/>
  <c r="G357" i="5"/>
  <c r="F358" i="5"/>
  <c r="G358" i="5"/>
  <c r="F359" i="5"/>
  <c r="G359" i="5"/>
  <c r="F360" i="5"/>
  <c r="G360" i="5"/>
  <c r="F361" i="5"/>
  <c r="G361" i="5"/>
  <c r="F362" i="5"/>
  <c r="G362" i="5"/>
  <c r="F363" i="5"/>
  <c r="G363" i="5"/>
  <c r="F364" i="5"/>
  <c r="G364" i="5"/>
  <c r="F365" i="5"/>
  <c r="G365" i="5"/>
  <c r="F366" i="5"/>
  <c r="G366" i="5"/>
  <c r="F367" i="5"/>
  <c r="G367" i="5"/>
  <c r="F368" i="5"/>
  <c r="G368" i="5"/>
  <c r="F369" i="5"/>
  <c r="G369" i="5"/>
  <c r="F370" i="5"/>
  <c r="G370" i="5"/>
  <c r="F371" i="5"/>
  <c r="G371" i="5"/>
  <c r="F372" i="5"/>
  <c r="G372" i="5"/>
  <c r="F373" i="5"/>
  <c r="G373" i="5"/>
  <c r="F374" i="5"/>
  <c r="G374" i="5"/>
  <c r="F375" i="5"/>
  <c r="G375" i="5"/>
  <c r="F376" i="5"/>
  <c r="G376" i="5"/>
  <c r="F377" i="5"/>
  <c r="G377" i="5"/>
  <c r="F378" i="5"/>
  <c r="G378" i="5"/>
  <c r="F379" i="5"/>
  <c r="G379" i="5"/>
  <c r="F380" i="5"/>
  <c r="G380" i="5"/>
  <c r="F381" i="5"/>
  <c r="G381" i="5"/>
  <c r="F382" i="5"/>
  <c r="G382" i="5"/>
  <c r="F383" i="5"/>
  <c r="G383" i="5"/>
  <c r="F384" i="5"/>
  <c r="G384" i="5"/>
  <c r="F385" i="5"/>
  <c r="G385" i="5"/>
  <c r="F386" i="5"/>
  <c r="G386" i="5"/>
  <c r="F387" i="5"/>
  <c r="G387" i="5"/>
  <c r="F388" i="5"/>
  <c r="G388" i="5"/>
  <c r="F389" i="5"/>
  <c r="G389" i="5"/>
  <c r="F390" i="5"/>
  <c r="G390" i="5"/>
  <c r="F391" i="5"/>
  <c r="G391" i="5"/>
  <c r="F392" i="5"/>
  <c r="G392" i="5"/>
  <c r="F393" i="5"/>
  <c r="G393" i="5"/>
  <c r="F394" i="5"/>
  <c r="G394" i="5"/>
  <c r="F395" i="5"/>
  <c r="G395" i="5"/>
  <c r="F396" i="5"/>
  <c r="G396" i="5"/>
  <c r="F397" i="5"/>
  <c r="G397" i="5"/>
  <c r="F398" i="5"/>
  <c r="G398" i="5"/>
  <c r="F399" i="5"/>
  <c r="G399" i="5"/>
  <c r="F400" i="5"/>
  <c r="G400" i="5"/>
  <c r="F401" i="5"/>
  <c r="G401" i="5"/>
  <c r="F402" i="5"/>
  <c r="G402" i="5"/>
  <c r="F403" i="5"/>
  <c r="G403" i="5"/>
  <c r="F404" i="5"/>
  <c r="G404" i="5"/>
  <c r="F405" i="5"/>
  <c r="G405" i="5"/>
  <c r="F406" i="5"/>
  <c r="G406" i="5"/>
  <c r="F407" i="5"/>
  <c r="G407" i="5"/>
  <c r="F408" i="5"/>
  <c r="G408" i="5"/>
  <c r="F409" i="5"/>
  <c r="G409" i="5"/>
  <c r="F410" i="5"/>
  <c r="G410" i="5"/>
  <c r="F411" i="5"/>
  <c r="G411" i="5"/>
  <c r="F412" i="5"/>
  <c r="G412" i="5"/>
  <c r="F413" i="5"/>
  <c r="G413" i="5"/>
  <c r="F414" i="5"/>
  <c r="G414" i="5"/>
  <c r="F415" i="5"/>
  <c r="G415" i="5"/>
  <c r="F416" i="5"/>
  <c r="G416" i="5"/>
  <c r="F417" i="5"/>
  <c r="G417" i="5"/>
  <c r="F418" i="5"/>
  <c r="G418" i="5"/>
  <c r="F419" i="5"/>
  <c r="G419" i="5"/>
  <c r="F420" i="5"/>
  <c r="G420" i="5"/>
  <c r="F421" i="5"/>
  <c r="G421" i="5"/>
  <c r="F422" i="5"/>
  <c r="G422" i="5"/>
  <c r="F423" i="5"/>
  <c r="G423" i="5"/>
  <c r="F424" i="5"/>
  <c r="G424" i="5"/>
  <c r="F425" i="5"/>
  <c r="G425" i="5"/>
  <c r="F426" i="5"/>
  <c r="G426" i="5"/>
  <c r="F427" i="5"/>
  <c r="G427" i="5"/>
  <c r="F428" i="5"/>
  <c r="G428" i="5"/>
  <c r="F429" i="5"/>
  <c r="G429" i="5"/>
  <c r="F430" i="5"/>
  <c r="G430" i="5"/>
  <c r="F431" i="5"/>
  <c r="G431" i="5"/>
  <c r="F432" i="5"/>
  <c r="G432" i="5"/>
  <c r="F433" i="5"/>
  <c r="G433" i="5"/>
  <c r="F434" i="5"/>
  <c r="G434" i="5"/>
  <c r="F435" i="5"/>
  <c r="G435" i="5"/>
  <c r="F436" i="5"/>
  <c r="G436" i="5"/>
  <c r="F437" i="5"/>
  <c r="G437" i="5"/>
  <c r="F438" i="5"/>
  <c r="G438" i="5"/>
  <c r="F439" i="5"/>
  <c r="G439" i="5"/>
  <c r="F440" i="5"/>
  <c r="G440" i="5"/>
  <c r="F441" i="5"/>
  <c r="G441" i="5"/>
  <c r="F442" i="5"/>
  <c r="G442" i="5"/>
  <c r="F443" i="5"/>
  <c r="G443" i="5"/>
  <c r="F444" i="5"/>
  <c r="G444" i="5"/>
  <c r="F445" i="5"/>
  <c r="G445" i="5"/>
  <c r="F446" i="5"/>
  <c r="G446" i="5"/>
  <c r="F447" i="5"/>
  <c r="G447" i="5"/>
  <c r="F448" i="5"/>
  <c r="G448" i="5"/>
  <c r="F449" i="5"/>
  <c r="G449" i="5"/>
  <c r="F450" i="5"/>
  <c r="G450" i="5"/>
  <c r="F451" i="5"/>
  <c r="G451" i="5"/>
  <c r="F452" i="5"/>
  <c r="G452" i="5"/>
  <c r="F453" i="5"/>
  <c r="G453" i="5"/>
  <c r="F454" i="5"/>
  <c r="G454" i="5"/>
  <c r="F455" i="5"/>
  <c r="G455" i="5"/>
  <c r="F456" i="5"/>
  <c r="G456" i="5"/>
  <c r="F457" i="5"/>
  <c r="G457" i="5"/>
  <c r="F458" i="5"/>
  <c r="G458" i="5"/>
  <c r="F459" i="5"/>
  <c r="G459" i="5"/>
  <c r="F460" i="5"/>
  <c r="G460" i="5"/>
  <c r="F461" i="5"/>
  <c r="G461" i="5"/>
  <c r="F462" i="5"/>
  <c r="G462" i="5"/>
  <c r="F463" i="5"/>
  <c r="G463" i="5"/>
  <c r="F464" i="5"/>
  <c r="G464" i="5"/>
  <c r="F465" i="5"/>
  <c r="G465" i="5"/>
  <c r="F466" i="5"/>
  <c r="G466" i="5"/>
  <c r="F467" i="5"/>
  <c r="G467" i="5"/>
  <c r="F468" i="5"/>
  <c r="G468" i="5"/>
  <c r="F469" i="5"/>
  <c r="G469" i="5"/>
  <c r="F470" i="5"/>
  <c r="G470" i="5"/>
  <c r="F471" i="5"/>
  <c r="G471" i="5"/>
  <c r="F472" i="5"/>
  <c r="G472" i="5"/>
  <c r="F473" i="5"/>
  <c r="G473" i="5"/>
  <c r="F474" i="5"/>
  <c r="G474" i="5"/>
  <c r="F475" i="5"/>
  <c r="G475" i="5"/>
  <c r="F476" i="5"/>
  <c r="G476" i="5"/>
  <c r="F477" i="5"/>
  <c r="G477" i="5"/>
  <c r="F478" i="5"/>
  <c r="G478" i="5"/>
  <c r="F479" i="5"/>
  <c r="G479" i="5"/>
  <c r="F480" i="5"/>
  <c r="G480" i="5"/>
  <c r="F481" i="5"/>
  <c r="G481" i="5"/>
  <c r="F482" i="5"/>
  <c r="G482" i="5"/>
  <c r="F483" i="5"/>
  <c r="G483" i="5"/>
  <c r="F484" i="5"/>
  <c r="G484" i="5"/>
  <c r="F485" i="5"/>
  <c r="G485" i="5"/>
  <c r="F486" i="5"/>
  <c r="G486" i="5"/>
  <c r="F487" i="5"/>
  <c r="G487" i="5"/>
  <c r="F488" i="5"/>
  <c r="G488" i="5"/>
  <c r="F489" i="5"/>
  <c r="G489" i="5"/>
  <c r="F490" i="5"/>
  <c r="G490" i="5"/>
  <c r="F491" i="5"/>
  <c r="G491" i="5"/>
  <c r="F492" i="5"/>
  <c r="G492" i="5"/>
  <c r="F493" i="5"/>
  <c r="G493" i="5"/>
  <c r="F494" i="5"/>
  <c r="G494" i="5"/>
  <c r="F495" i="5"/>
  <c r="G495" i="5"/>
  <c r="F496" i="5"/>
  <c r="G496" i="5"/>
  <c r="F497" i="5"/>
  <c r="G497" i="5"/>
  <c r="F498" i="5"/>
  <c r="G498" i="5"/>
  <c r="F499" i="5"/>
  <c r="G499" i="5"/>
  <c r="F500" i="5"/>
  <c r="G500" i="5"/>
  <c r="F501" i="5"/>
  <c r="G501" i="5"/>
  <c r="F502" i="5"/>
  <c r="G502" i="5"/>
  <c r="F503" i="5"/>
  <c r="G503" i="5"/>
  <c r="F504" i="5"/>
  <c r="G504" i="5"/>
  <c r="F505" i="5"/>
  <c r="G505" i="5"/>
  <c r="F506" i="5"/>
  <c r="G506" i="5"/>
  <c r="F507" i="5"/>
  <c r="G507" i="5"/>
  <c r="F508" i="5"/>
  <c r="G508" i="5"/>
  <c r="F509" i="5"/>
  <c r="G509" i="5"/>
  <c r="F510" i="5"/>
  <c r="G510" i="5"/>
  <c r="F511" i="5"/>
  <c r="G511" i="5"/>
  <c r="F512" i="5"/>
  <c r="G512" i="5"/>
  <c r="F513" i="5"/>
  <c r="G513" i="5"/>
  <c r="F514" i="5"/>
  <c r="G514" i="5"/>
  <c r="F515" i="5"/>
  <c r="G515" i="5"/>
  <c r="F516" i="5"/>
  <c r="G516" i="5"/>
  <c r="F517" i="5"/>
  <c r="G517" i="5"/>
  <c r="F518" i="5"/>
  <c r="G518" i="5"/>
  <c r="F519" i="5"/>
  <c r="G519" i="5"/>
  <c r="F520" i="5"/>
  <c r="G520" i="5"/>
  <c r="F521" i="5"/>
  <c r="G521" i="5"/>
  <c r="F522" i="5"/>
  <c r="G522" i="5"/>
  <c r="F523" i="5"/>
  <c r="G523" i="5"/>
  <c r="F524" i="5"/>
  <c r="G524" i="5"/>
  <c r="F525" i="5"/>
  <c r="G525" i="5"/>
  <c r="F526" i="5"/>
  <c r="G526" i="5"/>
  <c r="F527" i="5"/>
  <c r="G527" i="5"/>
  <c r="F528" i="5"/>
  <c r="G528" i="5"/>
  <c r="F529" i="5"/>
  <c r="G529" i="5"/>
  <c r="F530" i="5"/>
  <c r="G530" i="5"/>
  <c r="F531" i="5"/>
  <c r="G531" i="5"/>
  <c r="F532" i="5"/>
  <c r="G532" i="5"/>
  <c r="F533" i="5"/>
  <c r="G533" i="5"/>
  <c r="F534" i="5"/>
  <c r="G534" i="5"/>
  <c r="F535" i="5"/>
  <c r="G535" i="5"/>
  <c r="F536" i="5"/>
  <c r="G536" i="5"/>
  <c r="F537" i="5"/>
  <c r="G537" i="5"/>
  <c r="F538" i="5"/>
  <c r="G538" i="5"/>
  <c r="F539" i="5"/>
  <c r="G539" i="5"/>
  <c r="F540" i="5"/>
  <c r="G540" i="5"/>
  <c r="F541" i="5"/>
  <c r="G541" i="5"/>
  <c r="F542" i="5"/>
  <c r="G542" i="5"/>
  <c r="F543" i="5"/>
  <c r="G543" i="5"/>
  <c r="F544" i="5"/>
  <c r="G544" i="5"/>
  <c r="F545" i="5"/>
  <c r="G545" i="5"/>
  <c r="F546" i="5"/>
  <c r="G546" i="5"/>
  <c r="F547" i="5"/>
  <c r="G547" i="5"/>
  <c r="F548" i="5"/>
  <c r="G548" i="5"/>
  <c r="F549" i="5"/>
  <c r="G549" i="5"/>
  <c r="F550" i="5"/>
  <c r="G550" i="5"/>
  <c r="F551" i="5"/>
  <c r="G551" i="5"/>
  <c r="F552" i="5"/>
  <c r="G552" i="5"/>
  <c r="F553" i="5"/>
  <c r="G553" i="5"/>
  <c r="F554" i="5"/>
  <c r="G554" i="5"/>
  <c r="F555" i="5"/>
  <c r="G555" i="5"/>
  <c r="F556" i="5"/>
  <c r="G556" i="5"/>
  <c r="F557" i="5"/>
  <c r="G557" i="5"/>
  <c r="F558" i="5"/>
  <c r="G558" i="5"/>
  <c r="F559" i="5"/>
  <c r="G559" i="5"/>
  <c r="F560" i="5"/>
  <c r="G560" i="5"/>
  <c r="F561" i="5"/>
  <c r="G561" i="5"/>
  <c r="F562" i="5"/>
  <c r="G562" i="5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614" i="5"/>
  <c r="G614" i="5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28" i="5"/>
  <c r="G628" i="5"/>
  <c r="F629" i="5"/>
  <c r="G629" i="5"/>
  <c r="F630" i="5"/>
  <c r="G630" i="5"/>
  <c r="F631" i="5"/>
  <c r="G631" i="5"/>
  <c r="F632" i="5"/>
  <c r="G632" i="5"/>
  <c r="F633" i="5"/>
  <c r="G633" i="5"/>
  <c r="F634" i="5"/>
  <c r="G634" i="5"/>
  <c r="F635" i="5"/>
  <c r="G635" i="5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69" i="5"/>
  <c r="G869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903" i="5"/>
  <c r="G903" i="5"/>
  <c r="F904" i="5"/>
  <c r="G904" i="5"/>
  <c r="F905" i="5"/>
  <c r="G905" i="5"/>
  <c r="F906" i="5"/>
  <c r="G906" i="5"/>
  <c r="F907" i="5"/>
  <c r="G907" i="5"/>
  <c r="F908" i="5"/>
  <c r="G908" i="5"/>
  <c r="F909" i="5"/>
  <c r="G909" i="5"/>
  <c r="F910" i="5"/>
  <c r="G910" i="5"/>
  <c r="F911" i="5"/>
  <c r="G911" i="5"/>
  <c r="F912" i="5"/>
  <c r="G912" i="5"/>
  <c r="F913" i="5"/>
  <c r="G913" i="5"/>
  <c r="F914" i="5"/>
  <c r="G914" i="5"/>
  <c r="F915" i="5"/>
  <c r="G915" i="5"/>
  <c r="F916" i="5"/>
  <c r="G916" i="5"/>
  <c r="F917" i="5"/>
  <c r="G917" i="5"/>
  <c r="F918" i="5"/>
  <c r="G918" i="5"/>
  <c r="F919" i="5"/>
  <c r="G919" i="5"/>
  <c r="F920" i="5"/>
  <c r="G920" i="5"/>
  <c r="F921" i="5"/>
  <c r="G921" i="5"/>
  <c r="F922" i="5"/>
  <c r="G922" i="5"/>
  <c r="F923" i="5"/>
  <c r="G923" i="5"/>
  <c r="F924" i="5"/>
  <c r="G924" i="5"/>
  <c r="F925" i="5"/>
  <c r="G925" i="5"/>
  <c r="F926" i="5"/>
  <c r="G926" i="5"/>
  <c r="F927" i="5"/>
  <c r="G927" i="5"/>
  <c r="F928" i="5"/>
  <c r="G928" i="5"/>
  <c r="F929" i="5"/>
  <c r="G929" i="5"/>
  <c r="F930" i="5"/>
  <c r="G930" i="5"/>
  <c r="F931" i="5"/>
  <c r="G931" i="5"/>
  <c r="F932" i="5"/>
  <c r="G932" i="5"/>
  <c r="F933" i="5"/>
  <c r="G933" i="5"/>
  <c r="F934" i="5"/>
  <c r="G934" i="5"/>
  <c r="F935" i="5"/>
  <c r="G935" i="5"/>
  <c r="F936" i="5"/>
  <c r="G936" i="5"/>
  <c r="F937" i="5"/>
  <c r="G937" i="5"/>
  <c r="F938" i="5"/>
  <c r="G938" i="5"/>
  <c r="F939" i="5"/>
  <c r="G939" i="5"/>
  <c r="F940" i="5"/>
  <c r="G940" i="5"/>
  <c r="F941" i="5"/>
  <c r="G941" i="5"/>
  <c r="F942" i="5"/>
  <c r="G942" i="5"/>
  <c r="F943" i="5"/>
  <c r="G943" i="5"/>
  <c r="F944" i="5"/>
  <c r="G944" i="5"/>
  <c r="F945" i="5"/>
  <c r="G945" i="5"/>
  <c r="F946" i="5"/>
  <c r="G946" i="5"/>
  <c r="F947" i="5"/>
  <c r="G947" i="5"/>
  <c r="F948" i="5"/>
  <c r="G948" i="5"/>
  <c r="F949" i="5"/>
  <c r="G949" i="5"/>
  <c r="F950" i="5"/>
  <c r="G950" i="5"/>
  <c r="F951" i="5"/>
  <c r="G951" i="5"/>
  <c r="F952" i="5"/>
  <c r="G952" i="5"/>
  <c r="F953" i="5"/>
  <c r="G953" i="5"/>
  <c r="F954" i="5"/>
  <c r="G954" i="5"/>
  <c r="F955" i="5"/>
  <c r="G955" i="5"/>
  <c r="F956" i="5"/>
  <c r="G956" i="5"/>
  <c r="F957" i="5"/>
  <c r="G957" i="5"/>
  <c r="F958" i="5"/>
  <c r="G958" i="5"/>
  <c r="F959" i="5"/>
  <c r="G959" i="5"/>
  <c r="F960" i="5"/>
  <c r="G960" i="5"/>
  <c r="F961" i="5"/>
  <c r="G961" i="5"/>
  <c r="F962" i="5"/>
  <c r="G962" i="5"/>
  <c r="F963" i="5"/>
  <c r="G963" i="5"/>
  <c r="F964" i="5"/>
  <c r="G964" i="5"/>
  <c r="F965" i="5"/>
  <c r="G965" i="5"/>
  <c r="F966" i="5"/>
  <c r="G966" i="5"/>
  <c r="F967" i="5"/>
  <c r="G967" i="5"/>
  <c r="F968" i="5"/>
  <c r="G968" i="5"/>
  <c r="F969" i="5"/>
  <c r="G969" i="5"/>
  <c r="F970" i="5"/>
  <c r="G970" i="5"/>
  <c r="F971" i="5"/>
  <c r="G971" i="5"/>
  <c r="F972" i="5"/>
  <c r="G972" i="5"/>
  <c r="F973" i="5"/>
  <c r="G973" i="5"/>
  <c r="F974" i="5"/>
  <c r="G974" i="5"/>
  <c r="F975" i="5"/>
  <c r="G975" i="5"/>
  <c r="F976" i="5"/>
  <c r="G976" i="5"/>
  <c r="F977" i="5"/>
  <c r="G977" i="5"/>
  <c r="F978" i="5"/>
  <c r="G978" i="5"/>
  <c r="F979" i="5"/>
  <c r="G979" i="5"/>
  <c r="F980" i="5"/>
  <c r="G980" i="5"/>
  <c r="F981" i="5"/>
  <c r="G981" i="5"/>
  <c r="F982" i="5"/>
  <c r="G982" i="5"/>
  <c r="F983" i="5"/>
  <c r="G983" i="5"/>
  <c r="F984" i="5"/>
  <c r="G984" i="5"/>
  <c r="F985" i="5"/>
  <c r="G985" i="5"/>
  <c r="F986" i="5"/>
  <c r="G986" i="5"/>
  <c r="F987" i="5"/>
  <c r="G987" i="5"/>
  <c r="F988" i="5"/>
  <c r="G988" i="5"/>
  <c r="F989" i="5"/>
  <c r="G989" i="5"/>
  <c r="F990" i="5"/>
  <c r="G990" i="5"/>
  <c r="F991" i="5"/>
  <c r="G991" i="5"/>
  <c r="F992" i="5"/>
  <c r="G992" i="5"/>
  <c r="F993" i="5"/>
  <c r="G993" i="5"/>
  <c r="F994" i="5"/>
  <c r="G994" i="5"/>
  <c r="F995" i="5"/>
  <c r="G995" i="5"/>
  <c r="F996" i="5"/>
  <c r="G996" i="5"/>
  <c r="F997" i="5"/>
  <c r="G997" i="5"/>
  <c r="F998" i="5"/>
  <c r="G998" i="5"/>
  <c r="F999" i="5"/>
  <c r="G999" i="5"/>
  <c r="F1000" i="5"/>
  <c r="G1000" i="5"/>
  <c r="F1001" i="5"/>
  <c r="G1001" i="5"/>
  <c r="F1002" i="5"/>
  <c r="G1002" i="5"/>
  <c r="F1003" i="5"/>
  <c r="G1003" i="5"/>
  <c r="F1004" i="5"/>
  <c r="G1004" i="5"/>
  <c r="F1005" i="5"/>
  <c r="G1005" i="5"/>
  <c r="F1006" i="5"/>
  <c r="G1006" i="5"/>
  <c r="F1007" i="5"/>
  <c r="G1007" i="5"/>
  <c r="F1008" i="5"/>
  <c r="G1008" i="5"/>
  <c r="F1009" i="5"/>
  <c r="G1009" i="5"/>
  <c r="F1010" i="5"/>
  <c r="G1010" i="5"/>
  <c r="F1011" i="5"/>
  <c r="G1011" i="5"/>
  <c r="F1012" i="5"/>
  <c r="G1012" i="5"/>
  <c r="F1013" i="5"/>
  <c r="G1013" i="5"/>
  <c r="F1014" i="5"/>
  <c r="G1014" i="5"/>
  <c r="F1015" i="5"/>
  <c r="G1015" i="5"/>
  <c r="F1016" i="5"/>
  <c r="G1016" i="5"/>
  <c r="F1017" i="5"/>
  <c r="G1017" i="5"/>
  <c r="F1018" i="5"/>
  <c r="G1018" i="5"/>
  <c r="F1019" i="5"/>
  <c r="G1019" i="5"/>
  <c r="F1020" i="5"/>
  <c r="G1020" i="5"/>
  <c r="F1021" i="5"/>
  <c r="G1021" i="5"/>
  <c r="F1022" i="5"/>
  <c r="G1022" i="5"/>
  <c r="F1023" i="5"/>
  <c r="G1023" i="5"/>
  <c r="F1024" i="5"/>
  <c r="G1024" i="5"/>
  <c r="F1025" i="5"/>
  <c r="G1025" i="5"/>
  <c r="F1026" i="5"/>
  <c r="G1026" i="5"/>
  <c r="F1027" i="5"/>
  <c r="G1027" i="5"/>
  <c r="F1028" i="5"/>
  <c r="G1028" i="5"/>
  <c r="F1029" i="5"/>
  <c r="G1029" i="5"/>
  <c r="F1030" i="5"/>
  <c r="G1030" i="5"/>
  <c r="F1031" i="5"/>
  <c r="G1031" i="5"/>
  <c r="F1032" i="5"/>
  <c r="G1032" i="5"/>
  <c r="F1033" i="5"/>
  <c r="G1033" i="5"/>
  <c r="F1034" i="5"/>
  <c r="G1034" i="5"/>
  <c r="F1035" i="5"/>
  <c r="G1035" i="5"/>
  <c r="F1036" i="5"/>
  <c r="G1036" i="5"/>
  <c r="F1037" i="5"/>
  <c r="G1037" i="5"/>
  <c r="F1038" i="5"/>
  <c r="G1038" i="5"/>
  <c r="F1039" i="5"/>
  <c r="G1039" i="5"/>
  <c r="F1040" i="5"/>
  <c r="G1040" i="5"/>
  <c r="F1041" i="5"/>
  <c r="G1041" i="5"/>
  <c r="F1042" i="5"/>
  <c r="G1042" i="5"/>
  <c r="F1043" i="5"/>
  <c r="G1043" i="5"/>
  <c r="F1044" i="5"/>
  <c r="G1044" i="5"/>
  <c r="F1045" i="5"/>
  <c r="G1045" i="5"/>
  <c r="F1046" i="5"/>
  <c r="G1046" i="5"/>
  <c r="F1047" i="5"/>
  <c r="G1047" i="5"/>
  <c r="F1048" i="5"/>
  <c r="G1048" i="5"/>
  <c r="F1049" i="5"/>
  <c r="G1049" i="5"/>
  <c r="F1050" i="5"/>
  <c r="G1050" i="5"/>
  <c r="F1051" i="5"/>
  <c r="G1051" i="5"/>
  <c r="F1052" i="5"/>
  <c r="G1052" i="5"/>
  <c r="F1053" i="5"/>
  <c r="G1053" i="5"/>
  <c r="F1054" i="5"/>
  <c r="G1054" i="5"/>
  <c r="F1055" i="5"/>
  <c r="G1055" i="5"/>
  <c r="F1056" i="5"/>
  <c r="G1056" i="5"/>
  <c r="F1057" i="5"/>
  <c r="G1057" i="5"/>
  <c r="F1058" i="5"/>
  <c r="G1058" i="5"/>
  <c r="F1059" i="5"/>
  <c r="G1059" i="5"/>
  <c r="F1060" i="5"/>
  <c r="G1060" i="5"/>
  <c r="F1061" i="5"/>
  <c r="G1061" i="5"/>
  <c r="F1062" i="5"/>
  <c r="G1062" i="5"/>
  <c r="F1063" i="5"/>
  <c r="G1063" i="5"/>
  <c r="F1064" i="5"/>
  <c r="G1064" i="5"/>
  <c r="F1065" i="5"/>
  <c r="G1065" i="5"/>
  <c r="F1066" i="5"/>
  <c r="G1066" i="5"/>
  <c r="F1067" i="5"/>
  <c r="G1067" i="5"/>
  <c r="F1068" i="5"/>
  <c r="G1068" i="5"/>
  <c r="F1069" i="5"/>
  <c r="G1069" i="5"/>
  <c r="F1070" i="5"/>
  <c r="G1070" i="5"/>
  <c r="F1071" i="5"/>
  <c r="G1071" i="5"/>
  <c r="F1072" i="5"/>
  <c r="G1072" i="5"/>
  <c r="F1073" i="5"/>
  <c r="G1073" i="5"/>
  <c r="F1074" i="5"/>
  <c r="G1074" i="5"/>
  <c r="F1075" i="5"/>
  <c r="G1075" i="5"/>
  <c r="F1076" i="5"/>
  <c r="G1076" i="5"/>
  <c r="F1077" i="5"/>
  <c r="G1077" i="5"/>
  <c r="F1078" i="5"/>
  <c r="G1078" i="5"/>
  <c r="F1079" i="5"/>
  <c r="G1079" i="5"/>
  <c r="F1080" i="5"/>
  <c r="G1080" i="5"/>
  <c r="F1081" i="5"/>
  <c r="G1081" i="5"/>
  <c r="F1082" i="5"/>
  <c r="G1082" i="5"/>
  <c r="F1083" i="5"/>
  <c r="G1083" i="5"/>
  <c r="F1084" i="5"/>
  <c r="G1084" i="5"/>
  <c r="F1085" i="5"/>
  <c r="G1085" i="5"/>
  <c r="F1086" i="5"/>
  <c r="G1086" i="5"/>
  <c r="F1087" i="5"/>
  <c r="G1087" i="5"/>
  <c r="F1088" i="5"/>
  <c r="G1088" i="5"/>
  <c r="F1089" i="5"/>
  <c r="G1089" i="5"/>
  <c r="F1090" i="5"/>
  <c r="G1090" i="5"/>
  <c r="F1091" i="5"/>
  <c r="G1091" i="5"/>
  <c r="F1092" i="5"/>
  <c r="G1092" i="5"/>
  <c r="F1093" i="5"/>
  <c r="G1093" i="5"/>
  <c r="F1094" i="5"/>
  <c r="G1094" i="5"/>
  <c r="F1095" i="5"/>
  <c r="G1095" i="5"/>
  <c r="F1096" i="5"/>
  <c r="G1096" i="5"/>
  <c r="F1097" i="5"/>
  <c r="G1097" i="5"/>
  <c r="F1098" i="5"/>
  <c r="G1098" i="5"/>
  <c r="F1099" i="5"/>
  <c r="G1099" i="5"/>
  <c r="F1100" i="5"/>
  <c r="G1100" i="5"/>
  <c r="F1101" i="5"/>
  <c r="G1101" i="5"/>
  <c r="F1102" i="5"/>
  <c r="G1102" i="5"/>
  <c r="F1103" i="5"/>
  <c r="G1103" i="5"/>
  <c r="F1104" i="5"/>
  <c r="G1104" i="5"/>
  <c r="F1105" i="5"/>
  <c r="G1105" i="5"/>
  <c r="F1106" i="5"/>
  <c r="G1106" i="5"/>
  <c r="F1107" i="5"/>
  <c r="G1107" i="5"/>
  <c r="F1108" i="5"/>
  <c r="G1108" i="5"/>
  <c r="F1109" i="5"/>
  <c r="G1109" i="5"/>
  <c r="F1110" i="5"/>
  <c r="G1110" i="5"/>
  <c r="F1111" i="5"/>
  <c r="G1111" i="5"/>
  <c r="F1112" i="5"/>
  <c r="G1112" i="5"/>
  <c r="F1113" i="5"/>
  <c r="G1113" i="5"/>
  <c r="F1114" i="5"/>
  <c r="G1114" i="5"/>
  <c r="F1115" i="5"/>
  <c r="G1115" i="5"/>
  <c r="F1116" i="5"/>
  <c r="G1116" i="5"/>
  <c r="F1117" i="5"/>
  <c r="G1117" i="5"/>
  <c r="F1118" i="5"/>
  <c r="G1118" i="5"/>
  <c r="F1119" i="5"/>
  <c r="G1119" i="5"/>
  <c r="F1120" i="5"/>
  <c r="G1120" i="5"/>
  <c r="F1121" i="5"/>
  <c r="G1121" i="5"/>
  <c r="F1122" i="5"/>
  <c r="G1122" i="5"/>
  <c r="F1123" i="5"/>
  <c r="G1123" i="5"/>
  <c r="F1124" i="5"/>
  <c r="G1124" i="5"/>
  <c r="F1125" i="5"/>
  <c r="G1125" i="5"/>
  <c r="F1126" i="5"/>
  <c r="G1126" i="5"/>
  <c r="F1127" i="5"/>
  <c r="G1127" i="5"/>
  <c r="F1128" i="5"/>
  <c r="G1128" i="5"/>
  <c r="F1129" i="5"/>
  <c r="G1129" i="5"/>
  <c r="F1130" i="5"/>
  <c r="G1130" i="5"/>
  <c r="F1131" i="5"/>
  <c r="G1131" i="5"/>
  <c r="F1132" i="5"/>
  <c r="G1132" i="5"/>
  <c r="F1133" i="5"/>
  <c r="G1133" i="5"/>
  <c r="F1134" i="5"/>
  <c r="G1134" i="5"/>
  <c r="F1135" i="5"/>
  <c r="G1135" i="5"/>
  <c r="F1136" i="5"/>
  <c r="G1136" i="5"/>
  <c r="F1137" i="5"/>
  <c r="G1137" i="5"/>
  <c r="F1138" i="5"/>
  <c r="G1138" i="5"/>
  <c r="F1139" i="5"/>
  <c r="G1139" i="5"/>
  <c r="F1140" i="5"/>
  <c r="G1140" i="5"/>
  <c r="F1141" i="5"/>
  <c r="G1141" i="5"/>
  <c r="F1142" i="5"/>
  <c r="G1142" i="5"/>
  <c r="F1143" i="5"/>
  <c r="G1143" i="5"/>
  <c r="F1144" i="5"/>
  <c r="G1144" i="5"/>
  <c r="F1145" i="5"/>
  <c r="G1145" i="5"/>
  <c r="F1146" i="5"/>
  <c r="G1146" i="5"/>
  <c r="F1147" i="5"/>
  <c r="G1147" i="5"/>
  <c r="F1148" i="5"/>
  <c r="G1148" i="5"/>
  <c r="F1149" i="5"/>
  <c r="G1149" i="5"/>
  <c r="F1150" i="5"/>
  <c r="G1150" i="5"/>
  <c r="F1151" i="5"/>
  <c r="G1151" i="5"/>
  <c r="F1152" i="5"/>
  <c r="G1152" i="5"/>
  <c r="F1153" i="5"/>
  <c r="G1153" i="5"/>
  <c r="F1154" i="5"/>
  <c r="G1154" i="5"/>
  <c r="F1155" i="5"/>
  <c r="G1155" i="5"/>
  <c r="F1156" i="5"/>
  <c r="G1156" i="5"/>
  <c r="F1157" i="5"/>
  <c r="G1157" i="5"/>
  <c r="F1158" i="5"/>
  <c r="G1158" i="5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F1167" i="5"/>
  <c r="G1167" i="5"/>
  <c r="F1168" i="5"/>
  <c r="G1168" i="5"/>
  <c r="F1169" i="5"/>
  <c r="G1169" i="5"/>
  <c r="F1170" i="5"/>
  <c r="G1170" i="5"/>
  <c r="F1171" i="5"/>
  <c r="G1171" i="5"/>
  <c r="F1172" i="5"/>
  <c r="G1172" i="5"/>
  <c r="F1173" i="5"/>
  <c r="G1173" i="5"/>
  <c r="F1174" i="5"/>
  <c r="G1174" i="5"/>
  <c r="F1175" i="5"/>
  <c r="G1175" i="5"/>
  <c r="F1176" i="5"/>
  <c r="G1176" i="5"/>
  <c r="F1177" i="5"/>
  <c r="G1177" i="5"/>
  <c r="F1178" i="5"/>
  <c r="G1178" i="5"/>
  <c r="F1179" i="5"/>
  <c r="G1179" i="5"/>
  <c r="F1180" i="5"/>
  <c r="G1180" i="5"/>
  <c r="F1181" i="5"/>
  <c r="G1181" i="5"/>
  <c r="F1182" i="5"/>
  <c r="G1182" i="5"/>
  <c r="F1183" i="5"/>
  <c r="G1183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F1190" i="5"/>
  <c r="G1190" i="5"/>
  <c r="F1191" i="5"/>
  <c r="G1191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F1209" i="5"/>
  <c r="G1209" i="5"/>
  <c r="F1210" i="5"/>
  <c r="G1210" i="5"/>
  <c r="F1211" i="5"/>
  <c r="G1211" i="5"/>
  <c r="F1212" i="5"/>
  <c r="G1212" i="5"/>
  <c r="F1213" i="5"/>
  <c r="G1213" i="5"/>
  <c r="F1214" i="5"/>
  <c r="G1214" i="5"/>
  <c r="F1215" i="5"/>
  <c r="G1215" i="5"/>
  <c r="F1216" i="5"/>
  <c r="G1216" i="5"/>
  <c r="F1217" i="5"/>
  <c r="G1217" i="5"/>
  <c r="F1218" i="5"/>
  <c r="G1218" i="5"/>
  <c r="F1219" i="5"/>
  <c r="G1219" i="5"/>
  <c r="F1220" i="5"/>
  <c r="G1220" i="5"/>
  <c r="F1221" i="5"/>
  <c r="G1221" i="5"/>
  <c r="F1222" i="5"/>
  <c r="G1222" i="5"/>
  <c r="F1223" i="5"/>
  <c r="G1223" i="5"/>
  <c r="F1224" i="5"/>
  <c r="G1224" i="5"/>
  <c r="F1225" i="5"/>
  <c r="G1225" i="5"/>
  <c r="F1226" i="5"/>
  <c r="G1226" i="5"/>
  <c r="F1227" i="5"/>
  <c r="G1227" i="5"/>
  <c r="F1228" i="5"/>
  <c r="G1228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F1235" i="5"/>
  <c r="G1235" i="5"/>
  <c r="F1236" i="5"/>
  <c r="G1236" i="5"/>
  <c r="F1237" i="5"/>
  <c r="G1237" i="5"/>
  <c r="F1238" i="5"/>
  <c r="G1238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F1248" i="5"/>
  <c r="G1248" i="5"/>
  <c r="F1249" i="5"/>
  <c r="G1249" i="5"/>
  <c r="F1250" i="5"/>
  <c r="G1250" i="5"/>
  <c r="F1251" i="5"/>
  <c r="G1251" i="5"/>
  <c r="F1252" i="5"/>
  <c r="G1252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F1261" i="5"/>
  <c r="G1261" i="5"/>
  <c r="F1262" i="5"/>
  <c r="G1262" i="5"/>
  <c r="F1263" i="5"/>
  <c r="G1263" i="5"/>
  <c r="F1264" i="5"/>
  <c r="G1264" i="5"/>
  <c r="F1265" i="5"/>
  <c r="G1265" i="5"/>
  <c r="F1266" i="5"/>
  <c r="G1266" i="5"/>
  <c r="F1267" i="5"/>
  <c r="G1267" i="5"/>
  <c r="F1268" i="5"/>
  <c r="G1268" i="5"/>
  <c r="F1269" i="5"/>
  <c r="G1269" i="5"/>
  <c r="F1270" i="5"/>
  <c r="G1270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F1279" i="5"/>
  <c r="G1279" i="5"/>
  <c r="F1280" i="5"/>
  <c r="G1280" i="5"/>
  <c r="F1281" i="5"/>
  <c r="G1281" i="5"/>
  <c r="F1282" i="5"/>
  <c r="G1282" i="5"/>
  <c r="F1283" i="5"/>
  <c r="G1283" i="5"/>
  <c r="F1284" i="5"/>
  <c r="G1284" i="5"/>
  <c r="F1285" i="5"/>
  <c r="G1285" i="5"/>
  <c r="F1286" i="5"/>
  <c r="G1286" i="5"/>
  <c r="F1287" i="5"/>
  <c r="G1287" i="5"/>
  <c r="F1288" i="5"/>
  <c r="G1288" i="5"/>
  <c r="F1289" i="5"/>
  <c r="G1289" i="5"/>
  <c r="F1290" i="5"/>
  <c r="G1290" i="5"/>
  <c r="F1291" i="5"/>
  <c r="G1291" i="5"/>
  <c r="F1292" i="5"/>
  <c r="G1292" i="5"/>
  <c r="F1293" i="5"/>
  <c r="G1293" i="5"/>
  <c r="F1294" i="5"/>
  <c r="G1294" i="5"/>
  <c r="F1295" i="5"/>
  <c r="G1295" i="5"/>
  <c r="F1296" i="5"/>
  <c r="G1296" i="5"/>
  <c r="F1297" i="5"/>
  <c r="G1297" i="5"/>
  <c r="F1298" i="5"/>
  <c r="G1298" i="5"/>
  <c r="F1299" i="5"/>
  <c r="G1299" i="5"/>
  <c r="F1300" i="5"/>
  <c r="G1300" i="5"/>
  <c r="F1301" i="5"/>
  <c r="G1301" i="5"/>
  <c r="F1302" i="5"/>
  <c r="G1302" i="5"/>
  <c r="F1303" i="5"/>
  <c r="G1303" i="5"/>
  <c r="F1304" i="5"/>
  <c r="G1304" i="5"/>
  <c r="F1305" i="5"/>
  <c r="G1305" i="5"/>
  <c r="F1306" i="5"/>
  <c r="G1306" i="5"/>
  <c r="F1307" i="5"/>
  <c r="G1307" i="5"/>
  <c r="F1308" i="5"/>
  <c r="G1308" i="5"/>
  <c r="F1309" i="5"/>
  <c r="G1309" i="5"/>
  <c r="F1310" i="5"/>
  <c r="G1310" i="5"/>
  <c r="F1311" i="5"/>
  <c r="G1311" i="5"/>
  <c r="F1312" i="5"/>
  <c r="G1312" i="5"/>
  <c r="F1313" i="5"/>
  <c r="G1313" i="5"/>
  <c r="F1314" i="5"/>
  <c r="G1314" i="5"/>
  <c r="F1315" i="5"/>
  <c r="G1315" i="5"/>
  <c r="F1316" i="5"/>
  <c r="G1316" i="5"/>
  <c r="F1317" i="5"/>
  <c r="G1317" i="5"/>
  <c r="F1318" i="5"/>
  <c r="G1318" i="5"/>
  <c r="F1319" i="5"/>
  <c r="G1319" i="5"/>
  <c r="F1320" i="5"/>
  <c r="G1320" i="5"/>
  <c r="F1321" i="5"/>
  <c r="G1321" i="5"/>
  <c r="F1322" i="5"/>
  <c r="G1322" i="5"/>
  <c r="F1323" i="5"/>
  <c r="G1323" i="5"/>
  <c r="F1324" i="5"/>
  <c r="G1324" i="5"/>
  <c r="F1325" i="5"/>
  <c r="G1325" i="5"/>
  <c r="F1326" i="5"/>
  <c r="G1326" i="5"/>
  <c r="F1327" i="5"/>
  <c r="G1327" i="5"/>
  <c r="F1328" i="5"/>
  <c r="G1328" i="5"/>
  <c r="F1329" i="5"/>
  <c r="G1329" i="5"/>
  <c r="F1330" i="5"/>
  <c r="G1330" i="5"/>
  <c r="F1331" i="5"/>
  <c r="G1331" i="5"/>
  <c r="F1332" i="5"/>
  <c r="G1332" i="5"/>
  <c r="F1333" i="5"/>
  <c r="G1333" i="5"/>
  <c r="F1334" i="5"/>
  <c r="G1334" i="5"/>
  <c r="F1335" i="5"/>
  <c r="G1335" i="5"/>
  <c r="F1336" i="5"/>
  <c r="G1336" i="5"/>
  <c r="F1337" i="5"/>
  <c r="G1337" i="5"/>
  <c r="F1338" i="5"/>
  <c r="G1338" i="5"/>
  <c r="F1339" i="5"/>
  <c r="G1339" i="5"/>
  <c r="F1340" i="5"/>
  <c r="G1340" i="5"/>
  <c r="F1341" i="5"/>
  <c r="G1341" i="5"/>
  <c r="F1342" i="5"/>
  <c r="G1342" i="5"/>
  <c r="F1343" i="5"/>
  <c r="G1343" i="5"/>
  <c r="F1344" i="5"/>
  <c r="G1344" i="5"/>
  <c r="F1345" i="5"/>
  <c r="G1345" i="5"/>
  <c r="F1346" i="5"/>
  <c r="G1346" i="5"/>
  <c r="F1347" i="5"/>
  <c r="G1347" i="5"/>
  <c r="F1348" i="5"/>
  <c r="G1348" i="5"/>
  <c r="F1349" i="5"/>
  <c r="G1349" i="5"/>
  <c r="F1350" i="5"/>
  <c r="G1350" i="5"/>
  <c r="F1351" i="5"/>
  <c r="G1351" i="5"/>
  <c r="F1352" i="5"/>
  <c r="G1352" i="5"/>
  <c r="F1353" i="5"/>
  <c r="G1353" i="5"/>
  <c r="F1354" i="5"/>
  <c r="G1354" i="5"/>
  <c r="F1355" i="5"/>
  <c r="G1355" i="5"/>
  <c r="F1356" i="5"/>
  <c r="G1356" i="5"/>
  <c r="F1357" i="5"/>
  <c r="G1357" i="5"/>
  <c r="F1358" i="5"/>
  <c r="G1358" i="5"/>
  <c r="F1359" i="5"/>
  <c r="G1359" i="5"/>
  <c r="F1360" i="5"/>
  <c r="G1360" i="5"/>
  <c r="F1361" i="5"/>
  <c r="G1361" i="5"/>
  <c r="F1362" i="5"/>
  <c r="G1362" i="5"/>
  <c r="F1363" i="5"/>
  <c r="G1363" i="5"/>
  <c r="F1364" i="5"/>
  <c r="G1364" i="5"/>
  <c r="F1365" i="5"/>
  <c r="G1365" i="5"/>
  <c r="F1366" i="5"/>
  <c r="G1366" i="5"/>
  <c r="F1367" i="5"/>
  <c r="G1367" i="5"/>
  <c r="F1368" i="5"/>
  <c r="G1368" i="5"/>
  <c r="F1369" i="5"/>
  <c r="G1369" i="5"/>
  <c r="F1370" i="5"/>
  <c r="G1370" i="5"/>
  <c r="F1371" i="5"/>
  <c r="G1371" i="5"/>
  <c r="F1372" i="5"/>
  <c r="G1372" i="5"/>
  <c r="F1373" i="5"/>
  <c r="G1373" i="5"/>
  <c r="F1374" i="5"/>
  <c r="G1374" i="5"/>
  <c r="F1375" i="5"/>
  <c r="G1375" i="5"/>
  <c r="F1376" i="5"/>
  <c r="G1376" i="5"/>
  <c r="F1377" i="5"/>
  <c r="G1377" i="5"/>
  <c r="F1378" i="5"/>
  <c r="G1378" i="5"/>
  <c r="F1379" i="5"/>
  <c r="G1379" i="5"/>
  <c r="F1380" i="5"/>
  <c r="G1380" i="5"/>
  <c r="F1381" i="5"/>
  <c r="G1381" i="5"/>
  <c r="F1382" i="5"/>
  <c r="G1382" i="5"/>
  <c r="F1383" i="5"/>
  <c r="G1383" i="5"/>
  <c r="F1384" i="5"/>
  <c r="G1384" i="5"/>
  <c r="F1385" i="5"/>
  <c r="G1385" i="5"/>
  <c r="F1386" i="5"/>
  <c r="G1386" i="5"/>
  <c r="F1387" i="5"/>
  <c r="G1387" i="5"/>
  <c r="F1388" i="5"/>
  <c r="G1388" i="5"/>
  <c r="F1389" i="5"/>
  <c r="G1389" i="5"/>
  <c r="F1390" i="5"/>
  <c r="G1390" i="5"/>
  <c r="F1391" i="5"/>
  <c r="G1391" i="5"/>
  <c r="F1392" i="5"/>
  <c r="G1392" i="5"/>
  <c r="F1393" i="5"/>
  <c r="G1393" i="5"/>
  <c r="F1394" i="5"/>
  <c r="G1394" i="5"/>
  <c r="F1395" i="5"/>
  <c r="G1395" i="5"/>
  <c r="F1396" i="5"/>
  <c r="G1396" i="5"/>
  <c r="F1397" i="5"/>
  <c r="G1397" i="5"/>
  <c r="F1398" i="5"/>
  <c r="G1398" i="5"/>
  <c r="F1399" i="5"/>
  <c r="G1399" i="5"/>
  <c r="F1400" i="5"/>
  <c r="G1400" i="5"/>
  <c r="F1401" i="5"/>
  <c r="G1401" i="5"/>
  <c r="F1402" i="5"/>
  <c r="G1402" i="5"/>
  <c r="F1403" i="5"/>
  <c r="G1403" i="5"/>
  <c r="F1404" i="5"/>
  <c r="G1404" i="5"/>
  <c r="F1405" i="5"/>
  <c r="G1405" i="5"/>
  <c r="F1406" i="5"/>
  <c r="G1406" i="5"/>
  <c r="F1407" i="5"/>
  <c r="G1407" i="5"/>
  <c r="F1408" i="5"/>
  <c r="G1408" i="5"/>
  <c r="F1409" i="5"/>
  <c r="G1409" i="5"/>
  <c r="F1410" i="5"/>
  <c r="G1410" i="5"/>
  <c r="F1411" i="5"/>
  <c r="G1411" i="5"/>
  <c r="F1412" i="5"/>
  <c r="G1412" i="5"/>
  <c r="F1413" i="5"/>
  <c r="G1413" i="5"/>
  <c r="F1414" i="5"/>
  <c r="G1414" i="5"/>
  <c r="F1415" i="5"/>
  <c r="G1415" i="5"/>
  <c r="F1416" i="5"/>
  <c r="G1416" i="5"/>
  <c r="F1417" i="5"/>
  <c r="G1417" i="5"/>
  <c r="F1418" i="5"/>
  <c r="G1418" i="5"/>
  <c r="F1419" i="5"/>
  <c r="G1419" i="5"/>
  <c r="F1420" i="5"/>
  <c r="G1420" i="5"/>
  <c r="F1421" i="5"/>
  <c r="G1421" i="5"/>
  <c r="F1422" i="5"/>
  <c r="G1422" i="5"/>
  <c r="F1423" i="5"/>
  <c r="G1423" i="5"/>
  <c r="F1424" i="5"/>
  <c r="G1424" i="5"/>
  <c r="F1425" i="5"/>
  <c r="G1425" i="5"/>
  <c r="F1426" i="5"/>
  <c r="G1426" i="5"/>
  <c r="F1427" i="5"/>
  <c r="G1427" i="5"/>
  <c r="F1428" i="5"/>
  <c r="G1428" i="5"/>
  <c r="F1429" i="5"/>
  <c r="G1429" i="5"/>
  <c r="F1430" i="5"/>
  <c r="G1430" i="5"/>
  <c r="F1431" i="5"/>
  <c r="G1431" i="5"/>
  <c r="F1432" i="5"/>
  <c r="G1432" i="5"/>
  <c r="F1433" i="5"/>
  <c r="G1433" i="5"/>
  <c r="F1434" i="5"/>
  <c r="G1434" i="5"/>
  <c r="F1435" i="5"/>
  <c r="G1435" i="5"/>
  <c r="F1436" i="5"/>
  <c r="G1436" i="5"/>
  <c r="F1437" i="5"/>
  <c r="G1437" i="5"/>
  <c r="F1438" i="5"/>
  <c r="G1438" i="5"/>
  <c r="F1439" i="5"/>
  <c r="G1439" i="5"/>
  <c r="F1440" i="5"/>
  <c r="G1440" i="5"/>
  <c r="F1441" i="5"/>
  <c r="G1441" i="5"/>
  <c r="F1442" i="5"/>
  <c r="G1442" i="5"/>
  <c r="F1443" i="5"/>
  <c r="G1443" i="5"/>
  <c r="F1444" i="5"/>
  <c r="G1444" i="5"/>
  <c r="F1445" i="5"/>
  <c r="G1445" i="5"/>
  <c r="F1446" i="5"/>
  <c r="G1446" i="5"/>
  <c r="F1447" i="5"/>
  <c r="G1447" i="5"/>
  <c r="F1448" i="5"/>
  <c r="G1448" i="5"/>
  <c r="F1449" i="5"/>
  <c r="G1449" i="5"/>
  <c r="F1450" i="5"/>
  <c r="G1450" i="5"/>
  <c r="F1451" i="5"/>
  <c r="G1451" i="5"/>
  <c r="F1452" i="5"/>
  <c r="G1452" i="5"/>
  <c r="F1453" i="5"/>
  <c r="G1453" i="5"/>
  <c r="F1454" i="5"/>
  <c r="G1454" i="5"/>
  <c r="F1455" i="5"/>
  <c r="G1455" i="5"/>
  <c r="F1456" i="5"/>
  <c r="G1456" i="5"/>
  <c r="F1457" i="5"/>
  <c r="G1457" i="5"/>
  <c r="F1458" i="5"/>
  <c r="G1458" i="5"/>
  <c r="F1459" i="5"/>
  <c r="G1459" i="5"/>
  <c r="F1460" i="5"/>
  <c r="G1460" i="5"/>
  <c r="F1461" i="5"/>
  <c r="G1461" i="5"/>
  <c r="F1462" i="5"/>
  <c r="G1462" i="5"/>
  <c r="F1463" i="5"/>
  <c r="G1463" i="5"/>
  <c r="F1464" i="5"/>
  <c r="G1464" i="5"/>
  <c r="F1465" i="5"/>
  <c r="G1465" i="5"/>
  <c r="F1466" i="5"/>
  <c r="G1466" i="5"/>
  <c r="F1467" i="5"/>
  <c r="G1467" i="5"/>
  <c r="F1468" i="5"/>
  <c r="G1468" i="5"/>
  <c r="F1469" i="5"/>
  <c r="G1469" i="5"/>
  <c r="F1470" i="5"/>
  <c r="G1470" i="5"/>
  <c r="F1471" i="5"/>
  <c r="G1471" i="5"/>
  <c r="F1472" i="5"/>
  <c r="G1472" i="5"/>
  <c r="F1473" i="5"/>
  <c r="G1473" i="5"/>
  <c r="F1474" i="5"/>
  <c r="G1474" i="5"/>
  <c r="F1475" i="5"/>
  <c r="G1475" i="5"/>
  <c r="F1476" i="5"/>
  <c r="G1476" i="5"/>
  <c r="F1477" i="5"/>
  <c r="G1477" i="5"/>
  <c r="F1478" i="5"/>
  <c r="G1478" i="5"/>
  <c r="F1479" i="5"/>
  <c r="G1479" i="5"/>
  <c r="F1480" i="5"/>
  <c r="G1480" i="5"/>
  <c r="F1481" i="5"/>
  <c r="G1481" i="5"/>
  <c r="F1482" i="5"/>
  <c r="G1482" i="5"/>
  <c r="F1483" i="5"/>
  <c r="G1483" i="5"/>
  <c r="F1484" i="5"/>
  <c r="G1484" i="5"/>
  <c r="F1485" i="5"/>
  <c r="G1485" i="5"/>
  <c r="F1486" i="5"/>
  <c r="G1486" i="5"/>
  <c r="F1487" i="5"/>
  <c r="G1487" i="5"/>
  <c r="F1488" i="5"/>
  <c r="G1488" i="5"/>
  <c r="F1489" i="5"/>
  <c r="G1489" i="5"/>
  <c r="F1490" i="5"/>
  <c r="G1490" i="5"/>
  <c r="F1491" i="5"/>
  <c r="G1491" i="5"/>
  <c r="F1492" i="5"/>
  <c r="G1492" i="5"/>
  <c r="F1493" i="5"/>
  <c r="G1493" i="5"/>
  <c r="F1494" i="5"/>
  <c r="G1494" i="5"/>
  <c r="F1495" i="5"/>
  <c r="G1495" i="5"/>
  <c r="F1496" i="5"/>
  <c r="G1496" i="5"/>
  <c r="F1497" i="5"/>
  <c r="G1497" i="5"/>
  <c r="F1498" i="5"/>
  <c r="G1498" i="5"/>
  <c r="F1499" i="5"/>
  <c r="G1499" i="5"/>
  <c r="F1500" i="5"/>
  <c r="G1500" i="5"/>
  <c r="F1501" i="5"/>
  <c r="G1501" i="5"/>
  <c r="F1502" i="5"/>
  <c r="G1502" i="5"/>
  <c r="F1503" i="5"/>
  <c r="G1503" i="5"/>
  <c r="F1504" i="5"/>
  <c r="G1504" i="5"/>
  <c r="F1505" i="5"/>
  <c r="G1505" i="5"/>
  <c r="F1506" i="5"/>
  <c r="G1506" i="5"/>
  <c r="F1507" i="5"/>
  <c r="G1507" i="5"/>
  <c r="F1508" i="5"/>
  <c r="G1508" i="5"/>
  <c r="F1509" i="5"/>
  <c r="G1509" i="5"/>
  <c r="F1510" i="5"/>
  <c r="G1510" i="5"/>
  <c r="F1511" i="5"/>
  <c r="G1511" i="5"/>
  <c r="F1512" i="5"/>
  <c r="G1512" i="5"/>
  <c r="F1513" i="5"/>
  <c r="G1513" i="5"/>
  <c r="F1514" i="5"/>
  <c r="G1514" i="5"/>
  <c r="F1515" i="5"/>
  <c r="G1515" i="5"/>
  <c r="F1516" i="5"/>
  <c r="G1516" i="5"/>
  <c r="F1517" i="5"/>
  <c r="G1517" i="5"/>
  <c r="F1518" i="5"/>
  <c r="G1518" i="5"/>
  <c r="F1519" i="5"/>
  <c r="G1519" i="5"/>
  <c r="F1520" i="5"/>
  <c r="G1520" i="5"/>
  <c r="F1521" i="5"/>
  <c r="G1521" i="5"/>
  <c r="F1522" i="5"/>
  <c r="G1522" i="5"/>
  <c r="F1523" i="5"/>
  <c r="G1523" i="5"/>
  <c r="F1524" i="5"/>
  <c r="G1524" i="5"/>
  <c r="F1525" i="5"/>
  <c r="G1525" i="5"/>
  <c r="F1526" i="5"/>
  <c r="G1526" i="5"/>
  <c r="F1527" i="5"/>
  <c r="G1527" i="5"/>
  <c r="F1528" i="5"/>
  <c r="G1528" i="5"/>
  <c r="F1529" i="5"/>
  <c r="G1529" i="5"/>
  <c r="F1530" i="5"/>
  <c r="G1530" i="5"/>
  <c r="F1531" i="5"/>
  <c r="G1531" i="5"/>
  <c r="F1532" i="5"/>
  <c r="G1532" i="5"/>
  <c r="F1533" i="5"/>
  <c r="G1533" i="5"/>
  <c r="F1534" i="5"/>
  <c r="G1534" i="5"/>
  <c r="F1535" i="5"/>
  <c r="G1535" i="5"/>
  <c r="F1536" i="5"/>
  <c r="G1536" i="5"/>
  <c r="F1537" i="5"/>
  <c r="G1537" i="5"/>
  <c r="F1538" i="5"/>
  <c r="G1538" i="5"/>
  <c r="F1539" i="5"/>
  <c r="G1539" i="5"/>
  <c r="F1540" i="5"/>
  <c r="G1540" i="5"/>
  <c r="F1541" i="5"/>
  <c r="G1541" i="5"/>
  <c r="F1542" i="5"/>
  <c r="G1542" i="5"/>
  <c r="F1543" i="5"/>
  <c r="G1543" i="5"/>
  <c r="F1544" i="5"/>
  <c r="G1544" i="5"/>
  <c r="F1545" i="5"/>
  <c r="G1545" i="5"/>
  <c r="F1546" i="5"/>
  <c r="G1546" i="5"/>
  <c r="F1547" i="5"/>
  <c r="G1547" i="5"/>
  <c r="F1548" i="5"/>
  <c r="G1548" i="5"/>
  <c r="F1549" i="5"/>
  <c r="G1549" i="5"/>
  <c r="F1550" i="5"/>
  <c r="G1550" i="5"/>
  <c r="F1551" i="5"/>
  <c r="G1551" i="5"/>
  <c r="F1552" i="5"/>
  <c r="G1552" i="5"/>
  <c r="F1553" i="5"/>
  <c r="G1553" i="5"/>
  <c r="F1554" i="5"/>
  <c r="G1554" i="5"/>
  <c r="F1555" i="5"/>
  <c r="G1555" i="5"/>
  <c r="F1556" i="5"/>
  <c r="G1556" i="5"/>
  <c r="F1557" i="5"/>
  <c r="G1557" i="5"/>
  <c r="F1558" i="5"/>
  <c r="G1558" i="5"/>
  <c r="F1559" i="5"/>
  <c r="G1559" i="5"/>
  <c r="F1560" i="5"/>
  <c r="G1560" i="5"/>
  <c r="F1561" i="5"/>
  <c r="G1561" i="5"/>
  <c r="F1562" i="5"/>
  <c r="G1562" i="5"/>
  <c r="F1563" i="5"/>
  <c r="G1563" i="5"/>
  <c r="F1564" i="5"/>
  <c r="G1564" i="5"/>
  <c r="F1565" i="5"/>
  <c r="G1565" i="5"/>
  <c r="F1566" i="5"/>
  <c r="G1566" i="5"/>
  <c r="F1567" i="5"/>
  <c r="G1567" i="5"/>
  <c r="F1568" i="5"/>
  <c r="G1568" i="5"/>
  <c r="F1569" i="5"/>
  <c r="G1569" i="5"/>
  <c r="F1570" i="5"/>
  <c r="G1570" i="5"/>
  <c r="F1571" i="5"/>
  <c r="G1571" i="5"/>
  <c r="F1572" i="5"/>
  <c r="G1572" i="5"/>
  <c r="F1573" i="5"/>
  <c r="G1573" i="5"/>
  <c r="F1574" i="5"/>
  <c r="G1574" i="5"/>
  <c r="F1575" i="5"/>
  <c r="G1575" i="5"/>
  <c r="F1576" i="5"/>
  <c r="G1576" i="5"/>
  <c r="F1577" i="5"/>
  <c r="G1577" i="5"/>
  <c r="F1578" i="5"/>
  <c r="G1578" i="5"/>
  <c r="F1579" i="5"/>
  <c r="G1579" i="5"/>
  <c r="F1580" i="5"/>
  <c r="G1580" i="5"/>
  <c r="F1581" i="5"/>
  <c r="G1581" i="5"/>
  <c r="F1582" i="5"/>
  <c r="G1582" i="5"/>
  <c r="F1583" i="5"/>
  <c r="G1583" i="5"/>
  <c r="F1584" i="5"/>
  <c r="G1584" i="5"/>
  <c r="F1585" i="5"/>
  <c r="G1585" i="5"/>
  <c r="F1586" i="5"/>
  <c r="G1586" i="5"/>
  <c r="F1587" i="5"/>
  <c r="G1587" i="5"/>
  <c r="F1588" i="5"/>
  <c r="G1588" i="5"/>
  <c r="F1589" i="5"/>
  <c r="G1589" i="5"/>
  <c r="F1590" i="5"/>
  <c r="G1590" i="5"/>
  <c r="F1591" i="5"/>
  <c r="G1591" i="5"/>
  <c r="F1592" i="5"/>
  <c r="G1592" i="5"/>
  <c r="F1593" i="5"/>
  <c r="G1593" i="5"/>
  <c r="F1594" i="5"/>
  <c r="G1594" i="5"/>
  <c r="F1595" i="5"/>
  <c r="G1595" i="5"/>
  <c r="F1596" i="5"/>
  <c r="G1596" i="5"/>
  <c r="F1597" i="5"/>
  <c r="G1597" i="5"/>
  <c r="F1598" i="5"/>
  <c r="G1598" i="5"/>
  <c r="F1599" i="5"/>
  <c r="G1599" i="5"/>
  <c r="F1600" i="5"/>
  <c r="G1600" i="5"/>
  <c r="F1601" i="5"/>
  <c r="G1601" i="5"/>
  <c r="F1602" i="5"/>
  <c r="G1602" i="5"/>
  <c r="F1603" i="5"/>
  <c r="G1603" i="5"/>
  <c r="F1604" i="5"/>
  <c r="G1604" i="5"/>
  <c r="F1605" i="5"/>
  <c r="G1605" i="5"/>
  <c r="F1606" i="5"/>
  <c r="G1606" i="5"/>
  <c r="F1607" i="5"/>
  <c r="G1607" i="5"/>
  <c r="F1608" i="5"/>
  <c r="G1608" i="5"/>
  <c r="F1609" i="5"/>
  <c r="G1609" i="5"/>
  <c r="F1610" i="5"/>
  <c r="G1610" i="5"/>
  <c r="F1611" i="5"/>
  <c r="G1611" i="5"/>
  <c r="F1612" i="5"/>
  <c r="G1612" i="5"/>
  <c r="F1613" i="5"/>
  <c r="G1613" i="5"/>
  <c r="F1614" i="5"/>
  <c r="G1614" i="5"/>
  <c r="F1615" i="5"/>
  <c r="G1615" i="5"/>
  <c r="F1616" i="5"/>
  <c r="G1616" i="5"/>
  <c r="F1617" i="5"/>
  <c r="G1617" i="5"/>
  <c r="F1618" i="5"/>
  <c r="G1618" i="5"/>
  <c r="F1619" i="5"/>
  <c r="G1619" i="5"/>
  <c r="F1620" i="5"/>
  <c r="G1620" i="5"/>
  <c r="F1621" i="5"/>
  <c r="G1621" i="5"/>
  <c r="F1622" i="5"/>
  <c r="G1622" i="5"/>
  <c r="F1623" i="5"/>
  <c r="G1623" i="5"/>
  <c r="F1624" i="5"/>
  <c r="G1624" i="5"/>
  <c r="F1625" i="5"/>
  <c r="G1625" i="5"/>
  <c r="F1626" i="5"/>
  <c r="G1626" i="5"/>
  <c r="F1627" i="5"/>
  <c r="G1627" i="5"/>
  <c r="F1628" i="5"/>
  <c r="G1628" i="5"/>
  <c r="F1629" i="5"/>
  <c r="G1629" i="5"/>
  <c r="F1630" i="5"/>
  <c r="G1630" i="5"/>
  <c r="F1631" i="5"/>
  <c r="G1631" i="5"/>
  <c r="F1632" i="5"/>
  <c r="G1632" i="5"/>
  <c r="F1633" i="5"/>
  <c r="G1633" i="5"/>
  <c r="F1634" i="5"/>
  <c r="G1634" i="5"/>
  <c r="F1635" i="5"/>
  <c r="G1635" i="5"/>
  <c r="F1636" i="5"/>
  <c r="G1636" i="5"/>
  <c r="F1637" i="5"/>
  <c r="G1637" i="5"/>
  <c r="F1638" i="5"/>
  <c r="G1638" i="5"/>
  <c r="F1639" i="5"/>
  <c r="G1639" i="5"/>
  <c r="F1640" i="5"/>
  <c r="G1640" i="5"/>
  <c r="F1641" i="5"/>
  <c r="G1641" i="5"/>
  <c r="F1642" i="5"/>
  <c r="G1642" i="5"/>
  <c r="F1643" i="5"/>
  <c r="G1643" i="5"/>
  <c r="F1644" i="5"/>
  <c r="G1644" i="5"/>
  <c r="F1645" i="5"/>
  <c r="G1645" i="5"/>
  <c r="F1646" i="5"/>
  <c r="G1646" i="5"/>
  <c r="F1647" i="5"/>
  <c r="G1647" i="5"/>
  <c r="F1648" i="5"/>
  <c r="G1648" i="5"/>
  <c r="F1649" i="5"/>
  <c r="G1649" i="5"/>
  <c r="F1650" i="5"/>
  <c r="G1650" i="5"/>
  <c r="F1651" i="5"/>
  <c r="G1651" i="5"/>
  <c r="F1652" i="5"/>
  <c r="G1652" i="5"/>
  <c r="F1653" i="5"/>
  <c r="G1653" i="5"/>
  <c r="F1654" i="5"/>
  <c r="G1654" i="5"/>
  <c r="F1655" i="5"/>
  <c r="G1655" i="5"/>
  <c r="F1656" i="5"/>
  <c r="G1656" i="5"/>
  <c r="F1657" i="5"/>
  <c r="G1657" i="5"/>
  <c r="F1658" i="5"/>
  <c r="G1658" i="5"/>
  <c r="F1659" i="5"/>
  <c r="G1659" i="5"/>
  <c r="F1660" i="5"/>
  <c r="G1660" i="5"/>
  <c r="F1661" i="5"/>
  <c r="G1661" i="5"/>
  <c r="F1662" i="5"/>
  <c r="G1662" i="5"/>
  <c r="F1663" i="5"/>
  <c r="G1663" i="5"/>
  <c r="F1664" i="5"/>
  <c r="G1664" i="5"/>
  <c r="F1665" i="5"/>
  <c r="G1665" i="5"/>
  <c r="F1666" i="5"/>
  <c r="G1666" i="5"/>
  <c r="F1667" i="5"/>
  <c r="G1667" i="5"/>
  <c r="F1668" i="5"/>
  <c r="G1668" i="5"/>
  <c r="F1669" i="5"/>
  <c r="G1669" i="5"/>
  <c r="F1670" i="5"/>
  <c r="G1670" i="5"/>
  <c r="F1671" i="5"/>
  <c r="G1671" i="5"/>
  <c r="F1672" i="5"/>
  <c r="G1672" i="5"/>
  <c r="F1673" i="5"/>
  <c r="G1673" i="5"/>
  <c r="F1674" i="5"/>
  <c r="G1674" i="5"/>
  <c r="F1675" i="5"/>
  <c r="G1675" i="5"/>
  <c r="F1676" i="5"/>
  <c r="G1676" i="5"/>
  <c r="F1677" i="5"/>
  <c r="G1677" i="5"/>
  <c r="F1678" i="5"/>
  <c r="G1678" i="5"/>
  <c r="F1679" i="5"/>
  <c r="G1679" i="5"/>
  <c r="F1680" i="5"/>
  <c r="G1680" i="5"/>
  <c r="F1681" i="5"/>
  <c r="G1681" i="5"/>
  <c r="F1682" i="5"/>
  <c r="G1682" i="5"/>
  <c r="F1683" i="5"/>
  <c r="G1683" i="5"/>
  <c r="F1684" i="5"/>
  <c r="G1684" i="5"/>
  <c r="F1685" i="5"/>
  <c r="G1685" i="5"/>
  <c r="F1686" i="5"/>
  <c r="G1686" i="5"/>
  <c r="F1687" i="5"/>
  <c r="G1687" i="5"/>
  <c r="F1688" i="5"/>
  <c r="G1688" i="5"/>
  <c r="F1689" i="5"/>
  <c r="G1689" i="5"/>
  <c r="F1690" i="5"/>
  <c r="G1690" i="5"/>
  <c r="F1691" i="5"/>
  <c r="G1691" i="5"/>
  <c r="F1692" i="5"/>
  <c r="G1692" i="5"/>
  <c r="F1693" i="5"/>
  <c r="G1693" i="5"/>
  <c r="F1694" i="5"/>
  <c r="G1694" i="5"/>
  <c r="F1695" i="5"/>
  <c r="G1695" i="5"/>
  <c r="F1696" i="5"/>
  <c r="G1696" i="5"/>
  <c r="F1697" i="5"/>
  <c r="G1697" i="5"/>
  <c r="F1698" i="5"/>
  <c r="G1698" i="5"/>
  <c r="F1699" i="5"/>
  <c r="G1699" i="5"/>
  <c r="F1700" i="5"/>
  <c r="G1700" i="5"/>
  <c r="F1701" i="5"/>
  <c r="G1701" i="5"/>
  <c r="F1702" i="5"/>
  <c r="G1702" i="5"/>
  <c r="F1703" i="5"/>
  <c r="G1703" i="5"/>
  <c r="F1704" i="5"/>
  <c r="G1704" i="5"/>
  <c r="F1705" i="5"/>
  <c r="G1705" i="5"/>
  <c r="F1706" i="5"/>
  <c r="G1706" i="5"/>
  <c r="F1707" i="5"/>
  <c r="G1707" i="5"/>
  <c r="F1708" i="5"/>
  <c r="G1708" i="5"/>
  <c r="F1709" i="5"/>
  <c r="G1709" i="5"/>
  <c r="F1710" i="5"/>
  <c r="G1710" i="5"/>
  <c r="F1711" i="5"/>
  <c r="G1711" i="5"/>
  <c r="F1712" i="5"/>
  <c r="G1712" i="5"/>
  <c r="F1713" i="5"/>
  <c r="G1713" i="5"/>
  <c r="F1714" i="5"/>
  <c r="G1714" i="5"/>
  <c r="F1715" i="5"/>
  <c r="G1715" i="5"/>
  <c r="F1716" i="5"/>
  <c r="G1716" i="5"/>
  <c r="F1717" i="5"/>
  <c r="G1717" i="5"/>
  <c r="F1718" i="5"/>
  <c r="G1718" i="5"/>
  <c r="F1719" i="5"/>
  <c r="G1719" i="5"/>
  <c r="F1720" i="5"/>
  <c r="G1720" i="5"/>
  <c r="F1721" i="5"/>
  <c r="G1721" i="5"/>
  <c r="F1722" i="5"/>
  <c r="G1722" i="5"/>
  <c r="F1723" i="5"/>
  <c r="G1723" i="5"/>
  <c r="F1724" i="5"/>
  <c r="G1724" i="5"/>
  <c r="F1725" i="5"/>
  <c r="G1725" i="5"/>
  <c r="F1726" i="5"/>
  <c r="G1726" i="5"/>
  <c r="F1727" i="5"/>
  <c r="G1727" i="5"/>
  <c r="F1728" i="5"/>
  <c r="G1728" i="5"/>
  <c r="F1729" i="5"/>
  <c r="G1729" i="5"/>
  <c r="F1730" i="5"/>
  <c r="G1730" i="5"/>
  <c r="F1731" i="5"/>
  <c r="G1731" i="5"/>
  <c r="F1732" i="5"/>
  <c r="G1732" i="5"/>
  <c r="F1733" i="5"/>
  <c r="G1733" i="5"/>
  <c r="F1734" i="5"/>
  <c r="G1734" i="5"/>
  <c r="F1735" i="5"/>
  <c r="G1735" i="5"/>
  <c r="F1736" i="5"/>
  <c r="G1736" i="5"/>
  <c r="F1737" i="5"/>
  <c r="G1737" i="5"/>
  <c r="F1738" i="5"/>
  <c r="G1738" i="5"/>
  <c r="F1739" i="5"/>
  <c r="G1739" i="5"/>
  <c r="F1740" i="5"/>
  <c r="G1740" i="5"/>
  <c r="F1741" i="5"/>
  <c r="G1741" i="5"/>
  <c r="F1742" i="5"/>
  <c r="G1742" i="5"/>
  <c r="F1743" i="5"/>
  <c r="G1743" i="5"/>
  <c r="F1744" i="5"/>
  <c r="G1744" i="5"/>
  <c r="F1745" i="5"/>
  <c r="G1745" i="5"/>
  <c r="F1746" i="5"/>
  <c r="G1746" i="5"/>
  <c r="F1747" i="5"/>
  <c r="G1747" i="5"/>
  <c r="F1748" i="5"/>
  <c r="G1748" i="5"/>
  <c r="F1749" i="5"/>
  <c r="G1749" i="5"/>
  <c r="F1750" i="5"/>
  <c r="G1750" i="5"/>
  <c r="F1751" i="5"/>
  <c r="G1751" i="5"/>
  <c r="F1752" i="5"/>
  <c r="G1752" i="5"/>
  <c r="F1753" i="5"/>
  <c r="G1753" i="5"/>
  <c r="F1754" i="5"/>
  <c r="G1754" i="5"/>
  <c r="F1755" i="5"/>
  <c r="G1755" i="5"/>
  <c r="F1756" i="5"/>
  <c r="G1756" i="5"/>
  <c r="F1757" i="5"/>
  <c r="G1757" i="5"/>
  <c r="F1758" i="5"/>
  <c r="G1758" i="5"/>
  <c r="F1759" i="5"/>
  <c r="G1759" i="5"/>
  <c r="F1760" i="5"/>
  <c r="G1760" i="5"/>
  <c r="F1761" i="5"/>
  <c r="G1761" i="5"/>
  <c r="F1762" i="5"/>
  <c r="G1762" i="5"/>
  <c r="F1763" i="5"/>
  <c r="G1763" i="5"/>
  <c r="F1764" i="5"/>
  <c r="G1764" i="5"/>
  <c r="F1765" i="5"/>
  <c r="G1765" i="5"/>
  <c r="F1766" i="5"/>
  <c r="G1766" i="5"/>
  <c r="F1767" i="5"/>
  <c r="G1767" i="5"/>
  <c r="F1768" i="5"/>
  <c r="G1768" i="5"/>
  <c r="F1769" i="5"/>
  <c r="G1769" i="5"/>
  <c r="F1770" i="5"/>
  <c r="G1770" i="5"/>
  <c r="F1771" i="5"/>
  <c r="G1771" i="5"/>
  <c r="F1772" i="5"/>
  <c r="G1772" i="5"/>
  <c r="F1773" i="5"/>
  <c r="G1773" i="5"/>
  <c r="F1774" i="5"/>
  <c r="G1774" i="5"/>
  <c r="F1775" i="5"/>
  <c r="G1775" i="5"/>
  <c r="F1776" i="5"/>
  <c r="G1776" i="5"/>
  <c r="F1777" i="5"/>
  <c r="G1777" i="5"/>
  <c r="F1778" i="5"/>
  <c r="G1778" i="5"/>
  <c r="F1779" i="5"/>
  <c r="G1779" i="5"/>
  <c r="F1780" i="5"/>
  <c r="G1780" i="5"/>
  <c r="F1781" i="5"/>
  <c r="G1781" i="5"/>
  <c r="F1782" i="5"/>
  <c r="G1782" i="5"/>
  <c r="F1783" i="5"/>
  <c r="G1783" i="5"/>
  <c r="F1784" i="5"/>
  <c r="G1784" i="5"/>
  <c r="F1785" i="5"/>
  <c r="G1785" i="5"/>
  <c r="F1786" i="5"/>
  <c r="G1786" i="5"/>
  <c r="F1787" i="5"/>
  <c r="G1787" i="5"/>
  <c r="F1788" i="5"/>
  <c r="G1788" i="5"/>
  <c r="F1789" i="5"/>
  <c r="G1789" i="5"/>
  <c r="F1790" i="5"/>
  <c r="G1790" i="5"/>
  <c r="F1791" i="5"/>
  <c r="G1791" i="5"/>
  <c r="F1792" i="5"/>
  <c r="G1792" i="5"/>
  <c r="F1793" i="5"/>
  <c r="G1793" i="5"/>
  <c r="F1794" i="5"/>
  <c r="G1794" i="5"/>
  <c r="F1795" i="5"/>
  <c r="G1795" i="5"/>
  <c r="F1796" i="5"/>
  <c r="G1796" i="5"/>
  <c r="F1797" i="5"/>
  <c r="G1797" i="5"/>
  <c r="F1798" i="5"/>
  <c r="G1798" i="5"/>
  <c r="F1799" i="5"/>
  <c r="G1799" i="5"/>
  <c r="F1800" i="5"/>
  <c r="G1800" i="5"/>
  <c r="F1801" i="5"/>
  <c r="G1801" i="5"/>
  <c r="F1802" i="5"/>
  <c r="G1802" i="5"/>
  <c r="F1803" i="5"/>
  <c r="G1803" i="5"/>
  <c r="F1804" i="5"/>
  <c r="G1804" i="5"/>
  <c r="F1805" i="5"/>
  <c r="G1805" i="5"/>
  <c r="F1806" i="5"/>
  <c r="G1806" i="5"/>
  <c r="F1807" i="5"/>
  <c r="G1807" i="5"/>
  <c r="F1808" i="5"/>
  <c r="G1808" i="5"/>
  <c r="F1809" i="5"/>
  <c r="G1809" i="5"/>
  <c r="F1810" i="5"/>
  <c r="G1810" i="5"/>
  <c r="F1811" i="5"/>
  <c r="G1811" i="5"/>
  <c r="F1812" i="5"/>
  <c r="G1812" i="5"/>
  <c r="F1813" i="5"/>
  <c r="G1813" i="5"/>
  <c r="F1814" i="5"/>
  <c r="G1814" i="5"/>
  <c r="F1815" i="5"/>
  <c r="G1815" i="5"/>
  <c r="F1816" i="5"/>
  <c r="G1816" i="5"/>
  <c r="F1817" i="5"/>
  <c r="G1817" i="5"/>
  <c r="F1818" i="5"/>
  <c r="G1818" i="5"/>
  <c r="F1819" i="5"/>
  <c r="G1819" i="5"/>
  <c r="F1820" i="5"/>
  <c r="G1820" i="5"/>
  <c r="F1821" i="5"/>
  <c r="G1821" i="5"/>
  <c r="F1822" i="5"/>
  <c r="G1822" i="5"/>
  <c r="F1823" i="5"/>
  <c r="G1823" i="5"/>
  <c r="F1824" i="5"/>
  <c r="G1824" i="5"/>
  <c r="F1825" i="5"/>
  <c r="G1825" i="5"/>
  <c r="F1826" i="5"/>
  <c r="G1826" i="5"/>
  <c r="F1827" i="5"/>
  <c r="G1827" i="5"/>
  <c r="F1828" i="5"/>
  <c r="G1828" i="5"/>
  <c r="F1829" i="5"/>
  <c r="G1829" i="5"/>
  <c r="F1830" i="5"/>
  <c r="G1830" i="5"/>
  <c r="F1831" i="5"/>
  <c r="G1831" i="5"/>
  <c r="F1832" i="5"/>
  <c r="G1832" i="5"/>
  <c r="F1833" i="5"/>
  <c r="G1833" i="5"/>
  <c r="F1834" i="5"/>
  <c r="G1834" i="5"/>
  <c r="F1835" i="5"/>
  <c r="G1835" i="5"/>
  <c r="F1836" i="5"/>
  <c r="G1836" i="5"/>
  <c r="F1837" i="5"/>
  <c r="G1837" i="5"/>
  <c r="F1838" i="5"/>
  <c r="G1838" i="5"/>
  <c r="F1839" i="5"/>
  <c r="G1839" i="5"/>
  <c r="F1840" i="5"/>
  <c r="G1840" i="5"/>
  <c r="G10" i="5"/>
  <c r="F10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B10" i="5"/>
  <c r="C10" i="5"/>
  <c r="D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C17" i="5"/>
  <c r="D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B31" i="5"/>
  <c r="C31" i="5"/>
  <c r="D31" i="5"/>
  <c r="B32" i="5"/>
  <c r="C32" i="5"/>
  <c r="D32" i="5"/>
  <c r="B33" i="5"/>
  <c r="C33" i="5"/>
  <c r="D33" i="5"/>
  <c r="B34" i="5"/>
  <c r="C34" i="5"/>
  <c r="D34" i="5"/>
  <c r="B35" i="5"/>
  <c r="C35" i="5"/>
  <c r="D35" i="5"/>
  <c r="B36" i="5"/>
  <c r="C36" i="5"/>
  <c r="D36" i="5"/>
  <c r="B37" i="5"/>
  <c r="C37" i="5"/>
  <c r="D37" i="5"/>
  <c r="B38" i="5"/>
  <c r="C38" i="5"/>
  <c r="D38" i="5"/>
  <c r="B39" i="5"/>
  <c r="C39" i="5"/>
  <c r="D39" i="5"/>
  <c r="B40" i="5"/>
  <c r="C40" i="5"/>
  <c r="D40" i="5"/>
  <c r="B41" i="5"/>
  <c r="C41" i="5"/>
  <c r="D41" i="5"/>
  <c r="B42" i="5"/>
  <c r="C42" i="5"/>
  <c r="D42" i="5"/>
  <c r="B43" i="5"/>
  <c r="C43" i="5"/>
  <c r="D43" i="5"/>
  <c r="B44" i="5"/>
  <c r="C44" i="5"/>
  <c r="D44" i="5"/>
  <c r="B45" i="5"/>
  <c r="C45" i="5"/>
  <c r="D45" i="5"/>
  <c r="B46" i="5"/>
  <c r="C46" i="5"/>
  <c r="D46" i="5"/>
  <c r="B47" i="5"/>
  <c r="C47" i="5"/>
  <c r="D47" i="5"/>
  <c r="B48" i="5"/>
  <c r="C48" i="5"/>
  <c r="D48" i="5"/>
  <c r="B49" i="5"/>
  <c r="C49" i="5"/>
  <c r="D49" i="5"/>
  <c r="B50" i="5"/>
  <c r="C50" i="5"/>
  <c r="D50" i="5"/>
  <c r="B51" i="5"/>
  <c r="C51" i="5"/>
  <c r="D51" i="5"/>
  <c r="B52" i="5"/>
  <c r="C52" i="5"/>
  <c r="D52" i="5"/>
  <c r="B53" i="5"/>
  <c r="C53" i="5"/>
  <c r="D53" i="5"/>
  <c r="B54" i="5"/>
  <c r="C54" i="5"/>
  <c r="D54" i="5"/>
  <c r="B55" i="5"/>
  <c r="C55" i="5"/>
  <c r="D55" i="5"/>
  <c r="B56" i="5"/>
  <c r="C56" i="5"/>
  <c r="D56" i="5"/>
  <c r="B57" i="5"/>
  <c r="C57" i="5"/>
  <c r="D57" i="5"/>
  <c r="B58" i="5"/>
  <c r="C58" i="5"/>
  <c r="D58" i="5"/>
  <c r="B59" i="5"/>
  <c r="C59" i="5"/>
  <c r="D59" i="5"/>
  <c r="B60" i="5"/>
  <c r="C60" i="5"/>
  <c r="D60" i="5"/>
  <c r="B61" i="5"/>
  <c r="C61" i="5"/>
  <c r="D61" i="5"/>
  <c r="B62" i="5"/>
  <c r="C62" i="5"/>
  <c r="D62" i="5"/>
  <c r="B63" i="5"/>
  <c r="C63" i="5"/>
  <c r="D63" i="5"/>
  <c r="B64" i="5"/>
  <c r="C64" i="5"/>
  <c r="D64" i="5"/>
  <c r="B65" i="5"/>
  <c r="C65" i="5"/>
  <c r="D65" i="5"/>
  <c r="B66" i="5"/>
  <c r="C66" i="5"/>
  <c r="D66" i="5"/>
  <c r="B67" i="5"/>
  <c r="C67" i="5"/>
  <c r="D67" i="5"/>
  <c r="B68" i="5"/>
  <c r="C68" i="5"/>
  <c r="D68" i="5"/>
  <c r="B69" i="5"/>
  <c r="C69" i="5"/>
  <c r="D69" i="5"/>
  <c r="B70" i="5"/>
  <c r="C70" i="5"/>
  <c r="D70" i="5"/>
  <c r="B71" i="5"/>
  <c r="C71" i="5"/>
  <c r="D71" i="5"/>
  <c r="B72" i="5"/>
  <c r="C72" i="5"/>
  <c r="D72" i="5"/>
  <c r="B73" i="5"/>
  <c r="C73" i="5"/>
  <c r="D73" i="5"/>
  <c r="B74" i="5"/>
  <c r="C74" i="5"/>
  <c r="D74" i="5"/>
  <c r="B75" i="5"/>
  <c r="C75" i="5"/>
  <c r="D75" i="5"/>
  <c r="B76" i="5"/>
  <c r="C76" i="5"/>
  <c r="D76" i="5"/>
  <c r="B77" i="5"/>
  <c r="C77" i="5"/>
  <c r="D77" i="5"/>
  <c r="B78" i="5"/>
  <c r="C78" i="5"/>
  <c r="D78" i="5"/>
  <c r="B79" i="5"/>
  <c r="C79" i="5"/>
  <c r="D79" i="5"/>
  <c r="B80" i="5"/>
  <c r="C80" i="5"/>
  <c r="D80" i="5"/>
  <c r="B81" i="5"/>
  <c r="C81" i="5"/>
  <c r="D81" i="5"/>
  <c r="B82" i="5"/>
  <c r="C82" i="5"/>
  <c r="D82" i="5"/>
  <c r="B83" i="5"/>
  <c r="C83" i="5"/>
  <c r="D83" i="5"/>
  <c r="B84" i="5"/>
  <c r="C84" i="5"/>
  <c r="D84" i="5"/>
  <c r="B85" i="5"/>
  <c r="C85" i="5"/>
  <c r="D85" i="5"/>
  <c r="B86" i="5"/>
  <c r="C86" i="5"/>
  <c r="D86" i="5"/>
  <c r="B87" i="5"/>
  <c r="C87" i="5"/>
  <c r="D87" i="5"/>
  <c r="B88" i="5"/>
  <c r="C88" i="5"/>
  <c r="D88" i="5"/>
  <c r="B89" i="5"/>
  <c r="C89" i="5"/>
  <c r="D89" i="5"/>
  <c r="B90" i="5"/>
  <c r="C90" i="5"/>
  <c r="D90" i="5"/>
  <c r="B91" i="5"/>
  <c r="C91" i="5"/>
  <c r="D91" i="5"/>
  <c r="B92" i="5"/>
  <c r="C92" i="5"/>
  <c r="D92" i="5"/>
  <c r="B93" i="5"/>
  <c r="C93" i="5"/>
  <c r="D93" i="5"/>
  <c r="B94" i="5"/>
  <c r="C94" i="5"/>
  <c r="D94" i="5"/>
  <c r="B95" i="5"/>
  <c r="C95" i="5"/>
  <c r="D95" i="5"/>
  <c r="B96" i="5"/>
  <c r="C96" i="5"/>
  <c r="D96" i="5"/>
  <c r="B97" i="5"/>
  <c r="C97" i="5"/>
  <c r="D97" i="5"/>
  <c r="B98" i="5"/>
  <c r="C98" i="5"/>
  <c r="D98" i="5"/>
  <c r="B99" i="5"/>
  <c r="C99" i="5"/>
  <c r="D99" i="5"/>
  <c r="B100" i="5"/>
  <c r="C100" i="5"/>
  <c r="D100" i="5"/>
  <c r="B101" i="5"/>
  <c r="C101" i="5"/>
  <c r="D101" i="5"/>
  <c r="B102" i="5"/>
  <c r="C102" i="5"/>
  <c r="D102" i="5"/>
  <c r="B103" i="5"/>
  <c r="C103" i="5"/>
  <c r="D103" i="5"/>
  <c r="B104" i="5"/>
  <c r="C104" i="5"/>
  <c r="D104" i="5"/>
  <c r="B105" i="5"/>
  <c r="C105" i="5"/>
  <c r="D105" i="5"/>
  <c r="B106" i="5"/>
  <c r="C106" i="5"/>
  <c r="D106" i="5"/>
  <c r="B107" i="5"/>
  <c r="C107" i="5"/>
  <c r="D107" i="5"/>
  <c r="B108" i="5"/>
  <c r="C108" i="5"/>
  <c r="D108" i="5"/>
  <c r="B109" i="5"/>
  <c r="C109" i="5"/>
  <c r="D109" i="5"/>
  <c r="B110" i="5"/>
  <c r="C110" i="5"/>
  <c r="D110" i="5"/>
  <c r="B111" i="5"/>
  <c r="C111" i="5"/>
  <c r="D111" i="5"/>
  <c r="B112" i="5"/>
  <c r="C112" i="5"/>
  <c r="D112" i="5"/>
  <c r="B113" i="5"/>
  <c r="C113" i="5"/>
  <c r="D113" i="5"/>
  <c r="B114" i="5"/>
  <c r="C114" i="5"/>
  <c r="D114" i="5"/>
  <c r="B115" i="5"/>
  <c r="C115" i="5"/>
  <c r="D115" i="5"/>
  <c r="B116" i="5"/>
  <c r="C116" i="5"/>
  <c r="D116" i="5"/>
  <c r="B117" i="5"/>
  <c r="C117" i="5"/>
  <c r="D117" i="5"/>
  <c r="B118" i="5"/>
  <c r="C118" i="5"/>
  <c r="D118" i="5"/>
  <c r="B119" i="5"/>
  <c r="C119" i="5"/>
  <c r="D119" i="5"/>
  <c r="B120" i="5"/>
  <c r="C120" i="5"/>
  <c r="D120" i="5"/>
  <c r="B121" i="5"/>
  <c r="C121" i="5"/>
  <c r="D121" i="5"/>
  <c r="B122" i="5"/>
  <c r="C122" i="5"/>
  <c r="D122" i="5"/>
  <c r="B123" i="5"/>
  <c r="C123" i="5"/>
  <c r="D123" i="5"/>
  <c r="B124" i="5"/>
  <c r="C124" i="5"/>
  <c r="D124" i="5"/>
  <c r="B125" i="5"/>
  <c r="C125" i="5"/>
  <c r="D125" i="5"/>
  <c r="B126" i="5"/>
  <c r="C126" i="5"/>
  <c r="D126" i="5"/>
  <c r="B127" i="5"/>
  <c r="C127" i="5"/>
  <c r="D127" i="5"/>
  <c r="B128" i="5"/>
  <c r="C128" i="5"/>
  <c r="D128" i="5"/>
  <c r="B129" i="5"/>
  <c r="C129" i="5"/>
  <c r="D129" i="5"/>
  <c r="B130" i="5"/>
  <c r="C130" i="5"/>
  <c r="D130" i="5"/>
  <c r="B131" i="5"/>
  <c r="C131" i="5"/>
  <c r="D131" i="5"/>
  <c r="B132" i="5"/>
  <c r="C132" i="5"/>
  <c r="D132" i="5"/>
  <c r="B133" i="5"/>
  <c r="C133" i="5"/>
  <c r="D133" i="5"/>
  <c r="B134" i="5"/>
  <c r="C134" i="5"/>
  <c r="D134" i="5"/>
  <c r="B135" i="5"/>
  <c r="C135" i="5"/>
  <c r="D135" i="5"/>
  <c r="B136" i="5"/>
  <c r="C136" i="5"/>
  <c r="D136" i="5"/>
  <c r="B137" i="5"/>
  <c r="C137" i="5"/>
  <c r="D137" i="5"/>
  <c r="B138" i="5"/>
  <c r="C138" i="5"/>
  <c r="D138" i="5"/>
  <c r="B139" i="5"/>
  <c r="C139" i="5"/>
  <c r="D139" i="5"/>
  <c r="B140" i="5"/>
  <c r="C140" i="5"/>
  <c r="D140" i="5"/>
  <c r="B141" i="5"/>
  <c r="C141" i="5"/>
  <c r="D141" i="5"/>
  <c r="B142" i="5"/>
  <c r="C142" i="5"/>
  <c r="D142" i="5"/>
  <c r="B143" i="5"/>
  <c r="C143" i="5"/>
  <c r="D143" i="5"/>
  <c r="B144" i="5"/>
  <c r="C144" i="5"/>
  <c r="D144" i="5"/>
  <c r="B145" i="5"/>
  <c r="C145" i="5"/>
  <c r="D145" i="5"/>
  <c r="B146" i="5"/>
  <c r="C146" i="5"/>
  <c r="D146" i="5"/>
  <c r="B147" i="5"/>
  <c r="C147" i="5"/>
  <c r="D147" i="5"/>
  <c r="B148" i="5"/>
  <c r="C148" i="5"/>
  <c r="D148" i="5"/>
  <c r="B149" i="5"/>
  <c r="C149" i="5"/>
  <c r="D149" i="5"/>
  <c r="B150" i="5"/>
  <c r="C150" i="5"/>
  <c r="D150" i="5"/>
  <c r="B151" i="5"/>
  <c r="C151" i="5"/>
  <c r="D151" i="5"/>
  <c r="B152" i="5"/>
  <c r="C152" i="5"/>
  <c r="D152" i="5"/>
  <c r="B153" i="5"/>
  <c r="C153" i="5"/>
  <c r="D153" i="5"/>
  <c r="B154" i="5"/>
  <c r="C154" i="5"/>
  <c r="D154" i="5"/>
  <c r="B155" i="5"/>
  <c r="C155" i="5"/>
  <c r="D155" i="5"/>
  <c r="B156" i="5"/>
  <c r="C156" i="5"/>
  <c r="D156" i="5"/>
  <c r="B157" i="5"/>
  <c r="C157" i="5"/>
  <c r="D157" i="5"/>
  <c r="B158" i="5"/>
  <c r="C158" i="5"/>
  <c r="D158" i="5"/>
  <c r="B159" i="5"/>
  <c r="C159" i="5"/>
  <c r="D159" i="5"/>
  <c r="B160" i="5"/>
  <c r="C160" i="5"/>
  <c r="D160" i="5"/>
  <c r="B161" i="5"/>
  <c r="C161" i="5"/>
  <c r="D161" i="5"/>
  <c r="B162" i="5"/>
  <c r="C162" i="5"/>
  <c r="D162" i="5"/>
  <c r="B163" i="5"/>
  <c r="C163" i="5"/>
  <c r="D163" i="5"/>
  <c r="B164" i="5"/>
  <c r="C164" i="5"/>
  <c r="D164" i="5"/>
  <c r="B165" i="5"/>
  <c r="C165" i="5"/>
  <c r="D165" i="5"/>
  <c r="B166" i="5"/>
  <c r="C166" i="5"/>
  <c r="D166" i="5"/>
  <c r="B167" i="5"/>
  <c r="C167" i="5"/>
  <c r="D167" i="5"/>
  <c r="B168" i="5"/>
  <c r="C168" i="5"/>
  <c r="D168" i="5"/>
  <c r="B169" i="5"/>
  <c r="C169" i="5"/>
  <c r="D169" i="5"/>
  <c r="B170" i="5"/>
  <c r="C170" i="5"/>
  <c r="D170" i="5"/>
  <c r="B171" i="5"/>
  <c r="C171" i="5"/>
  <c r="D171" i="5"/>
  <c r="B172" i="5"/>
  <c r="C172" i="5"/>
  <c r="D172" i="5"/>
  <c r="B173" i="5"/>
  <c r="C173" i="5"/>
  <c r="D173" i="5"/>
  <c r="B174" i="5"/>
  <c r="C174" i="5"/>
  <c r="D174" i="5"/>
  <c r="B175" i="5"/>
  <c r="C175" i="5"/>
  <c r="D175" i="5"/>
  <c r="B176" i="5"/>
  <c r="C176" i="5"/>
  <c r="D176" i="5"/>
  <c r="B177" i="5"/>
  <c r="C177" i="5"/>
  <c r="D177" i="5"/>
  <c r="B178" i="5"/>
  <c r="C178" i="5"/>
  <c r="D178" i="5"/>
  <c r="B179" i="5"/>
  <c r="C179" i="5"/>
  <c r="D179" i="5"/>
  <c r="B180" i="5"/>
  <c r="C180" i="5"/>
  <c r="D180" i="5"/>
  <c r="B181" i="5"/>
  <c r="C181" i="5"/>
  <c r="D181" i="5"/>
  <c r="B182" i="5"/>
  <c r="C182" i="5"/>
  <c r="D182" i="5"/>
  <c r="B183" i="5"/>
  <c r="C183" i="5"/>
  <c r="D183" i="5"/>
  <c r="B184" i="5"/>
  <c r="C184" i="5"/>
  <c r="D184" i="5"/>
  <c r="B185" i="5"/>
  <c r="C185" i="5"/>
  <c r="D185" i="5"/>
  <c r="B186" i="5"/>
  <c r="C186" i="5"/>
  <c r="D186" i="5"/>
  <c r="B187" i="5"/>
  <c r="C187" i="5"/>
  <c r="D187" i="5"/>
  <c r="B188" i="5"/>
  <c r="C188" i="5"/>
  <c r="D188" i="5"/>
  <c r="B189" i="5"/>
  <c r="C189" i="5"/>
  <c r="D189" i="5"/>
  <c r="B190" i="5"/>
  <c r="C190" i="5"/>
  <c r="D190" i="5"/>
  <c r="B191" i="5"/>
  <c r="C191" i="5"/>
  <c r="D191" i="5"/>
  <c r="B192" i="5"/>
  <c r="C192" i="5"/>
  <c r="D192" i="5"/>
  <c r="B193" i="5"/>
  <c r="C193" i="5"/>
  <c r="D193" i="5"/>
  <c r="B194" i="5"/>
  <c r="C194" i="5"/>
  <c r="D194" i="5"/>
  <c r="B195" i="5"/>
  <c r="C195" i="5"/>
  <c r="D195" i="5"/>
  <c r="B196" i="5"/>
  <c r="C196" i="5"/>
  <c r="D196" i="5"/>
  <c r="B197" i="5"/>
  <c r="C197" i="5"/>
  <c r="D197" i="5"/>
  <c r="B198" i="5"/>
  <c r="C198" i="5"/>
  <c r="D198" i="5"/>
  <c r="B199" i="5"/>
  <c r="C199" i="5"/>
  <c r="D199" i="5"/>
  <c r="B200" i="5"/>
  <c r="C200" i="5"/>
  <c r="D200" i="5"/>
  <c r="B201" i="5"/>
  <c r="C201" i="5"/>
  <c r="D201" i="5"/>
  <c r="B202" i="5"/>
  <c r="C202" i="5"/>
  <c r="D202" i="5"/>
  <c r="B203" i="5"/>
  <c r="C203" i="5"/>
  <c r="D203" i="5"/>
  <c r="B204" i="5"/>
  <c r="C204" i="5"/>
  <c r="D204" i="5"/>
  <c r="B205" i="5"/>
  <c r="C205" i="5"/>
  <c r="D205" i="5"/>
  <c r="B206" i="5"/>
  <c r="C206" i="5"/>
  <c r="D206" i="5"/>
  <c r="B207" i="5"/>
  <c r="C207" i="5"/>
  <c r="D207" i="5"/>
  <c r="B208" i="5"/>
  <c r="C208" i="5"/>
  <c r="D208" i="5"/>
  <c r="B209" i="5"/>
  <c r="C209" i="5"/>
  <c r="D209" i="5"/>
  <c r="B210" i="5"/>
  <c r="C210" i="5"/>
  <c r="D210" i="5"/>
  <c r="B211" i="5"/>
  <c r="C211" i="5"/>
  <c r="D211" i="5"/>
  <c r="B212" i="5"/>
  <c r="C212" i="5"/>
  <c r="D212" i="5"/>
  <c r="B213" i="5"/>
  <c r="C213" i="5"/>
  <c r="D213" i="5"/>
  <c r="B214" i="5"/>
  <c r="C214" i="5"/>
  <c r="D214" i="5"/>
  <c r="B215" i="5"/>
  <c r="C215" i="5"/>
  <c r="D215" i="5"/>
  <c r="B216" i="5"/>
  <c r="C216" i="5"/>
  <c r="D216" i="5"/>
  <c r="B217" i="5"/>
  <c r="C217" i="5"/>
  <c r="D217" i="5"/>
  <c r="B218" i="5"/>
  <c r="C218" i="5"/>
  <c r="D218" i="5"/>
  <c r="B219" i="5"/>
  <c r="C219" i="5"/>
  <c r="D219" i="5"/>
  <c r="B220" i="5"/>
  <c r="C220" i="5"/>
  <c r="D220" i="5"/>
  <c r="B221" i="5"/>
  <c r="C221" i="5"/>
  <c r="D221" i="5"/>
  <c r="B222" i="5"/>
  <c r="C222" i="5"/>
  <c r="D222" i="5"/>
  <c r="B223" i="5"/>
  <c r="C223" i="5"/>
  <c r="D223" i="5"/>
  <c r="B224" i="5"/>
  <c r="C224" i="5"/>
  <c r="D224" i="5"/>
  <c r="B225" i="5"/>
  <c r="C225" i="5"/>
  <c r="D225" i="5"/>
  <c r="B226" i="5"/>
  <c r="C226" i="5"/>
  <c r="D226" i="5"/>
  <c r="B227" i="5"/>
  <c r="C227" i="5"/>
  <c r="D227" i="5"/>
  <c r="B228" i="5"/>
  <c r="C228" i="5"/>
  <c r="D228" i="5"/>
  <c r="B229" i="5"/>
  <c r="C229" i="5"/>
  <c r="D229" i="5"/>
  <c r="B230" i="5"/>
  <c r="C230" i="5"/>
  <c r="D230" i="5"/>
  <c r="B231" i="5"/>
  <c r="C231" i="5"/>
  <c r="D231" i="5"/>
  <c r="B232" i="5"/>
  <c r="C232" i="5"/>
  <c r="D232" i="5"/>
  <c r="B233" i="5"/>
  <c r="C233" i="5"/>
  <c r="D233" i="5"/>
  <c r="B234" i="5"/>
  <c r="C234" i="5"/>
  <c r="D234" i="5"/>
  <c r="B235" i="5"/>
  <c r="C235" i="5"/>
  <c r="D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240" i="5"/>
  <c r="C240" i="5"/>
  <c r="D240" i="5"/>
  <c r="B241" i="5"/>
  <c r="C241" i="5"/>
  <c r="D241" i="5"/>
  <c r="B242" i="5"/>
  <c r="C242" i="5"/>
  <c r="D242" i="5"/>
  <c r="B243" i="5"/>
  <c r="C243" i="5"/>
  <c r="D243" i="5"/>
  <c r="B244" i="5"/>
  <c r="C244" i="5"/>
  <c r="D244" i="5"/>
  <c r="B245" i="5"/>
  <c r="C245" i="5"/>
  <c r="D245" i="5"/>
  <c r="B246" i="5"/>
  <c r="C246" i="5"/>
  <c r="D246" i="5"/>
  <c r="B247" i="5"/>
  <c r="C247" i="5"/>
  <c r="D247" i="5"/>
  <c r="B248" i="5"/>
  <c r="C248" i="5"/>
  <c r="D248" i="5"/>
  <c r="B249" i="5"/>
  <c r="C249" i="5"/>
  <c r="D249" i="5"/>
  <c r="B250" i="5"/>
  <c r="C250" i="5"/>
  <c r="D250" i="5"/>
  <c r="B251" i="5"/>
  <c r="C251" i="5"/>
  <c r="D251" i="5"/>
  <c r="B252" i="5"/>
  <c r="C252" i="5"/>
  <c r="D252" i="5"/>
  <c r="B253" i="5"/>
  <c r="C253" i="5"/>
  <c r="D253" i="5"/>
  <c r="B254" i="5"/>
  <c r="C254" i="5"/>
  <c r="D254" i="5"/>
  <c r="B255" i="5"/>
  <c r="C255" i="5"/>
  <c r="D255" i="5"/>
  <c r="B256" i="5"/>
  <c r="C256" i="5"/>
  <c r="D256" i="5"/>
  <c r="B257" i="5"/>
  <c r="C257" i="5"/>
  <c r="D257" i="5"/>
  <c r="B258" i="5"/>
  <c r="C258" i="5"/>
  <c r="D258" i="5"/>
  <c r="B259" i="5"/>
  <c r="C259" i="5"/>
  <c r="D259" i="5"/>
  <c r="B260" i="5"/>
  <c r="C260" i="5"/>
  <c r="D260" i="5"/>
  <c r="B261" i="5"/>
  <c r="C261" i="5"/>
  <c r="D261" i="5"/>
  <c r="B262" i="5"/>
  <c r="C262" i="5"/>
  <c r="D262" i="5"/>
  <c r="B263" i="5"/>
  <c r="C263" i="5"/>
  <c r="D263" i="5"/>
  <c r="B264" i="5"/>
  <c r="C264" i="5"/>
  <c r="D264" i="5"/>
  <c r="B265" i="5"/>
  <c r="C265" i="5"/>
  <c r="D265" i="5"/>
  <c r="B266" i="5"/>
  <c r="C266" i="5"/>
  <c r="D266" i="5"/>
  <c r="B267" i="5"/>
  <c r="C267" i="5"/>
  <c r="D267" i="5"/>
  <c r="B268" i="5"/>
  <c r="C268" i="5"/>
  <c r="D268" i="5"/>
  <c r="B269" i="5"/>
  <c r="C269" i="5"/>
  <c r="D269" i="5"/>
  <c r="B270" i="5"/>
  <c r="C270" i="5"/>
  <c r="D270" i="5"/>
  <c r="B271" i="5"/>
  <c r="C271" i="5"/>
  <c r="D271" i="5"/>
  <c r="B272" i="5"/>
  <c r="C272" i="5"/>
  <c r="D272" i="5"/>
  <c r="B273" i="5"/>
  <c r="C273" i="5"/>
  <c r="D273" i="5"/>
  <c r="B274" i="5"/>
  <c r="C274" i="5"/>
  <c r="D274" i="5"/>
  <c r="B275" i="5"/>
  <c r="C275" i="5"/>
  <c r="D275" i="5"/>
  <c r="B276" i="5"/>
  <c r="C276" i="5"/>
  <c r="D276" i="5"/>
  <c r="B277" i="5"/>
  <c r="C277" i="5"/>
  <c r="D277" i="5"/>
  <c r="B278" i="5"/>
  <c r="C278" i="5"/>
  <c r="D278" i="5"/>
  <c r="B279" i="5"/>
  <c r="C279" i="5"/>
  <c r="D279" i="5"/>
  <c r="B280" i="5"/>
  <c r="C280" i="5"/>
  <c r="D280" i="5"/>
  <c r="B281" i="5"/>
  <c r="C281" i="5"/>
  <c r="D281" i="5"/>
  <c r="B282" i="5"/>
  <c r="C282" i="5"/>
  <c r="D282" i="5"/>
  <c r="B283" i="5"/>
  <c r="C283" i="5"/>
  <c r="D283" i="5"/>
  <c r="B284" i="5"/>
  <c r="C284" i="5"/>
  <c r="D284" i="5"/>
  <c r="B285" i="5"/>
  <c r="C285" i="5"/>
  <c r="D285" i="5"/>
  <c r="B286" i="5"/>
  <c r="C286" i="5"/>
  <c r="D286" i="5"/>
  <c r="B287" i="5"/>
  <c r="C287" i="5"/>
  <c r="D287" i="5"/>
  <c r="B288" i="5"/>
  <c r="C288" i="5"/>
  <c r="D288" i="5"/>
  <c r="B289" i="5"/>
  <c r="C289" i="5"/>
  <c r="D289" i="5"/>
  <c r="B290" i="5"/>
  <c r="C290" i="5"/>
  <c r="D290" i="5"/>
  <c r="B291" i="5"/>
  <c r="C291" i="5"/>
  <c r="D291" i="5"/>
  <c r="B292" i="5"/>
  <c r="C292" i="5"/>
  <c r="D292" i="5"/>
  <c r="B293" i="5"/>
  <c r="C293" i="5"/>
  <c r="D293" i="5"/>
  <c r="B294" i="5"/>
  <c r="C294" i="5"/>
  <c r="D294" i="5"/>
  <c r="B295" i="5"/>
  <c r="C295" i="5"/>
  <c r="D295" i="5"/>
  <c r="B296" i="5"/>
  <c r="C296" i="5"/>
  <c r="D296" i="5"/>
  <c r="B297" i="5"/>
  <c r="C297" i="5"/>
  <c r="D297" i="5"/>
  <c r="B298" i="5"/>
  <c r="C298" i="5"/>
  <c r="D298" i="5"/>
  <c r="B299" i="5"/>
  <c r="C299" i="5"/>
  <c r="D299" i="5"/>
  <c r="B300" i="5"/>
  <c r="C300" i="5"/>
  <c r="D300" i="5"/>
  <c r="B301" i="5"/>
  <c r="C301" i="5"/>
  <c r="D301" i="5"/>
  <c r="B302" i="5"/>
  <c r="C302" i="5"/>
  <c r="D302" i="5"/>
  <c r="B303" i="5"/>
  <c r="C303" i="5"/>
  <c r="D303" i="5"/>
  <c r="B304" i="5"/>
  <c r="C304" i="5"/>
  <c r="D304" i="5"/>
  <c r="B305" i="5"/>
  <c r="C305" i="5"/>
  <c r="D305" i="5"/>
  <c r="B306" i="5"/>
  <c r="C306" i="5"/>
  <c r="D306" i="5"/>
  <c r="B307" i="5"/>
  <c r="C307" i="5"/>
  <c r="D307" i="5"/>
  <c r="B308" i="5"/>
  <c r="C308" i="5"/>
  <c r="D308" i="5"/>
  <c r="B309" i="5"/>
  <c r="C309" i="5"/>
  <c r="D309" i="5"/>
  <c r="B310" i="5"/>
  <c r="C310" i="5"/>
  <c r="D310" i="5"/>
  <c r="B311" i="5"/>
  <c r="C311" i="5"/>
  <c r="D311" i="5"/>
  <c r="B312" i="5"/>
  <c r="C312" i="5"/>
  <c r="D312" i="5"/>
  <c r="B313" i="5"/>
  <c r="C313" i="5"/>
  <c r="D313" i="5"/>
  <c r="B314" i="5"/>
  <c r="C314" i="5"/>
  <c r="D314" i="5"/>
  <c r="B315" i="5"/>
  <c r="C315" i="5"/>
  <c r="D315" i="5"/>
  <c r="B316" i="5"/>
  <c r="C316" i="5"/>
  <c r="D316" i="5"/>
  <c r="B317" i="5"/>
  <c r="C317" i="5"/>
  <c r="D317" i="5"/>
  <c r="B318" i="5"/>
  <c r="C318" i="5"/>
  <c r="D318" i="5"/>
  <c r="B319" i="5"/>
  <c r="C319" i="5"/>
  <c r="D319" i="5"/>
  <c r="B320" i="5"/>
  <c r="C320" i="5"/>
  <c r="D320" i="5"/>
  <c r="B321" i="5"/>
  <c r="C321" i="5"/>
  <c r="D321" i="5"/>
  <c r="B322" i="5"/>
  <c r="C322" i="5"/>
  <c r="D322" i="5"/>
  <c r="B323" i="5"/>
  <c r="C323" i="5"/>
  <c r="D323" i="5"/>
  <c r="B324" i="5"/>
  <c r="C324" i="5"/>
  <c r="D324" i="5"/>
  <c r="B325" i="5"/>
  <c r="C325" i="5"/>
  <c r="D325" i="5"/>
  <c r="B326" i="5"/>
  <c r="C326" i="5"/>
  <c r="D326" i="5"/>
  <c r="B327" i="5"/>
  <c r="C327" i="5"/>
  <c r="D327" i="5"/>
  <c r="B328" i="5"/>
  <c r="C328" i="5"/>
  <c r="D328" i="5"/>
  <c r="B329" i="5"/>
  <c r="C329" i="5"/>
  <c r="D329" i="5"/>
  <c r="B330" i="5"/>
  <c r="C330" i="5"/>
  <c r="D330" i="5"/>
  <c r="B331" i="5"/>
  <c r="C331" i="5"/>
  <c r="D331" i="5"/>
  <c r="B332" i="5"/>
  <c r="C332" i="5"/>
  <c r="D332" i="5"/>
  <c r="B333" i="5"/>
  <c r="C333" i="5"/>
  <c r="D333" i="5"/>
  <c r="B334" i="5"/>
  <c r="C334" i="5"/>
  <c r="D334" i="5"/>
  <c r="B335" i="5"/>
  <c r="C335" i="5"/>
  <c r="D335" i="5"/>
  <c r="B336" i="5"/>
  <c r="C336" i="5"/>
  <c r="D336" i="5"/>
  <c r="B337" i="5"/>
  <c r="C337" i="5"/>
  <c r="D337" i="5"/>
  <c r="B338" i="5"/>
  <c r="C338" i="5"/>
  <c r="D338" i="5"/>
  <c r="B339" i="5"/>
  <c r="C339" i="5"/>
  <c r="D339" i="5"/>
  <c r="B340" i="5"/>
  <c r="C340" i="5"/>
  <c r="D340" i="5"/>
  <c r="B341" i="5"/>
  <c r="C341" i="5"/>
  <c r="D341" i="5"/>
  <c r="B342" i="5"/>
  <c r="C342" i="5"/>
  <c r="D342" i="5"/>
  <c r="B343" i="5"/>
  <c r="C343" i="5"/>
  <c r="D343" i="5"/>
  <c r="B344" i="5"/>
  <c r="C344" i="5"/>
  <c r="D344" i="5"/>
  <c r="B345" i="5"/>
  <c r="C345" i="5"/>
  <c r="D345" i="5"/>
  <c r="B346" i="5"/>
  <c r="C346" i="5"/>
  <c r="D346" i="5"/>
  <c r="B347" i="5"/>
  <c r="C347" i="5"/>
  <c r="D347" i="5"/>
  <c r="B348" i="5"/>
  <c r="C348" i="5"/>
  <c r="D348" i="5"/>
  <c r="B349" i="5"/>
  <c r="C349" i="5"/>
  <c r="D349" i="5"/>
  <c r="B350" i="5"/>
  <c r="C350" i="5"/>
  <c r="D350" i="5"/>
  <c r="B351" i="5"/>
  <c r="C351" i="5"/>
  <c r="D351" i="5"/>
  <c r="B352" i="5"/>
  <c r="C352" i="5"/>
  <c r="D352" i="5"/>
  <c r="B353" i="5"/>
  <c r="C353" i="5"/>
  <c r="D353" i="5"/>
  <c r="B354" i="5"/>
  <c r="C354" i="5"/>
  <c r="D354" i="5"/>
  <c r="B355" i="5"/>
  <c r="C355" i="5"/>
  <c r="D355" i="5"/>
  <c r="B356" i="5"/>
  <c r="C356" i="5"/>
  <c r="D356" i="5"/>
  <c r="B357" i="5"/>
  <c r="C357" i="5"/>
  <c r="D357" i="5"/>
  <c r="B358" i="5"/>
  <c r="C358" i="5"/>
  <c r="D358" i="5"/>
  <c r="B359" i="5"/>
  <c r="C359" i="5"/>
  <c r="D359" i="5"/>
  <c r="B360" i="5"/>
  <c r="C360" i="5"/>
  <c r="D360" i="5"/>
  <c r="B361" i="5"/>
  <c r="C361" i="5"/>
  <c r="D361" i="5"/>
  <c r="B362" i="5"/>
  <c r="C362" i="5"/>
  <c r="D362" i="5"/>
  <c r="B363" i="5"/>
  <c r="C363" i="5"/>
  <c r="D363" i="5"/>
  <c r="B364" i="5"/>
  <c r="C364" i="5"/>
  <c r="D364" i="5"/>
  <c r="B365" i="5"/>
  <c r="C365" i="5"/>
  <c r="D365" i="5"/>
  <c r="B366" i="5"/>
  <c r="C366" i="5"/>
  <c r="D366" i="5"/>
  <c r="B367" i="5"/>
  <c r="C367" i="5"/>
  <c r="D367" i="5"/>
  <c r="B368" i="5"/>
  <c r="C368" i="5"/>
  <c r="D368" i="5"/>
  <c r="B369" i="5"/>
  <c r="C369" i="5"/>
  <c r="D369" i="5"/>
  <c r="B370" i="5"/>
  <c r="C370" i="5"/>
  <c r="D370" i="5"/>
  <c r="B371" i="5"/>
  <c r="C371" i="5"/>
  <c r="D371" i="5"/>
  <c r="B372" i="5"/>
  <c r="C372" i="5"/>
  <c r="D372" i="5"/>
  <c r="B373" i="5"/>
  <c r="C373" i="5"/>
  <c r="D373" i="5"/>
  <c r="B374" i="5"/>
  <c r="C374" i="5"/>
  <c r="D374" i="5"/>
  <c r="B375" i="5"/>
  <c r="C375" i="5"/>
  <c r="D375" i="5"/>
  <c r="B376" i="5"/>
  <c r="C376" i="5"/>
  <c r="D376" i="5"/>
  <c r="B377" i="5"/>
  <c r="C377" i="5"/>
  <c r="D377" i="5"/>
  <c r="B378" i="5"/>
  <c r="C378" i="5"/>
  <c r="D378" i="5"/>
  <c r="B379" i="5"/>
  <c r="C379" i="5"/>
  <c r="D379" i="5"/>
  <c r="B380" i="5"/>
  <c r="C380" i="5"/>
  <c r="D380" i="5"/>
  <c r="B381" i="5"/>
  <c r="C381" i="5"/>
  <c r="D381" i="5"/>
  <c r="B382" i="5"/>
  <c r="C382" i="5"/>
  <c r="D382" i="5"/>
  <c r="B383" i="5"/>
  <c r="C383" i="5"/>
  <c r="D383" i="5"/>
  <c r="B384" i="5"/>
  <c r="C384" i="5"/>
  <c r="D384" i="5"/>
  <c r="B385" i="5"/>
  <c r="C385" i="5"/>
  <c r="D385" i="5"/>
  <c r="B386" i="5"/>
  <c r="C386" i="5"/>
  <c r="D386" i="5"/>
  <c r="B387" i="5"/>
  <c r="C387" i="5"/>
  <c r="D387" i="5"/>
  <c r="B388" i="5"/>
  <c r="C388" i="5"/>
  <c r="D388" i="5"/>
  <c r="B389" i="5"/>
  <c r="C389" i="5"/>
  <c r="D389" i="5"/>
  <c r="B390" i="5"/>
  <c r="C390" i="5"/>
  <c r="D390" i="5"/>
  <c r="B391" i="5"/>
  <c r="C391" i="5"/>
  <c r="D391" i="5"/>
  <c r="B392" i="5"/>
  <c r="C392" i="5"/>
  <c r="D392" i="5"/>
  <c r="B393" i="5"/>
  <c r="C393" i="5"/>
  <c r="D393" i="5"/>
  <c r="B394" i="5"/>
  <c r="C394" i="5"/>
  <c r="D394" i="5"/>
  <c r="B395" i="5"/>
  <c r="C395" i="5"/>
  <c r="D395" i="5"/>
  <c r="B396" i="5"/>
  <c r="C396" i="5"/>
  <c r="D396" i="5"/>
  <c r="B397" i="5"/>
  <c r="C397" i="5"/>
  <c r="D397" i="5"/>
  <c r="B398" i="5"/>
  <c r="C398" i="5"/>
  <c r="D398" i="5"/>
  <c r="B399" i="5"/>
  <c r="C399" i="5"/>
  <c r="D399" i="5"/>
  <c r="B400" i="5"/>
  <c r="C400" i="5"/>
  <c r="D400" i="5"/>
  <c r="B401" i="5"/>
  <c r="C401" i="5"/>
  <c r="D401" i="5"/>
  <c r="B402" i="5"/>
  <c r="C402" i="5"/>
  <c r="D402" i="5"/>
  <c r="B403" i="5"/>
  <c r="C403" i="5"/>
  <c r="D403" i="5"/>
  <c r="B404" i="5"/>
  <c r="C404" i="5"/>
  <c r="D404" i="5"/>
  <c r="B405" i="5"/>
  <c r="C405" i="5"/>
  <c r="D405" i="5"/>
  <c r="B406" i="5"/>
  <c r="C406" i="5"/>
  <c r="D406" i="5"/>
  <c r="B407" i="5"/>
  <c r="C407" i="5"/>
  <c r="D407" i="5"/>
  <c r="B408" i="5"/>
  <c r="C408" i="5"/>
  <c r="D408" i="5"/>
  <c r="B409" i="5"/>
  <c r="C409" i="5"/>
  <c r="D409" i="5"/>
  <c r="B410" i="5"/>
  <c r="C410" i="5"/>
  <c r="D410" i="5"/>
  <c r="B411" i="5"/>
  <c r="C411" i="5"/>
  <c r="D411" i="5"/>
  <c r="B412" i="5"/>
  <c r="C412" i="5"/>
  <c r="D412" i="5"/>
  <c r="B413" i="5"/>
  <c r="C413" i="5"/>
  <c r="D413" i="5"/>
  <c r="B414" i="5"/>
  <c r="C414" i="5"/>
  <c r="D414" i="5"/>
  <c r="B415" i="5"/>
  <c r="C415" i="5"/>
  <c r="D415" i="5"/>
  <c r="B416" i="5"/>
  <c r="C416" i="5"/>
  <c r="D416" i="5"/>
  <c r="B417" i="5"/>
  <c r="C417" i="5"/>
  <c r="D417" i="5"/>
  <c r="B418" i="5"/>
  <c r="C418" i="5"/>
  <c r="D418" i="5"/>
  <c r="B419" i="5"/>
  <c r="C419" i="5"/>
  <c r="D419" i="5"/>
  <c r="B420" i="5"/>
  <c r="C420" i="5"/>
  <c r="D420" i="5"/>
  <c r="B421" i="5"/>
  <c r="C421" i="5"/>
  <c r="D421" i="5"/>
  <c r="B422" i="5"/>
  <c r="C422" i="5"/>
  <c r="D422" i="5"/>
  <c r="B423" i="5"/>
  <c r="C423" i="5"/>
  <c r="D423" i="5"/>
  <c r="B424" i="5"/>
  <c r="C424" i="5"/>
  <c r="D424" i="5"/>
  <c r="B425" i="5"/>
  <c r="C425" i="5"/>
  <c r="D425" i="5"/>
  <c r="B426" i="5"/>
  <c r="C426" i="5"/>
  <c r="D426" i="5"/>
  <c r="B427" i="5"/>
  <c r="C427" i="5"/>
  <c r="D427" i="5"/>
  <c r="B428" i="5"/>
  <c r="C428" i="5"/>
  <c r="D428" i="5"/>
  <c r="B429" i="5"/>
  <c r="C429" i="5"/>
  <c r="D429" i="5"/>
  <c r="B430" i="5"/>
  <c r="C430" i="5"/>
  <c r="D430" i="5"/>
  <c r="B431" i="5"/>
  <c r="C431" i="5"/>
  <c r="D431" i="5"/>
  <c r="B432" i="5"/>
  <c r="C432" i="5"/>
  <c r="D432" i="5"/>
  <c r="B433" i="5"/>
  <c r="C433" i="5"/>
  <c r="D433" i="5"/>
  <c r="B434" i="5"/>
  <c r="C434" i="5"/>
  <c r="D434" i="5"/>
  <c r="B435" i="5"/>
  <c r="C435" i="5"/>
  <c r="D435" i="5"/>
  <c r="B436" i="5"/>
  <c r="C436" i="5"/>
  <c r="D436" i="5"/>
  <c r="B437" i="5"/>
  <c r="C437" i="5"/>
  <c r="D437" i="5"/>
  <c r="B438" i="5"/>
  <c r="C438" i="5"/>
  <c r="D438" i="5"/>
  <c r="B439" i="5"/>
  <c r="C439" i="5"/>
  <c r="D439" i="5"/>
  <c r="B440" i="5"/>
  <c r="C440" i="5"/>
  <c r="D440" i="5"/>
  <c r="B441" i="5"/>
  <c r="C441" i="5"/>
  <c r="D441" i="5"/>
  <c r="B442" i="5"/>
  <c r="C442" i="5"/>
  <c r="D442" i="5"/>
  <c r="B443" i="5"/>
  <c r="C443" i="5"/>
  <c r="D443" i="5"/>
  <c r="B444" i="5"/>
  <c r="C444" i="5"/>
  <c r="D444" i="5"/>
  <c r="B445" i="5"/>
  <c r="C445" i="5"/>
  <c r="D445" i="5"/>
  <c r="B446" i="5"/>
  <c r="C446" i="5"/>
  <c r="D446" i="5"/>
  <c r="B447" i="5"/>
  <c r="C447" i="5"/>
  <c r="D447" i="5"/>
  <c r="B448" i="5"/>
  <c r="C448" i="5"/>
  <c r="D448" i="5"/>
  <c r="B449" i="5"/>
  <c r="C449" i="5"/>
  <c r="D449" i="5"/>
  <c r="B450" i="5"/>
  <c r="C450" i="5"/>
  <c r="D450" i="5"/>
  <c r="B451" i="5"/>
  <c r="C451" i="5"/>
  <c r="D451" i="5"/>
  <c r="B452" i="5"/>
  <c r="C452" i="5"/>
  <c r="D452" i="5"/>
  <c r="B453" i="5"/>
  <c r="C453" i="5"/>
  <c r="D453" i="5"/>
  <c r="B454" i="5"/>
  <c r="C454" i="5"/>
  <c r="D454" i="5"/>
  <c r="B455" i="5"/>
  <c r="C455" i="5"/>
  <c r="D455" i="5"/>
  <c r="B456" i="5"/>
  <c r="C456" i="5"/>
  <c r="D456" i="5"/>
  <c r="B457" i="5"/>
  <c r="C457" i="5"/>
  <c r="D457" i="5"/>
  <c r="B458" i="5"/>
  <c r="C458" i="5"/>
  <c r="D458" i="5"/>
  <c r="B459" i="5"/>
  <c r="C459" i="5"/>
  <c r="D459" i="5"/>
  <c r="B460" i="5"/>
  <c r="C460" i="5"/>
  <c r="D460" i="5"/>
  <c r="B461" i="5"/>
  <c r="C461" i="5"/>
  <c r="D461" i="5"/>
  <c r="B462" i="5"/>
  <c r="C462" i="5"/>
  <c r="D462" i="5"/>
  <c r="B463" i="5"/>
  <c r="C463" i="5"/>
  <c r="D463" i="5"/>
  <c r="B464" i="5"/>
  <c r="C464" i="5"/>
  <c r="D464" i="5"/>
  <c r="B465" i="5"/>
  <c r="C465" i="5"/>
  <c r="D465" i="5"/>
  <c r="B466" i="5"/>
  <c r="C466" i="5"/>
  <c r="D466" i="5"/>
  <c r="B467" i="5"/>
  <c r="C467" i="5"/>
  <c r="D467" i="5"/>
  <c r="B468" i="5"/>
  <c r="C468" i="5"/>
  <c r="D468" i="5"/>
  <c r="B469" i="5"/>
  <c r="C469" i="5"/>
  <c r="D469" i="5"/>
  <c r="B470" i="5"/>
  <c r="C470" i="5"/>
  <c r="D470" i="5"/>
  <c r="B471" i="5"/>
  <c r="C471" i="5"/>
  <c r="D471" i="5"/>
  <c r="B472" i="5"/>
  <c r="C472" i="5"/>
  <c r="D472" i="5"/>
  <c r="B473" i="5"/>
  <c r="C473" i="5"/>
  <c r="D473" i="5"/>
  <c r="B474" i="5"/>
  <c r="C474" i="5"/>
  <c r="D474" i="5"/>
  <c r="B475" i="5"/>
  <c r="C475" i="5"/>
  <c r="D475" i="5"/>
  <c r="B476" i="5"/>
  <c r="C476" i="5"/>
  <c r="D476" i="5"/>
  <c r="B477" i="5"/>
  <c r="C477" i="5"/>
  <c r="D477" i="5"/>
  <c r="B478" i="5"/>
  <c r="C478" i="5"/>
  <c r="D478" i="5"/>
  <c r="B479" i="5"/>
  <c r="C479" i="5"/>
  <c r="D479" i="5"/>
  <c r="B480" i="5"/>
  <c r="C480" i="5"/>
  <c r="D480" i="5"/>
  <c r="B481" i="5"/>
  <c r="C481" i="5"/>
  <c r="D481" i="5"/>
  <c r="B482" i="5"/>
  <c r="C482" i="5"/>
  <c r="D482" i="5"/>
  <c r="B483" i="5"/>
  <c r="C483" i="5"/>
  <c r="D483" i="5"/>
  <c r="B484" i="5"/>
  <c r="C484" i="5"/>
  <c r="D484" i="5"/>
  <c r="B485" i="5"/>
  <c r="C485" i="5"/>
  <c r="D485" i="5"/>
  <c r="B486" i="5"/>
  <c r="C486" i="5"/>
  <c r="D486" i="5"/>
  <c r="B487" i="5"/>
  <c r="C487" i="5"/>
  <c r="D487" i="5"/>
  <c r="B488" i="5"/>
  <c r="C488" i="5"/>
  <c r="D488" i="5"/>
  <c r="B489" i="5"/>
  <c r="C489" i="5"/>
  <c r="D489" i="5"/>
  <c r="B490" i="5"/>
  <c r="C490" i="5"/>
  <c r="D490" i="5"/>
  <c r="B491" i="5"/>
  <c r="C491" i="5"/>
  <c r="D491" i="5"/>
  <c r="B492" i="5"/>
  <c r="C492" i="5"/>
  <c r="D492" i="5"/>
  <c r="B493" i="5"/>
  <c r="C493" i="5"/>
  <c r="D493" i="5"/>
  <c r="B494" i="5"/>
  <c r="C494" i="5"/>
  <c r="D494" i="5"/>
  <c r="B495" i="5"/>
  <c r="C495" i="5"/>
  <c r="D495" i="5"/>
  <c r="B496" i="5"/>
  <c r="C496" i="5"/>
  <c r="D496" i="5"/>
  <c r="B497" i="5"/>
  <c r="C497" i="5"/>
  <c r="D497" i="5"/>
  <c r="B498" i="5"/>
  <c r="C498" i="5"/>
  <c r="D498" i="5"/>
  <c r="B499" i="5"/>
  <c r="C499" i="5"/>
  <c r="D499" i="5"/>
  <c r="B500" i="5"/>
  <c r="C500" i="5"/>
  <c r="D500" i="5"/>
  <c r="B501" i="5"/>
  <c r="C501" i="5"/>
  <c r="D501" i="5"/>
  <c r="B502" i="5"/>
  <c r="C502" i="5"/>
  <c r="D502" i="5"/>
  <c r="B503" i="5"/>
  <c r="C503" i="5"/>
  <c r="D503" i="5"/>
  <c r="B504" i="5"/>
  <c r="C504" i="5"/>
  <c r="D504" i="5"/>
  <c r="B505" i="5"/>
  <c r="C505" i="5"/>
  <c r="D505" i="5"/>
  <c r="B506" i="5"/>
  <c r="C506" i="5"/>
  <c r="D506" i="5"/>
  <c r="B507" i="5"/>
  <c r="C507" i="5"/>
  <c r="D507" i="5"/>
  <c r="B508" i="5"/>
  <c r="C508" i="5"/>
  <c r="D508" i="5"/>
  <c r="B509" i="5"/>
  <c r="C509" i="5"/>
  <c r="D509" i="5"/>
  <c r="B510" i="5"/>
  <c r="C510" i="5"/>
  <c r="D510" i="5"/>
  <c r="B511" i="5"/>
  <c r="C511" i="5"/>
  <c r="D511" i="5"/>
  <c r="B512" i="5"/>
  <c r="C512" i="5"/>
  <c r="D512" i="5"/>
  <c r="B513" i="5"/>
  <c r="C513" i="5"/>
  <c r="D513" i="5"/>
  <c r="B514" i="5"/>
  <c r="C514" i="5"/>
  <c r="D514" i="5"/>
  <c r="B515" i="5"/>
  <c r="C515" i="5"/>
  <c r="D515" i="5"/>
  <c r="B516" i="5"/>
  <c r="C516" i="5"/>
  <c r="D516" i="5"/>
  <c r="B517" i="5"/>
  <c r="C517" i="5"/>
  <c r="D517" i="5"/>
  <c r="B518" i="5"/>
  <c r="C518" i="5"/>
  <c r="D518" i="5"/>
  <c r="B519" i="5"/>
  <c r="C519" i="5"/>
  <c r="D519" i="5"/>
  <c r="B520" i="5"/>
  <c r="C520" i="5"/>
  <c r="D520" i="5"/>
  <c r="B521" i="5"/>
  <c r="C521" i="5"/>
  <c r="D521" i="5"/>
  <c r="B522" i="5"/>
  <c r="C522" i="5"/>
  <c r="D522" i="5"/>
  <c r="B523" i="5"/>
  <c r="C523" i="5"/>
  <c r="D523" i="5"/>
  <c r="B524" i="5"/>
  <c r="C524" i="5"/>
  <c r="D524" i="5"/>
  <c r="B525" i="5"/>
  <c r="C525" i="5"/>
  <c r="D525" i="5"/>
  <c r="B526" i="5"/>
  <c r="C526" i="5"/>
  <c r="D526" i="5"/>
  <c r="B527" i="5"/>
  <c r="C527" i="5"/>
  <c r="D527" i="5"/>
  <c r="B528" i="5"/>
  <c r="C528" i="5"/>
  <c r="D528" i="5"/>
  <c r="B529" i="5"/>
  <c r="C529" i="5"/>
  <c r="D529" i="5"/>
  <c r="B530" i="5"/>
  <c r="C530" i="5"/>
  <c r="D530" i="5"/>
  <c r="B531" i="5"/>
  <c r="C531" i="5"/>
  <c r="D531" i="5"/>
  <c r="B532" i="5"/>
  <c r="C532" i="5"/>
  <c r="D532" i="5"/>
  <c r="B533" i="5"/>
  <c r="C533" i="5"/>
  <c r="D533" i="5"/>
  <c r="B534" i="5"/>
  <c r="C534" i="5"/>
  <c r="D534" i="5"/>
  <c r="B535" i="5"/>
  <c r="C535" i="5"/>
  <c r="D535" i="5"/>
  <c r="B536" i="5"/>
  <c r="C536" i="5"/>
  <c r="D536" i="5"/>
  <c r="B537" i="5"/>
  <c r="C537" i="5"/>
  <c r="D537" i="5"/>
  <c r="B538" i="5"/>
  <c r="C538" i="5"/>
  <c r="D538" i="5"/>
  <c r="B539" i="5"/>
  <c r="C539" i="5"/>
  <c r="D539" i="5"/>
  <c r="B540" i="5"/>
  <c r="C540" i="5"/>
  <c r="D540" i="5"/>
  <c r="B541" i="5"/>
  <c r="C541" i="5"/>
  <c r="D541" i="5"/>
  <c r="B542" i="5"/>
  <c r="C542" i="5"/>
  <c r="D542" i="5"/>
  <c r="B543" i="5"/>
  <c r="C543" i="5"/>
  <c r="D543" i="5"/>
  <c r="B544" i="5"/>
  <c r="C544" i="5"/>
  <c r="D544" i="5"/>
  <c r="B545" i="5"/>
  <c r="C545" i="5"/>
  <c r="D545" i="5"/>
  <c r="B546" i="5"/>
  <c r="C546" i="5"/>
  <c r="D546" i="5"/>
  <c r="B547" i="5"/>
  <c r="C547" i="5"/>
  <c r="D547" i="5"/>
  <c r="B548" i="5"/>
  <c r="C548" i="5"/>
  <c r="D548" i="5"/>
  <c r="B549" i="5"/>
  <c r="C549" i="5"/>
  <c r="D549" i="5"/>
  <c r="B550" i="5"/>
  <c r="C550" i="5"/>
  <c r="D550" i="5"/>
  <c r="B551" i="5"/>
  <c r="C551" i="5"/>
  <c r="D551" i="5"/>
  <c r="B552" i="5"/>
  <c r="C552" i="5"/>
  <c r="D552" i="5"/>
  <c r="B553" i="5"/>
  <c r="C553" i="5"/>
  <c r="D553" i="5"/>
  <c r="B554" i="5"/>
  <c r="C554" i="5"/>
  <c r="D554" i="5"/>
  <c r="B555" i="5"/>
  <c r="C555" i="5"/>
  <c r="D555" i="5"/>
  <c r="B556" i="5"/>
  <c r="C556" i="5"/>
  <c r="D556" i="5"/>
  <c r="B557" i="5"/>
  <c r="C557" i="5"/>
  <c r="D557" i="5"/>
  <c r="B558" i="5"/>
  <c r="C558" i="5"/>
  <c r="D558" i="5"/>
  <c r="B559" i="5"/>
  <c r="C559" i="5"/>
  <c r="D559" i="5"/>
  <c r="B560" i="5"/>
  <c r="C560" i="5"/>
  <c r="D560" i="5"/>
  <c r="B561" i="5"/>
  <c r="C561" i="5"/>
  <c r="D561" i="5"/>
  <c r="B562" i="5"/>
  <c r="C562" i="5"/>
  <c r="D562" i="5"/>
  <c r="B563" i="5"/>
  <c r="C563" i="5"/>
  <c r="D563" i="5"/>
  <c r="B564" i="5"/>
  <c r="C564" i="5"/>
  <c r="D564" i="5"/>
  <c r="B565" i="5"/>
  <c r="C565" i="5"/>
  <c r="D565" i="5"/>
  <c r="B566" i="5"/>
  <c r="C566" i="5"/>
  <c r="D566" i="5"/>
  <c r="B567" i="5"/>
  <c r="C567" i="5"/>
  <c r="D567" i="5"/>
  <c r="B568" i="5"/>
  <c r="C568" i="5"/>
  <c r="D568" i="5"/>
  <c r="B569" i="5"/>
  <c r="C569" i="5"/>
  <c r="D569" i="5"/>
  <c r="B570" i="5"/>
  <c r="C570" i="5"/>
  <c r="D570" i="5"/>
  <c r="B571" i="5"/>
  <c r="C571" i="5"/>
  <c r="D571" i="5"/>
  <c r="B572" i="5"/>
  <c r="C572" i="5"/>
  <c r="D572" i="5"/>
  <c r="B573" i="5"/>
  <c r="C573" i="5"/>
  <c r="D573" i="5"/>
  <c r="B574" i="5"/>
  <c r="C574" i="5"/>
  <c r="D574" i="5"/>
  <c r="B575" i="5"/>
  <c r="C575" i="5"/>
  <c r="D575" i="5"/>
  <c r="B576" i="5"/>
  <c r="C576" i="5"/>
  <c r="D576" i="5"/>
  <c r="B577" i="5"/>
  <c r="C577" i="5"/>
  <c r="D577" i="5"/>
  <c r="B578" i="5"/>
  <c r="C578" i="5"/>
  <c r="D578" i="5"/>
  <c r="B579" i="5"/>
  <c r="C579" i="5"/>
  <c r="D579" i="5"/>
  <c r="B580" i="5"/>
  <c r="C580" i="5"/>
  <c r="D580" i="5"/>
  <c r="B581" i="5"/>
  <c r="C581" i="5"/>
  <c r="D581" i="5"/>
  <c r="B582" i="5"/>
  <c r="C582" i="5"/>
  <c r="D582" i="5"/>
  <c r="B583" i="5"/>
  <c r="C583" i="5"/>
  <c r="D583" i="5"/>
  <c r="B584" i="5"/>
  <c r="C584" i="5"/>
  <c r="D584" i="5"/>
  <c r="B585" i="5"/>
  <c r="C585" i="5"/>
  <c r="D585" i="5"/>
  <c r="B586" i="5"/>
  <c r="C586" i="5"/>
  <c r="D586" i="5"/>
  <c r="B587" i="5"/>
  <c r="C587" i="5"/>
  <c r="D587" i="5"/>
  <c r="B588" i="5"/>
  <c r="C588" i="5"/>
  <c r="D588" i="5"/>
  <c r="B589" i="5"/>
  <c r="C589" i="5"/>
  <c r="D589" i="5"/>
  <c r="B590" i="5"/>
  <c r="C590" i="5"/>
  <c r="D590" i="5"/>
  <c r="B591" i="5"/>
  <c r="C591" i="5"/>
  <c r="D591" i="5"/>
  <c r="B592" i="5"/>
  <c r="C592" i="5"/>
  <c r="D592" i="5"/>
  <c r="B593" i="5"/>
  <c r="C593" i="5"/>
  <c r="D593" i="5"/>
  <c r="B594" i="5"/>
  <c r="C594" i="5"/>
  <c r="D594" i="5"/>
  <c r="B595" i="5"/>
  <c r="C595" i="5"/>
  <c r="D595" i="5"/>
  <c r="B596" i="5"/>
  <c r="C596" i="5"/>
  <c r="D596" i="5"/>
  <c r="B597" i="5"/>
  <c r="C597" i="5"/>
  <c r="D597" i="5"/>
  <c r="B598" i="5"/>
  <c r="C598" i="5"/>
  <c r="D598" i="5"/>
  <c r="B599" i="5"/>
  <c r="C599" i="5"/>
  <c r="D599" i="5"/>
  <c r="B600" i="5"/>
  <c r="C600" i="5"/>
  <c r="D600" i="5"/>
  <c r="B601" i="5"/>
  <c r="C601" i="5"/>
  <c r="D601" i="5"/>
  <c r="B602" i="5"/>
  <c r="C602" i="5"/>
  <c r="D602" i="5"/>
  <c r="B603" i="5"/>
  <c r="C603" i="5"/>
  <c r="D603" i="5"/>
  <c r="B604" i="5"/>
  <c r="C604" i="5"/>
  <c r="D604" i="5"/>
  <c r="B605" i="5"/>
  <c r="C605" i="5"/>
  <c r="D605" i="5"/>
  <c r="B606" i="5"/>
  <c r="C606" i="5"/>
  <c r="D606" i="5"/>
  <c r="B607" i="5"/>
  <c r="C607" i="5"/>
  <c r="D607" i="5"/>
  <c r="B608" i="5"/>
  <c r="C608" i="5"/>
  <c r="D608" i="5"/>
  <c r="B609" i="5"/>
  <c r="C609" i="5"/>
  <c r="D609" i="5"/>
  <c r="B610" i="5"/>
  <c r="C610" i="5"/>
  <c r="D610" i="5"/>
  <c r="B611" i="5"/>
  <c r="C611" i="5"/>
  <c r="D611" i="5"/>
  <c r="B612" i="5"/>
  <c r="C612" i="5"/>
  <c r="D612" i="5"/>
  <c r="B613" i="5"/>
  <c r="C613" i="5"/>
  <c r="D613" i="5"/>
  <c r="B614" i="5"/>
  <c r="C614" i="5"/>
  <c r="D614" i="5"/>
  <c r="B615" i="5"/>
  <c r="C615" i="5"/>
  <c r="D615" i="5"/>
  <c r="B616" i="5"/>
  <c r="C616" i="5"/>
  <c r="D616" i="5"/>
  <c r="B617" i="5"/>
  <c r="C617" i="5"/>
  <c r="D617" i="5"/>
  <c r="B618" i="5"/>
  <c r="C618" i="5"/>
  <c r="D618" i="5"/>
  <c r="B619" i="5"/>
  <c r="C619" i="5"/>
  <c r="D619" i="5"/>
  <c r="B620" i="5"/>
  <c r="C620" i="5"/>
  <c r="D620" i="5"/>
  <c r="B621" i="5"/>
  <c r="C621" i="5"/>
  <c r="D621" i="5"/>
  <c r="B622" i="5"/>
  <c r="C622" i="5"/>
  <c r="D622" i="5"/>
  <c r="B623" i="5"/>
  <c r="C623" i="5"/>
  <c r="D623" i="5"/>
  <c r="B624" i="5"/>
  <c r="C624" i="5"/>
  <c r="D624" i="5"/>
  <c r="B625" i="5"/>
  <c r="C625" i="5"/>
  <c r="D625" i="5"/>
  <c r="B626" i="5"/>
  <c r="C626" i="5"/>
  <c r="D626" i="5"/>
  <c r="B627" i="5"/>
  <c r="C627" i="5"/>
  <c r="D627" i="5"/>
  <c r="B628" i="5"/>
  <c r="C628" i="5"/>
  <c r="D628" i="5"/>
  <c r="B629" i="5"/>
  <c r="C629" i="5"/>
  <c r="D629" i="5"/>
  <c r="B630" i="5"/>
  <c r="C630" i="5"/>
  <c r="D630" i="5"/>
  <c r="B631" i="5"/>
  <c r="C631" i="5"/>
  <c r="D631" i="5"/>
  <c r="B632" i="5"/>
  <c r="C632" i="5"/>
  <c r="D632" i="5"/>
  <c r="B633" i="5"/>
  <c r="C633" i="5"/>
  <c r="D633" i="5"/>
  <c r="B634" i="5"/>
  <c r="C634" i="5"/>
  <c r="D634" i="5"/>
  <c r="B635" i="5"/>
  <c r="C635" i="5"/>
  <c r="D635" i="5"/>
  <c r="B636" i="5"/>
  <c r="C636" i="5"/>
  <c r="D636" i="5"/>
  <c r="B637" i="5"/>
  <c r="C637" i="5"/>
  <c r="D637" i="5"/>
  <c r="B638" i="5"/>
  <c r="C638" i="5"/>
  <c r="D638" i="5"/>
  <c r="B639" i="5"/>
  <c r="C639" i="5"/>
  <c r="D639" i="5"/>
  <c r="B640" i="5"/>
  <c r="C640" i="5"/>
  <c r="D640" i="5"/>
  <c r="B641" i="5"/>
  <c r="C641" i="5"/>
  <c r="D641" i="5"/>
  <c r="B642" i="5"/>
  <c r="C642" i="5"/>
  <c r="D642" i="5"/>
  <c r="B643" i="5"/>
  <c r="C643" i="5"/>
  <c r="D643" i="5"/>
  <c r="B644" i="5"/>
  <c r="C644" i="5"/>
  <c r="D644" i="5"/>
  <c r="B645" i="5"/>
  <c r="C645" i="5"/>
  <c r="D645" i="5"/>
  <c r="B646" i="5"/>
  <c r="C646" i="5"/>
  <c r="D646" i="5"/>
  <c r="B647" i="5"/>
  <c r="C647" i="5"/>
  <c r="D647" i="5"/>
  <c r="B648" i="5"/>
  <c r="C648" i="5"/>
  <c r="D648" i="5"/>
  <c r="B649" i="5"/>
  <c r="C649" i="5"/>
  <c r="D649" i="5"/>
  <c r="B650" i="5"/>
  <c r="C650" i="5"/>
  <c r="D650" i="5"/>
  <c r="B651" i="5"/>
  <c r="C651" i="5"/>
  <c r="D651" i="5"/>
  <c r="B652" i="5"/>
  <c r="C652" i="5"/>
  <c r="D652" i="5"/>
  <c r="B653" i="5"/>
  <c r="C653" i="5"/>
  <c r="D653" i="5"/>
  <c r="B654" i="5"/>
  <c r="C654" i="5"/>
  <c r="D654" i="5"/>
  <c r="B655" i="5"/>
  <c r="C655" i="5"/>
  <c r="D655" i="5"/>
  <c r="B656" i="5"/>
  <c r="C656" i="5"/>
  <c r="D656" i="5"/>
  <c r="B657" i="5"/>
  <c r="C657" i="5"/>
  <c r="D657" i="5"/>
  <c r="B658" i="5"/>
  <c r="C658" i="5"/>
  <c r="D658" i="5"/>
  <c r="B659" i="5"/>
  <c r="C659" i="5"/>
  <c r="D659" i="5"/>
  <c r="B660" i="5"/>
  <c r="C660" i="5"/>
  <c r="D660" i="5"/>
  <c r="B661" i="5"/>
  <c r="C661" i="5"/>
  <c r="D661" i="5"/>
  <c r="B662" i="5"/>
  <c r="C662" i="5"/>
  <c r="D662" i="5"/>
  <c r="B663" i="5"/>
  <c r="C663" i="5"/>
  <c r="D663" i="5"/>
  <c r="B664" i="5"/>
  <c r="C664" i="5"/>
  <c r="D664" i="5"/>
  <c r="B665" i="5"/>
  <c r="C665" i="5"/>
  <c r="D665" i="5"/>
  <c r="B666" i="5"/>
  <c r="C666" i="5"/>
  <c r="D666" i="5"/>
  <c r="B667" i="5"/>
  <c r="C667" i="5"/>
  <c r="D667" i="5"/>
  <c r="B668" i="5"/>
  <c r="C668" i="5"/>
  <c r="D668" i="5"/>
  <c r="B669" i="5"/>
  <c r="C669" i="5"/>
  <c r="D669" i="5"/>
  <c r="B670" i="5"/>
  <c r="C670" i="5"/>
  <c r="D670" i="5"/>
  <c r="B671" i="5"/>
  <c r="C671" i="5"/>
  <c r="D671" i="5"/>
  <c r="B672" i="5"/>
  <c r="C672" i="5"/>
  <c r="D672" i="5"/>
  <c r="B673" i="5"/>
  <c r="C673" i="5"/>
  <c r="D673" i="5"/>
  <c r="B674" i="5"/>
  <c r="C674" i="5"/>
  <c r="D674" i="5"/>
  <c r="B675" i="5"/>
  <c r="C675" i="5"/>
  <c r="D675" i="5"/>
  <c r="B676" i="5"/>
  <c r="C676" i="5"/>
  <c r="D676" i="5"/>
  <c r="B677" i="5"/>
  <c r="C677" i="5"/>
  <c r="D677" i="5"/>
  <c r="B678" i="5"/>
  <c r="C678" i="5"/>
  <c r="D678" i="5"/>
  <c r="B679" i="5"/>
  <c r="C679" i="5"/>
  <c r="D679" i="5"/>
  <c r="B680" i="5"/>
  <c r="C680" i="5"/>
  <c r="D680" i="5"/>
  <c r="B681" i="5"/>
  <c r="C681" i="5"/>
  <c r="D681" i="5"/>
  <c r="B682" i="5"/>
  <c r="C682" i="5"/>
  <c r="D682" i="5"/>
  <c r="B683" i="5"/>
  <c r="C683" i="5"/>
  <c r="D683" i="5"/>
  <c r="B684" i="5"/>
  <c r="C684" i="5"/>
  <c r="D684" i="5"/>
  <c r="B685" i="5"/>
  <c r="C685" i="5"/>
  <c r="D685" i="5"/>
  <c r="B686" i="5"/>
  <c r="C686" i="5"/>
  <c r="D686" i="5"/>
  <c r="B687" i="5"/>
  <c r="C687" i="5"/>
  <c r="D687" i="5"/>
  <c r="B688" i="5"/>
  <c r="C688" i="5"/>
  <c r="D688" i="5"/>
  <c r="B689" i="5"/>
  <c r="C689" i="5"/>
  <c r="D689" i="5"/>
  <c r="B690" i="5"/>
  <c r="C690" i="5"/>
  <c r="D690" i="5"/>
  <c r="B691" i="5"/>
  <c r="C691" i="5"/>
  <c r="D691" i="5"/>
  <c r="B692" i="5"/>
  <c r="C692" i="5"/>
  <c r="D692" i="5"/>
  <c r="B693" i="5"/>
  <c r="C693" i="5"/>
  <c r="D693" i="5"/>
  <c r="B694" i="5"/>
  <c r="C694" i="5"/>
  <c r="D694" i="5"/>
  <c r="B695" i="5"/>
  <c r="C695" i="5"/>
  <c r="D695" i="5"/>
  <c r="B696" i="5"/>
  <c r="C696" i="5"/>
  <c r="D696" i="5"/>
  <c r="B697" i="5"/>
  <c r="C697" i="5"/>
  <c r="D697" i="5"/>
  <c r="B698" i="5"/>
  <c r="C698" i="5"/>
  <c r="D698" i="5"/>
  <c r="B699" i="5"/>
  <c r="C699" i="5"/>
  <c r="D699" i="5"/>
  <c r="B700" i="5"/>
  <c r="C700" i="5"/>
  <c r="D700" i="5"/>
  <c r="B701" i="5"/>
  <c r="C701" i="5"/>
  <c r="D701" i="5"/>
  <c r="B702" i="5"/>
  <c r="C702" i="5"/>
  <c r="D702" i="5"/>
  <c r="B703" i="5"/>
  <c r="C703" i="5"/>
  <c r="D703" i="5"/>
  <c r="B704" i="5"/>
  <c r="C704" i="5"/>
  <c r="D704" i="5"/>
  <c r="B705" i="5"/>
  <c r="C705" i="5"/>
  <c r="D705" i="5"/>
  <c r="B706" i="5"/>
  <c r="C706" i="5"/>
  <c r="D706" i="5"/>
  <c r="B707" i="5"/>
  <c r="C707" i="5"/>
  <c r="D707" i="5"/>
  <c r="B708" i="5"/>
  <c r="C708" i="5"/>
  <c r="D708" i="5"/>
  <c r="B709" i="5"/>
  <c r="C709" i="5"/>
  <c r="D709" i="5"/>
  <c r="B710" i="5"/>
  <c r="C710" i="5"/>
  <c r="D710" i="5"/>
  <c r="B711" i="5"/>
  <c r="C711" i="5"/>
  <c r="D711" i="5"/>
  <c r="B712" i="5"/>
  <c r="C712" i="5"/>
  <c r="D712" i="5"/>
  <c r="B713" i="5"/>
  <c r="C713" i="5"/>
  <c r="D713" i="5"/>
  <c r="B714" i="5"/>
  <c r="C714" i="5"/>
  <c r="D714" i="5"/>
  <c r="B715" i="5"/>
  <c r="C715" i="5"/>
  <c r="D715" i="5"/>
  <c r="B716" i="5"/>
  <c r="C716" i="5"/>
  <c r="D716" i="5"/>
  <c r="B717" i="5"/>
  <c r="C717" i="5"/>
  <c r="D717" i="5"/>
  <c r="B718" i="5"/>
  <c r="C718" i="5"/>
  <c r="D718" i="5"/>
  <c r="B719" i="5"/>
  <c r="C719" i="5"/>
  <c r="D719" i="5"/>
  <c r="B720" i="5"/>
  <c r="C720" i="5"/>
  <c r="D720" i="5"/>
  <c r="B721" i="5"/>
  <c r="C721" i="5"/>
  <c r="D721" i="5"/>
  <c r="B722" i="5"/>
  <c r="C722" i="5"/>
  <c r="D722" i="5"/>
  <c r="B723" i="5"/>
  <c r="C723" i="5"/>
  <c r="D723" i="5"/>
  <c r="B724" i="5"/>
  <c r="C724" i="5"/>
  <c r="D724" i="5"/>
  <c r="B725" i="5"/>
  <c r="C725" i="5"/>
  <c r="D725" i="5"/>
  <c r="B726" i="5"/>
  <c r="C726" i="5"/>
  <c r="D726" i="5"/>
  <c r="B727" i="5"/>
  <c r="C727" i="5"/>
  <c r="D727" i="5"/>
  <c r="B728" i="5"/>
  <c r="C728" i="5"/>
  <c r="D728" i="5"/>
  <c r="B729" i="5"/>
  <c r="C729" i="5"/>
  <c r="D729" i="5"/>
  <c r="B730" i="5"/>
  <c r="C730" i="5"/>
  <c r="D730" i="5"/>
  <c r="B731" i="5"/>
  <c r="C731" i="5"/>
  <c r="D731" i="5"/>
  <c r="B732" i="5"/>
  <c r="C732" i="5"/>
  <c r="D732" i="5"/>
  <c r="B733" i="5"/>
  <c r="C733" i="5"/>
  <c r="D733" i="5"/>
  <c r="B734" i="5"/>
  <c r="C734" i="5"/>
  <c r="D734" i="5"/>
  <c r="B735" i="5"/>
  <c r="C735" i="5"/>
  <c r="D735" i="5"/>
  <c r="B736" i="5"/>
  <c r="C736" i="5"/>
  <c r="D736" i="5"/>
  <c r="B737" i="5"/>
  <c r="C737" i="5"/>
  <c r="D737" i="5"/>
  <c r="B738" i="5"/>
  <c r="C738" i="5"/>
  <c r="D738" i="5"/>
  <c r="B739" i="5"/>
  <c r="C739" i="5"/>
  <c r="D739" i="5"/>
  <c r="B740" i="5"/>
  <c r="C740" i="5"/>
  <c r="D740" i="5"/>
  <c r="B741" i="5"/>
  <c r="C741" i="5"/>
  <c r="D741" i="5"/>
  <c r="B742" i="5"/>
  <c r="C742" i="5"/>
  <c r="D742" i="5"/>
  <c r="B743" i="5"/>
  <c r="C743" i="5"/>
  <c r="D743" i="5"/>
  <c r="B744" i="5"/>
  <c r="C744" i="5"/>
  <c r="D744" i="5"/>
  <c r="B745" i="5"/>
  <c r="C745" i="5"/>
  <c r="D745" i="5"/>
  <c r="B746" i="5"/>
  <c r="C746" i="5"/>
  <c r="D746" i="5"/>
  <c r="B747" i="5"/>
  <c r="C747" i="5"/>
  <c r="D747" i="5"/>
  <c r="B748" i="5"/>
  <c r="C748" i="5"/>
  <c r="D748" i="5"/>
  <c r="B749" i="5"/>
  <c r="C749" i="5"/>
  <c r="D749" i="5"/>
  <c r="B750" i="5"/>
  <c r="C750" i="5"/>
  <c r="D750" i="5"/>
  <c r="B751" i="5"/>
  <c r="C751" i="5"/>
  <c r="D751" i="5"/>
  <c r="B752" i="5"/>
  <c r="C752" i="5"/>
  <c r="D752" i="5"/>
  <c r="B753" i="5"/>
  <c r="C753" i="5"/>
  <c r="D753" i="5"/>
  <c r="B754" i="5"/>
  <c r="C754" i="5"/>
  <c r="D754" i="5"/>
  <c r="B755" i="5"/>
  <c r="C755" i="5"/>
  <c r="D755" i="5"/>
  <c r="B756" i="5"/>
  <c r="C756" i="5"/>
  <c r="D756" i="5"/>
  <c r="B757" i="5"/>
  <c r="C757" i="5"/>
  <c r="D757" i="5"/>
  <c r="B758" i="5"/>
  <c r="C758" i="5"/>
  <c r="D758" i="5"/>
  <c r="B759" i="5"/>
  <c r="C759" i="5"/>
  <c r="D759" i="5"/>
  <c r="B760" i="5"/>
  <c r="C760" i="5"/>
  <c r="D760" i="5"/>
  <c r="B761" i="5"/>
  <c r="C761" i="5"/>
  <c r="D761" i="5"/>
  <c r="B762" i="5"/>
  <c r="C762" i="5"/>
  <c r="D762" i="5"/>
  <c r="B763" i="5"/>
  <c r="C763" i="5"/>
  <c r="D763" i="5"/>
  <c r="B764" i="5"/>
  <c r="C764" i="5"/>
  <c r="D764" i="5"/>
  <c r="B765" i="5"/>
  <c r="C765" i="5"/>
  <c r="D765" i="5"/>
  <c r="B766" i="5"/>
  <c r="C766" i="5"/>
  <c r="D766" i="5"/>
  <c r="B767" i="5"/>
  <c r="C767" i="5"/>
  <c r="D767" i="5"/>
  <c r="B768" i="5"/>
  <c r="C768" i="5"/>
  <c r="D768" i="5"/>
  <c r="B769" i="5"/>
  <c r="C769" i="5"/>
  <c r="D769" i="5"/>
  <c r="B770" i="5"/>
  <c r="C770" i="5"/>
  <c r="D770" i="5"/>
  <c r="B771" i="5"/>
  <c r="C771" i="5"/>
  <c r="D771" i="5"/>
  <c r="B772" i="5"/>
  <c r="C772" i="5"/>
  <c r="D772" i="5"/>
  <c r="B773" i="5"/>
  <c r="C773" i="5"/>
  <c r="D773" i="5"/>
  <c r="B774" i="5"/>
  <c r="C774" i="5"/>
  <c r="D774" i="5"/>
  <c r="B775" i="5"/>
  <c r="C775" i="5"/>
  <c r="D775" i="5"/>
  <c r="B776" i="5"/>
  <c r="C776" i="5"/>
  <c r="D776" i="5"/>
  <c r="B777" i="5"/>
  <c r="C777" i="5"/>
  <c r="D777" i="5"/>
  <c r="B778" i="5"/>
  <c r="C778" i="5"/>
  <c r="D778" i="5"/>
  <c r="B779" i="5"/>
  <c r="C779" i="5"/>
  <c r="D779" i="5"/>
  <c r="B780" i="5"/>
  <c r="C780" i="5"/>
  <c r="D780" i="5"/>
  <c r="B781" i="5"/>
  <c r="C781" i="5"/>
  <c r="D781" i="5"/>
  <c r="B782" i="5"/>
  <c r="C782" i="5"/>
  <c r="D782" i="5"/>
  <c r="B783" i="5"/>
  <c r="C783" i="5"/>
  <c r="D783" i="5"/>
  <c r="B784" i="5"/>
  <c r="C784" i="5"/>
  <c r="D784" i="5"/>
  <c r="B785" i="5"/>
  <c r="C785" i="5"/>
  <c r="D785" i="5"/>
  <c r="B786" i="5"/>
  <c r="C786" i="5"/>
  <c r="D786" i="5"/>
  <c r="B787" i="5"/>
  <c r="C787" i="5"/>
  <c r="D787" i="5"/>
  <c r="B788" i="5"/>
  <c r="C788" i="5"/>
  <c r="D788" i="5"/>
  <c r="B789" i="5"/>
  <c r="C789" i="5"/>
  <c r="D789" i="5"/>
  <c r="B790" i="5"/>
  <c r="C790" i="5"/>
  <c r="D790" i="5"/>
  <c r="B791" i="5"/>
  <c r="C791" i="5"/>
  <c r="D791" i="5"/>
  <c r="B792" i="5"/>
  <c r="C792" i="5"/>
  <c r="D792" i="5"/>
  <c r="B793" i="5"/>
  <c r="C793" i="5"/>
  <c r="D793" i="5"/>
  <c r="B794" i="5"/>
  <c r="C794" i="5"/>
  <c r="D794" i="5"/>
  <c r="B795" i="5"/>
  <c r="C795" i="5"/>
  <c r="D795" i="5"/>
  <c r="B796" i="5"/>
  <c r="C796" i="5"/>
  <c r="D796" i="5"/>
  <c r="B797" i="5"/>
  <c r="C797" i="5"/>
  <c r="D797" i="5"/>
  <c r="B798" i="5"/>
  <c r="C798" i="5"/>
  <c r="D798" i="5"/>
  <c r="B799" i="5"/>
  <c r="C799" i="5"/>
  <c r="D799" i="5"/>
  <c r="B800" i="5"/>
  <c r="C800" i="5"/>
  <c r="D800" i="5"/>
  <c r="B801" i="5"/>
  <c r="C801" i="5"/>
  <c r="D801" i="5"/>
  <c r="B802" i="5"/>
  <c r="C802" i="5"/>
  <c r="D802" i="5"/>
  <c r="B803" i="5"/>
  <c r="C803" i="5"/>
  <c r="D803" i="5"/>
  <c r="B804" i="5"/>
  <c r="C804" i="5"/>
  <c r="D804" i="5"/>
  <c r="B805" i="5"/>
  <c r="C805" i="5"/>
  <c r="D805" i="5"/>
  <c r="B806" i="5"/>
  <c r="C806" i="5"/>
  <c r="D806" i="5"/>
  <c r="B807" i="5"/>
  <c r="C807" i="5"/>
  <c r="D807" i="5"/>
  <c r="B808" i="5"/>
  <c r="C808" i="5"/>
  <c r="D808" i="5"/>
  <c r="B809" i="5"/>
  <c r="C809" i="5"/>
  <c r="D809" i="5"/>
  <c r="B810" i="5"/>
  <c r="C810" i="5"/>
  <c r="D810" i="5"/>
  <c r="B811" i="5"/>
  <c r="C811" i="5"/>
  <c r="D811" i="5"/>
  <c r="B812" i="5"/>
  <c r="C812" i="5"/>
  <c r="D812" i="5"/>
  <c r="B813" i="5"/>
  <c r="C813" i="5"/>
  <c r="D813" i="5"/>
  <c r="B814" i="5"/>
  <c r="C814" i="5"/>
  <c r="D814" i="5"/>
  <c r="B815" i="5"/>
  <c r="C815" i="5"/>
  <c r="D815" i="5"/>
  <c r="B816" i="5"/>
  <c r="C816" i="5"/>
  <c r="D816" i="5"/>
  <c r="B817" i="5"/>
  <c r="C817" i="5"/>
  <c r="D817" i="5"/>
  <c r="B818" i="5"/>
  <c r="C818" i="5"/>
  <c r="D818" i="5"/>
  <c r="B819" i="5"/>
  <c r="C819" i="5"/>
  <c r="D819" i="5"/>
  <c r="B820" i="5"/>
  <c r="C820" i="5"/>
  <c r="D820" i="5"/>
  <c r="B821" i="5"/>
  <c r="C821" i="5"/>
  <c r="D821" i="5"/>
  <c r="B822" i="5"/>
  <c r="C822" i="5"/>
  <c r="D822" i="5"/>
  <c r="B823" i="5"/>
  <c r="C823" i="5"/>
  <c r="D823" i="5"/>
  <c r="B824" i="5"/>
  <c r="C824" i="5"/>
  <c r="D824" i="5"/>
  <c r="B825" i="5"/>
  <c r="C825" i="5"/>
  <c r="D825" i="5"/>
  <c r="B826" i="5"/>
  <c r="C826" i="5"/>
  <c r="D826" i="5"/>
  <c r="B827" i="5"/>
  <c r="C827" i="5"/>
  <c r="D827" i="5"/>
  <c r="B828" i="5"/>
  <c r="C828" i="5"/>
  <c r="D828" i="5"/>
  <c r="B829" i="5"/>
  <c r="C829" i="5"/>
  <c r="D829" i="5"/>
  <c r="B830" i="5"/>
  <c r="C830" i="5"/>
  <c r="D830" i="5"/>
  <c r="B831" i="5"/>
  <c r="C831" i="5"/>
  <c r="D831" i="5"/>
  <c r="B832" i="5"/>
  <c r="C832" i="5"/>
  <c r="D832" i="5"/>
  <c r="B833" i="5"/>
  <c r="C833" i="5"/>
  <c r="D833" i="5"/>
  <c r="B834" i="5"/>
  <c r="C834" i="5"/>
  <c r="D834" i="5"/>
  <c r="B835" i="5"/>
  <c r="C835" i="5"/>
  <c r="D835" i="5"/>
  <c r="B836" i="5"/>
  <c r="C836" i="5"/>
  <c r="D836" i="5"/>
  <c r="B837" i="5"/>
  <c r="C837" i="5"/>
  <c r="D837" i="5"/>
  <c r="B838" i="5"/>
  <c r="C838" i="5"/>
  <c r="D838" i="5"/>
  <c r="B839" i="5"/>
  <c r="C839" i="5"/>
  <c r="D839" i="5"/>
  <c r="B840" i="5"/>
  <c r="C840" i="5"/>
  <c r="D840" i="5"/>
  <c r="B841" i="5"/>
  <c r="C841" i="5"/>
  <c r="D841" i="5"/>
  <c r="B842" i="5"/>
  <c r="C842" i="5"/>
  <c r="D842" i="5"/>
  <c r="B843" i="5"/>
  <c r="C843" i="5"/>
  <c r="D843" i="5"/>
  <c r="B844" i="5"/>
  <c r="C844" i="5"/>
  <c r="D844" i="5"/>
  <c r="B845" i="5"/>
  <c r="C845" i="5"/>
  <c r="D845" i="5"/>
  <c r="B846" i="5"/>
  <c r="C846" i="5"/>
  <c r="D846" i="5"/>
  <c r="B847" i="5"/>
  <c r="C847" i="5"/>
  <c r="D847" i="5"/>
  <c r="B848" i="5"/>
  <c r="C848" i="5"/>
  <c r="D848" i="5"/>
  <c r="B849" i="5"/>
  <c r="C849" i="5"/>
  <c r="D849" i="5"/>
  <c r="B850" i="5"/>
  <c r="C850" i="5"/>
  <c r="D850" i="5"/>
  <c r="B851" i="5"/>
  <c r="C851" i="5"/>
  <c r="D851" i="5"/>
  <c r="B852" i="5"/>
  <c r="C852" i="5"/>
  <c r="D852" i="5"/>
  <c r="B853" i="5"/>
  <c r="C853" i="5"/>
  <c r="D853" i="5"/>
  <c r="B854" i="5"/>
  <c r="C854" i="5"/>
  <c r="D854" i="5"/>
  <c r="B855" i="5"/>
  <c r="C855" i="5"/>
  <c r="D855" i="5"/>
  <c r="B856" i="5"/>
  <c r="C856" i="5"/>
  <c r="D856" i="5"/>
  <c r="B857" i="5"/>
  <c r="C857" i="5"/>
  <c r="D857" i="5"/>
  <c r="B858" i="5"/>
  <c r="C858" i="5"/>
  <c r="D858" i="5"/>
  <c r="B859" i="5"/>
  <c r="C859" i="5"/>
  <c r="D859" i="5"/>
  <c r="B860" i="5"/>
  <c r="C860" i="5"/>
  <c r="D860" i="5"/>
  <c r="B861" i="5"/>
  <c r="C861" i="5"/>
  <c r="D861" i="5"/>
  <c r="B862" i="5"/>
  <c r="C862" i="5"/>
  <c r="D862" i="5"/>
  <c r="B863" i="5"/>
  <c r="C863" i="5"/>
  <c r="D863" i="5"/>
  <c r="B864" i="5"/>
  <c r="C864" i="5"/>
  <c r="D864" i="5"/>
  <c r="B865" i="5"/>
  <c r="C865" i="5"/>
  <c r="D865" i="5"/>
  <c r="B866" i="5"/>
  <c r="C866" i="5"/>
  <c r="D866" i="5"/>
  <c r="B867" i="5"/>
  <c r="C867" i="5"/>
  <c r="D867" i="5"/>
  <c r="B868" i="5"/>
  <c r="C868" i="5"/>
  <c r="D868" i="5"/>
  <c r="B869" i="5"/>
  <c r="C869" i="5"/>
  <c r="D869" i="5"/>
  <c r="B870" i="5"/>
  <c r="C870" i="5"/>
  <c r="D870" i="5"/>
  <c r="B871" i="5"/>
  <c r="C871" i="5"/>
  <c r="D871" i="5"/>
  <c r="B872" i="5"/>
  <c r="C872" i="5"/>
  <c r="D872" i="5"/>
  <c r="B873" i="5"/>
  <c r="C873" i="5"/>
  <c r="D873" i="5"/>
  <c r="B874" i="5"/>
  <c r="C874" i="5"/>
  <c r="D874" i="5"/>
  <c r="B875" i="5"/>
  <c r="C875" i="5"/>
  <c r="D875" i="5"/>
  <c r="B876" i="5"/>
  <c r="C876" i="5"/>
  <c r="D876" i="5"/>
  <c r="B877" i="5"/>
  <c r="C877" i="5"/>
  <c r="D877" i="5"/>
  <c r="B878" i="5"/>
  <c r="C878" i="5"/>
  <c r="D878" i="5"/>
  <c r="B879" i="5"/>
  <c r="C879" i="5"/>
  <c r="D879" i="5"/>
  <c r="B880" i="5"/>
  <c r="C880" i="5"/>
  <c r="D880" i="5"/>
  <c r="B881" i="5"/>
  <c r="C881" i="5"/>
  <c r="D881" i="5"/>
  <c r="B882" i="5"/>
  <c r="C882" i="5"/>
  <c r="D882" i="5"/>
  <c r="B883" i="5"/>
  <c r="C883" i="5"/>
  <c r="D883" i="5"/>
  <c r="B884" i="5"/>
  <c r="C884" i="5"/>
  <c r="D884" i="5"/>
  <c r="B885" i="5"/>
  <c r="C885" i="5"/>
  <c r="D885" i="5"/>
  <c r="B886" i="5"/>
  <c r="C886" i="5"/>
  <c r="D886" i="5"/>
  <c r="B887" i="5"/>
  <c r="C887" i="5"/>
  <c r="D887" i="5"/>
  <c r="B888" i="5"/>
  <c r="C888" i="5"/>
  <c r="D888" i="5"/>
  <c r="B889" i="5"/>
  <c r="C889" i="5"/>
  <c r="D889" i="5"/>
  <c r="B890" i="5"/>
  <c r="C890" i="5"/>
  <c r="D890" i="5"/>
  <c r="B891" i="5"/>
  <c r="C891" i="5"/>
  <c r="D891" i="5"/>
  <c r="B892" i="5"/>
  <c r="C892" i="5"/>
  <c r="D892" i="5"/>
  <c r="B893" i="5"/>
  <c r="C893" i="5"/>
  <c r="D893" i="5"/>
  <c r="B894" i="5"/>
  <c r="C894" i="5"/>
  <c r="D894" i="5"/>
  <c r="B895" i="5"/>
  <c r="C895" i="5"/>
  <c r="D895" i="5"/>
  <c r="B896" i="5"/>
  <c r="C896" i="5"/>
  <c r="D896" i="5"/>
  <c r="B897" i="5"/>
  <c r="C897" i="5"/>
  <c r="D897" i="5"/>
  <c r="B898" i="5"/>
  <c r="C898" i="5"/>
  <c r="D898" i="5"/>
  <c r="B899" i="5"/>
  <c r="C899" i="5"/>
  <c r="D899" i="5"/>
  <c r="B900" i="5"/>
  <c r="C900" i="5"/>
  <c r="D900" i="5"/>
  <c r="B901" i="5"/>
  <c r="C901" i="5"/>
  <c r="D901" i="5"/>
  <c r="B902" i="5"/>
  <c r="C902" i="5"/>
  <c r="D902" i="5"/>
  <c r="B903" i="5"/>
  <c r="C903" i="5"/>
  <c r="D903" i="5"/>
  <c r="B904" i="5"/>
  <c r="C904" i="5"/>
  <c r="D904" i="5"/>
  <c r="B905" i="5"/>
  <c r="C905" i="5"/>
  <c r="D905" i="5"/>
  <c r="B906" i="5"/>
  <c r="C906" i="5"/>
  <c r="D906" i="5"/>
  <c r="B907" i="5"/>
  <c r="C907" i="5"/>
  <c r="D907" i="5"/>
  <c r="B908" i="5"/>
  <c r="C908" i="5"/>
  <c r="D908" i="5"/>
  <c r="B909" i="5"/>
  <c r="C909" i="5"/>
  <c r="D909" i="5"/>
  <c r="B910" i="5"/>
  <c r="C910" i="5"/>
  <c r="D910" i="5"/>
  <c r="B911" i="5"/>
  <c r="C911" i="5"/>
  <c r="D911" i="5"/>
  <c r="B912" i="5"/>
  <c r="C912" i="5"/>
  <c r="D912" i="5"/>
  <c r="B913" i="5"/>
  <c r="C913" i="5"/>
  <c r="D913" i="5"/>
  <c r="B914" i="5"/>
  <c r="C914" i="5"/>
  <c r="D914" i="5"/>
  <c r="B915" i="5"/>
  <c r="C915" i="5"/>
  <c r="D915" i="5"/>
  <c r="B916" i="5"/>
  <c r="C916" i="5"/>
  <c r="D916" i="5"/>
  <c r="B917" i="5"/>
  <c r="C917" i="5"/>
  <c r="D917" i="5"/>
  <c r="B918" i="5"/>
  <c r="C918" i="5"/>
  <c r="D918" i="5"/>
  <c r="B919" i="5"/>
  <c r="C919" i="5"/>
  <c r="D919" i="5"/>
  <c r="B920" i="5"/>
  <c r="C920" i="5"/>
  <c r="D920" i="5"/>
  <c r="B921" i="5"/>
  <c r="C921" i="5"/>
  <c r="D921" i="5"/>
  <c r="B922" i="5"/>
  <c r="C922" i="5"/>
  <c r="D922" i="5"/>
  <c r="B923" i="5"/>
  <c r="C923" i="5"/>
  <c r="D923" i="5"/>
  <c r="B924" i="5"/>
  <c r="C924" i="5"/>
  <c r="D924" i="5"/>
  <c r="B925" i="5"/>
  <c r="C925" i="5"/>
  <c r="D925" i="5"/>
  <c r="B926" i="5"/>
  <c r="C926" i="5"/>
  <c r="D926" i="5"/>
  <c r="B927" i="5"/>
  <c r="C927" i="5"/>
  <c r="D927" i="5"/>
  <c r="B928" i="5"/>
  <c r="C928" i="5"/>
  <c r="D928" i="5"/>
  <c r="B929" i="5"/>
  <c r="C929" i="5"/>
  <c r="D929" i="5"/>
  <c r="B930" i="5"/>
  <c r="C930" i="5"/>
  <c r="D930" i="5"/>
  <c r="B931" i="5"/>
  <c r="C931" i="5"/>
  <c r="D931" i="5"/>
  <c r="B932" i="5"/>
  <c r="C932" i="5"/>
  <c r="D932" i="5"/>
  <c r="B933" i="5"/>
  <c r="C933" i="5"/>
  <c r="D933" i="5"/>
  <c r="B934" i="5"/>
  <c r="C934" i="5"/>
  <c r="D934" i="5"/>
  <c r="B935" i="5"/>
  <c r="C935" i="5"/>
  <c r="D935" i="5"/>
  <c r="B936" i="5"/>
  <c r="C936" i="5"/>
  <c r="D936" i="5"/>
  <c r="B937" i="5"/>
  <c r="C937" i="5"/>
  <c r="D937" i="5"/>
  <c r="B938" i="5"/>
  <c r="C938" i="5"/>
  <c r="D938" i="5"/>
  <c r="B939" i="5"/>
  <c r="C939" i="5"/>
  <c r="D939" i="5"/>
  <c r="B940" i="5"/>
  <c r="C940" i="5"/>
  <c r="D940" i="5"/>
  <c r="B941" i="5"/>
  <c r="C941" i="5"/>
  <c r="D941" i="5"/>
  <c r="B942" i="5"/>
  <c r="C942" i="5"/>
  <c r="D942" i="5"/>
  <c r="B943" i="5"/>
  <c r="C943" i="5"/>
  <c r="D943" i="5"/>
  <c r="B944" i="5"/>
  <c r="C944" i="5"/>
  <c r="D944" i="5"/>
  <c r="B945" i="5"/>
  <c r="C945" i="5"/>
  <c r="D945" i="5"/>
  <c r="B946" i="5"/>
  <c r="C946" i="5"/>
  <c r="D946" i="5"/>
  <c r="B947" i="5"/>
  <c r="C947" i="5"/>
  <c r="D947" i="5"/>
  <c r="B948" i="5"/>
  <c r="C948" i="5"/>
  <c r="D948" i="5"/>
  <c r="B949" i="5"/>
  <c r="C949" i="5"/>
  <c r="D949" i="5"/>
  <c r="B950" i="5"/>
  <c r="C950" i="5"/>
  <c r="D950" i="5"/>
  <c r="B951" i="5"/>
  <c r="C951" i="5"/>
  <c r="D951" i="5"/>
  <c r="B952" i="5"/>
  <c r="C952" i="5"/>
  <c r="D952" i="5"/>
  <c r="B953" i="5"/>
  <c r="C953" i="5"/>
  <c r="D953" i="5"/>
  <c r="B954" i="5"/>
  <c r="C954" i="5"/>
  <c r="D954" i="5"/>
  <c r="B955" i="5"/>
  <c r="C955" i="5"/>
  <c r="D955" i="5"/>
  <c r="B956" i="5"/>
  <c r="C956" i="5"/>
  <c r="D956" i="5"/>
  <c r="B957" i="5"/>
  <c r="C957" i="5"/>
  <c r="D957" i="5"/>
  <c r="B958" i="5"/>
  <c r="C958" i="5"/>
  <c r="D958" i="5"/>
  <c r="B959" i="5"/>
  <c r="C959" i="5"/>
  <c r="D959" i="5"/>
  <c r="B960" i="5"/>
  <c r="C960" i="5"/>
  <c r="D960" i="5"/>
  <c r="B961" i="5"/>
  <c r="C961" i="5"/>
  <c r="D961" i="5"/>
  <c r="B962" i="5"/>
  <c r="C962" i="5"/>
  <c r="D962" i="5"/>
  <c r="B963" i="5"/>
  <c r="C963" i="5"/>
  <c r="D963" i="5"/>
  <c r="B964" i="5"/>
  <c r="C964" i="5"/>
  <c r="D964" i="5"/>
  <c r="B965" i="5"/>
  <c r="C965" i="5"/>
  <c r="D965" i="5"/>
  <c r="B966" i="5"/>
  <c r="C966" i="5"/>
  <c r="D966" i="5"/>
  <c r="B967" i="5"/>
  <c r="C967" i="5"/>
  <c r="D967" i="5"/>
  <c r="B968" i="5"/>
  <c r="C968" i="5"/>
  <c r="D968" i="5"/>
  <c r="B969" i="5"/>
  <c r="C969" i="5"/>
  <c r="D969" i="5"/>
  <c r="B970" i="5"/>
  <c r="C970" i="5"/>
  <c r="D970" i="5"/>
  <c r="B971" i="5"/>
  <c r="C971" i="5"/>
  <c r="D971" i="5"/>
  <c r="B972" i="5"/>
  <c r="C972" i="5"/>
  <c r="D972" i="5"/>
  <c r="B973" i="5"/>
  <c r="C973" i="5"/>
  <c r="D973" i="5"/>
  <c r="B974" i="5"/>
  <c r="C974" i="5"/>
  <c r="D974" i="5"/>
  <c r="B975" i="5"/>
  <c r="C975" i="5"/>
  <c r="D975" i="5"/>
  <c r="B976" i="5"/>
  <c r="C976" i="5"/>
  <c r="D976" i="5"/>
  <c r="B977" i="5"/>
  <c r="C977" i="5"/>
  <c r="D977" i="5"/>
  <c r="B978" i="5"/>
  <c r="C978" i="5"/>
  <c r="D978" i="5"/>
  <c r="B979" i="5"/>
  <c r="C979" i="5"/>
  <c r="D979" i="5"/>
  <c r="B980" i="5"/>
  <c r="C980" i="5"/>
  <c r="D980" i="5"/>
  <c r="B981" i="5"/>
  <c r="C981" i="5"/>
  <c r="D981" i="5"/>
  <c r="B982" i="5"/>
  <c r="C982" i="5"/>
  <c r="D982" i="5"/>
  <c r="B983" i="5"/>
  <c r="C983" i="5"/>
  <c r="D983" i="5"/>
  <c r="B984" i="5"/>
  <c r="C984" i="5"/>
  <c r="D984" i="5"/>
  <c r="B985" i="5"/>
  <c r="C985" i="5"/>
  <c r="D985" i="5"/>
  <c r="B986" i="5"/>
  <c r="C986" i="5"/>
  <c r="D986" i="5"/>
  <c r="B987" i="5"/>
  <c r="C987" i="5"/>
  <c r="D987" i="5"/>
  <c r="B988" i="5"/>
  <c r="C988" i="5"/>
  <c r="D988" i="5"/>
  <c r="B989" i="5"/>
  <c r="C989" i="5"/>
  <c r="D989" i="5"/>
  <c r="B990" i="5"/>
  <c r="C990" i="5"/>
  <c r="D990" i="5"/>
  <c r="B991" i="5"/>
  <c r="C991" i="5"/>
  <c r="D991" i="5"/>
  <c r="B992" i="5"/>
  <c r="C992" i="5"/>
  <c r="D992" i="5"/>
  <c r="B993" i="5"/>
  <c r="C993" i="5"/>
  <c r="D993" i="5"/>
  <c r="B994" i="5"/>
  <c r="C994" i="5"/>
  <c r="D994" i="5"/>
  <c r="B995" i="5"/>
  <c r="C995" i="5"/>
  <c r="D995" i="5"/>
  <c r="B996" i="5"/>
  <c r="C996" i="5"/>
  <c r="D996" i="5"/>
  <c r="B997" i="5"/>
  <c r="C997" i="5"/>
  <c r="D997" i="5"/>
  <c r="B998" i="5"/>
  <c r="C998" i="5"/>
  <c r="D998" i="5"/>
  <c r="B999" i="5"/>
  <c r="C999" i="5"/>
  <c r="D999" i="5"/>
  <c r="B1000" i="5"/>
  <c r="C1000" i="5"/>
  <c r="D1000" i="5"/>
  <c r="B1001" i="5"/>
  <c r="C1001" i="5"/>
  <c r="D1001" i="5"/>
  <c r="B1002" i="5"/>
  <c r="C1002" i="5"/>
  <c r="D1002" i="5"/>
  <c r="B1003" i="5"/>
  <c r="C1003" i="5"/>
  <c r="D1003" i="5"/>
  <c r="B1004" i="5"/>
  <c r="C1004" i="5"/>
  <c r="D1004" i="5"/>
  <c r="B1005" i="5"/>
  <c r="C1005" i="5"/>
  <c r="D1005" i="5"/>
  <c r="B1006" i="5"/>
  <c r="C1006" i="5"/>
  <c r="D1006" i="5"/>
  <c r="B1007" i="5"/>
  <c r="C1007" i="5"/>
  <c r="D1007" i="5"/>
  <c r="B1008" i="5"/>
  <c r="C1008" i="5"/>
  <c r="D1008" i="5"/>
  <c r="B1009" i="5"/>
  <c r="C1009" i="5"/>
  <c r="D1009" i="5"/>
  <c r="B1010" i="5"/>
  <c r="C1010" i="5"/>
  <c r="D1010" i="5"/>
  <c r="B1011" i="5"/>
  <c r="C1011" i="5"/>
  <c r="D1011" i="5"/>
  <c r="B1012" i="5"/>
  <c r="C1012" i="5"/>
  <c r="D1012" i="5"/>
  <c r="B1013" i="5"/>
  <c r="C1013" i="5"/>
  <c r="D1013" i="5"/>
  <c r="B1014" i="5"/>
  <c r="C1014" i="5"/>
  <c r="D1014" i="5"/>
  <c r="B1015" i="5"/>
  <c r="C1015" i="5"/>
  <c r="D1015" i="5"/>
  <c r="B1016" i="5"/>
  <c r="C1016" i="5"/>
  <c r="D1016" i="5"/>
  <c r="B1017" i="5"/>
  <c r="C1017" i="5"/>
  <c r="D1017" i="5"/>
  <c r="B1018" i="5"/>
  <c r="C1018" i="5"/>
  <c r="D1018" i="5"/>
  <c r="B1019" i="5"/>
  <c r="C1019" i="5"/>
  <c r="D1019" i="5"/>
  <c r="B1020" i="5"/>
  <c r="C1020" i="5"/>
  <c r="D1020" i="5"/>
  <c r="B1021" i="5"/>
  <c r="C1021" i="5"/>
  <c r="D1021" i="5"/>
  <c r="B1022" i="5"/>
  <c r="C1022" i="5"/>
  <c r="D1022" i="5"/>
  <c r="B1023" i="5"/>
  <c r="C1023" i="5"/>
  <c r="D1023" i="5"/>
  <c r="B1024" i="5"/>
  <c r="C1024" i="5"/>
  <c r="D1024" i="5"/>
  <c r="B1025" i="5"/>
  <c r="C1025" i="5"/>
  <c r="D1025" i="5"/>
  <c r="B1026" i="5"/>
  <c r="C1026" i="5"/>
  <c r="D1026" i="5"/>
  <c r="B1027" i="5"/>
  <c r="C1027" i="5"/>
  <c r="D1027" i="5"/>
  <c r="B1028" i="5"/>
  <c r="C1028" i="5"/>
  <c r="D1028" i="5"/>
  <c r="B1029" i="5"/>
  <c r="C1029" i="5"/>
  <c r="D1029" i="5"/>
  <c r="B1030" i="5"/>
  <c r="C1030" i="5"/>
  <c r="D1030" i="5"/>
  <c r="B1031" i="5"/>
  <c r="C1031" i="5"/>
  <c r="D1031" i="5"/>
  <c r="B1032" i="5"/>
  <c r="C1032" i="5"/>
  <c r="D1032" i="5"/>
  <c r="B1033" i="5"/>
  <c r="C1033" i="5"/>
  <c r="D1033" i="5"/>
  <c r="B1034" i="5"/>
  <c r="C1034" i="5"/>
  <c r="D1034" i="5"/>
  <c r="B1035" i="5"/>
  <c r="C1035" i="5"/>
  <c r="D1035" i="5"/>
  <c r="B1036" i="5"/>
  <c r="C1036" i="5"/>
  <c r="D1036" i="5"/>
  <c r="B1037" i="5"/>
  <c r="C1037" i="5"/>
  <c r="D1037" i="5"/>
  <c r="B1038" i="5"/>
  <c r="C1038" i="5"/>
  <c r="D1038" i="5"/>
  <c r="B1039" i="5"/>
  <c r="C1039" i="5"/>
  <c r="D1039" i="5"/>
  <c r="B1040" i="5"/>
  <c r="C1040" i="5"/>
  <c r="D1040" i="5"/>
  <c r="B1041" i="5"/>
  <c r="C1041" i="5"/>
  <c r="D1041" i="5"/>
  <c r="B1042" i="5"/>
  <c r="C1042" i="5"/>
  <c r="D1042" i="5"/>
  <c r="B1043" i="5"/>
  <c r="C1043" i="5"/>
  <c r="D1043" i="5"/>
  <c r="B1044" i="5"/>
  <c r="C1044" i="5"/>
  <c r="D1044" i="5"/>
  <c r="B1045" i="5"/>
  <c r="C1045" i="5"/>
  <c r="D1045" i="5"/>
  <c r="B1046" i="5"/>
  <c r="C1046" i="5"/>
  <c r="D1046" i="5"/>
  <c r="B1047" i="5"/>
  <c r="C1047" i="5"/>
  <c r="D1047" i="5"/>
  <c r="B1048" i="5"/>
  <c r="C1048" i="5"/>
  <c r="D1048" i="5"/>
  <c r="B1049" i="5"/>
  <c r="C1049" i="5"/>
  <c r="D1049" i="5"/>
  <c r="B1050" i="5"/>
  <c r="C1050" i="5"/>
  <c r="D1050" i="5"/>
  <c r="B1051" i="5"/>
  <c r="C1051" i="5"/>
  <c r="D1051" i="5"/>
  <c r="B1052" i="5"/>
  <c r="C1052" i="5"/>
  <c r="D1052" i="5"/>
  <c r="B1053" i="5"/>
  <c r="C1053" i="5"/>
  <c r="D1053" i="5"/>
  <c r="B1054" i="5"/>
  <c r="C1054" i="5"/>
  <c r="D1054" i="5"/>
  <c r="B1055" i="5"/>
  <c r="C1055" i="5"/>
  <c r="D1055" i="5"/>
  <c r="B1056" i="5"/>
  <c r="C1056" i="5"/>
  <c r="D1056" i="5"/>
  <c r="B1057" i="5"/>
  <c r="C1057" i="5"/>
  <c r="D1057" i="5"/>
  <c r="B1058" i="5"/>
  <c r="C1058" i="5"/>
  <c r="D1058" i="5"/>
  <c r="B1059" i="5"/>
  <c r="C1059" i="5"/>
  <c r="D1059" i="5"/>
  <c r="B1060" i="5"/>
  <c r="C1060" i="5"/>
  <c r="D1060" i="5"/>
  <c r="B1061" i="5"/>
  <c r="C1061" i="5"/>
  <c r="D1061" i="5"/>
  <c r="B1062" i="5"/>
  <c r="C1062" i="5"/>
  <c r="D1062" i="5"/>
  <c r="B1063" i="5"/>
  <c r="C1063" i="5"/>
  <c r="D1063" i="5"/>
  <c r="B1064" i="5"/>
  <c r="C1064" i="5"/>
  <c r="D1064" i="5"/>
  <c r="B1065" i="5"/>
  <c r="C1065" i="5"/>
  <c r="D1065" i="5"/>
  <c r="B1066" i="5"/>
  <c r="C1066" i="5"/>
  <c r="D1066" i="5"/>
  <c r="B1067" i="5"/>
  <c r="C1067" i="5"/>
  <c r="D1067" i="5"/>
  <c r="B1068" i="5"/>
  <c r="C1068" i="5"/>
  <c r="D1068" i="5"/>
  <c r="B1069" i="5"/>
  <c r="C1069" i="5"/>
  <c r="D1069" i="5"/>
  <c r="B1070" i="5"/>
  <c r="C1070" i="5"/>
  <c r="D1070" i="5"/>
  <c r="B1071" i="5"/>
  <c r="C1071" i="5"/>
  <c r="D1071" i="5"/>
  <c r="B1072" i="5"/>
  <c r="C1072" i="5"/>
  <c r="D1072" i="5"/>
  <c r="B1073" i="5"/>
  <c r="C1073" i="5"/>
  <c r="D1073" i="5"/>
  <c r="B1074" i="5"/>
  <c r="C1074" i="5"/>
  <c r="D1074" i="5"/>
  <c r="B1075" i="5"/>
  <c r="C1075" i="5"/>
  <c r="D1075" i="5"/>
  <c r="B1076" i="5"/>
  <c r="C1076" i="5"/>
  <c r="D1076" i="5"/>
  <c r="B1077" i="5"/>
  <c r="C1077" i="5"/>
  <c r="D1077" i="5"/>
  <c r="B1078" i="5"/>
  <c r="C1078" i="5"/>
  <c r="D1078" i="5"/>
  <c r="B1079" i="5"/>
  <c r="C1079" i="5"/>
  <c r="D1079" i="5"/>
  <c r="B1080" i="5"/>
  <c r="C1080" i="5"/>
  <c r="D1080" i="5"/>
  <c r="B1081" i="5"/>
  <c r="C1081" i="5"/>
  <c r="D1081" i="5"/>
  <c r="B1082" i="5"/>
  <c r="C1082" i="5"/>
  <c r="D1082" i="5"/>
  <c r="B1083" i="5"/>
  <c r="C1083" i="5"/>
  <c r="D1083" i="5"/>
  <c r="B1084" i="5"/>
  <c r="C1084" i="5"/>
  <c r="D1084" i="5"/>
  <c r="B1085" i="5"/>
  <c r="C1085" i="5"/>
  <c r="D1085" i="5"/>
  <c r="B1086" i="5"/>
  <c r="C1086" i="5"/>
  <c r="D1086" i="5"/>
  <c r="B1087" i="5"/>
  <c r="C1087" i="5"/>
  <c r="D1087" i="5"/>
  <c r="B1088" i="5"/>
  <c r="C1088" i="5"/>
  <c r="D1088" i="5"/>
  <c r="B1089" i="5"/>
  <c r="C1089" i="5"/>
  <c r="D1089" i="5"/>
  <c r="B1090" i="5"/>
  <c r="C1090" i="5"/>
  <c r="D1090" i="5"/>
  <c r="B1091" i="5"/>
  <c r="C1091" i="5"/>
  <c r="D1091" i="5"/>
  <c r="B1092" i="5"/>
  <c r="C1092" i="5"/>
  <c r="D1092" i="5"/>
  <c r="B1093" i="5"/>
  <c r="C1093" i="5"/>
  <c r="D1093" i="5"/>
  <c r="B1094" i="5"/>
  <c r="C1094" i="5"/>
  <c r="D1094" i="5"/>
  <c r="B1095" i="5"/>
  <c r="C1095" i="5"/>
  <c r="D1095" i="5"/>
  <c r="B1096" i="5"/>
  <c r="C1096" i="5"/>
  <c r="D1096" i="5"/>
  <c r="B1097" i="5"/>
  <c r="C1097" i="5"/>
  <c r="D1097" i="5"/>
  <c r="B1098" i="5"/>
  <c r="C1098" i="5"/>
  <c r="D1098" i="5"/>
  <c r="B1099" i="5"/>
  <c r="C1099" i="5"/>
  <c r="D1099" i="5"/>
  <c r="B1100" i="5"/>
  <c r="C1100" i="5"/>
  <c r="D1100" i="5"/>
  <c r="B1101" i="5"/>
  <c r="C1101" i="5"/>
  <c r="D1101" i="5"/>
  <c r="B1102" i="5"/>
  <c r="C1102" i="5"/>
  <c r="D1102" i="5"/>
  <c r="B1103" i="5"/>
  <c r="C1103" i="5"/>
  <c r="D1103" i="5"/>
  <c r="B1104" i="5"/>
  <c r="C1104" i="5"/>
  <c r="D1104" i="5"/>
  <c r="B1105" i="5"/>
  <c r="C1105" i="5"/>
  <c r="D1105" i="5"/>
  <c r="B1106" i="5"/>
  <c r="C1106" i="5"/>
  <c r="D1106" i="5"/>
  <c r="B1107" i="5"/>
  <c r="C1107" i="5"/>
  <c r="D1107" i="5"/>
  <c r="B1108" i="5"/>
  <c r="C1108" i="5"/>
  <c r="D1108" i="5"/>
  <c r="B1109" i="5"/>
  <c r="C1109" i="5"/>
  <c r="D1109" i="5"/>
  <c r="B1110" i="5"/>
  <c r="C1110" i="5"/>
  <c r="D1110" i="5"/>
  <c r="B1111" i="5"/>
  <c r="C1111" i="5"/>
  <c r="D1111" i="5"/>
  <c r="B1112" i="5"/>
  <c r="C1112" i="5"/>
  <c r="D1112" i="5"/>
  <c r="B1113" i="5"/>
  <c r="C1113" i="5"/>
  <c r="D1113" i="5"/>
  <c r="B1114" i="5"/>
  <c r="C1114" i="5"/>
  <c r="D1114" i="5"/>
  <c r="B1115" i="5"/>
  <c r="C1115" i="5"/>
  <c r="D1115" i="5"/>
  <c r="B1116" i="5"/>
  <c r="C1116" i="5"/>
  <c r="D1116" i="5"/>
  <c r="B1117" i="5"/>
  <c r="C1117" i="5"/>
  <c r="D1117" i="5"/>
  <c r="B1118" i="5"/>
  <c r="C1118" i="5"/>
  <c r="D1118" i="5"/>
  <c r="B1119" i="5"/>
  <c r="C1119" i="5"/>
  <c r="D1119" i="5"/>
  <c r="B1120" i="5"/>
  <c r="C1120" i="5"/>
  <c r="D1120" i="5"/>
  <c r="B1121" i="5"/>
  <c r="C1121" i="5"/>
  <c r="D1121" i="5"/>
  <c r="B1122" i="5"/>
  <c r="C1122" i="5"/>
  <c r="D1122" i="5"/>
  <c r="B1123" i="5"/>
  <c r="C1123" i="5"/>
  <c r="D1123" i="5"/>
  <c r="B1124" i="5"/>
  <c r="C1124" i="5"/>
  <c r="D1124" i="5"/>
  <c r="B1125" i="5"/>
  <c r="C1125" i="5"/>
  <c r="D1125" i="5"/>
  <c r="B1126" i="5"/>
  <c r="C1126" i="5"/>
  <c r="D1126" i="5"/>
  <c r="B1127" i="5"/>
  <c r="C1127" i="5"/>
  <c r="D1127" i="5"/>
  <c r="B1128" i="5"/>
  <c r="C1128" i="5"/>
  <c r="D1128" i="5"/>
  <c r="B1129" i="5"/>
  <c r="C1129" i="5"/>
  <c r="D1129" i="5"/>
  <c r="B1130" i="5"/>
  <c r="C1130" i="5"/>
  <c r="D1130" i="5"/>
  <c r="B1131" i="5"/>
  <c r="C1131" i="5"/>
  <c r="D1131" i="5"/>
  <c r="B1132" i="5"/>
  <c r="C1132" i="5"/>
  <c r="D1132" i="5"/>
  <c r="B1133" i="5"/>
  <c r="C1133" i="5"/>
  <c r="D1133" i="5"/>
  <c r="B1134" i="5"/>
  <c r="C1134" i="5"/>
  <c r="D1134" i="5"/>
  <c r="B1135" i="5"/>
  <c r="C1135" i="5"/>
  <c r="D1135" i="5"/>
  <c r="B1136" i="5"/>
  <c r="C1136" i="5"/>
  <c r="D1136" i="5"/>
  <c r="B1137" i="5"/>
  <c r="C1137" i="5"/>
  <c r="D1137" i="5"/>
  <c r="B1138" i="5"/>
  <c r="C1138" i="5"/>
  <c r="D1138" i="5"/>
  <c r="B1139" i="5"/>
  <c r="C1139" i="5"/>
  <c r="D1139" i="5"/>
  <c r="B1140" i="5"/>
  <c r="C1140" i="5"/>
  <c r="D1140" i="5"/>
  <c r="B1141" i="5"/>
  <c r="C1141" i="5"/>
  <c r="D1141" i="5"/>
  <c r="B1142" i="5"/>
  <c r="C1142" i="5"/>
  <c r="D1142" i="5"/>
  <c r="B1143" i="5"/>
  <c r="C1143" i="5"/>
  <c r="D1143" i="5"/>
  <c r="B1144" i="5"/>
  <c r="C1144" i="5"/>
  <c r="D1144" i="5"/>
  <c r="B1145" i="5"/>
  <c r="C1145" i="5"/>
  <c r="D1145" i="5"/>
  <c r="B1146" i="5"/>
  <c r="C1146" i="5"/>
  <c r="D1146" i="5"/>
  <c r="B1147" i="5"/>
  <c r="C1147" i="5"/>
  <c r="D1147" i="5"/>
  <c r="B1148" i="5"/>
  <c r="C1148" i="5"/>
  <c r="D1148" i="5"/>
  <c r="B1149" i="5"/>
  <c r="C1149" i="5"/>
  <c r="D1149" i="5"/>
  <c r="B1150" i="5"/>
  <c r="C1150" i="5"/>
  <c r="D1150" i="5"/>
  <c r="B1151" i="5"/>
  <c r="C1151" i="5"/>
  <c r="D1151" i="5"/>
  <c r="B1152" i="5"/>
  <c r="C1152" i="5"/>
  <c r="D1152" i="5"/>
  <c r="B1153" i="5"/>
  <c r="C1153" i="5"/>
  <c r="D1153" i="5"/>
  <c r="B1154" i="5"/>
  <c r="C1154" i="5"/>
  <c r="D1154" i="5"/>
  <c r="B1155" i="5"/>
  <c r="C1155" i="5"/>
  <c r="D1155" i="5"/>
  <c r="B1156" i="5"/>
  <c r="C1156" i="5"/>
  <c r="D1156" i="5"/>
  <c r="B1157" i="5"/>
  <c r="C1157" i="5"/>
  <c r="D1157" i="5"/>
  <c r="B1158" i="5"/>
  <c r="C1158" i="5"/>
  <c r="D1158" i="5"/>
  <c r="B1159" i="5"/>
  <c r="C1159" i="5"/>
  <c r="D1159" i="5"/>
  <c r="B1160" i="5"/>
  <c r="C1160" i="5"/>
  <c r="D1160" i="5"/>
  <c r="B1161" i="5"/>
  <c r="C1161" i="5"/>
  <c r="D1161" i="5"/>
  <c r="B1162" i="5"/>
  <c r="C1162" i="5"/>
  <c r="D1162" i="5"/>
  <c r="B1163" i="5"/>
  <c r="C1163" i="5"/>
  <c r="D1163" i="5"/>
  <c r="B1164" i="5"/>
  <c r="C1164" i="5"/>
  <c r="D1164" i="5"/>
  <c r="B1165" i="5"/>
  <c r="C1165" i="5"/>
  <c r="D1165" i="5"/>
  <c r="B1166" i="5"/>
  <c r="C1166" i="5"/>
  <c r="D1166" i="5"/>
  <c r="B1167" i="5"/>
  <c r="C1167" i="5"/>
  <c r="D1167" i="5"/>
  <c r="B1168" i="5"/>
  <c r="C1168" i="5"/>
  <c r="D1168" i="5"/>
  <c r="B1169" i="5"/>
  <c r="C1169" i="5"/>
  <c r="D1169" i="5"/>
  <c r="B1170" i="5"/>
  <c r="C1170" i="5"/>
  <c r="D1170" i="5"/>
  <c r="B1171" i="5"/>
  <c r="C1171" i="5"/>
  <c r="D1171" i="5"/>
  <c r="B1172" i="5"/>
  <c r="C1172" i="5"/>
  <c r="D1172" i="5"/>
  <c r="B1173" i="5"/>
  <c r="C1173" i="5"/>
  <c r="D1173" i="5"/>
  <c r="B1174" i="5"/>
  <c r="C1174" i="5"/>
  <c r="D1174" i="5"/>
  <c r="B1175" i="5"/>
  <c r="C1175" i="5"/>
  <c r="D1175" i="5"/>
  <c r="B1176" i="5"/>
  <c r="C1176" i="5"/>
  <c r="D1176" i="5"/>
  <c r="B1177" i="5"/>
  <c r="C1177" i="5"/>
  <c r="D1177" i="5"/>
  <c r="B1178" i="5"/>
  <c r="C1178" i="5"/>
  <c r="D1178" i="5"/>
  <c r="B1179" i="5"/>
  <c r="C1179" i="5"/>
  <c r="D1179" i="5"/>
  <c r="B1180" i="5"/>
  <c r="C1180" i="5"/>
  <c r="D1180" i="5"/>
  <c r="B1181" i="5"/>
  <c r="C1181" i="5"/>
  <c r="D1181" i="5"/>
  <c r="B1182" i="5"/>
  <c r="C1182" i="5"/>
  <c r="D1182" i="5"/>
  <c r="B1183" i="5"/>
  <c r="C1183" i="5"/>
  <c r="D1183" i="5"/>
  <c r="B1184" i="5"/>
  <c r="C1184" i="5"/>
  <c r="D1184" i="5"/>
  <c r="B1185" i="5"/>
  <c r="C1185" i="5"/>
  <c r="D1185" i="5"/>
  <c r="B1186" i="5"/>
  <c r="C1186" i="5"/>
  <c r="D1186" i="5"/>
  <c r="B1187" i="5"/>
  <c r="C1187" i="5"/>
  <c r="D1187" i="5"/>
  <c r="B1188" i="5"/>
  <c r="C1188" i="5"/>
  <c r="D1188" i="5"/>
  <c r="B1189" i="5"/>
  <c r="C1189" i="5"/>
  <c r="D1189" i="5"/>
  <c r="B1190" i="5"/>
  <c r="C1190" i="5"/>
  <c r="D1190" i="5"/>
  <c r="B1191" i="5"/>
  <c r="C1191" i="5"/>
  <c r="D1191" i="5"/>
  <c r="B1192" i="5"/>
  <c r="C1192" i="5"/>
  <c r="D1192" i="5"/>
  <c r="B1193" i="5"/>
  <c r="C1193" i="5"/>
  <c r="D1193" i="5"/>
  <c r="B1194" i="5"/>
  <c r="C1194" i="5"/>
  <c r="D1194" i="5"/>
  <c r="B1195" i="5"/>
  <c r="C1195" i="5"/>
  <c r="D1195" i="5"/>
  <c r="B1196" i="5"/>
  <c r="C1196" i="5"/>
  <c r="D1196" i="5"/>
  <c r="B1197" i="5"/>
  <c r="C1197" i="5"/>
  <c r="D1197" i="5"/>
  <c r="B1198" i="5"/>
  <c r="C1198" i="5"/>
  <c r="D1198" i="5"/>
  <c r="B1199" i="5"/>
  <c r="C1199" i="5"/>
  <c r="D1199" i="5"/>
  <c r="B1200" i="5"/>
  <c r="C1200" i="5"/>
  <c r="D1200" i="5"/>
  <c r="B1201" i="5"/>
  <c r="C1201" i="5"/>
  <c r="D1201" i="5"/>
  <c r="B1202" i="5"/>
  <c r="C1202" i="5"/>
  <c r="D1202" i="5"/>
  <c r="B1203" i="5"/>
  <c r="C1203" i="5"/>
  <c r="D1203" i="5"/>
  <c r="B1204" i="5"/>
  <c r="C1204" i="5"/>
  <c r="D1204" i="5"/>
  <c r="B1205" i="5"/>
  <c r="C1205" i="5"/>
  <c r="D1205" i="5"/>
  <c r="B1206" i="5"/>
  <c r="C1206" i="5"/>
  <c r="D1206" i="5"/>
  <c r="B1207" i="5"/>
  <c r="C1207" i="5"/>
  <c r="D1207" i="5"/>
  <c r="B1208" i="5"/>
  <c r="C1208" i="5"/>
  <c r="D1208" i="5"/>
  <c r="B1209" i="5"/>
  <c r="C1209" i="5"/>
  <c r="D1209" i="5"/>
  <c r="B1210" i="5"/>
  <c r="C1210" i="5"/>
  <c r="D1210" i="5"/>
  <c r="B1211" i="5"/>
  <c r="C1211" i="5"/>
  <c r="D1211" i="5"/>
  <c r="B1212" i="5"/>
  <c r="C1212" i="5"/>
  <c r="D1212" i="5"/>
  <c r="B1213" i="5"/>
  <c r="C1213" i="5"/>
  <c r="D1213" i="5"/>
  <c r="B1214" i="5"/>
  <c r="C1214" i="5"/>
  <c r="D1214" i="5"/>
  <c r="B1215" i="5"/>
  <c r="C1215" i="5"/>
  <c r="D1215" i="5"/>
  <c r="B1216" i="5"/>
  <c r="C1216" i="5"/>
  <c r="D1216" i="5"/>
  <c r="B1217" i="5"/>
  <c r="C1217" i="5"/>
  <c r="D1217" i="5"/>
  <c r="B1218" i="5"/>
  <c r="C1218" i="5"/>
  <c r="D1218" i="5"/>
  <c r="B1219" i="5"/>
  <c r="C1219" i="5"/>
  <c r="D1219" i="5"/>
  <c r="B1220" i="5"/>
  <c r="C1220" i="5"/>
  <c r="D1220" i="5"/>
  <c r="B1221" i="5"/>
  <c r="C1221" i="5"/>
  <c r="D1221" i="5"/>
  <c r="B1222" i="5"/>
  <c r="C1222" i="5"/>
  <c r="D1222" i="5"/>
  <c r="B1223" i="5"/>
  <c r="C1223" i="5"/>
  <c r="D1223" i="5"/>
  <c r="B1224" i="5"/>
  <c r="C1224" i="5"/>
  <c r="D1224" i="5"/>
  <c r="B1225" i="5"/>
  <c r="C1225" i="5"/>
  <c r="D1225" i="5"/>
  <c r="B1226" i="5"/>
  <c r="C1226" i="5"/>
  <c r="D1226" i="5"/>
  <c r="B1227" i="5"/>
  <c r="C1227" i="5"/>
  <c r="D1227" i="5"/>
  <c r="B1228" i="5"/>
  <c r="C1228" i="5"/>
  <c r="D1228" i="5"/>
  <c r="B1229" i="5"/>
  <c r="C1229" i="5"/>
  <c r="D1229" i="5"/>
  <c r="B1230" i="5"/>
  <c r="C1230" i="5"/>
  <c r="D1230" i="5"/>
  <c r="B1231" i="5"/>
  <c r="C1231" i="5"/>
  <c r="D1231" i="5"/>
  <c r="B1232" i="5"/>
  <c r="C1232" i="5"/>
  <c r="D1232" i="5"/>
  <c r="B1233" i="5"/>
  <c r="C1233" i="5"/>
  <c r="D1233" i="5"/>
  <c r="B1234" i="5"/>
  <c r="C1234" i="5"/>
  <c r="D1234" i="5"/>
  <c r="B1235" i="5"/>
  <c r="C1235" i="5"/>
  <c r="D1235" i="5"/>
  <c r="B1236" i="5"/>
  <c r="C1236" i="5"/>
  <c r="D1236" i="5"/>
  <c r="B1237" i="5"/>
  <c r="C1237" i="5"/>
  <c r="D1237" i="5"/>
  <c r="B1238" i="5"/>
  <c r="C1238" i="5"/>
  <c r="D1238" i="5"/>
  <c r="B1239" i="5"/>
  <c r="C1239" i="5"/>
  <c r="D1239" i="5"/>
  <c r="B1240" i="5"/>
  <c r="C1240" i="5"/>
  <c r="D1240" i="5"/>
  <c r="B1241" i="5"/>
  <c r="C1241" i="5"/>
  <c r="D1241" i="5"/>
  <c r="B1242" i="5"/>
  <c r="C1242" i="5"/>
  <c r="D1242" i="5"/>
  <c r="B1243" i="5"/>
  <c r="C1243" i="5"/>
  <c r="D1243" i="5"/>
  <c r="B1244" i="5"/>
  <c r="C1244" i="5"/>
  <c r="D1244" i="5"/>
  <c r="B1245" i="5"/>
  <c r="C1245" i="5"/>
  <c r="D1245" i="5"/>
  <c r="B1246" i="5"/>
  <c r="C1246" i="5"/>
  <c r="D1246" i="5"/>
  <c r="B1247" i="5"/>
  <c r="C1247" i="5"/>
  <c r="D1247" i="5"/>
  <c r="B1248" i="5"/>
  <c r="C1248" i="5"/>
  <c r="D1248" i="5"/>
  <c r="B1249" i="5"/>
  <c r="C1249" i="5"/>
  <c r="D1249" i="5"/>
  <c r="B1250" i="5"/>
  <c r="C1250" i="5"/>
  <c r="D1250" i="5"/>
  <c r="B1251" i="5"/>
  <c r="C1251" i="5"/>
  <c r="D1251" i="5"/>
  <c r="B1252" i="5"/>
  <c r="C1252" i="5"/>
  <c r="D1252" i="5"/>
  <c r="B1253" i="5"/>
  <c r="C1253" i="5"/>
  <c r="D1253" i="5"/>
  <c r="B1254" i="5"/>
  <c r="C1254" i="5"/>
  <c r="D1254" i="5"/>
  <c r="B1255" i="5"/>
  <c r="C1255" i="5"/>
  <c r="D1255" i="5"/>
  <c r="B1256" i="5"/>
  <c r="C1256" i="5"/>
  <c r="D1256" i="5"/>
  <c r="B1257" i="5"/>
  <c r="C1257" i="5"/>
  <c r="D1257" i="5"/>
  <c r="B1258" i="5"/>
  <c r="C1258" i="5"/>
  <c r="D1258" i="5"/>
  <c r="B1259" i="5"/>
  <c r="C1259" i="5"/>
  <c r="D1259" i="5"/>
  <c r="B1260" i="5"/>
  <c r="C1260" i="5"/>
  <c r="D1260" i="5"/>
  <c r="B1261" i="5"/>
  <c r="C1261" i="5"/>
  <c r="D1261" i="5"/>
  <c r="B1262" i="5"/>
  <c r="C1262" i="5"/>
  <c r="D1262" i="5"/>
  <c r="B1263" i="5"/>
  <c r="C1263" i="5"/>
  <c r="D1263" i="5"/>
  <c r="B1264" i="5"/>
  <c r="C1264" i="5"/>
  <c r="D1264" i="5"/>
  <c r="B1265" i="5"/>
  <c r="C1265" i="5"/>
  <c r="D1265" i="5"/>
  <c r="B1266" i="5"/>
  <c r="C1266" i="5"/>
  <c r="D1266" i="5"/>
  <c r="B1267" i="5"/>
  <c r="C1267" i="5"/>
  <c r="D1267" i="5"/>
  <c r="B1268" i="5"/>
  <c r="C1268" i="5"/>
  <c r="D1268" i="5"/>
  <c r="B1269" i="5"/>
  <c r="C1269" i="5"/>
  <c r="D1269" i="5"/>
  <c r="B1270" i="5"/>
  <c r="C1270" i="5"/>
  <c r="D1270" i="5"/>
  <c r="B1271" i="5"/>
  <c r="C1271" i="5"/>
  <c r="D1271" i="5"/>
  <c r="B1272" i="5"/>
  <c r="C1272" i="5"/>
  <c r="D1272" i="5"/>
  <c r="B1273" i="5"/>
  <c r="C1273" i="5"/>
  <c r="D1273" i="5"/>
  <c r="B1274" i="5"/>
  <c r="C1274" i="5"/>
  <c r="D1274" i="5"/>
  <c r="B1275" i="5"/>
  <c r="C1275" i="5"/>
  <c r="D1275" i="5"/>
  <c r="B1276" i="5"/>
  <c r="C1276" i="5"/>
  <c r="D1276" i="5"/>
  <c r="B1277" i="5"/>
  <c r="C1277" i="5"/>
  <c r="D1277" i="5"/>
  <c r="B1278" i="5"/>
  <c r="C1278" i="5"/>
  <c r="D1278" i="5"/>
  <c r="B1279" i="5"/>
  <c r="C1279" i="5"/>
  <c r="D1279" i="5"/>
  <c r="B1280" i="5"/>
  <c r="C1280" i="5"/>
  <c r="D1280" i="5"/>
  <c r="B1281" i="5"/>
  <c r="C1281" i="5"/>
  <c r="D1281" i="5"/>
  <c r="B1282" i="5"/>
  <c r="C1282" i="5"/>
  <c r="D1282" i="5"/>
  <c r="B1283" i="5"/>
  <c r="C1283" i="5"/>
  <c r="D1283" i="5"/>
  <c r="B1284" i="5"/>
  <c r="C1284" i="5"/>
  <c r="D1284" i="5"/>
  <c r="B1285" i="5"/>
  <c r="C1285" i="5"/>
  <c r="D1285" i="5"/>
  <c r="B1286" i="5"/>
  <c r="C1286" i="5"/>
  <c r="D1286" i="5"/>
  <c r="B1287" i="5"/>
  <c r="C1287" i="5"/>
  <c r="D1287" i="5"/>
  <c r="B1288" i="5"/>
  <c r="C1288" i="5"/>
  <c r="D1288" i="5"/>
  <c r="B1289" i="5"/>
  <c r="C1289" i="5"/>
  <c r="D1289" i="5"/>
  <c r="B1290" i="5"/>
  <c r="C1290" i="5"/>
  <c r="D1290" i="5"/>
  <c r="B1291" i="5"/>
  <c r="C1291" i="5"/>
  <c r="D1291" i="5"/>
  <c r="B1292" i="5"/>
  <c r="C1292" i="5"/>
  <c r="D1292" i="5"/>
  <c r="B1293" i="5"/>
  <c r="C1293" i="5"/>
  <c r="D1293" i="5"/>
  <c r="B1294" i="5"/>
  <c r="C1294" i="5"/>
  <c r="D1294" i="5"/>
  <c r="B1295" i="5"/>
  <c r="C1295" i="5"/>
  <c r="D1295" i="5"/>
  <c r="B1296" i="5"/>
  <c r="C1296" i="5"/>
  <c r="D1296" i="5"/>
  <c r="B1297" i="5"/>
  <c r="C1297" i="5"/>
  <c r="D1297" i="5"/>
  <c r="B1298" i="5"/>
  <c r="C1298" i="5"/>
  <c r="D1298" i="5"/>
  <c r="B1299" i="5"/>
  <c r="C1299" i="5"/>
  <c r="D1299" i="5"/>
  <c r="B1300" i="5"/>
  <c r="C1300" i="5"/>
  <c r="D1300" i="5"/>
  <c r="B1301" i="5"/>
  <c r="C1301" i="5"/>
  <c r="D1301" i="5"/>
  <c r="B1302" i="5"/>
  <c r="C1302" i="5"/>
  <c r="D1302" i="5"/>
  <c r="B1303" i="5"/>
  <c r="C1303" i="5"/>
  <c r="D1303" i="5"/>
  <c r="B1304" i="5"/>
  <c r="C1304" i="5"/>
  <c r="D1304" i="5"/>
  <c r="B1305" i="5"/>
  <c r="C1305" i="5"/>
  <c r="D1305" i="5"/>
  <c r="B1306" i="5"/>
  <c r="C1306" i="5"/>
  <c r="D1306" i="5"/>
  <c r="B1307" i="5"/>
  <c r="C1307" i="5"/>
  <c r="D1307" i="5"/>
  <c r="B1308" i="5"/>
  <c r="C1308" i="5"/>
  <c r="D1308" i="5"/>
  <c r="B1309" i="5"/>
  <c r="C1309" i="5"/>
  <c r="D1309" i="5"/>
  <c r="B1310" i="5"/>
  <c r="C1310" i="5"/>
  <c r="D1310" i="5"/>
  <c r="B1311" i="5"/>
  <c r="C1311" i="5"/>
  <c r="D1311" i="5"/>
  <c r="B1312" i="5"/>
  <c r="C1312" i="5"/>
  <c r="D1312" i="5"/>
  <c r="B1313" i="5"/>
  <c r="C1313" i="5"/>
  <c r="D1313" i="5"/>
  <c r="B1314" i="5"/>
  <c r="C1314" i="5"/>
  <c r="D1314" i="5"/>
  <c r="B1315" i="5"/>
  <c r="C1315" i="5"/>
  <c r="D1315" i="5"/>
  <c r="B1316" i="5"/>
  <c r="C1316" i="5"/>
  <c r="D1316" i="5"/>
  <c r="B1317" i="5"/>
  <c r="C1317" i="5"/>
  <c r="D1317" i="5"/>
  <c r="B1318" i="5"/>
  <c r="C1318" i="5"/>
  <c r="D1318" i="5"/>
  <c r="B1319" i="5"/>
  <c r="C1319" i="5"/>
  <c r="D1319" i="5"/>
  <c r="B1320" i="5"/>
  <c r="C1320" i="5"/>
  <c r="D1320" i="5"/>
  <c r="B1321" i="5"/>
  <c r="C1321" i="5"/>
  <c r="D1321" i="5"/>
  <c r="B1322" i="5"/>
  <c r="C1322" i="5"/>
  <c r="D1322" i="5"/>
  <c r="B1323" i="5"/>
  <c r="C1323" i="5"/>
  <c r="D1323" i="5"/>
  <c r="B1324" i="5"/>
  <c r="C1324" i="5"/>
  <c r="D1324" i="5"/>
  <c r="B1325" i="5"/>
  <c r="C1325" i="5"/>
  <c r="D1325" i="5"/>
  <c r="B1326" i="5"/>
  <c r="C1326" i="5"/>
  <c r="D1326" i="5"/>
  <c r="B1327" i="5"/>
  <c r="C1327" i="5"/>
  <c r="D1327" i="5"/>
  <c r="B1328" i="5"/>
  <c r="C1328" i="5"/>
  <c r="D1328" i="5"/>
  <c r="B1329" i="5"/>
  <c r="C1329" i="5"/>
  <c r="D1329" i="5"/>
  <c r="B1330" i="5"/>
  <c r="C1330" i="5"/>
  <c r="D1330" i="5"/>
  <c r="B1331" i="5"/>
  <c r="C1331" i="5"/>
  <c r="D1331" i="5"/>
  <c r="B1332" i="5"/>
  <c r="C1332" i="5"/>
  <c r="D1332" i="5"/>
  <c r="B1333" i="5"/>
  <c r="C1333" i="5"/>
  <c r="D1333" i="5"/>
  <c r="B1334" i="5"/>
  <c r="C1334" i="5"/>
  <c r="D1334" i="5"/>
  <c r="B1335" i="5"/>
  <c r="C1335" i="5"/>
  <c r="D1335" i="5"/>
  <c r="B1336" i="5"/>
  <c r="C1336" i="5"/>
  <c r="D1336" i="5"/>
  <c r="B1337" i="5"/>
  <c r="C1337" i="5"/>
  <c r="D1337" i="5"/>
  <c r="B1338" i="5"/>
  <c r="C1338" i="5"/>
  <c r="D1338" i="5"/>
  <c r="B1339" i="5"/>
  <c r="C1339" i="5"/>
  <c r="D1339" i="5"/>
  <c r="B1340" i="5"/>
  <c r="C1340" i="5"/>
  <c r="D1340" i="5"/>
  <c r="B1341" i="5"/>
  <c r="C1341" i="5"/>
  <c r="D1341" i="5"/>
  <c r="B1342" i="5"/>
  <c r="C1342" i="5"/>
  <c r="D1342" i="5"/>
  <c r="B1343" i="5"/>
  <c r="C1343" i="5"/>
  <c r="D1343" i="5"/>
  <c r="B1344" i="5"/>
  <c r="C1344" i="5"/>
  <c r="D1344" i="5"/>
  <c r="B1345" i="5"/>
  <c r="C1345" i="5"/>
  <c r="D1345" i="5"/>
  <c r="B1346" i="5"/>
  <c r="C1346" i="5"/>
  <c r="D1346" i="5"/>
  <c r="B1347" i="5"/>
  <c r="C1347" i="5"/>
  <c r="D1347" i="5"/>
  <c r="B1348" i="5"/>
  <c r="C1348" i="5"/>
  <c r="D1348" i="5"/>
  <c r="B1349" i="5"/>
  <c r="C1349" i="5"/>
  <c r="D1349" i="5"/>
  <c r="B1350" i="5"/>
  <c r="C1350" i="5"/>
  <c r="D1350" i="5"/>
  <c r="B1351" i="5"/>
  <c r="C1351" i="5"/>
  <c r="D1351" i="5"/>
  <c r="B1352" i="5"/>
  <c r="C1352" i="5"/>
  <c r="D1352" i="5"/>
  <c r="B1353" i="5"/>
  <c r="C1353" i="5"/>
  <c r="D1353" i="5"/>
  <c r="B1354" i="5"/>
  <c r="C1354" i="5"/>
  <c r="D1354" i="5"/>
  <c r="B1355" i="5"/>
  <c r="C1355" i="5"/>
  <c r="D1355" i="5"/>
  <c r="B1356" i="5"/>
  <c r="C1356" i="5"/>
  <c r="D1356" i="5"/>
  <c r="B1357" i="5"/>
  <c r="C1357" i="5"/>
  <c r="D1357" i="5"/>
  <c r="B1358" i="5"/>
  <c r="C1358" i="5"/>
  <c r="D1358" i="5"/>
  <c r="B1359" i="5"/>
  <c r="C1359" i="5"/>
  <c r="D1359" i="5"/>
  <c r="B1360" i="5"/>
  <c r="C1360" i="5"/>
  <c r="D1360" i="5"/>
  <c r="B1361" i="5"/>
  <c r="C1361" i="5"/>
  <c r="D1361" i="5"/>
  <c r="B1362" i="5"/>
  <c r="C1362" i="5"/>
  <c r="D1362" i="5"/>
  <c r="B1363" i="5"/>
  <c r="C1363" i="5"/>
  <c r="D1363" i="5"/>
  <c r="B1364" i="5"/>
  <c r="C1364" i="5"/>
  <c r="D1364" i="5"/>
  <c r="B1365" i="5"/>
  <c r="C1365" i="5"/>
  <c r="D1365" i="5"/>
  <c r="B1366" i="5"/>
  <c r="C1366" i="5"/>
  <c r="D1366" i="5"/>
  <c r="B1367" i="5"/>
  <c r="C1367" i="5"/>
  <c r="D1367" i="5"/>
  <c r="B1368" i="5"/>
  <c r="C1368" i="5"/>
  <c r="D1368" i="5"/>
  <c r="B1369" i="5"/>
  <c r="C1369" i="5"/>
  <c r="D1369" i="5"/>
  <c r="B1370" i="5"/>
  <c r="C1370" i="5"/>
  <c r="D1370" i="5"/>
  <c r="B1371" i="5"/>
  <c r="C1371" i="5"/>
  <c r="D1371" i="5"/>
  <c r="B1372" i="5"/>
  <c r="C1372" i="5"/>
  <c r="D1372" i="5"/>
  <c r="B1373" i="5"/>
  <c r="C1373" i="5"/>
  <c r="D1373" i="5"/>
  <c r="B1374" i="5"/>
  <c r="C1374" i="5"/>
  <c r="D1374" i="5"/>
  <c r="B1375" i="5"/>
  <c r="C1375" i="5"/>
  <c r="D1375" i="5"/>
  <c r="B1376" i="5"/>
  <c r="C1376" i="5"/>
  <c r="D1376" i="5"/>
  <c r="B1377" i="5"/>
  <c r="C1377" i="5"/>
  <c r="D1377" i="5"/>
  <c r="B1378" i="5"/>
  <c r="C1378" i="5"/>
  <c r="D1378" i="5"/>
  <c r="B1379" i="5"/>
  <c r="C1379" i="5"/>
  <c r="D1379" i="5"/>
  <c r="B1380" i="5"/>
  <c r="C1380" i="5"/>
  <c r="D1380" i="5"/>
  <c r="B1381" i="5"/>
  <c r="C1381" i="5"/>
  <c r="D1381" i="5"/>
  <c r="B1382" i="5"/>
  <c r="C1382" i="5"/>
  <c r="D1382" i="5"/>
  <c r="B1383" i="5"/>
  <c r="C1383" i="5"/>
  <c r="D1383" i="5"/>
  <c r="B1384" i="5"/>
  <c r="C1384" i="5"/>
  <c r="D1384" i="5"/>
  <c r="B1385" i="5"/>
  <c r="C1385" i="5"/>
  <c r="D1385" i="5"/>
  <c r="B1386" i="5"/>
  <c r="C1386" i="5"/>
  <c r="D1386" i="5"/>
  <c r="B1387" i="5"/>
  <c r="C1387" i="5"/>
  <c r="D1387" i="5"/>
  <c r="B1388" i="5"/>
  <c r="C1388" i="5"/>
  <c r="D1388" i="5"/>
  <c r="B1389" i="5"/>
  <c r="C1389" i="5"/>
  <c r="D1389" i="5"/>
  <c r="B1390" i="5"/>
  <c r="C1390" i="5"/>
  <c r="D1390" i="5"/>
  <c r="B1391" i="5"/>
  <c r="C1391" i="5"/>
  <c r="D1391" i="5"/>
  <c r="B1392" i="5"/>
  <c r="C1392" i="5"/>
  <c r="D1392" i="5"/>
  <c r="B1393" i="5"/>
  <c r="C1393" i="5"/>
  <c r="D1393" i="5"/>
  <c r="B1394" i="5"/>
  <c r="C1394" i="5"/>
  <c r="D1394" i="5"/>
  <c r="B1395" i="5"/>
  <c r="C1395" i="5"/>
  <c r="D1395" i="5"/>
  <c r="B1396" i="5"/>
  <c r="C1396" i="5"/>
  <c r="D1396" i="5"/>
  <c r="B1397" i="5"/>
  <c r="C1397" i="5"/>
  <c r="D1397" i="5"/>
  <c r="B1398" i="5"/>
  <c r="C1398" i="5"/>
  <c r="D1398" i="5"/>
  <c r="B1399" i="5"/>
  <c r="C1399" i="5"/>
  <c r="D1399" i="5"/>
  <c r="B1400" i="5"/>
  <c r="C1400" i="5"/>
  <c r="D1400" i="5"/>
  <c r="B1401" i="5"/>
  <c r="C1401" i="5"/>
  <c r="D1401" i="5"/>
  <c r="B1402" i="5"/>
  <c r="C1402" i="5"/>
  <c r="D1402" i="5"/>
  <c r="B1403" i="5"/>
  <c r="C1403" i="5"/>
  <c r="D1403" i="5"/>
  <c r="B1404" i="5"/>
  <c r="C1404" i="5"/>
  <c r="D1404" i="5"/>
  <c r="B1405" i="5"/>
  <c r="C1405" i="5"/>
  <c r="D1405" i="5"/>
  <c r="B1406" i="5"/>
  <c r="C1406" i="5"/>
  <c r="D1406" i="5"/>
  <c r="B1407" i="5"/>
  <c r="C1407" i="5"/>
  <c r="D1407" i="5"/>
  <c r="B1408" i="5"/>
  <c r="C1408" i="5"/>
  <c r="D1408" i="5"/>
  <c r="B1409" i="5"/>
  <c r="C1409" i="5"/>
  <c r="D1409" i="5"/>
  <c r="B1410" i="5"/>
  <c r="C1410" i="5"/>
  <c r="D1410" i="5"/>
  <c r="B1411" i="5"/>
  <c r="C1411" i="5"/>
  <c r="D1411" i="5"/>
  <c r="B1412" i="5"/>
  <c r="C1412" i="5"/>
  <c r="D1412" i="5"/>
  <c r="B1413" i="5"/>
  <c r="C1413" i="5"/>
  <c r="D1413" i="5"/>
  <c r="B1414" i="5"/>
  <c r="C1414" i="5"/>
  <c r="D1414" i="5"/>
  <c r="B1415" i="5"/>
  <c r="C1415" i="5"/>
  <c r="D1415" i="5"/>
  <c r="B1416" i="5"/>
  <c r="C1416" i="5"/>
  <c r="D1416" i="5"/>
  <c r="B1417" i="5"/>
  <c r="C1417" i="5"/>
  <c r="D1417" i="5"/>
  <c r="B1418" i="5"/>
  <c r="C1418" i="5"/>
  <c r="D1418" i="5"/>
  <c r="B1419" i="5"/>
  <c r="C1419" i="5"/>
  <c r="D1419" i="5"/>
  <c r="B1420" i="5"/>
  <c r="C1420" i="5"/>
  <c r="D1420" i="5"/>
  <c r="B1421" i="5"/>
  <c r="C1421" i="5"/>
  <c r="D1421" i="5"/>
  <c r="B1422" i="5"/>
  <c r="C1422" i="5"/>
  <c r="D1422" i="5"/>
  <c r="B1423" i="5"/>
  <c r="C1423" i="5"/>
  <c r="D1423" i="5"/>
  <c r="B1424" i="5"/>
  <c r="C1424" i="5"/>
  <c r="D1424" i="5"/>
  <c r="B1425" i="5"/>
  <c r="C1425" i="5"/>
  <c r="D1425" i="5"/>
  <c r="B1426" i="5"/>
  <c r="C1426" i="5"/>
  <c r="D1426" i="5"/>
  <c r="B1427" i="5"/>
  <c r="C1427" i="5"/>
  <c r="D1427" i="5"/>
  <c r="B1428" i="5"/>
  <c r="C1428" i="5"/>
  <c r="D1428" i="5"/>
  <c r="B1429" i="5"/>
  <c r="C1429" i="5"/>
  <c r="D1429" i="5"/>
  <c r="B1430" i="5"/>
  <c r="C1430" i="5"/>
  <c r="D1430" i="5"/>
  <c r="B1431" i="5"/>
  <c r="C1431" i="5"/>
  <c r="D1431" i="5"/>
  <c r="B1432" i="5"/>
  <c r="C1432" i="5"/>
  <c r="D1432" i="5"/>
  <c r="B1433" i="5"/>
  <c r="C1433" i="5"/>
  <c r="D1433" i="5"/>
  <c r="B1434" i="5"/>
  <c r="C1434" i="5"/>
  <c r="D1434" i="5"/>
  <c r="B1435" i="5"/>
  <c r="C1435" i="5"/>
  <c r="D1435" i="5"/>
  <c r="B1436" i="5"/>
  <c r="C1436" i="5"/>
  <c r="D1436" i="5"/>
  <c r="B1437" i="5"/>
  <c r="C1437" i="5"/>
  <c r="D1437" i="5"/>
  <c r="B1438" i="5"/>
  <c r="C1438" i="5"/>
  <c r="D1438" i="5"/>
  <c r="B1439" i="5"/>
  <c r="C1439" i="5"/>
  <c r="D1439" i="5"/>
  <c r="B1440" i="5"/>
  <c r="C1440" i="5"/>
  <c r="D1440" i="5"/>
  <c r="B1441" i="5"/>
  <c r="C1441" i="5"/>
  <c r="D1441" i="5"/>
  <c r="B1442" i="5"/>
  <c r="C1442" i="5"/>
  <c r="D1442" i="5"/>
  <c r="B1443" i="5"/>
  <c r="C1443" i="5"/>
  <c r="D1443" i="5"/>
  <c r="B1444" i="5"/>
  <c r="C1444" i="5"/>
  <c r="D1444" i="5"/>
  <c r="B1445" i="5"/>
  <c r="C1445" i="5"/>
  <c r="D1445" i="5"/>
  <c r="B1446" i="5"/>
  <c r="C1446" i="5"/>
  <c r="D1446" i="5"/>
  <c r="B1447" i="5"/>
  <c r="C1447" i="5"/>
  <c r="D1447" i="5"/>
  <c r="B1448" i="5"/>
  <c r="C1448" i="5"/>
  <c r="D1448" i="5"/>
  <c r="B1449" i="5"/>
  <c r="C1449" i="5"/>
  <c r="D1449" i="5"/>
  <c r="B1450" i="5"/>
  <c r="C1450" i="5"/>
  <c r="D1450" i="5"/>
  <c r="B1451" i="5"/>
  <c r="C1451" i="5"/>
  <c r="D1451" i="5"/>
  <c r="B1452" i="5"/>
  <c r="C1452" i="5"/>
  <c r="D1452" i="5"/>
  <c r="B1453" i="5"/>
  <c r="C1453" i="5"/>
  <c r="D1453" i="5"/>
  <c r="B1454" i="5"/>
  <c r="C1454" i="5"/>
  <c r="D1454" i="5"/>
  <c r="B1455" i="5"/>
  <c r="C1455" i="5"/>
  <c r="D1455" i="5"/>
  <c r="B1456" i="5"/>
  <c r="C1456" i="5"/>
  <c r="D1456" i="5"/>
  <c r="B1457" i="5"/>
  <c r="C1457" i="5"/>
  <c r="D1457" i="5"/>
  <c r="B1458" i="5"/>
  <c r="C1458" i="5"/>
  <c r="D1458" i="5"/>
  <c r="B1459" i="5"/>
  <c r="C1459" i="5"/>
  <c r="D1459" i="5"/>
  <c r="B1460" i="5"/>
  <c r="C1460" i="5"/>
  <c r="D1460" i="5"/>
  <c r="B1461" i="5"/>
  <c r="C1461" i="5"/>
  <c r="D1461" i="5"/>
  <c r="B1462" i="5"/>
  <c r="C1462" i="5"/>
  <c r="D1462" i="5"/>
  <c r="B1463" i="5"/>
  <c r="C1463" i="5"/>
  <c r="D1463" i="5"/>
  <c r="B1464" i="5"/>
  <c r="C1464" i="5"/>
  <c r="D1464" i="5"/>
  <c r="B1465" i="5"/>
  <c r="C1465" i="5"/>
  <c r="D1465" i="5"/>
  <c r="B1466" i="5"/>
  <c r="C1466" i="5"/>
  <c r="D1466" i="5"/>
  <c r="B1467" i="5"/>
  <c r="C1467" i="5"/>
  <c r="D1467" i="5"/>
  <c r="B1468" i="5"/>
  <c r="C1468" i="5"/>
  <c r="D1468" i="5"/>
  <c r="B1469" i="5"/>
  <c r="C1469" i="5"/>
  <c r="D1469" i="5"/>
  <c r="B1470" i="5"/>
  <c r="C1470" i="5"/>
  <c r="D1470" i="5"/>
  <c r="B1471" i="5"/>
  <c r="C1471" i="5"/>
  <c r="D1471" i="5"/>
  <c r="B1472" i="5"/>
  <c r="C1472" i="5"/>
  <c r="D1472" i="5"/>
  <c r="B1473" i="5"/>
  <c r="C1473" i="5"/>
  <c r="D1473" i="5"/>
  <c r="B1474" i="5"/>
  <c r="C1474" i="5"/>
  <c r="D1474" i="5"/>
  <c r="B1475" i="5"/>
  <c r="C1475" i="5"/>
  <c r="D1475" i="5"/>
  <c r="B1476" i="5"/>
  <c r="C1476" i="5"/>
  <c r="D1476" i="5"/>
  <c r="B1477" i="5"/>
  <c r="C1477" i="5"/>
  <c r="D1477" i="5"/>
  <c r="B1478" i="5"/>
  <c r="C1478" i="5"/>
  <c r="D1478" i="5"/>
  <c r="B1479" i="5"/>
  <c r="C1479" i="5"/>
  <c r="D1479" i="5"/>
  <c r="B1480" i="5"/>
  <c r="C1480" i="5"/>
  <c r="D1480" i="5"/>
  <c r="B1481" i="5"/>
  <c r="C1481" i="5"/>
  <c r="D1481" i="5"/>
  <c r="B1482" i="5"/>
  <c r="C1482" i="5"/>
  <c r="D1482" i="5"/>
  <c r="B1483" i="5"/>
  <c r="C1483" i="5"/>
  <c r="D1483" i="5"/>
  <c r="B1484" i="5"/>
  <c r="C1484" i="5"/>
  <c r="D1484" i="5"/>
  <c r="B1485" i="5"/>
  <c r="C1485" i="5"/>
  <c r="D1485" i="5"/>
  <c r="B1486" i="5"/>
  <c r="C1486" i="5"/>
  <c r="D1486" i="5"/>
  <c r="B1487" i="5"/>
  <c r="C1487" i="5"/>
  <c r="D1487" i="5"/>
  <c r="B1488" i="5"/>
  <c r="C1488" i="5"/>
  <c r="D1488" i="5"/>
  <c r="B1489" i="5"/>
  <c r="C1489" i="5"/>
  <c r="D1489" i="5"/>
  <c r="B1490" i="5"/>
  <c r="C1490" i="5"/>
  <c r="D1490" i="5"/>
  <c r="B1491" i="5"/>
  <c r="C1491" i="5"/>
  <c r="D1491" i="5"/>
  <c r="B1492" i="5"/>
  <c r="C1492" i="5"/>
  <c r="D1492" i="5"/>
  <c r="B1493" i="5"/>
  <c r="C1493" i="5"/>
  <c r="D1493" i="5"/>
  <c r="B1494" i="5"/>
  <c r="C1494" i="5"/>
  <c r="D1494" i="5"/>
  <c r="B1495" i="5"/>
  <c r="C1495" i="5"/>
  <c r="D1495" i="5"/>
  <c r="B1496" i="5"/>
  <c r="C1496" i="5"/>
  <c r="D1496" i="5"/>
  <c r="B1497" i="5"/>
  <c r="C1497" i="5"/>
  <c r="D1497" i="5"/>
  <c r="B1498" i="5"/>
  <c r="C1498" i="5"/>
  <c r="D1498" i="5"/>
  <c r="B1499" i="5"/>
  <c r="C1499" i="5"/>
  <c r="D1499" i="5"/>
  <c r="B1500" i="5"/>
  <c r="C1500" i="5"/>
  <c r="D1500" i="5"/>
  <c r="B1501" i="5"/>
  <c r="C1501" i="5"/>
  <c r="D1501" i="5"/>
  <c r="B1502" i="5"/>
  <c r="C1502" i="5"/>
  <c r="D1502" i="5"/>
  <c r="B1503" i="5"/>
  <c r="C1503" i="5"/>
  <c r="D1503" i="5"/>
  <c r="B1504" i="5"/>
  <c r="C1504" i="5"/>
  <c r="D1504" i="5"/>
  <c r="B1505" i="5"/>
  <c r="C1505" i="5"/>
  <c r="D1505" i="5"/>
  <c r="B1506" i="5"/>
  <c r="C1506" i="5"/>
  <c r="D1506" i="5"/>
  <c r="B1507" i="5"/>
  <c r="C1507" i="5"/>
  <c r="D1507" i="5"/>
  <c r="B1508" i="5"/>
  <c r="C1508" i="5"/>
  <c r="D1508" i="5"/>
  <c r="B1509" i="5"/>
  <c r="C1509" i="5"/>
  <c r="D1509" i="5"/>
  <c r="B1510" i="5"/>
  <c r="C1510" i="5"/>
  <c r="D1510" i="5"/>
  <c r="B1511" i="5"/>
  <c r="C1511" i="5"/>
  <c r="D1511" i="5"/>
  <c r="B1512" i="5"/>
  <c r="C1512" i="5"/>
  <c r="D1512" i="5"/>
  <c r="B1513" i="5"/>
  <c r="C1513" i="5"/>
  <c r="D1513" i="5"/>
  <c r="B1514" i="5"/>
  <c r="C1514" i="5"/>
  <c r="D1514" i="5"/>
  <c r="B1515" i="5"/>
  <c r="C1515" i="5"/>
  <c r="D1515" i="5"/>
  <c r="B1516" i="5"/>
  <c r="C1516" i="5"/>
  <c r="D1516" i="5"/>
  <c r="B1517" i="5"/>
  <c r="C1517" i="5"/>
  <c r="D1517" i="5"/>
  <c r="B1518" i="5"/>
  <c r="C1518" i="5"/>
  <c r="D1518" i="5"/>
  <c r="B1519" i="5"/>
  <c r="C1519" i="5"/>
  <c r="D1519" i="5"/>
  <c r="B1520" i="5"/>
  <c r="C1520" i="5"/>
  <c r="D1520" i="5"/>
  <c r="B1521" i="5"/>
  <c r="C1521" i="5"/>
  <c r="D1521" i="5"/>
  <c r="B1522" i="5"/>
  <c r="C1522" i="5"/>
  <c r="D1522" i="5"/>
  <c r="B1523" i="5"/>
  <c r="C1523" i="5"/>
  <c r="D1523" i="5"/>
  <c r="B1524" i="5"/>
  <c r="C1524" i="5"/>
  <c r="D1524" i="5"/>
  <c r="B1525" i="5"/>
  <c r="C1525" i="5"/>
  <c r="D1525" i="5"/>
  <c r="B1526" i="5"/>
  <c r="C1526" i="5"/>
  <c r="D1526" i="5"/>
  <c r="B1527" i="5"/>
  <c r="C1527" i="5"/>
  <c r="D1527" i="5"/>
  <c r="B1528" i="5"/>
  <c r="C1528" i="5"/>
  <c r="D1528" i="5"/>
  <c r="B1529" i="5"/>
  <c r="C1529" i="5"/>
  <c r="D1529" i="5"/>
  <c r="B1530" i="5"/>
  <c r="C1530" i="5"/>
  <c r="D1530" i="5"/>
  <c r="B1531" i="5"/>
  <c r="C1531" i="5"/>
  <c r="D1531" i="5"/>
  <c r="B1532" i="5"/>
  <c r="C1532" i="5"/>
  <c r="D1532" i="5"/>
  <c r="B1533" i="5"/>
  <c r="C1533" i="5"/>
  <c r="D1533" i="5"/>
  <c r="B1534" i="5"/>
  <c r="C1534" i="5"/>
  <c r="D1534" i="5"/>
  <c r="B1535" i="5"/>
  <c r="C1535" i="5"/>
  <c r="D1535" i="5"/>
  <c r="B1536" i="5"/>
  <c r="C1536" i="5"/>
  <c r="D1536" i="5"/>
  <c r="B1537" i="5"/>
  <c r="C1537" i="5"/>
  <c r="D1537" i="5"/>
  <c r="B1538" i="5"/>
  <c r="C1538" i="5"/>
  <c r="D1538" i="5"/>
  <c r="B1539" i="5"/>
  <c r="C1539" i="5"/>
  <c r="D1539" i="5"/>
  <c r="B1540" i="5"/>
  <c r="C1540" i="5"/>
  <c r="D1540" i="5"/>
  <c r="B1541" i="5"/>
  <c r="C1541" i="5"/>
  <c r="D1541" i="5"/>
  <c r="B1542" i="5"/>
  <c r="C1542" i="5"/>
  <c r="D1542" i="5"/>
  <c r="B1543" i="5"/>
  <c r="C1543" i="5"/>
  <c r="D1543" i="5"/>
  <c r="B1544" i="5"/>
  <c r="C1544" i="5"/>
  <c r="D1544" i="5"/>
  <c r="B1545" i="5"/>
  <c r="C1545" i="5"/>
  <c r="D1545" i="5"/>
  <c r="B1546" i="5"/>
  <c r="C1546" i="5"/>
  <c r="D1546" i="5"/>
  <c r="B1547" i="5"/>
  <c r="C1547" i="5"/>
  <c r="D1547" i="5"/>
  <c r="B1548" i="5"/>
  <c r="C1548" i="5"/>
  <c r="D1548" i="5"/>
  <c r="B1549" i="5"/>
  <c r="C1549" i="5"/>
  <c r="D1549" i="5"/>
  <c r="B1550" i="5"/>
  <c r="C1550" i="5"/>
  <c r="D1550" i="5"/>
  <c r="B1551" i="5"/>
  <c r="C1551" i="5"/>
  <c r="D1551" i="5"/>
  <c r="B1552" i="5"/>
  <c r="C1552" i="5"/>
  <c r="D1552" i="5"/>
  <c r="B1553" i="5"/>
  <c r="C1553" i="5"/>
  <c r="D1553" i="5"/>
  <c r="B1554" i="5"/>
  <c r="C1554" i="5"/>
  <c r="D1554" i="5"/>
  <c r="B1555" i="5"/>
  <c r="C1555" i="5"/>
  <c r="D1555" i="5"/>
  <c r="B1556" i="5"/>
  <c r="C1556" i="5"/>
  <c r="D1556" i="5"/>
  <c r="B1557" i="5"/>
  <c r="C1557" i="5"/>
  <c r="D1557" i="5"/>
  <c r="B1558" i="5"/>
  <c r="C1558" i="5"/>
  <c r="D1558" i="5"/>
  <c r="B1559" i="5"/>
  <c r="C1559" i="5"/>
  <c r="D1559" i="5"/>
  <c r="B1560" i="5"/>
  <c r="C1560" i="5"/>
  <c r="D1560" i="5"/>
  <c r="B1561" i="5"/>
  <c r="C1561" i="5"/>
  <c r="D1561" i="5"/>
  <c r="B1562" i="5"/>
  <c r="C1562" i="5"/>
  <c r="D1562" i="5"/>
  <c r="B1563" i="5"/>
  <c r="C1563" i="5"/>
  <c r="D1563" i="5"/>
  <c r="B1564" i="5"/>
  <c r="C1564" i="5"/>
  <c r="D1564" i="5"/>
  <c r="B1565" i="5"/>
  <c r="C1565" i="5"/>
  <c r="D1565" i="5"/>
  <c r="B1566" i="5"/>
  <c r="C1566" i="5"/>
  <c r="D1566" i="5"/>
  <c r="B1567" i="5"/>
  <c r="C1567" i="5"/>
  <c r="D1567" i="5"/>
  <c r="B1568" i="5"/>
  <c r="C1568" i="5"/>
  <c r="D1568" i="5"/>
  <c r="B1569" i="5"/>
  <c r="C1569" i="5"/>
  <c r="D1569" i="5"/>
  <c r="B1570" i="5"/>
  <c r="C1570" i="5"/>
  <c r="D1570" i="5"/>
  <c r="B1571" i="5"/>
  <c r="C1571" i="5"/>
  <c r="D1571" i="5"/>
  <c r="B1572" i="5"/>
  <c r="C1572" i="5"/>
  <c r="D1572" i="5"/>
  <c r="B1573" i="5"/>
  <c r="C1573" i="5"/>
  <c r="D1573" i="5"/>
  <c r="B1574" i="5"/>
  <c r="C1574" i="5"/>
  <c r="D1574" i="5"/>
  <c r="B1575" i="5"/>
  <c r="C1575" i="5"/>
  <c r="D1575" i="5"/>
  <c r="B1576" i="5"/>
  <c r="C1576" i="5"/>
  <c r="D1576" i="5"/>
  <c r="B1577" i="5"/>
  <c r="C1577" i="5"/>
  <c r="D1577" i="5"/>
  <c r="B1578" i="5"/>
  <c r="C1578" i="5"/>
  <c r="D1578" i="5"/>
  <c r="B1579" i="5"/>
  <c r="C1579" i="5"/>
  <c r="D1579" i="5"/>
  <c r="B1580" i="5"/>
  <c r="C1580" i="5"/>
  <c r="D1580" i="5"/>
  <c r="B1581" i="5"/>
  <c r="C1581" i="5"/>
  <c r="D1581" i="5"/>
  <c r="B1582" i="5"/>
  <c r="C1582" i="5"/>
  <c r="D1582" i="5"/>
  <c r="B1583" i="5"/>
  <c r="C1583" i="5"/>
  <c r="D1583" i="5"/>
  <c r="B1584" i="5"/>
  <c r="C1584" i="5"/>
  <c r="D1584" i="5"/>
  <c r="B1585" i="5"/>
  <c r="C1585" i="5"/>
  <c r="D1585" i="5"/>
  <c r="B1586" i="5"/>
  <c r="C1586" i="5"/>
  <c r="D1586" i="5"/>
  <c r="B1587" i="5"/>
  <c r="C1587" i="5"/>
  <c r="D1587" i="5"/>
  <c r="B1588" i="5"/>
  <c r="C1588" i="5"/>
  <c r="D1588" i="5"/>
  <c r="B1589" i="5"/>
  <c r="C1589" i="5"/>
  <c r="D1589" i="5"/>
  <c r="B1590" i="5"/>
  <c r="C1590" i="5"/>
  <c r="D1590" i="5"/>
  <c r="B1591" i="5"/>
  <c r="C1591" i="5"/>
  <c r="D1591" i="5"/>
  <c r="B1592" i="5"/>
  <c r="C1592" i="5"/>
  <c r="D1592" i="5"/>
  <c r="B1593" i="5"/>
  <c r="C1593" i="5"/>
  <c r="D1593" i="5"/>
  <c r="B1594" i="5"/>
  <c r="C1594" i="5"/>
  <c r="D1594" i="5"/>
  <c r="B1595" i="5"/>
  <c r="C1595" i="5"/>
  <c r="D1595" i="5"/>
  <c r="B1596" i="5"/>
  <c r="C1596" i="5"/>
  <c r="D1596" i="5"/>
  <c r="B1597" i="5"/>
  <c r="C1597" i="5"/>
  <c r="D1597" i="5"/>
  <c r="B1598" i="5"/>
  <c r="C1598" i="5"/>
  <c r="D1598" i="5"/>
  <c r="B1599" i="5"/>
  <c r="C1599" i="5"/>
  <c r="D1599" i="5"/>
  <c r="B1600" i="5"/>
  <c r="C1600" i="5"/>
  <c r="D1600" i="5"/>
  <c r="B1601" i="5"/>
  <c r="C1601" i="5"/>
  <c r="D1601" i="5"/>
  <c r="B1602" i="5"/>
  <c r="C1602" i="5"/>
  <c r="D1602" i="5"/>
  <c r="B1603" i="5"/>
  <c r="C1603" i="5"/>
  <c r="D1603" i="5"/>
  <c r="B1604" i="5"/>
  <c r="C1604" i="5"/>
  <c r="D1604" i="5"/>
  <c r="B1605" i="5"/>
  <c r="C1605" i="5"/>
  <c r="D1605" i="5"/>
  <c r="B1606" i="5"/>
  <c r="C1606" i="5"/>
  <c r="D1606" i="5"/>
  <c r="B1607" i="5"/>
  <c r="C1607" i="5"/>
  <c r="D1607" i="5"/>
  <c r="B1608" i="5"/>
  <c r="C1608" i="5"/>
  <c r="D1608" i="5"/>
  <c r="B1609" i="5"/>
  <c r="C1609" i="5"/>
  <c r="D1609" i="5"/>
  <c r="B1610" i="5"/>
  <c r="C1610" i="5"/>
  <c r="D1610" i="5"/>
  <c r="B1611" i="5"/>
  <c r="C1611" i="5"/>
  <c r="D1611" i="5"/>
  <c r="B1612" i="5"/>
  <c r="C1612" i="5"/>
  <c r="D1612" i="5"/>
  <c r="B1613" i="5"/>
  <c r="C1613" i="5"/>
  <c r="D1613" i="5"/>
  <c r="B1614" i="5"/>
  <c r="C1614" i="5"/>
  <c r="D1614" i="5"/>
  <c r="B1615" i="5"/>
  <c r="C1615" i="5"/>
  <c r="D1615" i="5"/>
  <c r="B1616" i="5"/>
  <c r="C1616" i="5"/>
  <c r="D1616" i="5"/>
  <c r="B1617" i="5"/>
  <c r="C1617" i="5"/>
  <c r="D1617" i="5"/>
  <c r="B1618" i="5"/>
  <c r="C1618" i="5"/>
  <c r="D1618" i="5"/>
  <c r="B1619" i="5"/>
  <c r="C1619" i="5"/>
  <c r="D1619" i="5"/>
  <c r="B1620" i="5"/>
  <c r="C1620" i="5"/>
  <c r="D1620" i="5"/>
  <c r="B1621" i="5"/>
  <c r="C1621" i="5"/>
  <c r="D1621" i="5"/>
  <c r="B1622" i="5"/>
  <c r="C1622" i="5"/>
  <c r="D1622" i="5"/>
  <c r="B1623" i="5"/>
  <c r="C1623" i="5"/>
  <c r="D1623" i="5"/>
  <c r="B1624" i="5"/>
  <c r="C1624" i="5"/>
  <c r="D1624" i="5"/>
  <c r="B1625" i="5"/>
  <c r="C1625" i="5"/>
  <c r="D1625" i="5"/>
  <c r="B1626" i="5"/>
  <c r="C1626" i="5"/>
  <c r="D1626" i="5"/>
  <c r="B1627" i="5"/>
  <c r="C1627" i="5"/>
  <c r="D1627" i="5"/>
  <c r="B1628" i="5"/>
  <c r="C1628" i="5"/>
  <c r="D1628" i="5"/>
  <c r="B1629" i="5"/>
  <c r="C1629" i="5"/>
  <c r="D1629" i="5"/>
  <c r="B1630" i="5"/>
  <c r="C1630" i="5"/>
  <c r="D1630" i="5"/>
  <c r="B1631" i="5"/>
  <c r="C1631" i="5"/>
  <c r="D1631" i="5"/>
  <c r="B1632" i="5"/>
  <c r="C1632" i="5"/>
  <c r="D1632" i="5"/>
  <c r="B1633" i="5"/>
  <c r="C1633" i="5"/>
  <c r="D1633" i="5"/>
  <c r="B1634" i="5"/>
  <c r="C1634" i="5"/>
  <c r="D1634" i="5"/>
  <c r="B1635" i="5"/>
  <c r="C1635" i="5"/>
  <c r="D1635" i="5"/>
  <c r="B1636" i="5"/>
  <c r="C1636" i="5"/>
  <c r="D1636" i="5"/>
  <c r="B1637" i="5"/>
  <c r="C1637" i="5"/>
  <c r="D1637" i="5"/>
  <c r="B1638" i="5"/>
  <c r="C1638" i="5"/>
  <c r="D1638" i="5"/>
  <c r="B1639" i="5"/>
  <c r="C1639" i="5"/>
  <c r="D1639" i="5"/>
  <c r="B1640" i="5"/>
  <c r="C1640" i="5"/>
  <c r="D1640" i="5"/>
  <c r="B1641" i="5"/>
  <c r="C1641" i="5"/>
  <c r="D1641" i="5"/>
  <c r="B1642" i="5"/>
  <c r="C1642" i="5"/>
  <c r="D1642" i="5"/>
  <c r="B1643" i="5"/>
  <c r="C1643" i="5"/>
  <c r="D1643" i="5"/>
  <c r="B1644" i="5"/>
  <c r="C1644" i="5"/>
  <c r="D1644" i="5"/>
  <c r="B1645" i="5"/>
  <c r="C1645" i="5"/>
  <c r="D1645" i="5"/>
  <c r="B1646" i="5"/>
  <c r="C1646" i="5"/>
  <c r="D1646" i="5"/>
  <c r="B1647" i="5"/>
  <c r="C1647" i="5"/>
  <c r="D1647" i="5"/>
  <c r="B1648" i="5"/>
  <c r="C1648" i="5"/>
  <c r="D1648" i="5"/>
  <c r="B1649" i="5"/>
  <c r="C1649" i="5"/>
  <c r="D1649" i="5"/>
  <c r="B1650" i="5"/>
  <c r="C1650" i="5"/>
  <c r="D1650" i="5"/>
  <c r="B1651" i="5"/>
  <c r="C1651" i="5"/>
  <c r="D1651" i="5"/>
  <c r="B1652" i="5"/>
  <c r="C1652" i="5"/>
  <c r="D1652" i="5"/>
  <c r="B1653" i="5"/>
  <c r="C1653" i="5"/>
  <c r="D1653" i="5"/>
  <c r="B1654" i="5"/>
  <c r="C1654" i="5"/>
  <c r="D1654" i="5"/>
  <c r="B1655" i="5"/>
  <c r="C1655" i="5"/>
  <c r="D1655" i="5"/>
  <c r="B1656" i="5"/>
  <c r="C1656" i="5"/>
  <c r="D1656" i="5"/>
  <c r="B1657" i="5"/>
  <c r="C1657" i="5"/>
  <c r="D1657" i="5"/>
  <c r="B1658" i="5"/>
  <c r="C1658" i="5"/>
  <c r="D1658" i="5"/>
  <c r="B1659" i="5"/>
  <c r="C1659" i="5"/>
  <c r="D1659" i="5"/>
  <c r="B1660" i="5"/>
  <c r="C1660" i="5"/>
  <c r="D1660" i="5"/>
  <c r="B1661" i="5"/>
  <c r="C1661" i="5"/>
  <c r="D1661" i="5"/>
  <c r="B1662" i="5"/>
  <c r="C1662" i="5"/>
  <c r="D1662" i="5"/>
  <c r="B1663" i="5"/>
  <c r="C1663" i="5"/>
  <c r="D1663" i="5"/>
  <c r="B1664" i="5"/>
  <c r="C1664" i="5"/>
  <c r="D1664" i="5"/>
  <c r="B1665" i="5"/>
  <c r="C1665" i="5"/>
  <c r="D1665" i="5"/>
  <c r="B1666" i="5"/>
  <c r="C1666" i="5"/>
  <c r="D1666" i="5"/>
  <c r="B1667" i="5"/>
  <c r="C1667" i="5"/>
  <c r="D1667" i="5"/>
  <c r="B1668" i="5"/>
  <c r="C1668" i="5"/>
  <c r="D1668" i="5"/>
  <c r="B1669" i="5"/>
  <c r="C1669" i="5"/>
  <c r="D1669" i="5"/>
  <c r="B1670" i="5"/>
  <c r="C1670" i="5"/>
  <c r="D1670" i="5"/>
  <c r="B1671" i="5"/>
  <c r="C1671" i="5"/>
  <c r="D1671" i="5"/>
  <c r="B1672" i="5"/>
  <c r="C1672" i="5"/>
  <c r="D1672" i="5"/>
  <c r="B1673" i="5"/>
  <c r="C1673" i="5"/>
  <c r="D1673" i="5"/>
  <c r="B1674" i="5"/>
  <c r="C1674" i="5"/>
  <c r="D1674" i="5"/>
  <c r="B1675" i="5"/>
  <c r="C1675" i="5"/>
  <c r="D1675" i="5"/>
  <c r="B1676" i="5"/>
  <c r="C1676" i="5"/>
  <c r="D1676" i="5"/>
  <c r="B1677" i="5"/>
  <c r="C1677" i="5"/>
  <c r="D1677" i="5"/>
  <c r="B1678" i="5"/>
  <c r="C1678" i="5"/>
  <c r="D1678" i="5"/>
  <c r="B1679" i="5"/>
  <c r="C1679" i="5"/>
  <c r="D1679" i="5"/>
  <c r="B1680" i="5"/>
  <c r="C1680" i="5"/>
  <c r="D1680" i="5"/>
  <c r="B1681" i="5"/>
  <c r="C1681" i="5"/>
  <c r="D1681" i="5"/>
  <c r="B1682" i="5"/>
  <c r="C1682" i="5"/>
  <c r="D1682" i="5"/>
  <c r="B1683" i="5"/>
  <c r="C1683" i="5"/>
  <c r="D1683" i="5"/>
  <c r="B1684" i="5"/>
  <c r="C1684" i="5"/>
  <c r="D1684" i="5"/>
  <c r="B1685" i="5"/>
  <c r="C1685" i="5"/>
  <c r="D1685" i="5"/>
  <c r="B1686" i="5"/>
  <c r="C1686" i="5"/>
  <c r="D1686" i="5"/>
  <c r="B1687" i="5"/>
  <c r="C1687" i="5"/>
  <c r="D1687" i="5"/>
  <c r="B1688" i="5"/>
  <c r="C1688" i="5"/>
  <c r="D1688" i="5"/>
  <c r="B1689" i="5"/>
  <c r="C1689" i="5"/>
  <c r="D1689" i="5"/>
  <c r="B1690" i="5"/>
  <c r="C1690" i="5"/>
  <c r="D1690" i="5"/>
  <c r="B1691" i="5"/>
  <c r="C1691" i="5"/>
  <c r="D1691" i="5"/>
  <c r="B1692" i="5"/>
  <c r="C1692" i="5"/>
  <c r="D1692" i="5"/>
  <c r="B1693" i="5"/>
  <c r="C1693" i="5"/>
  <c r="D1693" i="5"/>
  <c r="B1694" i="5"/>
  <c r="C1694" i="5"/>
  <c r="D1694" i="5"/>
  <c r="B1695" i="5"/>
  <c r="C1695" i="5"/>
  <c r="D1695" i="5"/>
  <c r="B1696" i="5"/>
  <c r="C1696" i="5"/>
  <c r="D1696" i="5"/>
  <c r="B1697" i="5"/>
  <c r="C1697" i="5"/>
  <c r="D1697" i="5"/>
  <c r="B1698" i="5"/>
  <c r="C1698" i="5"/>
  <c r="D1698" i="5"/>
  <c r="B1699" i="5"/>
  <c r="C1699" i="5"/>
  <c r="D1699" i="5"/>
  <c r="B1700" i="5"/>
  <c r="C1700" i="5"/>
  <c r="D1700" i="5"/>
  <c r="B1701" i="5"/>
  <c r="C1701" i="5"/>
  <c r="D1701" i="5"/>
  <c r="B1702" i="5"/>
  <c r="C1702" i="5"/>
  <c r="D1702" i="5"/>
  <c r="B1703" i="5"/>
  <c r="C1703" i="5"/>
  <c r="D1703" i="5"/>
  <c r="B1704" i="5"/>
  <c r="C1704" i="5"/>
  <c r="D1704" i="5"/>
  <c r="B1705" i="5"/>
  <c r="C1705" i="5"/>
  <c r="D1705" i="5"/>
  <c r="B1706" i="5"/>
  <c r="C1706" i="5"/>
  <c r="D1706" i="5"/>
  <c r="B1707" i="5"/>
  <c r="C1707" i="5"/>
  <c r="D1707" i="5"/>
  <c r="B1708" i="5"/>
  <c r="C1708" i="5"/>
  <c r="D1708" i="5"/>
  <c r="B1709" i="5"/>
  <c r="C1709" i="5"/>
  <c r="D1709" i="5"/>
  <c r="B1710" i="5"/>
  <c r="C1710" i="5"/>
  <c r="D1710" i="5"/>
  <c r="B1711" i="5"/>
  <c r="C1711" i="5"/>
  <c r="D1711" i="5"/>
  <c r="B1712" i="5"/>
  <c r="C1712" i="5"/>
  <c r="D1712" i="5"/>
  <c r="B1713" i="5"/>
  <c r="C1713" i="5"/>
  <c r="D1713" i="5"/>
  <c r="B1714" i="5"/>
  <c r="C1714" i="5"/>
  <c r="D1714" i="5"/>
  <c r="B1715" i="5"/>
  <c r="C1715" i="5"/>
  <c r="D1715" i="5"/>
  <c r="B1716" i="5"/>
  <c r="C1716" i="5"/>
  <c r="D1716" i="5"/>
  <c r="B1717" i="5"/>
  <c r="C1717" i="5"/>
  <c r="D1717" i="5"/>
  <c r="B1718" i="5"/>
  <c r="C1718" i="5"/>
  <c r="D1718" i="5"/>
  <c r="B1719" i="5"/>
  <c r="C1719" i="5"/>
  <c r="D1719" i="5"/>
  <c r="B1720" i="5"/>
  <c r="C1720" i="5"/>
  <c r="D1720" i="5"/>
  <c r="B1721" i="5"/>
  <c r="C1721" i="5"/>
  <c r="D1721" i="5"/>
  <c r="B1722" i="5"/>
  <c r="C1722" i="5"/>
  <c r="D1722" i="5"/>
  <c r="B1723" i="5"/>
  <c r="C1723" i="5"/>
  <c r="D1723" i="5"/>
  <c r="B1724" i="5"/>
  <c r="C1724" i="5"/>
  <c r="D1724" i="5"/>
  <c r="B1725" i="5"/>
  <c r="C1725" i="5"/>
  <c r="D1725" i="5"/>
  <c r="B1726" i="5"/>
  <c r="C1726" i="5"/>
  <c r="D1726" i="5"/>
  <c r="B1727" i="5"/>
  <c r="C1727" i="5"/>
  <c r="D1727" i="5"/>
  <c r="B1728" i="5"/>
  <c r="C1728" i="5"/>
  <c r="D1728" i="5"/>
  <c r="B1729" i="5"/>
  <c r="C1729" i="5"/>
  <c r="D1729" i="5"/>
  <c r="B1730" i="5"/>
  <c r="C1730" i="5"/>
  <c r="D1730" i="5"/>
  <c r="B1731" i="5"/>
  <c r="C1731" i="5"/>
  <c r="D1731" i="5"/>
  <c r="B1732" i="5"/>
  <c r="C1732" i="5"/>
  <c r="D1732" i="5"/>
  <c r="B1733" i="5"/>
  <c r="C1733" i="5"/>
  <c r="D1733" i="5"/>
  <c r="B1734" i="5"/>
  <c r="C1734" i="5"/>
  <c r="D1734" i="5"/>
  <c r="B1735" i="5"/>
  <c r="C1735" i="5"/>
  <c r="D1735" i="5"/>
  <c r="B1736" i="5"/>
  <c r="C1736" i="5"/>
  <c r="D1736" i="5"/>
  <c r="B1737" i="5"/>
  <c r="C1737" i="5"/>
  <c r="D1737" i="5"/>
  <c r="B1738" i="5"/>
  <c r="C1738" i="5"/>
  <c r="D1738" i="5"/>
  <c r="B1739" i="5"/>
  <c r="C1739" i="5"/>
  <c r="D1739" i="5"/>
  <c r="B1740" i="5"/>
  <c r="C1740" i="5"/>
  <c r="D1740" i="5"/>
  <c r="B1741" i="5"/>
  <c r="C1741" i="5"/>
  <c r="D1741" i="5"/>
  <c r="B1742" i="5"/>
  <c r="C1742" i="5"/>
  <c r="D1742" i="5"/>
  <c r="B1743" i="5"/>
  <c r="C1743" i="5"/>
  <c r="D1743" i="5"/>
  <c r="B1744" i="5"/>
  <c r="C1744" i="5"/>
  <c r="D1744" i="5"/>
  <c r="B1745" i="5"/>
  <c r="C1745" i="5"/>
  <c r="D1745" i="5"/>
  <c r="B1746" i="5"/>
  <c r="C1746" i="5"/>
  <c r="D1746" i="5"/>
  <c r="B1747" i="5"/>
  <c r="C1747" i="5"/>
  <c r="D1747" i="5"/>
  <c r="B1748" i="5"/>
  <c r="C1748" i="5"/>
  <c r="D1748" i="5"/>
  <c r="B1749" i="5"/>
  <c r="C1749" i="5"/>
  <c r="D1749" i="5"/>
  <c r="B1750" i="5"/>
  <c r="C1750" i="5"/>
  <c r="D1750" i="5"/>
  <c r="B1751" i="5"/>
  <c r="C1751" i="5"/>
  <c r="D1751" i="5"/>
  <c r="B1752" i="5"/>
  <c r="C1752" i="5"/>
  <c r="D1752" i="5"/>
  <c r="B1753" i="5"/>
  <c r="C1753" i="5"/>
  <c r="D1753" i="5"/>
  <c r="B1754" i="5"/>
  <c r="C1754" i="5"/>
  <c r="D1754" i="5"/>
  <c r="B1755" i="5"/>
  <c r="C1755" i="5"/>
  <c r="D1755" i="5"/>
  <c r="B1756" i="5"/>
  <c r="C1756" i="5"/>
  <c r="D1756" i="5"/>
  <c r="B1757" i="5"/>
  <c r="C1757" i="5"/>
  <c r="D1757" i="5"/>
  <c r="B1758" i="5"/>
  <c r="C1758" i="5"/>
  <c r="D1758" i="5"/>
  <c r="B1759" i="5"/>
  <c r="C1759" i="5"/>
  <c r="D1759" i="5"/>
  <c r="B1760" i="5"/>
  <c r="C1760" i="5"/>
  <c r="D1760" i="5"/>
  <c r="B1761" i="5"/>
  <c r="C1761" i="5"/>
  <c r="D1761" i="5"/>
  <c r="B1762" i="5"/>
  <c r="C1762" i="5"/>
  <c r="D1762" i="5"/>
  <c r="B1763" i="5"/>
  <c r="C1763" i="5"/>
  <c r="D1763" i="5"/>
  <c r="B1764" i="5"/>
  <c r="C1764" i="5"/>
  <c r="D1764" i="5"/>
  <c r="B1765" i="5"/>
  <c r="C1765" i="5"/>
  <c r="D1765" i="5"/>
  <c r="B1766" i="5"/>
  <c r="C1766" i="5"/>
  <c r="D1766" i="5"/>
  <c r="B1767" i="5"/>
  <c r="C1767" i="5"/>
  <c r="D1767" i="5"/>
  <c r="B1768" i="5"/>
  <c r="C1768" i="5"/>
  <c r="D1768" i="5"/>
  <c r="B1769" i="5"/>
  <c r="C1769" i="5"/>
  <c r="D1769" i="5"/>
  <c r="B1770" i="5"/>
  <c r="C1770" i="5"/>
  <c r="D1770" i="5"/>
  <c r="B1771" i="5"/>
  <c r="C1771" i="5"/>
  <c r="D1771" i="5"/>
  <c r="B1772" i="5"/>
  <c r="C1772" i="5"/>
  <c r="D1772" i="5"/>
  <c r="B1773" i="5"/>
  <c r="C1773" i="5"/>
  <c r="D1773" i="5"/>
  <c r="B1774" i="5"/>
  <c r="C1774" i="5"/>
  <c r="D1774" i="5"/>
  <c r="B1775" i="5"/>
  <c r="C1775" i="5"/>
  <c r="D1775" i="5"/>
  <c r="B1776" i="5"/>
  <c r="C1776" i="5"/>
  <c r="D1776" i="5"/>
  <c r="B1777" i="5"/>
  <c r="C1777" i="5"/>
  <c r="D1777" i="5"/>
  <c r="B1778" i="5"/>
  <c r="C1778" i="5"/>
  <c r="D1778" i="5"/>
  <c r="B1779" i="5"/>
  <c r="C1779" i="5"/>
  <c r="D1779" i="5"/>
  <c r="B1780" i="5"/>
  <c r="C1780" i="5"/>
  <c r="D1780" i="5"/>
  <c r="B1781" i="5"/>
  <c r="C1781" i="5"/>
  <c r="D1781" i="5"/>
  <c r="B1782" i="5"/>
  <c r="C1782" i="5"/>
  <c r="D1782" i="5"/>
  <c r="B1783" i="5"/>
  <c r="C1783" i="5"/>
  <c r="D1783" i="5"/>
  <c r="B1784" i="5"/>
  <c r="C1784" i="5"/>
  <c r="D1784" i="5"/>
  <c r="B1785" i="5"/>
  <c r="C1785" i="5"/>
  <c r="D1785" i="5"/>
  <c r="B1786" i="5"/>
  <c r="C1786" i="5"/>
  <c r="D1786" i="5"/>
  <c r="B1787" i="5"/>
  <c r="C1787" i="5"/>
  <c r="D1787" i="5"/>
  <c r="B1788" i="5"/>
  <c r="C1788" i="5"/>
  <c r="D1788" i="5"/>
  <c r="B1789" i="5"/>
  <c r="C1789" i="5"/>
  <c r="D1789" i="5"/>
  <c r="B1790" i="5"/>
  <c r="C1790" i="5"/>
  <c r="D1790" i="5"/>
  <c r="B1791" i="5"/>
  <c r="C1791" i="5"/>
  <c r="D1791" i="5"/>
  <c r="B1792" i="5"/>
  <c r="C1792" i="5"/>
  <c r="D1792" i="5"/>
  <c r="B1793" i="5"/>
  <c r="C1793" i="5"/>
  <c r="D1793" i="5"/>
  <c r="B1794" i="5"/>
  <c r="C1794" i="5"/>
  <c r="D1794" i="5"/>
  <c r="B1795" i="5"/>
  <c r="C1795" i="5"/>
  <c r="D1795" i="5"/>
  <c r="B1796" i="5"/>
  <c r="C1796" i="5"/>
  <c r="D1796" i="5"/>
  <c r="B1797" i="5"/>
  <c r="C1797" i="5"/>
  <c r="D1797" i="5"/>
  <c r="B1798" i="5"/>
  <c r="C1798" i="5"/>
  <c r="D1798" i="5"/>
  <c r="B1799" i="5"/>
  <c r="C1799" i="5"/>
  <c r="D1799" i="5"/>
  <c r="B1800" i="5"/>
  <c r="C1800" i="5"/>
  <c r="D1800" i="5"/>
  <c r="B1801" i="5"/>
  <c r="C1801" i="5"/>
  <c r="D1801" i="5"/>
  <c r="B1802" i="5"/>
  <c r="C1802" i="5"/>
  <c r="D1802" i="5"/>
  <c r="B1803" i="5"/>
  <c r="C1803" i="5"/>
  <c r="D1803" i="5"/>
  <c r="B1804" i="5"/>
  <c r="C1804" i="5"/>
  <c r="D1804" i="5"/>
  <c r="B1805" i="5"/>
  <c r="C1805" i="5"/>
  <c r="D1805" i="5"/>
  <c r="B1806" i="5"/>
  <c r="C1806" i="5"/>
  <c r="D1806" i="5"/>
  <c r="B1807" i="5"/>
  <c r="C1807" i="5"/>
  <c r="D1807" i="5"/>
  <c r="B1808" i="5"/>
  <c r="C1808" i="5"/>
  <c r="D1808" i="5"/>
  <c r="B1809" i="5"/>
  <c r="C1809" i="5"/>
  <c r="D1809" i="5"/>
  <c r="B1810" i="5"/>
  <c r="C1810" i="5"/>
  <c r="D1810" i="5"/>
  <c r="B1811" i="5"/>
  <c r="C1811" i="5"/>
  <c r="D1811" i="5"/>
  <c r="B1812" i="5"/>
  <c r="C1812" i="5"/>
  <c r="D1812" i="5"/>
  <c r="B1813" i="5"/>
  <c r="C1813" i="5"/>
  <c r="D1813" i="5"/>
  <c r="B1814" i="5"/>
  <c r="C1814" i="5"/>
  <c r="D1814" i="5"/>
  <c r="B1815" i="5"/>
  <c r="C1815" i="5"/>
  <c r="D1815" i="5"/>
  <c r="B1816" i="5"/>
  <c r="C1816" i="5"/>
  <c r="D1816" i="5"/>
  <c r="B1817" i="5"/>
  <c r="C1817" i="5"/>
  <c r="D1817" i="5"/>
  <c r="B1818" i="5"/>
  <c r="C1818" i="5"/>
  <c r="D1818" i="5"/>
  <c r="B1819" i="5"/>
  <c r="C1819" i="5"/>
  <c r="D1819" i="5"/>
  <c r="B1820" i="5"/>
  <c r="C1820" i="5"/>
  <c r="D1820" i="5"/>
  <c r="B1821" i="5"/>
  <c r="C1821" i="5"/>
  <c r="D1821" i="5"/>
  <c r="B1822" i="5"/>
  <c r="C1822" i="5"/>
  <c r="D1822" i="5"/>
  <c r="B1823" i="5"/>
  <c r="C1823" i="5"/>
  <c r="D1823" i="5"/>
  <c r="B1824" i="5"/>
  <c r="C1824" i="5"/>
  <c r="D1824" i="5"/>
  <c r="B1825" i="5"/>
  <c r="C1825" i="5"/>
  <c r="D1825" i="5"/>
  <c r="B1826" i="5"/>
  <c r="C1826" i="5"/>
  <c r="D1826" i="5"/>
  <c r="B1827" i="5"/>
  <c r="C1827" i="5"/>
  <c r="D1827" i="5"/>
  <c r="B1828" i="5"/>
  <c r="C1828" i="5"/>
  <c r="D1828" i="5"/>
  <c r="B1829" i="5"/>
  <c r="C1829" i="5"/>
  <c r="D1829" i="5"/>
  <c r="B1830" i="5"/>
  <c r="C1830" i="5"/>
  <c r="D1830" i="5"/>
  <c r="B1831" i="5"/>
  <c r="C1831" i="5"/>
  <c r="D1831" i="5"/>
  <c r="B1832" i="5"/>
  <c r="C1832" i="5"/>
  <c r="D1832" i="5"/>
  <c r="B1833" i="5"/>
  <c r="C1833" i="5"/>
  <c r="D1833" i="5"/>
  <c r="B1834" i="5"/>
  <c r="C1834" i="5"/>
  <c r="D1834" i="5"/>
  <c r="B1835" i="5"/>
  <c r="C1835" i="5"/>
  <c r="D1835" i="5"/>
  <c r="B1836" i="5"/>
  <c r="C1836" i="5"/>
  <c r="D1836" i="5"/>
  <c r="B1837" i="5"/>
  <c r="C1837" i="5"/>
  <c r="D1837" i="5"/>
  <c r="B1838" i="5"/>
  <c r="C1838" i="5"/>
  <c r="D1838" i="5"/>
  <c r="B1839" i="5"/>
  <c r="C1839" i="5"/>
  <c r="D1839" i="5"/>
  <c r="B1840" i="5"/>
  <c r="C1840" i="5"/>
  <c r="D1840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N135" i="5" s="1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N143" i="5" s="1"/>
  <c r="A169" i="5"/>
  <c r="A170" i="5"/>
  <c r="A171" i="5"/>
  <c r="A172" i="5"/>
  <c r="A173" i="5"/>
  <c r="A174" i="5"/>
  <c r="A175" i="5"/>
  <c r="A176" i="5"/>
  <c r="A177" i="5"/>
  <c r="N146" i="5" s="1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N151" i="5" s="1"/>
  <c r="A193" i="5"/>
  <c r="A194" i="5"/>
  <c r="A195" i="5"/>
  <c r="A196" i="5"/>
  <c r="A197" i="5"/>
  <c r="A198" i="5"/>
  <c r="A199" i="5"/>
  <c r="A200" i="5"/>
  <c r="A201" i="5"/>
  <c r="N154" i="5" s="1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N159" i="5" s="1"/>
  <c r="A217" i="5"/>
  <c r="A218" i="5"/>
  <c r="A219" i="5"/>
  <c r="A220" i="5"/>
  <c r="A221" i="5"/>
  <c r="A222" i="5"/>
  <c r="A223" i="5"/>
  <c r="A224" i="5"/>
  <c r="A225" i="5"/>
  <c r="N162" i="5" s="1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N170" i="5" s="1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N175" i="5" s="1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N183" i="5" s="1"/>
  <c r="A289" i="5"/>
  <c r="A290" i="5"/>
  <c r="A291" i="5"/>
  <c r="A292" i="5"/>
  <c r="A293" i="5"/>
  <c r="A294" i="5"/>
  <c r="A295" i="5"/>
  <c r="A296" i="5"/>
  <c r="A297" i="5"/>
  <c r="N186" i="5" s="1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N191" i="5" s="1"/>
  <c r="A313" i="5"/>
  <c r="A314" i="5"/>
  <c r="A315" i="5"/>
  <c r="A316" i="5"/>
  <c r="A317" i="5"/>
  <c r="A318" i="5"/>
  <c r="A319" i="5"/>
  <c r="A320" i="5"/>
  <c r="A321" i="5"/>
  <c r="N194" i="5" s="1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N199" i="5" s="1"/>
  <c r="A337" i="5"/>
  <c r="A338" i="5"/>
  <c r="A339" i="5"/>
  <c r="A340" i="5"/>
  <c r="A341" i="5"/>
  <c r="A342" i="5"/>
  <c r="A343" i="5"/>
  <c r="A344" i="5"/>
  <c r="A345" i="5"/>
  <c r="N202" i="5" s="1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N207" i="5" s="1"/>
  <c r="A361" i="5"/>
  <c r="A362" i="5"/>
  <c r="A363" i="5"/>
  <c r="A364" i="5"/>
  <c r="A365" i="5"/>
  <c r="A366" i="5"/>
  <c r="A367" i="5"/>
  <c r="A368" i="5"/>
  <c r="A369" i="5"/>
  <c r="N210" i="5" s="1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N215" i="5" s="1"/>
  <c r="A385" i="5"/>
  <c r="A386" i="5"/>
  <c r="A387" i="5"/>
  <c r="A388" i="5"/>
  <c r="A389" i="5"/>
  <c r="A390" i="5"/>
  <c r="A391" i="5"/>
  <c r="A392" i="5"/>
  <c r="A393" i="5"/>
  <c r="N218" i="5" s="1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N223" i="5" s="1"/>
  <c r="A409" i="5"/>
  <c r="A410" i="5"/>
  <c r="A411" i="5"/>
  <c r="A412" i="5"/>
  <c r="A413" i="5"/>
  <c r="A414" i="5"/>
  <c r="A415" i="5"/>
  <c r="A416" i="5"/>
  <c r="A417" i="5"/>
  <c r="N226" i="5" s="1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N231" i="5" s="1"/>
  <c r="A433" i="5"/>
  <c r="A434" i="5"/>
  <c r="A435" i="5"/>
  <c r="A436" i="5"/>
  <c r="A437" i="5"/>
  <c r="A438" i="5"/>
  <c r="A439" i="5"/>
  <c r="A440" i="5"/>
  <c r="A441" i="5"/>
  <c r="N234" i="5" s="1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N239" i="5" s="1"/>
  <c r="A457" i="5"/>
  <c r="A458" i="5"/>
  <c r="A459" i="5"/>
  <c r="A460" i="5"/>
  <c r="A461" i="5"/>
  <c r="A462" i="5"/>
  <c r="A463" i="5"/>
  <c r="A464" i="5"/>
  <c r="A465" i="5"/>
  <c r="N242" i="5" s="1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N247" i="5" s="1"/>
  <c r="A481" i="5"/>
  <c r="A482" i="5"/>
  <c r="A483" i="5"/>
  <c r="A484" i="5"/>
  <c r="A485" i="5"/>
  <c r="A486" i="5"/>
  <c r="A487" i="5"/>
  <c r="A488" i="5"/>
  <c r="A489" i="5"/>
  <c r="N250" i="5" s="1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N255" i="5" s="1"/>
  <c r="A505" i="5"/>
  <c r="A506" i="5"/>
  <c r="A507" i="5"/>
  <c r="A508" i="5"/>
  <c r="A509" i="5"/>
  <c r="A510" i="5"/>
  <c r="A511" i="5"/>
  <c r="A512" i="5"/>
  <c r="A513" i="5"/>
  <c r="N258" i="5" s="1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N266" i="5" s="1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N271" i="5" s="1"/>
  <c r="A553" i="5"/>
  <c r="A554" i="5"/>
  <c r="A555" i="5"/>
  <c r="A556" i="5"/>
  <c r="A557" i="5"/>
  <c r="A558" i="5"/>
  <c r="A559" i="5"/>
  <c r="A560" i="5"/>
  <c r="A561" i="5"/>
  <c r="N274" i="5" s="1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N279" i="5" s="1"/>
  <c r="A577" i="5"/>
  <c r="A578" i="5"/>
  <c r="A579" i="5"/>
  <c r="A580" i="5"/>
  <c r="A581" i="5"/>
  <c r="A582" i="5"/>
  <c r="A583" i="5"/>
  <c r="A584" i="5"/>
  <c r="A585" i="5"/>
  <c r="N282" i="5" s="1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N287" i="5" s="1"/>
  <c r="A601" i="5"/>
  <c r="A602" i="5"/>
  <c r="A603" i="5"/>
  <c r="A604" i="5"/>
  <c r="A605" i="5"/>
  <c r="A606" i="5"/>
  <c r="A607" i="5"/>
  <c r="A608" i="5"/>
  <c r="A609" i="5"/>
  <c r="N290" i="5" s="1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N295" i="5" s="1"/>
  <c r="A625" i="5"/>
  <c r="A626" i="5"/>
  <c r="A627" i="5"/>
  <c r="A628" i="5"/>
  <c r="A629" i="5"/>
  <c r="A630" i="5"/>
  <c r="A631" i="5"/>
  <c r="A632" i="5"/>
  <c r="A633" i="5"/>
  <c r="N298" i="5" s="1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N306" i="5" s="1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N311" i="5" s="1"/>
  <c r="A673" i="5"/>
  <c r="A674" i="5"/>
  <c r="A675" i="5"/>
  <c r="A676" i="5"/>
  <c r="A677" i="5"/>
  <c r="A678" i="5"/>
  <c r="A679" i="5"/>
  <c r="A680" i="5"/>
  <c r="A681" i="5"/>
  <c r="N314" i="5" s="1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N322" i="5" s="1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N327" i="5" s="1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N335" i="5" s="1"/>
  <c r="A745" i="5"/>
  <c r="A746" i="5"/>
  <c r="A747" i="5"/>
  <c r="A748" i="5"/>
  <c r="A749" i="5"/>
  <c r="A750" i="5"/>
  <c r="A751" i="5"/>
  <c r="A752" i="5"/>
  <c r="A753" i="5"/>
  <c r="N338" i="5" s="1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N343" i="5" s="1"/>
  <c r="A769" i="5"/>
  <c r="A770" i="5"/>
  <c r="A771" i="5"/>
  <c r="A772" i="5"/>
  <c r="A773" i="5"/>
  <c r="A774" i="5"/>
  <c r="A775" i="5"/>
  <c r="A776" i="5"/>
  <c r="A777" i="5"/>
  <c r="N346" i="5" s="1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N354" i="5" s="1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N359" i="5" s="1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N367" i="5" s="1"/>
  <c r="A841" i="5"/>
  <c r="A842" i="5"/>
  <c r="A843" i="5"/>
  <c r="A844" i="5"/>
  <c r="A845" i="5"/>
  <c r="A846" i="5"/>
  <c r="A847" i="5"/>
  <c r="A848" i="5"/>
  <c r="A849" i="5"/>
  <c r="N370" i="5" s="1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N375" i="5" s="1"/>
  <c r="A865" i="5"/>
  <c r="A866" i="5"/>
  <c r="A867" i="5"/>
  <c r="A868" i="5"/>
  <c r="A869" i="5"/>
  <c r="A870" i="5"/>
  <c r="A871" i="5"/>
  <c r="A872" i="5"/>
  <c r="A873" i="5"/>
  <c r="N378" i="5" s="1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N383" i="5" s="1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N391" i="5" s="1"/>
  <c r="A913" i="5"/>
  <c r="A914" i="5"/>
  <c r="A915" i="5"/>
  <c r="A916" i="5"/>
  <c r="A917" i="5"/>
  <c r="A918" i="5"/>
  <c r="A919" i="5"/>
  <c r="A920" i="5"/>
  <c r="A921" i="5"/>
  <c r="N394" i="5" s="1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N402" i="5" s="1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N407" i="5" s="1"/>
  <c r="A961" i="5"/>
  <c r="A962" i="5"/>
  <c r="A963" i="5"/>
  <c r="A964" i="5"/>
  <c r="A965" i="5"/>
  <c r="A966" i="5"/>
  <c r="A967" i="5"/>
  <c r="A968" i="5"/>
  <c r="A969" i="5"/>
  <c r="N410" i="5" s="1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N415" i="5" s="1"/>
  <c r="A985" i="5"/>
  <c r="A986" i="5"/>
  <c r="A987" i="5"/>
  <c r="A988" i="5"/>
  <c r="A989" i="5"/>
  <c r="A990" i="5"/>
  <c r="A991" i="5"/>
  <c r="A992" i="5"/>
  <c r="A993" i="5"/>
  <c r="N418" i="5" s="1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N426" i="5" s="1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N431" i="5" s="1"/>
  <c r="A1033" i="5"/>
  <c r="A1034" i="5"/>
  <c r="A1035" i="5"/>
  <c r="A1036" i="5"/>
  <c r="A1037" i="5"/>
  <c r="A1038" i="5"/>
  <c r="A1039" i="5"/>
  <c r="A1040" i="5"/>
  <c r="A1041" i="5"/>
  <c r="N434" i="5" s="1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N439" i="5" s="1"/>
  <c r="A1057" i="5"/>
  <c r="A1058" i="5"/>
  <c r="A1059" i="5"/>
  <c r="A1060" i="5"/>
  <c r="A1061" i="5"/>
  <c r="A1062" i="5"/>
  <c r="A1063" i="5"/>
  <c r="A1064" i="5"/>
  <c r="A1065" i="5"/>
  <c r="N442" i="5" s="1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N447" i="5" s="1"/>
  <c r="A1081" i="5"/>
  <c r="A1082" i="5"/>
  <c r="A1083" i="5"/>
  <c r="A1084" i="5"/>
  <c r="A1085" i="5"/>
  <c r="A1086" i="5"/>
  <c r="A1087" i="5"/>
  <c r="A1088" i="5"/>
  <c r="A1089" i="5"/>
  <c r="N450" i="5" s="1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N455" i="5" s="1"/>
  <c r="A1105" i="5"/>
  <c r="A1106" i="5"/>
  <c r="A1107" i="5"/>
  <c r="A1108" i="5"/>
  <c r="A1109" i="5"/>
  <c r="A1110" i="5"/>
  <c r="A1111" i="5"/>
  <c r="A1112" i="5"/>
  <c r="A1113" i="5"/>
  <c r="N458" i="5" s="1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N463" i="5" s="1"/>
  <c r="A1129" i="5"/>
  <c r="A1130" i="5"/>
  <c r="A1131" i="5"/>
  <c r="A1132" i="5"/>
  <c r="A1133" i="5"/>
  <c r="A1134" i="5"/>
  <c r="A1135" i="5"/>
  <c r="A1136" i="5"/>
  <c r="A1137" i="5"/>
  <c r="N466" i="5" s="1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N471" i="5" s="1"/>
  <c r="A1153" i="5"/>
  <c r="A1154" i="5"/>
  <c r="A1155" i="5"/>
  <c r="A1156" i="5"/>
  <c r="A1157" i="5"/>
  <c r="A1158" i="5"/>
  <c r="A1159" i="5"/>
  <c r="A1160" i="5"/>
  <c r="A1161" i="5"/>
  <c r="N474" i="5" s="1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N479" i="5" s="1"/>
  <c r="A1177" i="5"/>
  <c r="A1178" i="5"/>
  <c r="A1179" i="5"/>
  <c r="A1180" i="5"/>
  <c r="A1181" i="5"/>
  <c r="A1182" i="5"/>
  <c r="A1183" i="5"/>
  <c r="A1184" i="5"/>
  <c r="A1185" i="5"/>
  <c r="N482" i="5" s="1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N487" i="5" s="1"/>
  <c r="A1201" i="5"/>
  <c r="A1202" i="5"/>
  <c r="A1203" i="5"/>
  <c r="A1204" i="5"/>
  <c r="A1205" i="5"/>
  <c r="A1206" i="5"/>
  <c r="A1207" i="5"/>
  <c r="A1208" i="5"/>
  <c r="A1209" i="5"/>
  <c r="N490" i="5" s="1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N495" i="5" s="1"/>
  <c r="A1225" i="5"/>
  <c r="A1226" i="5"/>
  <c r="A1227" i="5"/>
  <c r="A1228" i="5"/>
  <c r="A1229" i="5"/>
  <c r="A1230" i="5"/>
  <c r="A1231" i="5"/>
  <c r="A1232" i="5"/>
  <c r="A1233" i="5"/>
  <c r="N498" i="5" s="1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N506" i="5" s="1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N511" i="5" s="1"/>
  <c r="A1273" i="5"/>
  <c r="A1274" i="5"/>
  <c r="A1275" i="5"/>
  <c r="A1276" i="5"/>
  <c r="A1277" i="5"/>
  <c r="A1278" i="5"/>
  <c r="A1279" i="5"/>
  <c r="A1280" i="5"/>
  <c r="A1281" i="5"/>
  <c r="N514" i="5" s="1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N519" i="5" s="1"/>
  <c r="A1297" i="5"/>
  <c r="A1298" i="5"/>
  <c r="A1299" i="5"/>
  <c r="A1300" i="5"/>
  <c r="A1301" i="5"/>
  <c r="A1302" i="5"/>
  <c r="A1303" i="5"/>
  <c r="A1304" i="5"/>
  <c r="A1305" i="5"/>
  <c r="N522" i="5" s="1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N527" i="5" s="1"/>
  <c r="A1321" i="5"/>
  <c r="A1322" i="5"/>
  <c r="A1323" i="5"/>
  <c r="A1324" i="5"/>
  <c r="A1325" i="5"/>
  <c r="A1326" i="5"/>
  <c r="A1327" i="5"/>
  <c r="A1328" i="5"/>
  <c r="A1329" i="5"/>
  <c r="N530" i="5" s="1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N538" i="5" s="1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N543" i="5" s="1"/>
  <c r="A1369" i="5"/>
  <c r="A1370" i="5"/>
  <c r="A1371" i="5"/>
  <c r="A1372" i="5"/>
  <c r="A1373" i="5"/>
  <c r="A1374" i="5"/>
  <c r="A1375" i="5"/>
  <c r="A1376" i="5"/>
  <c r="A1377" i="5"/>
  <c r="N546" i="5" s="1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N551" i="5" s="1"/>
  <c r="A1393" i="5"/>
  <c r="A1394" i="5"/>
  <c r="A1395" i="5"/>
  <c r="A1396" i="5"/>
  <c r="A1397" i="5"/>
  <c r="A1398" i="5"/>
  <c r="A1399" i="5"/>
  <c r="A1400" i="5"/>
  <c r="A1401" i="5"/>
  <c r="N554" i="5" s="1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N562" i="5" s="1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N567" i="5" s="1"/>
  <c r="A1441" i="5"/>
  <c r="A1442" i="5"/>
  <c r="A1443" i="5"/>
  <c r="A1444" i="5"/>
  <c r="A1445" i="5"/>
  <c r="A1446" i="5"/>
  <c r="A1447" i="5"/>
  <c r="A1448" i="5"/>
  <c r="A1449" i="5"/>
  <c r="N570" i="5" s="1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N575" i="5" s="1"/>
  <c r="A1465" i="5"/>
  <c r="A1466" i="5"/>
  <c r="A1467" i="5"/>
  <c r="A1468" i="5"/>
  <c r="A1469" i="5"/>
  <c r="A1470" i="5"/>
  <c r="A1471" i="5"/>
  <c r="A1472" i="5"/>
  <c r="A1473" i="5"/>
  <c r="N578" i="5" s="1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N586" i="5" s="1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N591" i="5" s="1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N599" i="5" s="1"/>
  <c r="A1537" i="5"/>
  <c r="A1538" i="5"/>
  <c r="A1539" i="5"/>
  <c r="A1540" i="5"/>
  <c r="A1541" i="5"/>
  <c r="A1542" i="5"/>
  <c r="A1543" i="5"/>
  <c r="A1544" i="5"/>
  <c r="A1545" i="5"/>
  <c r="N602" i="5" s="1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N607" i="5" s="1"/>
  <c r="A1561" i="5"/>
  <c r="A1562" i="5"/>
  <c r="A1563" i="5"/>
  <c r="A1564" i="5"/>
  <c r="A1565" i="5"/>
  <c r="A1566" i="5"/>
  <c r="A1567" i="5"/>
  <c r="A1568" i="5"/>
  <c r="A1569" i="5"/>
  <c r="N610" i="5" s="1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N615" i="5" s="1"/>
  <c r="A1585" i="5"/>
  <c r="A1586" i="5"/>
  <c r="A1587" i="5"/>
  <c r="A1588" i="5"/>
  <c r="A1589" i="5"/>
  <c r="A1590" i="5"/>
  <c r="A1591" i="5"/>
  <c r="A1592" i="5"/>
  <c r="A1593" i="5"/>
  <c r="N618" i="5" s="1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N626" i="5" s="1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N634" i="5" s="1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N639" i="5" s="1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N647" i="5" s="1"/>
  <c r="A1681" i="5"/>
  <c r="A1682" i="5"/>
  <c r="A1683" i="5"/>
  <c r="A1684" i="5"/>
  <c r="A1685" i="5"/>
  <c r="A1686" i="5"/>
  <c r="A1687" i="5"/>
  <c r="A1688" i="5"/>
  <c r="A1689" i="5"/>
  <c r="N650" i="5" s="1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N655" i="5" s="1"/>
  <c r="A1705" i="5"/>
  <c r="A1706" i="5"/>
  <c r="A1707" i="5"/>
  <c r="A1708" i="5"/>
  <c r="A1709" i="5"/>
  <c r="A1710" i="5"/>
  <c r="A1711" i="5"/>
  <c r="A1712" i="5"/>
  <c r="A1713" i="5"/>
  <c r="N658" i="5" s="1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N663" i="5" s="1"/>
  <c r="A1729" i="5"/>
  <c r="A1730" i="5"/>
  <c r="A1731" i="5"/>
  <c r="A1732" i="5"/>
  <c r="A1733" i="5"/>
  <c r="A1734" i="5"/>
  <c r="A1735" i="5"/>
  <c r="A1736" i="5"/>
  <c r="A1737" i="5"/>
  <c r="N666" i="5" s="1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N674" i="5" s="1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N679" i="5" s="1"/>
  <c r="A1777" i="5"/>
  <c r="A1778" i="5"/>
  <c r="A1779" i="5"/>
  <c r="A1780" i="5"/>
  <c r="A1781" i="5"/>
  <c r="A1782" i="5"/>
  <c r="A1783" i="5"/>
  <c r="A1784" i="5"/>
  <c r="A1785" i="5"/>
  <c r="N682" i="5" s="1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N690" i="5" s="1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N695" i="5" s="1"/>
  <c r="A1825" i="5"/>
  <c r="A1826" i="5"/>
  <c r="A1827" i="5"/>
  <c r="A1828" i="5"/>
  <c r="A1829" i="5"/>
  <c r="A1830" i="5"/>
  <c r="A1831" i="5"/>
  <c r="A1832" i="5"/>
  <c r="A1833" i="5"/>
  <c r="N698" i="5" s="1"/>
  <c r="A1834" i="5"/>
  <c r="A1835" i="5"/>
  <c r="A1836" i="5"/>
  <c r="A1837" i="5"/>
  <c r="A1838" i="5"/>
  <c r="A1839" i="5"/>
  <c r="A1840" i="5"/>
  <c r="N365" i="5"/>
  <c r="N699" i="5"/>
  <c r="N697" i="5"/>
  <c r="N696" i="5"/>
  <c r="N694" i="5"/>
  <c r="N693" i="5"/>
  <c r="N692" i="5"/>
  <c r="N691" i="5"/>
  <c r="N689" i="5"/>
  <c r="N688" i="5"/>
  <c r="N687" i="5"/>
  <c r="N686" i="5"/>
  <c r="N685" i="5"/>
  <c r="N684" i="5"/>
  <c r="N683" i="5"/>
  <c r="N681" i="5"/>
  <c r="N680" i="5"/>
  <c r="N678" i="5"/>
  <c r="N677" i="5"/>
  <c r="N676" i="5"/>
  <c r="N675" i="5"/>
  <c r="N673" i="5"/>
  <c r="N672" i="5"/>
  <c r="N671" i="5"/>
  <c r="N670" i="5"/>
  <c r="N669" i="5"/>
  <c r="N668" i="5"/>
  <c r="N667" i="5"/>
  <c r="N665" i="5"/>
  <c r="N664" i="5"/>
  <c r="N308" i="5"/>
  <c r="N662" i="5"/>
  <c r="N661" i="5"/>
  <c r="N660" i="5"/>
  <c r="N659" i="5"/>
  <c r="N657" i="5"/>
  <c r="N656" i="5"/>
  <c r="N654" i="5"/>
  <c r="N653" i="5"/>
  <c r="N652" i="5"/>
  <c r="N651" i="5"/>
  <c r="N649" i="5"/>
  <c r="N648" i="5"/>
  <c r="N646" i="5"/>
  <c r="N645" i="5"/>
  <c r="N644" i="5"/>
  <c r="N643" i="5"/>
  <c r="N642" i="5"/>
  <c r="N641" i="5"/>
  <c r="N640" i="5"/>
  <c r="N638" i="5"/>
  <c r="N637" i="5"/>
  <c r="N636" i="5"/>
  <c r="N635" i="5"/>
  <c r="N633" i="5"/>
  <c r="N632" i="5"/>
  <c r="N631" i="5"/>
  <c r="N630" i="5"/>
  <c r="N629" i="5"/>
  <c r="N628" i="5"/>
  <c r="N627" i="5"/>
  <c r="N625" i="5"/>
  <c r="N624" i="5"/>
  <c r="N623" i="5"/>
  <c r="N622" i="5"/>
  <c r="N621" i="5"/>
  <c r="N620" i="5"/>
  <c r="N619" i="5"/>
  <c r="N617" i="5"/>
  <c r="N616" i="5"/>
  <c r="N614" i="5"/>
  <c r="N613" i="5"/>
  <c r="N612" i="5"/>
  <c r="N611" i="5"/>
  <c r="N609" i="5"/>
  <c r="N608" i="5"/>
  <c r="N606" i="5"/>
  <c r="N605" i="5"/>
  <c r="N604" i="5"/>
  <c r="N603" i="5"/>
  <c r="N601" i="5"/>
  <c r="N600" i="5"/>
  <c r="N598" i="5"/>
  <c r="N597" i="5"/>
  <c r="N596" i="5"/>
  <c r="N595" i="5"/>
  <c r="N594" i="5"/>
  <c r="N593" i="5"/>
  <c r="N592" i="5"/>
  <c r="N590" i="5"/>
  <c r="N589" i="5"/>
  <c r="N588" i="5"/>
  <c r="N587" i="5"/>
  <c r="N585" i="5"/>
  <c r="N584" i="5"/>
  <c r="N583" i="5"/>
  <c r="N582" i="5"/>
  <c r="N581" i="5"/>
  <c r="N580" i="5"/>
  <c r="N579" i="5"/>
  <c r="N577" i="5"/>
  <c r="N576" i="5"/>
  <c r="N574" i="5"/>
  <c r="N573" i="5"/>
  <c r="N572" i="5"/>
  <c r="N571" i="5"/>
  <c r="N569" i="5"/>
  <c r="N568" i="5"/>
  <c r="N566" i="5"/>
  <c r="N565" i="5"/>
  <c r="N564" i="5"/>
  <c r="N563" i="5"/>
  <c r="N561" i="5"/>
  <c r="N560" i="5"/>
  <c r="N559" i="5"/>
  <c r="N558" i="5"/>
  <c r="N557" i="5"/>
  <c r="N556" i="5"/>
  <c r="N555" i="5"/>
  <c r="N553" i="5"/>
  <c r="N552" i="5"/>
  <c r="N550" i="5"/>
  <c r="N549" i="5"/>
  <c r="N548" i="5"/>
  <c r="N547" i="5"/>
  <c r="N545" i="5"/>
  <c r="N544" i="5"/>
  <c r="N542" i="5"/>
  <c r="N541" i="5"/>
  <c r="N540" i="5"/>
  <c r="N539" i="5"/>
  <c r="N537" i="5"/>
  <c r="N536" i="5"/>
  <c r="N535" i="5"/>
  <c r="N534" i="5"/>
  <c r="N533" i="5"/>
  <c r="N532" i="5"/>
  <c r="N531" i="5"/>
  <c r="N529" i="5"/>
  <c r="N528" i="5"/>
  <c r="N526" i="5"/>
  <c r="N525" i="5"/>
  <c r="N524" i="5"/>
  <c r="N523" i="5"/>
  <c r="N521" i="5"/>
  <c r="N520" i="5"/>
  <c r="N518" i="5"/>
  <c r="N517" i="5"/>
  <c r="N516" i="5"/>
  <c r="N515" i="5"/>
  <c r="N513" i="5"/>
  <c r="N512" i="5"/>
  <c r="N510" i="5"/>
  <c r="N509" i="5"/>
  <c r="N508" i="5"/>
  <c r="N507" i="5"/>
  <c r="N505" i="5"/>
  <c r="N504" i="5"/>
  <c r="N503" i="5"/>
  <c r="N502" i="5"/>
  <c r="N501" i="5"/>
  <c r="N500" i="5"/>
  <c r="N499" i="5"/>
  <c r="N497" i="5"/>
  <c r="N496" i="5"/>
  <c r="N494" i="5"/>
  <c r="N493" i="5"/>
  <c r="N492" i="5"/>
  <c r="N491" i="5"/>
  <c r="N489" i="5"/>
  <c r="N488" i="5"/>
  <c r="N486" i="5"/>
  <c r="N485" i="5"/>
  <c r="N484" i="5"/>
  <c r="N483" i="5"/>
  <c r="N481" i="5"/>
  <c r="N480" i="5"/>
  <c r="N478" i="5"/>
  <c r="N477" i="5"/>
  <c r="N476" i="5"/>
  <c r="N475" i="5"/>
  <c r="N473" i="5"/>
  <c r="N472" i="5"/>
  <c r="N470" i="5"/>
  <c r="N469" i="5"/>
  <c r="N468" i="5"/>
  <c r="N467" i="5"/>
  <c r="N465" i="5"/>
  <c r="N464" i="5"/>
  <c r="N462" i="5"/>
  <c r="N461" i="5"/>
  <c r="N460" i="5"/>
  <c r="N459" i="5"/>
  <c r="N457" i="5"/>
  <c r="N456" i="5"/>
  <c r="N454" i="5"/>
  <c r="N453" i="5"/>
  <c r="N452" i="5"/>
  <c r="N451" i="5"/>
  <c r="N449" i="5"/>
  <c r="N448" i="5"/>
  <c r="N446" i="5"/>
  <c r="N445" i="5"/>
  <c r="N444" i="5"/>
  <c r="N443" i="5"/>
  <c r="N441" i="5"/>
  <c r="N440" i="5"/>
  <c r="N438" i="5"/>
  <c r="N437" i="5"/>
  <c r="N436" i="5"/>
  <c r="N435" i="5"/>
  <c r="N433" i="5"/>
  <c r="N432" i="5"/>
  <c r="N430" i="5"/>
  <c r="N429" i="5"/>
  <c r="N428" i="5"/>
  <c r="N427" i="5"/>
  <c r="N425" i="5"/>
  <c r="N424" i="5"/>
  <c r="N423" i="5"/>
  <c r="N422" i="5"/>
  <c r="N421" i="5"/>
  <c r="N420" i="5"/>
  <c r="N419" i="5"/>
  <c r="N417" i="5"/>
  <c r="N416" i="5"/>
  <c r="N414" i="5"/>
  <c r="N413" i="5"/>
  <c r="N412" i="5"/>
  <c r="N411" i="5"/>
  <c r="N409" i="5"/>
  <c r="N408" i="5"/>
  <c r="N406" i="5"/>
  <c r="N405" i="5"/>
  <c r="N404" i="5"/>
  <c r="N403" i="5"/>
  <c r="N401" i="5"/>
  <c r="N400" i="5"/>
  <c r="N399" i="5"/>
  <c r="N398" i="5"/>
  <c r="N397" i="5"/>
  <c r="N396" i="5"/>
  <c r="N395" i="5"/>
  <c r="N393" i="5"/>
  <c r="N392" i="5"/>
  <c r="N390" i="5"/>
  <c r="N389" i="5"/>
  <c r="N388" i="5"/>
  <c r="N387" i="5"/>
  <c r="N386" i="5"/>
  <c r="N385" i="5"/>
  <c r="N384" i="5"/>
  <c r="N382" i="5"/>
  <c r="N381" i="5"/>
  <c r="N380" i="5"/>
  <c r="N379" i="5"/>
  <c r="N377" i="5"/>
  <c r="N376" i="5"/>
  <c r="N374" i="5"/>
  <c r="N373" i="5"/>
  <c r="N372" i="5"/>
  <c r="N371" i="5"/>
  <c r="N369" i="5"/>
  <c r="N368" i="5"/>
  <c r="N366" i="5"/>
  <c r="N364" i="5"/>
  <c r="N363" i="5"/>
  <c r="N362" i="5"/>
  <c r="N361" i="5"/>
  <c r="N360" i="5"/>
  <c r="N358" i="5"/>
  <c r="N357" i="5"/>
  <c r="N356" i="5"/>
  <c r="N355" i="5"/>
  <c r="N353" i="5"/>
  <c r="N352" i="5"/>
  <c r="N351" i="5"/>
  <c r="N350" i="5"/>
  <c r="N349" i="5"/>
  <c r="N348" i="5"/>
  <c r="N347" i="5"/>
  <c r="N345" i="5"/>
  <c r="N344" i="5"/>
  <c r="N342" i="5"/>
  <c r="N341" i="5"/>
  <c r="N340" i="5"/>
  <c r="N339" i="5"/>
  <c r="N337" i="5"/>
  <c r="N336" i="5"/>
  <c r="N334" i="5"/>
  <c r="N333" i="5"/>
  <c r="N332" i="5"/>
  <c r="N331" i="5"/>
  <c r="N330" i="5"/>
  <c r="N329" i="5"/>
  <c r="N328" i="5"/>
  <c r="N326" i="5"/>
  <c r="N325" i="5"/>
  <c r="N324" i="5"/>
  <c r="N323" i="5"/>
  <c r="N321" i="5"/>
  <c r="N320" i="5"/>
  <c r="N319" i="5"/>
  <c r="N318" i="5"/>
  <c r="N317" i="5"/>
  <c r="N316" i="5"/>
  <c r="N315" i="5"/>
  <c r="N313" i="5"/>
  <c r="N312" i="5"/>
  <c r="N310" i="5"/>
  <c r="N309" i="5"/>
  <c r="N307" i="5"/>
  <c r="N305" i="5"/>
  <c r="N304" i="5"/>
  <c r="N303" i="5"/>
  <c r="N302" i="5"/>
  <c r="N301" i="5"/>
  <c r="N300" i="5"/>
  <c r="N299" i="5"/>
  <c r="N297" i="5"/>
  <c r="N296" i="5"/>
  <c r="N294" i="5"/>
  <c r="N293" i="5"/>
  <c r="N292" i="5"/>
  <c r="N291" i="5"/>
  <c r="N289" i="5"/>
  <c r="N288" i="5"/>
  <c r="N286" i="5"/>
  <c r="N285" i="5"/>
  <c r="N284" i="5"/>
  <c r="N283" i="5"/>
  <c r="N281" i="5"/>
  <c r="N280" i="5"/>
  <c r="N278" i="5"/>
  <c r="N277" i="5"/>
  <c r="N276" i="5"/>
  <c r="N275" i="5"/>
  <c r="N273" i="5"/>
  <c r="N272" i="5"/>
  <c r="N270" i="5"/>
  <c r="N269" i="5"/>
  <c r="N268" i="5"/>
  <c r="N267" i="5"/>
  <c r="N265" i="5"/>
  <c r="N264" i="5"/>
  <c r="N263" i="5"/>
  <c r="N262" i="5"/>
  <c r="N261" i="5"/>
  <c r="N260" i="5"/>
  <c r="N259" i="5"/>
  <c r="N257" i="5"/>
  <c r="N256" i="5"/>
  <c r="N254" i="5"/>
  <c r="N253" i="5"/>
  <c r="N252" i="5"/>
  <c r="N251" i="5"/>
  <c r="N249" i="5"/>
  <c r="N248" i="5"/>
  <c r="N246" i="5"/>
  <c r="N245" i="5"/>
  <c r="N244" i="5"/>
  <c r="N243" i="5"/>
  <c r="N241" i="5"/>
  <c r="N240" i="5"/>
  <c r="N238" i="5"/>
  <c r="N237" i="5"/>
  <c r="N166" i="5"/>
  <c r="N236" i="5"/>
  <c r="N235" i="5"/>
  <c r="N233" i="5"/>
  <c r="N232" i="5"/>
  <c r="N230" i="5"/>
  <c r="N229" i="5"/>
  <c r="N228" i="5"/>
  <c r="N227" i="5"/>
  <c r="N225" i="5"/>
  <c r="N224" i="5"/>
  <c r="N222" i="5"/>
  <c r="N221" i="5"/>
  <c r="N220" i="5"/>
  <c r="N219" i="5"/>
  <c r="N217" i="5"/>
  <c r="N216" i="5"/>
  <c r="N214" i="5"/>
  <c r="N213" i="5"/>
  <c r="N158" i="5"/>
  <c r="N212" i="5"/>
  <c r="N211" i="5"/>
  <c r="N209" i="5"/>
  <c r="N208" i="5"/>
  <c r="N206" i="5"/>
  <c r="N205" i="5"/>
  <c r="N204" i="5"/>
  <c r="N203" i="5"/>
  <c r="N201" i="5"/>
  <c r="N200" i="5"/>
  <c r="N198" i="5"/>
  <c r="N197" i="5"/>
  <c r="N196" i="5"/>
  <c r="N195" i="5"/>
  <c r="N193" i="5"/>
  <c r="N192" i="5"/>
  <c r="N190" i="5"/>
  <c r="N189" i="5"/>
  <c r="N150" i="5"/>
  <c r="N188" i="5"/>
  <c r="N187" i="5"/>
  <c r="N185" i="5"/>
  <c r="N184" i="5"/>
  <c r="N182" i="5"/>
  <c r="N181" i="5"/>
  <c r="N180" i="5"/>
  <c r="N179" i="5"/>
  <c r="N178" i="5"/>
  <c r="N177" i="5"/>
  <c r="N176" i="5"/>
  <c r="N174" i="5"/>
  <c r="N173" i="5"/>
  <c r="N172" i="5"/>
  <c r="N171" i="5"/>
  <c r="N169" i="5"/>
  <c r="N168" i="5"/>
  <c r="N167" i="5"/>
  <c r="N165" i="5"/>
  <c r="N142" i="5"/>
  <c r="N164" i="5"/>
  <c r="N163" i="5"/>
  <c r="N161" i="5"/>
  <c r="N160" i="5"/>
  <c r="N157" i="5"/>
  <c r="N156" i="5"/>
  <c r="N155" i="5"/>
  <c r="N153" i="5"/>
  <c r="N152" i="5"/>
  <c r="N149" i="5"/>
  <c r="N148" i="5"/>
  <c r="N147" i="5"/>
  <c r="N136" i="5"/>
  <c r="N145" i="5"/>
  <c r="N144" i="5"/>
  <c r="N141" i="5"/>
  <c r="N134" i="5"/>
  <c r="N140" i="5"/>
  <c r="N139" i="5"/>
  <c r="N138" i="5"/>
  <c r="N137" i="5"/>
  <c r="N133" i="5"/>
  <c r="N132" i="5"/>
  <c r="N131" i="5"/>
  <c r="N130" i="5"/>
  <c r="L128" i="5"/>
  <c r="K128" i="5"/>
  <c r="J128" i="5"/>
  <c r="I9" i="5"/>
  <c r="H9" i="5"/>
  <c r="E9" i="5"/>
  <c r="D9" i="5"/>
  <c r="C9" i="5"/>
  <c r="B9" i="5"/>
  <c r="A9" i="5"/>
  <c r="H8" i="5"/>
  <c r="E8" i="5"/>
  <c r="D8" i="5"/>
  <c r="C8" i="5"/>
  <c r="B8" i="5"/>
  <c r="E7" i="5"/>
  <c r="B7" i="5"/>
  <c r="E6" i="5"/>
  <c r="E1839" i="4"/>
  <c r="H1837" i="4" s="1"/>
  <c r="R1838" i="4"/>
  <c r="H1838" i="4"/>
  <c r="E1838" i="4"/>
  <c r="R1837" i="4"/>
  <c r="R1836" i="4"/>
  <c r="H1836" i="4"/>
  <c r="R1835" i="4"/>
  <c r="E1835" i="4"/>
  <c r="K1835" i="4" s="1"/>
  <c r="R1834" i="4"/>
  <c r="H1834" i="4"/>
  <c r="D1834" i="4"/>
  <c r="K1834" i="4" s="1"/>
  <c r="C1834" i="4"/>
  <c r="I1834" i="4" s="1"/>
  <c r="R1833" i="4"/>
  <c r="D1833" i="4"/>
  <c r="C1833" i="4"/>
  <c r="I1833" i="4" s="1"/>
  <c r="R1832" i="4"/>
  <c r="I1832" i="4"/>
  <c r="R1831" i="4"/>
  <c r="D1831" i="4"/>
  <c r="C1831" i="4"/>
  <c r="I1831" i="4" s="1"/>
  <c r="R1830" i="4"/>
  <c r="I1830" i="4"/>
  <c r="D1830" i="4"/>
  <c r="K1830" i="4" s="1"/>
  <c r="C1830" i="4"/>
  <c r="R1829" i="4"/>
  <c r="I1829" i="4"/>
  <c r="R1828" i="4"/>
  <c r="I1828" i="4"/>
  <c r="D1828" i="4"/>
  <c r="C1828" i="4"/>
  <c r="R1827" i="4"/>
  <c r="I1827" i="4"/>
  <c r="D1827" i="4"/>
  <c r="C1827" i="4"/>
  <c r="R1826" i="4"/>
  <c r="K1826" i="4"/>
  <c r="R1825" i="4"/>
  <c r="I1825" i="4"/>
  <c r="D1825" i="4"/>
  <c r="K1825" i="4" s="1"/>
  <c r="C1825" i="4"/>
  <c r="R1824" i="4"/>
  <c r="D1824" i="4"/>
  <c r="K1824" i="4" s="1"/>
  <c r="C1824" i="4"/>
  <c r="R1823" i="4"/>
  <c r="K1823" i="4"/>
  <c r="I1823" i="4"/>
  <c r="R1822" i="4"/>
  <c r="D1822" i="4"/>
  <c r="K1822" i="4" s="1"/>
  <c r="C1822" i="4"/>
  <c r="R1821" i="4"/>
  <c r="K1821" i="4"/>
  <c r="I1821" i="4"/>
  <c r="H1821" i="4"/>
  <c r="D1821" i="4"/>
  <c r="C1821" i="4"/>
  <c r="R1820" i="4"/>
  <c r="H1820" i="4"/>
  <c r="R1819" i="4"/>
  <c r="K1819" i="4"/>
  <c r="I1819" i="4"/>
  <c r="H1819" i="4"/>
  <c r="D1819" i="4"/>
  <c r="C1819" i="4"/>
  <c r="R1818" i="4"/>
  <c r="H1818" i="4"/>
  <c r="D1818" i="4"/>
  <c r="K1818" i="4" s="1"/>
  <c r="C1818" i="4"/>
  <c r="I1818" i="4" s="1"/>
  <c r="R1817" i="4"/>
  <c r="K1817" i="4"/>
  <c r="R1816" i="4"/>
  <c r="E1816" i="4"/>
  <c r="H1816" i="4" s="1"/>
  <c r="D1816" i="4"/>
  <c r="C1816" i="4"/>
  <c r="R1815" i="4"/>
  <c r="D1815" i="4"/>
  <c r="K1815" i="4" s="1"/>
  <c r="C1815" i="4"/>
  <c r="R1814" i="4"/>
  <c r="K1814" i="4"/>
  <c r="I1814" i="4"/>
  <c r="H1814" i="4"/>
  <c r="R1813" i="4"/>
  <c r="D1813" i="4"/>
  <c r="K1813" i="4" s="1"/>
  <c r="C1813" i="4"/>
  <c r="R1812" i="4"/>
  <c r="K1812" i="4"/>
  <c r="I1812" i="4"/>
  <c r="H1812" i="4"/>
  <c r="D1812" i="4"/>
  <c r="C1812" i="4"/>
  <c r="R1811" i="4"/>
  <c r="H1811" i="4"/>
  <c r="R1810" i="4"/>
  <c r="I1810" i="4"/>
  <c r="H1810" i="4"/>
  <c r="D1810" i="4"/>
  <c r="C1810" i="4"/>
  <c r="R1809" i="4"/>
  <c r="D1809" i="4"/>
  <c r="K1809" i="4" s="1"/>
  <c r="C1809" i="4"/>
  <c r="I1809" i="4" s="1"/>
  <c r="R1808" i="4"/>
  <c r="K1808" i="4"/>
  <c r="R1807" i="4"/>
  <c r="H1807" i="4"/>
  <c r="D1807" i="4"/>
  <c r="K1807" i="4" s="1"/>
  <c r="C1807" i="4"/>
  <c r="I1807" i="4" s="1"/>
  <c r="R1806" i="4"/>
  <c r="K1806" i="4"/>
  <c r="D1806" i="4"/>
  <c r="C1806" i="4"/>
  <c r="I1806" i="4" s="1"/>
  <c r="R1805" i="4"/>
  <c r="H1805" i="4"/>
  <c r="C1805" i="4"/>
  <c r="R1804" i="4"/>
  <c r="D1804" i="4"/>
  <c r="K1804" i="4" s="1"/>
  <c r="C1804" i="4"/>
  <c r="R1803" i="4"/>
  <c r="K1803" i="4"/>
  <c r="I1803" i="4"/>
  <c r="H1803" i="4"/>
  <c r="D1803" i="4"/>
  <c r="C1803" i="4"/>
  <c r="R1802" i="4"/>
  <c r="H1802" i="4"/>
  <c r="R1801" i="4"/>
  <c r="K1801" i="4"/>
  <c r="I1801" i="4"/>
  <c r="H1801" i="4"/>
  <c r="D1801" i="4"/>
  <c r="C1801" i="4"/>
  <c r="R1800" i="4"/>
  <c r="H1800" i="4"/>
  <c r="D1800" i="4"/>
  <c r="K1800" i="4" s="1"/>
  <c r="C1800" i="4"/>
  <c r="I1800" i="4" s="1"/>
  <c r="R1799" i="4"/>
  <c r="K1799" i="4"/>
  <c r="R1798" i="4"/>
  <c r="H1798" i="4"/>
  <c r="D1798" i="4"/>
  <c r="K1798" i="4" s="1"/>
  <c r="C1798" i="4"/>
  <c r="R1797" i="4"/>
  <c r="K1797" i="4"/>
  <c r="D1797" i="4"/>
  <c r="C1797" i="4"/>
  <c r="I1797" i="4" s="1"/>
  <c r="R1796" i="4"/>
  <c r="H1796" i="4"/>
  <c r="R1795" i="4"/>
  <c r="K1795" i="4"/>
  <c r="D1795" i="4"/>
  <c r="C1795" i="4"/>
  <c r="I1795" i="4" s="1"/>
  <c r="R1794" i="4"/>
  <c r="H1794" i="4"/>
  <c r="D1794" i="4"/>
  <c r="C1794" i="4"/>
  <c r="R1793" i="4"/>
  <c r="R1792" i="4"/>
  <c r="H1792" i="4"/>
  <c r="D1792" i="4"/>
  <c r="C1792" i="4"/>
  <c r="I1792" i="4" s="1"/>
  <c r="R1791" i="4"/>
  <c r="D1791" i="4"/>
  <c r="K1791" i="4" s="1"/>
  <c r="C1791" i="4"/>
  <c r="I1791" i="4" s="1"/>
  <c r="R1790" i="4"/>
  <c r="R1789" i="4"/>
  <c r="D1789" i="4"/>
  <c r="K1789" i="4" s="1"/>
  <c r="C1789" i="4"/>
  <c r="I1789" i="4" s="1"/>
  <c r="R1788" i="4"/>
  <c r="I1788" i="4"/>
  <c r="D1788" i="4"/>
  <c r="K1788" i="4" s="1"/>
  <c r="C1788" i="4"/>
  <c r="R1787" i="4"/>
  <c r="I1787" i="4"/>
  <c r="R1786" i="4"/>
  <c r="I1786" i="4"/>
  <c r="D1786" i="4"/>
  <c r="K1786" i="4" s="1"/>
  <c r="C1786" i="4"/>
  <c r="R1785" i="4"/>
  <c r="D1785" i="4"/>
  <c r="K1785" i="4" s="1"/>
  <c r="C1785" i="4"/>
  <c r="R1784" i="4"/>
  <c r="K1784" i="4"/>
  <c r="R1783" i="4"/>
  <c r="I1783" i="4"/>
  <c r="D1783" i="4"/>
  <c r="K1783" i="4" s="1"/>
  <c r="C1783" i="4"/>
  <c r="R1782" i="4"/>
  <c r="D1782" i="4"/>
  <c r="K1782" i="4" s="1"/>
  <c r="C1782" i="4"/>
  <c r="I1782" i="4" s="1"/>
  <c r="R1781" i="4"/>
  <c r="I1781" i="4"/>
  <c r="H1781" i="4"/>
  <c r="R1780" i="4"/>
  <c r="K1780" i="4"/>
  <c r="D1780" i="4"/>
  <c r="C1780" i="4"/>
  <c r="R1779" i="4"/>
  <c r="K1779" i="4"/>
  <c r="I1779" i="4"/>
  <c r="H1779" i="4"/>
  <c r="D1779" i="4"/>
  <c r="C1779" i="4"/>
  <c r="R1778" i="4"/>
  <c r="H1778" i="4"/>
  <c r="R1777" i="4"/>
  <c r="K1777" i="4"/>
  <c r="I1777" i="4"/>
  <c r="D1777" i="4"/>
  <c r="C1777" i="4"/>
  <c r="R1776" i="4"/>
  <c r="H1776" i="4"/>
  <c r="D1776" i="4"/>
  <c r="C1776" i="4"/>
  <c r="I1776" i="4" s="1"/>
  <c r="R1775" i="4"/>
  <c r="K1775" i="4"/>
  <c r="H1775" i="4"/>
  <c r="R1774" i="4"/>
  <c r="I1774" i="4"/>
  <c r="H1774" i="4"/>
  <c r="D1774" i="4"/>
  <c r="K1774" i="4" s="1"/>
  <c r="C1774" i="4"/>
  <c r="R1773" i="4"/>
  <c r="H1773" i="4"/>
  <c r="D1773" i="4"/>
  <c r="K1773" i="4" s="1"/>
  <c r="C1773" i="4"/>
  <c r="I1773" i="4" s="1"/>
  <c r="R1772" i="4"/>
  <c r="K1772" i="4"/>
  <c r="I1772" i="4"/>
  <c r="H1772" i="4"/>
  <c r="R1771" i="4"/>
  <c r="K1771" i="4"/>
  <c r="H1771" i="4"/>
  <c r="D1771" i="4"/>
  <c r="C1771" i="4"/>
  <c r="I1771" i="4" s="1"/>
  <c r="R1770" i="4"/>
  <c r="K1770" i="4"/>
  <c r="I1770" i="4"/>
  <c r="H1770" i="4"/>
  <c r="D1770" i="4"/>
  <c r="C1770" i="4"/>
  <c r="R1769" i="4"/>
  <c r="K1769" i="4"/>
  <c r="I1769" i="4"/>
  <c r="H1769" i="4"/>
  <c r="R1768" i="4"/>
  <c r="K1768" i="4"/>
  <c r="I1768" i="4"/>
  <c r="H1768" i="4"/>
  <c r="D1768" i="4"/>
  <c r="C1768" i="4"/>
  <c r="R1767" i="4"/>
  <c r="H1767" i="4"/>
  <c r="D1767" i="4"/>
  <c r="K1767" i="4" s="1"/>
  <c r="C1767" i="4"/>
  <c r="I1767" i="4" s="1"/>
  <c r="R1766" i="4"/>
  <c r="K1766" i="4"/>
  <c r="I1766" i="4"/>
  <c r="H1766" i="4"/>
  <c r="R1765" i="4"/>
  <c r="I1765" i="4"/>
  <c r="H1765" i="4"/>
  <c r="D1765" i="4"/>
  <c r="K1765" i="4" s="1"/>
  <c r="C1765" i="4"/>
  <c r="R1764" i="4"/>
  <c r="K1764" i="4"/>
  <c r="H1764" i="4"/>
  <c r="D1764" i="4"/>
  <c r="C1764" i="4"/>
  <c r="I1764" i="4" s="1"/>
  <c r="R1763" i="4"/>
  <c r="K1763" i="4"/>
  <c r="I1763" i="4"/>
  <c r="H1763" i="4"/>
  <c r="R1762" i="4"/>
  <c r="K1762" i="4"/>
  <c r="I1762" i="4"/>
  <c r="H1762" i="4"/>
  <c r="D1762" i="4"/>
  <c r="C1762" i="4"/>
  <c r="R1761" i="4"/>
  <c r="I1761" i="4"/>
  <c r="H1761" i="4"/>
  <c r="D1761" i="4"/>
  <c r="K1761" i="4" s="1"/>
  <c r="C1761" i="4"/>
  <c r="R1760" i="4"/>
  <c r="K1760" i="4"/>
  <c r="I1760" i="4"/>
  <c r="H1760" i="4"/>
  <c r="R1759" i="4"/>
  <c r="K1759" i="4"/>
  <c r="I1759" i="4"/>
  <c r="H1759" i="4"/>
  <c r="D1759" i="4"/>
  <c r="C1759" i="4"/>
  <c r="R1758" i="4"/>
  <c r="I1758" i="4"/>
  <c r="H1758" i="4"/>
  <c r="D1758" i="4"/>
  <c r="K1758" i="4" s="1"/>
  <c r="C1758" i="4"/>
  <c r="R1757" i="4"/>
  <c r="K1757" i="4"/>
  <c r="I1757" i="4"/>
  <c r="H1757" i="4"/>
  <c r="R1756" i="4"/>
  <c r="H1756" i="4"/>
  <c r="D1756" i="4"/>
  <c r="K1756" i="4" s="1"/>
  <c r="C1756" i="4"/>
  <c r="I1756" i="4" s="1"/>
  <c r="R1755" i="4"/>
  <c r="K1755" i="4"/>
  <c r="I1755" i="4"/>
  <c r="H1755" i="4"/>
  <c r="D1755" i="4"/>
  <c r="C1755" i="4"/>
  <c r="R1754" i="4"/>
  <c r="K1754" i="4"/>
  <c r="I1754" i="4"/>
  <c r="H1754" i="4"/>
  <c r="R1753" i="4"/>
  <c r="H1753" i="4"/>
  <c r="D1753" i="4"/>
  <c r="K1753" i="4" s="1"/>
  <c r="C1753" i="4"/>
  <c r="I1753" i="4" s="1"/>
  <c r="R1752" i="4"/>
  <c r="K1752" i="4"/>
  <c r="I1752" i="4"/>
  <c r="H1752" i="4"/>
  <c r="D1752" i="4"/>
  <c r="C1752" i="4"/>
  <c r="R1751" i="4"/>
  <c r="K1751" i="4"/>
  <c r="I1751" i="4"/>
  <c r="H1751" i="4"/>
  <c r="R1750" i="4"/>
  <c r="I1750" i="4"/>
  <c r="H1750" i="4"/>
  <c r="D1750" i="4"/>
  <c r="K1750" i="4" s="1"/>
  <c r="C1750" i="4"/>
  <c r="R1749" i="4"/>
  <c r="K1749" i="4"/>
  <c r="H1749" i="4"/>
  <c r="D1749" i="4"/>
  <c r="C1749" i="4"/>
  <c r="I1749" i="4" s="1"/>
  <c r="R1748" i="4"/>
  <c r="K1748" i="4"/>
  <c r="I1748" i="4"/>
  <c r="H1748" i="4"/>
  <c r="R1747" i="4"/>
  <c r="H1747" i="4"/>
  <c r="D1747" i="4"/>
  <c r="K1747" i="4" s="1"/>
  <c r="C1747" i="4"/>
  <c r="I1747" i="4" s="1"/>
  <c r="R1746" i="4"/>
  <c r="K1746" i="4"/>
  <c r="H1746" i="4"/>
  <c r="D1746" i="4"/>
  <c r="C1746" i="4"/>
  <c r="I1746" i="4" s="1"/>
  <c r="R1745" i="4"/>
  <c r="K1745" i="4"/>
  <c r="I1745" i="4"/>
  <c r="H1745" i="4"/>
  <c r="R1744" i="4"/>
  <c r="K1744" i="4"/>
  <c r="I1744" i="4"/>
  <c r="H1744" i="4"/>
  <c r="D1744" i="4"/>
  <c r="C1744" i="4"/>
  <c r="R1743" i="4"/>
  <c r="H1743" i="4"/>
  <c r="D1743" i="4"/>
  <c r="K1743" i="4" s="1"/>
  <c r="C1743" i="4"/>
  <c r="I1743" i="4" s="1"/>
  <c r="R1742" i="4"/>
  <c r="K1742" i="4"/>
  <c r="I1742" i="4"/>
  <c r="H1742" i="4"/>
  <c r="R1741" i="4"/>
  <c r="H1741" i="4"/>
  <c r="D1741" i="4"/>
  <c r="K1741" i="4" s="1"/>
  <c r="C1741" i="4"/>
  <c r="I1741" i="4" s="1"/>
  <c r="R1740" i="4"/>
  <c r="K1740" i="4"/>
  <c r="I1740" i="4"/>
  <c r="H1740" i="4"/>
  <c r="D1740" i="4"/>
  <c r="C1740" i="4"/>
  <c r="R1739" i="4"/>
  <c r="K1739" i="4"/>
  <c r="I1739" i="4"/>
  <c r="H1739" i="4"/>
  <c r="R1738" i="4"/>
  <c r="I1738" i="4"/>
  <c r="H1738" i="4"/>
  <c r="D1738" i="4"/>
  <c r="K1738" i="4" s="1"/>
  <c r="C1738" i="4"/>
  <c r="R1737" i="4"/>
  <c r="I1737" i="4"/>
  <c r="H1737" i="4"/>
  <c r="D1737" i="4"/>
  <c r="K1737" i="4" s="1"/>
  <c r="C1737" i="4"/>
  <c r="R1736" i="4"/>
  <c r="K1736" i="4"/>
  <c r="I1736" i="4"/>
  <c r="H1736" i="4"/>
  <c r="R1735" i="4"/>
  <c r="K1735" i="4"/>
  <c r="I1735" i="4"/>
  <c r="H1735" i="4"/>
  <c r="D1735" i="4"/>
  <c r="C1735" i="4"/>
  <c r="R1734" i="4"/>
  <c r="K1734" i="4"/>
  <c r="H1734" i="4"/>
  <c r="D1734" i="4"/>
  <c r="C1734" i="4"/>
  <c r="I1734" i="4" s="1"/>
  <c r="R1733" i="4"/>
  <c r="K1733" i="4"/>
  <c r="I1733" i="4"/>
  <c r="H1733" i="4"/>
  <c r="R1732" i="4"/>
  <c r="I1732" i="4"/>
  <c r="H1732" i="4"/>
  <c r="D1732" i="4"/>
  <c r="K1732" i="4" s="1"/>
  <c r="C1732" i="4"/>
  <c r="R1731" i="4"/>
  <c r="H1731" i="4"/>
  <c r="D1731" i="4"/>
  <c r="K1731" i="4" s="1"/>
  <c r="C1731" i="4"/>
  <c r="I1731" i="4" s="1"/>
  <c r="R1730" i="4"/>
  <c r="K1730" i="4"/>
  <c r="I1730" i="4"/>
  <c r="H1730" i="4"/>
  <c r="R1729" i="4"/>
  <c r="H1729" i="4"/>
  <c r="D1729" i="4"/>
  <c r="K1729" i="4" s="1"/>
  <c r="C1729" i="4"/>
  <c r="I1729" i="4" s="1"/>
  <c r="R1728" i="4"/>
  <c r="H1728" i="4"/>
  <c r="D1728" i="4"/>
  <c r="K1728" i="4" s="1"/>
  <c r="C1728" i="4"/>
  <c r="I1728" i="4" s="1"/>
  <c r="R1727" i="4"/>
  <c r="K1727" i="4"/>
  <c r="I1727" i="4"/>
  <c r="H1727" i="4"/>
  <c r="R1726" i="4"/>
  <c r="I1726" i="4"/>
  <c r="H1726" i="4"/>
  <c r="D1726" i="4"/>
  <c r="K1726" i="4" s="1"/>
  <c r="C1726" i="4"/>
  <c r="R1725" i="4"/>
  <c r="K1725" i="4"/>
  <c r="I1725" i="4"/>
  <c r="H1725" i="4"/>
  <c r="D1725" i="4"/>
  <c r="C1725" i="4"/>
  <c r="R1724" i="4"/>
  <c r="K1724" i="4"/>
  <c r="I1724" i="4"/>
  <c r="H1724" i="4"/>
  <c r="R1723" i="4"/>
  <c r="H1723" i="4"/>
  <c r="D1723" i="4"/>
  <c r="K1723" i="4" s="1"/>
  <c r="C1723" i="4"/>
  <c r="I1723" i="4" s="1"/>
  <c r="R1722" i="4"/>
  <c r="K1722" i="4"/>
  <c r="H1722" i="4"/>
  <c r="D1722" i="4"/>
  <c r="C1722" i="4"/>
  <c r="I1722" i="4" s="1"/>
  <c r="R1721" i="4"/>
  <c r="K1721" i="4"/>
  <c r="I1721" i="4"/>
  <c r="H1721" i="4"/>
  <c r="R1720" i="4"/>
  <c r="K1720" i="4"/>
  <c r="H1720" i="4"/>
  <c r="D1720" i="4"/>
  <c r="C1720" i="4"/>
  <c r="I1720" i="4" s="1"/>
  <c r="R1719" i="4"/>
  <c r="H1719" i="4"/>
  <c r="D1719" i="4"/>
  <c r="K1719" i="4" s="1"/>
  <c r="C1719" i="4"/>
  <c r="I1719" i="4" s="1"/>
  <c r="R1718" i="4"/>
  <c r="K1718" i="4"/>
  <c r="I1718" i="4"/>
  <c r="H1718" i="4"/>
  <c r="R1717" i="4"/>
  <c r="K1717" i="4"/>
  <c r="H1717" i="4"/>
  <c r="D1717" i="4"/>
  <c r="C1717" i="4"/>
  <c r="I1717" i="4" s="1"/>
  <c r="R1716" i="4"/>
  <c r="I1716" i="4"/>
  <c r="H1716" i="4"/>
  <c r="D1716" i="4"/>
  <c r="K1716" i="4" s="1"/>
  <c r="C1716" i="4"/>
  <c r="R1715" i="4"/>
  <c r="K1715" i="4"/>
  <c r="I1715" i="4"/>
  <c r="H1715" i="4"/>
  <c r="R1714" i="4"/>
  <c r="K1714" i="4"/>
  <c r="H1714" i="4"/>
  <c r="D1714" i="4"/>
  <c r="C1714" i="4"/>
  <c r="I1714" i="4" s="1"/>
  <c r="R1713" i="4"/>
  <c r="H1713" i="4"/>
  <c r="D1713" i="4"/>
  <c r="K1713" i="4" s="1"/>
  <c r="C1713" i="4"/>
  <c r="I1713" i="4" s="1"/>
  <c r="R1712" i="4"/>
  <c r="K1712" i="4"/>
  <c r="I1712" i="4"/>
  <c r="H1712" i="4"/>
  <c r="R1711" i="4"/>
  <c r="I1711" i="4"/>
  <c r="H1711" i="4"/>
  <c r="D1711" i="4"/>
  <c r="K1711" i="4" s="1"/>
  <c r="C1711" i="4"/>
  <c r="R1710" i="4"/>
  <c r="K1710" i="4"/>
  <c r="I1710" i="4"/>
  <c r="H1710" i="4"/>
  <c r="D1710" i="4"/>
  <c r="C1710" i="4"/>
  <c r="R1709" i="4"/>
  <c r="K1709" i="4"/>
  <c r="I1709" i="4"/>
  <c r="H1709" i="4"/>
  <c r="R1708" i="4"/>
  <c r="K1708" i="4"/>
  <c r="I1708" i="4"/>
  <c r="H1708" i="4"/>
  <c r="D1708" i="4"/>
  <c r="C1708" i="4"/>
  <c r="R1707" i="4"/>
  <c r="K1707" i="4"/>
  <c r="I1707" i="4"/>
  <c r="H1707" i="4"/>
  <c r="D1707" i="4"/>
  <c r="C1707" i="4"/>
  <c r="R1706" i="4"/>
  <c r="K1706" i="4"/>
  <c r="I1706" i="4"/>
  <c r="H1706" i="4"/>
  <c r="R1705" i="4"/>
  <c r="H1705" i="4"/>
  <c r="D1705" i="4"/>
  <c r="K1705" i="4" s="1"/>
  <c r="C1705" i="4"/>
  <c r="I1705" i="4" s="1"/>
  <c r="R1704" i="4"/>
  <c r="I1704" i="4"/>
  <c r="H1704" i="4"/>
  <c r="D1704" i="4"/>
  <c r="K1704" i="4" s="1"/>
  <c r="C1704" i="4"/>
  <c r="R1703" i="4"/>
  <c r="K1703" i="4"/>
  <c r="I1703" i="4"/>
  <c r="H1703" i="4"/>
  <c r="R1702" i="4"/>
  <c r="K1702" i="4"/>
  <c r="H1702" i="4"/>
  <c r="D1702" i="4"/>
  <c r="C1702" i="4"/>
  <c r="I1702" i="4" s="1"/>
  <c r="R1701" i="4"/>
  <c r="H1701" i="4"/>
  <c r="D1701" i="4"/>
  <c r="K1701" i="4" s="1"/>
  <c r="C1701" i="4"/>
  <c r="I1701" i="4" s="1"/>
  <c r="R1700" i="4"/>
  <c r="K1700" i="4"/>
  <c r="I1700" i="4"/>
  <c r="H1700" i="4"/>
  <c r="R1699" i="4"/>
  <c r="H1699" i="4"/>
  <c r="D1699" i="4"/>
  <c r="K1699" i="4" s="1"/>
  <c r="C1699" i="4"/>
  <c r="I1699" i="4" s="1"/>
  <c r="R1698" i="4"/>
  <c r="K1698" i="4"/>
  <c r="I1698" i="4"/>
  <c r="H1698" i="4"/>
  <c r="D1698" i="4"/>
  <c r="C1698" i="4"/>
  <c r="R1697" i="4"/>
  <c r="K1697" i="4"/>
  <c r="I1697" i="4"/>
  <c r="H1697" i="4"/>
  <c r="R1696" i="4"/>
  <c r="I1696" i="4"/>
  <c r="H1696" i="4"/>
  <c r="D1696" i="4"/>
  <c r="K1696" i="4" s="1"/>
  <c r="C1696" i="4"/>
  <c r="R1695" i="4"/>
  <c r="K1695" i="4"/>
  <c r="I1695" i="4"/>
  <c r="H1695" i="4"/>
  <c r="D1695" i="4"/>
  <c r="C1695" i="4"/>
  <c r="R1694" i="4"/>
  <c r="K1694" i="4"/>
  <c r="I1694" i="4"/>
  <c r="H1694" i="4"/>
  <c r="R1693" i="4"/>
  <c r="H1693" i="4"/>
  <c r="D1693" i="4"/>
  <c r="K1693" i="4" s="1"/>
  <c r="C1693" i="4"/>
  <c r="I1693" i="4" s="1"/>
  <c r="R1692" i="4"/>
  <c r="I1692" i="4"/>
  <c r="H1692" i="4"/>
  <c r="D1692" i="4"/>
  <c r="K1692" i="4" s="1"/>
  <c r="C1692" i="4"/>
  <c r="R1691" i="4"/>
  <c r="K1691" i="4"/>
  <c r="I1691" i="4"/>
  <c r="H1691" i="4"/>
  <c r="R1690" i="4"/>
  <c r="H1690" i="4"/>
  <c r="D1690" i="4"/>
  <c r="K1690" i="4" s="1"/>
  <c r="C1690" i="4"/>
  <c r="I1690" i="4" s="1"/>
  <c r="R1689" i="4"/>
  <c r="K1689" i="4"/>
  <c r="H1689" i="4"/>
  <c r="D1689" i="4"/>
  <c r="C1689" i="4"/>
  <c r="I1689" i="4" s="1"/>
  <c r="R1688" i="4"/>
  <c r="K1688" i="4"/>
  <c r="I1688" i="4"/>
  <c r="H1688" i="4"/>
  <c r="R1687" i="4"/>
  <c r="H1687" i="4"/>
  <c r="D1687" i="4"/>
  <c r="K1687" i="4" s="1"/>
  <c r="C1687" i="4"/>
  <c r="I1687" i="4" s="1"/>
  <c r="R1686" i="4"/>
  <c r="H1686" i="4"/>
  <c r="D1686" i="4"/>
  <c r="K1686" i="4" s="1"/>
  <c r="C1686" i="4"/>
  <c r="I1686" i="4" s="1"/>
  <c r="R1685" i="4"/>
  <c r="K1685" i="4"/>
  <c r="I1685" i="4"/>
  <c r="H1685" i="4"/>
  <c r="R1684" i="4"/>
  <c r="K1684" i="4"/>
  <c r="I1684" i="4"/>
  <c r="H1684" i="4"/>
  <c r="D1684" i="4"/>
  <c r="C1684" i="4"/>
  <c r="R1683" i="4"/>
  <c r="K1683" i="4"/>
  <c r="I1683" i="4"/>
  <c r="H1683" i="4"/>
  <c r="D1683" i="4"/>
  <c r="C1683" i="4"/>
  <c r="R1682" i="4"/>
  <c r="K1682" i="4"/>
  <c r="I1682" i="4"/>
  <c r="H1682" i="4"/>
  <c r="R1681" i="4"/>
  <c r="H1681" i="4"/>
  <c r="D1681" i="4"/>
  <c r="K1681" i="4" s="1"/>
  <c r="C1681" i="4"/>
  <c r="I1681" i="4" s="1"/>
  <c r="R1680" i="4"/>
  <c r="I1680" i="4"/>
  <c r="H1680" i="4"/>
  <c r="D1680" i="4"/>
  <c r="K1680" i="4" s="1"/>
  <c r="C1680" i="4"/>
  <c r="R1679" i="4"/>
  <c r="K1679" i="4"/>
  <c r="I1679" i="4"/>
  <c r="H1679" i="4"/>
  <c r="R1678" i="4"/>
  <c r="I1678" i="4"/>
  <c r="H1678" i="4"/>
  <c r="D1678" i="4"/>
  <c r="K1678" i="4" s="1"/>
  <c r="C1678" i="4"/>
  <c r="R1677" i="4"/>
  <c r="I1677" i="4"/>
  <c r="H1677" i="4"/>
  <c r="D1677" i="4"/>
  <c r="K1677" i="4" s="1"/>
  <c r="C1677" i="4"/>
  <c r="R1676" i="4"/>
  <c r="K1676" i="4"/>
  <c r="I1676" i="4"/>
  <c r="H1676" i="4"/>
  <c r="R1675" i="4"/>
  <c r="H1675" i="4"/>
  <c r="D1675" i="4"/>
  <c r="K1675" i="4" s="1"/>
  <c r="C1675" i="4"/>
  <c r="I1675" i="4" s="1"/>
  <c r="R1674" i="4"/>
  <c r="K1674" i="4"/>
  <c r="H1674" i="4"/>
  <c r="D1674" i="4"/>
  <c r="C1674" i="4"/>
  <c r="I1674" i="4" s="1"/>
  <c r="R1673" i="4"/>
  <c r="K1673" i="4"/>
  <c r="I1673" i="4"/>
  <c r="H1673" i="4"/>
  <c r="R1672" i="4"/>
  <c r="K1672" i="4"/>
  <c r="H1672" i="4"/>
  <c r="D1672" i="4"/>
  <c r="C1672" i="4"/>
  <c r="I1672" i="4" s="1"/>
  <c r="R1671" i="4"/>
  <c r="K1671" i="4"/>
  <c r="I1671" i="4"/>
  <c r="H1671" i="4"/>
  <c r="D1671" i="4"/>
  <c r="C1671" i="4"/>
  <c r="R1670" i="4"/>
  <c r="K1670" i="4"/>
  <c r="I1670" i="4"/>
  <c r="H1670" i="4"/>
  <c r="R1669" i="4"/>
  <c r="I1669" i="4"/>
  <c r="H1669" i="4"/>
  <c r="D1669" i="4"/>
  <c r="K1669" i="4" s="1"/>
  <c r="C1669" i="4"/>
  <c r="R1668" i="4"/>
  <c r="K1668" i="4"/>
  <c r="I1668" i="4"/>
  <c r="H1668" i="4"/>
  <c r="D1668" i="4"/>
  <c r="C1668" i="4"/>
  <c r="R1667" i="4"/>
  <c r="K1667" i="4"/>
  <c r="I1667" i="4"/>
  <c r="H1667" i="4"/>
  <c r="R1666" i="4"/>
  <c r="K1666" i="4"/>
  <c r="H1666" i="4"/>
  <c r="D1666" i="4"/>
  <c r="C1666" i="4"/>
  <c r="I1666" i="4" s="1"/>
  <c r="R1665" i="4"/>
  <c r="K1665" i="4"/>
  <c r="I1665" i="4"/>
  <c r="H1665" i="4"/>
  <c r="D1665" i="4"/>
  <c r="C1665" i="4"/>
  <c r="R1664" i="4"/>
  <c r="K1664" i="4"/>
  <c r="I1664" i="4"/>
  <c r="H1664" i="4"/>
  <c r="R1663" i="4"/>
  <c r="H1663" i="4"/>
  <c r="D1663" i="4"/>
  <c r="K1663" i="4" s="1"/>
  <c r="C1663" i="4"/>
  <c r="I1663" i="4" s="1"/>
  <c r="R1662" i="4"/>
  <c r="H1662" i="4"/>
  <c r="D1662" i="4"/>
  <c r="K1662" i="4" s="1"/>
  <c r="C1662" i="4"/>
  <c r="I1662" i="4" s="1"/>
  <c r="R1661" i="4"/>
  <c r="K1661" i="4"/>
  <c r="I1661" i="4"/>
  <c r="H1661" i="4"/>
  <c r="D1661" i="4"/>
  <c r="R1660" i="4"/>
  <c r="I1660" i="4"/>
  <c r="H1660" i="4"/>
  <c r="D1660" i="4"/>
  <c r="K1660" i="4" s="1"/>
  <c r="C1660" i="4"/>
  <c r="R1659" i="4"/>
  <c r="H1659" i="4"/>
  <c r="D1659" i="4"/>
  <c r="K1659" i="4" s="1"/>
  <c r="C1659" i="4"/>
  <c r="I1659" i="4" s="1"/>
  <c r="R1658" i="4"/>
  <c r="K1658" i="4"/>
  <c r="I1658" i="4"/>
  <c r="H1658" i="4"/>
  <c r="R1657" i="4"/>
  <c r="K1657" i="4"/>
  <c r="H1657" i="4"/>
  <c r="D1657" i="4"/>
  <c r="C1657" i="4"/>
  <c r="I1657" i="4" s="1"/>
  <c r="R1656" i="4"/>
  <c r="K1656" i="4"/>
  <c r="H1656" i="4"/>
  <c r="D1656" i="4"/>
  <c r="C1656" i="4"/>
  <c r="I1656" i="4" s="1"/>
  <c r="R1655" i="4"/>
  <c r="K1655" i="4"/>
  <c r="I1655" i="4"/>
  <c r="H1655" i="4"/>
  <c r="R1654" i="4"/>
  <c r="H1654" i="4"/>
  <c r="D1654" i="4"/>
  <c r="K1654" i="4" s="1"/>
  <c r="C1654" i="4"/>
  <c r="I1654" i="4" s="1"/>
  <c r="R1653" i="4"/>
  <c r="K1653" i="4"/>
  <c r="H1653" i="4"/>
  <c r="D1653" i="4"/>
  <c r="C1653" i="4"/>
  <c r="I1653" i="4" s="1"/>
  <c r="R1652" i="4"/>
  <c r="K1652" i="4"/>
  <c r="I1652" i="4"/>
  <c r="H1652" i="4"/>
  <c r="R1651" i="4"/>
  <c r="K1651" i="4"/>
  <c r="I1651" i="4"/>
  <c r="H1651" i="4"/>
  <c r="D1651" i="4"/>
  <c r="C1651" i="4"/>
  <c r="R1650" i="4"/>
  <c r="I1650" i="4"/>
  <c r="H1650" i="4"/>
  <c r="D1650" i="4"/>
  <c r="K1650" i="4" s="1"/>
  <c r="C1650" i="4"/>
  <c r="R1649" i="4"/>
  <c r="K1649" i="4"/>
  <c r="I1649" i="4"/>
  <c r="H1649" i="4"/>
  <c r="R1648" i="4"/>
  <c r="I1648" i="4"/>
  <c r="H1648" i="4"/>
  <c r="D1648" i="4"/>
  <c r="K1648" i="4" s="1"/>
  <c r="C1648" i="4"/>
  <c r="R1647" i="4"/>
  <c r="I1647" i="4"/>
  <c r="H1647" i="4"/>
  <c r="D1647" i="4"/>
  <c r="K1647" i="4" s="1"/>
  <c r="C1647" i="4"/>
  <c r="R1646" i="4"/>
  <c r="K1646" i="4"/>
  <c r="I1646" i="4"/>
  <c r="H1646" i="4"/>
  <c r="R1645" i="4"/>
  <c r="K1645" i="4"/>
  <c r="H1645" i="4"/>
  <c r="D1645" i="4"/>
  <c r="C1645" i="4"/>
  <c r="I1645" i="4" s="1"/>
  <c r="R1644" i="4"/>
  <c r="K1644" i="4"/>
  <c r="H1644" i="4"/>
  <c r="D1644" i="4"/>
  <c r="C1644" i="4"/>
  <c r="I1644" i="4" s="1"/>
  <c r="R1643" i="4"/>
  <c r="K1643" i="4"/>
  <c r="I1643" i="4"/>
  <c r="H1643" i="4"/>
  <c r="R1642" i="4"/>
  <c r="K1642" i="4"/>
  <c r="H1642" i="4"/>
  <c r="D1642" i="4"/>
  <c r="C1642" i="4"/>
  <c r="I1642" i="4" s="1"/>
  <c r="R1641" i="4"/>
  <c r="K1641" i="4"/>
  <c r="H1641" i="4"/>
  <c r="D1641" i="4"/>
  <c r="C1641" i="4"/>
  <c r="I1641" i="4" s="1"/>
  <c r="R1640" i="4"/>
  <c r="K1640" i="4"/>
  <c r="I1640" i="4"/>
  <c r="H1640" i="4"/>
  <c r="R1639" i="4"/>
  <c r="K1639" i="4"/>
  <c r="I1639" i="4"/>
  <c r="H1639" i="4"/>
  <c r="D1639" i="4"/>
  <c r="C1639" i="4"/>
  <c r="R1638" i="4"/>
  <c r="H1638" i="4"/>
  <c r="D1638" i="4"/>
  <c r="K1638" i="4" s="1"/>
  <c r="C1638" i="4"/>
  <c r="I1638" i="4" s="1"/>
  <c r="R1637" i="4"/>
  <c r="K1637" i="4"/>
  <c r="I1637" i="4"/>
  <c r="H1637" i="4"/>
  <c r="R1636" i="4"/>
  <c r="I1636" i="4"/>
  <c r="H1636" i="4"/>
  <c r="D1636" i="4"/>
  <c r="K1636" i="4" s="1"/>
  <c r="C1636" i="4"/>
  <c r="R1635" i="4"/>
  <c r="I1635" i="4"/>
  <c r="H1635" i="4"/>
  <c r="D1635" i="4"/>
  <c r="K1635" i="4" s="1"/>
  <c r="C1635" i="4"/>
  <c r="R1634" i="4"/>
  <c r="K1634" i="4"/>
  <c r="I1634" i="4"/>
  <c r="H1634" i="4"/>
  <c r="R1633" i="4"/>
  <c r="I1633" i="4"/>
  <c r="H1633" i="4"/>
  <c r="D1633" i="4"/>
  <c r="K1633" i="4" s="1"/>
  <c r="C1633" i="4"/>
  <c r="R1632" i="4"/>
  <c r="I1632" i="4"/>
  <c r="H1632" i="4"/>
  <c r="D1632" i="4"/>
  <c r="K1632" i="4" s="1"/>
  <c r="C1632" i="4"/>
  <c r="R1631" i="4"/>
  <c r="K1631" i="4"/>
  <c r="I1631" i="4"/>
  <c r="H1631" i="4"/>
  <c r="R1630" i="4"/>
  <c r="H1630" i="4"/>
  <c r="D1630" i="4"/>
  <c r="K1630" i="4" s="1"/>
  <c r="C1630" i="4"/>
  <c r="I1630" i="4" s="1"/>
  <c r="R1629" i="4"/>
  <c r="H1629" i="4"/>
  <c r="D1629" i="4"/>
  <c r="K1629" i="4" s="1"/>
  <c r="C1629" i="4"/>
  <c r="I1629" i="4" s="1"/>
  <c r="R1628" i="4"/>
  <c r="K1628" i="4"/>
  <c r="I1628" i="4"/>
  <c r="H1628" i="4"/>
  <c r="R1627" i="4"/>
  <c r="H1627" i="4"/>
  <c r="D1627" i="4"/>
  <c r="K1627" i="4" s="1"/>
  <c r="C1627" i="4"/>
  <c r="I1627" i="4" s="1"/>
  <c r="R1626" i="4"/>
  <c r="H1626" i="4"/>
  <c r="D1626" i="4"/>
  <c r="K1626" i="4" s="1"/>
  <c r="C1626" i="4"/>
  <c r="I1626" i="4" s="1"/>
  <c r="R1625" i="4"/>
  <c r="K1625" i="4"/>
  <c r="I1625" i="4"/>
  <c r="H1625" i="4"/>
  <c r="R1624" i="4"/>
  <c r="I1624" i="4"/>
  <c r="H1624" i="4"/>
  <c r="D1624" i="4"/>
  <c r="K1624" i="4" s="1"/>
  <c r="C1624" i="4"/>
  <c r="R1623" i="4"/>
  <c r="I1623" i="4"/>
  <c r="H1623" i="4"/>
  <c r="D1623" i="4"/>
  <c r="K1623" i="4" s="1"/>
  <c r="C1623" i="4"/>
  <c r="R1622" i="4"/>
  <c r="K1622" i="4"/>
  <c r="I1622" i="4"/>
  <c r="H1622" i="4"/>
  <c r="R1621" i="4"/>
  <c r="I1621" i="4"/>
  <c r="H1621" i="4"/>
  <c r="D1621" i="4"/>
  <c r="K1621" i="4" s="1"/>
  <c r="C1621" i="4"/>
  <c r="R1620" i="4"/>
  <c r="I1620" i="4"/>
  <c r="H1620" i="4"/>
  <c r="D1620" i="4"/>
  <c r="K1620" i="4" s="1"/>
  <c r="C1620" i="4"/>
  <c r="R1619" i="4"/>
  <c r="K1619" i="4"/>
  <c r="I1619" i="4"/>
  <c r="H1619" i="4"/>
  <c r="R1618" i="4"/>
  <c r="H1618" i="4"/>
  <c r="D1618" i="4"/>
  <c r="K1618" i="4" s="1"/>
  <c r="C1618" i="4"/>
  <c r="I1618" i="4" s="1"/>
  <c r="R1617" i="4"/>
  <c r="H1617" i="4"/>
  <c r="D1617" i="4"/>
  <c r="K1617" i="4" s="1"/>
  <c r="C1617" i="4"/>
  <c r="I1617" i="4" s="1"/>
  <c r="R1616" i="4"/>
  <c r="K1616" i="4"/>
  <c r="I1616" i="4"/>
  <c r="H1616" i="4"/>
  <c r="R1615" i="4"/>
  <c r="K1615" i="4"/>
  <c r="H1615" i="4"/>
  <c r="D1615" i="4"/>
  <c r="C1615" i="4"/>
  <c r="I1615" i="4" s="1"/>
  <c r="R1614" i="4"/>
  <c r="H1614" i="4"/>
  <c r="D1614" i="4"/>
  <c r="K1614" i="4" s="1"/>
  <c r="C1614" i="4"/>
  <c r="I1614" i="4" s="1"/>
  <c r="R1613" i="4"/>
  <c r="K1613" i="4"/>
  <c r="I1613" i="4"/>
  <c r="H1613" i="4"/>
  <c r="R1612" i="4"/>
  <c r="I1612" i="4"/>
  <c r="H1612" i="4"/>
  <c r="D1612" i="4"/>
  <c r="K1612" i="4" s="1"/>
  <c r="C1612" i="4"/>
  <c r="R1611" i="4"/>
  <c r="I1611" i="4"/>
  <c r="H1611" i="4"/>
  <c r="D1611" i="4"/>
  <c r="K1611" i="4" s="1"/>
  <c r="C1611" i="4"/>
  <c r="R1610" i="4"/>
  <c r="K1610" i="4"/>
  <c r="I1610" i="4"/>
  <c r="H1610" i="4"/>
  <c r="R1609" i="4"/>
  <c r="I1609" i="4"/>
  <c r="H1609" i="4"/>
  <c r="D1609" i="4"/>
  <c r="K1609" i="4" s="1"/>
  <c r="M1702" i="4" s="1"/>
  <c r="Q1702" i="4" s="1"/>
  <c r="C1609" i="4"/>
  <c r="R1608" i="4"/>
  <c r="I1608" i="4"/>
  <c r="H1608" i="4"/>
  <c r="D1608" i="4"/>
  <c r="K1608" i="4" s="1"/>
  <c r="C1608" i="4"/>
  <c r="R1607" i="4"/>
  <c r="K1607" i="4"/>
  <c r="I1607" i="4"/>
  <c r="H1607" i="4"/>
  <c r="R1606" i="4"/>
  <c r="H1606" i="4"/>
  <c r="D1606" i="4"/>
  <c r="K1606" i="4" s="1"/>
  <c r="C1606" i="4"/>
  <c r="I1606" i="4" s="1"/>
  <c r="R1605" i="4"/>
  <c r="K1605" i="4"/>
  <c r="H1605" i="4"/>
  <c r="D1605" i="4"/>
  <c r="C1605" i="4"/>
  <c r="I1605" i="4" s="1"/>
  <c r="R1604" i="4"/>
  <c r="K1604" i="4"/>
  <c r="I1604" i="4"/>
  <c r="H1604" i="4"/>
  <c r="R1603" i="4"/>
  <c r="K1603" i="4"/>
  <c r="I1603" i="4"/>
  <c r="H1603" i="4"/>
  <c r="D1603" i="4"/>
  <c r="C1603" i="4"/>
  <c r="R1602" i="4"/>
  <c r="I1602" i="4"/>
  <c r="H1602" i="4"/>
  <c r="D1602" i="4"/>
  <c r="K1602" i="4" s="1"/>
  <c r="C1602" i="4"/>
  <c r="R1601" i="4"/>
  <c r="K1601" i="4"/>
  <c r="I1601" i="4"/>
  <c r="H1601" i="4"/>
  <c r="R1600" i="4"/>
  <c r="I1600" i="4"/>
  <c r="H1600" i="4"/>
  <c r="D1600" i="4"/>
  <c r="K1600" i="4" s="1"/>
  <c r="C1600" i="4"/>
  <c r="R1599" i="4"/>
  <c r="I1599" i="4"/>
  <c r="H1599" i="4"/>
  <c r="D1599" i="4"/>
  <c r="K1599" i="4" s="1"/>
  <c r="C1599" i="4"/>
  <c r="R1598" i="4"/>
  <c r="K1598" i="4"/>
  <c r="I1598" i="4"/>
  <c r="H1598" i="4"/>
  <c r="R1597" i="4"/>
  <c r="H1597" i="4"/>
  <c r="D1597" i="4"/>
  <c r="K1597" i="4" s="1"/>
  <c r="C1597" i="4"/>
  <c r="I1597" i="4" s="1"/>
  <c r="R1596" i="4"/>
  <c r="H1596" i="4"/>
  <c r="D1596" i="4"/>
  <c r="K1596" i="4" s="1"/>
  <c r="C1596" i="4"/>
  <c r="I1596" i="4" s="1"/>
  <c r="R1595" i="4"/>
  <c r="K1595" i="4"/>
  <c r="I1595" i="4"/>
  <c r="H1595" i="4"/>
  <c r="R1594" i="4"/>
  <c r="H1594" i="4"/>
  <c r="D1594" i="4"/>
  <c r="K1594" i="4" s="1"/>
  <c r="C1594" i="4"/>
  <c r="I1594" i="4" s="1"/>
  <c r="R1593" i="4"/>
  <c r="K1593" i="4"/>
  <c r="H1593" i="4"/>
  <c r="D1593" i="4"/>
  <c r="C1593" i="4"/>
  <c r="I1593" i="4" s="1"/>
  <c r="R1592" i="4"/>
  <c r="K1592" i="4"/>
  <c r="I1592" i="4"/>
  <c r="H1592" i="4"/>
  <c r="R1591" i="4"/>
  <c r="K1591" i="4"/>
  <c r="I1591" i="4"/>
  <c r="H1591" i="4"/>
  <c r="D1591" i="4"/>
  <c r="C1591" i="4"/>
  <c r="R1590" i="4"/>
  <c r="I1590" i="4"/>
  <c r="H1590" i="4"/>
  <c r="D1590" i="4"/>
  <c r="K1590" i="4" s="1"/>
  <c r="C1590" i="4"/>
  <c r="R1589" i="4"/>
  <c r="K1589" i="4"/>
  <c r="I1589" i="4"/>
  <c r="H1589" i="4"/>
  <c r="R1588" i="4"/>
  <c r="I1588" i="4"/>
  <c r="H1588" i="4"/>
  <c r="D1588" i="4"/>
  <c r="K1588" i="4" s="1"/>
  <c r="C1588" i="4"/>
  <c r="R1587" i="4"/>
  <c r="I1587" i="4"/>
  <c r="H1587" i="4"/>
  <c r="D1587" i="4"/>
  <c r="K1587" i="4" s="1"/>
  <c r="C1587" i="4"/>
  <c r="R1586" i="4"/>
  <c r="K1586" i="4"/>
  <c r="I1586" i="4"/>
  <c r="H1586" i="4"/>
  <c r="R1585" i="4"/>
  <c r="H1585" i="4"/>
  <c r="D1585" i="4"/>
  <c r="K1585" i="4" s="1"/>
  <c r="C1585" i="4"/>
  <c r="I1585" i="4" s="1"/>
  <c r="R1584" i="4"/>
  <c r="H1584" i="4"/>
  <c r="D1584" i="4"/>
  <c r="K1584" i="4" s="1"/>
  <c r="C1584" i="4"/>
  <c r="I1584" i="4" s="1"/>
  <c r="R1583" i="4"/>
  <c r="K1583" i="4"/>
  <c r="I1583" i="4"/>
  <c r="H1583" i="4"/>
  <c r="R1582" i="4"/>
  <c r="H1582" i="4"/>
  <c r="D1582" i="4"/>
  <c r="K1582" i="4" s="1"/>
  <c r="C1582" i="4"/>
  <c r="I1582" i="4" s="1"/>
  <c r="R1581" i="4"/>
  <c r="H1581" i="4"/>
  <c r="D1581" i="4"/>
  <c r="K1581" i="4" s="1"/>
  <c r="C1581" i="4"/>
  <c r="I1581" i="4" s="1"/>
  <c r="R1580" i="4"/>
  <c r="K1580" i="4"/>
  <c r="I1580" i="4"/>
  <c r="H1580" i="4"/>
  <c r="R1579" i="4"/>
  <c r="I1579" i="4"/>
  <c r="H1579" i="4"/>
  <c r="M1579" i="4" s="1"/>
  <c r="Q1579" i="4" s="1"/>
  <c r="D1579" i="4"/>
  <c r="K1579" i="4" s="1"/>
  <c r="C1579" i="4"/>
  <c r="R1578" i="4"/>
  <c r="I1578" i="4"/>
  <c r="H1578" i="4"/>
  <c r="D1578" i="4"/>
  <c r="K1578" i="4" s="1"/>
  <c r="C1578" i="4"/>
  <c r="R1577" i="4"/>
  <c r="K1577" i="4"/>
  <c r="M1697" i="4" s="1"/>
  <c r="Q1697" i="4" s="1"/>
  <c r="I1577" i="4"/>
  <c r="H1577" i="4"/>
  <c r="R1576" i="4"/>
  <c r="H1576" i="4"/>
  <c r="D1576" i="4"/>
  <c r="K1576" i="4" s="1"/>
  <c r="C1576" i="4"/>
  <c r="I1576" i="4" s="1"/>
  <c r="R1575" i="4"/>
  <c r="H1575" i="4"/>
  <c r="D1575" i="4"/>
  <c r="K1575" i="4" s="1"/>
  <c r="C1575" i="4"/>
  <c r="I1575" i="4" s="1"/>
  <c r="R1574" i="4"/>
  <c r="K1574" i="4"/>
  <c r="I1574" i="4"/>
  <c r="H1574" i="4"/>
  <c r="R1573" i="4"/>
  <c r="K1573" i="4"/>
  <c r="H1573" i="4"/>
  <c r="D1573" i="4"/>
  <c r="C1573" i="4"/>
  <c r="I1573" i="4" s="1"/>
  <c r="R1572" i="4"/>
  <c r="K1572" i="4"/>
  <c r="H1572" i="4"/>
  <c r="D1572" i="4"/>
  <c r="C1572" i="4"/>
  <c r="I1572" i="4" s="1"/>
  <c r="R1571" i="4"/>
  <c r="K1571" i="4"/>
  <c r="I1571" i="4"/>
  <c r="H1571" i="4"/>
  <c r="R1570" i="4"/>
  <c r="K1570" i="4"/>
  <c r="I1570" i="4"/>
  <c r="H1570" i="4"/>
  <c r="D1570" i="4"/>
  <c r="C1570" i="4"/>
  <c r="R1569" i="4"/>
  <c r="K1569" i="4"/>
  <c r="I1569" i="4"/>
  <c r="H1569" i="4"/>
  <c r="D1569" i="4"/>
  <c r="C1569" i="4"/>
  <c r="R1568" i="4"/>
  <c r="K1568" i="4"/>
  <c r="I1568" i="4"/>
  <c r="H1568" i="4"/>
  <c r="R1567" i="4"/>
  <c r="I1567" i="4"/>
  <c r="H1567" i="4"/>
  <c r="D1567" i="4"/>
  <c r="K1567" i="4" s="1"/>
  <c r="C1567" i="4"/>
  <c r="R1566" i="4"/>
  <c r="I1566" i="4"/>
  <c r="H1566" i="4"/>
  <c r="D1566" i="4"/>
  <c r="K1566" i="4" s="1"/>
  <c r="C1566" i="4"/>
  <c r="R1565" i="4"/>
  <c r="K1565" i="4"/>
  <c r="I1565" i="4"/>
  <c r="H1565" i="4"/>
  <c r="R1564" i="4"/>
  <c r="H1564" i="4"/>
  <c r="D1564" i="4"/>
  <c r="K1564" i="4" s="1"/>
  <c r="C1564" i="4"/>
  <c r="I1564" i="4" s="1"/>
  <c r="R1563" i="4"/>
  <c r="H1563" i="4"/>
  <c r="D1563" i="4"/>
  <c r="K1563" i="4" s="1"/>
  <c r="C1563" i="4"/>
  <c r="I1563" i="4" s="1"/>
  <c r="R1562" i="4"/>
  <c r="K1562" i="4"/>
  <c r="I1562" i="4"/>
  <c r="H1562" i="4"/>
  <c r="R1561" i="4"/>
  <c r="H1561" i="4"/>
  <c r="D1561" i="4"/>
  <c r="K1561" i="4" s="1"/>
  <c r="C1561" i="4"/>
  <c r="I1561" i="4" s="1"/>
  <c r="R1560" i="4"/>
  <c r="K1560" i="4"/>
  <c r="I1560" i="4"/>
  <c r="H1560" i="4"/>
  <c r="D1560" i="4"/>
  <c r="C1560" i="4"/>
  <c r="R1559" i="4"/>
  <c r="K1559" i="4"/>
  <c r="I1559" i="4"/>
  <c r="H1559" i="4"/>
  <c r="R1558" i="4"/>
  <c r="K1558" i="4"/>
  <c r="I1558" i="4"/>
  <c r="H1558" i="4"/>
  <c r="D1558" i="4"/>
  <c r="C1558" i="4"/>
  <c r="R1557" i="4"/>
  <c r="I1557" i="4"/>
  <c r="H1557" i="4"/>
  <c r="D1557" i="4"/>
  <c r="K1557" i="4" s="1"/>
  <c r="C1557" i="4"/>
  <c r="R1556" i="4"/>
  <c r="K1556" i="4"/>
  <c r="I1556" i="4"/>
  <c r="H1556" i="4"/>
  <c r="R1555" i="4"/>
  <c r="H1555" i="4"/>
  <c r="D1555" i="4"/>
  <c r="K1555" i="4" s="1"/>
  <c r="C1555" i="4"/>
  <c r="I1555" i="4" s="1"/>
  <c r="R1554" i="4"/>
  <c r="H1554" i="4"/>
  <c r="D1554" i="4"/>
  <c r="K1554" i="4" s="1"/>
  <c r="C1554" i="4"/>
  <c r="I1554" i="4" s="1"/>
  <c r="R1553" i="4"/>
  <c r="K1553" i="4"/>
  <c r="I1553" i="4"/>
  <c r="H1553" i="4"/>
  <c r="R1552" i="4"/>
  <c r="K1552" i="4"/>
  <c r="H1552" i="4"/>
  <c r="C1552" i="4"/>
  <c r="I1552" i="4" s="1"/>
  <c r="R1551" i="4"/>
  <c r="K1551" i="4"/>
  <c r="I1551" i="4"/>
  <c r="H1551" i="4"/>
  <c r="C1551" i="4"/>
  <c r="R1550" i="4"/>
  <c r="K1550" i="4"/>
  <c r="I1550" i="4"/>
  <c r="H1550" i="4"/>
  <c r="R1549" i="4"/>
  <c r="K1549" i="4"/>
  <c r="H1549" i="4"/>
  <c r="C1549" i="4"/>
  <c r="I1549" i="4" s="1"/>
  <c r="R1548" i="4"/>
  <c r="K1548" i="4"/>
  <c r="I1548" i="4"/>
  <c r="H1548" i="4"/>
  <c r="C1548" i="4"/>
  <c r="R1547" i="4"/>
  <c r="K1547" i="4"/>
  <c r="I1547" i="4"/>
  <c r="H1547" i="4"/>
  <c r="R1546" i="4"/>
  <c r="K1546" i="4"/>
  <c r="I1546" i="4"/>
  <c r="H1546" i="4"/>
  <c r="R1545" i="4"/>
  <c r="K1545" i="4"/>
  <c r="I1545" i="4"/>
  <c r="H1545" i="4"/>
  <c r="R1544" i="4"/>
  <c r="K1544" i="4"/>
  <c r="I1544" i="4"/>
  <c r="H1544" i="4"/>
  <c r="R1543" i="4"/>
  <c r="K1543" i="4"/>
  <c r="I1543" i="4"/>
  <c r="H1543" i="4"/>
  <c r="R1542" i="4"/>
  <c r="K1542" i="4"/>
  <c r="I1542" i="4"/>
  <c r="H1542" i="4"/>
  <c r="R1541" i="4"/>
  <c r="K1541" i="4"/>
  <c r="I1541" i="4"/>
  <c r="H1541" i="4"/>
  <c r="R1540" i="4"/>
  <c r="K1540" i="4"/>
  <c r="I1540" i="4"/>
  <c r="H1540" i="4"/>
  <c r="R1539" i="4"/>
  <c r="K1539" i="4"/>
  <c r="I1539" i="4"/>
  <c r="H1539" i="4"/>
  <c r="R1538" i="4"/>
  <c r="K1538" i="4"/>
  <c r="I1538" i="4"/>
  <c r="H1538" i="4"/>
  <c r="R1537" i="4"/>
  <c r="K1537" i="4"/>
  <c r="I1537" i="4"/>
  <c r="H1537" i="4"/>
  <c r="R1536" i="4"/>
  <c r="K1536" i="4"/>
  <c r="I1536" i="4"/>
  <c r="H1536" i="4"/>
  <c r="R1535" i="4"/>
  <c r="K1535" i="4"/>
  <c r="I1535" i="4"/>
  <c r="H1535" i="4"/>
  <c r="R1534" i="4"/>
  <c r="K1534" i="4"/>
  <c r="I1534" i="4"/>
  <c r="H1534" i="4"/>
  <c r="R1533" i="4"/>
  <c r="K1533" i="4"/>
  <c r="I1533" i="4"/>
  <c r="H1533" i="4"/>
  <c r="R1532" i="4"/>
  <c r="K1532" i="4"/>
  <c r="I1532" i="4"/>
  <c r="H1532" i="4"/>
  <c r="R1531" i="4"/>
  <c r="K1531" i="4"/>
  <c r="I1531" i="4"/>
  <c r="H1531" i="4"/>
  <c r="R1530" i="4"/>
  <c r="K1530" i="4"/>
  <c r="I1530" i="4"/>
  <c r="H1530" i="4"/>
  <c r="R1529" i="4"/>
  <c r="K1529" i="4"/>
  <c r="I1529" i="4"/>
  <c r="H1529" i="4"/>
  <c r="R1528" i="4"/>
  <c r="K1528" i="4"/>
  <c r="I1528" i="4"/>
  <c r="H1528" i="4"/>
  <c r="R1527" i="4"/>
  <c r="K1527" i="4"/>
  <c r="I1527" i="4"/>
  <c r="H1527" i="4"/>
  <c r="R1526" i="4"/>
  <c r="K1526" i="4"/>
  <c r="I1526" i="4"/>
  <c r="H1526" i="4"/>
  <c r="R1525" i="4"/>
  <c r="K1525" i="4"/>
  <c r="I1525" i="4"/>
  <c r="H1525" i="4"/>
  <c r="R1524" i="4"/>
  <c r="K1524" i="4"/>
  <c r="I1524" i="4"/>
  <c r="H1524" i="4"/>
  <c r="R1523" i="4"/>
  <c r="K1523" i="4"/>
  <c r="I1523" i="4"/>
  <c r="H1523" i="4"/>
  <c r="R1522" i="4"/>
  <c r="K1522" i="4"/>
  <c r="I1522" i="4"/>
  <c r="H1522" i="4"/>
  <c r="R1521" i="4"/>
  <c r="K1521" i="4"/>
  <c r="I1521" i="4"/>
  <c r="H1521" i="4"/>
  <c r="R1520" i="4"/>
  <c r="K1520" i="4"/>
  <c r="I1520" i="4"/>
  <c r="H1520" i="4"/>
  <c r="R1519" i="4"/>
  <c r="K1519" i="4"/>
  <c r="I1519" i="4"/>
  <c r="H1519" i="4"/>
  <c r="R1518" i="4"/>
  <c r="K1518" i="4"/>
  <c r="I1518" i="4"/>
  <c r="H1518" i="4"/>
  <c r="R1517" i="4"/>
  <c r="K1517" i="4"/>
  <c r="I1517" i="4"/>
  <c r="H1517" i="4"/>
  <c r="R1516" i="4"/>
  <c r="K1516" i="4"/>
  <c r="I1516" i="4"/>
  <c r="H1516" i="4"/>
  <c r="R1515" i="4"/>
  <c r="K1515" i="4"/>
  <c r="I1515" i="4"/>
  <c r="H1515" i="4"/>
  <c r="R1514" i="4"/>
  <c r="K1514" i="4"/>
  <c r="I1514" i="4"/>
  <c r="H1514" i="4"/>
  <c r="R1513" i="4"/>
  <c r="K1513" i="4"/>
  <c r="I1513" i="4"/>
  <c r="H1513" i="4"/>
  <c r="R1512" i="4"/>
  <c r="K1512" i="4"/>
  <c r="I1512" i="4"/>
  <c r="H1512" i="4"/>
  <c r="R1511" i="4"/>
  <c r="K1511" i="4"/>
  <c r="I1511" i="4"/>
  <c r="H1511" i="4"/>
  <c r="R1510" i="4"/>
  <c r="K1510" i="4"/>
  <c r="I1510" i="4"/>
  <c r="H1510" i="4"/>
  <c r="R1509" i="4"/>
  <c r="K1509" i="4"/>
  <c r="I1509" i="4"/>
  <c r="H1509" i="4"/>
  <c r="R1508" i="4"/>
  <c r="K1508" i="4"/>
  <c r="I1508" i="4"/>
  <c r="H1508" i="4"/>
  <c r="R1507" i="4"/>
  <c r="K1507" i="4"/>
  <c r="I1507" i="4"/>
  <c r="H1507" i="4"/>
  <c r="R1506" i="4"/>
  <c r="K1506" i="4"/>
  <c r="I1506" i="4"/>
  <c r="H1506" i="4"/>
  <c r="R1505" i="4"/>
  <c r="K1505" i="4"/>
  <c r="I1505" i="4"/>
  <c r="H1505" i="4"/>
  <c r="R1504" i="4"/>
  <c r="K1504" i="4"/>
  <c r="I1504" i="4"/>
  <c r="H1504" i="4"/>
  <c r="R1503" i="4"/>
  <c r="K1503" i="4"/>
  <c r="I1503" i="4"/>
  <c r="H1503" i="4"/>
  <c r="R1502" i="4"/>
  <c r="K1502" i="4"/>
  <c r="I1502" i="4"/>
  <c r="H1502" i="4"/>
  <c r="R1501" i="4"/>
  <c r="K1501" i="4"/>
  <c r="I1501" i="4"/>
  <c r="H1501" i="4"/>
  <c r="R1500" i="4"/>
  <c r="K1500" i="4"/>
  <c r="I1500" i="4"/>
  <c r="H1500" i="4"/>
  <c r="R1499" i="4"/>
  <c r="K1499" i="4"/>
  <c r="I1499" i="4"/>
  <c r="H1499" i="4"/>
  <c r="R1498" i="4"/>
  <c r="K1498" i="4"/>
  <c r="I1498" i="4"/>
  <c r="H1498" i="4"/>
  <c r="R1497" i="4"/>
  <c r="K1497" i="4"/>
  <c r="I1497" i="4"/>
  <c r="H1497" i="4"/>
  <c r="R1496" i="4"/>
  <c r="K1496" i="4"/>
  <c r="I1496" i="4"/>
  <c r="H1496" i="4"/>
  <c r="R1495" i="4"/>
  <c r="K1495" i="4"/>
  <c r="I1495" i="4"/>
  <c r="H1495" i="4"/>
  <c r="R1494" i="4"/>
  <c r="K1494" i="4"/>
  <c r="I1494" i="4"/>
  <c r="H1494" i="4"/>
  <c r="R1493" i="4"/>
  <c r="K1493" i="4"/>
  <c r="I1493" i="4"/>
  <c r="H1493" i="4"/>
  <c r="R1492" i="4"/>
  <c r="K1492" i="4"/>
  <c r="I1492" i="4"/>
  <c r="H1492" i="4"/>
  <c r="R1491" i="4"/>
  <c r="K1491" i="4"/>
  <c r="I1491" i="4"/>
  <c r="H1491" i="4"/>
  <c r="R1490" i="4"/>
  <c r="K1490" i="4"/>
  <c r="I1490" i="4"/>
  <c r="H1490" i="4"/>
  <c r="R1489" i="4"/>
  <c r="K1489" i="4"/>
  <c r="I1489" i="4"/>
  <c r="H1489" i="4"/>
  <c r="R1488" i="4"/>
  <c r="K1488" i="4"/>
  <c r="I1488" i="4"/>
  <c r="H1488" i="4"/>
  <c r="R1487" i="4"/>
  <c r="K1487" i="4"/>
  <c r="I1487" i="4"/>
  <c r="H1487" i="4"/>
  <c r="R1486" i="4"/>
  <c r="K1486" i="4"/>
  <c r="I1486" i="4"/>
  <c r="H1486" i="4"/>
  <c r="R1485" i="4"/>
  <c r="K1485" i="4"/>
  <c r="I1485" i="4"/>
  <c r="H1485" i="4"/>
  <c r="R1484" i="4"/>
  <c r="K1484" i="4"/>
  <c r="I1484" i="4"/>
  <c r="H1484" i="4"/>
  <c r="R1483" i="4"/>
  <c r="K1483" i="4"/>
  <c r="I1483" i="4"/>
  <c r="H1483" i="4"/>
  <c r="R1482" i="4"/>
  <c r="K1482" i="4"/>
  <c r="I1482" i="4"/>
  <c r="H1482" i="4"/>
  <c r="R1481" i="4"/>
  <c r="K1481" i="4"/>
  <c r="I1481" i="4"/>
  <c r="H1481" i="4"/>
  <c r="R1480" i="4"/>
  <c r="K1480" i="4"/>
  <c r="I1480" i="4"/>
  <c r="H1480" i="4"/>
  <c r="R1479" i="4"/>
  <c r="K1479" i="4"/>
  <c r="I1479" i="4"/>
  <c r="H1479" i="4"/>
  <c r="R1478" i="4"/>
  <c r="K1478" i="4"/>
  <c r="I1478" i="4"/>
  <c r="H1478" i="4"/>
  <c r="R1477" i="4"/>
  <c r="K1477" i="4"/>
  <c r="I1477" i="4"/>
  <c r="H1477" i="4"/>
  <c r="R1476" i="4"/>
  <c r="K1476" i="4"/>
  <c r="I1476" i="4"/>
  <c r="H1476" i="4"/>
  <c r="R1475" i="4"/>
  <c r="K1475" i="4"/>
  <c r="I1475" i="4"/>
  <c r="H1475" i="4"/>
  <c r="R1474" i="4"/>
  <c r="K1474" i="4"/>
  <c r="I1474" i="4"/>
  <c r="H1474" i="4"/>
  <c r="R1473" i="4"/>
  <c r="K1473" i="4"/>
  <c r="I1473" i="4"/>
  <c r="H1473" i="4"/>
  <c r="R1472" i="4"/>
  <c r="K1472" i="4"/>
  <c r="I1472" i="4"/>
  <c r="H1472" i="4"/>
  <c r="R1471" i="4"/>
  <c r="K1471" i="4"/>
  <c r="I1471" i="4"/>
  <c r="H1471" i="4"/>
  <c r="R1470" i="4"/>
  <c r="K1470" i="4"/>
  <c r="I1470" i="4"/>
  <c r="H1470" i="4"/>
  <c r="R1469" i="4"/>
  <c r="K1469" i="4"/>
  <c r="I1469" i="4"/>
  <c r="H1469" i="4"/>
  <c r="R1468" i="4"/>
  <c r="K1468" i="4"/>
  <c r="I1468" i="4"/>
  <c r="H1468" i="4"/>
  <c r="R1467" i="4"/>
  <c r="K1467" i="4"/>
  <c r="I1467" i="4"/>
  <c r="H1467" i="4"/>
  <c r="R1466" i="4"/>
  <c r="K1466" i="4"/>
  <c r="I1466" i="4"/>
  <c r="H1466" i="4"/>
  <c r="R1465" i="4"/>
  <c r="K1465" i="4"/>
  <c r="I1465" i="4"/>
  <c r="H1465" i="4"/>
  <c r="R1464" i="4"/>
  <c r="K1464" i="4"/>
  <c r="I1464" i="4"/>
  <c r="H1464" i="4"/>
  <c r="R1463" i="4"/>
  <c r="K1463" i="4"/>
  <c r="I1463" i="4"/>
  <c r="H1463" i="4"/>
  <c r="R1462" i="4"/>
  <c r="K1462" i="4"/>
  <c r="I1462" i="4"/>
  <c r="H1462" i="4"/>
  <c r="R1461" i="4"/>
  <c r="K1461" i="4"/>
  <c r="I1461" i="4"/>
  <c r="H1461" i="4"/>
  <c r="R1460" i="4"/>
  <c r="K1460" i="4"/>
  <c r="I1460" i="4"/>
  <c r="H1460" i="4"/>
  <c r="R1459" i="4"/>
  <c r="K1459" i="4"/>
  <c r="I1459" i="4"/>
  <c r="H1459" i="4"/>
  <c r="R1458" i="4"/>
  <c r="K1458" i="4"/>
  <c r="I1458" i="4"/>
  <c r="H1458" i="4"/>
  <c r="R1457" i="4"/>
  <c r="K1457" i="4"/>
  <c r="I1457" i="4"/>
  <c r="H1457" i="4"/>
  <c r="R1456" i="4"/>
  <c r="K1456" i="4"/>
  <c r="I1456" i="4"/>
  <c r="H1456" i="4"/>
  <c r="R1455" i="4"/>
  <c r="K1455" i="4"/>
  <c r="I1455" i="4"/>
  <c r="H1455" i="4"/>
  <c r="R1454" i="4"/>
  <c r="K1454" i="4"/>
  <c r="I1454" i="4"/>
  <c r="H1454" i="4"/>
  <c r="R1453" i="4"/>
  <c r="K1453" i="4"/>
  <c r="I1453" i="4"/>
  <c r="H1453" i="4"/>
  <c r="R1452" i="4"/>
  <c r="K1452" i="4"/>
  <c r="I1452" i="4"/>
  <c r="H1452" i="4"/>
  <c r="R1451" i="4"/>
  <c r="K1451" i="4"/>
  <c r="I1451" i="4"/>
  <c r="H1451" i="4"/>
  <c r="R1450" i="4"/>
  <c r="K1450" i="4"/>
  <c r="I1450" i="4"/>
  <c r="H1450" i="4"/>
  <c r="R1449" i="4"/>
  <c r="K1449" i="4"/>
  <c r="I1449" i="4"/>
  <c r="H1449" i="4"/>
  <c r="R1448" i="4"/>
  <c r="K1448" i="4"/>
  <c r="I1448" i="4"/>
  <c r="H1448" i="4"/>
  <c r="R1447" i="4"/>
  <c r="K1447" i="4"/>
  <c r="I1447" i="4"/>
  <c r="H1447" i="4"/>
  <c r="R1446" i="4"/>
  <c r="K1446" i="4"/>
  <c r="I1446" i="4"/>
  <c r="H1446" i="4"/>
  <c r="R1445" i="4"/>
  <c r="K1445" i="4"/>
  <c r="I1445" i="4"/>
  <c r="H1445" i="4"/>
  <c r="R1444" i="4"/>
  <c r="K1444" i="4"/>
  <c r="I1444" i="4"/>
  <c r="H1444" i="4"/>
  <c r="R1443" i="4"/>
  <c r="K1443" i="4"/>
  <c r="I1443" i="4"/>
  <c r="H1443" i="4"/>
  <c r="R1442" i="4"/>
  <c r="K1442" i="4"/>
  <c r="I1442" i="4"/>
  <c r="H1442" i="4"/>
  <c r="R1441" i="4"/>
  <c r="K1441" i="4"/>
  <c r="I1441" i="4"/>
  <c r="H1441" i="4"/>
  <c r="R1440" i="4"/>
  <c r="K1440" i="4"/>
  <c r="I1440" i="4"/>
  <c r="H1440" i="4"/>
  <c r="R1439" i="4"/>
  <c r="K1439" i="4"/>
  <c r="I1439" i="4"/>
  <c r="H1439" i="4"/>
  <c r="R1438" i="4"/>
  <c r="K1438" i="4"/>
  <c r="I1438" i="4"/>
  <c r="H1438" i="4"/>
  <c r="R1437" i="4"/>
  <c r="K1437" i="4"/>
  <c r="I1437" i="4"/>
  <c r="H1437" i="4"/>
  <c r="R1436" i="4"/>
  <c r="K1436" i="4"/>
  <c r="I1436" i="4"/>
  <c r="H1436" i="4"/>
  <c r="R1435" i="4"/>
  <c r="K1435" i="4"/>
  <c r="I1435" i="4"/>
  <c r="H1435" i="4"/>
  <c r="R1434" i="4"/>
  <c r="K1434" i="4"/>
  <c r="I1434" i="4"/>
  <c r="H1434" i="4"/>
  <c r="R1433" i="4"/>
  <c r="K1433" i="4"/>
  <c r="I1433" i="4"/>
  <c r="H1433" i="4"/>
  <c r="R1432" i="4"/>
  <c r="K1432" i="4"/>
  <c r="I1432" i="4"/>
  <c r="H1432" i="4"/>
  <c r="R1431" i="4"/>
  <c r="K1431" i="4"/>
  <c r="I1431" i="4"/>
  <c r="H1431" i="4"/>
  <c r="R1430" i="4"/>
  <c r="K1430" i="4"/>
  <c r="I1430" i="4"/>
  <c r="H1430" i="4"/>
  <c r="R1429" i="4"/>
  <c r="K1429" i="4"/>
  <c r="I1429" i="4"/>
  <c r="H1429" i="4"/>
  <c r="R1428" i="4"/>
  <c r="K1428" i="4"/>
  <c r="I1428" i="4"/>
  <c r="H1428" i="4"/>
  <c r="R1427" i="4"/>
  <c r="K1427" i="4"/>
  <c r="I1427" i="4"/>
  <c r="H1427" i="4"/>
  <c r="R1426" i="4"/>
  <c r="K1426" i="4"/>
  <c r="I1426" i="4"/>
  <c r="H1426" i="4"/>
  <c r="R1425" i="4"/>
  <c r="K1425" i="4"/>
  <c r="I1425" i="4"/>
  <c r="H1425" i="4"/>
  <c r="R1424" i="4"/>
  <c r="K1424" i="4"/>
  <c r="I1424" i="4"/>
  <c r="H1424" i="4"/>
  <c r="R1423" i="4"/>
  <c r="K1423" i="4"/>
  <c r="I1423" i="4"/>
  <c r="H1423" i="4"/>
  <c r="R1422" i="4"/>
  <c r="K1422" i="4"/>
  <c r="I1422" i="4"/>
  <c r="H1422" i="4"/>
  <c r="R1421" i="4"/>
  <c r="K1421" i="4"/>
  <c r="I1421" i="4"/>
  <c r="H1421" i="4"/>
  <c r="R1420" i="4"/>
  <c r="K1420" i="4"/>
  <c r="I1420" i="4"/>
  <c r="H1420" i="4"/>
  <c r="R1419" i="4"/>
  <c r="K1419" i="4"/>
  <c r="M1522" i="4" s="1"/>
  <c r="Q1522" i="4" s="1"/>
  <c r="I1419" i="4"/>
  <c r="H1419" i="4"/>
  <c r="R1418" i="4"/>
  <c r="K1418" i="4"/>
  <c r="I1418" i="4"/>
  <c r="H1418" i="4"/>
  <c r="R1417" i="4"/>
  <c r="K1417" i="4"/>
  <c r="I1417" i="4"/>
  <c r="H1417" i="4"/>
  <c r="R1416" i="4"/>
  <c r="K1416" i="4"/>
  <c r="I1416" i="4"/>
  <c r="H1416" i="4"/>
  <c r="R1415" i="4"/>
  <c r="K1415" i="4"/>
  <c r="I1415" i="4"/>
  <c r="H1415" i="4"/>
  <c r="R1414" i="4"/>
  <c r="K1414" i="4"/>
  <c r="I1414" i="4"/>
  <c r="H1414" i="4"/>
  <c r="R1413" i="4"/>
  <c r="K1413" i="4"/>
  <c r="I1413" i="4"/>
  <c r="H1413" i="4"/>
  <c r="R1412" i="4"/>
  <c r="K1412" i="4"/>
  <c r="I1412" i="4"/>
  <c r="H1412" i="4"/>
  <c r="R1411" i="4"/>
  <c r="K1411" i="4"/>
  <c r="I1411" i="4"/>
  <c r="H1411" i="4"/>
  <c r="R1410" i="4"/>
  <c r="K1410" i="4"/>
  <c r="I1410" i="4"/>
  <c r="H1410" i="4"/>
  <c r="R1409" i="4"/>
  <c r="K1409" i="4"/>
  <c r="I1409" i="4"/>
  <c r="H1409" i="4"/>
  <c r="R1408" i="4"/>
  <c r="K1408" i="4"/>
  <c r="I1408" i="4"/>
  <c r="H1408" i="4"/>
  <c r="R1407" i="4"/>
  <c r="K1407" i="4"/>
  <c r="I1407" i="4"/>
  <c r="H1407" i="4"/>
  <c r="R1406" i="4"/>
  <c r="K1406" i="4"/>
  <c r="I1406" i="4"/>
  <c r="H1406" i="4"/>
  <c r="R1405" i="4"/>
  <c r="K1405" i="4"/>
  <c r="M1524" i="4" s="1"/>
  <c r="Q1524" i="4" s="1"/>
  <c r="I1405" i="4"/>
  <c r="H1405" i="4"/>
  <c r="R1404" i="4"/>
  <c r="K1404" i="4"/>
  <c r="I1404" i="4"/>
  <c r="H1404" i="4"/>
  <c r="R1403" i="4"/>
  <c r="K1403" i="4"/>
  <c r="I1403" i="4"/>
  <c r="H1403" i="4"/>
  <c r="R1402" i="4"/>
  <c r="K1402" i="4"/>
  <c r="I1402" i="4"/>
  <c r="H1402" i="4"/>
  <c r="R1401" i="4"/>
  <c r="K1401" i="4"/>
  <c r="I1401" i="4"/>
  <c r="H1401" i="4"/>
  <c r="R1400" i="4"/>
  <c r="K1400" i="4"/>
  <c r="I1400" i="4"/>
  <c r="H1400" i="4"/>
  <c r="R1399" i="4"/>
  <c r="K1399" i="4"/>
  <c r="I1399" i="4"/>
  <c r="H1399" i="4"/>
  <c r="R1398" i="4"/>
  <c r="K1398" i="4"/>
  <c r="I1398" i="4"/>
  <c r="H1398" i="4"/>
  <c r="R1397" i="4"/>
  <c r="K1397" i="4"/>
  <c r="I1397" i="4"/>
  <c r="H1397" i="4"/>
  <c r="R1396" i="4"/>
  <c r="K1396" i="4"/>
  <c r="I1396" i="4"/>
  <c r="H1396" i="4"/>
  <c r="R1395" i="4"/>
  <c r="K1395" i="4"/>
  <c r="I1395" i="4"/>
  <c r="H1395" i="4"/>
  <c r="R1394" i="4"/>
  <c r="K1394" i="4"/>
  <c r="I1394" i="4"/>
  <c r="H1394" i="4"/>
  <c r="R1393" i="4"/>
  <c r="K1393" i="4"/>
  <c r="I1393" i="4"/>
  <c r="H1393" i="4"/>
  <c r="R1392" i="4"/>
  <c r="K1392" i="4"/>
  <c r="I1392" i="4"/>
  <c r="H1392" i="4"/>
  <c r="R1391" i="4"/>
  <c r="K1391" i="4"/>
  <c r="I1391" i="4"/>
  <c r="H1391" i="4"/>
  <c r="R1390" i="4"/>
  <c r="K1390" i="4"/>
  <c r="I1390" i="4"/>
  <c r="H1390" i="4"/>
  <c r="R1389" i="4"/>
  <c r="K1389" i="4"/>
  <c r="I1389" i="4"/>
  <c r="H1389" i="4"/>
  <c r="R1388" i="4"/>
  <c r="K1388" i="4"/>
  <c r="I1388" i="4"/>
  <c r="H1388" i="4"/>
  <c r="R1387" i="4"/>
  <c r="K1387" i="4"/>
  <c r="I1387" i="4"/>
  <c r="H1387" i="4"/>
  <c r="R1386" i="4"/>
  <c r="K1386" i="4"/>
  <c r="I1386" i="4"/>
  <c r="H1386" i="4"/>
  <c r="R1385" i="4"/>
  <c r="K1385" i="4"/>
  <c r="I1385" i="4"/>
  <c r="H1385" i="4"/>
  <c r="R1384" i="4"/>
  <c r="K1384" i="4"/>
  <c r="I1384" i="4"/>
  <c r="H1384" i="4"/>
  <c r="R1383" i="4"/>
  <c r="K1383" i="4"/>
  <c r="I1383" i="4"/>
  <c r="H1383" i="4"/>
  <c r="R1382" i="4"/>
  <c r="K1382" i="4"/>
  <c r="I1382" i="4"/>
  <c r="H1382" i="4"/>
  <c r="R1381" i="4"/>
  <c r="K1381" i="4"/>
  <c r="I1381" i="4"/>
  <c r="H1381" i="4"/>
  <c r="R1380" i="4"/>
  <c r="K1380" i="4"/>
  <c r="I1380" i="4"/>
  <c r="H1380" i="4"/>
  <c r="R1379" i="4"/>
  <c r="K1379" i="4"/>
  <c r="I1379" i="4"/>
  <c r="H1379" i="4"/>
  <c r="R1378" i="4"/>
  <c r="K1378" i="4"/>
  <c r="I1378" i="4"/>
  <c r="H1378" i="4"/>
  <c r="R1377" i="4"/>
  <c r="K1377" i="4"/>
  <c r="I1377" i="4"/>
  <c r="H1377" i="4"/>
  <c r="R1376" i="4"/>
  <c r="K1376" i="4"/>
  <c r="I1376" i="4"/>
  <c r="H1376" i="4"/>
  <c r="R1375" i="4"/>
  <c r="K1375" i="4"/>
  <c r="I1375" i="4"/>
  <c r="H1375" i="4"/>
  <c r="R1374" i="4"/>
  <c r="K1374" i="4"/>
  <c r="I1374" i="4"/>
  <c r="H1374" i="4"/>
  <c r="R1373" i="4"/>
  <c r="K1373" i="4"/>
  <c r="I1373" i="4"/>
  <c r="H1373" i="4"/>
  <c r="R1372" i="4"/>
  <c r="K1372" i="4"/>
  <c r="I1372" i="4"/>
  <c r="H1372" i="4"/>
  <c r="R1371" i="4"/>
  <c r="K1371" i="4"/>
  <c r="I1371" i="4"/>
  <c r="H1371" i="4"/>
  <c r="R1370" i="4"/>
  <c r="K1370" i="4"/>
  <c r="I1370" i="4"/>
  <c r="H1370" i="4"/>
  <c r="R1369" i="4"/>
  <c r="K1369" i="4"/>
  <c r="I1369" i="4"/>
  <c r="H1369" i="4"/>
  <c r="R1368" i="4"/>
  <c r="K1368" i="4"/>
  <c r="I1368" i="4"/>
  <c r="H1368" i="4"/>
  <c r="R1367" i="4"/>
  <c r="K1367" i="4"/>
  <c r="I1367" i="4"/>
  <c r="H1367" i="4"/>
  <c r="R1366" i="4"/>
  <c r="K1366" i="4"/>
  <c r="I1366" i="4"/>
  <c r="H1366" i="4"/>
  <c r="R1365" i="4"/>
  <c r="K1365" i="4"/>
  <c r="I1365" i="4"/>
  <c r="H1365" i="4"/>
  <c r="R1364" i="4"/>
  <c r="K1364" i="4"/>
  <c r="I1364" i="4"/>
  <c r="H1364" i="4"/>
  <c r="R1363" i="4"/>
  <c r="K1363" i="4"/>
  <c r="I1363" i="4"/>
  <c r="H1363" i="4"/>
  <c r="R1362" i="4"/>
  <c r="K1362" i="4"/>
  <c r="I1362" i="4"/>
  <c r="H1362" i="4"/>
  <c r="M1362" i="4" s="1"/>
  <c r="Q1362" i="4" s="1"/>
  <c r="R1361" i="4"/>
  <c r="K1361" i="4"/>
  <c r="I1361" i="4"/>
  <c r="H1361" i="4"/>
  <c r="R1360" i="4"/>
  <c r="K1360" i="4"/>
  <c r="I1360" i="4"/>
  <c r="H1360" i="4"/>
  <c r="R1359" i="4"/>
  <c r="K1359" i="4"/>
  <c r="I1359" i="4"/>
  <c r="H1359" i="4"/>
  <c r="R1358" i="4"/>
  <c r="K1358" i="4"/>
  <c r="I1358" i="4"/>
  <c r="H1358" i="4"/>
  <c r="R1357" i="4"/>
  <c r="K1357" i="4"/>
  <c r="I1357" i="4"/>
  <c r="H1357" i="4"/>
  <c r="R1356" i="4"/>
  <c r="K1356" i="4"/>
  <c r="I1356" i="4"/>
  <c r="H1356" i="4"/>
  <c r="R1355" i="4"/>
  <c r="K1355" i="4"/>
  <c r="I1355" i="4"/>
  <c r="H1355" i="4"/>
  <c r="R1354" i="4"/>
  <c r="K1354" i="4"/>
  <c r="I1354" i="4"/>
  <c r="H1354" i="4"/>
  <c r="R1353" i="4"/>
  <c r="K1353" i="4"/>
  <c r="I1353" i="4"/>
  <c r="H1353" i="4"/>
  <c r="R1352" i="4"/>
  <c r="K1352" i="4"/>
  <c r="I1352" i="4"/>
  <c r="H1352" i="4"/>
  <c r="R1351" i="4"/>
  <c r="K1351" i="4"/>
  <c r="I1351" i="4"/>
  <c r="H1351" i="4"/>
  <c r="R1350" i="4"/>
  <c r="K1350" i="4"/>
  <c r="I1350" i="4"/>
  <c r="H1350" i="4"/>
  <c r="R1349" i="4"/>
  <c r="K1349" i="4"/>
  <c r="I1349" i="4"/>
  <c r="H1349" i="4"/>
  <c r="R1348" i="4"/>
  <c r="K1348" i="4"/>
  <c r="I1348" i="4"/>
  <c r="H1348" i="4"/>
  <c r="R1347" i="4"/>
  <c r="K1347" i="4"/>
  <c r="I1347" i="4"/>
  <c r="H1347" i="4"/>
  <c r="R1346" i="4"/>
  <c r="K1346" i="4"/>
  <c r="I1346" i="4"/>
  <c r="H1346" i="4"/>
  <c r="R1345" i="4"/>
  <c r="K1345" i="4"/>
  <c r="I1345" i="4"/>
  <c r="H1345" i="4"/>
  <c r="R1344" i="4"/>
  <c r="K1344" i="4"/>
  <c r="I1344" i="4"/>
  <c r="H1344" i="4"/>
  <c r="R1343" i="4"/>
  <c r="K1343" i="4"/>
  <c r="I1343" i="4"/>
  <c r="H1343" i="4"/>
  <c r="R1342" i="4"/>
  <c r="K1342" i="4"/>
  <c r="I1342" i="4"/>
  <c r="H1342" i="4"/>
  <c r="R1341" i="4"/>
  <c r="K1341" i="4"/>
  <c r="I1341" i="4"/>
  <c r="H1341" i="4"/>
  <c r="R1340" i="4"/>
  <c r="K1340" i="4"/>
  <c r="I1340" i="4"/>
  <c r="H1340" i="4"/>
  <c r="R1339" i="4"/>
  <c r="K1339" i="4"/>
  <c r="I1339" i="4"/>
  <c r="H1339" i="4"/>
  <c r="R1338" i="4"/>
  <c r="K1338" i="4"/>
  <c r="I1338" i="4"/>
  <c r="H1338" i="4"/>
  <c r="R1337" i="4"/>
  <c r="K1337" i="4"/>
  <c r="I1337" i="4"/>
  <c r="H1337" i="4"/>
  <c r="R1336" i="4"/>
  <c r="K1336" i="4"/>
  <c r="I1336" i="4"/>
  <c r="H1336" i="4"/>
  <c r="R1335" i="4"/>
  <c r="K1335" i="4"/>
  <c r="I1335" i="4"/>
  <c r="H1335" i="4"/>
  <c r="R1334" i="4"/>
  <c r="K1334" i="4"/>
  <c r="I1334" i="4"/>
  <c r="H1334" i="4"/>
  <c r="R1333" i="4"/>
  <c r="K1333" i="4"/>
  <c r="I1333" i="4"/>
  <c r="H1333" i="4"/>
  <c r="R1332" i="4"/>
  <c r="K1332" i="4"/>
  <c r="I1332" i="4"/>
  <c r="H1332" i="4"/>
  <c r="R1331" i="4"/>
  <c r="K1331" i="4"/>
  <c r="I1331" i="4"/>
  <c r="H1331" i="4"/>
  <c r="R1330" i="4"/>
  <c r="K1330" i="4"/>
  <c r="I1330" i="4"/>
  <c r="H1330" i="4"/>
  <c r="R1329" i="4"/>
  <c r="K1329" i="4"/>
  <c r="I1329" i="4"/>
  <c r="H1329" i="4"/>
  <c r="R1328" i="4"/>
  <c r="K1328" i="4"/>
  <c r="I1328" i="4"/>
  <c r="H1328" i="4"/>
  <c r="R1327" i="4"/>
  <c r="K1327" i="4"/>
  <c r="I1327" i="4"/>
  <c r="H1327" i="4"/>
  <c r="R1326" i="4"/>
  <c r="K1326" i="4"/>
  <c r="I1326" i="4"/>
  <c r="H1326" i="4"/>
  <c r="R1325" i="4"/>
  <c r="K1325" i="4"/>
  <c r="I1325" i="4"/>
  <c r="H1325" i="4"/>
  <c r="R1324" i="4"/>
  <c r="K1324" i="4"/>
  <c r="I1324" i="4"/>
  <c r="H1324" i="4"/>
  <c r="R1323" i="4"/>
  <c r="K1323" i="4"/>
  <c r="I1323" i="4"/>
  <c r="H1323" i="4"/>
  <c r="R1322" i="4"/>
  <c r="K1322" i="4"/>
  <c r="I1322" i="4"/>
  <c r="H1322" i="4"/>
  <c r="R1321" i="4"/>
  <c r="K1321" i="4"/>
  <c r="I1321" i="4"/>
  <c r="H1321" i="4"/>
  <c r="R1320" i="4"/>
  <c r="K1320" i="4"/>
  <c r="I1320" i="4"/>
  <c r="H1320" i="4"/>
  <c r="R1319" i="4"/>
  <c r="K1319" i="4"/>
  <c r="I1319" i="4"/>
  <c r="H1319" i="4"/>
  <c r="R1318" i="4"/>
  <c r="K1318" i="4"/>
  <c r="I1318" i="4"/>
  <c r="H1318" i="4"/>
  <c r="R1317" i="4"/>
  <c r="K1317" i="4"/>
  <c r="I1317" i="4"/>
  <c r="H1317" i="4"/>
  <c r="R1316" i="4"/>
  <c r="K1316" i="4"/>
  <c r="I1316" i="4"/>
  <c r="H1316" i="4"/>
  <c r="R1315" i="4"/>
  <c r="K1315" i="4"/>
  <c r="I1315" i="4"/>
  <c r="H1315" i="4"/>
  <c r="R1314" i="4"/>
  <c r="K1314" i="4"/>
  <c r="I1314" i="4"/>
  <c r="H1314" i="4"/>
  <c r="R1313" i="4"/>
  <c r="K1313" i="4"/>
  <c r="I1313" i="4"/>
  <c r="H1313" i="4"/>
  <c r="R1312" i="4"/>
  <c r="K1312" i="4"/>
  <c r="I1312" i="4"/>
  <c r="H1312" i="4"/>
  <c r="R1311" i="4"/>
  <c r="K1311" i="4"/>
  <c r="I1311" i="4"/>
  <c r="H1311" i="4"/>
  <c r="R1310" i="4"/>
  <c r="K1310" i="4"/>
  <c r="I1310" i="4"/>
  <c r="H1310" i="4"/>
  <c r="R1309" i="4"/>
  <c r="K1309" i="4"/>
  <c r="I1309" i="4"/>
  <c r="H1309" i="4"/>
  <c r="R1308" i="4"/>
  <c r="K1308" i="4"/>
  <c r="I1308" i="4"/>
  <c r="H1308" i="4"/>
  <c r="R1307" i="4"/>
  <c r="K1307" i="4"/>
  <c r="I1307" i="4"/>
  <c r="H1307" i="4"/>
  <c r="R1306" i="4"/>
  <c r="K1306" i="4"/>
  <c r="I1306" i="4"/>
  <c r="H1306" i="4"/>
  <c r="R1305" i="4"/>
  <c r="K1305" i="4"/>
  <c r="I1305" i="4"/>
  <c r="H1305" i="4"/>
  <c r="R1304" i="4"/>
  <c r="K1304" i="4"/>
  <c r="I1304" i="4"/>
  <c r="H1304" i="4"/>
  <c r="R1303" i="4"/>
  <c r="K1303" i="4"/>
  <c r="I1303" i="4"/>
  <c r="H1303" i="4"/>
  <c r="R1302" i="4"/>
  <c r="K1302" i="4"/>
  <c r="I1302" i="4"/>
  <c r="H1302" i="4"/>
  <c r="R1301" i="4"/>
  <c r="K1301" i="4"/>
  <c r="I1301" i="4"/>
  <c r="H1301" i="4"/>
  <c r="R1300" i="4"/>
  <c r="K1300" i="4"/>
  <c r="I1300" i="4"/>
  <c r="H1300" i="4"/>
  <c r="R1299" i="4"/>
  <c r="K1299" i="4"/>
  <c r="I1299" i="4"/>
  <c r="H1299" i="4"/>
  <c r="M1299" i="4" s="1"/>
  <c r="Q1299" i="4" s="1"/>
  <c r="R1298" i="4"/>
  <c r="K1298" i="4"/>
  <c r="I1298" i="4"/>
  <c r="H1298" i="4"/>
  <c r="R1297" i="4"/>
  <c r="K1297" i="4"/>
  <c r="I1297" i="4"/>
  <c r="H1297" i="4"/>
  <c r="R1296" i="4"/>
  <c r="K1296" i="4"/>
  <c r="I1296" i="4"/>
  <c r="H1296" i="4"/>
  <c r="R1295" i="4"/>
  <c r="K1295" i="4"/>
  <c r="I1295" i="4"/>
  <c r="H1295" i="4"/>
  <c r="R1294" i="4"/>
  <c r="K1294" i="4"/>
  <c r="I1294" i="4"/>
  <c r="H1294" i="4"/>
  <c r="R1293" i="4"/>
  <c r="K1293" i="4"/>
  <c r="I1293" i="4"/>
  <c r="H1293" i="4"/>
  <c r="R1292" i="4"/>
  <c r="K1292" i="4"/>
  <c r="I1292" i="4"/>
  <c r="H1292" i="4"/>
  <c r="R1291" i="4"/>
  <c r="K1291" i="4"/>
  <c r="I1291" i="4"/>
  <c r="H1291" i="4"/>
  <c r="R1290" i="4"/>
  <c r="K1290" i="4"/>
  <c r="I1290" i="4"/>
  <c r="H1290" i="4"/>
  <c r="R1289" i="4"/>
  <c r="K1289" i="4"/>
  <c r="I1289" i="4"/>
  <c r="H1289" i="4"/>
  <c r="R1288" i="4"/>
  <c r="K1288" i="4"/>
  <c r="I1288" i="4"/>
  <c r="H1288" i="4"/>
  <c r="R1287" i="4"/>
  <c r="K1287" i="4"/>
  <c r="I1287" i="4"/>
  <c r="H1287" i="4"/>
  <c r="R1286" i="4"/>
  <c r="K1286" i="4"/>
  <c r="I1286" i="4"/>
  <c r="H1286" i="4"/>
  <c r="R1285" i="4"/>
  <c r="K1285" i="4"/>
  <c r="I1285" i="4"/>
  <c r="H1285" i="4"/>
  <c r="R1284" i="4"/>
  <c r="K1284" i="4"/>
  <c r="I1284" i="4"/>
  <c r="H1284" i="4"/>
  <c r="R1283" i="4"/>
  <c r="K1283" i="4"/>
  <c r="I1283" i="4"/>
  <c r="H1283" i="4"/>
  <c r="R1282" i="4"/>
  <c r="K1282" i="4"/>
  <c r="I1282" i="4"/>
  <c r="H1282" i="4"/>
  <c r="R1281" i="4"/>
  <c r="K1281" i="4"/>
  <c r="I1281" i="4"/>
  <c r="H1281" i="4"/>
  <c r="R1280" i="4"/>
  <c r="K1280" i="4"/>
  <c r="I1280" i="4"/>
  <c r="H1280" i="4"/>
  <c r="R1279" i="4"/>
  <c r="K1279" i="4"/>
  <c r="I1279" i="4"/>
  <c r="H1279" i="4"/>
  <c r="R1278" i="4"/>
  <c r="K1278" i="4"/>
  <c r="I1278" i="4"/>
  <c r="H1278" i="4"/>
  <c r="R1277" i="4"/>
  <c r="K1277" i="4"/>
  <c r="I1277" i="4"/>
  <c r="H1277" i="4"/>
  <c r="R1276" i="4"/>
  <c r="K1276" i="4"/>
  <c r="I1276" i="4"/>
  <c r="H1276" i="4"/>
  <c r="R1275" i="4"/>
  <c r="K1275" i="4"/>
  <c r="I1275" i="4"/>
  <c r="H1275" i="4"/>
  <c r="R1274" i="4"/>
  <c r="K1274" i="4"/>
  <c r="I1274" i="4"/>
  <c r="H1274" i="4"/>
  <c r="R1273" i="4"/>
  <c r="K1273" i="4"/>
  <c r="I1273" i="4"/>
  <c r="H1273" i="4"/>
  <c r="R1272" i="4"/>
  <c r="K1272" i="4"/>
  <c r="I1272" i="4"/>
  <c r="H1272" i="4"/>
  <c r="R1271" i="4"/>
  <c r="K1271" i="4"/>
  <c r="I1271" i="4"/>
  <c r="H1271" i="4"/>
  <c r="R1270" i="4"/>
  <c r="K1270" i="4"/>
  <c r="I1270" i="4"/>
  <c r="H1270" i="4"/>
  <c r="R1269" i="4"/>
  <c r="K1269" i="4"/>
  <c r="I1269" i="4"/>
  <c r="H1269" i="4"/>
  <c r="R1268" i="4"/>
  <c r="K1268" i="4"/>
  <c r="I1268" i="4"/>
  <c r="H1268" i="4"/>
  <c r="R1267" i="4"/>
  <c r="K1267" i="4"/>
  <c r="I1267" i="4"/>
  <c r="H1267" i="4"/>
  <c r="R1266" i="4"/>
  <c r="K1266" i="4"/>
  <c r="I1266" i="4"/>
  <c r="H1266" i="4"/>
  <c r="R1265" i="4"/>
  <c r="K1265" i="4"/>
  <c r="I1265" i="4"/>
  <c r="H1265" i="4"/>
  <c r="R1264" i="4"/>
  <c r="K1264" i="4"/>
  <c r="I1264" i="4"/>
  <c r="H1264" i="4"/>
  <c r="R1263" i="4"/>
  <c r="K1263" i="4"/>
  <c r="I1263" i="4"/>
  <c r="H1263" i="4"/>
  <c r="R1262" i="4"/>
  <c r="K1262" i="4"/>
  <c r="I1262" i="4"/>
  <c r="H1262" i="4"/>
  <c r="R1261" i="4"/>
  <c r="K1261" i="4"/>
  <c r="I1261" i="4"/>
  <c r="H1261" i="4"/>
  <c r="R1260" i="4"/>
  <c r="K1260" i="4"/>
  <c r="I1260" i="4"/>
  <c r="H1260" i="4"/>
  <c r="R1259" i="4"/>
  <c r="K1259" i="4"/>
  <c r="I1259" i="4"/>
  <c r="H1259" i="4"/>
  <c r="R1258" i="4"/>
  <c r="K1258" i="4"/>
  <c r="I1258" i="4"/>
  <c r="H1258" i="4"/>
  <c r="R1257" i="4"/>
  <c r="K1257" i="4"/>
  <c r="I1257" i="4"/>
  <c r="H1257" i="4"/>
  <c r="R1256" i="4"/>
  <c r="K1256" i="4"/>
  <c r="I1256" i="4"/>
  <c r="H1256" i="4"/>
  <c r="R1255" i="4"/>
  <c r="K1255" i="4"/>
  <c r="I1255" i="4"/>
  <c r="H1255" i="4"/>
  <c r="R1254" i="4"/>
  <c r="K1254" i="4"/>
  <c r="I1254" i="4"/>
  <c r="H1254" i="4"/>
  <c r="R1253" i="4"/>
  <c r="K1253" i="4"/>
  <c r="I1253" i="4"/>
  <c r="H1253" i="4"/>
  <c r="R1252" i="4"/>
  <c r="K1252" i="4"/>
  <c r="I1252" i="4"/>
  <c r="H1252" i="4"/>
  <c r="R1251" i="4"/>
  <c r="K1251" i="4"/>
  <c r="I1251" i="4"/>
  <c r="H1251" i="4"/>
  <c r="R1250" i="4"/>
  <c r="K1250" i="4"/>
  <c r="I1250" i="4"/>
  <c r="H1250" i="4"/>
  <c r="R1249" i="4"/>
  <c r="K1249" i="4"/>
  <c r="I1249" i="4"/>
  <c r="H1249" i="4"/>
  <c r="R1248" i="4"/>
  <c r="K1248" i="4"/>
  <c r="I1248" i="4"/>
  <c r="H1248" i="4"/>
  <c r="R1247" i="4"/>
  <c r="K1247" i="4"/>
  <c r="I1247" i="4"/>
  <c r="H1247" i="4"/>
  <c r="R1246" i="4"/>
  <c r="K1246" i="4"/>
  <c r="I1246" i="4"/>
  <c r="H1246" i="4"/>
  <c r="R1245" i="4"/>
  <c r="K1245" i="4"/>
  <c r="I1245" i="4"/>
  <c r="H1245" i="4"/>
  <c r="R1244" i="4"/>
  <c r="K1244" i="4"/>
  <c r="I1244" i="4"/>
  <c r="H1244" i="4"/>
  <c r="R1243" i="4"/>
  <c r="K1243" i="4"/>
  <c r="I1243" i="4"/>
  <c r="H1243" i="4"/>
  <c r="R1242" i="4"/>
  <c r="K1242" i="4"/>
  <c r="I1242" i="4"/>
  <c r="H1242" i="4"/>
  <c r="R1241" i="4"/>
  <c r="K1241" i="4"/>
  <c r="I1241" i="4"/>
  <c r="H1241" i="4"/>
  <c r="R1240" i="4"/>
  <c r="K1240" i="4"/>
  <c r="I1240" i="4"/>
  <c r="H1240" i="4"/>
  <c r="R1239" i="4"/>
  <c r="K1239" i="4"/>
  <c r="I1239" i="4"/>
  <c r="H1239" i="4"/>
  <c r="R1238" i="4"/>
  <c r="K1238" i="4"/>
  <c r="I1238" i="4"/>
  <c r="H1238" i="4"/>
  <c r="R1237" i="4"/>
  <c r="K1237" i="4"/>
  <c r="I1237" i="4"/>
  <c r="H1237" i="4"/>
  <c r="R1236" i="4"/>
  <c r="K1236" i="4"/>
  <c r="I1236" i="4"/>
  <c r="H1236" i="4"/>
  <c r="R1235" i="4"/>
  <c r="K1235" i="4"/>
  <c r="I1235" i="4"/>
  <c r="H1235" i="4"/>
  <c r="R1234" i="4"/>
  <c r="K1234" i="4"/>
  <c r="I1234" i="4"/>
  <c r="H1234" i="4"/>
  <c r="R1233" i="4"/>
  <c r="K1233" i="4"/>
  <c r="I1233" i="4"/>
  <c r="H1233" i="4"/>
  <c r="R1232" i="4"/>
  <c r="K1232" i="4"/>
  <c r="I1232" i="4"/>
  <c r="H1232" i="4"/>
  <c r="R1231" i="4"/>
  <c r="K1231" i="4"/>
  <c r="I1231" i="4"/>
  <c r="H1231" i="4"/>
  <c r="R1230" i="4"/>
  <c r="K1230" i="4"/>
  <c r="I1230" i="4"/>
  <c r="H1230" i="4"/>
  <c r="R1229" i="4"/>
  <c r="K1229" i="4"/>
  <c r="I1229" i="4"/>
  <c r="H1229" i="4"/>
  <c r="R1228" i="4"/>
  <c r="K1228" i="4"/>
  <c r="I1228" i="4"/>
  <c r="H1228" i="4"/>
  <c r="R1227" i="4"/>
  <c r="K1227" i="4"/>
  <c r="I1227" i="4"/>
  <c r="H1227" i="4"/>
  <c r="R1226" i="4"/>
  <c r="K1226" i="4"/>
  <c r="I1226" i="4"/>
  <c r="H1226" i="4"/>
  <c r="R1225" i="4"/>
  <c r="K1225" i="4"/>
  <c r="I1225" i="4"/>
  <c r="H1225" i="4"/>
  <c r="R1224" i="4"/>
  <c r="K1224" i="4"/>
  <c r="I1224" i="4"/>
  <c r="H1224" i="4"/>
  <c r="R1223" i="4"/>
  <c r="K1223" i="4"/>
  <c r="I1223" i="4"/>
  <c r="H1223" i="4"/>
  <c r="R1222" i="4"/>
  <c r="K1222" i="4"/>
  <c r="I1222" i="4"/>
  <c r="H1222" i="4"/>
  <c r="R1221" i="4"/>
  <c r="K1221" i="4"/>
  <c r="I1221" i="4"/>
  <c r="H1221" i="4"/>
  <c r="R1220" i="4"/>
  <c r="K1220" i="4"/>
  <c r="I1220" i="4"/>
  <c r="H1220" i="4"/>
  <c r="R1219" i="4"/>
  <c r="K1219" i="4"/>
  <c r="I1219" i="4"/>
  <c r="H1219" i="4"/>
  <c r="R1218" i="4"/>
  <c r="K1218" i="4"/>
  <c r="I1218" i="4"/>
  <c r="H1218" i="4"/>
  <c r="R1217" i="4"/>
  <c r="K1217" i="4"/>
  <c r="I1217" i="4"/>
  <c r="H1217" i="4"/>
  <c r="R1216" i="4"/>
  <c r="K1216" i="4"/>
  <c r="I1216" i="4"/>
  <c r="H1216" i="4"/>
  <c r="R1215" i="4"/>
  <c r="K1215" i="4"/>
  <c r="I1215" i="4"/>
  <c r="H1215" i="4"/>
  <c r="R1214" i="4"/>
  <c r="K1214" i="4"/>
  <c r="I1214" i="4"/>
  <c r="H1214" i="4"/>
  <c r="R1213" i="4"/>
  <c r="K1213" i="4"/>
  <c r="I1213" i="4"/>
  <c r="H1213" i="4"/>
  <c r="R1212" i="4"/>
  <c r="K1212" i="4"/>
  <c r="I1212" i="4"/>
  <c r="H1212" i="4"/>
  <c r="R1211" i="4"/>
  <c r="K1211" i="4"/>
  <c r="I1211" i="4"/>
  <c r="H1211" i="4"/>
  <c r="R1210" i="4"/>
  <c r="K1210" i="4"/>
  <c r="I1210" i="4"/>
  <c r="H1210" i="4"/>
  <c r="R1209" i="4"/>
  <c r="K1209" i="4"/>
  <c r="I1209" i="4"/>
  <c r="H1209" i="4"/>
  <c r="R1208" i="4"/>
  <c r="K1208" i="4"/>
  <c r="I1208" i="4"/>
  <c r="H1208" i="4"/>
  <c r="R1207" i="4"/>
  <c r="K1207" i="4"/>
  <c r="I1207" i="4"/>
  <c r="H1207" i="4"/>
  <c r="R1206" i="4"/>
  <c r="K1206" i="4"/>
  <c r="I1206" i="4"/>
  <c r="H1206" i="4"/>
  <c r="R1205" i="4"/>
  <c r="K1205" i="4"/>
  <c r="I1205" i="4"/>
  <c r="H1205" i="4"/>
  <c r="R1204" i="4"/>
  <c r="K1204" i="4"/>
  <c r="I1204" i="4"/>
  <c r="H1204" i="4"/>
  <c r="R1203" i="4"/>
  <c r="K1203" i="4"/>
  <c r="I1203" i="4"/>
  <c r="H1203" i="4"/>
  <c r="R1202" i="4"/>
  <c r="K1202" i="4"/>
  <c r="I1202" i="4"/>
  <c r="H1202" i="4"/>
  <c r="R1201" i="4"/>
  <c r="K1201" i="4"/>
  <c r="I1201" i="4"/>
  <c r="H1201" i="4"/>
  <c r="R1200" i="4"/>
  <c r="K1200" i="4"/>
  <c r="I1200" i="4"/>
  <c r="H1200" i="4"/>
  <c r="R1199" i="4"/>
  <c r="K1199" i="4"/>
  <c r="I1199" i="4"/>
  <c r="H1199" i="4"/>
  <c r="R1198" i="4"/>
  <c r="K1198" i="4"/>
  <c r="I1198" i="4"/>
  <c r="H1198" i="4"/>
  <c r="R1197" i="4"/>
  <c r="K1197" i="4"/>
  <c r="I1197" i="4"/>
  <c r="H1197" i="4"/>
  <c r="R1196" i="4"/>
  <c r="K1196" i="4"/>
  <c r="I1196" i="4"/>
  <c r="H1196" i="4"/>
  <c r="R1195" i="4"/>
  <c r="K1195" i="4"/>
  <c r="I1195" i="4"/>
  <c r="H1195" i="4"/>
  <c r="R1194" i="4"/>
  <c r="K1194" i="4"/>
  <c r="I1194" i="4"/>
  <c r="H1194" i="4"/>
  <c r="R1193" i="4"/>
  <c r="K1193" i="4"/>
  <c r="I1193" i="4"/>
  <c r="H1193" i="4"/>
  <c r="R1192" i="4"/>
  <c r="K1192" i="4"/>
  <c r="I1192" i="4"/>
  <c r="H1192" i="4"/>
  <c r="R1191" i="4"/>
  <c r="K1191" i="4"/>
  <c r="I1191" i="4"/>
  <c r="H1191" i="4"/>
  <c r="R1190" i="4"/>
  <c r="K1190" i="4"/>
  <c r="I1190" i="4"/>
  <c r="H1190" i="4"/>
  <c r="R1189" i="4"/>
  <c r="K1189" i="4"/>
  <c r="I1189" i="4"/>
  <c r="H1189" i="4"/>
  <c r="R1188" i="4"/>
  <c r="K1188" i="4"/>
  <c r="I1188" i="4"/>
  <c r="H1188" i="4"/>
  <c r="R1187" i="4"/>
  <c r="K1187" i="4"/>
  <c r="I1187" i="4"/>
  <c r="H1187" i="4"/>
  <c r="R1186" i="4"/>
  <c r="K1186" i="4"/>
  <c r="I1186" i="4"/>
  <c r="H1186" i="4"/>
  <c r="R1185" i="4"/>
  <c r="K1185" i="4"/>
  <c r="I1185" i="4"/>
  <c r="H1185" i="4"/>
  <c r="R1184" i="4"/>
  <c r="K1184" i="4"/>
  <c r="I1184" i="4"/>
  <c r="H1184" i="4"/>
  <c r="R1183" i="4"/>
  <c r="K1183" i="4"/>
  <c r="I1183" i="4"/>
  <c r="H1183" i="4"/>
  <c r="R1182" i="4"/>
  <c r="K1182" i="4"/>
  <c r="I1182" i="4"/>
  <c r="H1182" i="4"/>
  <c r="R1181" i="4"/>
  <c r="K1181" i="4"/>
  <c r="I1181" i="4"/>
  <c r="H1181" i="4"/>
  <c r="R1180" i="4"/>
  <c r="K1180" i="4"/>
  <c r="I1180" i="4"/>
  <c r="H1180" i="4"/>
  <c r="R1179" i="4"/>
  <c r="K1179" i="4"/>
  <c r="I1179" i="4"/>
  <c r="H1179" i="4"/>
  <c r="R1178" i="4"/>
  <c r="K1178" i="4"/>
  <c r="I1178" i="4"/>
  <c r="H1178" i="4"/>
  <c r="R1177" i="4"/>
  <c r="K1177" i="4"/>
  <c r="I1177" i="4"/>
  <c r="H1177" i="4"/>
  <c r="R1176" i="4"/>
  <c r="K1176" i="4"/>
  <c r="I1176" i="4"/>
  <c r="H1176" i="4"/>
  <c r="R1175" i="4"/>
  <c r="K1175" i="4"/>
  <c r="I1175" i="4"/>
  <c r="H1175" i="4"/>
  <c r="R1174" i="4"/>
  <c r="K1174" i="4"/>
  <c r="I1174" i="4"/>
  <c r="H1174" i="4"/>
  <c r="R1173" i="4"/>
  <c r="K1173" i="4"/>
  <c r="I1173" i="4"/>
  <c r="H1173" i="4"/>
  <c r="R1172" i="4"/>
  <c r="K1172" i="4"/>
  <c r="I1172" i="4"/>
  <c r="H1172" i="4"/>
  <c r="R1171" i="4"/>
  <c r="K1171" i="4"/>
  <c r="I1171" i="4"/>
  <c r="H1171" i="4"/>
  <c r="R1170" i="4"/>
  <c r="K1170" i="4"/>
  <c r="I1170" i="4"/>
  <c r="H1170" i="4"/>
  <c r="R1169" i="4"/>
  <c r="K1169" i="4"/>
  <c r="I1169" i="4"/>
  <c r="H1169" i="4"/>
  <c r="R1168" i="4"/>
  <c r="K1168" i="4"/>
  <c r="I1168" i="4"/>
  <c r="H1168" i="4"/>
  <c r="R1167" i="4"/>
  <c r="K1167" i="4"/>
  <c r="I1167" i="4"/>
  <c r="H1167" i="4"/>
  <c r="R1166" i="4"/>
  <c r="K1166" i="4"/>
  <c r="I1166" i="4"/>
  <c r="H1166" i="4"/>
  <c r="R1165" i="4"/>
  <c r="K1165" i="4"/>
  <c r="I1165" i="4"/>
  <c r="H1165" i="4"/>
  <c r="R1164" i="4"/>
  <c r="K1164" i="4"/>
  <c r="I1164" i="4"/>
  <c r="H1164" i="4"/>
  <c r="R1163" i="4"/>
  <c r="K1163" i="4"/>
  <c r="I1163" i="4"/>
  <c r="H1163" i="4"/>
  <c r="R1162" i="4"/>
  <c r="K1162" i="4"/>
  <c r="I1162" i="4"/>
  <c r="H1162" i="4"/>
  <c r="R1161" i="4"/>
  <c r="K1161" i="4"/>
  <c r="I1161" i="4"/>
  <c r="H1161" i="4"/>
  <c r="R1160" i="4"/>
  <c r="K1160" i="4"/>
  <c r="I1160" i="4"/>
  <c r="H1160" i="4"/>
  <c r="R1159" i="4"/>
  <c r="K1159" i="4"/>
  <c r="I1159" i="4"/>
  <c r="H1159" i="4"/>
  <c r="R1158" i="4"/>
  <c r="K1158" i="4"/>
  <c r="I1158" i="4"/>
  <c r="H1158" i="4"/>
  <c r="R1157" i="4"/>
  <c r="K1157" i="4"/>
  <c r="I1157" i="4"/>
  <c r="H1157" i="4"/>
  <c r="R1156" i="4"/>
  <c r="K1156" i="4"/>
  <c r="I1156" i="4"/>
  <c r="H1156" i="4"/>
  <c r="R1155" i="4"/>
  <c r="K1155" i="4"/>
  <c r="I1155" i="4"/>
  <c r="H1155" i="4"/>
  <c r="R1154" i="4"/>
  <c r="K1154" i="4"/>
  <c r="I1154" i="4"/>
  <c r="H1154" i="4"/>
  <c r="R1153" i="4"/>
  <c r="K1153" i="4"/>
  <c r="I1153" i="4"/>
  <c r="H1153" i="4"/>
  <c r="R1152" i="4"/>
  <c r="K1152" i="4"/>
  <c r="I1152" i="4"/>
  <c r="H1152" i="4"/>
  <c r="R1151" i="4"/>
  <c r="K1151" i="4"/>
  <c r="I1151" i="4"/>
  <c r="H1151" i="4"/>
  <c r="R1150" i="4"/>
  <c r="K1150" i="4"/>
  <c r="I1150" i="4"/>
  <c r="H1150" i="4"/>
  <c r="R1149" i="4"/>
  <c r="K1149" i="4"/>
  <c r="I1149" i="4"/>
  <c r="H1149" i="4"/>
  <c r="R1148" i="4"/>
  <c r="K1148" i="4"/>
  <c r="I1148" i="4"/>
  <c r="H1148" i="4"/>
  <c r="R1147" i="4"/>
  <c r="K1147" i="4"/>
  <c r="I1147" i="4"/>
  <c r="H1147" i="4"/>
  <c r="R1146" i="4"/>
  <c r="K1146" i="4"/>
  <c r="I1146" i="4"/>
  <c r="H1146" i="4"/>
  <c r="R1145" i="4"/>
  <c r="K1145" i="4"/>
  <c r="I1145" i="4"/>
  <c r="H1145" i="4"/>
  <c r="R1144" i="4"/>
  <c r="K1144" i="4"/>
  <c r="I1144" i="4"/>
  <c r="H1144" i="4"/>
  <c r="R1143" i="4"/>
  <c r="K1143" i="4"/>
  <c r="I1143" i="4"/>
  <c r="H1143" i="4"/>
  <c r="R1142" i="4"/>
  <c r="K1142" i="4"/>
  <c r="I1142" i="4"/>
  <c r="H1142" i="4"/>
  <c r="R1141" i="4"/>
  <c r="K1141" i="4"/>
  <c r="I1141" i="4"/>
  <c r="H1141" i="4"/>
  <c r="R1140" i="4"/>
  <c r="K1140" i="4"/>
  <c r="I1140" i="4"/>
  <c r="H1140" i="4"/>
  <c r="R1139" i="4"/>
  <c r="K1139" i="4"/>
  <c r="I1139" i="4"/>
  <c r="H1139" i="4"/>
  <c r="R1138" i="4"/>
  <c r="K1138" i="4"/>
  <c r="I1138" i="4"/>
  <c r="H1138" i="4"/>
  <c r="R1137" i="4"/>
  <c r="K1137" i="4"/>
  <c r="I1137" i="4"/>
  <c r="H1137" i="4"/>
  <c r="R1136" i="4"/>
  <c r="K1136" i="4"/>
  <c r="I1136" i="4"/>
  <c r="H1136" i="4"/>
  <c r="R1135" i="4"/>
  <c r="K1135" i="4"/>
  <c r="I1135" i="4"/>
  <c r="H1135" i="4"/>
  <c r="R1134" i="4"/>
  <c r="K1134" i="4"/>
  <c r="I1134" i="4"/>
  <c r="H1134" i="4"/>
  <c r="R1133" i="4"/>
  <c r="K1133" i="4"/>
  <c r="I1133" i="4"/>
  <c r="H1133" i="4"/>
  <c r="R1132" i="4"/>
  <c r="K1132" i="4"/>
  <c r="I1132" i="4"/>
  <c r="H1132" i="4"/>
  <c r="R1131" i="4"/>
  <c r="K1131" i="4"/>
  <c r="I1131" i="4"/>
  <c r="H1131" i="4"/>
  <c r="R1130" i="4"/>
  <c r="K1130" i="4"/>
  <c r="I1130" i="4"/>
  <c r="H1130" i="4"/>
  <c r="R1129" i="4"/>
  <c r="K1129" i="4"/>
  <c r="I1129" i="4"/>
  <c r="H1129" i="4"/>
  <c r="R1128" i="4"/>
  <c r="K1128" i="4"/>
  <c r="I1128" i="4"/>
  <c r="H1128" i="4"/>
  <c r="R1127" i="4"/>
  <c r="K1127" i="4"/>
  <c r="I1127" i="4"/>
  <c r="H1127" i="4"/>
  <c r="R1126" i="4"/>
  <c r="K1126" i="4"/>
  <c r="I1126" i="4"/>
  <c r="H1126" i="4"/>
  <c r="R1125" i="4"/>
  <c r="K1125" i="4"/>
  <c r="M1245" i="4" s="1"/>
  <c r="Q1245" i="4" s="1"/>
  <c r="I1125" i="4"/>
  <c r="H1125" i="4"/>
  <c r="R1124" i="4"/>
  <c r="K1124" i="4"/>
  <c r="I1124" i="4"/>
  <c r="H1124" i="4"/>
  <c r="R1123" i="4"/>
  <c r="K1123" i="4"/>
  <c r="I1123" i="4"/>
  <c r="H1123" i="4"/>
  <c r="R1122" i="4"/>
  <c r="K1122" i="4"/>
  <c r="I1122" i="4"/>
  <c r="H1122" i="4"/>
  <c r="R1121" i="4"/>
  <c r="K1121" i="4"/>
  <c r="I1121" i="4"/>
  <c r="H1121" i="4"/>
  <c r="R1120" i="4"/>
  <c r="K1120" i="4"/>
  <c r="I1120" i="4"/>
  <c r="H1120" i="4"/>
  <c r="R1119" i="4"/>
  <c r="K1119" i="4"/>
  <c r="I1119" i="4"/>
  <c r="H1119" i="4"/>
  <c r="R1118" i="4"/>
  <c r="K1118" i="4"/>
  <c r="I1118" i="4"/>
  <c r="H1118" i="4"/>
  <c r="R1117" i="4"/>
  <c r="K1117" i="4"/>
  <c r="I1117" i="4"/>
  <c r="H1117" i="4"/>
  <c r="R1116" i="4"/>
  <c r="K1116" i="4"/>
  <c r="I1116" i="4"/>
  <c r="H1116" i="4"/>
  <c r="R1115" i="4"/>
  <c r="K1115" i="4"/>
  <c r="I1115" i="4"/>
  <c r="H1115" i="4"/>
  <c r="R1114" i="4"/>
  <c r="K1114" i="4"/>
  <c r="I1114" i="4"/>
  <c r="H1114" i="4"/>
  <c r="R1113" i="4"/>
  <c r="K1113" i="4"/>
  <c r="I1113" i="4"/>
  <c r="H1113" i="4"/>
  <c r="R1112" i="4"/>
  <c r="K1112" i="4"/>
  <c r="I1112" i="4"/>
  <c r="H1112" i="4"/>
  <c r="R1111" i="4"/>
  <c r="K1111" i="4"/>
  <c r="I1111" i="4"/>
  <c r="H1111" i="4"/>
  <c r="R1110" i="4"/>
  <c r="K1110" i="4"/>
  <c r="I1110" i="4"/>
  <c r="H1110" i="4"/>
  <c r="R1109" i="4"/>
  <c r="K1109" i="4"/>
  <c r="I1109" i="4"/>
  <c r="H1109" i="4"/>
  <c r="R1108" i="4"/>
  <c r="K1108" i="4"/>
  <c r="I1108" i="4"/>
  <c r="H1108" i="4"/>
  <c r="R1107" i="4"/>
  <c r="K1107" i="4"/>
  <c r="I1107" i="4"/>
  <c r="H1107" i="4"/>
  <c r="R1106" i="4"/>
  <c r="K1106" i="4"/>
  <c r="I1106" i="4"/>
  <c r="H1106" i="4"/>
  <c r="R1105" i="4"/>
  <c r="K1105" i="4"/>
  <c r="I1105" i="4"/>
  <c r="H1105" i="4"/>
  <c r="R1104" i="4"/>
  <c r="K1104" i="4"/>
  <c r="I1104" i="4"/>
  <c r="H1104" i="4"/>
  <c r="R1103" i="4"/>
  <c r="K1103" i="4"/>
  <c r="I1103" i="4"/>
  <c r="H1103" i="4"/>
  <c r="R1102" i="4"/>
  <c r="K1102" i="4"/>
  <c r="I1102" i="4"/>
  <c r="H1102" i="4"/>
  <c r="R1101" i="4"/>
  <c r="K1101" i="4"/>
  <c r="I1101" i="4"/>
  <c r="H1101" i="4"/>
  <c r="R1100" i="4"/>
  <c r="K1100" i="4"/>
  <c r="I1100" i="4"/>
  <c r="H1100" i="4"/>
  <c r="R1099" i="4"/>
  <c r="K1099" i="4"/>
  <c r="I1099" i="4"/>
  <c r="H1099" i="4"/>
  <c r="R1098" i="4"/>
  <c r="K1098" i="4"/>
  <c r="I1098" i="4"/>
  <c r="H1098" i="4"/>
  <c r="R1097" i="4"/>
  <c r="K1097" i="4"/>
  <c r="I1097" i="4"/>
  <c r="H1097" i="4"/>
  <c r="R1096" i="4"/>
  <c r="K1096" i="4"/>
  <c r="I1096" i="4"/>
  <c r="H1096" i="4"/>
  <c r="R1095" i="4"/>
  <c r="K1095" i="4"/>
  <c r="I1095" i="4"/>
  <c r="H1095" i="4"/>
  <c r="R1094" i="4"/>
  <c r="K1094" i="4"/>
  <c r="I1094" i="4"/>
  <c r="H1094" i="4"/>
  <c r="R1093" i="4"/>
  <c r="K1093" i="4"/>
  <c r="I1093" i="4"/>
  <c r="H1093" i="4"/>
  <c r="R1092" i="4"/>
  <c r="K1092" i="4"/>
  <c r="I1092" i="4"/>
  <c r="H1092" i="4"/>
  <c r="R1091" i="4"/>
  <c r="K1091" i="4"/>
  <c r="I1091" i="4"/>
  <c r="H1091" i="4"/>
  <c r="R1090" i="4"/>
  <c r="K1090" i="4"/>
  <c r="I1090" i="4"/>
  <c r="H1090" i="4"/>
  <c r="R1089" i="4"/>
  <c r="K1089" i="4"/>
  <c r="I1089" i="4"/>
  <c r="H1089" i="4"/>
  <c r="R1088" i="4"/>
  <c r="K1088" i="4"/>
  <c r="I1088" i="4"/>
  <c r="H1088" i="4"/>
  <c r="R1087" i="4"/>
  <c r="K1087" i="4"/>
  <c r="I1087" i="4"/>
  <c r="H1087" i="4"/>
  <c r="R1086" i="4"/>
  <c r="K1086" i="4"/>
  <c r="I1086" i="4"/>
  <c r="H1086" i="4"/>
  <c r="R1085" i="4"/>
  <c r="K1085" i="4"/>
  <c r="I1085" i="4"/>
  <c r="H1085" i="4"/>
  <c r="R1084" i="4"/>
  <c r="K1084" i="4"/>
  <c r="I1084" i="4"/>
  <c r="H1084" i="4"/>
  <c r="R1083" i="4"/>
  <c r="K1083" i="4"/>
  <c r="I1083" i="4"/>
  <c r="H1083" i="4"/>
  <c r="R1082" i="4"/>
  <c r="K1082" i="4"/>
  <c r="I1082" i="4"/>
  <c r="H1082" i="4"/>
  <c r="R1081" i="4"/>
  <c r="K1081" i="4"/>
  <c r="I1081" i="4"/>
  <c r="H1081" i="4"/>
  <c r="R1080" i="4"/>
  <c r="K1080" i="4"/>
  <c r="I1080" i="4"/>
  <c r="H1080" i="4"/>
  <c r="R1079" i="4"/>
  <c r="K1079" i="4"/>
  <c r="I1079" i="4"/>
  <c r="H1079" i="4"/>
  <c r="R1078" i="4"/>
  <c r="K1078" i="4"/>
  <c r="I1078" i="4"/>
  <c r="H1078" i="4"/>
  <c r="R1077" i="4"/>
  <c r="K1077" i="4"/>
  <c r="I1077" i="4"/>
  <c r="H1077" i="4"/>
  <c r="R1076" i="4"/>
  <c r="K1076" i="4"/>
  <c r="I1076" i="4"/>
  <c r="H1076" i="4"/>
  <c r="R1075" i="4"/>
  <c r="K1075" i="4"/>
  <c r="I1075" i="4"/>
  <c r="H1075" i="4"/>
  <c r="R1074" i="4"/>
  <c r="K1074" i="4"/>
  <c r="I1074" i="4"/>
  <c r="H1074" i="4"/>
  <c r="R1073" i="4"/>
  <c r="K1073" i="4"/>
  <c r="I1073" i="4"/>
  <c r="H1073" i="4"/>
  <c r="R1072" i="4"/>
  <c r="K1072" i="4"/>
  <c r="I1072" i="4"/>
  <c r="H1072" i="4"/>
  <c r="R1071" i="4"/>
  <c r="K1071" i="4"/>
  <c r="I1071" i="4"/>
  <c r="H1071" i="4"/>
  <c r="R1070" i="4"/>
  <c r="K1070" i="4"/>
  <c r="I1070" i="4"/>
  <c r="H1070" i="4"/>
  <c r="R1069" i="4"/>
  <c r="K1069" i="4"/>
  <c r="I1069" i="4"/>
  <c r="H1069" i="4"/>
  <c r="R1068" i="4"/>
  <c r="K1068" i="4"/>
  <c r="I1068" i="4"/>
  <c r="H1068" i="4"/>
  <c r="R1067" i="4"/>
  <c r="K1067" i="4"/>
  <c r="I1067" i="4"/>
  <c r="H1067" i="4"/>
  <c r="R1066" i="4"/>
  <c r="K1066" i="4"/>
  <c r="I1066" i="4"/>
  <c r="H1066" i="4"/>
  <c r="R1065" i="4"/>
  <c r="K1065" i="4"/>
  <c r="I1065" i="4"/>
  <c r="H1065" i="4"/>
  <c r="R1064" i="4"/>
  <c r="K1064" i="4"/>
  <c r="I1064" i="4"/>
  <c r="H1064" i="4"/>
  <c r="R1063" i="4"/>
  <c r="K1063" i="4"/>
  <c r="I1063" i="4"/>
  <c r="H1063" i="4"/>
  <c r="R1062" i="4"/>
  <c r="K1062" i="4"/>
  <c r="I1062" i="4"/>
  <c r="H1062" i="4"/>
  <c r="R1061" i="4"/>
  <c r="K1061" i="4"/>
  <c r="I1061" i="4"/>
  <c r="H1061" i="4"/>
  <c r="R1060" i="4"/>
  <c r="K1060" i="4"/>
  <c r="I1060" i="4"/>
  <c r="H1060" i="4"/>
  <c r="R1059" i="4"/>
  <c r="K1059" i="4"/>
  <c r="I1059" i="4"/>
  <c r="H1059" i="4"/>
  <c r="R1058" i="4"/>
  <c r="K1058" i="4"/>
  <c r="I1058" i="4"/>
  <c r="H1058" i="4"/>
  <c r="R1057" i="4"/>
  <c r="K1057" i="4"/>
  <c r="I1057" i="4"/>
  <c r="H1057" i="4"/>
  <c r="R1056" i="4"/>
  <c r="K1056" i="4"/>
  <c r="I1056" i="4"/>
  <c r="H1056" i="4"/>
  <c r="R1055" i="4"/>
  <c r="K1055" i="4"/>
  <c r="I1055" i="4"/>
  <c r="H1055" i="4"/>
  <c r="R1054" i="4"/>
  <c r="K1054" i="4"/>
  <c r="I1054" i="4"/>
  <c r="H1054" i="4"/>
  <c r="R1053" i="4"/>
  <c r="K1053" i="4"/>
  <c r="I1053" i="4"/>
  <c r="H1053" i="4"/>
  <c r="R1052" i="4"/>
  <c r="K1052" i="4"/>
  <c r="I1052" i="4"/>
  <c r="H1052" i="4"/>
  <c r="R1051" i="4"/>
  <c r="K1051" i="4"/>
  <c r="I1051" i="4"/>
  <c r="H1051" i="4"/>
  <c r="R1050" i="4"/>
  <c r="K1050" i="4"/>
  <c r="I1050" i="4"/>
  <c r="H1050" i="4"/>
  <c r="R1049" i="4"/>
  <c r="K1049" i="4"/>
  <c r="I1049" i="4"/>
  <c r="H1049" i="4"/>
  <c r="R1048" i="4"/>
  <c r="K1048" i="4"/>
  <c r="I1048" i="4"/>
  <c r="H1048" i="4"/>
  <c r="R1047" i="4"/>
  <c r="K1047" i="4"/>
  <c r="I1047" i="4"/>
  <c r="H1047" i="4"/>
  <c r="R1046" i="4"/>
  <c r="K1046" i="4"/>
  <c r="I1046" i="4"/>
  <c r="H1046" i="4"/>
  <c r="R1045" i="4"/>
  <c r="K1045" i="4"/>
  <c r="I1045" i="4"/>
  <c r="H1045" i="4"/>
  <c r="R1044" i="4"/>
  <c r="K1044" i="4"/>
  <c r="I1044" i="4"/>
  <c r="H1044" i="4"/>
  <c r="R1043" i="4"/>
  <c r="K1043" i="4"/>
  <c r="I1043" i="4"/>
  <c r="H1043" i="4"/>
  <c r="R1042" i="4"/>
  <c r="K1042" i="4"/>
  <c r="I1042" i="4"/>
  <c r="H1042" i="4"/>
  <c r="R1041" i="4"/>
  <c r="K1041" i="4"/>
  <c r="I1041" i="4"/>
  <c r="H1041" i="4"/>
  <c r="R1040" i="4"/>
  <c r="K1040" i="4"/>
  <c r="I1040" i="4"/>
  <c r="H1040" i="4"/>
  <c r="R1039" i="4"/>
  <c r="K1039" i="4"/>
  <c r="I1039" i="4"/>
  <c r="H1039" i="4"/>
  <c r="R1038" i="4"/>
  <c r="K1038" i="4"/>
  <c r="I1038" i="4"/>
  <c r="H1038" i="4"/>
  <c r="R1037" i="4"/>
  <c r="K1037" i="4"/>
  <c r="I1037" i="4"/>
  <c r="H1037" i="4"/>
  <c r="R1036" i="4"/>
  <c r="K1036" i="4"/>
  <c r="I1036" i="4"/>
  <c r="H1036" i="4"/>
  <c r="R1035" i="4"/>
  <c r="K1035" i="4"/>
  <c r="I1035" i="4"/>
  <c r="H1035" i="4"/>
  <c r="R1034" i="4"/>
  <c r="K1034" i="4"/>
  <c r="I1034" i="4"/>
  <c r="H1034" i="4"/>
  <c r="R1033" i="4"/>
  <c r="K1033" i="4"/>
  <c r="I1033" i="4"/>
  <c r="H1033" i="4"/>
  <c r="R1032" i="4"/>
  <c r="K1032" i="4"/>
  <c r="I1032" i="4"/>
  <c r="H1032" i="4"/>
  <c r="R1031" i="4"/>
  <c r="K1031" i="4"/>
  <c r="I1031" i="4"/>
  <c r="H1031" i="4"/>
  <c r="R1030" i="4"/>
  <c r="K1030" i="4"/>
  <c r="I1030" i="4"/>
  <c r="H1030" i="4"/>
  <c r="R1029" i="4"/>
  <c r="K1029" i="4"/>
  <c r="I1029" i="4"/>
  <c r="H1029" i="4"/>
  <c r="R1028" i="4"/>
  <c r="K1028" i="4"/>
  <c r="I1028" i="4"/>
  <c r="H1028" i="4"/>
  <c r="R1027" i="4"/>
  <c r="K1027" i="4"/>
  <c r="I1027" i="4"/>
  <c r="H1027" i="4"/>
  <c r="R1026" i="4"/>
  <c r="K1026" i="4"/>
  <c r="I1026" i="4"/>
  <c r="H1026" i="4"/>
  <c r="R1025" i="4"/>
  <c r="K1025" i="4"/>
  <c r="I1025" i="4"/>
  <c r="H1025" i="4"/>
  <c r="R1024" i="4"/>
  <c r="K1024" i="4"/>
  <c r="I1024" i="4"/>
  <c r="H1024" i="4"/>
  <c r="R1023" i="4"/>
  <c r="K1023" i="4"/>
  <c r="I1023" i="4"/>
  <c r="H1023" i="4"/>
  <c r="R1022" i="4"/>
  <c r="K1022" i="4"/>
  <c r="I1022" i="4"/>
  <c r="H1022" i="4"/>
  <c r="R1021" i="4"/>
  <c r="K1021" i="4"/>
  <c r="I1021" i="4"/>
  <c r="H1021" i="4"/>
  <c r="R1020" i="4"/>
  <c r="K1020" i="4"/>
  <c r="I1020" i="4"/>
  <c r="H1020" i="4"/>
  <c r="R1019" i="4"/>
  <c r="K1019" i="4"/>
  <c r="I1019" i="4"/>
  <c r="H1019" i="4"/>
  <c r="R1018" i="4"/>
  <c r="K1018" i="4"/>
  <c r="I1018" i="4"/>
  <c r="H1018" i="4"/>
  <c r="R1017" i="4"/>
  <c r="K1017" i="4"/>
  <c r="I1017" i="4"/>
  <c r="H1017" i="4"/>
  <c r="R1016" i="4"/>
  <c r="K1016" i="4"/>
  <c r="I1016" i="4"/>
  <c r="H1016" i="4"/>
  <c r="R1015" i="4"/>
  <c r="K1015" i="4"/>
  <c r="I1015" i="4"/>
  <c r="H1015" i="4"/>
  <c r="R1014" i="4"/>
  <c r="K1014" i="4"/>
  <c r="I1014" i="4"/>
  <c r="H1014" i="4"/>
  <c r="R1013" i="4"/>
  <c r="K1013" i="4"/>
  <c r="I1013" i="4"/>
  <c r="H1013" i="4"/>
  <c r="R1012" i="4"/>
  <c r="K1012" i="4"/>
  <c r="I1012" i="4"/>
  <c r="H1012" i="4"/>
  <c r="R1011" i="4"/>
  <c r="K1011" i="4"/>
  <c r="I1011" i="4"/>
  <c r="H1011" i="4"/>
  <c r="R1010" i="4"/>
  <c r="K1010" i="4"/>
  <c r="I1010" i="4"/>
  <c r="H1010" i="4"/>
  <c r="R1009" i="4"/>
  <c r="K1009" i="4"/>
  <c r="I1009" i="4"/>
  <c r="H1009" i="4"/>
  <c r="R1008" i="4"/>
  <c r="K1008" i="4"/>
  <c r="I1008" i="4"/>
  <c r="H1008" i="4"/>
  <c r="R1007" i="4"/>
  <c r="K1007" i="4"/>
  <c r="I1007" i="4"/>
  <c r="H1007" i="4"/>
  <c r="R1006" i="4"/>
  <c r="K1006" i="4"/>
  <c r="I1006" i="4"/>
  <c r="H1006" i="4"/>
  <c r="R1005" i="4"/>
  <c r="K1005" i="4"/>
  <c r="I1005" i="4"/>
  <c r="H1005" i="4"/>
  <c r="R1004" i="4"/>
  <c r="K1004" i="4"/>
  <c r="I1004" i="4"/>
  <c r="H1004" i="4"/>
  <c r="R1003" i="4"/>
  <c r="K1003" i="4"/>
  <c r="I1003" i="4"/>
  <c r="H1003" i="4"/>
  <c r="R1002" i="4"/>
  <c r="K1002" i="4"/>
  <c r="I1002" i="4"/>
  <c r="H1002" i="4"/>
  <c r="R1001" i="4"/>
  <c r="K1001" i="4"/>
  <c r="I1001" i="4"/>
  <c r="H1001" i="4"/>
  <c r="R1000" i="4"/>
  <c r="K1000" i="4"/>
  <c r="I1000" i="4"/>
  <c r="H1000" i="4"/>
  <c r="R999" i="4"/>
  <c r="K999" i="4"/>
  <c r="I999" i="4"/>
  <c r="H999" i="4"/>
  <c r="R998" i="4"/>
  <c r="K998" i="4"/>
  <c r="I998" i="4"/>
  <c r="H998" i="4"/>
  <c r="R997" i="4"/>
  <c r="K997" i="4"/>
  <c r="I997" i="4"/>
  <c r="H997" i="4"/>
  <c r="R996" i="4"/>
  <c r="K996" i="4"/>
  <c r="I996" i="4"/>
  <c r="H996" i="4"/>
  <c r="R995" i="4"/>
  <c r="K995" i="4"/>
  <c r="I995" i="4"/>
  <c r="H995" i="4"/>
  <c r="R994" i="4"/>
  <c r="K994" i="4"/>
  <c r="I994" i="4"/>
  <c r="H994" i="4"/>
  <c r="R993" i="4"/>
  <c r="K993" i="4"/>
  <c r="I993" i="4"/>
  <c r="H993" i="4"/>
  <c r="R992" i="4"/>
  <c r="K992" i="4"/>
  <c r="I992" i="4"/>
  <c r="H992" i="4"/>
  <c r="G992" i="4"/>
  <c r="K991" i="4"/>
  <c r="I991" i="4"/>
  <c r="H991" i="4"/>
  <c r="G991" i="4"/>
  <c r="K990" i="4"/>
  <c r="I990" i="4"/>
  <c r="H990" i="4"/>
  <c r="G990" i="4"/>
  <c r="K989" i="4"/>
  <c r="I989" i="4"/>
  <c r="H989" i="4"/>
  <c r="G989" i="4"/>
  <c r="R988" i="4" s="1"/>
  <c r="K988" i="4"/>
  <c r="I988" i="4"/>
  <c r="H988" i="4"/>
  <c r="G988" i="4"/>
  <c r="R987" i="4"/>
  <c r="K987" i="4"/>
  <c r="I987" i="4"/>
  <c r="H987" i="4"/>
  <c r="G987" i="4"/>
  <c r="K986" i="4"/>
  <c r="I986" i="4"/>
  <c r="H986" i="4"/>
  <c r="G986" i="4"/>
  <c r="K985" i="4"/>
  <c r="I985" i="4"/>
  <c r="H985" i="4"/>
  <c r="G985" i="4"/>
  <c r="R984" i="4"/>
  <c r="K984" i="4"/>
  <c r="I984" i="4"/>
  <c r="H984" i="4"/>
  <c r="G984" i="4"/>
  <c r="K983" i="4"/>
  <c r="I983" i="4"/>
  <c r="H983" i="4"/>
  <c r="G983" i="4"/>
  <c r="K982" i="4"/>
  <c r="I982" i="4"/>
  <c r="H982" i="4"/>
  <c r="G982" i="4"/>
  <c r="R981" i="4" s="1"/>
  <c r="K981" i="4"/>
  <c r="I981" i="4"/>
  <c r="H981" i="4"/>
  <c r="R980" i="4"/>
  <c r="K980" i="4"/>
  <c r="I980" i="4"/>
  <c r="H980" i="4"/>
  <c r="G980" i="4"/>
  <c r="K979" i="4"/>
  <c r="I979" i="4"/>
  <c r="H979" i="4"/>
  <c r="G979" i="4"/>
  <c r="K978" i="4"/>
  <c r="I978" i="4"/>
  <c r="H978" i="4"/>
  <c r="G978" i="4"/>
  <c r="R977" i="4"/>
  <c r="K977" i="4"/>
  <c r="I977" i="4"/>
  <c r="H977" i="4"/>
  <c r="G977" i="4"/>
  <c r="K976" i="4"/>
  <c r="I976" i="4"/>
  <c r="H976" i="4"/>
  <c r="G976" i="4"/>
  <c r="K975" i="4"/>
  <c r="I975" i="4"/>
  <c r="H975" i="4"/>
  <c r="G975" i="4"/>
  <c r="K974" i="4"/>
  <c r="I974" i="4"/>
  <c r="H974" i="4"/>
  <c r="G974" i="4"/>
  <c r="R973" i="4" s="1"/>
  <c r="K973" i="4"/>
  <c r="I973" i="4"/>
  <c r="H973" i="4"/>
  <c r="G973" i="4"/>
  <c r="R972" i="4"/>
  <c r="K972" i="4"/>
  <c r="I972" i="4"/>
  <c r="H972" i="4"/>
  <c r="G972" i="4"/>
  <c r="K971" i="4"/>
  <c r="I971" i="4"/>
  <c r="H971" i="4"/>
  <c r="G971" i="4"/>
  <c r="K970" i="4"/>
  <c r="I970" i="4"/>
  <c r="H970" i="4"/>
  <c r="G970" i="4"/>
  <c r="R969" i="4"/>
  <c r="K969" i="4"/>
  <c r="I969" i="4"/>
  <c r="H969" i="4"/>
  <c r="R968" i="4"/>
  <c r="K968" i="4"/>
  <c r="I968" i="4"/>
  <c r="H968" i="4"/>
  <c r="G968" i="4"/>
  <c r="K967" i="4"/>
  <c r="I967" i="4"/>
  <c r="H967" i="4"/>
  <c r="G967" i="4"/>
  <c r="R966" i="4" s="1"/>
  <c r="K966" i="4"/>
  <c r="I966" i="4"/>
  <c r="H966" i="4"/>
  <c r="G966" i="4"/>
  <c r="R965" i="4"/>
  <c r="K965" i="4"/>
  <c r="I965" i="4"/>
  <c r="H965" i="4"/>
  <c r="G965" i="4"/>
  <c r="K964" i="4"/>
  <c r="I964" i="4"/>
  <c r="H964" i="4"/>
  <c r="G964" i="4"/>
  <c r="R964" i="4" s="1"/>
  <c r="R963" i="4"/>
  <c r="K963" i="4"/>
  <c r="I963" i="4"/>
  <c r="H963" i="4"/>
  <c r="G963" i="4"/>
  <c r="K962" i="4"/>
  <c r="I962" i="4"/>
  <c r="H962" i="4"/>
  <c r="G962" i="4"/>
  <c r="R962" i="4" s="1"/>
  <c r="K961" i="4"/>
  <c r="I961" i="4"/>
  <c r="H961" i="4"/>
  <c r="G961" i="4"/>
  <c r="K960" i="4"/>
  <c r="I960" i="4"/>
  <c r="H960" i="4"/>
  <c r="G960" i="4"/>
  <c r="K959" i="4"/>
  <c r="I959" i="4"/>
  <c r="H959" i="4"/>
  <c r="G959" i="4"/>
  <c r="R958" i="4" s="1"/>
  <c r="K958" i="4"/>
  <c r="I958" i="4"/>
  <c r="H958" i="4"/>
  <c r="G958" i="4"/>
  <c r="R957" i="4"/>
  <c r="K957" i="4"/>
  <c r="I957" i="4"/>
  <c r="H957" i="4"/>
  <c r="R956" i="4"/>
  <c r="K956" i="4"/>
  <c r="I956" i="4"/>
  <c r="H956" i="4"/>
  <c r="G956" i="4"/>
  <c r="K955" i="4"/>
  <c r="I955" i="4"/>
  <c r="H955" i="4"/>
  <c r="G955" i="4"/>
  <c r="R955" i="4" s="1"/>
  <c r="K954" i="4"/>
  <c r="I954" i="4"/>
  <c r="H954" i="4"/>
  <c r="G954" i="4"/>
  <c r="K953" i="4"/>
  <c r="I953" i="4"/>
  <c r="H953" i="4"/>
  <c r="G953" i="4"/>
  <c r="K952" i="4"/>
  <c r="I952" i="4"/>
  <c r="H952" i="4"/>
  <c r="G952" i="4"/>
  <c r="R951" i="4" s="1"/>
  <c r="K951" i="4"/>
  <c r="I951" i="4"/>
  <c r="H951" i="4"/>
  <c r="G951" i="4"/>
  <c r="R950" i="4"/>
  <c r="K950" i="4"/>
  <c r="I950" i="4"/>
  <c r="H950" i="4"/>
  <c r="G950" i="4"/>
  <c r="K949" i="4"/>
  <c r="I949" i="4"/>
  <c r="H949" i="4"/>
  <c r="G949" i="4"/>
  <c r="R949" i="4" s="1"/>
  <c r="R948" i="4"/>
  <c r="K948" i="4"/>
  <c r="I948" i="4"/>
  <c r="H948" i="4"/>
  <c r="G948" i="4"/>
  <c r="R947" i="4"/>
  <c r="K947" i="4"/>
  <c r="I947" i="4"/>
  <c r="H947" i="4"/>
  <c r="G947" i="4"/>
  <c r="K946" i="4"/>
  <c r="I946" i="4"/>
  <c r="H946" i="4"/>
  <c r="G946" i="4"/>
  <c r="K945" i="4"/>
  <c r="I945" i="4"/>
  <c r="H945" i="4"/>
  <c r="R944" i="4"/>
  <c r="K944" i="4"/>
  <c r="I944" i="4"/>
  <c r="H944" i="4"/>
  <c r="G944" i="4"/>
  <c r="R943" i="4"/>
  <c r="K943" i="4"/>
  <c r="I943" i="4"/>
  <c r="H943" i="4"/>
  <c r="G943" i="4"/>
  <c r="K942" i="4"/>
  <c r="I942" i="4"/>
  <c r="H942" i="4"/>
  <c r="G942" i="4"/>
  <c r="R942" i="4" s="1"/>
  <c r="R941" i="4"/>
  <c r="K941" i="4"/>
  <c r="I941" i="4"/>
  <c r="H941" i="4"/>
  <c r="G941" i="4"/>
  <c r="K940" i="4"/>
  <c r="I940" i="4"/>
  <c r="H940" i="4"/>
  <c r="G940" i="4"/>
  <c r="R940" i="4" s="1"/>
  <c r="K939" i="4"/>
  <c r="I939" i="4"/>
  <c r="H939" i="4"/>
  <c r="G939" i="4"/>
  <c r="K938" i="4"/>
  <c r="I938" i="4"/>
  <c r="H938" i="4"/>
  <c r="G938" i="4"/>
  <c r="K937" i="4"/>
  <c r="I937" i="4"/>
  <c r="H937" i="4"/>
  <c r="G937" i="4"/>
  <c r="R936" i="4" s="1"/>
  <c r="K936" i="4"/>
  <c r="I936" i="4"/>
  <c r="H936" i="4"/>
  <c r="G936" i="4"/>
  <c r="R935" i="4"/>
  <c r="K935" i="4"/>
  <c r="I935" i="4"/>
  <c r="H935" i="4"/>
  <c r="G935" i="4"/>
  <c r="K934" i="4"/>
  <c r="I934" i="4"/>
  <c r="H934" i="4"/>
  <c r="G934" i="4"/>
  <c r="R934" i="4" s="1"/>
  <c r="R933" i="4"/>
  <c r="K933" i="4"/>
  <c r="I933" i="4"/>
  <c r="H933" i="4"/>
  <c r="K932" i="4"/>
  <c r="I932" i="4"/>
  <c r="H932" i="4"/>
  <c r="G932" i="4"/>
  <c r="K931" i="4"/>
  <c r="I931" i="4"/>
  <c r="H931" i="4"/>
  <c r="G931" i="4"/>
  <c r="K930" i="4"/>
  <c r="I930" i="4"/>
  <c r="H930" i="4"/>
  <c r="G930" i="4"/>
  <c r="R929" i="4" s="1"/>
  <c r="K929" i="4"/>
  <c r="I929" i="4"/>
  <c r="H929" i="4"/>
  <c r="G929" i="4"/>
  <c r="R928" i="4"/>
  <c r="K928" i="4"/>
  <c r="I928" i="4"/>
  <c r="H928" i="4"/>
  <c r="G928" i="4"/>
  <c r="K927" i="4"/>
  <c r="I927" i="4"/>
  <c r="H927" i="4"/>
  <c r="G927" i="4"/>
  <c r="R927" i="4" s="1"/>
  <c r="R926" i="4"/>
  <c r="K926" i="4"/>
  <c r="I926" i="4"/>
  <c r="H926" i="4"/>
  <c r="G926" i="4"/>
  <c r="R925" i="4"/>
  <c r="K925" i="4"/>
  <c r="I925" i="4"/>
  <c r="H925" i="4"/>
  <c r="G925" i="4"/>
  <c r="K924" i="4"/>
  <c r="I924" i="4"/>
  <c r="H924" i="4"/>
  <c r="G924" i="4"/>
  <c r="K923" i="4"/>
  <c r="I923" i="4"/>
  <c r="H923" i="4"/>
  <c r="G923" i="4"/>
  <c r="K922" i="4"/>
  <c r="I922" i="4"/>
  <c r="H922" i="4"/>
  <c r="G922" i="4"/>
  <c r="R921" i="4" s="1"/>
  <c r="K921" i="4"/>
  <c r="I921" i="4"/>
  <c r="H921" i="4"/>
  <c r="K920" i="4"/>
  <c r="I920" i="4"/>
  <c r="H920" i="4"/>
  <c r="G920" i="4"/>
  <c r="R920" i="4" s="1"/>
  <c r="R919" i="4"/>
  <c r="K919" i="4"/>
  <c r="I919" i="4"/>
  <c r="H919" i="4"/>
  <c r="G919" i="4"/>
  <c r="R918" i="4"/>
  <c r="K918" i="4"/>
  <c r="I918" i="4"/>
  <c r="H918" i="4"/>
  <c r="G918" i="4"/>
  <c r="K917" i="4"/>
  <c r="I917" i="4"/>
  <c r="H917" i="4"/>
  <c r="G917" i="4"/>
  <c r="K916" i="4"/>
  <c r="I916" i="4"/>
  <c r="H916" i="4"/>
  <c r="G916" i="4"/>
  <c r="K915" i="4"/>
  <c r="I915" i="4"/>
  <c r="H915" i="4"/>
  <c r="G915" i="4"/>
  <c r="R914" i="4" s="1"/>
  <c r="K914" i="4"/>
  <c r="I914" i="4"/>
  <c r="H914" i="4"/>
  <c r="G914" i="4"/>
  <c r="R913" i="4"/>
  <c r="K913" i="4"/>
  <c r="I913" i="4"/>
  <c r="H913" i="4"/>
  <c r="G913" i="4"/>
  <c r="K912" i="4"/>
  <c r="I912" i="4"/>
  <c r="H912" i="4"/>
  <c r="G912" i="4"/>
  <c r="K911" i="4"/>
  <c r="I911" i="4"/>
  <c r="H911" i="4"/>
  <c r="G911" i="4"/>
  <c r="R910" i="4"/>
  <c r="K910" i="4"/>
  <c r="I910" i="4"/>
  <c r="H910" i="4"/>
  <c r="G910" i="4"/>
  <c r="R909" i="4" s="1"/>
  <c r="K909" i="4"/>
  <c r="I909" i="4"/>
  <c r="H909" i="4"/>
  <c r="K908" i="4"/>
  <c r="I908" i="4"/>
  <c r="H908" i="4"/>
  <c r="G908" i="4"/>
  <c r="R907" i="4" s="1"/>
  <c r="K907" i="4"/>
  <c r="I907" i="4"/>
  <c r="H907" i="4"/>
  <c r="G907" i="4"/>
  <c r="R906" i="4"/>
  <c r="K906" i="4"/>
  <c r="I906" i="4"/>
  <c r="H906" i="4"/>
  <c r="G906" i="4"/>
  <c r="K905" i="4"/>
  <c r="I905" i="4"/>
  <c r="H905" i="4"/>
  <c r="G905" i="4"/>
  <c r="K904" i="4"/>
  <c r="I904" i="4"/>
  <c r="H904" i="4"/>
  <c r="G904" i="4"/>
  <c r="R903" i="4"/>
  <c r="K903" i="4"/>
  <c r="I903" i="4"/>
  <c r="H903" i="4"/>
  <c r="G903" i="4"/>
  <c r="K902" i="4"/>
  <c r="I902" i="4"/>
  <c r="H902" i="4"/>
  <c r="G902" i="4"/>
  <c r="K901" i="4"/>
  <c r="I901" i="4"/>
  <c r="H901" i="4"/>
  <c r="G901" i="4"/>
  <c r="K900" i="4"/>
  <c r="I900" i="4"/>
  <c r="H900" i="4"/>
  <c r="G900" i="4"/>
  <c r="R899" i="4" s="1"/>
  <c r="K899" i="4"/>
  <c r="I899" i="4"/>
  <c r="H899" i="4"/>
  <c r="G899" i="4"/>
  <c r="R898" i="4"/>
  <c r="K898" i="4"/>
  <c r="I898" i="4"/>
  <c r="H898" i="4"/>
  <c r="G898" i="4"/>
  <c r="R897" i="4"/>
  <c r="K897" i="4"/>
  <c r="I897" i="4"/>
  <c r="H897" i="4"/>
  <c r="R896" i="4"/>
  <c r="K896" i="4"/>
  <c r="I896" i="4"/>
  <c r="H896" i="4"/>
  <c r="G896" i="4"/>
  <c r="K895" i="4"/>
  <c r="I895" i="4"/>
  <c r="H895" i="4"/>
  <c r="G895" i="4"/>
  <c r="K894" i="4"/>
  <c r="I894" i="4"/>
  <c r="H894" i="4"/>
  <c r="G894" i="4"/>
  <c r="K893" i="4"/>
  <c r="I893" i="4"/>
  <c r="H893" i="4"/>
  <c r="G893" i="4"/>
  <c r="R892" i="4" s="1"/>
  <c r="K892" i="4"/>
  <c r="I892" i="4"/>
  <c r="H892" i="4"/>
  <c r="G892" i="4"/>
  <c r="R891" i="4"/>
  <c r="K891" i="4"/>
  <c r="I891" i="4"/>
  <c r="H891" i="4"/>
  <c r="G891" i="4"/>
  <c r="K890" i="4"/>
  <c r="I890" i="4"/>
  <c r="H890" i="4"/>
  <c r="G890" i="4"/>
  <c r="R890" i="4" s="1"/>
  <c r="R889" i="4"/>
  <c r="K889" i="4"/>
  <c r="I889" i="4"/>
  <c r="H889" i="4"/>
  <c r="G889" i="4"/>
  <c r="R888" i="4"/>
  <c r="K888" i="4"/>
  <c r="I888" i="4"/>
  <c r="H888" i="4"/>
  <c r="G888" i="4"/>
  <c r="K887" i="4"/>
  <c r="I887" i="4"/>
  <c r="H887" i="4"/>
  <c r="G887" i="4"/>
  <c r="K886" i="4"/>
  <c r="I886" i="4"/>
  <c r="H886" i="4"/>
  <c r="G886" i="4"/>
  <c r="R885" i="4"/>
  <c r="K885" i="4"/>
  <c r="I885" i="4"/>
  <c r="H885" i="4"/>
  <c r="R884" i="4"/>
  <c r="K884" i="4"/>
  <c r="I884" i="4"/>
  <c r="H884" i="4"/>
  <c r="G884" i="4"/>
  <c r="K883" i="4"/>
  <c r="I883" i="4"/>
  <c r="H883" i="4"/>
  <c r="G883" i="4"/>
  <c r="K882" i="4"/>
  <c r="I882" i="4"/>
  <c r="H882" i="4"/>
  <c r="G882" i="4"/>
  <c r="K881" i="4"/>
  <c r="I881" i="4"/>
  <c r="H881" i="4"/>
  <c r="G881" i="4"/>
  <c r="R881" i="4" s="1"/>
  <c r="K880" i="4"/>
  <c r="I880" i="4"/>
  <c r="H880" i="4"/>
  <c r="G880" i="4"/>
  <c r="K879" i="4"/>
  <c r="I879" i="4"/>
  <c r="H879" i="4"/>
  <c r="G879" i="4"/>
  <c r="K878" i="4"/>
  <c r="I878" i="4"/>
  <c r="H878" i="4"/>
  <c r="G878" i="4"/>
  <c r="K877" i="4"/>
  <c r="I877" i="4"/>
  <c r="H877" i="4"/>
  <c r="G877" i="4"/>
  <c r="R876" i="4"/>
  <c r="K876" i="4"/>
  <c r="I876" i="4"/>
  <c r="H876" i="4"/>
  <c r="G876" i="4"/>
  <c r="K875" i="4"/>
  <c r="I875" i="4"/>
  <c r="H875" i="4"/>
  <c r="G875" i="4"/>
  <c r="K874" i="4"/>
  <c r="I874" i="4"/>
  <c r="H874" i="4"/>
  <c r="G874" i="4"/>
  <c r="R873" i="4"/>
  <c r="K873" i="4"/>
  <c r="I873" i="4"/>
  <c r="H873" i="4"/>
  <c r="R872" i="4"/>
  <c r="K872" i="4"/>
  <c r="I872" i="4"/>
  <c r="H872" i="4"/>
  <c r="G872" i="4"/>
  <c r="K871" i="4"/>
  <c r="I871" i="4"/>
  <c r="H871" i="4"/>
  <c r="G871" i="4"/>
  <c r="R871" i="4" s="1"/>
  <c r="R870" i="4"/>
  <c r="K870" i="4"/>
  <c r="I870" i="4"/>
  <c r="H870" i="4"/>
  <c r="G870" i="4"/>
  <c r="R869" i="4"/>
  <c r="K869" i="4"/>
  <c r="I869" i="4"/>
  <c r="H869" i="4"/>
  <c r="G869" i="4"/>
  <c r="K868" i="4"/>
  <c r="I868" i="4"/>
  <c r="H868" i="4"/>
  <c r="G868" i="4"/>
  <c r="R868" i="4" s="1"/>
  <c r="R867" i="4"/>
  <c r="K867" i="4"/>
  <c r="I867" i="4"/>
  <c r="H867" i="4"/>
  <c r="G867" i="4"/>
  <c r="K866" i="4"/>
  <c r="I866" i="4"/>
  <c r="H866" i="4"/>
  <c r="G866" i="4"/>
  <c r="R866" i="4" s="1"/>
  <c r="K865" i="4"/>
  <c r="I865" i="4"/>
  <c r="H865" i="4"/>
  <c r="G865" i="4"/>
  <c r="R864" i="4"/>
  <c r="K864" i="4"/>
  <c r="I864" i="4"/>
  <c r="H864" i="4"/>
  <c r="G864" i="4"/>
  <c r="K863" i="4"/>
  <c r="I863" i="4"/>
  <c r="H863" i="4"/>
  <c r="G863" i="4"/>
  <c r="R863" i="4" s="1"/>
  <c r="K862" i="4"/>
  <c r="I862" i="4"/>
  <c r="H862" i="4"/>
  <c r="G862" i="4"/>
  <c r="K861" i="4"/>
  <c r="I861" i="4"/>
  <c r="H861" i="4"/>
  <c r="R860" i="4"/>
  <c r="K860" i="4"/>
  <c r="I860" i="4"/>
  <c r="H860" i="4"/>
  <c r="G860" i="4"/>
  <c r="K859" i="4"/>
  <c r="I859" i="4"/>
  <c r="H859" i="4"/>
  <c r="G859" i="4"/>
  <c r="R859" i="4" s="1"/>
  <c r="K858" i="4"/>
  <c r="I858" i="4"/>
  <c r="H858" i="4"/>
  <c r="G858" i="4"/>
  <c r="R857" i="4"/>
  <c r="K857" i="4"/>
  <c r="I857" i="4"/>
  <c r="H857" i="4"/>
  <c r="G857" i="4"/>
  <c r="K856" i="4"/>
  <c r="I856" i="4"/>
  <c r="H856" i="4"/>
  <c r="G856" i="4"/>
  <c r="R856" i="4" s="1"/>
  <c r="K855" i="4"/>
  <c r="I855" i="4"/>
  <c r="H855" i="4"/>
  <c r="G855" i="4"/>
  <c r="R855" i="4" s="1"/>
  <c r="K854" i="4"/>
  <c r="I854" i="4"/>
  <c r="H854" i="4"/>
  <c r="G854" i="4"/>
  <c r="K853" i="4"/>
  <c r="I853" i="4"/>
  <c r="H853" i="4"/>
  <c r="G853" i="4"/>
  <c r="R852" i="4"/>
  <c r="K852" i="4"/>
  <c r="I852" i="4"/>
  <c r="H852" i="4"/>
  <c r="G852" i="4"/>
  <c r="K851" i="4"/>
  <c r="I851" i="4"/>
  <c r="H851" i="4"/>
  <c r="G851" i="4"/>
  <c r="R851" i="4" s="1"/>
  <c r="K850" i="4"/>
  <c r="I850" i="4"/>
  <c r="H850" i="4"/>
  <c r="G850" i="4"/>
  <c r="R849" i="4"/>
  <c r="K849" i="4"/>
  <c r="I849" i="4"/>
  <c r="H849" i="4"/>
  <c r="R848" i="4"/>
  <c r="K848" i="4"/>
  <c r="I848" i="4"/>
  <c r="H848" i="4"/>
  <c r="G848" i="4"/>
  <c r="K847" i="4"/>
  <c r="I847" i="4"/>
  <c r="H847" i="4"/>
  <c r="G847" i="4"/>
  <c r="K846" i="4"/>
  <c r="I846" i="4"/>
  <c r="H846" i="4"/>
  <c r="G846" i="4"/>
  <c r="R845" i="4"/>
  <c r="K845" i="4"/>
  <c r="I845" i="4"/>
  <c r="H845" i="4"/>
  <c r="G845" i="4"/>
  <c r="K844" i="4"/>
  <c r="I844" i="4"/>
  <c r="H844" i="4"/>
  <c r="G844" i="4"/>
  <c r="R844" i="4" s="1"/>
  <c r="K843" i="4"/>
  <c r="I843" i="4"/>
  <c r="H843" i="4"/>
  <c r="G843" i="4"/>
  <c r="R843" i="4" s="1"/>
  <c r="R842" i="4"/>
  <c r="K842" i="4"/>
  <c r="I842" i="4"/>
  <c r="H842" i="4"/>
  <c r="G842" i="4"/>
  <c r="R841" i="4"/>
  <c r="K841" i="4"/>
  <c r="I841" i="4"/>
  <c r="H841" i="4"/>
  <c r="G841" i="4"/>
  <c r="R840" i="4"/>
  <c r="K840" i="4"/>
  <c r="I840" i="4"/>
  <c r="H840" i="4"/>
  <c r="G840" i="4"/>
  <c r="K839" i="4"/>
  <c r="I839" i="4"/>
  <c r="H839" i="4"/>
  <c r="G839" i="4"/>
  <c r="K838" i="4"/>
  <c r="I838" i="4"/>
  <c r="H838" i="4"/>
  <c r="G838" i="4"/>
  <c r="R837" i="4"/>
  <c r="K837" i="4"/>
  <c r="I837" i="4"/>
  <c r="H837" i="4"/>
  <c r="K836" i="4"/>
  <c r="I836" i="4"/>
  <c r="H836" i="4"/>
  <c r="G836" i="4"/>
  <c r="R836" i="4" s="1"/>
  <c r="R835" i="4"/>
  <c r="K835" i="4"/>
  <c r="I835" i="4"/>
  <c r="H835" i="4"/>
  <c r="G835" i="4"/>
  <c r="K834" i="4"/>
  <c r="I834" i="4"/>
  <c r="H834" i="4"/>
  <c r="G834" i="4"/>
  <c r="R834" i="4" s="1"/>
  <c r="K833" i="4"/>
  <c r="I833" i="4"/>
  <c r="H833" i="4"/>
  <c r="G833" i="4"/>
  <c r="R833" i="4" s="1"/>
  <c r="K832" i="4"/>
  <c r="I832" i="4"/>
  <c r="H832" i="4"/>
  <c r="G832" i="4"/>
  <c r="K831" i="4"/>
  <c r="I831" i="4"/>
  <c r="H831" i="4"/>
  <c r="G831" i="4"/>
  <c r="R830" i="4"/>
  <c r="K830" i="4"/>
  <c r="I830" i="4"/>
  <c r="H830" i="4"/>
  <c r="G830" i="4"/>
  <c r="K829" i="4"/>
  <c r="I829" i="4"/>
  <c r="H829" i="4"/>
  <c r="G829" i="4"/>
  <c r="R829" i="4" s="1"/>
  <c r="K828" i="4"/>
  <c r="I828" i="4"/>
  <c r="H828" i="4"/>
  <c r="G828" i="4"/>
  <c r="R827" i="4"/>
  <c r="K827" i="4"/>
  <c r="I827" i="4"/>
  <c r="H827" i="4"/>
  <c r="G827" i="4"/>
  <c r="R826" i="4"/>
  <c r="K826" i="4"/>
  <c r="I826" i="4"/>
  <c r="H826" i="4"/>
  <c r="G826" i="4"/>
  <c r="R825" i="4"/>
  <c r="K825" i="4"/>
  <c r="I825" i="4"/>
  <c r="H825" i="4"/>
  <c r="R824" i="4"/>
  <c r="K824" i="4"/>
  <c r="I824" i="4"/>
  <c r="H824" i="4"/>
  <c r="G824" i="4"/>
  <c r="R823" i="4"/>
  <c r="K823" i="4"/>
  <c r="I823" i="4"/>
  <c r="H823" i="4"/>
  <c r="G823" i="4"/>
  <c r="K822" i="4"/>
  <c r="I822" i="4"/>
  <c r="H822" i="4"/>
  <c r="G822" i="4"/>
  <c r="R822" i="4" s="1"/>
  <c r="K821" i="4"/>
  <c r="I821" i="4"/>
  <c r="H821" i="4"/>
  <c r="G821" i="4"/>
  <c r="R820" i="4"/>
  <c r="K820" i="4"/>
  <c r="I820" i="4"/>
  <c r="H820" i="4"/>
  <c r="G820" i="4"/>
  <c r="K819" i="4"/>
  <c r="I819" i="4"/>
  <c r="H819" i="4"/>
  <c r="G819" i="4"/>
  <c r="R818" i="4" s="1"/>
  <c r="K818" i="4"/>
  <c r="I818" i="4"/>
  <c r="H818" i="4"/>
  <c r="G818" i="4"/>
  <c r="K817" i="4"/>
  <c r="I817" i="4"/>
  <c r="H817" i="4"/>
  <c r="G817" i="4"/>
  <c r="K816" i="4"/>
  <c r="I816" i="4"/>
  <c r="H816" i="4"/>
  <c r="G816" i="4"/>
  <c r="R815" i="4"/>
  <c r="K815" i="4"/>
  <c r="I815" i="4"/>
  <c r="H815" i="4"/>
  <c r="G815" i="4"/>
  <c r="K814" i="4"/>
  <c r="I814" i="4"/>
  <c r="H814" i="4"/>
  <c r="G814" i="4"/>
  <c r="K813" i="4"/>
  <c r="I813" i="4"/>
  <c r="H813" i="4"/>
  <c r="R812" i="4"/>
  <c r="K812" i="4"/>
  <c r="I812" i="4"/>
  <c r="H812" i="4"/>
  <c r="G812" i="4"/>
  <c r="R811" i="4"/>
  <c r="K811" i="4"/>
  <c r="I811" i="4"/>
  <c r="H811" i="4"/>
  <c r="G811" i="4"/>
  <c r="K810" i="4"/>
  <c r="I810" i="4"/>
  <c r="H810" i="4"/>
  <c r="G810" i="4"/>
  <c r="K809" i="4"/>
  <c r="I809" i="4"/>
  <c r="H809" i="4"/>
  <c r="G809" i="4"/>
  <c r="R808" i="4"/>
  <c r="K808" i="4"/>
  <c r="I808" i="4"/>
  <c r="H808" i="4"/>
  <c r="G808" i="4"/>
  <c r="K807" i="4"/>
  <c r="I807" i="4"/>
  <c r="H807" i="4"/>
  <c r="G807" i="4"/>
  <c r="R807" i="4" s="1"/>
  <c r="K806" i="4"/>
  <c r="I806" i="4"/>
  <c r="H806" i="4"/>
  <c r="G806" i="4"/>
  <c r="R806" i="4" s="1"/>
  <c r="R805" i="4"/>
  <c r="K805" i="4"/>
  <c r="I805" i="4"/>
  <c r="H805" i="4"/>
  <c r="G805" i="4"/>
  <c r="R804" i="4"/>
  <c r="K804" i="4"/>
  <c r="I804" i="4"/>
  <c r="H804" i="4"/>
  <c r="G804" i="4"/>
  <c r="K803" i="4"/>
  <c r="I803" i="4"/>
  <c r="H803" i="4"/>
  <c r="G803" i="4"/>
  <c r="R803" i="4" s="1"/>
  <c r="K802" i="4"/>
  <c r="I802" i="4"/>
  <c r="H802" i="4"/>
  <c r="G802" i="4"/>
  <c r="R802" i="4" s="1"/>
  <c r="K801" i="4"/>
  <c r="I801" i="4"/>
  <c r="H801" i="4"/>
  <c r="K800" i="4"/>
  <c r="I800" i="4"/>
  <c r="H800" i="4"/>
  <c r="G800" i="4"/>
  <c r="R800" i="4" s="1"/>
  <c r="K799" i="4"/>
  <c r="I799" i="4"/>
  <c r="H799" i="4"/>
  <c r="G799" i="4"/>
  <c r="R798" i="4"/>
  <c r="K798" i="4"/>
  <c r="I798" i="4"/>
  <c r="H798" i="4"/>
  <c r="G798" i="4"/>
  <c r="K797" i="4"/>
  <c r="I797" i="4"/>
  <c r="H797" i="4"/>
  <c r="G797" i="4"/>
  <c r="R797" i="4" s="1"/>
  <c r="K796" i="4"/>
  <c r="I796" i="4"/>
  <c r="H796" i="4"/>
  <c r="G796" i="4"/>
  <c r="R796" i="4" s="1"/>
  <c r="K795" i="4"/>
  <c r="I795" i="4"/>
  <c r="H795" i="4"/>
  <c r="G795" i="4"/>
  <c r="R794" i="4" s="1"/>
  <c r="K794" i="4"/>
  <c r="I794" i="4"/>
  <c r="H794" i="4"/>
  <c r="G794" i="4"/>
  <c r="K793" i="4"/>
  <c r="I793" i="4"/>
  <c r="H793" i="4"/>
  <c r="G793" i="4"/>
  <c r="R793" i="4" s="1"/>
  <c r="K792" i="4"/>
  <c r="I792" i="4"/>
  <c r="H792" i="4"/>
  <c r="G792" i="4"/>
  <c r="R792" i="4" s="1"/>
  <c r="K791" i="4"/>
  <c r="I791" i="4"/>
  <c r="H791" i="4"/>
  <c r="G791" i="4"/>
  <c r="R790" i="4"/>
  <c r="K790" i="4"/>
  <c r="I790" i="4"/>
  <c r="H790" i="4"/>
  <c r="G790" i="4"/>
  <c r="R789" i="4"/>
  <c r="K789" i="4"/>
  <c r="I789" i="4"/>
  <c r="H789" i="4"/>
  <c r="K788" i="4"/>
  <c r="I788" i="4"/>
  <c r="H788" i="4"/>
  <c r="G788" i="4"/>
  <c r="R788" i="4" s="1"/>
  <c r="R787" i="4"/>
  <c r="K787" i="4"/>
  <c r="I787" i="4"/>
  <c r="H787" i="4"/>
  <c r="G787" i="4"/>
  <c r="R786" i="4"/>
  <c r="K786" i="4"/>
  <c r="I786" i="4"/>
  <c r="H786" i="4"/>
  <c r="G786" i="4"/>
  <c r="K785" i="4"/>
  <c r="I785" i="4"/>
  <c r="H785" i="4"/>
  <c r="G785" i="4"/>
  <c r="R785" i="4" s="1"/>
  <c r="K784" i="4"/>
  <c r="I784" i="4"/>
  <c r="H784" i="4"/>
  <c r="G784" i="4"/>
  <c r="R783" i="4"/>
  <c r="K783" i="4"/>
  <c r="I783" i="4"/>
  <c r="H783" i="4"/>
  <c r="G783" i="4"/>
  <c r="K782" i="4"/>
  <c r="I782" i="4"/>
  <c r="H782" i="4"/>
  <c r="G782" i="4"/>
  <c r="R782" i="4" s="1"/>
  <c r="K781" i="4"/>
  <c r="I781" i="4"/>
  <c r="H781" i="4"/>
  <c r="G781" i="4"/>
  <c r="R781" i="4" s="1"/>
  <c r="K780" i="4"/>
  <c r="I780" i="4"/>
  <c r="H780" i="4"/>
  <c r="G780" i="4"/>
  <c r="K779" i="4"/>
  <c r="I779" i="4"/>
  <c r="H779" i="4"/>
  <c r="G779" i="4"/>
  <c r="K778" i="4"/>
  <c r="M896" i="4" s="1"/>
  <c r="Q896" i="4" s="1"/>
  <c r="I778" i="4"/>
  <c r="H778" i="4"/>
  <c r="G778" i="4"/>
  <c r="K777" i="4"/>
  <c r="I777" i="4"/>
  <c r="H777" i="4"/>
  <c r="R776" i="4"/>
  <c r="K776" i="4"/>
  <c r="I776" i="4"/>
  <c r="H776" i="4"/>
  <c r="G776" i="4"/>
  <c r="K775" i="4"/>
  <c r="I775" i="4"/>
  <c r="H775" i="4"/>
  <c r="G775" i="4"/>
  <c r="R775" i="4" s="1"/>
  <c r="K774" i="4"/>
  <c r="I774" i="4"/>
  <c r="H774" i="4"/>
  <c r="G774" i="4"/>
  <c r="R774" i="4" s="1"/>
  <c r="R773" i="4"/>
  <c r="K773" i="4"/>
  <c r="I773" i="4"/>
  <c r="H773" i="4"/>
  <c r="G773" i="4"/>
  <c r="R772" i="4"/>
  <c r="K772" i="4"/>
  <c r="I772" i="4"/>
  <c r="H772" i="4"/>
  <c r="G772" i="4"/>
  <c r="R771" i="4"/>
  <c r="K771" i="4"/>
  <c r="I771" i="4"/>
  <c r="H771" i="4"/>
  <c r="G771" i="4"/>
  <c r="K770" i="4"/>
  <c r="I770" i="4"/>
  <c r="H770" i="4"/>
  <c r="G770" i="4"/>
  <c r="K769" i="4"/>
  <c r="I769" i="4"/>
  <c r="H769" i="4"/>
  <c r="G769" i="4"/>
  <c r="R768" i="4"/>
  <c r="K768" i="4"/>
  <c r="I768" i="4"/>
  <c r="H768" i="4"/>
  <c r="G768" i="4"/>
  <c r="R767" i="4"/>
  <c r="K767" i="4"/>
  <c r="I767" i="4"/>
  <c r="H767" i="4"/>
  <c r="G767" i="4"/>
  <c r="R766" i="4"/>
  <c r="K766" i="4"/>
  <c r="I766" i="4"/>
  <c r="H766" i="4"/>
  <c r="G766" i="4"/>
  <c r="R765" i="4" s="1"/>
  <c r="K765" i="4"/>
  <c r="I765" i="4"/>
  <c r="H765" i="4"/>
  <c r="K764" i="4"/>
  <c r="I764" i="4"/>
  <c r="H764" i="4"/>
  <c r="G764" i="4"/>
  <c r="R764" i="4" s="1"/>
  <c r="K763" i="4"/>
  <c r="I763" i="4"/>
  <c r="H763" i="4"/>
  <c r="G763" i="4"/>
  <c r="K762" i="4"/>
  <c r="I762" i="4"/>
  <c r="H762" i="4"/>
  <c r="G762" i="4"/>
  <c r="R762" i="4" s="1"/>
  <c r="R761" i="4"/>
  <c r="K761" i="4"/>
  <c r="I761" i="4"/>
  <c r="H761" i="4"/>
  <c r="G761" i="4"/>
  <c r="K760" i="4"/>
  <c r="I760" i="4"/>
  <c r="H760" i="4"/>
  <c r="G760" i="4"/>
  <c r="R760" i="4" s="1"/>
  <c r="K759" i="4"/>
  <c r="I759" i="4"/>
  <c r="H759" i="4"/>
  <c r="G759" i="4"/>
  <c r="R759" i="4" s="1"/>
  <c r="K758" i="4"/>
  <c r="I758" i="4"/>
  <c r="H758" i="4"/>
  <c r="G758" i="4"/>
  <c r="R757" i="4" s="1"/>
  <c r="K757" i="4"/>
  <c r="I757" i="4"/>
  <c r="H757" i="4"/>
  <c r="G757" i="4"/>
  <c r="R756" i="4"/>
  <c r="K756" i="4"/>
  <c r="I756" i="4"/>
  <c r="H756" i="4"/>
  <c r="G756" i="4"/>
  <c r="K755" i="4"/>
  <c r="I755" i="4"/>
  <c r="H755" i="4"/>
  <c r="G755" i="4"/>
  <c r="K754" i="4"/>
  <c r="I754" i="4"/>
  <c r="H754" i="4"/>
  <c r="G754" i="4"/>
  <c r="R754" i="4" s="1"/>
  <c r="R753" i="4"/>
  <c r="K753" i="4"/>
  <c r="I753" i="4"/>
  <c r="H753" i="4"/>
  <c r="K752" i="4"/>
  <c r="I752" i="4"/>
  <c r="H752" i="4"/>
  <c r="G752" i="4"/>
  <c r="R752" i="4" s="1"/>
  <c r="K751" i="4"/>
  <c r="I751" i="4"/>
  <c r="H751" i="4"/>
  <c r="G751" i="4"/>
  <c r="R751" i="4" s="1"/>
  <c r="K750" i="4"/>
  <c r="I750" i="4"/>
  <c r="H750" i="4"/>
  <c r="G750" i="4"/>
  <c r="K749" i="4"/>
  <c r="I749" i="4"/>
  <c r="H749" i="4"/>
  <c r="G749" i="4"/>
  <c r="K748" i="4"/>
  <c r="I748" i="4"/>
  <c r="H748" i="4"/>
  <c r="G748" i="4"/>
  <c r="R748" i="4" s="1"/>
  <c r="K747" i="4"/>
  <c r="I747" i="4"/>
  <c r="H747" i="4"/>
  <c r="G747" i="4"/>
  <c r="R746" i="4"/>
  <c r="K746" i="4"/>
  <c r="I746" i="4"/>
  <c r="H746" i="4"/>
  <c r="G746" i="4"/>
  <c r="K745" i="4"/>
  <c r="I745" i="4"/>
  <c r="H745" i="4"/>
  <c r="G745" i="4"/>
  <c r="R745" i="4" s="1"/>
  <c r="K744" i="4"/>
  <c r="I744" i="4"/>
  <c r="H744" i="4"/>
  <c r="G744" i="4"/>
  <c r="R744" i="4" s="1"/>
  <c r="K743" i="4"/>
  <c r="I743" i="4"/>
  <c r="H743" i="4"/>
  <c r="G743" i="4"/>
  <c r="R743" i="4" s="1"/>
  <c r="K742" i="4"/>
  <c r="I742" i="4"/>
  <c r="H742" i="4"/>
  <c r="G742" i="4"/>
  <c r="R741" i="4" s="1"/>
  <c r="K741" i="4"/>
  <c r="I741" i="4"/>
  <c r="H741" i="4"/>
  <c r="R740" i="4"/>
  <c r="K740" i="4"/>
  <c r="I740" i="4"/>
  <c r="H740" i="4"/>
  <c r="G740" i="4"/>
  <c r="K739" i="4"/>
  <c r="I739" i="4"/>
  <c r="H739" i="4"/>
  <c r="G739" i="4"/>
  <c r="K738" i="4"/>
  <c r="I738" i="4"/>
  <c r="H738" i="4"/>
  <c r="G738" i="4"/>
  <c r="R737" i="4"/>
  <c r="K737" i="4"/>
  <c r="I737" i="4"/>
  <c r="H737" i="4"/>
  <c r="G737" i="4"/>
  <c r="R736" i="4"/>
  <c r="K736" i="4"/>
  <c r="I736" i="4"/>
  <c r="H736" i="4"/>
  <c r="G736" i="4"/>
  <c r="K735" i="4"/>
  <c r="I735" i="4"/>
  <c r="H735" i="4"/>
  <c r="G735" i="4"/>
  <c r="K734" i="4"/>
  <c r="I734" i="4"/>
  <c r="H734" i="4"/>
  <c r="G734" i="4"/>
  <c r="R733" i="4"/>
  <c r="K733" i="4"/>
  <c r="I733" i="4"/>
  <c r="H733" i="4"/>
  <c r="G733" i="4"/>
  <c r="K732" i="4"/>
  <c r="I732" i="4"/>
  <c r="H732" i="4"/>
  <c r="G732" i="4"/>
  <c r="R732" i="4" s="1"/>
  <c r="K731" i="4"/>
  <c r="I731" i="4"/>
  <c r="H731" i="4"/>
  <c r="G731" i="4"/>
  <c r="K730" i="4"/>
  <c r="I730" i="4"/>
  <c r="H730" i="4"/>
  <c r="G730" i="4"/>
  <c r="R729" i="4"/>
  <c r="K729" i="4"/>
  <c r="I729" i="4"/>
  <c r="H729" i="4"/>
  <c r="K728" i="4"/>
  <c r="I728" i="4"/>
  <c r="H728" i="4"/>
  <c r="G728" i="4"/>
  <c r="R728" i="4" s="1"/>
  <c r="K727" i="4"/>
  <c r="I727" i="4"/>
  <c r="H727" i="4"/>
  <c r="G727" i="4"/>
  <c r="R726" i="4"/>
  <c r="K726" i="4"/>
  <c r="I726" i="4"/>
  <c r="H726" i="4"/>
  <c r="G726" i="4"/>
  <c r="K725" i="4"/>
  <c r="I725" i="4"/>
  <c r="H725" i="4"/>
  <c r="G725" i="4"/>
  <c r="R725" i="4" s="1"/>
  <c r="K724" i="4"/>
  <c r="I724" i="4"/>
  <c r="H724" i="4"/>
  <c r="G724" i="4"/>
  <c r="K723" i="4"/>
  <c r="I723" i="4"/>
  <c r="H723" i="4"/>
  <c r="G723" i="4"/>
  <c r="R722" i="4"/>
  <c r="K722" i="4"/>
  <c r="I722" i="4"/>
  <c r="H722" i="4"/>
  <c r="G722" i="4"/>
  <c r="K721" i="4"/>
  <c r="I721" i="4"/>
  <c r="H721" i="4"/>
  <c r="G721" i="4"/>
  <c r="R721" i="4" s="1"/>
  <c r="K720" i="4"/>
  <c r="I720" i="4"/>
  <c r="H720" i="4"/>
  <c r="G720" i="4"/>
  <c r="K719" i="4"/>
  <c r="I719" i="4"/>
  <c r="H719" i="4"/>
  <c r="G719" i="4"/>
  <c r="K718" i="4"/>
  <c r="I718" i="4"/>
  <c r="H718" i="4"/>
  <c r="G718" i="4"/>
  <c r="R718" i="4" s="1"/>
  <c r="R717" i="4"/>
  <c r="K717" i="4"/>
  <c r="I717" i="4"/>
  <c r="H717" i="4"/>
  <c r="R716" i="4"/>
  <c r="K716" i="4"/>
  <c r="I716" i="4"/>
  <c r="H716" i="4"/>
  <c r="G716" i="4"/>
  <c r="R715" i="4"/>
  <c r="K715" i="4"/>
  <c r="I715" i="4"/>
  <c r="H715" i="4"/>
  <c r="G715" i="4"/>
  <c r="R714" i="4"/>
  <c r="K714" i="4"/>
  <c r="M832" i="4" s="1"/>
  <c r="Q832" i="4" s="1"/>
  <c r="I714" i="4"/>
  <c r="H714" i="4"/>
  <c r="G714" i="4"/>
  <c r="K713" i="4"/>
  <c r="I713" i="4"/>
  <c r="H713" i="4"/>
  <c r="G713" i="4"/>
  <c r="R713" i="4" s="1"/>
  <c r="R712" i="4"/>
  <c r="K712" i="4"/>
  <c r="I712" i="4"/>
  <c r="H712" i="4"/>
  <c r="G712" i="4"/>
  <c r="R711" i="4"/>
  <c r="K711" i="4"/>
  <c r="I711" i="4"/>
  <c r="H711" i="4"/>
  <c r="G711" i="4"/>
  <c r="K710" i="4"/>
  <c r="I710" i="4"/>
  <c r="H710" i="4"/>
  <c r="G710" i="4"/>
  <c r="R710" i="4" s="1"/>
  <c r="K709" i="4"/>
  <c r="I709" i="4"/>
  <c r="H709" i="4"/>
  <c r="G709" i="4"/>
  <c r="K708" i="4"/>
  <c r="I708" i="4"/>
  <c r="H708" i="4"/>
  <c r="G708" i="4"/>
  <c r="R707" i="4"/>
  <c r="K707" i="4"/>
  <c r="I707" i="4"/>
  <c r="H707" i="4"/>
  <c r="G707" i="4"/>
  <c r="K706" i="4"/>
  <c r="I706" i="4"/>
  <c r="H706" i="4"/>
  <c r="G706" i="4"/>
  <c r="K705" i="4"/>
  <c r="I705" i="4"/>
  <c r="H705" i="4"/>
  <c r="R704" i="4"/>
  <c r="K704" i="4"/>
  <c r="I704" i="4"/>
  <c r="H704" i="4"/>
  <c r="G704" i="4"/>
  <c r="K703" i="4"/>
  <c r="I703" i="4"/>
  <c r="H703" i="4"/>
  <c r="G703" i="4"/>
  <c r="R703" i="4" s="1"/>
  <c r="K702" i="4"/>
  <c r="I702" i="4"/>
  <c r="H702" i="4"/>
  <c r="G702" i="4"/>
  <c r="K701" i="4"/>
  <c r="I701" i="4"/>
  <c r="H701" i="4"/>
  <c r="G701" i="4"/>
  <c r="K700" i="4"/>
  <c r="I700" i="4"/>
  <c r="H700" i="4"/>
  <c r="G700" i="4"/>
  <c r="R700" i="4" s="1"/>
  <c r="K699" i="4"/>
  <c r="I699" i="4"/>
  <c r="H699" i="4"/>
  <c r="G699" i="4"/>
  <c r="R699" i="4" s="1"/>
  <c r="K698" i="4"/>
  <c r="I698" i="4"/>
  <c r="H698" i="4"/>
  <c r="G698" i="4"/>
  <c r="K697" i="4"/>
  <c r="I697" i="4"/>
  <c r="H697" i="4"/>
  <c r="G697" i="4"/>
  <c r="R696" i="4"/>
  <c r="K696" i="4"/>
  <c r="I696" i="4"/>
  <c r="H696" i="4"/>
  <c r="G696" i="4"/>
  <c r="K695" i="4"/>
  <c r="I695" i="4"/>
  <c r="H695" i="4"/>
  <c r="G695" i="4"/>
  <c r="R695" i="4" s="1"/>
  <c r="K694" i="4"/>
  <c r="I694" i="4"/>
  <c r="H694" i="4"/>
  <c r="G694" i="4"/>
  <c r="R693" i="4"/>
  <c r="K693" i="4"/>
  <c r="I693" i="4"/>
  <c r="H693" i="4"/>
  <c r="K692" i="4"/>
  <c r="I692" i="4"/>
  <c r="H692" i="4"/>
  <c r="G692" i="4"/>
  <c r="R692" i="4" s="1"/>
  <c r="K691" i="4"/>
  <c r="I691" i="4"/>
  <c r="H691" i="4"/>
  <c r="G691" i="4"/>
  <c r="R691" i="4" s="1"/>
  <c r="R690" i="4"/>
  <c r="K690" i="4"/>
  <c r="I690" i="4"/>
  <c r="H690" i="4"/>
  <c r="G690" i="4"/>
  <c r="R689" i="4"/>
  <c r="K689" i="4"/>
  <c r="I689" i="4"/>
  <c r="H689" i="4"/>
  <c r="G689" i="4"/>
  <c r="R688" i="4"/>
  <c r="K688" i="4"/>
  <c r="I688" i="4"/>
  <c r="H688" i="4"/>
  <c r="G688" i="4"/>
  <c r="K687" i="4"/>
  <c r="I687" i="4"/>
  <c r="H687" i="4"/>
  <c r="G687" i="4"/>
  <c r="R686" i="4"/>
  <c r="K686" i="4"/>
  <c r="I686" i="4"/>
  <c r="H686" i="4"/>
  <c r="G686" i="4"/>
  <c r="K685" i="4"/>
  <c r="I685" i="4"/>
  <c r="H685" i="4"/>
  <c r="G685" i="4"/>
  <c r="R685" i="4" s="1"/>
  <c r="K684" i="4"/>
  <c r="I684" i="4"/>
  <c r="H684" i="4"/>
  <c r="G684" i="4"/>
  <c r="K683" i="4"/>
  <c r="I683" i="4"/>
  <c r="H683" i="4"/>
  <c r="G683" i="4"/>
  <c r="K682" i="4"/>
  <c r="I682" i="4"/>
  <c r="H682" i="4"/>
  <c r="G682" i="4"/>
  <c r="R681" i="4"/>
  <c r="K681" i="4"/>
  <c r="I681" i="4"/>
  <c r="H681" i="4"/>
  <c r="K680" i="4"/>
  <c r="I680" i="4"/>
  <c r="H680" i="4"/>
  <c r="G680" i="4"/>
  <c r="R680" i="4" s="1"/>
  <c r="R679" i="4"/>
  <c r="K679" i="4"/>
  <c r="I679" i="4"/>
  <c r="H679" i="4"/>
  <c r="G679" i="4"/>
  <c r="R678" i="4"/>
  <c r="K678" i="4"/>
  <c r="I678" i="4"/>
  <c r="H678" i="4"/>
  <c r="G678" i="4"/>
  <c r="K677" i="4"/>
  <c r="I677" i="4"/>
  <c r="H677" i="4"/>
  <c r="G677" i="4"/>
  <c r="R677" i="4" s="1"/>
  <c r="K676" i="4"/>
  <c r="I676" i="4"/>
  <c r="H676" i="4"/>
  <c r="G676" i="4"/>
  <c r="R675" i="4" s="1"/>
  <c r="K675" i="4"/>
  <c r="I675" i="4"/>
  <c r="H675" i="4"/>
  <c r="G675" i="4"/>
  <c r="K674" i="4"/>
  <c r="I674" i="4"/>
  <c r="H674" i="4"/>
  <c r="G674" i="4"/>
  <c r="R674" i="4" s="1"/>
  <c r="K673" i="4"/>
  <c r="I673" i="4"/>
  <c r="H673" i="4"/>
  <c r="G673" i="4"/>
  <c r="R673" i="4" s="1"/>
  <c r="K672" i="4"/>
  <c r="I672" i="4"/>
  <c r="H672" i="4"/>
  <c r="G672" i="4"/>
  <c r="R672" i="4" s="1"/>
  <c r="R671" i="4"/>
  <c r="K671" i="4"/>
  <c r="I671" i="4"/>
  <c r="H671" i="4"/>
  <c r="G671" i="4"/>
  <c r="R670" i="4"/>
  <c r="K670" i="4"/>
  <c r="I670" i="4"/>
  <c r="H670" i="4"/>
  <c r="G670" i="4"/>
  <c r="R669" i="4"/>
  <c r="K669" i="4"/>
  <c r="I669" i="4"/>
  <c r="H669" i="4"/>
  <c r="R668" i="4"/>
  <c r="K668" i="4"/>
  <c r="I668" i="4"/>
  <c r="H668" i="4"/>
  <c r="G668" i="4"/>
  <c r="K667" i="4"/>
  <c r="I667" i="4"/>
  <c r="H667" i="4"/>
  <c r="G667" i="4"/>
  <c r="R667" i="4" s="1"/>
  <c r="K666" i="4"/>
  <c r="I666" i="4"/>
  <c r="H666" i="4"/>
  <c r="G666" i="4"/>
  <c r="K665" i="4"/>
  <c r="I665" i="4"/>
  <c r="H665" i="4"/>
  <c r="G665" i="4"/>
  <c r="R665" i="4" s="1"/>
  <c r="R664" i="4"/>
  <c r="K664" i="4"/>
  <c r="I664" i="4"/>
  <c r="H664" i="4"/>
  <c r="G664" i="4"/>
  <c r="K663" i="4"/>
  <c r="M783" i="4" s="1"/>
  <c r="Q783" i="4" s="1"/>
  <c r="I663" i="4"/>
  <c r="H663" i="4"/>
  <c r="G663" i="4"/>
  <c r="R663" i="4" s="1"/>
  <c r="R662" i="4"/>
  <c r="K662" i="4"/>
  <c r="I662" i="4"/>
  <c r="H662" i="4"/>
  <c r="G662" i="4"/>
  <c r="K661" i="4"/>
  <c r="I661" i="4"/>
  <c r="H661" i="4"/>
  <c r="G661" i="4"/>
  <c r="R661" i="4" s="1"/>
  <c r="R660" i="4"/>
  <c r="K660" i="4"/>
  <c r="I660" i="4"/>
  <c r="H660" i="4"/>
  <c r="G660" i="4"/>
  <c r="R659" i="4"/>
  <c r="K659" i="4"/>
  <c r="I659" i="4"/>
  <c r="H659" i="4"/>
  <c r="G659" i="4"/>
  <c r="K658" i="4"/>
  <c r="I658" i="4"/>
  <c r="H658" i="4"/>
  <c r="G658" i="4"/>
  <c r="K657" i="4"/>
  <c r="I657" i="4"/>
  <c r="H657" i="4"/>
  <c r="R656" i="4"/>
  <c r="K656" i="4"/>
  <c r="I656" i="4"/>
  <c r="H656" i="4"/>
  <c r="G656" i="4"/>
  <c r="R655" i="4"/>
  <c r="K655" i="4"/>
  <c r="I655" i="4"/>
  <c r="H655" i="4"/>
  <c r="G655" i="4"/>
  <c r="K654" i="4"/>
  <c r="I654" i="4"/>
  <c r="H654" i="4"/>
  <c r="G654" i="4"/>
  <c r="K653" i="4"/>
  <c r="I653" i="4"/>
  <c r="H653" i="4"/>
  <c r="G653" i="4"/>
  <c r="K652" i="4"/>
  <c r="I652" i="4"/>
  <c r="H652" i="4"/>
  <c r="G652" i="4"/>
  <c r="R652" i="4" s="1"/>
  <c r="K651" i="4"/>
  <c r="I651" i="4"/>
  <c r="H651" i="4"/>
  <c r="G651" i="4"/>
  <c r="K650" i="4"/>
  <c r="I650" i="4"/>
  <c r="H650" i="4"/>
  <c r="G650" i="4"/>
  <c r="K649" i="4"/>
  <c r="I649" i="4"/>
  <c r="H649" i="4"/>
  <c r="G649" i="4"/>
  <c r="R648" i="4"/>
  <c r="K648" i="4"/>
  <c r="I648" i="4"/>
  <c r="H648" i="4"/>
  <c r="G648" i="4"/>
  <c r="R647" i="4"/>
  <c r="K647" i="4"/>
  <c r="I647" i="4"/>
  <c r="H647" i="4"/>
  <c r="G647" i="4"/>
  <c r="K646" i="4"/>
  <c r="I646" i="4"/>
  <c r="H646" i="4"/>
  <c r="G646" i="4"/>
  <c r="R645" i="4"/>
  <c r="K645" i="4"/>
  <c r="I645" i="4"/>
  <c r="H645" i="4"/>
  <c r="K644" i="4"/>
  <c r="I644" i="4"/>
  <c r="H644" i="4"/>
  <c r="G644" i="4"/>
  <c r="R644" i="4" s="1"/>
  <c r="K643" i="4"/>
  <c r="I643" i="4"/>
  <c r="H643" i="4"/>
  <c r="G643" i="4"/>
  <c r="K642" i="4"/>
  <c r="I642" i="4"/>
  <c r="H642" i="4"/>
  <c r="G642" i="4"/>
  <c r="R641" i="4"/>
  <c r="K641" i="4"/>
  <c r="I641" i="4"/>
  <c r="H641" i="4"/>
  <c r="G641" i="4"/>
  <c r="R640" i="4"/>
  <c r="K640" i="4"/>
  <c r="I640" i="4"/>
  <c r="H640" i="4"/>
  <c r="G640" i="4"/>
  <c r="K639" i="4"/>
  <c r="I639" i="4"/>
  <c r="H639" i="4"/>
  <c r="G639" i="4"/>
  <c r="R639" i="4" s="1"/>
  <c r="R638" i="4"/>
  <c r="K638" i="4"/>
  <c r="I638" i="4"/>
  <c r="H638" i="4"/>
  <c r="G638" i="4"/>
  <c r="K637" i="4"/>
  <c r="I637" i="4"/>
  <c r="H637" i="4"/>
  <c r="G637" i="4"/>
  <c r="R637" i="4" s="1"/>
  <c r="K636" i="4"/>
  <c r="I636" i="4"/>
  <c r="H636" i="4"/>
  <c r="G636" i="4"/>
  <c r="K635" i="4"/>
  <c r="I635" i="4"/>
  <c r="H635" i="4"/>
  <c r="G635" i="4"/>
  <c r="R634" i="4"/>
  <c r="K634" i="4"/>
  <c r="I634" i="4"/>
  <c r="H634" i="4"/>
  <c r="G634" i="4"/>
  <c r="R633" i="4"/>
  <c r="K633" i="4"/>
  <c r="I633" i="4"/>
  <c r="H633" i="4"/>
  <c r="R632" i="4"/>
  <c r="K632" i="4"/>
  <c r="I632" i="4"/>
  <c r="H632" i="4"/>
  <c r="G632" i="4"/>
  <c r="K631" i="4"/>
  <c r="I631" i="4"/>
  <c r="H631" i="4"/>
  <c r="G631" i="4"/>
  <c r="K630" i="4"/>
  <c r="I630" i="4"/>
  <c r="H630" i="4"/>
  <c r="G630" i="4"/>
  <c r="R629" i="4"/>
  <c r="K629" i="4"/>
  <c r="I629" i="4"/>
  <c r="H629" i="4"/>
  <c r="G629" i="4"/>
  <c r="K628" i="4"/>
  <c r="I628" i="4"/>
  <c r="H628" i="4"/>
  <c r="G628" i="4"/>
  <c r="K627" i="4"/>
  <c r="I627" i="4"/>
  <c r="H627" i="4"/>
  <c r="G627" i="4"/>
  <c r="K626" i="4"/>
  <c r="I626" i="4"/>
  <c r="H626" i="4"/>
  <c r="G626" i="4"/>
  <c r="R626" i="4" s="1"/>
  <c r="K625" i="4"/>
  <c r="I625" i="4"/>
  <c r="H625" i="4"/>
  <c r="G625" i="4"/>
  <c r="R624" i="4"/>
  <c r="K624" i="4"/>
  <c r="I624" i="4"/>
  <c r="H624" i="4"/>
  <c r="G624" i="4"/>
  <c r="K623" i="4"/>
  <c r="I623" i="4"/>
  <c r="H623" i="4"/>
  <c r="G623" i="4"/>
  <c r="R623" i="4" s="1"/>
  <c r="R622" i="4"/>
  <c r="K622" i="4"/>
  <c r="I622" i="4"/>
  <c r="H622" i="4"/>
  <c r="G622" i="4"/>
  <c r="R621" i="4" s="1"/>
  <c r="K621" i="4"/>
  <c r="I621" i="4"/>
  <c r="H621" i="4"/>
  <c r="R620" i="4"/>
  <c r="K620" i="4"/>
  <c r="I620" i="4"/>
  <c r="H620" i="4"/>
  <c r="G620" i="4"/>
  <c r="K619" i="4"/>
  <c r="I619" i="4"/>
  <c r="H619" i="4"/>
  <c r="G619" i="4"/>
  <c r="R619" i="4" s="1"/>
  <c r="K618" i="4"/>
  <c r="I618" i="4"/>
  <c r="H618" i="4"/>
  <c r="G618" i="4"/>
  <c r="R618" i="4" s="1"/>
  <c r="R617" i="4"/>
  <c r="K617" i="4"/>
  <c r="I617" i="4"/>
  <c r="H617" i="4"/>
  <c r="G617" i="4"/>
  <c r="K616" i="4"/>
  <c r="I616" i="4"/>
  <c r="H616" i="4"/>
  <c r="G616" i="4"/>
  <c r="K615" i="4"/>
  <c r="I615" i="4"/>
  <c r="H615" i="4"/>
  <c r="G615" i="4"/>
  <c r="R614" i="4"/>
  <c r="K614" i="4"/>
  <c r="I614" i="4"/>
  <c r="H614" i="4"/>
  <c r="G614" i="4"/>
  <c r="K613" i="4"/>
  <c r="I613" i="4"/>
  <c r="H613" i="4"/>
  <c r="G613" i="4"/>
  <c r="R612" i="4"/>
  <c r="K612" i="4"/>
  <c r="I612" i="4"/>
  <c r="H612" i="4"/>
  <c r="G612" i="4"/>
  <c r="K611" i="4"/>
  <c r="I611" i="4"/>
  <c r="H611" i="4"/>
  <c r="G611" i="4"/>
  <c r="R611" i="4" s="1"/>
  <c r="K610" i="4"/>
  <c r="I610" i="4"/>
  <c r="H610" i="4"/>
  <c r="G610" i="4"/>
  <c r="R610" i="4" s="1"/>
  <c r="R609" i="4"/>
  <c r="K609" i="4"/>
  <c r="I609" i="4"/>
  <c r="H609" i="4"/>
  <c r="K608" i="4"/>
  <c r="I608" i="4"/>
  <c r="H608" i="4"/>
  <c r="G608" i="4"/>
  <c r="R608" i="4" s="1"/>
  <c r="K607" i="4"/>
  <c r="I607" i="4"/>
  <c r="H607" i="4"/>
  <c r="G607" i="4"/>
  <c r="K606" i="4"/>
  <c r="I606" i="4"/>
  <c r="H606" i="4"/>
  <c r="G606" i="4"/>
  <c r="R606" i="4" s="1"/>
  <c r="R605" i="4"/>
  <c r="K605" i="4"/>
  <c r="I605" i="4"/>
  <c r="H605" i="4"/>
  <c r="G605" i="4"/>
  <c r="R604" i="4"/>
  <c r="K604" i="4"/>
  <c r="I604" i="4"/>
  <c r="H604" i="4"/>
  <c r="G604" i="4"/>
  <c r="K603" i="4"/>
  <c r="I603" i="4"/>
  <c r="H603" i="4"/>
  <c r="G603" i="4"/>
  <c r="R602" i="4"/>
  <c r="K602" i="4"/>
  <c r="I602" i="4"/>
  <c r="H602" i="4"/>
  <c r="G602" i="4"/>
  <c r="R601" i="4"/>
  <c r="K601" i="4"/>
  <c r="I601" i="4"/>
  <c r="H601" i="4"/>
  <c r="G601" i="4"/>
  <c r="R600" i="4" s="1"/>
  <c r="K600" i="4"/>
  <c r="I600" i="4"/>
  <c r="H600" i="4"/>
  <c r="G600" i="4"/>
  <c r="K599" i="4"/>
  <c r="I599" i="4"/>
  <c r="H599" i="4"/>
  <c r="G599" i="4"/>
  <c r="R599" i="4" s="1"/>
  <c r="K598" i="4"/>
  <c r="I598" i="4"/>
  <c r="H598" i="4"/>
  <c r="G598" i="4"/>
  <c r="K597" i="4"/>
  <c r="I597" i="4"/>
  <c r="H597" i="4"/>
  <c r="K596" i="4"/>
  <c r="I596" i="4"/>
  <c r="H596" i="4"/>
  <c r="G596" i="4"/>
  <c r="R596" i="4" s="1"/>
  <c r="K595" i="4"/>
  <c r="I595" i="4"/>
  <c r="H595" i="4"/>
  <c r="G595" i="4"/>
  <c r="K594" i="4"/>
  <c r="I594" i="4"/>
  <c r="H594" i="4"/>
  <c r="G594" i="4"/>
  <c r="R594" i="4" s="1"/>
  <c r="R593" i="4"/>
  <c r="K593" i="4"/>
  <c r="I593" i="4"/>
  <c r="H593" i="4"/>
  <c r="G593" i="4"/>
  <c r="K592" i="4"/>
  <c r="I592" i="4"/>
  <c r="H592" i="4"/>
  <c r="G592" i="4"/>
  <c r="R592" i="4" s="1"/>
  <c r="K591" i="4"/>
  <c r="I591" i="4"/>
  <c r="H591" i="4"/>
  <c r="G591" i="4"/>
  <c r="K590" i="4"/>
  <c r="I590" i="4"/>
  <c r="H590" i="4"/>
  <c r="G590" i="4"/>
  <c r="R589" i="4"/>
  <c r="K589" i="4"/>
  <c r="I589" i="4"/>
  <c r="H589" i="4"/>
  <c r="G589" i="4"/>
  <c r="K588" i="4"/>
  <c r="I588" i="4"/>
  <c r="H588" i="4"/>
  <c r="G588" i="4"/>
  <c r="R587" i="4"/>
  <c r="K587" i="4"/>
  <c r="I587" i="4"/>
  <c r="H587" i="4"/>
  <c r="G587" i="4"/>
  <c r="R586" i="4"/>
  <c r="K586" i="4"/>
  <c r="I586" i="4"/>
  <c r="H586" i="4"/>
  <c r="G586" i="4"/>
  <c r="R585" i="4" s="1"/>
  <c r="K585" i="4"/>
  <c r="I585" i="4"/>
  <c r="H585" i="4"/>
  <c r="K584" i="4"/>
  <c r="I584" i="4"/>
  <c r="H584" i="4"/>
  <c r="G584" i="4"/>
  <c r="R584" i="4" s="1"/>
  <c r="R583" i="4"/>
  <c r="K583" i="4"/>
  <c r="I583" i="4"/>
  <c r="H583" i="4"/>
  <c r="G583" i="4"/>
  <c r="K582" i="4"/>
  <c r="I582" i="4"/>
  <c r="H582" i="4"/>
  <c r="G582" i="4"/>
  <c r="R582" i="4" s="1"/>
  <c r="K581" i="4"/>
  <c r="I581" i="4"/>
  <c r="H581" i="4"/>
  <c r="G581" i="4"/>
  <c r="R581" i="4" s="1"/>
  <c r="K580" i="4"/>
  <c r="I580" i="4"/>
  <c r="H580" i="4"/>
  <c r="G580" i="4"/>
  <c r="K579" i="4"/>
  <c r="I579" i="4"/>
  <c r="H579" i="4"/>
  <c r="G579" i="4"/>
  <c r="R579" i="4" s="1"/>
  <c r="K578" i="4"/>
  <c r="I578" i="4"/>
  <c r="H578" i="4"/>
  <c r="G578" i="4"/>
  <c r="R578" i="4" s="1"/>
  <c r="K577" i="4"/>
  <c r="I577" i="4"/>
  <c r="H577" i="4"/>
  <c r="G577" i="4"/>
  <c r="K576" i="4"/>
  <c r="I576" i="4"/>
  <c r="H576" i="4"/>
  <c r="G576" i="4"/>
  <c r="R576" i="4" s="1"/>
  <c r="K575" i="4"/>
  <c r="I575" i="4"/>
  <c r="H575" i="4"/>
  <c r="G575" i="4"/>
  <c r="K574" i="4"/>
  <c r="I574" i="4"/>
  <c r="H574" i="4"/>
  <c r="G574" i="4"/>
  <c r="K573" i="4"/>
  <c r="I573" i="4"/>
  <c r="H573" i="4"/>
  <c r="K572" i="4"/>
  <c r="I572" i="4"/>
  <c r="H572" i="4"/>
  <c r="G572" i="4"/>
  <c r="R572" i="4" s="1"/>
  <c r="K571" i="4"/>
  <c r="I571" i="4"/>
  <c r="H571" i="4"/>
  <c r="G571" i="4"/>
  <c r="R570" i="4"/>
  <c r="K570" i="4"/>
  <c r="I570" i="4"/>
  <c r="H570" i="4"/>
  <c r="G570" i="4"/>
  <c r="K569" i="4"/>
  <c r="I569" i="4"/>
  <c r="H569" i="4"/>
  <c r="G569" i="4"/>
  <c r="K568" i="4"/>
  <c r="I568" i="4"/>
  <c r="H568" i="4"/>
  <c r="G568" i="4"/>
  <c r="K567" i="4"/>
  <c r="I567" i="4"/>
  <c r="H567" i="4"/>
  <c r="G567" i="4"/>
  <c r="R567" i="4" s="1"/>
  <c r="K566" i="4"/>
  <c r="I566" i="4"/>
  <c r="H566" i="4"/>
  <c r="G566" i="4"/>
  <c r="R565" i="4"/>
  <c r="K565" i="4"/>
  <c r="I565" i="4"/>
  <c r="H565" i="4"/>
  <c r="G565" i="4"/>
  <c r="K564" i="4"/>
  <c r="I564" i="4"/>
  <c r="H564" i="4"/>
  <c r="G564" i="4"/>
  <c r="R564" i="4" s="1"/>
  <c r="R563" i="4"/>
  <c r="K563" i="4"/>
  <c r="I563" i="4"/>
  <c r="H563" i="4"/>
  <c r="G563" i="4"/>
  <c r="K562" i="4"/>
  <c r="I562" i="4"/>
  <c r="H562" i="4"/>
  <c r="G562" i="4"/>
  <c r="R561" i="4" s="1"/>
  <c r="K561" i="4"/>
  <c r="I561" i="4"/>
  <c r="H561" i="4"/>
  <c r="K560" i="4"/>
  <c r="I560" i="4"/>
  <c r="H560" i="4"/>
  <c r="G560" i="4"/>
  <c r="R560" i="4" s="1"/>
  <c r="K559" i="4"/>
  <c r="I559" i="4"/>
  <c r="H559" i="4"/>
  <c r="G559" i="4"/>
  <c r="R559" i="4" s="1"/>
  <c r="K558" i="4"/>
  <c r="I558" i="4"/>
  <c r="H558" i="4"/>
  <c r="G558" i="4"/>
  <c r="K557" i="4"/>
  <c r="I557" i="4"/>
  <c r="H557" i="4"/>
  <c r="G557" i="4"/>
  <c r="R556" i="4" s="1"/>
  <c r="K556" i="4"/>
  <c r="I556" i="4"/>
  <c r="H556" i="4"/>
  <c r="G556" i="4"/>
  <c r="K555" i="4"/>
  <c r="I555" i="4"/>
  <c r="H555" i="4"/>
  <c r="G555" i="4"/>
  <c r="R555" i="4" s="1"/>
  <c r="K554" i="4"/>
  <c r="I554" i="4"/>
  <c r="H554" i="4"/>
  <c r="G554" i="4"/>
  <c r="R553" i="4" s="1"/>
  <c r="K553" i="4"/>
  <c r="I553" i="4"/>
  <c r="H553" i="4"/>
  <c r="G553" i="4"/>
  <c r="K552" i="4"/>
  <c r="I552" i="4"/>
  <c r="H552" i="4"/>
  <c r="G552" i="4"/>
  <c r="R552" i="4" s="1"/>
  <c r="K551" i="4"/>
  <c r="I551" i="4"/>
  <c r="H551" i="4"/>
  <c r="G551" i="4"/>
  <c r="K550" i="4"/>
  <c r="I550" i="4"/>
  <c r="H550" i="4"/>
  <c r="G550" i="4"/>
  <c r="R549" i="4"/>
  <c r="K549" i="4"/>
  <c r="I549" i="4"/>
  <c r="H549" i="4"/>
  <c r="K548" i="4"/>
  <c r="I548" i="4"/>
  <c r="H548" i="4"/>
  <c r="G548" i="4"/>
  <c r="R548" i="4" s="1"/>
  <c r="K547" i="4"/>
  <c r="I547" i="4"/>
  <c r="H547" i="4"/>
  <c r="G547" i="4"/>
  <c r="R546" i="4"/>
  <c r="K546" i="4"/>
  <c r="I546" i="4"/>
  <c r="H546" i="4"/>
  <c r="G546" i="4"/>
  <c r="K545" i="4"/>
  <c r="I545" i="4"/>
  <c r="H545" i="4"/>
  <c r="G545" i="4"/>
  <c r="R545" i="4" s="1"/>
  <c r="K544" i="4"/>
  <c r="I544" i="4"/>
  <c r="H544" i="4"/>
  <c r="G544" i="4"/>
  <c r="R543" i="4"/>
  <c r="K543" i="4"/>
  <c r="I543" i="4"/>
  <c r="H543" i="4"/>
  <c r="G543" i="4"/>
  <c r="K542" i="4"/>
  <c r="I542" i="4"/>
  <c r="H542" i="4"/>
  <c r="G542" i="4"/>
  <c r="R542" i="4" s="1"/>
  <c r="K541" i="4"/>
  <c r="I541" i="4"/>
  <c r="H541" i="4"/>
  <c r="G541" i="4"/>
  <c r="R541" i="4" s="1"/>
  <c r="K540" i="4"/>
  <c r="I540" i="4"/>
  <c r="H540" i="4"/>
  <c r="G540" i="4"/>
  <c r="K539" i="4"/>
  <c r="I539" i="4"/>
  <c r="H539" i="4"/>
  <c r="G539" i="4"/>
  <c r="K538" i="4"/>
  <c r="I538" i="4"/>
  <c r="H538" i="4"/>
  <c r="G538" i="4"/>
  <c r="R538" i="4" s="1"/>
  <c r="R537" i="4"/>
  <c r="K537" i="4"/>
  <c r="M656" i="4" s="1"/>
  <c r="Q656" i="4" s="1"/>
  <c r="I537" i="4"/>
  <c r="H537" i="4"/>
  <c r="R536" i="4"/>
  <c r="K536" i="4"/>
  <c r="I536" i="4"/>
  <c r="H536" i="4"/>
  <c r="G536" i="4"/>
  <c r="R535" i="4"/>
  <c r="K535" i="4"/>
  <c r="I535" i="4"/>
  <c r="H535" i="4"/>
  <c r="G535" i="4"/>
  <c r="R534" i="4"/>
  <c r="K534" i="4"/>
  <c r="I534" i="4"/>
  <c r="H534" i="4"/>
  <c r="G534" i="4"/>
  <c r="K533" i="4"/>
  <c r="I533" i="4"/>
  <c r="H533" i="4"/>
  <c r="G533" i="4"/>
  <c r="R533" i="4" s="1"/>
  <c r="K532" i="4"/>
  <c r="I532" i="4"/>
  <c r="H532" i="4"/>
  <c r="G532" i="4"/>
  <c r="R532" i="4" s="1"/>
  <c r="K531" i="4"/>
  <c r="I531" i="4"/>
  <c r="H531" i="4"/>
  <c r="G531" i="4"/>
  <c r="K530" i="4"/>
  <c r="I530" i="4"/>
  <c r="H530" i="4"/>
  <c r="G530" i="4"/>
  <c r="K529" i="4"/>
  <c r="I529" i="4"/>
  <c r="H529" i="4"/>
  <c r="G529" i="4"/>
  <c r="K528" i="4"/>
  <c r="I528" i="4"/>
  <c r="H528" i="4"/>
  <c r="G528" i="4"/>
  <c r="R527" i="4"/>
  <c r="K527" i="4"/>
  <c r="I527" i="4"/>
  <c r="H527" i="4"/>
  <c r="G527" i="4"/>
  <c r="K526" i="4"/>
  <c r="I526" i="4"/>
  <c r="H526" i="4"/>
  <c r="G526" i="4"/>
  <c r="R526" i="4" s="1"/>
  <c r="K525" i="4"/>
  <c r="I525" i="4"/>
  <c r="H525" i="4"/>
  <c r="K524" i="4"/>
  <c r="I524" i="4"/>
  <c r="H524" i="4"/>
  <c r="G524" i="4"/>
  <c r="R524" i="4" s="1"/>
  <c r="R523" i="4"/>
  <c r="K523" i="4"/>
  <c r="I523" i="4"/>
  <c r="H523" i="4"/>
  <c r="G523" i="4"/>
  <c r="K522" i="4"/>
  <c r="I522" i="4"/>
  <c r="H522" i="4"/>
  <c r="G522" i="4"/>
  <c r="R521" i="4"/>
  <c r="K521" i="4"/>
  <c r="I521" i="4"/>
  <c r="H521" i="4"/>
  <c r="G521" i="4"/>
  <c r="K520" i="4"/>
  <c r="I520" i="4"/>
  <c r="H520" i="4"/>
  <c r="G520" i="4"/>
  <c r="R520" i="4" s="1"/>
  <c r="K519" i="4"/>
  <c r="I519" i="4"/>
  <c r="H519" i="4"/>
  <c r="G519" i="4"/>
  <c r="K518" i="4"/>
  <c r="I518" i="4"/>
  <c r="H518" i="4"/>
  <c r="G518" i="4"/>
  <c r="K517" i="4"/>
  <c r="I517" i="4"/>
  <c r="H517" i="4"/>
  <c r="G517" i="4"/>
  <c r="K516" i="4"/>
  <c r="I516" i="4"/>
  <c r="H516" i="4"/>
  <c r="G516" i="4"/>
  <c r="R516" i="4" s="1"/>
  <c r="K515" i="4"/>
  <c r="I515" i="4"/>
  <c r="H515" i="4"/>
  <c r="G515" i="4"/>
  <c r="K514" i="4"/>
  <c r="I514" i="4"/>
  <c r="H514" i="4"/>
  <c r="G514" i="4"/>
  <c r="K513" i="4"/>
  <c r="I513" i="4"/>
  <c r="H513" i="4"/>
  <c r="K512" i="4"/>
  <c r="I512" i="4"/>
  <c r="H512" i="4"/>
  <c r="G512" i="4"/>
  <c r="R512" i="4" s="1"/>
  <c r="R511" i="4"/>
  <c r="K511" i="4"/>
  <c r="I511" i="4"/>
  <c r="H511" i="4"/>
  <c r="G511" i="4"/>
  <c r="R510" i="4"/>
  <c r="K510" i="4"/>
  <c r="I510" i="4"/>
  <c r="H510" i="4"/>
  <c r="G510" i="4"/>
  <c r="K509" i="4"/>
  <c r="I509" i="4"/>
  <c r="H509" i="4"/>
  <c r="G509" i="4"/>
  <c r="R509" i="4" s="1"/>
  <c r="R508" i="4"/>
  <c r="K508" i="4"/>
  <c r="I508" i="4"/>
  <c r="H508" i="4"/>
  <c r="G508" i="4"/>
  <c r="K507" i="4"/>
  <c r="I507" i="4"/>
  <c r="H507" i="4"/>
  <c r="G507" i="4"/>
  <c r="R506" i="4"/>
  <c r="K506" i="4"/>
  <c r="I506" i="4"/>
  <c r="H506" i="4"/>
  <c r="G506" i="4"/>
  <c r="K505" i="4"/>
  <c r="I505" i="4"/>
  <c r="H505" i="4"/>
  <c r="G505" i="4"/>
  <c r="R505" i="4" s="1"/>
  <c r="K504" i="4"/>
  <c r="I504" i="4"/>
  <c r="H504" i="4"/>
  <c r="G504" i="4"/>
  <c r="R504" i="4" s="1"/>
  <c r="R503" i="4"/>
  <c r="K503" i="4"/>
  <c r="I503" i="4"/>
  <c r="H503" i="4"/>
  <c r="G503" i="4"/>
  <c r="R502" i="4"/>
  <c r="K502" i="4"/>
  <c r="I502" i="4"/>
  <c r="H502" i="4"/>
  <c r="G502" i="4"/>
  <c r="R501" i="4"/>
  <c r="K501" i="4"/>
  <c r="I501" i="4"/>
  <c r="H501" i="4"/>
  <c r="K500" i="4"/>
  <c r="M619" i="4" s="1"/>
  <c r="Q619" i="4" s="1"/>
  <c r="I500" i="4"/>
  <c r="H500" i="4"/>
  <c r="G500" i="4"/>
  <c r="K499" i="4"/>
  <c r="I499" i="4"/>
  <c r="H499" i="4"/>
  <c r="G499" i="4"/>
  <c r="K498" i="4"/>
  <c r="I498" i="4"/>
  <c r="H498" i="4"/>
  <c r="G498" i="4"/>
  <c r="R498" i="4" s="1"/>
  <c r="K497" i="4"/>
  <c r="I497" i="4"/>
  <c r="H497" i="4"/>
  <c r="G497" i="4"/>
  <c r="K496" i="4"/>
  <c r="I496" i="4"/>
  <c r="H496" i="4"/>
  <c r="G496" i="4"/>
  <c r="R496" i="4" s="1"/>
  <c r="R495" i="4"/>
  <c r="K495" i="4"/>
  <c r="I495" i="4"/>
  <c r="H495" i="4"/>
  <c r="G495" i="4"/>
  <c r="K494" i="4"/>
  <c r="I494" i="4"/>
  <c r="H494" i="4"/>
  <c r="G494" i="4"/>
  <c r="R493" i="4" s="1"/>
  <c r="K493" i="4"/>
  <c r="I493" i="4"/>
  <c r="H493" i="4"/>
  <c r="G493" i="4"/>
  <c r="K492" i="4"/>
  <c r="I492" i="4"/>
  <c r="H492" i="4"/>
  <c r="G492" i="4"/>
  <c r="K491" i="4"/>
  <c r="I491" i="4"/>
  <c r="H491" i="4"/>
  <c r="G491" i="4"/>
  <c r="R490" i="4"/>
  <c r="K490" i="4"/>
  <c r="I490" i="4"/>
  <c r="H490" i="4"/>
  <c r="G490" i="4"/>
  <c r="R489" i="4" s="1"/>
  <c r="K489" i="4"/>
  <c r="I489" i="4"/>
  <c r="H489" i="4"/>
  <c r="K488" i="4"/>
  <c r="I488" i="4"/>
  <c r="H488" i="4"/>
  <c r="G488" i="4"/>
  <c r="R488" i="4" s="1"/>
  <c r="K487" i="4"/>
  <c r="I487" i="4"/>
  <c r="H487" i="4"/>
  <c r="G487" i="4"/>
  <c r="R486" i="4"/>
  <c r="K486" i="4"/>
  <c r="I486" i="4"/>
  <c r="H486" i="4"/>
  <c r="G486" i="4"/>
  <c r="R485" i="4"/>
  <c r="K485" i="4"/>
  <c r="I485" i="4"/>
  <c r="H485" i="4"/>
  <c r="G485" i="4"/>
  <c r="K484" i="4"/>
  <c r="M602" i="4" s="1"/>
  <c r="Q602" i="4" s="1"/>
  <c r="I484" i="4"/>
  <c r="H484" i="4"/>
  <c r="G484" i="4"/>
  <c r="K483" i="4"/>
  <c r="I483" i="4"/>
  <c r="H483" i="4"/>
  <c r="G483" i="4"/>
  <c r="R482" i="4"/>
  <c r="K482" i="4"/>
  <c r="I482" i="4"/>
  <c r="H482" i="4"/>
  <c r="G482" i="4"/>
  <c r="R481" i="4"/>
  <c r="K481" i="4"/>
  <c r="I481" i="4"/>
  <c r="H481" i="4"/>
  <c r="G481" i="4"/>
  <c r="R480" i="4"/>
  <c r="K480" i="4"/>
  <c r="I480" i="4"/>
  <c r="H480" i="4"/>
  <c r="G480" i="4"/>
  <c r="K479" i="4"/>
  <c r="I479" i="4"/>
  <c r="H479" i="4"/>
  <c r="G479" i="4"/>
  <c r="K478" i="4"/>
  <c r="I478" i="4"/>
  <c r="H478" i="4"/>
  <c r="G478" i="4"/>
  <c r="R477" i="4"/>
  <c r="K477" i="4"/>
  <c r="M597" i="4" s="1"/>
  <c r="Q597" i="4" s="1"/>
  <c r="I477" i="4"/>
  <c r="H477" i="4"/>
  <c r="R476" i="4"/>
  <c r="K476" i="4"/>
  <c r="I476" i="4"/>
  <c r="H476" i="4"/>
  <c r="G476" i="4"/>
  <c r="R475" i="4"/>
  <c r="K475" i="4"/>
  <c r="I475" i="4"/>
  <c r="H475" i="4"/>
  <c r="G475" i="4"/>
  <c r="K474" i="4"/>
  <c r="I474" i="4"/>
  <c r="H474" i="4"/>
  <c r="G474" i="4"/>
  <c r="K473" i="4"/>
  <c r="I473" i="4"/>
  <c r="H473" i="4"/>
  <c r="G473" i="4"/>
  <c r="K472" i="4"/>
  <c r="I472" i="4"/>
  <c r="H472" i="4"/>
  <c r="G472" i="4"/>
  <c r="R471" i="4"/>
  <c r="K471" i="4"/>
  <c r="I471" i="4"/>
  <c r="H471" i="4"/>
  <c r="G471" i="4"/>
  <c r="K470" i="4"/>
  <c r="I470" i="4"/>
  <c r="H470" i="4"/>
  <c r="G470" i="4"/>
  <c r="R470" i="4" s="1"/>
  <c r="K469" i="4"/>
  <c r="I469" i="4"/>
  <c r="H469" i="4"/>
  <c r="G469" i="4"/>
  <c r="K468" i="4"/>
  <c r="I468" i="4"/>
  <c r="H468" i="4"/>
  <c r="G468" i="4"/>
  <c r="R467" i="4"/>
  <c r="K467" i="4"/>
  <c r="I467" i="4"/>
  <c r="H467" i="4"/>
  <c r="G467" i="4"/>
  <c r="R466" i="4"/>
  <c r="K466" i="4"/>
  <c r="I466" i="4"/>
  <c r="H466" i="4"/>
  <c r="G466" i="4"/>
  <c r="R465" i="4" s="1"/>
  <c r="K465" i="4"/>
  <c r="I465" i="4"/>
  <c r="H465" i="4"/>
  <c r="R464" i="4"/>
  <c r="K464" i="4"/>
  <c r="I464" i="4"/>
  <c r="H464" i="4"/>
  <c r="G464" i="4"/>
  <c r="R463" i="4"/>
  <c r="K463" i="4"/>
  <c r="I463" i="4"/>
  <c r="H463" i="4"/>
  <c r="G463" i="4"/>
  <c r="K462" i="4"/>
  <c r="I462" i="4"/>
  <c r="H462" i="4"/>
  <c r="G462" i="4"/>
  <c r="K461" i="4"/>
  <c r="I461" i="4"/>
  <c r="H461" i="4"/>
  <c r="G461" i="4"/>
  <c r="R460" i="4"/>
  <c r="K460" i="4"/>
  <c r="I460" i="4"/>
  <c r="H460" i="4"/>
  <c r="G460" i="4"/>
  <c r="K459" i="4"/>
  <c r="I459" i="4"/>
  <c r="H459" i="4"/>
  <c r="G459" i="4"/>
  <c r="R459" i="4" s="1"/>
  <c r="K458" i="4"/>
  <c r="I458" i="4"/>
  <c r="H458" i="4"/>
  <c r="G458" i="4"/>
  <c r="R458" i="4" s="1"/>
  <c r="K457" i="4"/>
  <c r="I457" i="4"/>
  <c r="H457" i="4"/>
  <c r="G457" i="4"/>
  <c r="K456" i="4"/>
  <c r="I456" i="4"/>
  <c r="H456" i="4"/>
  <c r="G456" i="4"/>
  <c r="R455" i="4"/>
  <c r="M455" i="4"/>
  <c r="Q455" i="4" s="1"/>
  <c r="K455" i="4"/>
  <c r="I455" i="4"/>
  <c r="H455" i="4"/>
  <c r="G455" i="4"/>
  <c r="K454" i="4"/>
  <c r="I454" i="4"/>
  <c r="H454" i="4"/>
  <c r="G454" i="4"/>
  <c r="K453" i="4"/>
  <c r="I453" i="4"/>
  <c r="H453" i="4"/>
  <c r="R452" i="4"/>
  <c r="K452" i="4"/>
  <c r="M569" i="4" s="1"/>
  <c r="Q569" i="4" s="1"/>
  <c r="I452" i="4"/>
  <c r="H452" i="4"/>
  <c r="G452" i="4"/>
  <c r="R451" i="4"/>
  <c r="K451" i="4"/>
  <c r="I451" i="4"/>
  <c r="H451" i="4"/>
  <c r="G451" i="4"/>
  <c r="K450" i="4"/>
  <c r="I450" i="4"/>
  <c r="H450" i="4"/>
  <c r="G450" i="4"/>
  <c r="K449" i="4"/>
  <c r="I449" i="4"/>
  <c r="H449" i="4"/>
  <c r="G449" i="4"/>
  <c r="R448" i="4"/>
  <c r="K448" i="4"/>
  <c r="I448" i="4"/>
  <c r="H448" i="4"/>
  <c r="G448" i="4"/>
  <c r="K447" i="4"/>
  <c r="I447" i="4"/>
  <c r="H447" i="4"/>
  <c r="G447" i="4"/>
  <c r="K446" i="4"/>
  <c r="I446" i="4"/>
  <c r="H446" i="4"/>
  <c r="G446" i="4"/>
  <c r="R445" i="4"/>
  <c r="K445" i="4"/>
  <c r="I445" i="4"/>
  <c r="H445" i="4"/>
  <c r="G445" i="4"/>
  <c r="K444" i="4"/>
  <c r="I444" i="4"/>
  <c r="H444" i="4"/>
  <c r="G444" i="4"/>
  <c r="R444" i="4" s="1"/>
  <c r="R443" i="4"/>
  <c r="K443" i="4"/>
  <c r="I443" i="4"/>
  <c r="H443" i="4"/>
  <c r="G443" i="4"/>
  <c r="K442" i="4"/>
  <c r="I442" i="4"/>
  <c r="H442" i="4"/>
  <c r="G442" i="4"/>
  <c r="K441" i="4"/>
  <c r="I441" i="4"/>
  <c r="H441" i="4"/>
  <c r="K440" i="4"/>
  <c r="I440" i="4"/>
  <c r="H440" i="4"/>
  <c r="G440" i="4"/>
  <c r="K439" i="4"/>
  <c r="I439" i="4"/>
  <c r="H439" i="4"/>
  <c r="G439" i="4"/>
  <c r="R438" i="4"/>
  <c r="K438" i="4"/>
  <c r="I438" i="4"/>
  <c r="H438" i="4"/>
  <c r="G438" i="4"/>
  <c r="R437" i="4"/>
  <c r="K437" i="4"/>
  <c r="I437" i="4"/>
  <c r="H437" i="4"/>
  <c r="G437" i="4"/>
  <c r="R436" i="4"/>
  <c r="K436" i="4"/>
  <c r="I436" i="4"/>
  <c r="H436" i="4"/>
  <c r="G436" i="4"/>
  <c r="K435" i="4"/>
  <c r="I435" i="4"/>
  <c r="H435" i="4"/>
  <c r="G435" i="4"/>
  <c r="R434" i="4"/>
  <c r="K434" i="4"/>
  <c r="I434" i="4"/>
  <c r="H434" i="4"/>
  <c r="G434" i="4"/>
  <c r="K433" i="4"/>
  <c r="I433" i="4"/>
  <c r="H433" i="4"/>
  <c r="G433" i="4"/>
  <c r="R433" i="4" s="1"/>
  <c r="K432" i="4"/>
  <c r="I432" i="4"/>
  <c r="H432" i="4"/>
  <c r="G432" i="4"/>
  <c r="K431" i="4"/>
  <c r="I431" i="4"/>
  <c r="H431" i="4"/>
  <c r="G431" i="4"/>
  <c r="R430" i="4"/>
  <c r="K430" i="4"/>
  <c r="I430" i="4"/>
  <c r="H430" i="4"/>
  <c r="G430" i="4"/>
  <c r="R429" i="4"/>
  <c r="K429" i="4"/>
  <c r="I429" i="4"/>
  <c r="H429" i="4"/>
  <c r="K428" i="4"/>
  <c r="I428" i="4"/>
  <c r="H428" i="4"/>
  <c r="G428" i="4"/>
  <c r="K427" i="4"/>
  <c r="I427" i="4"/>
  <c r="H427" i="4"/>
  <c r="G427" i="4"/>
  <c r="R426" i="4"/>
  <c r="K426" i="4"/>
  <c r="I426" i="4"/>
  <c r="H426" i="4"/>
  <c r="G426" i="4"/>
  <c r="K425" i="4"/>
  <c r="I425" i="4"/>
  <c r="H425" i="4"/>
  <c r="G425" i="4"/>
  <c r="K424" i="4"/>
  <c r="I424" i="4"/>
  <c r="H424" i="4"/>
  <c r="G424" i="4"/>
  <c r="R423" i="4"/>
  <c r="M423" i="4"/>
  <c r="Q423" i="4" s="1"/>
  <c r="K423" i="4"/>
  <c r="I423" i="4"/>
  <c r="H423" i="4"/>
  <c r="G423" i="4"/>
  <c r="K422" i="4"/>
  <c r="I422" i="4"/>
  <c r="H422" i="4"/>
  <c r="G422" i="4"/>
  <c r="R422" i="4" s="1"/>
  <c r="K421" i="4"/>
  <c r="I421" i="4"/>
  <c r="H421" i="4"/>
  <c r="G421" i="4"/>
  <c r="R421" i="4" s="1"/>
  <c r="K420" i="4"/>
  <c r="I420" i="4"/>
  <c r="H420" i="4"/>
  <c r="G420" i="4"/>
  <c r="K419" i="4"/>
  <c r="I419" i="4"/>
  <c r="H419" i="4"/>
  <c r="G419" i="4"/>
  <c r="K418" i="4"/>
  <c r="I418" i="4"/>
  <c r="H418" i="4"/>
  <c r="G418" i="4"/>
  <c r="R417" i="4" s="1"/>
  <c r="K417" i="4"/>
  <c r="I417" i="4"/>
  <c r="H417" i="4"/>
  <c r="R416" i="4"/>
  <c r="K416" i="4"/>
  <c r="I416" i="4"/>
  <c r="H416" i="4"/>
  <c r="G416" i="4"/>
  <c r="R415" i="4"/>
  <c r="K415" i="4"/>
  <c r="M523" i="4" s="1"/>
  <c r="Q523" i="4" s="1"/>
  <c r="I415" i="4"/>
  <c r="H415" i="4"/>
  <c r="G415" i="4"/>
  <c r="K414" i="4"/>
  <c r="I414" i="4"/>
  <c r="H414" i="4"/>
  <c r="G414" i="4"/>
  <c r="R414" i="4" s="1"/>
  <c r="K413" i="4"/>
  <c r="I413" i="4"/>
  <c r="H413" i="4"/>
  <c r="G413" i="4"/>
  <c r="K412" i="4"/>
  <c r="I412" i="4"/>
  <c r="H412" i="4"/>
  <c r="G412" i="4"/>
  <c r="R411" i="4"/>
  <c r="K411" i="4"/>
  <c r="I411" i="4"/>
  <c r="H411" i="4"/>
  <c r="G411" i="4"/>
  <c r="K410" i="4"/>
  <c r="I410" i="4"/>
  <c r="H410" i="4"/>
  <c r="G410" i="4"/>
  <c r="K409" i="4"/>
  <c r="I409" i="4"/>
  <c r="H409" i="4"/>
  <c r="G409" i="4"/>
  <c r="R408" i="4"/>
  <c r="K408" i="4"/>
  <c r="I408" i="4"/>
  <c r="H408" i="4"/>
  <c r="M408" i="4" s="1"/>
  <c r="Q408" i="4" s="1"/>
  <c r="G408" i="4"/>
  <c r="K407" i="4"/>
  <c r="I407" i="4"/>
  <c r="H407" i="4"/>
  <c r="G407" i="4"/>
  <c r="R407" i="4" s="1"/>
  <c r="R406" i="4"/>
  <c r="K406" i="4"/>
  <c r="I406" i="4"/>
  <c r="H406" i="4"/>
  <c r="G406" i="4"/>
  <c r="R405" i="4" s="1"/>
  <c r="K405" i="4"/>
  <c r="I405" i="4"/>
  <c r="H405" i="4"/>
  <c r="R404" i="4"/>
  <c r="K404" i="4"/>
  <c r="I404" i="4"/>
  <c r="H404" i="4"/>
  <c r="G404" i="4"/>
  <c r="K403" i="4"/>
  <c r="I403" i="4"/>
  <c r="H403" i="4"/>
  <c r="G403" i="4"/>
  <c r="K402" i="4"/>
  <c r="I402" i="4"/>
  <c r="H402" i="4"/>
  <c r="G402" i="4"/>
  <c r="R402" i="4" s="1"/>
  <c r="R401" i="4"/>
  <c r="K401" i="4"/>
  <c r="I401" i="4"/>
  <c r="H401" i="4"/>
  <c r="G401" i="4"/>
  <c r="R400" i="4"/>
  <c r="K400" i="4"/>
  <c r="I400" i="4"/>
  <c r="H400" i="4"/>
  <c r="G400" i="4"/>
  <c r="R399" i="4"/>
  <c r="K399" i="4"/>
  <c r="I399" i="4"/>
  <c r="H399" i="4"/>
  <c r="G399" i="4"/>
  <c r="K398" i="4"/>
  <c r="I398" i="4"/>
  <c r="H398" i="4"/>
  <c r="G398" i="4"/>
  <c r="R398" i="4" s="1"/>
  <c r="R397" i="4"/>
  <c r="K397" i="4"/>
  <c r="I397" i="4"/>
  <c r="H397" i="4"/>
  <c r="G397" i="4"/>
  <c r="K396" i="4"/>
  <c r="I396" i="4"/>
  <c r="H396" i="4"/>
  <c r="G396" i="4"/>
  <c r="R396" i="4" s="1"/>
  <c r="K395" i="4"/>
  <c r="I395" i="4"/>
  <c r="H395" i="4"/>
  <c r="G395" i="4"/>
  <c r="K394" i="4"/>
  <c r="I394" i="4"/>
  <c r="H394" i="4"/>
  <c r="G394" i="4"/>
  <c r="R394" i="4" s="1"/>
  <c r="R393" i="4"/>
  <c r="K393" i="4"/>
  <c r="I393" i="4"/>
  <c r="H393" i="4"/>
  <c r="K392" i="4"/>
  <c r="I392" i="4"/>
  <c r="H392" i="4"/>
  <c r="G392" i="4"/>
  <c r="R392" i="4" s="1"/>
  <c r="K391" i="4"/>
  <c r="I391" i="4"/>
  <c r="H391" i="4"/>
  <c r="G391" i="4"/>
  <c r="R391" i="4" s="1"/>
  <c r="R390" i="4"/>
  <c r="K390" i="4"/>
  <c r="I390" i="4"/>
  <c r="H390" i="4"/>
  <c r="G390" i="4"/>
  <c r="R389" i="4"/>
  <c r="K389" i="4"/>
  <c r="I389" i="4"/>
  <c r="H389" i="4"/>
  <c r="G389" i="4"/>
  <c r="K388" i="4"/>
  <c r="I388" i="4"/>
  <c r="H388" i="4"/>
  <c r="G388" i="4"/>
  <c r="R388" i="4" s="1"/>
  <c r="K387" i="4"/>
  <c r="M478" i="4" s="1"/>
  <c r="Q478" i="4" s="1"/>
  <c r="I387" i="4"/>
  <c r="H387" i="4"/>
  <c r="G387" i="4"/>
  <c r="R387" i="4" s="1"/>
  <c r="R386" i="4"/>
  <c r="M386" i="4"/>
  <c r="Q386" i="4" s="1"/>
  <c r="K386" i="4"/>
  <c r="I386" i="4"/>
  <c r="H386" i="4"/>
  <c r="G386" i="4"/>
  <c r="R385" i="4"/>
  <c r="K385" i="4"/>
  <c r="I385" i="4"/>
  <c r="H385" i="4"/>
  <c r="G385" i="4"/>
  <c r="K384" i="4"/>
  <c r="I384" i="4"/>
  <c r="H384" i="4"/>
  <c r="G384" i="4"/>
  <c r="R384" i="4" s="1"/>
  <c r="K383" i="4"/>
  <c r="I383" i="4"/>
  <c r="H383" i="4"/>
  <c r="G383" i="4"/>
  <c r="K382" i="4"/>
  <c r="I382" i="4"/>
  <c r="H382" i="4"/>
  <c r="G382" i="4"/>
  <c r="R381" i="4"/>
  <c r="K381" i="4"/>
  <c r="I381" i="4"/>
  <c r="H381" i="4"/>
  <c r="K380" i="4"/>
  <c r="I380" i="4"/>
  <c r="H380" i="4"/>
  <c r="G380" i="4"/>
  <c r="R380" i="4" s="1"/>
  <c r="R379" i="4"/>
  <c r="K379" i="4"/>
  <c r="I379" i="4"/>
  <c r="H379" i="4"/>
  <c r="G379" i="4"/>
  <c r="R378" i="4"/>
  <c r="K378" i="4"/>
  <c r="I378" i="4"/>
  <c r="H378" i="4"/>
  <c r="G378" i="4"/>
  <c r="R377" i="4"/>
  <c r="K377" i="4"/>
  <c r="I377" i="4"/>
  <c r="H377" i="4"/>
  <c r="G377" i="4"/>
  <c r="K376" i="4"/>
  <c r="I376" i="4"/>
  <c r="H376" i="4"/>
  <c r="G376" i="4"/>
  <c r="K375" i="4"/>
  <c r="I375" i="4"/>
  <c r="H375" i="4"/>
  <c r="G375" i="4"/>
  <c r="K374" i="4"/>
  <c r="I374" i="4"/>
  <c r="H374" i="4"/>
  <c r="G374" i="4"/>
  <c r="R374" i="4" s="1"/>
  <c r="K373" i="4"/>
  <c r="I373" i="4"/>
  <c r="H373" i="4"/>
  <c r="G373" i="4"/>
  <c r="K372" i="4"/>
  <c r="I372" i="4"/>
  <c r="H372" i="4"/>
  <c r="G372" i="4"/>
  <c r="R371" i="4"/>
  <c r="K371" i="4"/>
  <c r="I371" i="4"/>
  <c r="H371" i="4"/>
  <c r="G371" i="4"/>
  <c r="K370" i="4"/>
  <c r="M490" i="4" s="1"/>
  <c r="Q490" i="4" s="1"/>
  <c r="I370" i="4"/>
  <c r="H370" i="4"/>
  <c r="G370" i="4"/>
  <c r="R370" i="4" s="1"/>
  <c r="K369" i="4"/>
  <c r="I369" i="4"/>
  <c r="H369" i="4"/>
  <c r="R368" i="4"/>
  <c r="K368" i="4"/>
  <c r="I368" i="4"/>
  <c r="H368" i="4"/>
  <c r="G368" i="4"/>
  <c r="R367" i="4"/>
  <c r="K367" i="4"/>
  <c r="I367" i="4"/>
  <c r="H367" i="4"/>
  <c r="G367" i="4"/>
  <c r="K366" i="4"/>
  <c r="I366" i="4"/>
  <c r="H366" i="4"/>
  <c r="G366" i="4"/>
  <c r="K365" i="4"/>
  <c r="I365" i="4"/>
  <c r="H365" i="4"/>
  <c r="G365" i="4"/>
  <c r="R365" i="4" s="1"/>
  <c r="R364" i="4"/>
  <c r="K364" i="4"/>
  <c r="I364" i="4"/>
  <c r="H364" i="4"/>
  <c r="G364" i="4"/>
  <c r="R363" i="4"/>
  <c r="K363" i="4"/>
  <c r="I363" i="4"/>
  <c r="H363" i="4"/>
  <c r="G363" i="4"/>
  <c r="R362" i="4"/>
  <c r="K362" i="4"/>
  <c r="I362" i="4"/>
  <c r="H362" i="4"/>
  <c r="G362" i="4"/>
  <c r="K361" i="4"/>
  <c r="I361" i="4"/>
  <c r="H361" i="4"/>
  <c r="G361" i="4"/>
  <c r="R361" i="4" s="1"/>
  <c r="R360" i="4"/>
  <c r="K360" i="4"/>
  <c r="I360" i="4"/>
  <c r="H360" i="4"/>
  <c r="G360" i="4"/>
  <c r="K359" i="4"/>
  <c r="I359" i="4"/>
  <c r="H359" i="4"/>
  <c r="G359" i="4"/>
  <c r="R359" i="4" s="1"/>
  <c r="K358" i="4"/>
  <c r="I358" i="4"/>
  <c r="H358" i="4"/>
  <c r="G358" i="4"/>
  <c r="K357" i="4"/>
  <c r="I357" i="4"/>
  <c r="H357" i="4"/>
  <c r="K356" i="4"/>
  <c r="I356" i="4"/>
  <c r="H356" i="4"/>
  <c r="G356" i="4"/>
  <c r="R356" i="4" s="1"/>
  <c r="R355" i="4"/>
  <c r="K355" i="4"/>
  <c r="I355" i="4"/>
  <c r="H355" i="4"/>
  <c r="G355" i="4"/>
  <c r="K354" i="4"/>
  <c r="I354" i="4"/>
  <c r="H354" i="4"/>
  <c r="G354" i="4"/>
  <c r="R353" i="4"/>
  <c r="K353" i="4"/>
  <c r="I353" i="4"/>
  <c r="H353" i="4"/>
  <c r="G353" i="4"/>
  <c r="K352" i="4"/>
  <c r="M449" i="4" s="1"/>
  <c r="Q449" i="4" s="1"/>
  <c r="I352" i="4"/>
  <c r="H352" i="4"/>
  <c r="G352" i="4"/>
  <c r="R352" i="4" s="1"/>
  <c r="K351" i="4"/>
  <c r="I351" i="4"/>
  <c r="H351" i="4"/>
  <c r="G351" i="4"/>
  <c r="R351" i="4" s="1"/>
  <c r="K350" i="4"/>
  <c r="I350" i="4"/>
  <c r="H350" i="4"/>
  <c r="G350" i="4"/>
  <c r="R350" i="4" s="1"/>
  <c r="R349" i="4"/>
  <c r="K349" i="4"/>
  <c r="I349" i="4"/>
  <c r="H349" i="4"/>
  <c r="G349" i="4"/>
  <c r="K348" i="4"/>
  <c r="I348" i="4"/>
  <c r="H348" i="4"/>
  <c r="G348" i="4"/>
  <c r="R348" i="4" s="1"/>
  <c r="K347" i="4"/>
  <c r="I347" i="4"/>
  <c r="H347" i="4"/>
  <c r="G347" i="4"/>
  <c r="R347" i="4" s="1"/>
  <c r="K346" i="4"/>
  <c r="I346" i="4"/>
  <c r="H346" i="4"/>
  <c r="G346" i="4"/>
  <c r="R345" i="4"/>
  <c r="K345" i="4"/>
  <c r="I345" i="4"/>
  <c r="H345" i="4"/>
  <c r="K344" i="4"/>
  <c r="I344" i="4"/>
  <c r="H344" i="4"/>
  <c r="G344" i="4"/>
  <c r="R344" i="4" s="1"/>
  <c r="K343" i="4"/>
  <c r="I343" i="4"/>
  <c r="H343" i="4"/>
  <c r="G343" i="4"/>
  <c r="R342" i="4"/>
  <c r="K342" i="4"/>
  <c r="I342" i="4"/>
  <c r="H342" i="4"/>
  <c r="G342" i="4"/>
  <c r="K341" i="4"/>
  <c r="I341" i="4"/>
  <c r="H341" i="4"/>
  <c r="G341" i="4"/>
  <c r="R341" i="4" s="1"/>
  <c r="K340" i="4"/>
  <c r="I340" i="4"/>
  <c r="H340" i="4"/>
  <c r="G340" i="4"/>
  <c r="R340" i="4" s="1"/>
  <c r="K339" i="4"/>
  <c r="I339" i="4"/>
  <c r="H339" i="4"/>
  <c r="G339" i="4"/>
  <c r="K338" i="4"/>
  <c r="I338" i="4"/>
  <c r="H338" i="4"/>
  <c r="G338" i="4"/>
  <c r="R337" i="4"/>
  <c r="K337" i="4"/>
  <c r="I337" i="4"/>
  <c r="H337" i="4"/>
  <c r="G337" i="4"/>
  <c r="K336" i="4"/>
  <c r="I336" i="4"/>
  <c r="H336" i="4"/>
  <c r="G336" i="4"/>
  <c r="R336" i="4" s="1"/>
  <c r="K335" i="4"/>
  <c r="I335" i="4"/>
  <c r="H335" i="4"/>
  <c r="G335" i="4"/>
  <c r="R335" i="4" s="1"/>
  <c r="R334" i="4"/>
  <c r="K334" i="4"/>
  <c r="I334" i="4"/>
  <c r="H334" i="4"/>
  <c r="G334" i="4"/>
  <c r="R333" i="4"/>
  <c r="K333" i="4"/>
  <c r="I333" i="4"/>
  <c r="H333" i="4"/>
  <c r="M333" i="4" s="1"/>
  <c r="Q333" i="4" s="1"/>
  <c r="K332" i="4"/>
  <c r="I332" i="4"/>
  <c r="H332" i="4"/>
  <c r="G332" i="4"/>
  <c r="K331" i="4"/>
  <c r="I331" i="4"/>
  <c r="H331" i="4"/>
  <c r="G331" i="4"/>
  <c r="K330" i="4"/>
  <c r="I330" i="4"/>
  <c r="H330" i="4"/>
  <c r="G330" i="4"/>
  <c r="R330" i="4" s="1"/>
  <c r="K329" i="4"/>
  <c r="I329" i="4"/>
  <c r="H329" i="4"/>
  <c r="G329" i="4"/>
  <c r="K328" i="4"/>
  <c r="I328" i="4"/>
  <c r="H328" i="4"/>
  <c r="G328" i="4"/>
  <c r="R328" i="4" s="1"/>
  <c r="R327" i="4"/>
  <c r="K327" i="4"/>
  <c r="I327" i="4"/>
  <c r="H327" i="4"/>
  <c r="G327" i="4"/>
  <c r="R326" i="4"/>
  <c r="K326" i="4"/>
  <c r="I326" i="4"/>
  <c r="H326" i="4"/>
  <c r="G326" i="4"/>
  <c r="R325" i="4"/>
  <c r="K325" i="4"/>
  <c r="I325" i="4"/>
  <c r="H325" i="4"/>
  <c r="M325" i="4" s="1"/>
  <c r="Q325" i="4" s="1"/>
  <c r="G325" i="4"/>
  <c r="K324" i="4"/>
  <c r="I324" i="4"/>
  <c r="H324" i="4"/>
  <c r="G324" i="4"/>
  <c r="R323" i="4"/>
  <c r="K323" i="4"/>
  <c r="I323" i="4"/>
  <c r="H323" i="4"/>
  <c r="G323" i="4"/>
  <c r="R322" i="4"/>
  <c r="K322" i="4"/>
  <c r="I322" i="4"/>
  <c r="H322" i="4"/>
  <c r="G322" i="4"/>
  <c r="R321" i="4" s="1"/>
  <c r="K321" i="4"/>
  <c r="I321" i="4"/>
  <c r="H321" i="4"/>
  <c r="R320" i="4"/>
  <c r="K320" i="4"/>
  <c r="I320" i="4"/>
  <c r="H320" i="4"/>
  <c r="G320" i="4"/>
  <c r="K319" i="4"/>
  <c r="I319" i="4"/>
  <c r="H319" i="4"/>
  <c r="G319" i="4"/>
  <c r="R319" i="4" s="1"/>
  <c r="R318" i="4"/>
  <c r="K318" i="4"/>
  <c r="I318" i="4"/>
  <c r="H318" i="4"/>
  <c r="G318" i="4"/>
  <c r="K317" i="4"/>
  <c r="I317" i="4"/>
  <c r="H317" i="4"/>
  <c r="G317" i="4"/>
  <c r="R316" i="4"/>
  <c r="K316" i="4"/>
  <c r="I316" i="4"/>
  <c r="H316" i="4"/>
  <c r="G316" i="4"/>
  <c r="K315" i="4"/>
  <c r="I315" i="4"/>
  <c r="H315" i="4"/>
  <c r="G315" i="4"/>
  <c r="R315" i="4" s="1"/>
  <c r="K314" i="4"/>
  <c r="I314" i="4"/>
  <c r="H314" i="4"/>
  <c r="G314" i="4"/>
  <c r="R314" i="4" s="1"/>
  <c r="K313" i="4"/>
  <c r="I313" i="4"/>
  <c r="H313" i="4"/>
  <c r="G313" i="4"/>
  <c r="R312" i="4"/>
  <c r="K312" i="4"/>
  <c r="I312" i="4"/>
  <c r="H312" i="4"/>
  <c r="G312" i="4"/>
  <c r="K311" i="4"/>
  <c r="I311" i="4"/>
  <c r="H311" i="4"/>
  <c r="G311" i="4"/>
  <c r="R311" i="4" s="1"/>
  <c r="K310" i="4"/>
  <c r="I310" i="4"/>
  <c r="H310" i="4"/>
  <c r="G310" i="4"/>
  <c r="K309" i="4"/>
  <c r="I309" i="4"/>
  <c r="H309" i="4"/>
  <c r="R308" i="4"/>
  <c r="K308" i="4"/>
  <c r="I308" i="4"/>
  <c r="H308" i="4"/>
  <c r="G308" i="4"/>
  <c r="K307" i="4"/>
  <c r="I307" i="4"/>
  <c r="H307" i="4"/>
  <c r="G307" i="4"/>
  <c r="R307" i="4" s="1"/>
  <c r="K306" i="4"/>
  <c r="I306" i="4"/>
  <c r="H306" i="4"/>
  <c r="G306" i="4"/>
  <c r="R305" i="4"/>
  <c r="K305" i="4"/>
  <c r="I305" i="4"/>
  <c r="H305" i="4"/>
  <c r="G305" i="4"/>
  <c r="K304" i="4"/>
  <c r="I304" i="4"/>
  <c r="H304" i="4"/>
  <c r="G304" i="4"/>
  <c r="R304" i="4" s="1"/>
  <c r="K303" i="4"/>
  <c r="I303" i="4"/>
  <c r="H303" i="4"/>
  <c r="G303" i="4"/>
  <c r="R303" i="4" s="1"/>
  <c r="K302" i="4"/>
  <c r="I302" i="4"/>
  <c r="H302" i="4"/>
  <c r="G302" i="4"/>
  <c r="K301" i="4"/>
  <c r="I301" i="4"/>
  <c r="H301" i="4"/>
  <c r="G301" i="4"/>
  <c r="R300" i="4"/>
  <c r="K300" i="4"/>
  <c r="I300" i="4"/>
  <c r="H300" i="4"/>
  <c r="G300" i="4"/>
  <c r="K299" i="4"/>
  <c r="I299" i="4"/>
  <c r="H299" i="4"/>
  <c r="G299" i="4"/>
  <c r="R299" i="4" s="1"/>
  <c r="K298" i="4"/>
  <c r="I298" i="4"/>
  <c r="H298" i="4"/>
  <c r="G298" i="4"/>
  <c r="R298" i="4" s="1"/>
  <c r="R297" i="4"/>
  <c r="K297" i="4"/>
  <c r="I297" i="4"/>
  <c r="H297" i="4"/>
  <c r="K296" i="4"/>
  <c r="I296" i="4"/>
  <c r="H296" i="4"/>
  <c r="G296" i="4"/>
  <c r="R296" i="4" s="1"/>
  <c r="K295" i="4"/>
  <c r="I295" i="4"/>
  <c r="H295" i="4"/>
  <c r="G295" i="4"/>
  <c r="K294" i="4"/>
  <c r="I294" i="4"/>
  <c r="H294" i="4"/>
  <c r="G294" i="4"/>
  <c r="K293" i="4"/>
  <c r="I293" i="4"/>
  <c r="H293" i="4"/>
  <c r="G293" i="4"/>
  <c r="R293" i="4" s="1"/>
  <c r="K292" i="4"/>
  <c r="M412" i="4" s="1"/>
  <c r="Q412" i="4" s="1"/>
  <c r="I292" i="4"/>
  <c r="H292" i="4"/>
  <c r="G292" i="4"/>
  <c r="K291" i="4"/>
  <c r="I291" i="4"/>
  <c r="H291" i="4"/>
  <c r="G291" i="4"/>
  <c r="R291" i="4" s="1"/>
  <c r="R290" i="4"/>
  <c r="K290" i="4"/>
  <c r="I290" i="4"/>
  <c r="H290" i="4"/>
  <c r="G290" i="4"/>
  <c r="R289" i="4"/>
  <c r="K289" i="4"/>
  <c r="I289" i="4"/>
  <c r="H289" i="4"/>
  <c r="G289" i="4"/>
  <c r="R288" i="4"/>
  <c r="K288" i="4"/>
  <c r="I288" i="4"/>
  <c r="H288" i="4"/>
  <c r="G288" i="4"/>
  <c r="K287" i="4"/>
  <c r="I287" i="4"/>
  <c r="H287" i="4"/>
  <c r="G287" i="4"/>
  <c r="R286" i="4"/>
  <c r="K286" i="4"/>
  <c r="I286" i="4"/>
  <c r="H286" i="4"/>
  <c r="G286" i="4"/>
  <c r="R285" i="4"/>
  <c r="K285" i="4"/>
  <c r="I285" i="4"/>
  <c r="H285" i="4"/>
  <c r="K284" i="4"/>
  <c r="I284" i="4"/>
  <c r="H284" i="4"/>
  <c r="G284" i="4"/>
  <c r="R284" i="4" s="1"/>
  <c r="R283" i="4"/>
  <c r="K283" i="4"/>
  <c r="I283" i="4"/>
  <c r="H283" i="4"/>
  <c r="G283" i="4"/>
  <c r="K282" i="4"/>
  <c r="I282" i="4"/>
  <c r="H282" i="4"/>
  <c r="G282" i="4"/>
  <c r="R282" i="4" s="1"/>
  <c r="R281" i="4"/>
  <c r="K281" i="4"/>
  <c r="M380" i="4" s="1"/>
  <c r="Q380" i="4" s="1"/>
  <c r="I281" i="4"/>
  <c r="H281" i="4"/>
  <c r="G281" i="4"/>
  <c r="K280" i="4"/>
  <c r="I280" i="4"/>
  <c r="H280" i="4"/>
  <c r="G280" i="4"/>
  <c r="R279" i="4"/>
  <c r="K279" i="4"/>
  <c r="I279" i="4"/>
  <c r="H279" i="4"/>
  <c r="G279" i="4"/>
  <c r="K278" i="4"/>
  <c r="I278" i="4"/>
  <c r="H278" i="4"/>
  <c r="G278" i="4"/>
  <c r="R278" i="4" s="1"/>
  <c r="K277" i="4"/>
  <c r="I277" i="4"/>
  <c r="H277" i="4"/>
  <c r="G277" i="4"/>
  <c r="K276" i="4"/>
  <c r="I276" i="4"/>
  <c r="H276" i="4"/>
  <c r="G276" i="4"/>
  <c r="R276" i="4" s="1"/>
  <c r="R275" i="4"/>
  <c r="K275" i="4"/>
  <c r="I275" i="4"/>
  <c r="H275" i="4"/>
  <c r="G275" i="4"/>
  <c r="K274" i="4"/>
  <c r="I274" i="4"/>
  <c r="H274" i="4"/>
  <c r="G274" i="4"/>
  <c r="K273" i="4"/>
  <c r="I273" i="4"/>
  <c r="H273" i="4"/>
  <c r="R272" i="4"/>
  <c r="K272" i="4"/>
  <c r="I272" i="4"/>
  <c r="H272" i="4"/>
  <c r="G272" i="4"/>
  <c r="K271" i="4"/>
  <c r="I271" i="4"/>
  <c r="H271" i="4"/>
  <c r="G271" i="4"/>
  <c r="R271" i="4" s="1"/>
  <c r="K270" i="4"/>
  <c r="I270" i="4"/>
  <c r="H270" i="4"/>
  <c r="G270" i="4"/>
  <c r="K269" i="4"/>
  <c r="I269" i="4"/>
  <c r="H269" i="4"/>
  <c r="G269" i="4"/>
  <c r="R268" i="4"/>
  <c r="K268" i="4"/>
  <c r="I268" i="4"/>
  <c r="H268" i="4"/>
  <c r="G268" i="4"/>
  <c r="K267" i="4"/>
  <c r="I267" i="4"/>
  <c r="H267" i="4"/>
  <c r="G267" i="4"/>
  <c r="R267" i="4" s="1"/>
  <c r="K266" i="4"/>
  <c r="I266" i="4"/>
  <c r="H266" i="4"/>
  <c r="G266" i="4"/>
  <c r="R266" i="4" s="1"/>
  <c r="K265" i="4"/>
  <c r="I265" i="4"/>
  <c r="H265" i="4"/>
  <c r="G265" i="4"/>
  <c r="R265" i="4" s="1"/>
  <c r="R264" i="4"/>
  <c r="K264" i="4"/>
  <c r="I264" i="4"/>
  <c r="H264" i="4"/>
  <c r="G264" i="4"/>
  <c r="R263" i="4"/>
  <c r="K263" i="4"/>
  <c r="I263" i="4"/>
  <c r="H263" i="4"/>
  <c r="G263" i="4"/>
  <c r="K262" i="4"/>
  <c r="I262" i="4"/>
  <c r="H262" i="4"/>
  <c r="G262" i="4"/>
  <c r="K261" i="4"/>
  <c r="I261" i="4"/>
  <c r="H261" i="4"/>
  <c r="R260" i="4"/>
  <c r="K260" i="4"/>
  <c r="I260" i="4"/>
  <c r="H260" i="4"/>
  <c r="G260" i="4"/>
  <c r="R259" i="4"/>
  <c r="K259" i="4"/>
  <c r="I259" i="4"/>
  <c r="H259" i="4"/>
  <c r="G259" i="4"/>
  <c r="K258" i="4"/>
  <c r="I258" i="4"/>
  <c r="H258" i="4"/>
  <c r="G258" i="4"/>
  <c r="K257" i="4"/>
  <c r="I257" i="4"/>
  <c r="H257" i="4"/>
  <c r="G257" i="4"/>
  <c r="K256" i="4"/>
  <c r="I256" i="4"/>
  <c r="H256" i="4"/>
  <c r="G256" i="4"/>
  <c r="R256" i="4" s="1"/>
  <c r="K255" i="4"/>
  <c r="I255" i="4"/>
  <c r="H255" i="4"/>
  <c r="G255" i="4"/>
  <c r="K254" i="4"/>
  <c r="I254" i="4"/>
  <c r="H254" i="4"/>
  <c r="G254" i="4"/>
  <c r="R253" i="4"/>
  <c r="K253" i="4"/>
  <c r="I253" i="4"/>
  <c r="H253" i="4"/>
  <c r="G253" i="4"/>
  <c r="K252" i="4"/>
  <c r="I252" i="4"/>
  <c r="H252" i="4"/>
  <c r="G252" i="4"/>
  <c r="R252" i="4" s="1"/>
  <c r="R251" i="4"/>
  <c r="K251" i="4"/>
  <c r="I251" i="4"/>
  <c r="H251" i="4"/>
  <c r="G251" i="4"/>
  <c r="K250" i="4"/>
  <c r="I250" i="4"/>
  <c r="H250" i="4"/>
  <c r="G250" i="4"/>
  <c r="K249" i="4"/>
  <c r="I249" i="4"/>
  <c r="H249" i="4"/>
  <c r="K248" i="4"/>
  <c r="I248" i="4"/>
  <c r="H248" i="4"/>
  <c r="G248" i="4"/>
  <c r="R248" i="4" s="1"/>
  <c r="K247" i="4"/>
  <c r="I247" i="4"/>
  <c r="H247" i="4"/>
  <c r="G247" i="4"/>
  <c r="R247" i="4" s="1"/>
  <c r="R246" i="4"/>
  <c r="K246" i="4"/>
  <c r="M366" i="4" s="1"/>
  <c r="Q366" i="4" s="1"/>
  <c r="I246" i="4"/>
  <c r="H246" i="4"/>
  <c r="G246" i="4"/>
  <c r="R245" i="4"/>
  <c r="K245" i="4"/>
  <c r="I245" i="4"/>
  <c r="H245" i="4"/>
  <c r="G245" i="4"/>
  <c r="R244" i="4"/>
  <c r="K244" i="4"/>
  <c r="I244" i="4"/>
  <c r="H244" i="4"/>
  <c r="G244" i="4"/>
  <c r="K243" i="4"/>
  <c r="I243" i="4"/>
  <c r="H243" i="4"/>
  <c r="G243" i="4"/>
  <c r="R243" i="4" s="1"/>
  <c r="R242" i="4"/>
  <c r="K242" i="4"/>
  <c r="I242" i="4"/>
  <c r="H242" i="4"/>
  <c r="G242" i="4"/>
  <c r="K241" i="4"/>
  <c r="I241" i="4"/>
  <c r="H241" i="4"/>
  <c r="G241" i="4"/>
  <c r="R241" i="4" s="1"/>
  <c r="K240" i="4"/>
  <c r="M353" i="4" s="1"/>
  <c r="Q353" i="4" s="1"/>
  <c r="I240" i="4"/>
  <c r="H240" i="4"/>
  <c r="G240" i="4"/>
  <c r="K239" i="4"/>
  <c r="I239" i="4"/>
  <c r="H239" i="4"/>
  <c r="G239" i="4"/>
  <c r="R239" i="4" s="1"/>
  <c r="R238" i="4"/>
  <c r="K238" i="4"/>
  <c r="I238" i="4"/>
  <c r="H238" i="4"/>
  <c r="G238" i="4"/>
  <c r="R237" i="4"/>
  <c r="K237" i="4"/>
  <c r="I237" i="4"/>
  <c r="H237" i="4"/>
  <c r="K236" i="4"/>
  <c r="I236" i="4"/>
  <c r="H236" i="4"/>
  <c r="G236" i="4"/>
  <c r="R236" i="4" s="1"/>
  <c r="R235" i="4"/>
  <c r="K235" i="4"/>
  <c r="I235" i="4"/>
  <c r="H235" i="4"/>
  <c r="G235" i="4"/>
  <c r="R234" i="4"/>
  <c r="K234" i="4"/>
  <c r="I234" i="4"/>
  <c r="H234" i="4"/>
  <c r="G234" i="4"/>
  <c r="K233" i="4"/>
  <c r="I233" i="4"/>
  <c r="H233" i="4"/>
  <c r="G233" i="4"/>
  <c r="R233" i="4" s="1"/>
  <c r="K232" i="4"/>
  <c r="I232" i="4"/>
  <c r="H232" i="4"/>
  <c r="G232" i="4"/>
  <c r="R232" i="4" s="1"/>
  <c r="R231" i="4"/>
  <c r="K231" i="4"/>
  <c r="I231" i="4"/>
  <c r="H231" i="4"/>
  <c r="G231" i="4"/>
  <c r="R230" i="4"/>
  <c r="K230" i="4"/>
  <c r="I230" i="4"/>
  <c r="H230" i="4"/>
  <c r="G230" i="4"/>
  <c r="K229" i="4"/>
  <c r="I229" i="4"/>
  <c r="H229" i="4"/>
  <c r="G229" i="4"/>
  <c r="R229" i="4" s="1"/>
  <c r="K228" i="4"/>
  <c r="I228" i="4"/>
  <c r="H228" i="4"/>
  <c r="G228" i="4"/>
  <c r="K227" i="4"/>
  <c r="I227" i="4"/>
  <c r="H227" i="4"/>
  <c r="G227" i="4"/>
  <c r="K226" i="4"/>
  <c r="I226" i="4"/>
  <c r="H226" i="4"/>
  <c r="G226" i="4"/>
  <c r="R225" i="4" s="1"/>
  <c r="K225" i="4"/>
  <c r="I225" i="4"/>
  <c r="H225" i="4"/>
  <c r="R224" i="4"/>
  <c r="K224" i="4"/>
  <c r="I224" i="4"/>
  <c r="H224" i="4"/>
  <c r="G224" i="4"/>
  <c r="R223" i="4"/>
  <c r="K223" i="4"/>
  <c r="I223" i="4"/>
  <c r="H223" i="4"/>
  <c r="G223" i="4"/>
  <c r="R222" i="4"/>
  <c r="K222" i="4"/>
  <c r="I222" i="4"/>
  <c r="H222" i="4"/>
  <c r="G222" i="4"/>
  <c r="K221" i="4"/>
  <c r="I221" i="4"/>
  <c r="H221" i="4"/>
  <c r="G221" i="4"/>
  <c r="K220" i="4"/>
  <c r="I220" i="4"/>
  <c r="H220" i="4"/>
  <c r="G220" i="4"/>
  <c r="K219" i="4"/>
  <c r="I219" i="4"/>
  <c r="H219" i="4"/>
  <c r="G219" i="4"/>
  <c r="R219" i="4" s="1"/>
  <c r="K218" i="4"/>
  <c r="I218" i="4"/>
  <c r="H218" i="4"/>
  <c r="G218" i="4"/>
  <c r="K217" i="4"/>
  <c r="I217" i="4"/>
  <c r="H217" i="4"/>
  <c r="G217" i="4"/>
  <c r="R216" i="4"/>
  <c r="K216" i="4"/>
  <c r="I216" i="4"/>
  <c r="H216" i="4"/>
  <c r="G216" i="4"/>
  <c r="K215" i="4"/>
  <c r="I215" i="4"/>
  <c r="H215" i="4"/>
  <c r="G215" i="4"/>
  <c r="R215" i="4" s="1"/>
  <c r="R214" i="4"/>
  <c r="K214" i="4"/>
  <c r="I214" i="4"/>
  <c r="H214" i="4"/>
  <c r="G214" i="4"/>
  <c r="R213" i="4" s="1"/>
  <c r="K213" i="4"/>
  <c r="I213" i="4"/>
  <c r="H213" i="4"/>
  <c r="R212" i="4"/>
  <c r="K212" i="4"/>
  <c r="I212" i="4"/>
  <c r="H212" i="4"/>
  <c r="G212" i="4"/>
  <c r="K211" i="4"/>
  <c r="I211" i="4"/>
  <c r="H211" i="4"/>
  <c r="G211" i="4"/>
  <c r="K210" i="4"/>
  <c r="I210" i="4"/>
  <c r="H210" i="4"/>
  <c r="G210" i="4"/>
  <c r="R209" i="4"/>
  <c r="K209" i="4"/>
  <c r="I209" i="4"/>
  <c r="H209" i="4"/>
  <c r="M209" i="4" s="1"/>
  <c r="Q209" i="4" s="1"/>
  <c r="G209" i="4"/>
  <c r="R208" i="4"/>
  <c r="K208" i="4"/>
  <c r="I208" i="4"/>
  <c r="H208" i="4"/>
  <c r="G208" i="4"/>
  <c r="K207" i="4"/>
  <c r="I207" i="4"/>
  <c r="H207" i="4"/>
  <c r="G207" i="4"/>
  <c r="R207" i="4" s="1"/>
  <c r="K206" i="4"/>
  <c r="I206" i="4"/>
  <c r="H206" i="4"/>
  <c r="G206" i="4"/>
  <c r="R205" i="4"/>
  <c r="K205" i="4"/>
  <c r="I205" i="4"/>
  <c r="H205" i="4"/>
  <c r="G205" i="4"/>
  <c r="R204" i="4"/>
  <c r="K204" i="4"/>
  <c r="I204" i="4"/>
  <c r="H204" i="4"/>
  <c r="G204" i="4"/>
  <c r="K203" i="4"/>
  <c r="M322" i="4" s="1"/>
  <c r="Q322" i="4" s="1"/>
  <c r="I203" i="4"/>
  <c r="H203" i="4"/>
  <c r="G203" i="4"/>
  <c r="R203" i="4" s="1"/>
  <c r="R202" i="4"/>
  <c r="K202" i="4"/>
  <c r="I202" i="4"/>
  <c r="H202" i="4"/>
  <c r="G202" i="4"/>
  <c r="R201" i="4"/>
  <c r="K201" i="4"/>
  <c r="I201" i="4"/>
  <c r="H201" i="4"/>
  <c r="K200" i="4"/>
  <c r="M317" i="4" s="1"/>
  <c r="Q317" i="4" s="1"/>
  <c r="I200" i="4"/>
  <c r="H200" i="4"/>
  <c r="G200" i="4"/>
  <c r="R200" i="4" s="1"/>
  <c r="K199" i="4"/>
  <c r="I199" i="4"/>
  <c r="H199" i="4"/>
  <c r="G199" i="4"/>
  <c r="R198" i="4"/>
  <c r="K198" i="4"/>
  <c r="M316" i="4" s="1"/>
  <c r="Q316" i="4" s="1"/>
  <c r="I198" i="4"/>
  <c r="H198" i="4"/>
  <c r="G198" i="4"/>
  <c r="K197" i="4"/>
  <c r="I197" i="4"/>
  <c r="H197" i="4"/>
  <c r="G197" i="4"/>
  <c r="R197" i="4" s="1"/>
  <c r="K196" i="4"/>
  <c r="I196" i="4"/>
  <c r="H196" i="4"/>
  <c r="G196" i="4"/>
  <c r="K195" i="4"/>
  <c r="I195" i="4"/>
  <c r="H195" i="4"/>
  <c r="G195" i="4"/>
  <c r="K194" i="4"/>
  <c r="I194" i="4"/>
  <c r="H194" i="4"/>
  <c r="G194" i="4"/>
  <c r="R193" i="4" s="1"/>
  <c r="K193" i="4"/>
  <c r="I193" i="4"/>
  <c r="H193" i="4"/>
  <c r="G193" i="4"/>
  <c r="R192" i="4"/>
  <c r="K192" i="4"/>
  <c r="I192" i="4"/>
  <c r="H192" i="4"/>
  <c r="G192" i="4"/>
  <c r="K191" i="4"/>
  <c r="I191" i="4"/>
  <c r="H191" i="4"/>
  <c r="G191" i="4"/>
  <c r="R191" i="4" s="1"/>
  <c r="K190" i="4"/>
  <c r="I190" i="4"/>
  <c r="H190" i="4"/>
  <c r="M190" i="4" s="1"/>
  <c r="Q190" i="4" s="1"/>
  <c r="G190" i="4"/>
  <c r="R189" i="4"/>
  <c r="K189" i="4"/>
  <c r="I189" i="4"/>
  <c r="H189" i="4"/>
  <c r="R188" i="4"/>
  <c r="K188" i="4"/>
  <c r="I188" i="4"/>
  <c r="H188" i="4"/>
  <c r="G188" i="4"/>
  <c r="R187" i="4"/>
  <c r="K187" i="4"/>
  <c r="M307" i="4" s="1"/>
  <c r="Q307" i="4" s="1"/>
  <c r="I187" i="4"/>
  <c r="H187" i="4"/>
  <c r="G187" i="4"/>
  <c r="R186" i="4"/>
  <c r="K186" i="4"/>
  <c r="I186" i="4"/>
  <c r="H186" i="4"/>
  <c r="G186" i="4"/>
  <c r="K185" i="4"/>
  <c r="I185" i="4"/>
  <c r="H185" i="4"/>
  <c r="G185" i="4"/>
  <c r="R185" i="4" s="1"/>
  <c r="K184" i="4"/>
  <c r="I184" i="4"/>
  <c r="H184" i="4"/>
  <c r="G184" i="4"/>
  <c r="R183" i="4"/>
  <c r="K183" i="4"/>
  <c r="I183" i="4"/>
  <c r="H183" i="4"/>
  <c r="G183" i="4"/>
  <c r="K182" i="4"/>
  <c r="I182" i="4"/>
  <c r="H182" i="4"/>
  <c r="G182" i="4"/>
  <c r="R182" i="4" s="1"/>
  <c r="K181" i="4"/>
  <c r="I181" i="4"/>
  <c r="H181" i="4"/>
  <c r="G181" i="4"/>
  <c r="R180" i="4"/>
  <c r="K180" i="4"/>
  <c r="I180" i="4"/>
  <c r="H180" i="4"/>
  <c r="G180" i="4"/>
  <c r="R179" i="4"/>
  <c r="K179" i="4"/>
  <c r="I179" i="4"/>
  <c r="H179" i="4"/>
  <c r="G179" i="4"/>
  <c r="R178" i="4"/>
  <c r="K178" i="4"/>
  <c r="I178" i="4"/>
  <c r="H178" i="4"/>
  <c r="G178" i="4"/>
  <c r="R177" i="4" s="1"/>
  <c r="K177" i="4"/>
  <c r="I177" i="4"/>
  <c r="H177" i="4"/>
  <c r="M177" i="4" s="1"/>
  <c r="Q177" i="4" s="1"/>
  <c r="R176" i="4"/>
  <c r="K176" i="4"/>
  <c r="I176" i="4"/>
  <c r="H176" i="4"/>
  <c r="G176" i="4"/>
  <c r="K175" i="4"/>
  <c r="M295" i="4" s="1"/>
  <c r="Q295" i="4" s="1"/>
  <c r="I175" i="4"/>
  <c r="H175" i="4"/>
  <c r="G175" i="4"/>
  <c r="K174" i="4"/>
  <c r="I174" i="4"/>
  <c r="H174" i="4"/>
  <c r="G174" i="4"/>
  <c r="R174" i="4" s="1"/>
  <c r="R173" i="4"/>
  <c r="K173" i="4"/>
  <c r="I173" i="4"/>
  <c r="H173" i="4"/>
  <c r="G173" i="4"/>
  <c r="K172" i="4"/>
  <c r="I172" i="4"/>
  <c r="H172" i="4"/>
  <c r="G172" i="4"/>
  <c r="R172" i="4" s="1"/>
  <c r="K171" i="4"/>
  <c r="I171" i="4"/>
  <c r="H171" i="4"/>
  <c r="G171" i="4"/>
  <c r="K170" i="4"/>
  <c r="I170" i="4"/>
  <c r="H170" i="4"/>
  <c r="G170" i="4"/>
  <c r="R170" i="4" s="1"/>
  <c r="K169" i="4"/>
  <c r="I169" i="4"/>
  <c r="H169" i="4"/>
  <c r="G169" i="4"/>
  <c r="R169" i="4" s="1"/>
  <c r="K168" i="4"/>
  <c r="I168" i="4"/>
  <c r="H168" i="4"/>
  <c r="G168" i="4"/>
  <c r="R168" i="4" s="1"/>
  <c r="K167" i="4"/>
  <c r="I167" i="4"/>
  <c r="H167" i="4"/>
  <c r="G167" i="4"/>
  <c r="R167" i="4" s="1"/>
  <c r="K166" i="4"/>
  <c r="I166" i="4"/>
  <c r="H166" i="4"/>
  <c r="G166" i="4"/>
  <c r="R166" i="4" s="1"/>
  <c r="K165" i="4"/>
  <c r="I165" i="4"/>
  <c r="H165" i="4"/>
  <c r="K164" i="4"/>
  <c r="I164" i="4"/>
  <c r="H164" i="4"/>
  <c r="G164" i="4"/>
  <c r="R164" i="4" s="1"/>
  <c r="K163" i="4"/>
  <c r="M283" i="4" s="1"/>
  <c r="Q283" i="4" s="1"/>
  <c r="I163" i="4"/>
  <c r="H163" i="4"/>
  <c r="G163" i="4"/>
  <c r="R163" i="4" s="1"/>
  <c r="K162" i="4"/>
  <c r="I162" i="4"/>
  <c r="H162" i="4"/>
  <c r="M162" i="4" s="1"/>
  <c r="Q162" i="4" s="1"/>
  <c r="G162" i="4"/>
  <c r="K161" i="4"/>
  <c r="I161" i="4"/>
  <c r="H161" i="4"/>
  <c r="G161" i="4"/>
  <c r="R160" i="4"/>
  <c r="K160" i="4"/>
  <c r="I160" i="4"/>
  <c r="H160" i="4"/>
  <c r="G160" i="4"/>
  <c r="K159" i="4"/>
  <c r="I159" i="4"/>
  <c r="H159" i="4"/>
  <c r="G159" i="4"/>
  <c r="R159" i="4" s="1"/>
  <c r="K158" i="4"/>
  <c r="M278" i="4" s="1"/>
  <c r="Q278" i="4" s="1"/>
  <c r="I158" i="4"/>
  <c r="H158" i="4"/>
  <c r="G158" i="4"/>
  <c r="R158" i="4" s="1"/>
  <c r="R157" i="4"/>
  <c r="K157" i="4"/>
  <c r="I157" i="4"/>
  <c r="H157" i="4"/>
  <c r="G157" i="4"/>
  <c r="K156" i="4"/>
  <c r="I156" i="4"/>
  <c r="H156" i="4"/>
  <c r="G156" i="4"/>
  <c r="R156" i="4" s="1"/>
  <c r="K155" i="4"/>
  <c r="I155" i="4"/>
  <c r="H155" i="4"/>
  <c r="G155" i="4"/>
  <c r="R155" i="4" s="1"/>
  <c r="K154" i="4"/>
  <c r="I154" i="4"/>
  <c r="H154" i="4"/>
  <c r="M154" i="4" s="1"/>
  <c r="Q154" i="4" s="1"/>
  <c r="G154" i="4"/>
  <c r="R153" i="4" s="1"/>
  <c r="K153" i="4"/>
  <c r="I153" i="4"/>
  <c r="H153" i="4"/>
  <c r="K152" i="4"/>
  <c r="I152" i="4"/>
  <c r="H152" i="4"/>
  <c r="G152" i="4"/>
  <c r="R152" i="4" s="1"/>
  <c r="R151" i="4"/>
  <c r="K151" i="4"/>
  <c r="I151" i="4"/>
  <c r="H151" i="4"/>
  <c r="G151" i="4"/>
  <c r="K150" i="4"/>
  <c r="I150" i="4"/>
  <c r="H150" i="4"/>
  <c r="G150" i="4"/>
  <c r="R150" i="4" s="1"/>
  <c r="R149" i="4"/>
  <c r="K149" i="4"/>
  <c r="I149" i="4"/>
  <c r="H149" i="4"/>
  <c r="G149" i="4"/>
  <c r="R148" i="4"/>
  <c r="K148" i="4"/>
  <c r="I148" i="4"/>
  <c r="H148" i="4"/>
  <c r="G148" i="4"/>
  <c r="K147" i="4"/>
  <c r="I147" i="4"/>
  <c r="H147" i="4"/>
  <c r="M147" i="4" s="1"/>
  <c r="Q147" i="4" s="1"/>
  <c r="G147" i="4"/>
  <c r="R147" i="4" s="1"/>
  <c r="K146" i="4"/>
  <c r="I146" i="4"/>
  <c r="H146" i="4"/>
  <c r="G146" i="4"/>
  <c r="R145" i="4"/>
  <c r="K145" i="4"/>
  <c r="M265" i="4" s="1"/>
  <c r="Q265" i="4" s="1"/>
  <c r="I145" i="4"/>
  <c r="H145" i="4"/>
  <c r="G145" i="4"/>
  <c r="R144" i="4"/>
  <c r="K144" i="4"/>
  <c r="I144" i="4"/>
  <c r="H144" i="4"/>
  <c r="G144" i="4"/>
  <c r="K143" i="4"/>
  <c r="I143" i="4"/>
  <c r="H143" i="4"/>
  <c r="G143" i="4"/>
  <c r="R143" i="4" s="1"/>
  <c r="K142" i="4"/>
  <c r="I142" i="4"/>
  <c r="H142" i="4"/>
  <c r="G142" i="4"/>
  <c r="R141" i="4"/>
  <c r="K141" i="4"/>
  <c r="I141" i="4"/>
  <c r="H141" i="4"/>
  <c r="K140" i="4"/>
  <c r="I140" i="4"/>
  <c r="H140" i="4"/>
  <c r="G140" i="4"/>
  <c r="R140" i="4" s="1"/>
  <c r="K139" i="4"/>
  <c r="I139" i="4"/>
  <c r="H139" i="4"/>
  <c r="G139" i="4"/>
  <c r="R138" i="4"/>
  <c r="K138" i="4"/>
  <c r="I138" i="4"/>
  <c r="H138" i="4"/>
  <c r="G138" i="4"/>
  <c r="K137" i="4"/>
  <c r="I137" i="4"/>
  <c r="H137" i="4"/>
  <c r="G137" i="4"/>
  <c r="R137" i="4" s="1"/>
  <c r="K136" i="4"/>
  <c r="I136" i="4"/>
  <c r="H136" i="4"/>
  <c r="G136" i="4"/>
  <c r="R136" i="4" s="1"/>
  <c r="K135" i="4"/>
  <c r="I135" i="4"/>
  <c r="H135" i="4"/>
  <c r="G135" i="4"/>
  <c r="R135" i="4" s="1"/>
  <c r="K134" i="4"/>
  <c r="I134" i="4"/>
  <c r="H134" i="4"/>
  <c r="G134" i="4"/>
  <c r="R134" i="4" s="1"/>
  <c r="K133" i="4"/>
  <c r="I133" i="4"/>
  <c r="H133" i="4"/>
  <c r="G133" i="4"/>
  <c r="R133" i="4" s="1"/>
  <c r="K132" i="4"/>
  <c r="I132" i="4"/>
  <c r="H132" i="4"/>
  <c r="G132" i="4"/>
  <c r="R132" i="4" s="1"/>
  <c r="K131" i="4"/>
  <c r="I131" i="4"/>
  <c r="H131" i="4"/>
  <c r="G131" i="4"/>
  <c r="R131" i="4" s="1"/>
  <c r="K130" i="4"/>
  <c r="M250" i="4" s="1"/>
  <c r="Q250" i="4" s="1"/>
  <c r="I130" i="4"/>
  <c r="H130" i="4"/>
  <c r="M130" i="4" s="1"/>
  <c r="Q130" i="4" s="1"/>
  <c r="G130" i="4"/>
  <c r="R129" i="4"/>
  <c r="K129" i="4"/>
  <c r="I129" i="4"/>
  <c r="H129" i="4"/>
  <c r="K128" i="4"/>
  <c r="I128" i="4"/>
  <c r="H128" i="4"/>
  <c r="G128" i="4"/>
  <c r="R128" i="4" s="1"/>
  <c r="K127" i="4"/>
  <c r="I127" i="4"/>
  <c r="H127" i="4"/>
  <c r="G127" i="4"/>
  <c r="R126" i="4" s="1"/>
  <c r="K126" i="4"/>
  <c r="I126" i="4"/>
  <c r="H126" i="4"/>
  <c r="G126" i="4"/>
  <c r="K125" i="4"/>
  <c r="I125" i="4"/>
  <c r="H125" i="4"/>
  <c r="G125" i="4"/>
  <c r="R125" i="4" s="1"/>
  <c r="K124" i="4"/>
  <c r="I124" i="4"/>
  <c r="H124" i="4"/>
  <c r="G124" i="4"/>
  <c r="K123" i="4"/>
  <c r="M242" i="4" s="1"/>
  <c r="Q242" i="4" s="1"/>
  <c r="I123" i="4"/>
  <c r="H123" i="4"/>
  <c r="G123" i="4"/>
  <c r="K122" i="4"/>
  <c r="I122" i="4"/>
  <c r="H122" i="4"/>
  <c r="G122" i="4"/>
  <c r="R122" i="4" s="1"/>
  <c r="K121" i="4"/>
  <c r="I121" i="4"/>
  <c r="H121" i="4"/>
  <c r="G121" i="4"/>
  <c r="K120" i="4"/>
  <c r="I120" i="4"/>
  <c r="H120" i="4"/>
  <c r="G120" i="4"/>
  <c r="R120" i="4" s="1"/>
  <c r="K119" i="4"/>
  <c r="I119" i="4"/>
  <c r="H119" i="4"/>
  <c r="G119" i="4"/>
  <c r="R119" i="4" s="1"/>
  <c r="K118" i="4"/>
  <c r="I118" i="4"/>
  <c r="H118" i="4"/>
  <c r="G118" i="4"/>
  <c r="R117" i="4" s="1"/>
  <c r="K117" i="4"/>
  <c r="I117" i="4"/>
  <c r="H117" i="4"/>
  <c r="K116" i="4"/>
  <c r="I116" i="4"/>
  <c r="H116" i="4"/>
  <c r="G116" i="4"/>
  <c r="R116" i="4" s="1"/>
  <c r="R115" i="4"/>
  <c r="K115" i="4"/>
  <c r="M234" i="4" s="1"/>
  <c r="Q234" i="4" s="1"/>
  <c r="I115" i="4"/>
  <c r="H115" i="4"/>
  <c r="G115" i="4"/>
  <c r="K114" i="4"/>
  <c r="I114" i="4"/>
  <c r="H114" i="4"/>
  <c r="G114" i="4"/>
  <c r="R114" i="4" s="1"/>
  <c r="K113" i="4"/>
  <c r="I113" i="4"/>
  <c r="H113" i="4"/>
  <c r="G113" i="4"/>
  <c r="R113" i="4" s="1"/>
  <c r="K112" i="4"/>
  <c r="M232" i="4" s="1"/>
  <c r="Q232" i="4" s="1"/>
  <c r="I112" i="4"/>
  <c r="H112" i="4"/>
  <c r="G112" i="4"/>
  <c r="R112" i="4" s="1"/>
  <c r="K111" i="4"/>
  <c r="I111" i="4"/>
  <c r="H111" i="4"/>
  <c r="G111" i="4"/>
  <c r="R110" i="4"/>
  <c r="K110" i="4"/>
  <c r="I110" i="4"/>
  <c r="H110" i="4"/>
  <c r="G110" i="4"/>
  <c r="R109" i="4"/>
  <c r="K109" i="4"/>
  <c r="I109" i="4"/>
  <c r="H109" i="4"/>
  <c r="G109" i="4"/>
  <c r="K108" i="4"/>
  <c r="M228" i="4" s="1"/>
  <c r="Q228" i="4" s="1"/>
  <c r="I108" i="4"/>
  <c r="H108" i="4"/>
  <c r="G108" i="4"/>
  <c r="R108" i="4" s="1"/>
  <c r="K107" i="4"/>
  <c r="I107" i="4"/>
  <c r="H107" i="4"/>
  <c r="G107" i="4"/>
  <c r="K106" i="4"/>
  <c r="I106" i="4"/>
  <c r="H106" i="4"/>
  <c r="G106" i="4"/>
  <c r="R106" i="4" s="1"/>
  <c r="K105" i="4"/>
  <c r="I105" i="4"/>
  <c r="H105" i="4"/>
  <c r="R104" i="4"/>
  <c r="K104" i="4"/>
  <c r="I104" i="4"/>
  <c r="H104" i="4"/>
  <c r="G104" i="4"/>
  <c r="R103" i="4"/>
  <c r="K103" i="4"/>
  <c r="I103" i="4"/>
  <c r="H103" i="4"/>
  <c r="G103" i="4"/>
  <c r="R102" i="4"/>
  <c r="K102" i="4"/>
  <c r="I102" i="4"/>
  <c r="H102" i="4"/>
  <c r="G102" i="4"/>
  <c r="K101" i="4"/>
  <c r="I101" i="4"/>
  <c r="H101" i="4"/>
  <c r="G101" i="4"/>
  <c r="R100" i="4" s="1"/>
  <c r="K100" i="4"/>
  <c r="I100" i="4"/>
  <c r="H100" i="4"/>
  <c r="G100" i="4"/>
  <c r="R99" i="4"/>
  <c r="K99" i="4"/>
  <c r="I99" i="4"/>
  <c r="H99" i="4"/>
  <c r="G99" i="4"/>
  <c r="K98" i="4"/>
  <c r="I98" i="4"/>
  <c r="H98" i="4"/>
  <c r="G98" i="4"/>
  <c r="R97" i="4"/>
  <c r="K97" i="4"/>
  <c r="I97" i="4"/>
  <c r="H97" i="4"/>
  <c r="G97" i="4"/>
  <c r="K96" i="4"/>
  <c r="M216" i="4" s="1"/>
  <c r="Q216" i="4" s="1"/>
  <c r="I96" i="4"/>
  <c r="H96" i="4"/>
  <c r="G96" i="4"/>
  <c r="K95" i="4"/>
  <c r="I95" i="4"/>
  <c r="H95" i="4"/>
  <c r="G95" i="4"/>
  <c r="R95" i="4" s="1"/>
  <c r="K94" i="4"/>
  <c r="I94" i="4"/>
  <c r="H94" i="4"/>
  <c r="G94" i="4"/>
  <c r="R93" i="4"/>
  <c r="K93" i="4"/>
  <c r="I93" i="4"/>
  <c r="H93" i="4"/>
  <c r="K92" i="4"/>
  <c r="I92" i="4"/>
  <c r="H92" i="4"/>
  <c r="G92" i="4"/>
  <c r="R92" i="4" s="1"/>
  <c r="K91" i="4"/>
  <c r="I91" i="4"/>
  <c r="H91" i="4"/>
  <c r="G91" i="4"/>
  <c r="R91" i="4" s="1"/>
  <c r="K90" i="4"/>
  <c r="I90" i="4"/>
  <c r="H90" i="4"/>
  <c r="G90" i="4"/>
  <c r="K89" i="4"/>
  <c r="I89" i="4"/>
  <c r="H89" i="4"/>
  <c r="G89" i="4"/>
  <c r="R89" i="4" s="1"/>
  <c r="K88" i="4"/>
  <c r="I88" i="4"/>
  <c r="H88" i="4"/>
  <c r="G88" i="4"/>
  <c r="K87" i="4"/>
  <c r="I87" i="4"/>
  <c r="H87" i="4"/>
  <c r="G87" i="4"/>
  <c r="R87" i="4" s="1"/>
  <c r="K86" i="4"/>
  <c r="I86" i="4"/>
  <c r="H86" i="4"/>
  <c r="G86" i="4"/>
  <c r="K85" i="4"/>
  <c r="M205" i="4" s="1"/>
  <c r="Q205" i="4" s="1"/>
  <c r="I85" i="4"/>
  <c r="H85" i="4"/>
  <c r="G85" i="4"/>
  <c r="R85" i="4" s="1"/>
  <c r="K84" i="4"/>
  <c r="I84" i="4"/>
  <c r="H84" i="4"/>
  <c r="G84" i="4"/>
  <c r="K83" i="4"/>
  <c r="I83" i="4"/>
  <c r="H83" i="4"/>
  <c r="G83" i="4"/>
  <c r="R83" i="4" s="1"/>
  <c r="K82" i="4"/>
  <c r="I82" i="4"/>
  <c r="H82" i="4"/>
  <c r="G82" i="4"/>
  <c r="R81" i="4" s="1"/>
  <c r="K81" i="4"/>
  <c r="M198" i="4" s="1"/>
  <c r="Q198" i="4" s="1"/>
  <c r="I81" i="4"/>
  <c r="H81" i="4"/>
  <c r="R80" i="4"/>
  <c r="K80" i="4"/>
  <c r="I80" i="4"/>
  <c r="H80" i="4"/>
  <c r="G80" i="4"/>
  <c r="R79" i="4"/>
  <c r="K79" i="4"/>
  <c r="I79" i="4"/>
  <c r="H79" i="4"/>
  <c r="G79" i="4"/>
  <c r="K78" i="4"/>
  <c r="I78" i="4"/>
  <c r="H78" i="4"/>
  <c r="G78" i="4"/>
  <c r="R78" i="4" s="1"/>
  <c r="K77" i="4"/>
  <c r="I77" i="4"/>
  <c r="H77" i="4"/>
  <c r="G77" i="4"/>
  <c r="K76" i="4"/>
  <c r="I76" i="4"/>
  <c r="H76" i="4"/>
  <c r="G76" i="4"/>
  <c r="R76" i="4" s="1"/>
  <c r="K75" i="4"/>
  <c r="M195" i="4" s="1"/>
  <c r="Q195" i="4" s="1"/>
  <c r="I75" i="4"/>
  <c r="H75" i="4"/>
  <c r="G75" i="4"/>
  <c r="R74" i="4"/>
  <c r="K74" i="4"/>
  <c r="I74" i="4"/>
  <c r="H74" i="4"/>
  <c r="G74" i="4"/>
  <c r="R73" i="4"/>
  <c r="K73" i="4"/>
  <c r="M184" i="4" s="1"/>
  <c r="Q184" i="4" s="1"/>
  <c r="I73" i="4"/>
  <c r="H73" i="4"/>
  <c r="G73" i="4"/>
  <c r="K72" i="4"/>
  <c r="I72" i="4"/>
  <c r="H72" i="4"/>
  <c r="G72" i="4"/>
  <c r="R72" i="4" s="1"/>
  <c r="K71" i="4"/>
  <c r="I71" i="4"/>
  <c r="H71" i="4"/>
  <c r="G71" i="4"/>
  <c r="K70" i="4"/>
  <c r="I70" i="4"/>
  <c r="H70" i="4"/>
  <c r="G70" i="4"/>
  <c r="R70" i="4" s="1"/>
  <c r="K69" i="4"/>
  <c r="I69" i="4"/>
  <c r="H69" i="4"/>
  <c r="R68" i="4"/>
  <c r="K68" i="4"/>
  <c r="I68" i="4"/>
  <c r="H68" i="4"/>
  <c r="G68" i="4"/>
  <c r="R67" i="4"/>
  <c r="K67" i="4"/>
  <c r="M187" i="4" s="1"/>
  <c r="Q187" i="4" s="1"/>
  <c r="I67" i="4"/>
  <c r="H67" i="4"/>
  <c r="G67" i="4"/>
  <c r="R66" i="4"/>
  <c r="K66" i="4"/>
  <c r="I66" i="4"/>
  <c r="H66" i="4"/>
  <c r="G66" i="4"/>
  <c r="R65" i="4"/>
  <c r="K65" i="4"/>
  <c r="I65" i="4"/>
  <c r="H65" i="4"/>
  <c r="G65" i="4"/>
  <c r="K64" i="4"/>
  <c r="I64" i="4"/>
  <c r="H64" i="4"/>
  <c r="G64" i="4"/>
  <c r="R64" i="4" s="1"/>
  <c r="R63" i="4"/>
  <c r="K63" i="4"/>
  <c r="M179" i="4" s="1"/>
  <c r="Q179" i="4" s="1"/>
  <c r="I63" i="4"/>
  <c r="H63" i="4"/>
  <c r="G63" i="4"/>
  <c r="K62" i="4"/>
  <c r="I62" i="4"/>
  <c r="H62" i="4"/>
  <c r="G62" i="4"/>
  <c r="R62" i="4" s="1"/>
  <c r="R61" i="4"/>
  <c r="K61" i="4"/>
  <c r="I61" i="4"/>
  <c r="H61" i="4"/>
  <c r="G61" i="4"/>
  <c r="K60" i="4"/>
  <c r="I60" i="4"/>
  <c r="H60" i="4"/>
  <c r="G60" i="4"/>
  <c r="R60" i="4" s="1"/>
  <c r="R59" i="4"/>
  <c r="K59" i="4"/>
  <c r="I59" i="4"/>
  <c r="H59" i="4"/>
  <c r="G59" i="4"/>
  <c r="K58" i="4"/>
  <c r="I58" i="4"/>
  <c r="H58" i="4"/>
  <c r="G58" i="4"/>
  <c r="R58" i="4" s="1"/>
  <c r="R57" i="4"/>
  <c r="K57" i="4"/>
  <c r="I57" i="4"/>
  <c r="H57" i="4"/>
  <c r="R56" i="4"/>
  <c r="K56" i="4"/>
  <c r="I56" i="4"/>
  <c r="H56" i="4"/>
  <c r="G56" i="4"/>
  <c r="R55" i="4"/>
  <c r="K55" i="4"/>
  <c r="M175" i="4" s="1"/>
  <c r="Q175" i="4" s="1"/>
  <c r="I55" i="4"/>
  <c r="H55" i="4"/>
  <c r="G55" i="4"/>
  <c r="R54" i="4"/>
  <c r="K54" i="4"/>
  <c r="M174" i="4" s="1"/>
  <c r="Q174" i="4" s="1"/>
  <c r="I54" i="4"/>
  <c r="H54" i="4"/>
  <c r="G54" i="4"/>
  <c r="R53" i="4"/>
  <c r="K53" i="4"/>
  <c r="I53" i="4"/>
  <c r="H53" i="4"/>
  <c r="G53" i="4"/>
  <c r="R52" i="4"/>
  <c r="K52" i="4"/>
  <c r="I52" i="4"/>
  <c r="H52" i="4"/>
  <c r="G52" i="4"/>
  <c r="R51" i="4"/>
  <c r="K51" i="4"/>
  <c r="I51" i="4"/>
  <c r="H51" i="4"/>
  <c r="G51" i="4"/>
  <c r="R50" i="4"/>
  <c r="K50" i="4"/>
  <c r="I50" i="4"/>
  <c r="H50" i="4"/>
  <c r="G50" i="4"/>
  <c r="R49" i="4"/>
  <c r="K49" i="4"/>
  <c r="M169" i="4" s="1"/>
  <c r="Q169" i="4" s="1"/>
  <c r="I49" i="4"/>
  <c r="H49" i="4"/>
  <c r="G49" i="4"/>
  <c r="R48" i="4"/>
  <c r="K48" i="4"/>
  <c r="I48" i="4"/>
  <c r="H48" i="4"/>
  <c r="G48" i="4"/>
  <c r="R47" i="4"/>
  <c r="K47" i="4"/>
  <c r="I47" i="4"/>
  <c r="H47" i="4"/>
  <c r="G47" i="4"/>
  <c r="R46" i="4"/>
  <c r="K46" i="4"/>
  <c r="I46" i="4"/>
  <c r="H46" i="4"/>
  <c r="G46" i="4"/>
  <c r="R45" i="4"/>
  <c r="K45" i="4"/>
  <c r="I45" i="4"/>
  <c r="H45" i="4"/>
  <c r="K44" i="4"/>
  <c r="I44" i="4"/>
  <c r="H44" i="4"/>
  <c r="G44" i="4"/>
  <c r="R44" i="4" s="1"/>
  <c r="K43" i="4"/>
  <c r="I43" i="4"/>
  <c r="H43" i="4"/>
  <c r="G43" i="4"/>
  <c r="R43" i="4" s="1"/>
  <c r="K42" i="4"/>
  <c r="I42" i="4"/>
  <c r="H42" i="4"/>
  <c r="G42" i="4"/>
  <c r="R42" i="4" s="1"/>
  <c r="K41" i="4"/>
  <c r="M161" i="4" s="1"/>
  <c r="Q161" i="4" s="1"/>
  <c r="I41" i="4"/>
  <c r="H41" i="4"/>
  <c r="G41" i="4"/>
  <c r="R41" i="4" s="1"/>
  <c r="K40" i="4"/>
  <c r="I40" i="4"/>
  <c r="H40" i="4"/>
  <c r="G40" i="4"/>
  <c r="R40" i="4" s="1"/>
  <c r="K39" i="4"/>
  <c r="M159" i="4" s="1"/>
  <c r="Q159" i="4" s="1"/>
  <c r="I39" i="4"/>
  <c r="H39" i="4"/>
  <c r="G39" i="4"/>
  <c r="R39" i="4" s="1"/>
  <c r="K38" i="4"/>
  <c r="I38" i="4"/>
  <c r="H38" i="4"/>
  <c r="G38" i="4"/>
  <c r="R38" i="4" s="1"/>
  <c r="K37" i="4"/>
  <c r="M157" i="4" s="1"/>
  <c r="Q157" i="4" s="1"/>
  <c r="I37" i="4"/>
  <c r="H37" i="4"/>
  <c r="G37" i="4"/>
  <c r="R37" i="4" s="1"/>
  <c r="K36" i="4"/>
  <c r="I36" i="4"/>
  <c r="H36" i="4"/>
  <c r="G36" i="4"/>
  <c r="R36" i="4" s="1"/>
  <c r="K35" i="4"/>
  <c r="M155" i="4" s="1"/>
  <c r="Q155" i="4" s="1"/>
  <c r="I35" i="4"/>
  <c r="H35" i="4"/>
  <c r="G35" i="4"/>
  <c r="R35" i="4" s="1"/>
  <c r="K34" i="4"/>
  <c r="I34" i="4"/>
  <c r="H34" i="4"/>
  <c r="G34" i="4"/>
  <c r="R34" i="4" s="1"/>
  <c r="K33" i="4"/>
  <c r="M153" i="4" s="1"/>
  <c r="Q153" i="4" s="1"/>
  <c r="I33" i="4"/>
  <c r="H33" i="4"/>
  <c r="K32" i="4"/>
  <c r="M152" i="4" s="1"/>
  <c r="Q152" i="4" s="1"/>
  <c r="I32" i="4"/>
  <c r="H32" i="4"/>
  <c r="G32" i="4"/>
  <c r="R32" i="4" s="1"/>
  <c r="K31" i="4"/>
  <c r="I31" i="4"/>
  <c r="H31" i="4"/>
  <c r="G31" i="4"/>
  <c r="R31" i="4" s="1"/>
  <c r="K30" i="4"/>
  <c r="I30" i="4"/>
  <c r="H30" i="4"/>
  <c r="G30" i="4"/>
  <c r="R30" i="4" s="1"/>
  <c r="K29" i="4"/>
  <c r="M149" i="4" s="1"/>
  <c r="Q149" i="4" s="1"/>
  <c r="I29" i="4"/>
  <c r="H29" i="4"/>
  <c r="G29" i="4"/>
  <c r="R29" i="4" s="1"/>
  <c r="K28" i="4"/>
  <c r="I28" i="4"/>
  <c r="H28" i="4"/>
  <c r="G28" i="4"/>
  <c r="R28" i="4" s="1"/>
  <c r="K27" i="4"/>
  <c r="I27" i="4"/>
  <c r="H27" i="4"/>
  <c r="G27" i="4"/>
  <c r="R27" i="4" s="1"/>
  <c r="K26" i="4"/>
  <c r="M146" i="4" s="1"/>
  <c r="Q146" i="4" s="1"/>
  <c r="I26" i="4"/>
  <c r="H26" i="4"/>
  <c r="G26" i="4"/>
  <c r="R26" i="4" s="1"/>
  <c r="K25" i="4"/>
  <c r="I25" i="4"/>
  <c r="H25" i="4"/>
  <c r="G25" i="4"/>
  <c r="R25" i="4" s="1"/>
  <c r="K24" i="4"/>
  <c r="M144" i="4" s="1"/>
  <c r="Q144" i="4" s="1"/>
  <c r="I24" i="4"/>
  <c r="H24" i="4"/>
  <c r="G24" i="4"/>
  <c r="R24" i="4" s="1"/>
  <c r="K23" i="4"/>
  <c r="I23" i="4"/>
  <c r="H23" i="4"/>
  <c r="G23" i="4"/>
  <c r="R23" i="4" s="1"/>
  <c r="K22" i="4"/>
  <c r="I22" i="4"/>
  <c r="H22" i="4"/>
  <c r="G22" i="4"/>
  <c r="R22" i="4" s="1"/>
  <c r="K21" i="4"/>
  <c r="I21" i="4"/>
  <c r="H21" i="4"/>
  <c r="R20" i="4"/>
  <c r="K20" i="4"/>
  <c r="I20" i="4"/>
  <c r="H20" i="4"/>
  <c r="G20" i="4"/>
  <c r="K19" i="4"/>
  <c r="M139" i="4" s="1"/>
  <c r="Q139" i="4" s="1"/>
  <c r="I19" i="4"/>
  <c r="H19" i="4"/>
  <c r="G19" i="4"/>
  <c r="R19" i="4" s="1"/>
  <c r="R18" i="4"/>
  <c r="K18" i="4"/>
  <c r="I18" i="4"/>
  <c r="H18" i="4"/>
  <c r="G18" i="4"/>
  <c r="K17" i="4"/>
  <c r="I17" i="4"/>
  <c r="H17" i="4"/>
  <c r="G17" i="4"/>
  <c r="R17" i="4" s="1"/>
  <c r="R16" i="4"/>
  <c r="K16" i="4"/>
  <c r="I16" i="4"/>
  <c r="H16" i="4"/>
  <c r="G16" i="4"/>
  <c r="K15" i="4"/>
  <c r="I15" i="4"/>
  <c r="H15" i="4"/>
  <c r="G15" i="4"/>
  <c r="R15" i="4" s="1"/>
  <c r="R14" i="4"/>
  <c r="K14" i="4"/>
  <c r="M134" i="4" s="1"/>
  <c r="Q134" i="4" s="1"/>
  <c r="I14" i="4"/>
  <c r="H14" i="4"/>
  <c r="G14" i="4"/>
  <c r="K13" i="4"/>
  <c r="M133" i="4" s="1"/>
  <c r="Q133" i="4" s="1"/>
  <c r="I13" i="4"/>
  <c r="H13" i="4"/>
  <c r="G13" i="4"/>
  <c r="R13" i="4" s="1"/>
  <c r="R12" i="4"/>
  <c r="K12" i="4"/>
  <c r="I12" i="4"/>
  <c r="H12" i="4"/>
  <c r="G12" i="4"/>
  <c r="K11" i="4"/>
  <c r="I11" i="4"/>
  <c r="H11" i="4"/>
  <c r="G11" i="4"/>
  <c r="R11" i="4" s="1"/>
  <c r="F11" i="4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R10" i="4"/>
  <c r="K10" i="4"/>
  <c r="I10" i="4"/>
  <c r="H10" i="4"/>
  <c r="G10" i="4"/>
  <c r="F10" i="4"/>
  <c r="R9" i="4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K9" i="4"/>
  <c r="I9" i="4"/>
  <c r="H9" i="4"/>
  <c r="J9" i="4" s="1"/>
  <c r="F9" i="4"/>
  <c r="D228" i="3"/>
  <c r="D232" i="3" s="1"/>
  <c r="D236" i="3" s="1"/>
  <c r="D240" i="3" s="1"/>
  <c r="D244" i="3" s="1"/>
  <c r="D248" i="3" s="1"/>
  <c r="D252" i="3" s="1"/>
  <c r="D256" i="3" s="1"/>
  <c r="D260" i="3" s="1"/>
  <c r="D264" i="3" s="1"/>
  <c r="D268" i="3" s="1"/>
  <c r="D272" i="3" s="1"/>
  <c r="D276" i="3" s="1"/>
  <c r="D280" i="3" s="1"/>
  <c r="D284" i="3" s="1"/>
  <c r="D288" i="3" s="1"/>
  <c r="D292" i="3" s="1"/>
  <c r="D296" i="3" s="1"/>
  <c r="D300" i="3" s="1"/>
  <c r="D304" i="3" s="1"/>
  <c r="D308" i="3" s="1"/>
  <c r="D312" i="3" s="1"/>
  <c r="D316" i="3" s="1"/>
  <c r="D320" i="3" s="1"/>
  <c r="D324" i="3" s="1"/>
  <c r="D328" i="3" s="1"/>
  <c r="D332" i="3" s="1"/>
  <c r="D336" i="3" s="1"/>
  <c r="D340" i="3" s="1"/>
  <c r="D344" i="3" s="1"/>
  <c r="D348" i="3" s="1"/>
  <c r="D352" i="3" s="1"/>
  <c r="D356" i="3" s="1"/>
  <c r="D360" i="3" s="1"/>
  <c r="D364" i="3" s="1"/>
  <c r="D368" i="3" s="1"/>
  <c r="D372" i="3" s="1"/>
  <c r="D376" i="3" s="1"/>
  <c r="D380" i="3" s="1"/>
  <c r="D384" i="3" s="1"/>
  <c r="D388" i="3" s="1"/>
  <c r="D392" i="3" s="1"/>
  <c r="D396" i="3" s="1"/>
  <c r="D400" i="3" s="1"/>
  <c r="D404" i="3" s="1"/>
  <c r="D408" i="3" s="1"/>
  <c r="D412" i="3" s="1"/>
  <c r="D416" i="3" s="1"/>
  <c r="D420" i="3" s="1"/>
  <c r="D424" i="3" s="1"/>
  <c r="D428" i="3" s="1"/>
  <c r="D432" i="3" s="1"/>
  <c r="D436" i="3" s="1"/>
  <c r="D440" i="3" s="1"/>
  <c r="D444" i="3" s="1"/>
  <c r="D448" i="3" s="1"/>
  <c r="D452" i="3" s="1"/>
  <c r="D456" i="3" s="1"/>
  <c r="D460" i="3" s="1"/>
  <c r="D464" i="3" s="1"/>
  <c r="D468" i="3" s="1"/>
  <c r="D472" i="3" s="1"/>
  <c r="D476" i="3" s="1"/>
  <c r="D480" i="3" s="1"/>
  <c r="D484" i="3" s="1"/>
  <c r="D488" i="3" s="1"/>
  <c r="D492" i="3" s="1"/>
  <c r="D496" i="3" s="1"/>
  <c r="D220" i="3"/>
  <c r="D224" i="3" s="1"/>
  <c r="I219" i="3"/>
  <c r="H219" i="3"/>
  <c r="I218" i="3"/>
  <c r="H218" i="3"/>
  <c r="I217" i="3"/>
  <c r="H217" i="3"/>
  <c r="H216" i="3"/>
  <c r="I216" i="3" s="1"/>
  <c r="H215" i="3"/>
  <c r="I214" i="3"/>
  <c r="H214" i="3"/>
  <c r="H213" i="3"/>
  <c r="I213" i="3" s="1"/>
  <c r="H212" i="3"/>
  <c r="I212" i="3" s="1"/>
  <c r="I211" i="3"/>
  <c r="H211" i="3"/>
  <c r="I210" i="3"/>
  <c r="H210" i="3"/>
  <c r="I209" i="3"/>
  <c r="H209" i="3"/>
  <c r="H208" i="3"/>
  <c r="I207" i="3"/>
  <c r="H207" i="3"/>
  <c r="I206" i="3"/>
  <c r="H206" i="3"/>
  <c r="H205" i="3"/>
  <c r="I205" i="3" s="1"/>
  <c r="H204" i="3"/>
  <c r="H203" i="3"/>
  <c r="H202" i="3"/>
  <c r="H201" i="3"/>
  <c r="I200" i="3"/>
  <c r="H200" i="3"/>
  <c r="I199" i="3"/>
  <c r="H199" i="3"/>
  <c r="I198" i="3"/>
  <c r="H198" i="3"/>
  <c r="H197" i="3"/>
  <c r="I197" i="3" s="1"/>
  <c r="H196" i="3"/>
  <c r="I195" i="3"/>
  <c r="H195" i="3"/>
  <c r="I194" i="3"/>
  <c r="H194" i="3"/>
  <c r="I193" i="3"/>
  <c r="H193" i="3"/>
  <c r="I192" i="3"/>
  <c r="H192" i="3"/>
  <c r="H191" i="3"/>
  <c r="I190" i="3"/>
  <c r="H190" i="3"/>
  <c r="I189" i="3"/>
  <c r="H189" i="3"/>
  <c r="I188" i="3"/>
  <c r="H188" i="3"/>
  <c r="H187" i="3"/>
  <c r="I187" i="3" s="1"/>
  <c r="I186" i="3"/>
  <c r="H186" i="3"/>
  <c r="H185" i="3"/>
  <c r="I184" i="3"/>
  <c r="H184" i="3"/>
  <c r="H183" i="3"/>
  <c r="I182" i="3"/>
  <c r="H182" i="3"/>
  <c r="H181" i="3"/>
  <c r="H180" i="3"/>
  <c r="H179" i="3"/>
  <c r="I178" i="3"/>
  <c r="H178" i="3"/>
  <c r="I177" i="3"/>
  <c r="H177" i="3"/>
  <c r="I176" i="3"/>
  <c r="H176" i="3"/>
  <c r="H175" i="3"/>
  <c r="I175" i="3" s="1"/>
  <c r="I174" i="3"/>
  <c r="H174" i="3"/>
  <c r="I173" i="3"/>
  <c r="H173" i="3"/>
  <c r="I172" i="3"/>
  <c r="H172" i="3"/>
  <c r="H171" i="3"/>
  <c r="I170" i="3"/>
  <c r="H170" i="3"/>
  <c r="I169" i="3"/>
  <c r="H169" i="3"/>
  <c r="I168" i="3"/>
  <c r="H168" i="3"/>
  <c r="H167" i="3"/>
  <c r="I166" i="3"/>
  <c r="H166" i="3"/>
  <c r="I165" i="3"/>
  <c r="H165" i="3"/>
  <c r="H164" i="3"/>
  <c r="I164" i="3" s="1"/>
  <c r="I163" i="3"/>
  <c r="H163" i="3"/>
  <c r="I162" i="3"/>
  <c r="H162" i="3"/>
  <c r="H161" i="3"/>
  <c r="I160" i="3"/>
  <c r="H160" i="3"/>
  <c r="I159" i="3"/>
  <c r="H159" i="3"/>
  <c r="I158" i="3"/>
  <c r="H158" i="3"/>
  <c r="H157" i="3"/>
  <c r="I156" i="3"/>
  <c r="H156" i="3"/>
  <c r="I155" i="3"/>
  <c r="H155" i="3"/>
  <c r="I154" i="3"/>
  <c r="H154" i="3"/>
  <c r="H153" i="3"/>
  <c r="I152" i="3"/>
  <c r="H152" i="3"/>
  <c r="I151" i="3"/>
  <c r="H151" i="3"/>
  <c r="I150" i="3"/>
  <c r="H150" i="3"/>
  <c r="H149" i="3"/>
  <c r="I148" i="3"/>
  <c r="H148" i="3"/>
  <c r="I147" i="3"/>
  <c r="H147" i="3"/>
  <c r="I146" i="3"/>
  <c r="H146" i="3"/>
  <c r="H145" i="3"/>
  <c r="I144" i="3"/>
  <c r="H144" i="3"/>
  <c r="I143" i="3"/>
  <c r="H143" i="3"/>
  <c r="I142" i="3"/>
  <c r="H142" i="3"/>
  <c r="H141" i="3"/>
  <c r="I140" i="3"/>
  <c r="H140" i="3"/>
  <c r="I139" i="3"/>
  <c r="H139" i="3"/>
  <c r="I138" i="3"/>
  <c r="H138" i="3"/>
  <c r="H137" i="3"/>
  <c r="I136" i="3"/>
  <c r="H136" i="3"/>
  <c r="I135" i="3"/>
  <c r="H135" i="3"/>
  <c r="I134" i="3"/>
  <c r="H134" i="3"/>
  <c r="H133" i="3"/>
  <c r="I132" i="3"/>
  <c r="H132" i="3"/>
  <c r="I131" i="3"/>
  <c r="H131" i="3"/>
  <c r="I130" i="3"/>
  <c r="H130" i="3"/>
  <c r="I129" i="3"/>
  <c r="H129" i="3"/>
  <c r="I128" i="3"/>
  <c r="H128" i="3"/>
  <c r="I127" i="3"/>
  <c r="H127" i="3"/>
  <c r="I126" i="3"/>
  <c r="H126" i="3"/>
  <c r="I125" i="3"/>
  <c r="H125" i="3"/>
  <c r="I124" i="3"/>
  <c r="H124" i="3"/>
  <c r="I123" i="3"/>
  <c r="H123" i="3"/>
  <c r="I122" i="3"/>
  <c r="H122" i="3"/>
  <c r="I121" i="3"/>
  <c r="H121" i="3"/>
  <c r="I120" i="3"/>
  <c r="H120" i="3"/>
  <c r="I119" i="3"/>
  <c r="H119" i="3"/>
  <c r="I118" i="3"/>
  <c r="H118" i="3"/>
  <c r="I117" i="3"/>
  <c r="H117" i="3"/>
  <c r="I116" i="3"/>
  <c r="H116" i="3"/>
  <c r="I115" i="3"/>
  <c r="H115" i="3"/>
  <c r="I114" i="3"/>
  <c r="H114" i="3"/>
  <c r="I113" i="3"/>
  <c r="H113" i="3"/>
  <c r="I112" i="3"/>
  <c r="H112" i="3"/>
  <c r="I111" i="3"/>
  <c r="H111" i="3"/>
  <c r="I110" i="3"/>
  <c r="H110" i="3"/>
  <c r="I109" i="3"/>
  <c r="H109" i="3"/>
  <c r="I108" i="3"/>
  <c r="H108" i="3"/>
  <c r="I107" i="3"/>
  <c r="H107" i="3"/>
  <c r="I106" i="3"/>
  <c r="H106" i="3"/>
  <c r="I105" i="3"/>
  <c r="H105" i="3"/>
  <c r="I104" i="3"/>
  <c r="H104" i="3"/>
  <c r="I103" i="3"/>
  <c r="H103" i="3"/>
  <c r="I102" i="3"/>
  <c r="H102" i="3"/>
  <c r="I101" i="3"/>
  <c r="H101" i="3"/>
  <c r="I100" i="3"/>
  <c r="H100" i="3"/>
  <c r="I99" i="3"/>
  <c r="H99" i="3"/>
  <c r="I98" i="3"/>
  <c r="H98" i="3"/>
  <c r="I97" i="3"/>
  <c r="H97" i="3"/>
  <c r="I96" i="3"/>
  <c r="H96" i="3"/>
  <c r="I95" i="3"/>
  <c r="H95" i="3"/>
  <c r="I94" i="3"/>
  <c r="H94" i="3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I62" i="3"/>
  <c r="H62" i="3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J503" i="6" l="1"/>
  <c r="I435" i="5"/>
  <c r="J435" i="5" s="1"/>
  <c r="K435" i="5" s="1"/>
  <c r="I405" i="5"/>
  <c r="J405" i="5" s="1"/>
  <c r="K405" i="5" s="1"/>
  <c r="I427" i="5"/>
  <c r="J427" i="5" s="1"/>
  <c r="K427" i="5" s="1"/>
  <c r="I147" i="5"/>
  <c r="J147" i="5" s="1"/>
  <c r="K147" i="5" s="1"/>
  <c r="I299" i="5"/>
  <c r="J299" i="5" s="1"/>
  <c r="K299" i="5" s="1"/>
  <c r="I353" i="5"/>
  <c r="J353" i="5" s="1"/>
  <c r="K353" i="5" s="1"/>
  <c r="I269" i="5"/>
  <c r="J269" i="5" s="1"/>
  <c r="K269" i="5" s="1"/>
  <c r="I187" i="5"/>
  <c r="J187" i="5" s="1"/>
  <c r="K187" i="5" s="1"/>
  <c r="I228" i="5"/>
  <c r="J228" i="5" s="1"/>
  <c r="K228" i="5" s="1"/>
  <c r="I242" i="5"/>
  <c r="J242" i="5" s="1"/>
  <c r="K242" i="5" s="1"/>
  <c r="I273" i="5"/>
  <c r="J273" i="5" s="1"/>
  <c r="K273" i="5" s="1"/>
  <c r="I148" i="5"/>
  <c r="J148" i="5" s="1"/>
  <c r="K148" i="5" s="1"/>
  <c r="I206" i="5"/>
  <c r="J206" i="5" s="1"/>
  <c r="K206" i="5" s="1"/>
  <c r="I223" i="5"/>
  <c r="J223" i="5" s="1"/>
  <c r="K223" i="5" s="1"/>
  <c r="I139" i="5"/>
  <c r="J139" i="5" s="1"/>
  <c r="K139" i="5" s="1"/>
  <c r="I185" i="5"/>
  <c r="J185" i="5" s="1"/>
  <c r="K185" i="5" s="1"/>
  <c r="I199" i="5"/>
  <c r="J199" i="5" s="1"/>
  <c r="K199" i="5" s="1"/>
  <c r="I237" i="5"/>
  <c r="I145" i="5"/>
  <c r="J145" i="5" s="1"/>
  <c r="K145" i="5" s="1"/>
  <c r="I204" i="5"/>
  <c r="J204" i="5" s="1"/>
  <c r="K204" i="5" s="1"/>
  <c r="J237" i="5"/>
  <c r="K237" i="5" s="1"/>
  <c r="I444" i="5"/>
  <c r="J444" i="5" s="1"/>
  <c r="K444" i="5" s="1"/>
  <c r="I402" i="5"/>
  <c r="J402" i="5" s="1"/>
  <c r="K402" i="5" s="1"/>
  <c r="I401" i="5"/>
  <c r="J401" i="5" s="1"/>
  <c r="K401" i="5" s="1"/>
  <c r="I408" i="5"/>
  <c r="I404" i="5"/>
  <c r="J404" i="5" s="1"/>
  <c r="K404" i="5" s="1"/>
  <c r="I301" i="5"/>
  <c r="J301" i="5" s="1"/>
  <c r="K301" i="5" s="1"/>
  <c r="I381" i="5"/>
  <c r="J381" i="5" s="1"/>
  <c r="K381" i="5" s="1"/>
  <c r="I378" i="5"/>
  <c r="J378" i="5" s="1"/>
  <c r="K378" i="5" s="1"/>
  <c r="I438" i="5"/>
  <c r="J438" i="5" s="1"/>
  <c r="K438" i="5" s="1"/>
  <c r="I395" i="5"/>
  <c r="J395" i="5" s="1"/>
  <c r="K395" i="5" s="1"/>
  <c r="I454" i="5"/>
  <c r="J454" i="5" s="1"/>
  <c r="K454" i="5" s="1"/>
  <c r="I497" i="5"/>
  <c r="J497" i="5" s="1"/>
  <c r="K497" i="5" s="1"/>
  <c r="I500" i="5"/>
  <c r="I720" i="5"/>
  <c r="I794" i="5"/>
  <c r="J794" i="5" s="1"/>
  <c r="K794" i="5" s="1"/>
  <c r="I1367" i="5"/>
  <c r="J1367" i="5" s="1"/>
  <c r="K1367" i="5" s="1"/>
  <c r="J10" i="4"/>
  <c r="J11" i="4" s="1"/>
  <c r="L9" i="4"/>
  <c r="L10" i="4"/>
  <c r="M170" i="4"/>
  <c r="Q170" i="4" s="1"/>
  <c r="R71" i="4"/>
  <c r="R77" i="4"/>
  <c r="R105" i="4"/>
  <c r="M239" i="4"/>
  <c r="Q239" i="4" s="1"/>
  <c r="M240" i="4"/>
  <c r="Q240" i="4" s="1"/>
  <c r="M255" i="4"/>
  <c r="Q255" i="4" s="1"/>
  <c r="M254" i="4"/>
  <c r="Q254" i="4" s="1"/>
  <c r="R142" i="4"/>
  <c r="M270" i="4"/>
  <c r="Q270" i="4" s="1"/>
  <c r="M269" i="4"/>
  <c r="Q269" i="4" s="1"/>
  <c r="M275" i="4"/>
  <c r="Q275" i="4" s="1"/>
  <c r="M163" i="4"/>
  <c r="Q163" i="4" s="1"/>
  <c r="M165" i="4"/>
  <c r="Q165" i="4" s="1"/>
  <c r="M182" i="4"/>
  <c r="Q182" i="4" s="1"/>
  <c r="M191" i="4"/>
  <c r="Q191" i="4" s="1"/>
  <c r="M312" i="4"/>
  <c r="Q312" i="4" s="1"/>
  <c r="M313" i="4"/>
  <c r="Q313" i="4" s="1"/>
  <c r="M201" i="4"/>
  <c r="Q201" i="4" s="1"/>
  <c r="M219" i="4"/>
  <c r="Q219" i="4" s="1"/>
  <c r="M220" i="4"/>
  <c r="Q220" i="4" s="1"/>
  <c r="M372" i="4"/>
  <c r="Q372" i="4" s="1"/>
  <c r="M264" i="4"/>
  <c r="Q264" i="4" s="1"/>
  <c r="M398" i="4"/>
  <c r="Q398" i="4" s="1"/>
  <c r="M402" i="4"/>
  <c r="Q402" i="4" s="1"/>
  <c r="M405" i="4"/>
  <c r="Q405" i="4" s="1"/>
  <c r="R295" i="4"/>
  <c r="R294" i="4"/>
  <c r="M461" i="4"/>
  <c r="Q461" i="4" s="1"/>
  <c r="M361" i="4"/>
  <c r="Q361" i="4" s="1"/>
  <c r="M484" i="4"/>
  <c r="Q484" i="4" s="1"/>
  <c r="M422" i="4"/>
  <c r="Q422" i="4" s="1"/>
  <c r="M474" i="4"/>
  <c r="Q474" i="4" s="1"/>
  <c r="R492" i="4"/>
  <c r="R491" i="4"/>
  <c r="M518" i="4"/>
  <c r="Q518" i="4" s="1"/>
  <c r="M225" i="4"/>
  <c r="Q225" i="4" s="1"/>
  <c r="M148" i="4"/>
  <c r="Q148" i="4" s="1"/>
  <c r="M227" i="4"/>
  <c r="Q227" i="4" s="1"/>
  <c r="M241" i="4"/>
  <c r="Q241" i="4" s="1"/>
  <c r="M267" i="4"/>
  <c r="Q267" i="4" s="1"/>
  <c r="R33" i="4"/>
  <c r="R84" i="4"/>
  <c r="R88" i="4"/>
  <c r="R98" i="4"/>
  <c r="M233" i="4"/>
  <c r="Q233" i="4" s="1"/>
  <c r="R118" i="4"/>
  <c r="R123" i="4"/>
  <c r="M258" i="4"/>
  <c r="Q258" i="4" s="1"/>
  <c r="M150" i="4"/>
  <c r="Q150" i="4" s="1"/>
  <c r="M160" i="4"/>
  <c r="Q160" i="4" s="1"/>
  <c r="M172" i="4"/>
  <c r="Q172" i="4" s="1"/>
  <c r="M298" i="4"/>
  <c r="Q298" i="4" s="1"/>
  <c r="M185" i="4"/>
  <c r="Q185" i="4" s="1"/>
  <c r="R190" i="4"/>
  <c r="R194" i="4"/>
  <c r="M212" i="4"/>
  <c r="Q212" i="4" s="1"/>
  <c r="M244" i="4"/>
  <c r="Q244" i="4" s="1"/>
  <c r="M257" i="4"/>
  <c r="Q257" i="4" s="1"/>
  <c r="M394" i="4"/>
  <c r="Q394" i="4" s="1"/>
  <c r="M293" i="4"/>
  <c r="Q293" i="4" s="1"/>
  <c r="M418" i="4"/>
  <c r="Q418" i="4" s="1"/>
  <c r="M305" i="4"/>
  <c r="Q305" i="4" s="1"/>
  <c r="M327" i="4"/>
  <c r="Q327" i="4" s="1"/>
  <c r="M360" i="4"/>
  <c r="Q360" i="4" s="1"/>
  <c r="M368" i="4"/>
  <c r="Q368" i="4" s="1"/>
  <c r="M445" i="4"/>
  <c r="Q445" i="4" s="1"/>
  <c r="M482" i="4"/>
  <c r="Q482" i="4" s="1"/>
  <c r="M499" i="4"/>
  <c r="Q499" i="4" s="1"/>
  <c r="M634" i="4"/>
  <c r="Q634" i="4" s="1"/>
  <c r="M629" i="4"/>
  <c r="Q629" i="4" s="1"/>
  <c r="M645" i="4"/>
  <c r="Q645" i="4" s="1"/>
  <c r="M652" i="4"/>
  <c r="Q652" i="4" s="1"/>
  <c r="M137" i="4"/>
  <c r="Q137" i="4" s="1"/>
  <c r="M142" i="4"/>
  <c r="Q142" i="4" s="1"/>
  <c r="M286" i="4"/>
  <c r="Q286" i="4" s="1"/>
  <c r="M302" i="4"/>
  <c r="Q302" i="4" s="1"/>
  <c r="M274" i="4"/>
  <c r="Q274" i="4" s="1"/>
  <c r="R457" i="4"/>
  <c r="R456" i="4"/>
  <c r="R21" i="4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M166" i="4"/>
  <c r="Q166" i="4" s="1"/>
  <c r="R69" i="4"/>
  <c r="R101" i="4"/>
  <c r="R111" i="4"/>
  <c r="R124" i="4"/>
  <c r="M247" i="4"/>
  <c r="Q247" i="4" s="1"/>
  <c r="M248" i="4"/>
  <c r="Q248" i="4" s="1"/>
  <c r="M140" i="4"/>
  <c r="Q140" i="4" s="1"/>
  <c r="M271" i="4"/>
  <c r="Q271" i="4" s="1"/>
  <c r="R154" i="4"/>
  <c r="M180" i="4"/>
  <c r="Q180" i="4" s="1"/>
  <c r="R181" i="4"/>
  <c r="M204" i="4"/>
  <c r="Q204" i="4" s="1"/>
  <c r="M328" i="4"/>
  <c r="Q328" i="4" s="1"/>
  <c r="M335" i="4"/>
  <c r="Q335" i="4" s="1"/>
  <c r="M346" i="4"/>
  <c r="Q346" i="4" s="1"/>
  <c r="R250" i="4"/>
  <c r="R249" i="4"/>
  <c r="M253" i="4"/>
  <c r="Q253" i="4" s="1"/>
  <c r="M273" i="4"/>
  <c r="Q273" i="4" s="1"/>
  <c r="M409" i="4"/>
  <c r="Q409" i="4" s="1"/>
  <c r="R302" i="4"/>
  <c r="R301" i="4"/>
  <c r="R332" i="4"/>
  <c r="R331" i="4"/>
  <c r="M342" i="4"/>
  <c r="Q342" i="4" s="1"/>
  <c r="M483" i="4"/>
  <c r="Q483" i="4" s="1"/>
  <c r="M411" i="4"/>
  <c r="Q411" i="4" s="1"/>
  <c r="M547" i="4"/>
  <c r="Q547" i="4" s="1"/>
  <c r="M584" i="4"/>
  <c r="Q584" i="4" s="1"/>
  <c r="M617" i="4"/>
  <c r="Q617" i="4" s="1"/>
  <c r="R573" i="4"/>
  <c r="R574" i="4"/>
  <c r="R598" i="4"/>
  <c r="R597" i="4"/>
  <c r="M151" i="4"/>
  <c r="Q151" i="4" s="1"/>
  <c r="M178" i="4"/>
  <c r="Q178" i="4" s="1"/>
  <c r="R75" i="4"/>
  <c r="M203" i="4"/>
  <c r="Q203" i="4" s="1"/>
  <c r="M211" i="4"/>
  <c r="Q211" i="4" s="1"/>
  <c r="R94" i="4"/>
  <c r="M217" i="4"/>
  <c r="Q217" i="4" s="1"/>
  <c r="R107" i="4"/>
  <c r="M249" i="4"/>
  <c r="Q249" i="4" s="1"/>
  <c r="R130" i="4"/>
  <c r="M132" i="4"/>
  <c r="Q132" i="4" s="1"/>
  <c r="R162" i="4"/>
  <c r="M284" i="4"/>
  <c r="Q284" i="4" s="1"/>
  <c r="M291" i="4"/>
  <c r="Q291" i="4" s="1"/>
  <c r="M292" i="4"/>
  <c r="Q292" i="4" s="1"/>
  <c r="M299" i="4"/>
  <c r="Q299" i="4" s="1"/>
  <c r="M188" i="4"/>
  <c r="Q188" i="4" s="1"/>
  <c r="M189" i="4"/>
  <c r="Q189" i="4" s="1"/>
  <c r="M321" i="4"/>
  <c r="Q321" i="4" s="1"/>
  <c r="M332" i="4"/>
  <c r="Q332" i="4" s="1"/>
  <c r="M337" i="4"/>
  <c r="Q337" i="4" s="1"/>
  <c r="R221" i="4"/>
  <c r="R220" i="4"/>
  <c r="M224" i="4"/>
  <c r="Q224" i="4" s="1"/>
  <c r="M230" i="4"/>
  <c r="Q230" i="4" s="1"/>
  <c r="M238" i="4"/>
  <c r="Q238" i="4" s="1"/>
  <c r="M375" i="4"/>
  <c r="Q375" i="4" s="1"/>
  <c r="M266" i="4"/>
  <c r="Q266" i="4" s="1"/>
  <c r="M389" i="4"/>
  <c r="Q389" i="4" s="1"/>
  <c r="M391" i="4"/>
  <c r="Q391" i="4" s="1"/>
  <c r="M413" i="4"/>
  <c r="Q413" i="4" s="1"/>
  <c r="R309" i="4"/>
  <c r="R310" i="4"/>
  <c r="R339" i="4"/>
  <c r="R338" i="4"/>
  <c r="M476" i="4"/>
  <c r="Q476" i="4" s="1"/>
  <c r="M374" i="4"/>
  <c r="Q374" i="4" s="1"/>
  <c r="M399" i="4"/>
  <c r="Q399" i="4" s="1"/>
  <c r="M600" i="4"/>
  <c r="Q600" i="4" s="1"/>
  <c r="M131" i="4"/>
  <c r="Q131" i="4" s="1"/>
  <c r="M141" i="4"/>
  <c r="Q141" i="4" s="1"/>
  <c r="M272" i="4"/>
  <c r="Q272" i="4" s="1"/>
  <c r="M300" i="4"/>
  <c r="Q300" i="4" s="1"/>
  <c r="M197" i="4"/>
  <c r="Q197" i="4" s="1"/>
  <c r="M320" i="4"/>
  <c r="Q320" i="4" s="1"/>
  <c r="M226" i="4"/>
  <c r="Q226" i="4" s="1"/>
  <c r="M352" i="4"/>
  <c r="Q352" i="4" s="1"/>
  <c r="M367" i="4"/>
  <c r="Q367" i="4" s="1"/>
  <c r="R376" i="4"/>
  <c r="R375" i="4"/>
  <c r="M507" i="4"/>
  <c r="Q507" i="4" s="1"/>
  <c r="M181" i="4"/>
  <c r="Q181" i="4" s="1"/>
  <c r="R82" i="4"/>
  <c r="R86" i="4"/>
  <c r="R90" i="4"/>
  <c r="M213" i="4"/>
  <c r="Q213" i="4" s="1"/>
  <c r="M218" i="4"/>
  <c r="Q218" i="4" s="1"/>
  <c r="M236" i="4"/>
  <c r="Q236" i="4" s="1"/>
  <c r="M243" i="4"/>
  <c r="Q243" i="4" s="1"/>
  <c r="M129" i="4"/>
  <c r="Q129" i="4" s="1"/>
  <c r="M135" i="4"/>
  <c r="Q135" i="4" s="1"/>
  <c r="M156" i="4"/>
  <c r="Q156" i="4" s="1"/>
  <c r="R165" i="4"/>
  <c r="M168" i="4"/>
  <c r="Q168" i="4" s="1"/>
  <c r="M173" i="4"/>
  <c r="Q173" i="4" s="1"/>
  <c r="M294" i="4"/>
  <c r="Q294" i="4" s="1"/>
  <c r="M194" i="4"/>
  <c r="Q194" i="4" s="1"/>
  <c r="R196" i="4"/>
  <c r="R195" i="4"/>
  <c r="M199" i="4"/>
  <c r="Q199" i="4" s="1"/>
  <c r="M200" i="4"/>
  <c r="Q200" i="4" s="1"/>
  <c r="M206" i="4"/>
  <c r="Q206" i="4" s="1"/>
  <c r="M210" i="4"/>
  <c r="Q210" i="4" s="1"/>
  <c r="M331" i="4"/>
  <c r="Q331" i="4" s="1"/>
  <c r="R217" i="4"/>
  <c r="R218" i="4"/>
  <c r="M350" i="4"/>
  <c r="Q350" i="4" s="1"/>
  <c r="M231" i="4"/>
  <c r="Q231" i="4" s="1"/>
  <c r="M354" i="4"/>
  <c r="Q354" i="4" s="1"/>
  <c r="M246" i="4"/>
  <c r="Q246" i="4" s="1"/>
  <c r="M263" i="4"/>
  <c r="Q263" i="4" s="1"/>
  <c r="M383" i="4"/>
  <c r="Q383" i="4" s="1"/>
  <c r="M285" i="4"/>
  <c r="Q285" i="4" s="1"/>
  <c r="M315" i="4"/>
  <c r="Q315" i="4" s="1"/>
  <c r="M438" i="4"/>
  <c r="Q438" i="4" s="1"/>
  <c r="M426" i="4"/>
  <c r="Q426" i="4" s="1"/>
  <c r="M475" i="4"/>
  <c r="Q475" i="4" s="1"/>
  <c r="M371" i="4"/>
  <c r="Q371" i="4" s="1"/>
  <c r="M381" i="4"/>
  <c r="Q381" i="4" s="1"/>
  <c r="M387" i="4"/>
  <c r="Q387" i="4" s="1"/>
  <c r="M401" i="4"/>
  <c r="Q401" i="4" s="1"/>
  <c r="M538" i="4"/>
  <c r="Q538" i="4" s="1"/>
  <c r="M494" i="4"/>
  <c r="Q494" i="4" s="1"/>
  <c r="M623" i="4"/>
  <c r="Q623" i="4" s="1"/>
  <c r="M607" i="4"/>
  <c r="Q607" i="4" s="1"/>
  <c r="M548" i="4"/>
  <c r="Q548" i="4" s="1"/>
  <c r="M145" i="4"/>
  <c r="Q145" i="4" s="1"/>
  <c r="M306" i="4"/>
  <c r="Q306" i="4" s="1"/>
  <c r="M324" i="4"/>
  <c r="Q324" i="4" s="1"/>
  <c r="M223" i="4"/>
  <c r="Q223" i="4" s="1"/>
  <c r="M279" i="4"/>
  <c r="Q279" i="4" s="1"/>
  <c r="M297" i="4"/>
  <c r="Q297" i="4" s="1"/>
  <c r="M334" i="4"/>
  <c r="Q334" i="4" s="1"/>
  <c r="M544" i="4"/>
  <c r="Q544" i="4" s="1"/>
  <c r="M496" i="4"/>
  <c r="Q496" i="4" s="1"/>
  <c r="R96" i="4"/>
  <c r="R127" i="4"/>
  <c r="M138" i="4"/>
  <c r="Q138" i="4" s="1"/>
  <c r="M262" i="4"/>
  <c r="Q262" i="4" s="1"/>
  <c r="M261" i="4"/>
  <c r="Q261" i="4" s="1"/>
  <c r="M176" i="4"/>
  <c r="Q176" i="4" s="1"/>
  <c r="M183" i="4"/>
  <c r="Q183" i="4" s="1"/>
  <c r="R184" i="4"/>
  <c r="M309" i="4"/>
  <c r="Q309" i="4" s="1"/>
  <c r="M308" i="4"/>
  <c r="Q308" i="4" s="1"/>
  <c r="M202" i="4"/>
  <c r="Q202" i="4" s="1"/>
  <c r="M323" i="4"/>
  <c r="Q323" i="4" s="1"/>
  <c r="M343" i="4"/>
  <c r="Q343" i="4" s="1"/>
  <c r="M344" i="4"/>
  <c r="Q344" i="4" s="1"/>
  <c r="M357" i="4"/>
  <c r="Q357" i="4" s="1"/>
  <c r="M358" i="4"/>
  <c r="Q358" i="4" s="1"/>
  <c r="R273" i="4"/>
  <c r="R274" i="4"/>
  <c r="M280" i="4"/>
  <c r="Q280" i="4" s="1"/>
  <c r="M296" i="4"/>
  <c r="Q296" i="4" s="1"/>
  <c r="M439" i="4"/>
  <c r="Q439" i="4" s="1"/>
  <c r="M441" i="4"/>
  <c r="Q441" i="4" s="1"/>
  <c r="M349" i="4"/>
  <c r="Q349" i="4" s="1"/>
  <c r="M470" i="4"/>
  <c r="Q470" i="4" s="1"/>
  <c r="M464" i="4"/>
  <c r="Q464" i="4" s="1"/>
  <c r="M463" i="4"/>
  <c r="Q463" i="4" s="1"/>
  <c r="M472" i="4"/>
  <c r="Q472" i="4" s="1"/>
  <c r="M467" i="4"/>
  <c r="Q467" i="4" s="1"/>
  <c r="M396" i="4"/>
  <c r="Q396" i="4" s="1"/>
  <c r="M535" i="4"/>
  <c r="Q535" i="4" s="1"/>
  <c r="M533" i="4"/>
  <c r="Q533" i="4" s="1"/>
  <c r="R461" i="4"/>
  <c r="R462" i="4"/>
  <c r="M486" i="4"/>
  <c r="Q486" i="4" s="1"/>
  <c r="M586" i="4"/>
  <c r="Q586" i="4" s="1"/>
  <c r="M739" i="4"/>
  <c r="Q739" i="4" s="1"/>
  <c r="M722" i="4"/>
  <c r="Q722" i="4" s="1"/>
  <c r="M221" i="4"/>
  <c r="Q221" i="4" s="1"/>
  <c r="R121" i="4"/>
  <c r="M136" i="4"/>
  <c r="Q136" i="4" s="1"/>
  <c r="R139" i="4"/>
  <c r="M277" i="4"/>
  <c r="Q277" i="4" s="1"/>
  <c r="M276" i="4"/>
  <c r="Q276" i="4" s="1"/>
  <c r="M171" i="4"/>
  <c r="Q171" i="4" s="1"/>
  <c r="R175" i="4"/>
  <c r="M192" i="4"/>
  <c r="Q192" i="4" s="1"/>
  <c r="M314" i="4"/>
  <c r="Q314" i="4" s="1"/>
  <c r="M215" i="4"/>
  <c r="Q215" i="4" s="1"/>
  <c r="R228" i="4"/>
  <c r="R227" i="4"/>
  <c r="R261" i="4"/>
  <c r="R262" i="4"/>
  <c r="M281" i="4"/>
  <c r="Q281" i="4" s="1"/>
  <c r="M428" i="4"/>
  <c r="Q428" i="4" s="1"/>
  <c r="M432" i="4"/>
  <c r="Q432" i="4" s="1"/>
  <c r="M319" i="4"/>
  <c r="Q319" i="4" s="1"/>
  <c r="M468" i="4"/>
  <c r="Q468" i="4" s="1"/>
  <c r="M359" i="4"/>
  <c r="Q359" i="4" s="1"/>
  <c r="M362" i="4"/>
  <c r="Q362" i="4" s="1"/>
  <c r="R369" i="4"/>
  <c r="R383" i="4"/>
  <c r="R382" i="4"/>
  <c r="M419" i="4"/>
  <c r="Q419" i="4" s="1"/>
  <c r="M430" i="4"/>
  <c r="Q430" i="4" s="1"/>
  <c r="M560" i="4"/>
  <c r="Q560" i="4" s="1"/>
  <c r="R442" i="4"/>
  <c r="R441" i="4"/>
  <c r="M465" i="4"/>
  <c r="Q465" i="4" s="1"/>
  <c r="M471" i="4"/>
  <c r="Q471" i="4" s="1"/>
  <c r="R497" i="4"/>
  <c r="M627" i="4"/>
  <c r="Q627" i="4" s="1"/>
  <c r="M531" i="4"/>
  <c r="Q531" i="4" s="1"/>
  <c r="R577" i="4"/>
  <c r="M599" i="4"/>
  <c r="Q599" i="4" s="1"/>
  <c r="M616" i="4"/>
  <c r="Q616" i="4" s="1"/>
  <c r="M638" i="4"/>
  <c r="Q638" i="4" s="1"/>
  <c r="M376" i="4"/>
  <c r="Q376" i="4" s="1"/>
  <c r="M318" i="4"/>
  <c r="Q318" i="4" s="1"/>
  <c r="M469" i="4"/>
  <c r="Q469" i="4" s="1"/>
  <c r="M356" i="4"/>
  <c r="Q356" i="4" s="1"/>
  <c r="M382" i="4"/>
  <c r="Q382" i="4" s="1"/>
  <c r="M385" i="4"/>
  <c r="Q385" i="4" s="1"/>
  <c r="M393" i="4"/>
  <c r="Q393" i="4" s="1"/>
  <c r="R413" i="4"/>
  <c r="R412" i="4"/>
  <c r="M416" i="4"/>
  <c r="Q416" i="4" s="1"/>
  <c r="M539" i="4"/>
  <c r="Q539" i="4" s="1"/>
  <c r="M436" i="4"/>
  <c r="Q436" i="4" s="1"/>
  <c r="M564" i="4"/>
  <c r="Q564" i="4" s="1"/>
  <c r="M448" i="4"/>
  <c r="Q448" i="4" s="1"/>
  <c r="M581" i="4"/>
  <c r="Q581" i="4" s="1"/>
  <c r="M580" i="4"/>
  <c r="Q580" i="4" s="1"/>
  <c r="M477" i="4"/>
  <c r="Q477" i="4" s="1"/>
  <c r="M485" i="4"/>
  <c r="Q485" i="4" s="1"/>
  <c r="M654" i="4"/>
  <c r="Q654" i="4" s="1"/>
  <c r="M567" i="4"/>
  <c r="Q567" i="4" s="1"/>
  <c r="M575" i="4"/>
  <c r="Q575" i="4" s="1"/>
  <c r="M577" i="4"/>
  <c r="Q577" i="4" s="1"/>
  <c r="M579" i="4"/>
  <c r="Q579" i="4" s="1"/>
  <c r="M637" i="4"/>
  <c r="Q637" i="4" s="1"/>
  <c r="M158" i="4"/>
  <c r="Q158" i="4" s="1"/>
  <c r="R161" i="4"/>
  <c r="M164" i="4"/>
  <c r="Q164" i="4" s="1"/>
  <c r="M287" i="4"/>
  <c r="Q287" i="4" s="1"/>
  <c r="M207" i="4"/>
  <c r="Q207" i="4" s="1"/>
  <c r="M351" i="4"/>
  <c r="Q351" i="4" s="1"/>
  <c r="M235" i="4"/>
  <c r="Q235" i="4" s="1"/>
  <c r="M260" i="4"/>
  <c r="Q260" i="4" s="1"/>
  <c r="M268" i="4"/>
  <c r="Q268" i="4" s="1"/>
  <c r="R269" i="4"/>
  <c r="R270" i="4"/>
  <c r="M288" i="4"/>
  <c r="Q288" i="4" s="1"/>
  <c r="M290" i="4"/>
  <c r="Q290" i="4" s="1"/>
  <c r="M435" i="4"/>
  <c r="Q435" i="4" s="1"/>
  <c r="M355" i="4"/>
  <c r="Q355" i="4" s="1"/>
  <c r="M479" i="4"/>
  <c r="Q479" i="4" s="1"/>
  <c r="M506" i="4"/>
  <c r="Q506" i="4" s="1"/>
  <c r="M390" i="4"/>
  <c r="Q390" i="4" s="1"/>
  <c r="M392" i="4"/>
  <c r="Q392" i="4" s="1"/>
  <c r="M420" i="4"/>
  <c r="Q420" i="4" s="1"/>
  <c r="R428" i="4"/>
  <c r="R427" i="4"/>
  <c r="M549" i="4"/>
  <c r="Q549" i="4" s="1"/>
  <c r="M558" i="4"/>
  <c r="Q558" i="4" s="1"/>
  <c r="M561" i="4"/>
  <c r="Q561" i="4" s="1"/>
  <c r="M574" i="4"/>
  <c r="Q574" i="4" s="1"/>
  <c r="M459" i="4"/>
  <c r="Q459" i="4" s="1"/>
  <c r="R474" i="4"/>
  <c r="R473" i="4"/>
  <c r="M598" i="4"/>
  <c r="Q598" i="4" s="1"/>
  <c r="R518" i="4"/>
  <c r="R530" i="4"/>
  <c r="M555" i="4"/>
  <c r="Q555" i="4" s="1"/>
  <c r="M557" i="4"/>
  <c r="Q557" i="4" s="1"/>
  <c r="M591" i="4"/>
  <c r="Q591" i="4" s="1"/>
  <c r="M594" i="4"/>
  <c r="Q594" i="4" s="1"/>
  <c r="R277" i="4"/>
  <c r="M410" i="4"/>
  <c r="Q410" i="4" s="1"/>
  <c r="M417" i="4"/>
  <c r="Q417" i="4" s="1"/>
  <c r="M301" i="4"/>
  <c r="Q301" i="4" s="1"/>
  <c r="M303" i="4"/>
  <c r="Q303" i="4" s="1"/>
  <c r="M304" i="4"/>
  <c r="Q304" i="4" s="1"/>
  <c r="M310" i="4"/>
  <c r="Q310" i="4" s="1"/>
  <c r="M311" i="4"/>
  <c r="Q311" i="4" s="1"/>
  <c r="R313" i="4"/>
  <c r="M442" i="4"/>
  <c r="Q442" i="4" s="1"/>
  <c r="M330" i="4"/>
  <c r="Q330" i="4" s="1"/>
  <c r="M454" i="4"/>
  <c r="Q454" i="4" s="1"/>
  <c r="M338" i="4"/>
  <c r="Q338" i="4" s="1"/>
  <c r="M340" i="4"/>
  <c r="Q340" i="4" s="1"/>
  <c r="M341" i="4"/>
  <c r="Q341" i="4" s="1"/>
  <c r="M345" i="4"/>
  <c r="Q345" i="4" s="1"/>
  <c r="M364" i="4"/>
  <c r="Q364" i="4" s="1"/>
  <c r="M365" i="4"/>
  <c r="Q365" i="4" s="1"/>
  <c r="M487" i="4"/>
  <c r="Q487" i="4" s="1"/>
  <c r="M510" i="4"/>
  <c r="Q510" i="4" s="1"/>
  <c r="M514" i="4"/>
  <c r="Q514" i="4" s="1"/>
  <c r="M516" i="4"/>
  <c r="Q516" i="4" s="1"/>
  <c r="M520" i="4"/>
  <c r="Q520" i="4" s="1"/>
  <c r="M532" i="4"/>
  <c r="Q532" i="4" s="1"/>
  <c r="M542" i="4"/>
  <c r="Q542" i="4" s="1"/>
  <c r="R424" i="4"/>
  <c r="R425" i="4"/>
  <c r="M427" i="4"/>
  <c r="Q427" i="4" s="1"/>
  <c r="M433" i="4"/>
  <c r="Q433" i="4" s="1"/>
  <c r="R450" i="4"/>
  <c r="R449" i="4"/>
  <c r="M573" i="4"/>
  <c r="Q573" i="4" s="1"/>
  <c r="M473" i="4"/>
  <c r="Q473" i="4" s="1"/>
  <c r="R479" i="4"/>
  <c r="R478" i="4"/>
  <c r="M503" i="4"/>
  <c r="Q503" i="4" s="1"/>
  <c r="M505" i="4"/>
  <c r="Q505" i="4" s="1"/>
  <c r="M550" i="4"/>
  <c r="Q550" i="4" s="1"/>
  <c r="M552" i="4"/>
  <c r="Q552" i="4" s="1"/>
  <c r="M609" i="4"/>
  <c r="Q609" i="4" s="1"/>
  <c r="M447" i="4"/>
  <c r="Q447" i="4" s="1"/>
  <c r="M453" i="4"/>
  <c r="Q453" i="4" s="1"/>
  <c r="M457" i="4"/>
  <c r="Q457" i="4" s="1"/>
  <c r="M347" i="4"/>
  <c r="Q347" i="4" s="1"/>
  <c r="M348" i="4"/>
  <c r="Q348" i="4" s="1"/>
  <c r="M492" i="4"/>
  <c r="Q492" i="4" s="1"/>
  <c r="M491" i="4"/>
  <c r="Q491" i="4" s="1"/>
  <c r="M515" i="4"/>
  <c r="Q515" i="4" s="1"/>
  <c r="M397" i="4"/>
  <c r="Q397" i="4" s="1"/>
  <c r="M404" i="4"/>
  <c r="Q404" i="4" s="1"/>
  <c r="R420" i="4"/>
  <c r="R419" i="4"/>
  <c r="M566" i="4"/>
  <c r="Q566" i="4" s="1"/>
  <c r="M565" i="4"/>
  <c r="Q565" i="4" s="1"/>
  <c r="M572" i="4"/>
  <c r="Q572" i="4" s="1"/>
  <c r="R519" i="4"/>
  <c r="M568" i="4"/>
  <c r="Q568" i="4" s="1"/>
  <c r="R657" i="4"/>
  <c r="R658" i="4"/>
  <c r="M744" i="4"/>
  <c r="Q744" i="4" s="1"/>
  <c r="M196" i="4"/>
  <c r="Q196" i="4" s="1"/>
  <c r="M143" i="4"/>
  <c r="Q143" i="4" s="1"/>
  <c r="R146" i="4"/>
  <c r="M167" i="4"/>
  <c r="Q167" i="4" s="1"/>
  <c r="R171" i="4"/>
  <c r="M186" i="4"/>
  <c r="Q186" i="4" s="1"/>
  <c r="R206" i="4"/>
  <c r="M329" i="4"/>
  <c r="Q329" i="4" s="1"/>
  <c r="M214" i="4"/>
  <c r="Q214" i="4" s="1"/>
  <c r="M339" i="4"/>
  <c r="Q339" i="4" s="1"/>
  <c r="M256" i="4"/>
  <c r="Q256" i="4" s="1"/>
  <c r="R258" i="4"/>
  <c r="R257" i="4"/>
  <c r="M395" i="4"/>
  <c r="Q395" i="4" s="1"/>
  <c r="M282" i="4"/>
  <c r="Q282" i="4" s="1"/>
  <c r="M424" i="4"/>
  <c r="Q424" i="4" s="1"/>
  <c r="M431" i="4"/>
  <c r="Q431" i="4" s="1"/>
  <c r="M450" i="4"/>
  <c r="Q450" i="4" s="1"/>
  <c r="M493" i="4"/>
  <c r="Q493" i="4" s="1"/>
  <c r="M378" i="4"/>
  <c r="Q378" i="4" s="1"/>
  <c r="M379" i="4"/>
  <c r="Q379" i="4" s="1"/>
  <c r="M528" i="4"/>
  <c r="Q528" i="4" s="1"/>
  <c r="M529" i="4"/>
  <c r="Q529" i="4" s="1"/>
  <c r="M530" i="4"/>
  <c r="Q530" i="4" s="1"/>
  <c r="M434" i="4"/>
  <c r="Q434" i="4" s="1"/>
  <c r="M446" i="4"/>
  <c r="Q446" i="4" s="1"/>
  <c r="R453" i="4"/>
  <c r="R454" i="4"/>
  <c r="M456" i="4"/>
  <c r="Q456" i="4" s="1"/>
  <c r="M576" i="4"/>
  <c r="Q576" i="4" s="1"/>
  <c r="M460" i="4"/>
  <c r="Q460" i="4" s="1"/>
  <c r="M587" i="4"/>
  <c r="Q587" i="4" s="1"/>
  <c r="M502" i="4"/>
  <c r="Q502" i="4" s="1"/>
  <c r="M513" i="4"/>
  <c r="Q513" i="4" s="1"/>
  <c r="R531" i="4"/>
  <c r="R539" i="4"/>
  <c r="R540" i="4"/>
  <c r="M665" i="4"/>
  <c r="Q665" i="4" s="1"/>
  <c r="M672" i="4"/>
  <c r="Q672" i="4" s="1"/>
  <c r="R616" i="4"/>
  <c r="R615" i="4"/>
  <c r="M466" i="4"/>
  <c r="Q466" i="4" s="1"/>
  <c r="R468" i="4"/>
  <c r="R469" i="4"/>
  <c r="M596" i="4"/>
  <c r="Q596" i="4" s="1"/>
  <c r="M488" i="4"/>
  <c r="Q488" i="4" s="1"/>
  <c r="M497" i="4"/>
  <c r="Q497" i="4" s="1"/>
  <c r="M498" i="4"/>
  <c r="Q498" i="4" s="1"/>
  <c r="R500" i="4"/>
  <c r="R499" i="4"/>
  <c r="M649" i="4"/>
  <c r="Q649" i="4" s="1"/>
  <c r="M536" i="4"/>
  <c r="Q536" i="4" s="1"/>
  <c r="M540" i="4"/>
  <c r="Q540" i="4" s="1"/>
  <c r="M546" i="4"/>
  <c r="Q546" i="4" s="1"/>
  <c r="M667" i="4"/>
  <c r="Q667" i="4" s="1"/>
  <c r="M668" i="4"/>
  <c r="Q668" i="4" s="1"/>
  <c r="M562" i="4"/>
  <c r="Q562" i="4" s="1"/>
  <c r="M702" i="4"/>
  <c r="Q702" i="4" s="1"/>
  <c r="M720" i="4"/>
  <c r="Q720" i="4" s="1"/>
  <c r="M730" i="4"/>
  <c r="Q730" i="4" s="1"/>
  <c r="R636" i="4"/>
  <c r="R635" i="4"/>
  <c r="R651" i="4"/>
  <c r="M718" i="4"/>
  <c r="Q718" i="4" s="1"/>
  <c r="M866" i="4"/>
  <c r="Q866" i="4" s="1"/>
  <c r="M193" i="4"/>
  <c r="Q193" i="4" s="1"/>
  <c r="R199" i="4"/>
  <c r="M208" i="4"/>
  <c r="Q208" i="4" s="1"/>
  <c r="R210" i="4"/>
  <c r="R211" i="4"/>
  <c r="M336" i="4"/>
  <c r="Q336" i="4" s="1"/>
  <c r="M222" i="4"/>
  <c r="Q222" i="4" s="1"/>
  <c r="R226" i="4"/>
  <c r="M245" i="4"/>
  <c r="Q245" i="4" s="1"/>
  <c r="M373" i="4"/>
  <c r="Q373" i="4" s="1"/>
  <c r="M259" i="4"/>
  <c r="Q259" i="4" s="1"/>
  <c r="R280" i="4"/>
  <c r="R317" i="4"/>
  <c r="R354" i="4"/>
  <c r="M363" i="4"/>
  <c r="Q363" i="4" s="1"/>
  <c r="R366" i="4"/>
  <c r="M377" i="4"/>
  <c r="Q377" i="4" s="1"/>
  <c r="M400" i="4"/>
  <c r="Q400" i="4" s="1"/>
  <c r="R403" i="4"/>
  <c r="M414" i="4"/>
  <c r="Q414" i="4" s="1"/>
  <c r="R418" i="4"/>
  <c r="M437" i="4"/>
  <c r="Q437" i="4" s="1"/>
  <c r="R439" i="4"/>
  <c r="R440" i="4"/>
  <c r="M451" i="4"/>
  <c r="Q451" i="4" s="1"/>
  <c r="M582" i="4"/>
  <c r="Q582" i="4" s="1"/>
  <c r="M588" i="4"/>
  <c r="Q588" i="4" s="1"/>
  <c r="R472" i="4"/>
  <c r="M480" i="4"/>
  <c r="Q480" i="4" s="1"/>
  <c r="M605" i="4"/>
  <c r="Q605" i="4" s="1"/>
  <c r="M489" i="4"/>
  <c r="Q489" i="4" s="1"/>
  <c r="R494" i="4"/>
  <c r="M508" i="4"/>
  <c r="Q508" i="4" s="1"/>
  <c r="M509" i="4"/>
  <c r="Q509" i="4" s="1"/>
  <c r="R515" i="4"/>
  <c r="M521" i="4"/>
  <c r="Q521" i="4" s="1"/>
  <c r="M676" i="4"/>
  <c r="Q676" i="4" s="1"/>
  <c r="M675" i="4"/>
  <c r="Q675" i="4" s="1"/>
  <c r="M674" i="4"/>
  <c r="Q674" i="4" s="1"/>
  <c r="M678" i="4"/>
  <c r="Q678" i="4" s="1"/>
  <c r="M679" i="4"/>
  <c r="Q679" i="4" s="1"/>
  <c r="R571" i="4"/>
  <c r="M698" i="4"/>
  <c r="Q698" i="4" s="1"/>
  <c r="M719" i="4"/>
  <c r="Q719" i="4" s="1"/>
  <c r="R607" i="4"/>
  <c r="M608" i="4"/>
  <c r="Q608" i="4" s="1"/>
  <c r="M729" i="4"/>
  <c r="Q729" i="4" s="1"/>
  <c r="M626" i="4"/>
  <c r="Q626" i="4" s="1"/>
  <c r="M747" i="4"/>
  <c r="Q747" i="4" s="1"/>
  <c r="M712" i="4"/>
  <c r="Q712" i="4" s="1"/>
  <c r="M733" i="4"/>
  <c r="Q733" i="4" s="1"/>
  <c r="M787" i="4"/>
  <c r="Q787" i="4" s="1"/>
  <c r="M237" i="4"/>
  <c r="Q237" i="4" s="1"/>
  <c r="R240" i="4"/>
  <c r="M251" i="4"/>
  <c r="Q251" i="4" s="1"/>
  <c r="M388" i="4"/>
  <c r="Q388" i="4" s="1"/>
  <c r="M289" i="4"/>
  <c r="Q289" i="4" s="1"/>
  <c r="R292" i="4"/>
  <c r="M425" i="4"/>
  <c r="Q425" i="4" s="1"/>
  <c r="R306" i="4"/>
  <c r="M326" i="4"/>
  <c r="Q326" i="4" s="1"/>
  <c r="R329" i="4"/>
  <c r="M462" i="4"/>
  <c r="Q462" i="4" s="1"/>
  <c r="R343" i="4"/>
  <c r="R346" i="4"/>
  <c r="R357" i="4"/>
  <c r="R358" i="4"/>
  <c r="M369" i="4"/>
  <c r="Q369" i="4" s="1"/>
  <c r="R395" i="4"/>
  <c r="M522" i="4"/>
  <c r="Q522" i="4" s="1"/>
  <c r="M525" i="4"/>
  <c r="Q525" i="4" s="1"/>
  <c r="M406" i="4"/>
  <c r="Q406" i="4" s="1"/>
  <c r="M545" i="4"/>
  <c r="Q545" i="4" s="1"/>
  <c r="M429" i="4"/>
  <c r="Q429" i="4" s="1"/>
  <c r="R431" i="4"/>
  <c r="R432" i="4"/>
  <c r="M559" i="4"/>
  <c r="Q559" i="4" s="1"/>
  <c r="M443" i="4"/>
  <c r="Q443" i="4" s="1"/>
  <c r="M618" i="4"/>
  <c r="Q618" i="4" s="1"/>
  <c r="M501" i="4"/>
  <c r="Q501" i="4" s="1"/>
  <c r="M511" i="4"/>
  <c r="Q511" i="4" s="1"/>
  <c r="M517" i="4"/>
  <c r="Q517" i="4" s="1"/>
  <c r="M639" i="4"/>
  <c r="Q639" i="4" s="1"/>
  <c r="M534" i="4"/>
  <c r="Q534" i="4" s="1"/>
  <c r="M543" i="4"/>
  <c r="Q543" i="4" s="1"/>
  <c r="R557" i="4"/>
  <c r="R558" i="4"/>
  <c r="M680" i="4"/>
  <c r="Q680" i="4" s="1"/>
  <c r="M694" i="4"/>
  <c r="Q694" i="4" s="1"/>
  <c r="M621" i="4"/>
  <c r="Q621" i="4" s="1"/>
  <c r="M750" i="4"/>
  <c r="Q750" i="4" s="1"/>
  <c r="M648" i="4"/>
  <c r="Q648" i="4" s="1"/>
  <c r="M664" i="4"/>
  <c r="Q664" i="4" s="1"/>
  <c r="R709" i="4"/>
  <c r="R708" i="4"/>
  <c r="M851" i="4"/>
  <c r="Q851" i="4" s="1"/>
  <c r="M830" i="4"/>
  <c r="Q830" i="4" s="1"/>
  <c r="M793" i="4"/>
  <c r="Q793" i="4" s="1"/>
  <c r="M776" i="4"/>
  <c r="Q776" i="4" s="1"/>
  <c r="R779" i="4"/>
  <c r="R780" i="4"/>
  <c r="M901" i="4"/>
  <c r="Q901" i="4" s="1"/>
  <c r="M903" i="4"/>
  <c r="Q903" i="4" s="1"/>
  <c r="M415" i="4"/>
  <c r="Q415" i="4" s="1"/>
  <c r="M551" i="4"/>
  <c r="Q551" i="4" s="1"/>
  <c r="M554" i="4"/>
  <c r="Q554" i="4" s="1"/>
  <c r="R435" i="4"/>
  <c r="M452" i="4"/>
  <c r="Q452" i="4" s="1"/>
  <c r="M458" i="4"/>
  <c r="Q458" i="4" s="1"/>
  <c r="M481" i="4"/>
  <c r="Q481" i="4" s="1"/>
  <c r="R483" i="4"/>
  <c r="R484" i="4"/>
  <c r="M628" i="4"/>
  <c r="Q628" i="4" s="1"/>
  <c r="M512" i="4"/>
  <c r="Q512" i="4" s="1"/>
  <c r="R514" i="4"/>
  <c r="R513" i="4"/>
  <c r="M661" i="4"/>
  <c r="Q661" i="4" s="1"/>
  <c r="M570" i="4"/>
  <c r="Q570" i="4" s="1"/>
  <c r="M585" i="4"/>
  <c r="Q585" i="4" s="1"/>
  <c r="M590" i="4"/>
  <c r="Q590" i="4" s="1"/>
  <c r="M592" i="4"/>
  <c r="Q592" i="4" s="1"/>
  <c r="M614" i="4"/>
  <c r="Q614" i="4" s="1"/>
  <c r="R628" i="4"/>
  <c r="R627" i="4"/>
  <c r="M632" i="4"/>
  <c r="Q632" i="4" s="1"/>
  <c r="M751" i="4"/>
  <c r="Q751" i="4" s="1"/>
  <c r="R650" i="4"/>
  <c r="R649" i="4"/>
  <c r="M771" i="4"/>
  <c r="Q771" i="4" s="1"/>
  <c r="M660" i="4"/>
  <c r="Q660" i="4" s="1"/>
  <c r="R666" i="4"/>
  <c r="R684" i="4"/>
  <c r="R702" i="4"/>
  <c r="R701" i="4"/>
  <c r="R758" i="4"/>
  <c r="M764" i="4"/>
  <c r="Q764" i="4" s="1"/>
  <c r="M229" i="4"/>
  <c r="Q229" i="4" s="1"/>
  <c r="M252" i="4"/>
  <c r="Q252" i="4" s="1"/>
  <c r="R254" i="4"/>
  <c r="R255" i="4"/>
  <c r="M403" i="4"/>
  <c r="Q403" i="4" s="1"/>
  <c r="R287" i="4"/>
  <c r="M440" i="4"/>
  <c r="Q440" i="4" s="1"/>
  <c r="R324" i="4"/>
  <c r="M370" i="4"/>
  <c r="Q370" i="4" s="1"/>
  <c r="R372" i="4"/>
  <c r="R373" i="4"/>
  <c r="M500" i="4"/>
  <c r="Q500" i="4" s="1"/>
  <c r="M384" i="4"/>
  <c r="Q384" i="4" s="1"/>
  <c r="M407" i="4"/>
  <c r="Q407" i="4" s="1"/>
  <c r="R409" i="4"/>
  <c r="R410" i="4"/>
  <c r="M421" i="4"/>
  <c r="Q421" i="4" s="1"/>
  <c r="M444" i="4"/>
  <c r="Q444" i="4" s="1"/>
  <c r="R446" i="4"/>
  <c r="R447" i="4"/>
  <c r="M589" i="4"/>
  <c r="Q589" i="4" s="1"/>
  <c r="M603" i="4"/>
  <c r="Q603" i="4" s="1"/>
  <c r="M606" i="4"/>
  <c r="Q606" i="4" s="1"/>
  <c r="R487" i="4"/>
  <c r="M613" i="4"/>
  <c r="Q613" i="4" s="1"/>
  <c r="M524" i="4"/>
  <c r="Q524" i="4" s="1"/>
  <c r="M527" i="4"/>
  <c r="Q527" i="4" s="1"/>
  <c r="M650" i="4"/>
  <c r="Q650" i="4" s="1"/>
  <c r="R551" i="4"/>
  <c r="R550" i="4"/>
  <c r="R554" i="4"/>
  <c r="M691" i="4"/>
  <c r="Q691" i="4" s="1"/>
  <c r="M595" i="4"/>
  <c r="Q595" i="4" s="1"/>
  <c r="M601" i="4"/>
  <c r="Q601" i="4" s="1"/>
  <c r="M735" i="4"/>
  <c r="Q735" i="4" s="1"/>
  <c r="M620" i="4"/>
  <c r="Q620" i="4" s="1"/>
  <c r="R631" i="4"/>
  <c r="R630" i="4"/>
  <c r="M635" i="4"/>
  <c r="Q635" i="4" s="1"/>
  <c r="M706" i="4"/>
  <c r="Q706" i="4" s="1"/>
  <c r="M861" i="4"/>
  <c r="Q861" i="4" s="1"/>
  <c r="M860" i="4"/>
  <c r="Q860" i="4" s="1"/>
  <c r="M610" i="4"/>
  <c r="Q610" i="4" s="1"/>
  <c r="M495" i="4"/>
  <c r="Q495" i="4" s="1"/>
  <c r="R517" i="4"/>
  <c r="M642" i="4"/>
  <c r="Q642" i="4" s="1"/>
  <c r="M643" i="4"/>
  <c r="Q643" i="4" s="1"/>
  <c r="M537" i="4"/>
  <c r="Q537" i="4" s="1"/>
  <c r="M553" i="4"/>
  <c r="Q553" i="4" s="1"/>
  <c r="M690" i="4"/>
  <c r="Q690" i="4" s="1"/>
  <c r="M685" i="4"/>
  <c r="Q685" i="4" s="1"/>
  <c r="M683" i="4"/>
  <c r="Q683" i="4" s="1"/>
  <c r="M681" i="4"/>
  <c r="Q681" i="4" s="1"/>
  <c r="M583" i="4"/>
  <c r="Q583" i="4" s="1"/>
  <c r="M713" i="4"/>
  <c r="Q713" i="4" s="1"/>
  <c r="M611" i="4"/>
  <c r="Q611" i="4" s="1"/>
  <c r="M624" i="4"/>
  <c r="Q624" i="4" s="1"/>
  <c r="M631" i="4"/>
  <c r="Q631" i="4" s="1"/>
  <c r="M689" i="4"/>
  <c r="Q689" i="4" s="1"/>
  <c r="M697" i="4"/>
  <c r="Q697" i="4" s="1"/>
  <c r="M837" i="4"/>
  <c r="Q837" i="4" s="1"/>
  <c r="M749" i="4"/>
  <c r="Q749" i="4" s="1"/>
  <c r="M526" i="4"/>
  <c r="Q526" i="4" s="1"/>
  <c r="R529" i="4"/>
  <c r="M671" i="4"/>
  <c r="Q671" i="4" s="1"/>
  <c r="M563" i="4"/>
  <c r="Q563" i="4" s="1"/>
  <c r="R569" i="4"/>
  <c r="R591" i="4"/>
  <c r="R590" i="4"/>
  <c r="M612" i="4"/>
  <c r="Q612" i="4" s="1"/>
  <c r="M659" i="4"/>
  <c r="Q659" i="4" s="1"/>
  <c r="M786" i="4"/>
  <c r="Q786" i="4" s="1"/>
  <c r="M794" i="4"/>
  <c r="Q794" i="4" s="1"/>
  <c r="M795" i="4"/>
  <c r="Q795" i="4" s="1"/>
  <c r="M802" i="4"/>
  <c r="Q802" i="4" s="1"/>
  <c r="M701" i="4"/>
  <c r="Q701" i="4" s="1"/>
  <c r="M708" i="4"/>
  <c r="Q708" i="4" s="1"/>
  <c r="M732" i="4"/>
  <c r="Q732" i="4" s="1"/>
  <c r="M880" i="4"/>
  <c r="Q880" i="4" s="1"/>
  <c r="M779" i="4"/>
  <c r="Q779" i="4" s="1"/>
  <c r="M910" i="4"/>
  <c r="Q910" i="4" s="1"/>
  <c r="R810" i="4"/>
  <c r="R809" i="4"/>
  <c r="M1193" i="4"/>
  <c r="Q1193" i="4" s="1"/>
  <c r="M622" i="4"/>
  <c r="Q622" i="4" s="1"/>
  <c r="M633" i="4"/>
  <c r="Q633" i="4" s="1"/>
  <c r="M644" i="4"/>
  <c r="Q644" i="4" s="1"/>
  <c r="M655" i="4"/>
  <c r="Q655" i="4" s="1"/>
  <c r="M800" i="4"/>
  <c r="Q800" i="4" s="1"/>
  <c r="M798" i="4"/>
  <c r="Q798" i="4" s="1"/>
  <c r="M807" i="4"/>
  <c r="Q807" i="4" s="1"/>
  <c r="M806" i="4"/>
  <c r="Q806" i="4" s="1"/>
  <c r="R698" i="4"/>
  <c r="R697" i="4"/>
  <c r="M700" i="4"/>
  <c r="Q700" i="4" s="1"/>
  <c r="M707" i="4"/>
  <c r="Q707" i="4" s="1"/>
  <c r="M714" i="4"/>
  <c r="Q714" i="4" s="1"/>
  <c r="M845" i="4"/>
  <c r="Q845" i="4" s="1"/>
  <c r="M743" i="4"/>
  <c r="Q743" i="4" s="1"/>
  <c r="R750" i="4"/>
  <c r="R749" i="4"/>
  <c r="M803" i="4"/>
  <c r="Q803" i="4" s="1"/>
  <c r="R846" i="4"/>
  <c r="R847" i="4"/>
  <c r="M519" i="4"/>
  <c r="Q519" i="4" s="1"/>
  <c r="R522" i="4"/>
  <c r="R525" i="4"/>
  <c r="R528" i="4"/>
  <c r="M571" i="4"/>
  <c r="Q571" i="4" s="1"/>
  <c r="M693" i="4"/>
  <c r="Q693" i="4" s="1"/>
  <c r="R575" i="4"/>
  <c r="M724" i="4"/>
  <c r="Q724" i="4" s="1"/>
  <c r="R613" i="4"/>
  <c r="M757" i="4"/>
  <c r="Q757" i="4" s="1"/>
  <c r="M754" i="4"/>
  <c r="Q754" i="4" s="1"/>
  <c r="M777" i="4"/>
  <c r="Q777" i="4" s="1"/>
  <c r="M778" i="4"/>
  <c r="Q778" i="4" s="1"/>
  <c r="M692" i="4"/>
  <c r="Q692" i="4" s="1"/>
  <c r="M824" i="4"/>
  <c r="Q824" i="4" s="1"/>
  <c r="R727" i="4"/>
  <c r="R730" i="4"/>
  <c r="R731" i="4"/>
  <c r="M740" i="4"/>
  <c r="Q740" i="4" s="1"/>
  <c r="M849" i="4"/>
  <c r="Q849" i="4" s="1"/>
  <c r="M646" i="4"/>
  <c r="Q646" i="4" s="1"/>
  <c r="M541" i="4"/>
  <c r="Q541" i="4" s="1"/>
  <c r="R544" i="4"/>
  <c r="R547" i="4"/>
  <c r="M556" i="4"/>
  <c r="Q556" i="4" s="1"/>
  <c r="R562" i="4"/>
  <c r="R566" i="4"/>
  <c r="M687" i="4"/>
  <c r="Q687" i="4" s="1"/>
  <c r="R568" i="4"/>
  <c r="R580" i="4"/>
  <c r="R595" i="4"/>
  <c r="M716" i="4"/>
  <c r="Q716" i="4" s="1"/>
  <c r="R603" i="4"/>
  <c r="M615" i="4"/>
  <c r="Q615" i="4" s="1"/>
  <c r="M742" i="4"/>
  <c r="Q742" i="4" s="1"/>
  <c r="M748" i="4"/>
  <c r="Q748" i="4" s="1"/>
  <c r="M630" i="4"/>
  <c r="Q630" i="4" s="1"/>
  <c r="M753" i="4"/>
  <c r="Q753" i="4" s="1"/>
  <c r="M657" i="4"/>
  <c r="Q657" i="4" s="1"/>
  <c r="M696" i="4"/>
  <c r="Q696" i="4" s="1"/>
  <c r="R705" i="4"/>
  <c r="R706" i="4"/>
  <c r="M842" i="4"/>
  <c r="Q842" i="4" s="1"/>
  <c r="M844" i="4"/>
  <c r="Q844" i="4" s="1"/>
  <c r="M768" i="4"/>
  <c r="Q768" i="4" s="1"/>
  <c r="R777" i="4"/>
  <c r="R778" i="4"/>
  <c r="M801" i="4"/>
  <c r="Q801" i="4" s="1"/>
  <c r="M923" i="4"/>
  <c r="Q923" i="4" s="1"/>
  <c r="M819" i="4"/>
  <c r="Q819" i="4" s="1"/>
  <c r="M820" i="4"/>
  <c r="Q820" i="4" s="1"/>
  <c r="M945" i="4"/>
  <c r="Q945" i="4" s="1"/>
  <c r="M1076" i="4"/>
  <c r="Q1076" i="4" s="1"/>
  <c r="M1012" i="4"/>
  <c r="Q1012" i="4" s="1"/>
  <c r="M1044" i="4"/>
  <c r="Q1044" i="4" s="1"/>
  <c r="M998" i="4"/>
  <c r="Q998" i="4" s="1"/>
  <c r="M636" i="4"/>
  <c r="Q636" i="4" s="1"/>
  <c r="M640" i="4"/>
  <c r="Q640" i="4" s="1"/>
  <c r="M666" i="4"/>
  <c r="Q666" i="4" s="1"/>
  <c r="M670" i="4"/>
  <c r="Q670" i="4" s="1"/>
  <c r="M703" i="4"/>
  <c r="Q703" i="4" s="1"/>
  <c r="M876" i="4"/>
  <c r="Q876" i="4" s="1"/>
  <c r="M969" i="4"/>
  <c r="Q969" i="4" s="1"/>
  <c r="M968" i="4"/>
  <c r="Q968" i="4" s="1"/>
  <c r="M990" i="4"/>
  <c r="Q990" i="4" s="1"/>
  <c r="M869" i="4"/>
  <c r="Q869" i="4" s="1"/>
  <c r="M1143" i="4"/>
  <c r="Q1143" i="4" s="1"/>
  <c r="M504" i="4"/>
  <c r="Q504" i="4" s="1"/>
  <c r="M625" i="4"/>
  <c r="Q625" i="4" s="1"/>
  <c r="R507" i="4"/>
  <c r="M705" i="4"/>
  <c r="Q705" i="4" s="1"/>
  <c r="M704" i="4"/>
  <c r="Q704" i="4" s="1"/>
  <c r="M593" i="4"/>
  <c r="Q593" i="4" s="1"/>
  <c r="M723" i="4"/>
  <c r="Q723" i="4" s="1"/>
  <c r="M604" i="4"/>
  <c r="Q604" i="4" s="1"/>
  <c r="M728" i="4"/>
  <c r="Q728" i="4" s="1"/>
  <c r="M731" i="4"/>
  <c r="Q731" i="4" s="1"/>
  <c r="M641" i="4"/>
  <c r="Q641" i="4" s="1"/>
  <c r="R643" i="4"/>
  <c r="R642" i="4"/>
  <c r="M651" i="4"/>
  <c r="Q651" i="4" s="1"/>
  <c r="M658" i="4"/>
  <c r="Q658" i="4" s="1"/>
  <c r="M711" i="4"/>
  <c r="Q711" i="4" s="1"/>
  <c r="M715" i="4"/>
  <c r="Q715" i="4" s="1"/>
  <c r="M854" i="4"/>
  <c r="Q854" i="4" s="1"/>
  <c r="M738" i="4"/>
  <c r="Q738" i="4" s="1"/>
  <c r="M741" i="4"/>
  <c r="Q741" i="4" s="1"/>
  <c r="M872" i="4"/>
  <c r="Q872" i="4" s="1"/>
  <c r="M871" i="4"/>
  <c r="Q871" i="4" s="1"/>
  <c r="M758" i="4"/>
  <c r="Q758" i="4" s="1"/>
  <c r="M879" i="4"/>
  <c r="Q879" i="4" s="1"/>
  <c r="M762" i="4"/>
  <c r="Q762" i="4" s="1"/>
  <c r="M765" i="4"/>
  <c r="Q765" i="4" s="1"/>
  <c r="M770" i="4"/>
  <c r="Q770" i="4" s="1"/>
  <c r="M784" i="4"/>
  <c r="Q784" i="4" s="1"/>
  <c r="M924" i="4"/>
  <c r="Q924" i="4" s="1"/>
  <c r="M931" i="4"/>
  <c r="Q931" i="4" s="1"/>
  <c r="M827" i="4"/>
  <c r="Q827" i="4" s="1"/>
  <c r="M960" i="4"/>
  <c r="Q960" i="4" s="1"/>
  <c r="M853" i="4"/>
  <c r="Q853" i="4" s="1"/>
  <c r="M986" i="4"/>
  <c r="Q986" i="4" s="1"/>
  <c r="M578" i="4"/>
  <c r="Q578" i="4" s="1"/>
  <c r="R588" i="4"/>
  <c r="M709" i="4"/>
  <c r="Q709" i="4" s="1"/>
  <c r="R625" i="4"/>
  <c r="M746" i="4"/>
  <c r="Q746" i="4" s="1"/>
  <c r="M763" i="4"/>
  <c r="Q763" i="4" s="1"/>
  <c r="M769" i="4"/>
  <c r="Q769" i="4" s="1"/>
  <c r="M653" i="4"/>
  <c r="Q653" i="4" s="1"/>
  <c r="R654" i="4"/>
  <c r="R653" i="4"/>
  <c r="M663" i="4"/>
  <c r="Q663" i="4" s="1"/>
  <c r="M788" i="4"/>
  <c r="Q788" i="4" s="1"/>
  <c r="M677" i="4"/>
  <c r="Q677" i="4" s="1"/>
  <c r="R683" i="4"/>
  <c r="R682" i="4"/>
  <c r="M684" i="4"/>
  <c r="Q684" i="4" s="1"/>
  <c r="M686" i="4"/>
  <c r="Q686" i="4" s="1"/>
  <c r="M822" i="4"/>
  <c r="Q822" i="4" s="1"/>
  <c r="M823" i="4"/>
  <c r="Q823" i="4" s="1"/>
  <c r="M725" i="4"/>
  <c r="Q725" i="4" s="1"/>
  <c r="M772" i="4"/>
  <c r="Q772" i="4" s="1"/>
  <c r="M874" i="4"/>
  <c r="Q874" i="4" s="1"/>
  <c r="M1023" i="4"/>
  <c r="Q1023" i="4" s="1"/>
  <c r="M1015" i="4"/>
  <c r="Q1015" i="4" s="1"/>
  <c r="M940" i="4"/>
  <c r="Q940" i="4" s="1"/>
  <c r="M790" i="4"/>
  <c r="Q790" i="4" s="1"/>
  <c r="M673" i="4"/>
  <c r="Q673" i="4" s="1"/>
  <c r="M682" i="4"/>
  <c r="Q682" i="4" s="1"/>
  <c r="M816" i="4"/>
  <c r="Q816" i="4" s="1"/>
  <c r="R720" i="4"/>
  <c r="R719" i="4"/>
  <c r="M721" i="4"/>
  <c r="Q721" i="4" s="1"/>
  <c r="M847" i="4"/>
  <c r="Q847" i="4" s="1"/>
  <c r="M734" i="4"/>
  <c r="Q734" i="4" s="1"/>
  <c r="M857" i="4"/>
  <c r="Q857" i="4" s="1"/>
  <c r="M859" i="4"/>
  <c r="Q859" i="4" s="1"/>
  <c r="M873" i="4"/>
  <c r="Q873" i="4" s="1"/>
  <c r="R799" i="4"/>
  <c r="R813" i="4"/>
  <c r="R814" i="4"/>
  <c r="R816" i="4"/>
  <c r="R817" i="4"/>
  <c r="M840" i="4"/>
  <c r="Q840" i="4" s="1"/>
  <c r="R905" i="4"/>
  <c r="R904" i="4"/>
  <c r="M1001" i="4"/>
  <c r="Q1001" i="4" s="1"/>
  <c r="M1020" i="4"/>
  <c r="Q1020" i="4" s="1"/>
  <c r="M1033" i="4"/>
  <c r="Q1033" i="4" s="1"/>
  <c r="M922" i="4"/>
  <c r="Q922" i="4" s="1"/>
  <c r="R861" i="4"/>
  <c r="R862" i="4"/>
  <c r="M881" i="4"/>
  <c r="Q881" i="4" s="1"/>
  <c r="M1019" i="4"/>
  <c r="Q1019" i="4" s="1"/>
  <c r="M1109" i="4"/>
  <c r="Q1109" i="4" s="1"/>
  <c r="M852" i="4"/>
  <c r="Q852" i="4" s="1"/>
  <c r="M855" i="4"/>
  <c r="Q855" i="4" s="1"/>
  <c r="M982" i="4"/>
  <c r="Q982" i="4" s="1"/>
  <c r="M1116" i="4"/>
  <c r="Q1116" i="4" s="1"/>
  <c r="M1030" i="4"/>
  <c r="Q1030" i="4" s="1"/>
  <c r="M699" i="4"/>
  <c r="Q699" i="4" s="1"/>
  <c r="M829" i="4"/>
  <c r="Q829" i="4" s="1"/>
  <c r="M726" i="4"/>
  <c r="Q726" i="4" s="1"/>
  <c r="M727" i="4"/>
  <c r="Q727" i="4" s="1"/>
  <c r="R735" i="4"/>
  <c r="R734" i="4"/>
  <c r="M737" i="4"/>
  <c r="Q737" i="4" s="1"/>
  <c r="M773" i="4"/>
  <c r="Q773" i="4" s="1"/>
  <c r="M780" i="4"/>
  <c r="Q780" i="4" s="1"/>
  <c r="M789" i="4"/>
  <c r="Q789" i="4" s="1"/>
  <c r="M797" i="4"/>
  <c r="Q797" i="4" s="1"/>
  <c r="M815" i="4"/>
  <c r="Q815" i="4" s="1"/>
  <c r="M818" i="4"/>
  <c r="Q818" i="4" s="1"/>
  <c r="M959" i="4"/>
  <c r="Q959" i="4" s="1"/>
  <c r="M975" i="4"/>
  <c r="Q975" i="4" s="1"/>
  <c r="M884" i="4"/>
  <c r="Q884" i="4" s="1"/>
  <c r="M988" i="4"/>
  <c r="Q988" i="4" s="1"/>
  <c r="M1120" i="4"/>
  <c r="Q1120" i="4" s="1"/>
  <c r="M805" i="4"/>
  <c r="Q805" i="4" s="1"/>
  <c r="M812" i="4"/>
  <c r="Q812" i="4" s="1"/>
  <c r="M952" i="4"/>
  <c r="Q952" i="4" s="1"/>
  <c r="R838" i="4"/>
  <c r="R839" i="4"/>
  <c r="M1027" i="4"/>
  <c r="Q1027" i="4" s="1"/>
  <c r="M1031" i="4"/>
  <c r="Q1031" i="4" s="1"/>
  <c r="M926" i="4"/>
  <c r="Q926" i="4" s="1"/>
  <c r="M1056" i="4"/>
  <c r="Q1056" i="4" s="1"/>
  <c r="M971" i="4"/>
  <c r="Q971" i="4" s="1"/>
  <c r="R986" i="4"/>
  <c r="R985" i="4"/>
  <c r="M1105" i="4"/>
  <c r="Q1105" i="4" s="1"/>
  <c r="M1004" i="4"/>
  <c r="Q1004" i="4" s="1"/>
  <c r="M1132" i="4"/>
  <c r="Q1132" i="4" s="1"/>
  <c r="M1032" i="4"/>
  <c r="Q1032" i="4" s="1"/>
  <c r="M1164" i="4"/>
  <c r="Q1164" i="4" s="1"/>
  <c r="M1049" i="4"/>
  <c r="Q1049" i="4" s="1"/>
  <c r="M1289" i="4"/>
  <c r="Q1289" i="4" s="1"/>
  <c r="M1281" i="4"/>
  <c r="Q1281" i="4" s="1"/>
  <c r="R646" i="4"/>
  <c r="M669" i="4"/>
  <c r="Q669" i="4" s="1"/>
  <c r="M792" i="4"/>
  <c r="Q792" i="4" s="1"/>
  <c r="M688" i="4"/>
  <c r="Q688" i="4" s="1"/>
  <c r="R694" i="4"/>
  <c r="M817" i="4"/>
  <c r="Q817" i="4" s="1"/>
  <c r="M831" i="4"/>
  <c r="Q831" i="4" s="1"/>
  <c r="M717" i="4"/>
  <c r="Q717" i="4" s="1"/>
  <c r="M756" i="4"/>
  <c r="Q756" i="4" s="1"/>
  <c r="M887" i="4"/>
  <c r="Q887" i="4" s="1"/>
  <c r="M893" i="4"/>
  <c r="Q893" i="4" s="1"/>
  <c r="M894" i="4"/>
  <c r="Q894" i="4" s="1"/>
  <c r="M808" i="4"/>
  <c r="Q808" i="4" s="1"/>
  <c r="M809" i="4"/>
  <c r="Q809" i="4" s="1"/>
  <c r="M811" i="4"/>
  <c r="Q811" i="4" s="1"/>
  <c r="M835" i="4"/>
  <c r="Q835" i="4" s="1"/>
  <c r="M999" i="4"/>
  <c r="Q999" i="4" s="1"/>
  <c r="M888" i="4"/>
  <c r="Q888" i="4" s="1"/>
  <c r="M899" i="4"/>
  <c r="Q899" i="4" s="1"/>
  <c r="M1039" i="4"/>
  <c r="Q1039" i="4" s="1"/>
  <c r="M1068" i="4"/>
  <c r="Q1068" i="4" s="1"/>
  <c r="M956" i="4"/>
  <c r="Q956" i="4" s="1"/>
  <c r="R960" i="4"/>
  <c r="R961" i="4"/>
  <c r="M964" i="4"/>
  <c r="Q964" i="4" s="1"/>
  <c r="M1104" i="4"/>
  <c r="Q1104" i="4" s="1"/>
  <c r="M1006" i="4"/>
  <c r="Q1006" i="4" s="1"/>
  <c r="M1008" i="4"/>
  <c r="Q1008" i="4" s="1"/>
  <c r="M1152" i="4"/>
  <c r="Q1152" i="4" s="1"/>
  <c r="M933" i="4"/>
  <c r="Q933" i="4" s="1"/>
  <c r="M1065" i="4"/>
  <c r="Q1065" i="4" s="1"/>
  <c r="M972" i="4"/>
  <c r="Q972" i="4" s="1"/>
  <c r="M1124" i="4"/>
  <c r="Q1124" i="4" s="1"/>
  <c r="M1040" i="4"/>
  <c r="Q1040" i="4" s="1"/>
  <c r="M1043" i="4"/>
  <c r="Q1043" i="4" s="1"/>
  <c r="M1089" i="4"/>
  <c r="Q1089" i="4" s="1"/>
  <c r="M1095" i="4"/>
  <c r="Q1095" i="4" s="1"/>
  <c r="M662" i="4"/>
  <c r="Q662" i="4" s="1"/>
  <c r="M785" i="4"/>
  <c r="Q785" i="4" s="1"/>
  <c r="M791" i="4"/>
  <c r="Q791" i="4" s="1"/>
  <c r="R687" i="4"/>
  <c r="M710" i="4"/>
  <c r="Q710" i="4" s="1"/>
  <c r="R723" i="4"/>
  <c r="R724" i="4"/>
  <c r="M846" i="4"/>
  <c r="Q846" i="4" s="1"/>
  <c r="M745" i="4"/>
  <c r="Q745" i="4" s="1"/>
  <c r="M760" i="4"/>
  <c r="Q760" i="4" s="1"/>
  <c r="M761" i="4"/>
  <c r="Q761" i="4" s="1"/>
  <c r="M781" i="4"/>
  <c r="Q781" i="4" s="1"/>
  <c r="M782" i="4"/>
  <c r="Q782" i="4" s="1"/>
  <c r="M916" i="4"/>
  <c r="Q916" i="4" s="1"/>
  <c r="M930" i="4"/>
  <c r="Q930" i="4" s="1"/>
  <c r="R819" i="4"/>
  <c r="M838" i="4"/>
  <c r="Q838" i="4" s="1"/>
  <c r="M839" i="4"/>
  <c r="Q839" i="4" s="1"/>
  <c r="R858" i="4"/>
  <c r="R880" i="4"/>
  <c r="R879" i="4"/>
  <c r="M941" i="4"/>
  <c r="Q941" i="4" s="1"/>
  <c r="M944" i="4"/>
  <c r="Q944" i="4" s="1"/>
  <c r="M955" i="4"/>
  <c r="Q955" i="4" s="1"/>
  <c r="M963" i="4"/>
  <c r="Q963" i="4" s="1"/>
  <c r="M1092" i="4"/>
  <c r="Q1092" i="4" s="1"/>
  <c r="M1024" i="4"/>
  <c r="Q1024" i="4" s="1"/>
  <c r="M1156" i="4"/>
  <c r="Q1156" i="4" s="1"/>
  <c r="M1074" i="4"/>
  <c r="Q1074" i="4" s="1"/>
  <c r="M814" i="4"/>
  <c r="Q814" i="4" s="1"/>
  <c r="M736" i="4"/>
  <c r="Q736" i="4" s="1"/>
  <c r="R742" i="4"/>
  <c r="M752" i="4"/>
  <c r="Q752" i="4" s="1"/>
  <c r="R801" i="4"/>
  <c r="M810" i="4"/>
  <c r="Q810" i="4" s="1"/>
  <c r="R865" i="4"/>
  <c r="M867" i="4"/>
  <c r="Q867" i="4" s="1"/>
  <c r="R875" i="4"/>
  <c r="R874" i="4"/>
  <c r="M883" i="4"/>
  <c r="Q883" i="4" s="1"/>
  <c r="M919" i="4"/>
  <c r="Q919" i="4" s="1"/>
  <c r="M1072" i="4"/>
  <c r="Q1072" i="4" s="1"/>
  <c r="M966" i="4"/>
  <c r="Q966" i="4" s="1"/>
  <c r="R979" i="4"/>
  <c r="R978" i="4"/>
  <c r="M1100" i="4"/>
  <c r="Q1100" i="4" s="1"/>
  <c r="M1097" i="4"/>
  <c r="Q1097" i="4" s="1"/>
  <c r="M1140" i="4"/>
  <c r="Q1140" i="4" s="1"/>
  <c r="M1136" i="4"/>
  <c r="Q1136" i="4" s="1"/>
  <c r="M755" i="4"/>
  <c r="Q755" i="4" s="1"/>
  <c r="M647" i="4"/>
  <c r="Q647" i="4" s="1"/>
  <c r="R676" i="4"/>
  <c r="M799" i="4"/>
  <c r="Q799" i="4" s="1"/>
  <c r="M695" i="4"/>
  <c r="Q695" i="4" s="1"/>
  <c r="R738" i="4"/>
  <c r="R739" i="4"/>
  <c r="M865" i="4"/>
  <c r="Q865" i="4" s="1"/>
  <c r="R755" i="4"/>
  <c r="M878" i="4"/>
  <c r="Q878" i="4" s="1"/>
  <c r="M774" i="4"/>
  <c r="Q774" i="4" s="1"/>
  <c r="M775" i="4"/>
  <c r="Q775" i="4" s="1"/>
  <c r="M900" i="4"/>
  <c r="Q900" i="4" s="1"/>
  <c r="M902" i="4"/>
  <c r="Q902" i="4" s="1"/>
  <c r="M937" i="4"/>
  <c r="Q937" i="4" s="1"/>
  <c r="R828" i="4"/>
  <c r="M953" i="4"/>
  <c r="Q953" i="4" s="1"/>
  <c r="M841" i="4"/>
  <c r="Q841" i="4" s="1"/>
  <c r="M967" i="4"/>
  <c r="Q967" i="4" s="1"/>
  <c r="M856" i="4"/>
  <c r="Q856" i="4" s="1"/>
  <c r="M864" i="4"/>
  <c r="Q864" i="4" s="1"/>
  <c r="M875" i="4"/>
  <c r="Q875" i="4" s="1"/>
  <c r="M995" i="4"/>
  <c r="Q995" i="4" s="1"/>
  <c r="M1016" i="4"/>
  <c r="Q1016" i="4" s="1"/>
  <c r="R912" i="4"/>
  <c r="R911" i="4"/>
  <c r="M943" i="4"/>
  <c r="Q943" i="4" s="1"/>
  <c r="M1064" i="4"/>
  <c r="Q1064" i="4" s="1"/>
  <c r="R971" i="4"/>
  <c r="R970" i="4"/>
  <c r="M979" i="4"/>
  <c r="Q979" i="4" s="1"/>
  <c r="M996" i="4"/>
  <c r="Q996" i="4" s="1"/>
  <c r="M1000" i="4"/>
  <c r="Q1000" i="4" s="1"/>
  <c r="M1052" i="4"/>
  <c r="Q1052" i="4" s="1"/>
  <c r="M1101" i="4"/>
  <c r="Q1101" i="4" s="1"/>
  <c r="M1133" i="4"/>
  <c r="Q1133" i="4" s="1"/>
  <c r="M1233" i="4"/>
  <c r="Q1233" i="4" s="1"/>
  <c r="M1158" i="4"/>
  <c r="Q1158" i="4" s="1"/>
  <c r="M1283" i="4"/>
  <c r="Q1283" i="4" s="1"/>
  <c r="M813" i="4"/>
  <c r="Q813" i="4" s="1"/>
  <c r="M821" i="4"/>
  <c r="Q821" i="4" s="1"/>
  <c r="M828" i="4"/>
  <c r="Q828" i="4" s="1"/>
  <c r="M836" i="4"/>
  <c r="Q836" i="4" s="1"/>
  <c r="M843" i="4"/>
  <c r="Q843" i="4" s="1"/>
  <c r="M850" i="4"/>
  <c r="Q850" i="4" s="1"/>
  <c r="M858" i="4"/>
  <c r="Q858" i="4" s="1"/>
  <c r="M759" i="4"/>
  <c r="Q759" i="4" s="1"/>
  <c r="R763" i="4"/>
  <c r="M886" i="4"/>
  <c r="Q886" i="4" s="1"/>
  <c r="M767" i="4"/>
  <c r="Q767" i="4" s="1"/>
  <c r="R769" i="4"/>
  <c r="R791" i="4"/>
  <c r="M915" i="4"/>
  <c r="Q915" i="4" s="1"/>
  <c r="M796" i="4"/>
  <c r="Q796" i="4" s="1"/>
  <c r="M833" i="4"/>
  <c r="Q833" i="4" s="1"/>
  <c r="M834" i="4"/>
  <c r="Q834" i="4" s="1"/>
  <c r="M862" i="4"/>
  <c r="Q862" i="4" s="1"/>
  <c r="M863" i="4"/>
  <c r="Q863" i="4" s="1"/>
  <c r="M947" i="4"/>
  <c r="Q947" i="4" s="1"/>
  <c r="R953" i="4"/>
  <c r="R954" i="4"/>
  <c r="M1096" i="4"/>
  <c r="Q1096" i="4" s="1"/>
  <c r="M1017" i="4"/>
  <c r="Q1017" i="4" s="1"/>
  <c r="M1029" i="4"/>
  <c r="Q1029" i="4" s="1"/>
  <c r="M1034" i="4"/>
  <c r="Q1034" i="4" s="1"/>
  <c r="M1037" i="4"/>
  <c r="Q1037" i="4" s="1"/>
  <c r="M1160" i="4"/>
  <c r="Q1160" i="4" s="1"/>
  <c r="M1181" i="4"/>
  <c r="Q1181" i="4" s="1"/>
  <c r="M1189" i="4"/>
  <c r="Q1189" i="4" s="1"/>
  <c r="M1197" i="4"/>
  <c r="Q1197" i="4" s="1"/>
  <c r="M1129" i="4"/>
  <c r="Q1129" i="4" s="1"/>
  <c r="M1285" i="4"/>
  <c r="Q1285" i="4" s="1"/>
  <c r="M1188" i="4"/>
  <c r="Q1188" i="4" s="1"/>
  <c r="M1028" i="4"/>
  <c r="Q1028" i="4" s="1"/>
  <c r="M1036" i="4"/>
  <c r="Q1036" i="4" s="1"/>
  <c r="M1166" i="4"/>
  <c r="Q1166" i="4" s="1"/>
  <c r="M1139" i="4"/>
  <c r="Q1139" i="4" s="1"/>
  <c r="M1265" i="4"/>
  <c r="Q1265" i="4" s="1"/>
  <c r="M1252" i="4"/>
  <c r="Q1252" i="4" s="1"/>
  <c r="R747" i="4"/>
  <c r="R784" i="4"/>
  <c r="M908" i="4"/>
  <c r="Q908" i="4" s="1"/>
  <c r="R795" i="4"/>
  <c r="M917" i="4"/>
  <c r="Q917" i="4" s="1"/>
  <c r="M938" i="4"/>
  <c r="Q938" i="4" s="1"/>
  <c r="R821" i="4"/>
  <c r="M825" i="4"/>
  <c r="Q825" i="4" s="1"/>
  <c r="M826" i="4"/>
  <c r="Q826" i="4" s="1"/>
  <c r="R853" i="4"/>
  <c r="R854" i="4"/>
  <c r="M898" i="4"/>
  <c r="Q898" i="4" s="1"/>
  <c r="M925" i="4"/>
  <c r="Q925" i="4" s="1"/>
  <c r="R931" i="4"/>
  <c r="R932" i="4"/>
  <c r="R938" i="4"/>
  <c r="R939" i="4"/>
  <c r="M942" i="4"/>
  <c r="Q942" i="4" s="1"/>
  <c r="M962" i="4"/>
  <c r="Q962" i="4" s="1"/>
  <c r="M965" i="4"/>
  <c r="Q965" i="4" s="1"/>
  <c r="M973" i="4"/>
  <c r="Q973" i="4" s="1"/>
  <c r="M977" i="4"/>
  <c r="Q977" i="4" s="1"/>
  <c r="M980" i="4"/>
  <c r="Q980" i="4" s="1"/>
  <c r="M984" i="4"/>
  <c r="Q984" i="4" s="1"/>
  <c r="M987" i="4"/>
  <c r="Q987" i="4" s="1"/>
  <c r="M1113" i="4"/>
  <c r="Q1113" i="4" s="1"/>
  <c r="M997" i="4"/>
  <c r="Q997" i="4" s="1"/>
  <c r="M1002" i="4"/>
  <c r="Q1002" i="4" s="1"/>
  <c r="M1005" i="4"/>
  <c r="Q1005" i="4" s="1"/>
  <c r="M1128" i="4"/>
  <c r="Q1128" i="4" s="1"/>
  <c r="M1087" i="4"/>
  <c r="Q1087" i="4" s="1"/>
  <c r="M1108" i="4"/>
  <c r="Q1108" i="4" s="1"/>
  <c r="M1297" i="4"/>
  <c r="Q1297" i="4" s="1"/>
  <c r="M766" i="4"/>
  <c r="Q766" i="4" s="1"/>
  <c r="R770" i="4"/>
  <c r="M895" i="4"/>
  <c r="Q895" i="4" s="1"/>
  <c r="M909" i="4"/>
  <c r="Q909" i="4" s="1"/>
  <c r="M804" i="4"/>
  <c r="Q804" i="4" s="1"/>
  <c r="R831" i="4"/>
  <c r="R832" i="4"/>
  <c r="M848" i="4"/>
  <c r="Q848" i="4" s="1"/>
  <c r="R850" i="4"/>
  <c r="R877" i="4"/>
  <c r="R878" i="4"/>
  <c r="R883" i="4"/>
  <c r="R882" i="4"/>
  <c r="M1003" i="4"/>
  <c r="Q1003" i="4" s="1"/>
  <c r="M1035" i="4"/>
  <c r="Q1035" i="4" s="1"/>
  <c r="M918" i="4"/>
  <c r="Q918" i="4" s="1"/>
  <c r="M948" i="4"/>
  <c r="Q948" i="4" s="1"/>
  <c r="M970" i="4"/>
  <c r="Q970" i="4" s="1"/>
  <c r="R975" i="4"/>
  <c r="R976" i="4"/>
  <c r="R982" i="4"/>
  <c r="R983" i="4"/>
  <c r="M992" i="4"/>
  <c r="Q992" i="4" s="1"/>
  <c r="M1011" i="4"/>
  <c r="Q1011" i="4" s="1"/>
  <c r="M1018" i="4"/>
  <c r="Q1018" i="4" s="1"/>
  <c r="M1148" i="4"/>
  <c r="Q1148" i="4" s="1"/>
  <c r="M1038" i="4"/>
  <c r="Q1038" i="4" s="1"/>
  <c r="M1070" i="4"/>
  <c r="Q1070" i="4" s="1"/>
  <c r="M1123" i="4"/>
  <c r="Q1123" i="4" s="1"/>
  <c r="M1235" i="4"/>
  <c r="Q1235" i="4" s="1"/>
  <c r="M991" i="4"/>
  <c r="Q991" i="4" s="1"/>
  <c r="M885" i="4"/>
  <c r="Q885" i="4" s="1"/>
  <c r="R901" i="4"/>
  <c r="R902" i="4"/>
  <c r="M905" i="4"/>
  <c r="Q905" i="4" s="1"/>
  <c r="M906" i="4"/>
  <c r="Q906" i="4" s="1"/>
  <c r="M907" i="4"/>
  <c r="Q907" i="4" s="1"/>
  <c r="M912" i="4"/>
  <c r="Q912" i="4" s="1"/>
  <c r="M913" i="4"/>
  <c r="Q913" i="4" s="1"/>
  <c r="M914" i="4"/>
  <c r="Q914" i="4" s="1"/>
  <c r="M921" i="4"/>
  <c r="Q921" i="4" s="1"/>
  <c r="M974" i="4"/>
  <c r="Q974" i="4" s="1"/>
  <c r="M981" i="4"/>
  <c r="Q981" i="4" s="1"/>
  <c r="M1112" i="4"/>
  <c r="Q1112" i="4" s="1"/>
  <c r="M1013" i="4"/>
  <c r="Q1013" i="4" s="1"/>
  <c r="M1014" i="4"/>
  <c r="Q1014" i="4" s="1"/>
  <c r="M1144" i="4"/>
  <c r="Q1144" i="4" s="1"/>
  <c r="M1045" i="4"/>
  <c r="Q1045" i="4" s="1"/>
  <c r="M1046" i="4"/>
  <c r="Q1046" i="4" s="1"/>
  <c r="M1174" i="4"/>
  <c r="Q1174" i="4" s="1"/>
  <c r="M1178" i="4"/>
  <c r="Q1178" i="4" s="1"/>
  <c r="M1062" i="4"/>
  <c r="Q1062" i="4" s="1"/>
  <c r="M1067" i="4"/>
  <c r="Q1067" i="4" s="1"/>
  <c r="M1071" i="4"/>
  <c r="Q1071" i="4" s="1"/>
  <c r="M1077" i="4"/>
  <c r="Q1077" i="4" s="1"/>
  <c r="M1085" i="4"/>
  <c r="Q1085" i="4" s="1"/>
  <c r="M1213" i="4"/>
  <c r="Q1213" i="4" s="1"/>
  <c r="M1103" i="4"/>
  <c r="Q1103" i="4" s="1"/>
  <c r="M1149" i="4"/>
  <c r="Q1149" i="4" s="1"/>
  <c r="M1159" i="4"/>
  <c r="Q1159" i="4" s="1"/>
  <c r="M1169" i="4"/>
  <c r="Q1169" i="4" s="1"/>
  <c r="M1242" i="4"/>
  <c r="Q1242" i="4" s="1"/>
  <c r="M1268" i="4"/>
  <c r="Q1268" i="4" s="1"/>
  <c r="M1371" i="4"/>
  <c r="Q1371" i="4" s="1"/>
  <c r="M868" i="4"/>
  <c r="Q868" i="4" s="1"/>
  <c r="M870" i="4"/>
  <c r="Q870" i="4" s="1"/>
  <c r="M877" i="4"/>
  <c r="Q877" i="4" s="1"/>
  <c r="M904" i="4"/>
  <c r="Q904" i="4" s="1"/>
  <c r="M911" i="4"/>
  <c r="Q911" i="4" s="1"/>
  <c r="R916" i="4"/>
  <c r="R917" i="4"/>
  <c r="M920" i="4"/>
  <c r="Q920" i="4" s="1"/>
  <c r="R923" i="4"/>
  <c r="R924" i="4"/>
  <c r="M927" i="4"/>
  <c r="Q927" i="4" s="1"/>
  <c r="M928" i="4"/>
  <c r="Q928" i="4" s="1"/>
  <c r="M929" i="4"/>
  <c r="Q929" i="4" s="1"/>
  <c r="M934" i="4"/>
  <c r="Q934" i="4" s="1"/>
  <c r="M935" i="4"/>
  <c r="Q935" i="4" s="1"/>
  <c r="M936" i="4"/>
  <c r="Q936" i="4" s="1"/>
  <c r="R945" i="4"/>
  <c r="R946" i="4"/>
  <c r="M949" i="4"/>
  <c r="Q949" i="4" s="1"/>
  <c r="M950" i="4"/>
  <c r="Q950" i="4" s="1"/>
  <c r="M951" i="4"/>
  <c r="Q951" i="4" s="1"/>
  <c r="M957" i="4"/>
  <c r="Q957" i="4" s="1"/>
  <c r="M958" i="4"/>
  <c r="Q958" i="4" s="1"/>
  <c r="M989" i="4"/>
  <c r="Q989" i="4" s="1"/>
  <c r="M1009" i="4"/>
  <c r="Q1009" i="4" s="1"/>
  <c r="M1010" i="4"/>
  <c r="Q1010" i="4" s="1"/>
  <c r="M1041" i="4"/>
  <c r="Q1041" i="4" s="1"/>
  <c r="M1042" i="4"/>
  <c r="Q1042" i="4" s="1"/>
  <c r="M1051" i="4"/>
  <c r="Q1051" i="4" s="1"/>
  <c r="M1057" i="4"/>
  <c r="Q1057" i="4" s="1"/>
  <c r="M1182" i="4"/>
  <c r="Q1182" i="4" s="1"/>
  <c r="M1081" i="4"/>
  <c r="Q1081" i="4" s="1"/>
  <c r="M1126" i="4"/>
  <c r="Q1126" i="4" s="1"/>
  <c r="M1277" i="4"/>
  <c r="Q1277" i="4" s="1"/>
  <c r="M1161" i="4"/>
  <c r="Q1161" i="4" s="1"/>
  <c r="M1223" i="4"/>
  <c r="Q1223" i="4" s="1"/>
  <c r="M1229" i="4"/>
  <c r="Q1229" i="4" s="1"/>
  <c r="M1261" i="4"/>
  <c r="Q1261" i="4" s="1"/>
  <c r="M1145" i="4"/>
  <c r="Q1145" i="4" s="1"/>
  <c r="M1155" i="4"/>
  <c r="Q1155" i="4" s="1"/>
  <c r="M1400" i="4"/>
  <c r="Q1400" i="4" s="1"/>
  <c r="M1290" i="4"/>
  <c r="Q1290" i="4" s="1"/>
  <c r="M882" i="4"/>
  <c r="Q882" i="4" s="1"/>
  <c r="R886" i="4"/>
  <c r="R887" i="4"/>
  <c r="M890" i="4"/>
  <c r="Q890" i="4" s="1"/>
  <c r="M891" i="4"/>
  <c r="Q891" i="4" s="1"/>
  <c r="M892" i="4"/>
  <c r="Q892" i="4" s="1"/>
  <c r="M1060" i="4"/>
  <c r="Q1060" i="4" s="1"/>
  <c r="M1073" i="4"/>
  <c r="Q1073" i="4" s="1"/>
  <c r="M1080" i="4"/>
  <c r="Q1080" i="4" s="1"/>
  <c r="M978" i="4"/>
  <c r="Q978" i="4" s="1"/>
  <c r="M985" i="4"/>
  <c r="Q985" i="4" s="1"/>
  <c r="R990" i="4"/>
  <c r="R991" i="4"/>
  <c r="M993" i="4"/>
  <c r="Q993" i="4" s="1"/>
  <c r="M994" i="4"/>
  <c r="Q994" i="4" s="1"/>
  <c r="M1007" i="4"/>
  <c r="Q1007" i="4" s="1"/>
  <c r="M1025" i="4"/>
  <c r="Q1025" i="4" s="1"/>
  <c r="M1026" i="4"/>
  <c r="Q1026" i="4" s="1"/>
  <c r="M1170" i="4"/>
  <c r="Q1170" i="4" s="1"/>
  <c r="M1059" i="4"/>
  <c r="Q1059" i="4" s="1"/>
  <c r="M1061" i="4"/>
  <c r="Q1061" i="4" s="1"/>
  <c r="M1069" i="4"/>
  <c r="Q1069" i="4" s="1"/>
  <c r="M1084" i="4"/>
  <c r="Q1084" i="4" s="1"/>
  <c r="M1249" i="4"/>
  <c r="Q1249" i="4" s="1"/>
  <c r="M1293" i="4"/>
  <c r="Q1293" i="4" s="1"/>
  <c r="M1191" i="4"/>
  <c r="Q1191" i="4" s="1"/>
  <c r="M1226" i="4"/>
  <c r="Q1226" i="4" s="1"/>
  <c r="M932" i="4"/>
  <c r="Q932" i="4" s="1"/>
  <c r="M939" i="4"/>
  <c r="Q939" i="4" s="1"/>
  <c r="M946" i="4"/>
  <c r="Q946" i="4" s="1"/>
  <c r="M954" i="4"/>
  <c r="Q954" i="4" s="1"/>
  <c r="M961" i="4"/>
  <c r="Q961" i="4" s="1"/>
  <c r="M976" i="4"/>
  <c r="Q976" i="4" s="1"/>
  <c r="M983" i="4"/>
  <c r="Q983" i="4" s="1"/>
  <c r="M889" i="4"/>
  <c r="Q889" i="4" s="1"/>
  <c r="R894" i="4"/>
  <c r="R895" i="4"/>
  <c r="M897" i="4"/>
  <c r="Q897" i="4" s="1"/>
  <c r="M1088" i="4"/>
  <c r="Q1088" i="4" s="1"/>
  <c r="M1021" i="4"/>
  <c r="Q1021" i="4" s="1"/>
  <c r="M1022" i="4"/>
  <c r="Q1022" i="4" s="1"/>
  <c r="M1048" i="4"/>
  <c r="Q1048" i="4" s="1"/>
  <c r="M1053" i="4"/>
  <c r="Q1053" i="4" s="1"/>
  <c r="M1093" i="4"/>
  <c r="Q1093" i="4" s="1"/>
  <c r="M1221" i="4"/>
  <c r="Q1221" i="4" s="1"/>
  <c r="M1111" i="4"/>
  <c r="Q1111" i="4" s="1"/>
  <c r="M1117" i="4"/>
  <c r="Q1117" i="4" s="1"/>
  <c r="M1127" i="4"/>
  <c r="Q1127" i="4" s="1"/>
  <c r="M1142" i="4"/>
  <c r="Q1142" i="4" s="1"/>
  <c r="M1186" i="4"/>
  <c r="Q1186" i="4" s="1"/>
  <c r="M1363" i="4"/>
  <c r="Q1363" i="4" s="1"/>
  <c r="M1331" i="4"/>
  <c r="Q1331" i="4" s="1"/>
  <c r="M1047" i="4"/>
  <c r="Q1047" i="4" s="1"/>
  <c r="M1173" i="4"/>
  <c r="Q1173" i="4" s="1"/>
  <c r="M1075" i="4"/>
  <c r="Q1075" i="4" s="1"/>
  <c r="M1078" i="4"/>
  <c r="Q1078" i="4" s="1"/>
  <c r="M1115" i="4"/>
  <c r="Q1115" i="4" s="1"/>
  <c r="M1237" i="4"/>
  <c r="Q1237" i="4" s="1"/>
  <c r="M1121" i="4"/>
  <c r="Q1121" i="4" s="1"/>
  <c r="M1131" i="4"/>
  <c r="Q1131" i="4" s="1"/>
  <c r="M1253" i="4"/>
  <c r="Q1253" i="4" s="1"/>
  <c r="M1137" i="4"/>
  <c r="Q1137" i="4" s="1"/>
  <c r="M1147" i="4"/>
  <c r="Q1147" i="4" s="1"/>
  <c r="M1269" i="4"/>
  <c r="Q1269" i="4" s="1"/>
  <c r="M1153" i="4"/>
  <c r="Q1153" i="4" s="1"/>
  <c r="M1163" i="4"/>
  <c r="Q1163" i="4" s="1"/>
  <c r="M1357" i="4"/>
  <c r="Q1357" i="4" s="1"/>
  <c r="M1251" i="4"/>
  <c r="Q1251" i="4" s="1"/>
  <c r="M1258" i="4"/>
  <c r="Q1258" i="4" s="1"/>
  <c r="M1284" i="4"/>
  <c r="Q1284" i="4" s="1"/>
  <c r="M1366" i="4"/>
  <c r="Q1366" i="4" s="1"/>
  <c r="M1054" i="4"/>
  <c r="Q1054" i="4" s="1"/>
  <c r="M1079" i="4"/>
  <c r="Q1079" i="4" s="1"/>
  <c r="M1201" i="4"/>
  <c r="Q1201" i="4" s="1"/>
  <c r="M1082" i="4"/>
  <c r="Q1082" i="4" s="1"/>
  <c r="M1090" i="4"/>
  <c r="Q1090" i="4" s="1"/>
  <c r="M1098" i="4"/>
  <c r="Q1098" i="4" s="1"/>
  <c r="M1106" i="4"/>
  <c r="Q1106" i="4" s="1"/>
  <c r="M1114" i="4"/>
  <c r="Q1114" i="4" s="1"/>
  <c r="M1130" i="4"/>
  <c r="Q1130" i="4" s="1"/>
  <c r="M1146" i="4"/>
  <c r="Q1146" i="4" s="1"/>
  <c r="M1162" i="4"/>
  <c r="Q1162" i="4" s="1"/>
  <c r="M1167" i="4"/>
  <c r="Q1167" i="4" s="1"/>
  <c r="M1184" i="4"/>
  <c r="Q1184" i="4" s="1"/>
  <c r="M1187" i="4"/>
  <c r="Q1187" i="4" s="1"/>
  <c r="M1194" i="4"/>
  <c r="Q1194" i="4" s="1"/>
  <c r="M1349" i="4"/>
  <c r="Q1349" i="4" s="1"/>
  <c r="M1416" i="4"/>
  <c r="Q1416" i="4" s="1"/>
  <c r="R893" i="4"/>
  <c r="R900" i="4"/>
  <c r="R908" i="4"/>
  <c r="R915" i="4"/>
  <c r="R922" i="4"/>
  <c r="R930" i="4"/>
  <c r="R937" i="4"/>
  <c r="R952" i="4"/>
  <c r="R959" i="4"/>
  <c r="R967" i="4"/>
  <c r="R974" i="4"/>
  <c r="R989" i="4"/>
  <c r="M1083" i="4"/>
  <c r="Q1083" i="4" s="1"/>
  <c r="M1209" i="4"/>
  <c r="Q1209" i="4" s="1"/>
  <c r="M1091" i="4"/>
  <c r="Q1091" i="4" s="1"/>
  <c r="M1217" i="4"/>
  <c r="Q1217" i="4" s="1"/>
  <c r="M1099" i="4"/>
  <c r="Q1099" i="4" s="1"/>
  <c r="M1225" i="4"/>
  <c r="Q1225" i="4" s="1"/>
  <c r="M1107" i="4"/>
  <c r="Q1107" i="4" s="1"/>
  <c r="M1119" i="4"/>
  <c r="Q1119" i="4" s="1"/>
  <c r="M1241" i="4"/>
  <c r="Q1241" i="4" s="1"/>
  <c r="M1125" i="4"/>
  <c r="Q1125" i="4" s="1"/>
  <c r="M1135" i="4"/>
  <c r="Q1135" i="4" s="1"/>
  <c r="M1257" i="4"/>
  <c r="Q1257" i="4" s="1"/>
  <c r="M1141" i="4"/>
  <c r="Q1141" i="4" s="1"/>
  <c r="M1151" i="4"/>
  <c r="Q1151" i="4" s="1"/>
  <c r="M1273" i="4"/>
  <c r="Q1273" i="4" s="1"/>
  <c r="M1157" i="4"/>
  <c r="Q1157" i="4" s="1"/>
  <c r="M1190" i="4"/>
  <c r="Q1190" i="4" s="1"/>
  <c r="M1220" i="4"/>
  <c r="Q1220" i="4" s="1"/>
  <c r="M1236" i="4"/>
  <c r="Q1236" i="4" s="1"/>
  <c r="M1267" i="4"/>
  <c r="Q1267" i="4" s="1"/>
  <c r="M1274" i="4"/>
  <c r="Q1274" i="4" s="1"/>
  <c r="M1411" i="4"/>
  <c r="Q1411" i="4" s="1"/>
  <c r="M1300" i="4"/>
  <c r="Q1300" i="4" s="1"/>
  <c r="M1341" i="4"/>
  <c r="Q1341" i="4" s="1"/>
  <c r="M1050" i="4"/>
  <c r="Q1050" i="4" s="1"/>
  <c r="M1055" i="4"/>
  <c r="Q1055" i="4" s="1"/>
  <c r="M1177" i="4"/>
  <c r="Q1177" i="4" s="1"/>
  <c r="M1058" i="4"/>
  <c r="Q1058" i="4" s="1"/>
  <c r="M1118" i="4"/>
  <c r="Q1118" i="4" s="1"/>
  <c r="M1134" i="4"/>
  <c r="Q1134" i="4" s="1"/>
  <c r="M1150" i="4"/>
  <c r="Q1150" i="4" s="1"/>
  <c r="M1301" i="4"/>
  <c r="Q1301" i="4" s="1"/>
  <c r="M1205" i="4"/>
  <c r="Q1205" i="4" s="1"/>
  <c r="M1222" i="4"/>
  <c r="Q1222" i="4" s="1"/>
  <c r="M1224" i="4"/>
  <c r="Q1224" i="4" s="1"/>
  <c r="M1368" i="4"/>
  <c r="Q1368" i="4" s="1"/>
  <c r="M1597" i="4"/>
  <c r="Q1597" i="4" s="1"/>
  <c r="M1063" i="4"/>
  <c r="Q1063" i="4" s="1"/>
  <c r="M1185" i="4"/>
  <c r="Q1185" i="4" s="1"/>
  <c r="M1066" i="4"/>
  <c r="Q1066" i="4" s="1"/>
  <c r="M1086" i="4"/>
  <c r="Q1086" i="4" s="1"/>
  <c r="M1094" i="4"/>
  <c r="Q1094" i="4" s="1"/>
  <c r="M1102" i="4"/>
  <c r="Q1102" i="4" s="1"/>
  <c r="M1110" i="4"/>
  <c r="Q1110" i="4" s="1"/>
  <c r="M1122" i="4"/>
  <c r="Q1122" i="4" s="1"/>
  <c r="M1138" i="4"/>
  <c r="Q1138" i="4" s="1"/>
  <c r="M1154" i="4"/>
  <c r="Q1154" i="4" s="1"/>
  <c r="M1165" i="4"/>
  <c r="Q1165" i="4" s="1"/>
  <c r="M1313" i="4"/>
  <c r="Q1313" i="4" s="1"/>
  <c r="M1219" i="4"/>
  <c r="Q1219" i="4" s="1"/>
  <c r="M1384" i="4"/>
  <c r="Q1384" i="4" s="1"/>
  <c r="M1450" i="4"/>
  <c r="Q1450" i="4" s="1"/>
  <c r="M1383" i="4"/>
  <c r="Q1383" i="4" s="1"/>
  <c r="M1448" i="4"/>
  <c r="Q1448" i="4" s="1"/>
  <c r="M1192" i="4"/>
  <c r="Q1192" i="4" s="1"/>
  <c r="M1195" i="4"/>
  <c r="Q1195" i="4" s="1"/>
  <c r="M1196" i="4"/>
  <c r="Q1196" i="4" s="1"/>
  <c r="M1321" i="4"/>
  <c r="Q1321" i="4" s="1"/>
  <c r="M1202" i="4"/>
  <c r="Q1202" i="4" s="1"/>
  <c r="M1203" i="4"/>
  <c r="Q1203" i="4" s="1"/>
  <c r="M1204" i="4"/>
  <c r="Q1204" i="4" s="1"/>
  <c r="M1329" i="4"/>
  <c r="Q1329" i="4" s="1"/>
  <c r="M1210" i="4"/>
  <c r="Q1210" i="4" s="1"/>
  <c r="M1211" i="4"/>
  <c r="Q1211" i="4" s="1"/>
  <c r="M1212" i="4"/>
  <c r="Q1212" i="4" s="1"/>
  <c r="M1215" i="4"/>
  <c r="Q1215" i="4" s="1"/>
  <c r="M1216" i="4"/>
  <c r="Q1216" i="4" s="1"/>
  <c r="M1218" i="4"/>
  <c r="Q1218" i="4" s="1"/>
  <c r="M1345" i="4"/>
  <c r="Q1345" i="4" s="1"/>
  <c r="M1230" i="4"/>
  <c r="Q1230" i="4" s="1"/>
  <c r="M1240" i="4"/>
  <c r="Q1240" i="4" s="1"/>
  <c r="M1246" i="4"/>
  <c r="Q1246" i="4" s="1"/>
  <c r="M1256" i="4"/>
  <c r="Q1256" i="4" s="1"/>
  <c r="M1262" i="4"/>
  <c r="Q1262" i="4" s="1"/>
  <c r="M1272" i="4"/>
  <c r="Q1272" i="4" s="1"/>
  <c r="M1278" i="4"/>
  <c r="Q1278" i="4" s="1"/>
  <c r="M1404" i="4"/>
  <c r="Q1404" i="4" s="1"/>
  <c r="M1288" i="4"/>
  <c r="Q1288" i="4" s="1"/>
  <c r="M1294" i="4"/>
  <c r="Q1294" i="4" s="1"/>
  <c r="M1420" i="4"/>
  <c r="Q1420" i="4" s="1"/>
  <c r="M1424" i="4"/>
  <c r="Q1424" i="4" s="1"/>
  <c r="M1352" i="4"/>
  <c r="Q1352" i="4" s="1"/>
  <c r="M1519" i="4"/>
  <c r="Q1519" i="4" s="1"/>
  <c r="M1168" i="4"/>
  <c r="Q1168" i="4" s="1"/>
  <c r="M1214" i="4"/>
  <c r="Q1214" i="4" s="1"/>
  <c r="M1239" i="4"/>
  <c r="Q1239" i="4" s="1"/>
  <c r="M1255" i="4"/>
  <c r="Q1255" i="4" s="1"/>
  <c r="M1271" i="4"/>
  <c r="Q1271" i="4" s="1"/>
  <c r="M1287" i="4"/>
  <c r="Q1287" i="4" s="1"/>
  <c r="M1309" i="4"/>
  <c r="Q1309" i="4" s="1"/>
  <c r="M1460" i="4"/>
  <c r="Q1460" i="4" s="1"/>
  <c r="M1347" i="4"/>
  <c r="Q1347" i="4" s="1"/>
  <c r="M1396" i="4"/>
  <c r="Q1396" i="4" s="1"/>
  <c r="M1415" i="4"/>
  <c r="Q1415" i="4" s="1"/>
  <c r="M1542" i="4"/>
  <c r="Q1542" i="4" s="1"/>
  <c r="M1468" i="4"/>
  <c r="Q1468" i="4" s="1"/>
  <c r="M1171" i="4"/>
  <c r="Q1171" i="4" s="1"/>
  <c r="M1337" i="4"/>
  <c r="Q1337" i="4" s="1"/>
  <c r="M1228" i="4"/>
  <c r="Q1228" i="4" s="1"/>
  <c r="M1234" i="4"/>
  <c r="Q1234" i="4" s="1"/>
  <c r="M1244" i="4"/>
  <c r="Q1244" i="4" s="1"/>
  <c r="M1250" i="4"/>
  <c r="Q1250" i="4" s="1"/>
  <c r="M1260" i="4"/>
  <c r="Q1260" i="4" s="1"/>
  <c r="M1382" i="4"/>
  <c r="Q1382" i="4" s="1"/>
  <c r="M1266" i="4"/>
  <c r="Q1266" i="4" s="1"/>
  <c r="M1276" i="4"/>
  <c r="Q1276" i="4" s="1"/>
  <c r="M1398" i="4"/>
  <c r="Q1398" i="4" s="1"/>
  <c r="M1282" i="4"/>
  <c r="Q1282" i="4" s="1"/>
  <c r="M1408" i="4"/>
  <c r="Q1408" i="4" s="1"/>
  <c r="M1292" i="4"/>
  <c r="Q1292" i="4" s="1"/>
  <c r="M1298" i="4"/>
  <c r="Q1298" i="4" s="1"/>
  <c r="M1328" i="4"/>
  <c r="Q1328" i="4" s="1"/>
  <c r="M1472" i="4"/>
  <c r="Q1472" i="4" s="1"/>
  <c r="M1500" i="4"/>
  <c r="Q1500" i="4" s="1"/>
  <c r="M1422" i="4"/>
  <c r="Q1422" i="4" s="1"/>
  <c r="M1172" i="4"/>
  <c r="Q1172" i="4" s="1"/>
  <c r="M1175" i="4"/>
  <c r="Q1175" i="4" s="1"/>
  <c r="M1305" i="4"/>
  <c r="Q1305" i="4" s="1"/>
  <c r="M1333" i="4"/>
  <c r="Q1333" i="4" s="1"/>
  <c r="M1227" i="4"/>
  <c r="Q1227" i="4" s="1"/>
  <c r="M1243" i="4"/>
  <c r="Q1243" i="4" s="1"/>
  <c r="M1259" i="4"/>
  <c r="Q1259" i="4" s="1"/>
  <c r="M1275" i="4"/>
  <c r="Q1275" i="4" s="1"/>
  <c r="M1291" i="4"/>
  <c r="Q1291" i="4" s="1"/>
  <c r="M1428" i="4"/>
  <c r="Q1428" i="4" s="1"/>
  <c r="M1427" i="4"/>
  <c r="Q1427" i="4" s="1"/>
  <c r="M1330" i="4"/>
  <c r="Q1330" i="4" s="1"/>
  <c r="M1332" i="4"/>
  <c r="Q1332" i="4" s="1"/>
  <c r="M1176" i="4"/>
  <c r="Q1176" i="4" s="1"/>
  <c r="M1179" i="4"/>
  <c r="Q1179" i="4" s="1"/>
  <c r="M1317" i="4"/>
  <c r="Q1317" i="4" s="1"/>
  <c r="M1198" i="4"/>
  <c r="Q1198" i="4" s="1"/>
  <c r="M1199" i="4"/>
  <c r="Q1199" i="4" s="1"/>
  <c r="M1200" i="4"/>
  <c r="Q1200" i="4" s="1"/>
  <c r="M1325" i="4"/>
  <c r="Q1325" i="4" s="1"/>
  <c r="M1206" i="4"/>
  <c r="Q1206" i="4" s="1"/>
  <c r="M1207" i="4"/>
  <c r="Q1207" i="4" s="1"/>
  <c r="M1208" i="4"/>
  <c r="Q1208" i="4" s="1"/>
  <c r="M1232" i="4"/>
  <c r="Q1232" i="4" s="1"/>
  <c r="M1238" i="4"/>
  <c r="Q1238" i="4" s="1"/>
  <c r="M1248" i="4"/>
  <c r="Q1248" i="4" s="1"/>
  <c r="M1370" i="4"/>
  <c r="Q1370" i="4" s="1"/>
  <c r="M1254" i="4"/>
  <c r="Q1254" i="4" s="1"/>
  <c r="M1375" i="4"/>
  <c r="Q1375" i="4" s="1"/>
  <c r="M1380" i="4"/>
  <c r="Q1380" i="4" s="1"/>
  <c r="M1264" i="4"/>
  <c r="Q1264" i="4" s="1"/>
  <c r="M1270" i="4"/>
  <c r="Q1270" i="4" s="1"/>
  <c r="M1391" i="4"/>
  <c r="Q1391" i="4" s="1"/>
  <c r="M1280" i="4"/>
  <c r="Q1280" i="4" s="1"/>
  <c r="M1286" i="4"/>
  <c r="Q1286" i="4" s="1"/>
  <c r="M1407" i="4"/>
  <c r="Q1407" i="4" s="1"/>
  <c r="M1412" i="4"/>
  <c r="Q1412" i="4" s="1"/>
  <c r="M1296" i="4"/>
  <c r="Q1296" i="4" s="1"/>
  <c r="M1418" i="4"/>
  <c r="Q1418" i="4" s="1"/>
  <c r="M1302" i="4"/>
  <c r="Q1302" i="4" s="1"/>
  <c r="M1334" i="4"/>
  <c r="Q1334" i="4" s="1"/>
  <c r="M1358" i="4"/>
  <c r="Q1358" i="4" s="1"/>
  <c r="M1539" i="4"/>
  <c r="Q1539" i="4" s="1"/>
  <c r="M1180" i="4"/>
  <c r="Q1180" i="4" s="1"/>
  <c r="M1183" i="4"/>
  <c r="Q1183" i="4" s="1"/>
  <c r="M1231" i="4"/>
  <c r="Q1231" i="4" s="1"/>
  <c r="M1353" i="4"/>
  <c r="Q1353" i="4" s="1"/>
  <c r="M1247" i="4"/>
  <c r="Q1247" i="4" s="1"/>
  <c r="M1263" i="4"/>
  <c r="Q1263" i="4" s="1"/>
  <c r="M1279" i="4"/>
  <c r="Q1279" i="4" s="1"/>
  <c r="M1295" i="4"/>
  <c r="Q1295" i="4" s="1"/>
  <c r="M1430" i="4"/>
  <c r="Q1430" i="4" s="1"/>
  <c r="M1327" i="4"/>
  <c r="Q1327" i="4" s="1"/>
  <c r="M1459" i="4"/>
  <c r="Q1459" i="4" s="1"/>
  <c r="M1492" i="4"/>
  <c r="Q1492" i="4" s="1"/>
  <c r="M1379" i="4"/>
  <c r="Q1379" i="4" s="1"/>
  <c r="M1395" i="4"/>
  <c r="Q1395" i="4" s="1"/>
  <c r="M1403" i="4"/>
  <c r="Q1403" i="4" s="1"/>
  <c r="M1323" i="4"/>
  <c r="Q1323" i="4" s="1"/>
  <c r="M1324" i="4"/>
  <c r="Q1324" i="4" s="1"/>
  <c r="M1326" i="4"/>
  <c r="Q1326" i="4" s="1"/>
  <c r="M1455" i="4"/>
  <c r="Q1455" i="4" s="1"/>
  <c r="M1351" i="4"/>
  <c r="Q1351" i="4" s="1"/>
  <c r="M1374" i="4"/>
  <c r="Q1374" i="4" s="1"/>
  <c r="M1503" i="4"/>
  <c r="Q1503" i="4" s="1"/>
  <c r="M1397" i="4"/>
  <c r="Q1397" i="4" s="1"/>
  <c r="M1518" i="4"/>
  <c r="Q1518" i="4" s="1"/>
  <c r="M1319" i="4"/>
  <c r="Q1319" i="4" s="1"/>
  <c r="M1320" i="4"/>
  <c r="Q1320" i="4" s="1"/>
  <c r="M1322" i="4"/>
  <c r="Q1322" i="4" s="1"/>
  <c r="M1346" i="4"/>
  <c r="Q1346" i="4" s="1"/>
  <c r="M1356" i="4"/>
  <c r="Q1356" i="4" s="1"/>
  <c r="M1369" i="4"/>
  <c r="Q1369" i="4" s="1"/>
  <c r="M1488" i="4"/>
  <c r="Q1488" i="4" s="1"/>
  <c r="M1514" i="4"/>
  <c r="Q1514" i="4" s="1"/>
  <c r="M1423" i="4"/>
  <c r="Q1423" i="4" s="1"/>
  <c r="M1443" i="4"/>
  <c r="Q1443" i="4" s="1"/>
  <c r="M1446" i="4"/>
  <c r="Q1446" i="4" s="1"/>
  <c r="M1452" i="4"/>
  <c r="Q1452" i="4" s="1"/>
  <c r="M1559" i="4"/>
  <c r="Q1559" i="4" s="1"/>
  <c r="M1378" i="4"/>
  <c r="Q1378" i="4" s="1"/>
  <c r="M1386" i="4"/>
  <c r="Q1386" i="4" s="1"/>
  <c r="M1390" i="4"/>
  <c r="Q1390" i="4" s="1"/>
  <c r="M1394" i="4"/>
  <c r="Q1394" i="4" s="1"/>
  <c r="M1402" i="4"/>
  <c r="Q1402" i="4" s="1"/>
  <c r="M1406" i="4"/>
  <c r="Q1406" i="4" s="1"/>
  <c r="M1410" i="4"/>
  <c r="Q1410" i="4" s="1"/>
  <c r="M1414" i="4"/>
  <c r="Q1414" i="4" s="1"/>
  <c r="M1315" i="4"/>
  <c r="Q1315" i="4" s="1"/>
  <c r="M1316" i="4"/>
  <c r="Q1316" i="4" s="1"/>
  <c r="M1318" i="4"/>
  <c r="Q1318" i="4" s="1"/>
  <c r="M1444" i="4"/>
  <c r="Q1444" i="4" s="1"/>
  <c r="M1355" i="4"/>
  <c r="Q1355" i="4" s="1"/>
  <c r="M1482" i="4"/>
  <c r="Q1482" i="4" s="1"/>
  <c r="M1381" i="4"/>
  <c r="Q1381" i="4" s="1"/>
  <c r="M1508" i="4"/>
  <c r="Q1508" i="4" s="1"/>
  <c r="M1303" i="4"/>
  <c r="Q1303" i="4" s="1"/>
  <c r="M1304" i="4"/>
  <c r="Q1304" i="4" s="1"/>
  <c r="M1311" i="4"/>
  <c r="Q1311" i="4" s="1"/>
  <c r="M1312" i="4"/>
  <c r="Q1312" i="4" s="1"/>
  <c r="M1314" i="4"/>
  <c r="Q1314" i="4" s="1"/>
  <c r="M1440" i="4"/>
  <c r="Q1440" i="4" s="1"/>
  <c r="M1343" i="4"/>
  <c r="Q1343" i="4" s="1"/>
  <c r="M1344" i="4"/>
  <c r="Q1344" i="4" s="1"/>
  <c r="M1350" i="4"/>
  <c r="Q1350" i="4" s="1"/>
  <c r="M1476" i="4"/>
  <c r="Q1476" i="4" s="1"/>
  <c r="M1360" i="4"/>
  <c r="Q1360" i="4" s="1"/>
  <c r="M1485" i="4"/>
  <c r="Q1485" i="4" s="1"/>
  <c r="M1372" i="4"/>
  <c r="Q1372" i="4" s="1"/>
  <c r="M1498" i="4"/>
  <c r="Q1498" i="4" s="1"/>
  <c r="M1388" i="4"/>
  <c r="Q1388" i="4" s="1"/>
  <c r="M1392" i="4"/>
  <c r="Q1392" i="4" s="1"/>
  <c r="M1431" i="4"/>
  <c r="Q1431" i="4" s="1"/>
  <c r="M1435" i="4"/>
  <c r="Q1435" i="4" s="1"/>
  <c r="M1456" i="4"/>
  <c r="Q1456" i="4" s="1"/>
  <c r="M1583" i="4"/>
  <c r="Q1583" i="4" s="1"/>
  <c r="M1307" i="4"/>
  <c r="Q1307" i="4" s="1"/>
  <c r="M1308" i="4"/>
  <c r="Q1308" i="4" s="1"/>
  <c r="M1310" i="4"/>
  <c r="Q1310" i="4" s="1"/>
  <c r="M1339" i="4"/>
  <c r="Q1339" i="4" s="1"/>
  <c r="M1340" i="4"/>
  <c r="Q1340" i="4" s="1"/>
  <c r="M1342" i="4"/>
  <c r="Q1342" i="4" s="1"/>
  <c r="M1359" i="4"/>
  <c r="Q1359" i="4" s="1"/>
  <c r="M1364" i="4"/>
  <c r="Q1364" i="4" s="1"/>
  <c r="M1367" i="4"/>
  <c r="Q1367" i="4" s="1"/>
  <c r="M1399" i="4"/>
  <c r="Q1399" i="4" s="1"/>
  <c r="M1409" i="4"/>
  <c r="Q1409" i="4" s="1"/>
  <c r="M1306" i="4"/>
  <c r="Q1306" i="4" s="1"/>
  <c r="M1432" i="4"/>
  <c r="Q1432" i="4" s="1"/>
  <c r="M1335" i="4"/>
  <c r="Q1335" i="4" s="1"/>
  <c r="M1336" i="4"/>
  <c r="Q1336" i="4" s="1"/>
  <c r="M1338" i="4"/>
  <c r="Q1338" i="4" s="1"/>
  <c r="M1348" i="4"/>
  <c r="Q1348" i="4" s="1"/>
  <c r="M1354" i="4"/>
  <c r="Q1354" i="4" s="1"/>
  <c r="M1376" i="4"/>
  <c r="Q1376" i="4" s="1"/>
  <c r="M1387" i="4"/>
  <c r="Q1387" i="4" s="1"/>
  <c r="M1516" i="4"/>
  <c r="Q1516" i="4" s="1"/>
  <c r="M1405" i="4"/>
  <c r="Q1405" i="4" s="1"/>
  <c r="M1419" i="4"/>
  <c r="Q1419" i="4" s="1"/>
  <c r="M1442" i="4"/>
  <c r="Q1442" i="4" s="1"/>
  <c r="M1451" i="4"/>
  <c r="Q1451" i="4" s="1"/>
  <c r="M1439" i="4"/>
  <c r="Q1439" i="4" s="1"/>
  <c r="M1471" i="4"/>
  <c r="Q1471" i="4" s="1"/>
  <c r="M1475" i="4"/>
  <c r="Q1475" i="4" s="1"/>
  <c r="M1361" i="4"/>
  <c r="Q1361" i="4" s="1"/>
  <c r="M1494" i="4"/>
  <c r="Q1494" i="4" s="1"/>
  <c r="M1377" i="4"/>
  <c r="Q1377" i="4" s="1"/>
  <c r="M1510" i="4"/>
  <c r="Q1510" i="4" s="1"/>
  <c r="M1393" i="4"/>
  <c r="Q1393" i="4" s="1"/>
  <c r="M1532" i="4"/>
  <c r="Q1532" i="4" s="1"/>
  <c r="M1413" i="4"/>
  <c r="Q1413" i="4" s="1"/>
  <c r="M1441" i="4"/>
  <c r="Q1441" i="4" s="1"/>
  <c r="M1484" i="4"/>
  <c r="Q1484" i="4" s="1"/>
  <c r="M1373" i="4"/>
  <c r="Q1373" i="4" s="1"/>
  <c r="M1501" i="4"/>
  <c r="Q1501" i="4" s="1"/>
  <c r="M1529" i="4"/>
  <c r="Q1529" i="4" s="1"/>
  <c r="M1536" i="4"/>
  <c r="Q1536" i="4" s="1"/>
  <c r="M1417" i="4"/>
  <c r="Q1417" i="4" s="1"/>
  <c r="M1447" i="4"/>
  <c r="Q1447" i="4" s="1"/>
  <c r="M1464" i="4"/>
  <c r="Q1464" i="4" s="1"/>
  <c r="M1467" i="4"/>
  <c r="Q1467" i="4" s="1"/>
  <c r="M1426" i="4"/>
  <c r="Q1426" i="4" s="1"/>
  <c r="M1434" i="4"/>
  <c r="Q1434" i="4" s="1"/>
  <c r="M1454" i="4"/>
  <c r="Q1454" i="4" s="1"/>
  <c r="M1458" i="4"/>
  <c r="Q1458" i="4" s="1"/>
  <c r="M1462" i="4"/>
  <c r="Q1462" i="4" s="1"/>
  <c r="M1466" i="4"/>
  <c r="Q1466" i="4" s="1"/>
  <c r="M1470" i="4"/>
  <c r="Q1470" i="4" s="1"/>
  <c r="M1474" i="4"/>
  <c r="Q1474" i="4" s="1"/>
  <c r="M1478" i="4"/>
  <c r="Q1478" i="4" s="1"/>
  <c r="M1486" i="4"/>
  <c r="Q1486" i="4" s="1"/>
  <c r="M1499" i="4"/>
  <c r="Q1499" i="4" s="1"/>
  <c r="M1506" i="4"/>
  <c r="Q1506" i="4" s="1"/>
  <c r="M1389" i="4"/>
  <c r="Q1389" i="4" s="1"/>
  <c r="M1515" i="4"/>
  <c r="Q1515" i="4" s="1"/>
  <c r="M1526" i="4"/>
  <c r="Q1526" i="4" s="1"/>
  <c r="M1533" i="4"/>
  <c r="Q1533" i="4" s="1"/>
  <c r="M1421" i="4"/>
  <c r="Q1421" i="4" s="1"/>
  <c r="M1425" i="4"/>
  <c r="Q1425" i="4" s="1"/>
  <c r="M1438" i="4"/>
  <c r="Q1438" i="4" s="1"/>
  <c r="M1480" i="4"/>
  <c r="Q1480" i="4" s="1"/>
  <c r="M1483" i="4"/>
  <c r="Q1483" i="4" s="1"/>
  <c r="M1660" i="4"/>
  <c r="Q1660" i="4" s="1"/>
  <c r="M1365" i="4"/>
  <c r="Q1365" i="4" s="1"/>
  <c r="M1497" i="4"/>
  <c r="Q1497" i="4" s="1"/>
  <c r="M1513" i="4"/>
  <c r="Q1513" i="4" s="1"/>
  <c r="M1530" i="4"/>
  <c r="Q1530" i="4" s="1"/>
  <c r="M1436" i="4"/>
  <c r="Q1436" i="4" s="1"/>
  <c r="M1493" i="4"/>
  <c r="Q1493" i="4" s="1"/>
  <c r="M1525" i="4"/>
  <c r="Q1525" i="4" s="1"/>
  <c r="M1537" i="4"/>
  <c r="Q1537" i="4" s="1"/>
  <c r="M1563" i="4"/>
  <c r="Q1563" i="4" s="1"/>
  <c r="M1495" i="4"/>
  <c r="Q1495" i="4" s="1"/>
  <c r="M1502" i="4"/>
  <c r="Q1502" i="4" s="1"/>
  <c r="M1504" i="4"/>
  <c r="Q1504" i="4" s="1"/>
  <c r="M1385" i="4"/>
  <c r="Q1385" i="4" s="1"/>
  <c r="M1511" i="4"/>
  <c r="Q1511" i="4" s="1"/>
  <c r="M1520" i="4"/>
  <c r="Q1520" i="4" s="1"/>
  <c r="M1401" i="4"/>
  <c r="Q1401" i="4" s="1"/>
  <c r="M1534" i="4"/>
  <c r="Q1534" i="4" s="1"/>
  <c r="M1553" i="4"/>
  <c r="Q1553" i="4" s="1"/>
  <c r="M1463" i="4"/>
  <c r="Q1463" i="4" s="1"/>
  <c r="M1595" i="4"/>
  <c r="Q1595" i="4" s="1"/>
  <c r="M1487" i="4"/>
  <c r="Q1487" i="4" s="1"/>
  <c r="M1517" i="4"/>
  <c r="Q1517" i="4" s="1"/>
  <c r="M1582" i="4"/>
  <c r="Q1582" i="4" s="1"/>
  <c r="M1490" i="4"/>
  <c r="Q1490" i="4" s="1"/>
  <c r="M1531" i="4"/>
  <c r="Q1531" i="4" s="1"/>
  <c r="M1538" i="4"/>
  <c r="Q1538" i="4" s="1"/>
  <c r="M1547" i="4"/>
  <c r="Q1547" i="4" s="1"/>
  <c r="M1429" i="4"/>
  <c r="Q1429" i="4" s="1"/>
  <c r="M1573" i="4"/>
  <c r="Q1573" i="4" s="1"/>
  <c r="M1581" i="4"/>
  <c r="Q1581" i="4" s="1"/>
  <c r="M1479" i="4"/>
  <c r="Q1479" i="4" s="1"/>
  <c r="M1509" i="4"/>
  <c r="Q1509" i="4" s="1"/>
  <c r="M1645" i="4"/>
  <c r="Q1645" i="4" s="1"/>
  <c r="M1496" i="4"/>
  <c r="Q1496" i="4" s="1"/>
  <c r="M1512" i="4"/>
  <c r="Q1512" i="4" s="1"/>
  <c r="M1528" i="4"/>
  <c r="Q1528" i="4" s="1"/>
  <c r="M1437" i="4"/>
  <c r="Q1437" i="4" s="1"/>
  <c r="M1469" i="4"/>
  <c r="Q1469" i="4" s="1"/>
  <c r="M1505" i="4"/>
  <c r="Q1505" i="4" s="1"/>
  <c r="M1562" i="4"/>
  <c r="Q1562" i="4" s="1"/>
  <c r="M1449" i="4"/>
  <c r="Q1449" i="4" s="1"/>
  <c r="M1593" i="4"/>
  <c r="Q1593" i="4" s="1"/>
  <c r="M1491" i="4"/>
  <c r="Q1491" i="4" s="1"/>
  <c r="M1535" i="4"/>
  <c r="Q1535" i="4" s="1"/>
  <c r="M1657" i="4"/>
  <c r="Q1657" i="4" s="1"/>
  <c r="M1543" i="4"/>
  <c r="Q1543" i="4" s="1"/>
  <c r="M1548" i="4"/>
  <c r="Q1548" i="4" s="1"/>
  <c r="M1554" i="4"/>
  <c r="Q1554" i="4" s="1"/>
  <c r="M1743" i="4"/>
  <c r="Q1743" i="4" s="1"/>
  <c r="M1465" i="4"/>
  <c r="Q1465" i="4" s="1"/>
  <c r="M1481" i="4"/>
  <c r="Q1481" i="4" s="1"/>
  <c r="M1521" i="4"/>
  <c r="Q1521" i="4" s="1"/>
  <c r="M1552" i="4"/>
  <c r="Q1552" i="4" s="1"/>
  <c r="M1558" i="4"/>
  <c r="Q1558" i="4" s="1"/>
  <c r="M1507" i="4"/>
  <c r="Q1507" i="4" s="1"/>
  <c r="M1681" i="4"/>
  <c r="Q1681" i="4" s="1"/>
  <c r="M1620" i="4"/>
  <c r="Q1620" i="4" s="1"/>
  <c r="M1564" i="4"/>
  <c r="Q1564" i="4" s="1"/>
  <c r="M1453" i="4"/>
  <c r="Q1453" i="4" s="1"/>
  <c r="M1461" i="4"/>
  <c r="Q1461" i="4" s="1"/>
  <c r="M1477" i="4"/>
  <c r="Q1477" i="4" s="1"/>
  <c r="M1523" i="4"/>
  <c r="Q1523" i="4" s="1"/>
  <c r="M1561" i="4"/>
  <c r="Q1561" i="4" s="1"/>
  <c r="M1433" i="4"/>
  <c r="Q1433" i="4" s="1"/>
  <c r="M1560" i="4"/>
  <c r="Q1560" i="4" s="1"/>
  <c r="M1572" i="4"/>
  <c r="Q1572" i="4" s="1"/>
  <c r="M1575" i="4"/>
  <c r="Q1575" i="4" s="1"/>
  <c r="M1709" i="4"/>
  <c r="Q1709" i="4" s="1"/>
  <c r="M1615" i="4"/>
  <c r="Q1615" i="4" s="1"/>
  <c r="M1644" i="4"/>
  <c r="Q1644" i="4" s="1"/>
  <c r="M1551" i="4"/>
  <c r="Q1551" i="4" s="1"/>
  <c r="M1445" i="4"/>
  <c r="Q1445" i="4" s="1"/>
  <c r="M1457" i="4"/>
  <c r="Q1457" i="4" s="1"/>
  <c r="M1473" i="4"/>
  <c r="Q1473" i="4" s="1"/>
  <c r="M1489" i="4"/>
  <c r="Q1489" i="4" s="1"/>
  <c r="M1618" i="4"/>
  <c r="Q1618" i="4" s="1"/>
  <c r="M1527" i="4"/>
  <c r="Q1527" i="4" s="1"/>
  <c r="M1661" i="4"/>
  <c r="Q1661" i="4" s="1"/>
  <c r="M1555" i="4"/>
  <c r="Q1555" i="4" s="1"/>
  <c r="M1689" i="4"/>
  <c r="Q1689" i="4" s="1"/>
  <c r="M1688" i="4"/>
  <c r="Q1688" i="4" s="1"/>
  <c r="M1571" i="4"/>
  <c r="Q1571" i="4" s="1"/>
  <c r="M1655" i="4"/>
  <c r="Q1655" i="4" s="1"/>
  <c r="M1540" i="4"/>
  <c r="Q1540" i="4" s="1"/>
  <c r="M1546" i="4"/>
  <c r="Q1546" i="4" s="1"/>
  <c r="M1550" i="4"/>
  <c r="Q1550" i="4" s="1"/>
  <c r="M1687" i="4"/>
  <c r="Q1687" i="4" s="1"/>
  <c r="M1568" i="4"/>
  <c r="Q1568" i="4" s="1"/>
  <c r="M1585" i="4"/>
  <c r="Q1585" i="4" s="1"/>
  <c r="M1678" i="4"/>
  <c r="Q1678" i="4" s="1"/>
  <c r="M1541" i="4"/>
  <c r="Q1541" i="4" s="1"/>
  <c r="M1668" i="4"/>
  <c r="Q1668" i="4" s="1"/>
  <c r="M1577" i="4"/>
  <c r="Q1577" i="4" s="1"/>
  <c r="M1584" i="4"/>
  <c r="Q1584" i="4" s="1"/>
  <c r="M1590" i="4"/>
  <c r="Q1590" i="4" s="1"/>
  <c r="M1722" i="4"/>
  <c r="Q1722" i="4" s="1"/>
  <c r="M1731" i="4"/>
  <c r="Q1731" i="4" s="1"/>
  <c r="M1612" i="4"/>
  <c r="Q1612" i="4" s="1"/>
  <c r="M1653" i="4"/>
  <c r="Q1653" i="4" s="1"/>
  <c r="M1669" i="4"/>
  <c r="Q1669" i="4" s="1"/>
  <c r="M1569" i="4"/>
  <c r="Q1569" i="4" s="1"/>
  <c r="M1574" i="4"/>
  <c r="Q1574" i="4" s="1"/>
  <c r="M1576" i="4"/>
  <c r="Q1576" i="4" s="1"/>
  <c r="M1701" i="4"/>
  <c r="Q1701" i="4" s="1"/>
  <c r="M1602" i="4"/>
  <c r="Q1602" i="4" s="1"/>
  <c r="M1603" i="4"/>
  <c r="Q1603" i="4" s="1"/>
  <c r="M1611" i="4"/>
  <c r="Q1611" i="4" s="1"/>
  <c r="M1616" i="4"/>
  <c r="Q1616" i="4" s="1"/>
  <c r="M1757" i="4"/>
  <c r="Q1757" i="4" s="1"/>
  <c r="M1556" i="4"/>
  <c r="Q1556" i="4" s="1"/>
  <c r="M1684" i="4"/>
  <c r="Q1684" i="4" s="1"/>
  <c r="M1691" i="4"/>
  <c r="Q1691" i="4" s="1"/>
  <c r="M1592" i="4"/>
  <c r="Q1592" i="4" s="1"/>
  <c r="M1594" i="4"/>
  <c r="Q1594" i="4" s="1"/>
  <c r="M1609" i="4"/>
  <c r="Q1609" i="4" s="1"/>
  <c r="M1614" i="4"/>
  <c r="Q1614" i="4" s="1"/>
  <c r="M1617" i="4"/>
  <c r="Q1617" i="4" s="1"/>
  <c r="M1619" i="4"/>
  <c r="Q1619" i="4" s="1"/>
  <c r="M1623" i="4"/>
  <c r="Q1623" i="4" s="1"/>
  <c r="M1746" i="4"/>
  <c r="Q1746" i="4" s="1"/>
  <c r="M1643" i="4"/>
  <c r="Q1643" i="4" s="1"/>
  <c r="M1658" i="4"/>
  <c r="Q1658" i="4" s="1"/>
  <c r="M1544" i="4"/>
  <c r="Q1544" i="4" s="1"/>
  <c r="M1545" i="4"/>
  <c r="Q1545" i="4" s="1"/>
  <c r="M1677" i="4"/>
  <c r="Q1677" i="4" s="1"/>
  <c r="M1686" i="4"/>
  <c r="Q1686" i="4" s="1"/>
  <c r="M1690" i="4"/>
  <c r="Q1690" i="4" s="1"/>
  <c r="M1705" i="4"/>
  <c r="Q1705" i="4" s="1"/>
  <c r="M1604" i="4"/>
  <c r="Q1604" i="4" s="1"/>
  <c r="M1628" i="4"/>
  <c r="Q1628" i="4" s="1"/>
  <c r="M1629" i="4"/>
  <c r="Q1629" i="4" s="1"/>
  <c r="M1632" i="4"/>
  <c r="Q1632" i="4" s="1"/>
  <c r="M1671" i="4"/>
  <c r="Q1671" i="4" s="1"/>
  <c r="M1557" i="4"/>
  <c r="Q1557" i="4" s="1"/>
  <c r="M1567" i="4"/>
  <c r="Q1567" i="4" s="1"/>
  <c r="M1699" i="4"/>
  <c r="Q1699" i="4" s="1"/>
  <c r="M1753" i="4"/>
  <c r="Q1753" i="4" s="1"/>
  <c r="M1762" i="4"/>
  <c r="Q1762" i="4" s="1"/>
  <c r="M1663" i="4"/>
  <c r="Q1663" i="4" s="1"/>
  <c r="M1656" i="4"/>
  <c r="Q1656" i="4" s="1"/>
  <c r="M1549" i="4"/>
  <c r="Q1549" i="4" s="1"/>
  <c r="M1566" i="4"/>
  <c r="Q1566" i="4" s="1"/>
  <c r="M1587" i="4"/>
  <c r="Q1587" i="4" s="1"/>
  <c r="M1715" i="4"/>
  <c r="Q1715" i="4" s="1"/>
  <c r="M1605" i="4"/>
  <c r="Q1605" i="4" s="1"/>
  <c r="M1606" i="4"/>
  <c r="Q1606" i="4" s="1"/>
  <c r="M1738" i="4"/>
  <c r="Q1738" i="4" s="1"/>
  <c r="M1626" i="4"/>
  <c r="Q1626" i="4" s="1"/>
  <c r="M1654" i="4"/>
  <c r="Q1654" i="4" s="1"/>
  <c r="M1665" i="4"/>
  <c r="Q1665" i="4" s="1"/>
  <c r="M1680" i="4"/>
  <c r="Q1680" i="4" s="1"/>
  <c r="M1682" i="4"/>
  <c r="Q1682" i="4" s="1"/>
  <c r="M1570" i="4"/>
  <c r="Q1570" i="4" s="1"/>
  <c r="M1580" i="4"/>
  <c r="Q1580" i="4" s="1"/>
  <c r="M1711" i="4"/>
  <c r="Q1711" i="4" s="1"/>
  <c r="M1720" i="4"/>
  <c r="Q1720" i="4" s="1"/>
  <c r="M1723" i="4"/>
  <c r="Q1723" i="4" s="1"/>
  <c r="M1725" i="4"/>
  <c r="Q1725" i="4" s="1"/>
  <c r="M1630" i="4"/>
  <c r="Q1630" i="4" s="1"/>
  <c r="M1646" i="4"/>
  <c r="Q1646" i="4" s="1"/>
  <c r="M1775" i="4"/>
  <c r="Q1775" i="4" s="1"/>
  <c r="M1798" i="4"/>
  <c r="Q1798" i="4" s="1"/>
  <c r="M1565" i="4"/>
  <c r="Q1565" i="4" s="1"/>
  <c r="M1578" i="4"/>
  <c r="Q1578" i="4" s="1"/>
  <c r="M1588" i="4"/>
  <c r="Q1588" i="4" s="1"/>
  <c r="M1596" i="4"/>
  <c r="Q1596" i="4" s="1"/>
  <c r="M1736" i="4"/>
  <c r="Q1736" i="4" s="1"/>
  <c r="M1748" i="4"/>
  <c r="Q1748" i="4" s="1"/>
  <c r="M1749" i="4"/>
  <c r="Q1749" i="4" s="1"/>
  <c r="M1652" i="4"/>
  <c r="Q1652" i="4" s="1"/>
  <c r="M1692" i="4"/>
  <c r="Q1692" i="4" s="1"/>
  <c r="M1710" i="4"/>
  <c r="Q1710" i="4" s="1"/>
  <c r="M1659" i="4"/>
  <c r="Q1659" i="4" s="1"/>
  <c r="M1667" i="4"/>
  <c r="Q1667" i="4" s="1"/>
  <c r="M1673" i="4"/>
  <c r="Q1673" i="4" s="1"/>
  <c r="M1685" i="4"/>
  <c r="Q1685" i="4" s="1"/>
  <c r="M1589" i="4"/>
  <c r="Q1589" i="4" s="1"/>
  <c r="M1712" i="4"/>
  <c r="Q1712" i="4" s="1"/>
  <c r="M1600" i="4"/>
  <c r="Q1600" i="4" s="1"/>
  <c r="M1607" i="4"/>
  <c r="Q1607" i="4" s="1"/>
  <c r="M1732" i="4"/>
  <c r="Q1732" i="4" s="1"/>
  <c r="M1741" i="4"/>
  <c r="Q1741" i="4" s="1"/>
  <c r="M1635" i="4"/>
  <c r="Q1635" i="4" s="1"/>
  <c r="M1638" i="4"/>
  <c r="Q1638" i="4" s="1"/>
  <c r="M1641" i="4"/>
  <c r="Q1641" i="4" s="1"/>
  <c r="M1651" i="4"/>
  <c r="Q1651" i="4" s="1"/>
  <c r="M1774" i="4"/>
  <c r="Q1774" i="4" s="1"/>
  <c r="M1662" i="4"/>
  <c r="Q1662" i="4" s="1"/>
  <c r="M1676" i="4"/>
  <c r="Q1676" i="4" s="1"/>
  <c r="M1679" i="4"/>
  <c r="Q1679" i="4" s="1"/>
  <c r="M1591" i="4"/>
  <c r="Q1591" i="4" s="1"/>
  <c r="M1601" i="4"/>
  <c r="Q1601" i="4" s="1"/>
  <c r="M1610" i="4"/>
  <c r="Q1610" i="4" s="1"/>
  <c r="M1613" i="4"/>
  <c r="Q1613" i="4" s="1"/>
  <c r="M1621" i="4"/>
  <c r="Q1621" i="4" s="1"/>
  <c r="M1624" i="4"/>
  <c r="Q1624" i="4" s="1"/>
  <c r="M1627" i="4"/>
  <c r="Q1627" i="4" s="1"/>
  <c r="M1631" i="4"/>
  <c r="Q1631" i="4" s="1"/>
  <c r="M1756" i="4"/>
  <c r="Q1756" i="4" s="1"/>
  <c r="M1764" i="4"/>
  <c r="Q1764" i="4" s="1"/>
  <c r="M1767" i="4"/>
  <c r="Q1767" i="4" s="1"/>
  <c r="M1771" i="4"/>
  <c r="Q1771" i="4" s="1"/>
  <c r="M1666" i="4"/>
  <c r="Q1666" i="4" s="1"/>
  <c r="M1675" i="4"/>
  <c r="Q1675" i="4" s="1"/>
  <c r="M1586" i="4"/>
  <c r="Q1586" i="4" s="1"/>
  <c r="M1599" i="4"/>
  <c r="Q1599" i="4" s="1"/>
  <c r="M1622" i="4"/>
  <c r="Q1622" i="4" s="1"/>
  <c r="M1625" i="4"/>
  <c r="Q1625" i="4" s="1"/>
  <c r="M1633" i="4"/>
  <c r="Q1633" i="4" s="1"/>
  <c r="M1636" i="4"/>
  <c r="Q1636" i="4" s="1"/>
  <c r="M1639" i="4"/>
  <c r="Q1639" i="4" s="1"/>
  <c r="M1674" i="4"/>
  <c r="Q1674" i="4" s="1"/>
  <c r="M1750" i="4"/>
  <c r="Q1750" i="4" s="1"/>
  <c r="M1740" i="4"/>
  <c r="Q1740" i="4" s="1"/>
  <c r="M1634" i="4"/>
  <c r="Q1634" i="4" s="1"/>
  <c r="M1637" i="4"/>
  <c r="Q1637" i="4" s="1"/>
  <c r="M1642" i="4"/>
  <c r="Q1642" i="4" s="1"/>
  <c r="M1647" i="4"/>
  <c r="Q1647" i="4" s="1"/>
  <c r="M1648" i="4"/>
  <c r="Q1648" i="4" s="1"/>
  <c r="M1698" i="4"/>
  <c r="Q1698" i="4" s="1"/>
  <c r="M1716" i="4"/>
  <c r="Q1716" i="4" s="1"/>
  <c r="M1598" i="4"/>
  <c r="Q1598" i="4" s="1"/>
  <c r="M1608" i="4"/>
  <c r="Q1608" i="4" s="1"/>
  <c r="M1640" i="4"/>
  <c r="Q1640" i="4" s="1"/>
  <c r="M1650" i="4"/>
  <c r="Q1650" i="4" s="1"/>
  <c r="M1664" i="4"/>
  <c r="Q1664" i="4" s="1"/>
  <c r="M1670" i="4"/>
  <c r="Q1670" i="4" s="1"/>
  <c r="M1672" i="4"/>
  <c r="Q1672" i="4" s="1"/>
  <c r="M1718" i="4"/>
  <c r="Q1718" i="4" s="1"/>
  <c r="M1730" i="4"/>
  <c r="Q1730" i="4" s="1"/>
  <c r="M1742" i="4"/>
  <c r="Q1742" i="4" s="1"/>
  <c r="M1754" i="4"/>
  <c r="Q1754" i="4" s="1"/>
  <c r="M1773" i="4"/>
  <c r="Q1773" i="4" s="1"/>
  <c r="M1694" i="4"/>
  <c r="Q1694" i="4" s="1"/>
  <c r="M1700" i="4"/>
  <c r="Q1700" i="4" s="1"/>
  <c r="M1721" i="4"/>
  <c r="Q1721" i="4" s="1"/>
  <c r="M1761" i="4"/>
  <c r="Q1761" i="4" s="1"/>
  <c r="M1727" i="4"/>
  <c r="Q1727" i="4" s="1"/>
  <c r="M1751" i="4"/>
  <c r="Q1751" i="4" s="1"/>
  <c r="M1649" i="4"/>
  <c r="Q1649" i="4" s="1"/>
  <c r="M1693" i="4"/>
  <c r="Q1693" i="4" s="1"/>
  <c r="M1703" i="4"/>
  <c r="Q1703" i="4" s="1"/>
  <c r="M1758" i="4"/>
  <c r="Q1758" i="4" s="1"/>
  <c r="M1760" i="4"/>
  <c r="Q1760" i="4" s="1"/>
  <c r="M1776" i="4"/>
  <c r="Q1776" i="4" s="1"/>
  <c r="M1683" i="4"/>
  <c r="Q1683" i="4" s="1"/>
  <c r="M1714" i="4"/>
  <c r="Q1714" i="4" s="1"/>
  <c r="M1708" i="4"/>
  <c r="Q1708" i="4" s="1"/>
  <c r="M1695" i="4"/>
  <c r="Q1695" i="4" s="1"/>
  <c r="M1704" i="4"/>
  <c r="Q1704" i="4" s="1"/>
  <c r="M1707" i="4"/>
  <c r="Q1707" i="4" s="1"/>
  <c r="M1728" i="4"/>
  <c r="Q1728" i="4" s="1"/>
  <c r="M1734" i="4"/>
  <c r="Q1734" i="4" s="1"/>
  <c r="M1713" i="4"/>
  <c r="Q1713" i="4" s="1"/>
  <c r="M1763" i="4"/>
  <c r="Q1763" i="4" s="1"/>
  <c r="M1766" i="4"/>
  <c r="Q1766" i="4" s="1"/>
  <c r="M1706" i="4"/>
  <c r="Q1706" i="4" s="1"/>
  <c r="M1719" i="4"/>
  <c r="Q1719" i="4" s="1"/>
  <c r="M1726" i="4"/>
  <c r="Q1726" i="4" s="1"/>
  <c r="M1745" i="4"/>
  <c r="Q1745" i="4" s="1"/>
  <c r="M1765" i="4"/>
  <c r="Q1765" i="4" s="1"/>
  <c r="M1724" i="4"/>
  <c r="Q1724" i="4" s="1"/>
  <c r="M1755" i="4"/>
  <c r="Q1755" i="4" s="1"/>
  <c r="M1696" i="4"/>
  <c r="Q1696" i="4" s="1"/>
  <c r="M1717" i="4"/>
  <c r="Q1717" i="4" s="1"/>
  <c r="M1733" i="4"/>
  <c r="Q1733" i="4" s="1"/>
  <c r="M1747" i="4"/>
  <c r="Q1747" i="4" s="1"/>
  <c r="M1729" i="4"/>
  <c r="Q1729" i="4" s="1"/>
  <c r="M1744" i="4"/>
  <c r="Q1744" i="4" s="1"/>
  <c r="M1752" i="4"/>
  <c r="Q1752" i="4" s="1"/>
  <c r="M1769" i="4"/>
  <c r="Q1769" i="4" s="1"/>
  <c r="M1735" i="4"/>
  <c r="Q1735" i="4" s="1"/>
  <c r="M1739" i="4"/>
  <c r="Q1739" i="4" s="1"/>
  <c r="M1768" i="4"/>
  <c r="Q1768" i="4" s="1"/>
  <c r="M1772" i="4"/>
  <c r="Q1772" i="4" s="1"/>
  <c r="M1779" i="4"/>
  <c r="Q1779" i="4" s="1"/>
  <c r="M1737" i="4"/>
  <c r="Q1737" i="4" s="1"/>
  <c r="M1759" i="4"/>
  <c r="Q1759" i="4" s="1"/>
  <c r="M1770" i="4"/>
  <c r="Q1770" i="4" s="1"/>
  <c r="M1802" i="4"/>
  <c r="Q1802" i="4" s="1"/>
  <c r="M1792" i="4"/>
  <c r="Q1792" i="4" s="1"/>
  <c r="K1833" i="4"/>
  <c r="H1832" i="4"/>
  <c r="K1831" i="4"/>
  <c r="H1830" i="4"/>
  <c r="H1828" i="4"/>
  <c r="I1817" i="4"/>
  <c r="I1808" i="4"/>
  <c r="I1799" i="4"/>
  <c r="K1793" i="4"/>
  <c r="H1790" i="4"/>
  <c r="M1790" i="4" s="1"/>
  <c r="Q1790" i="4" s="1"/>
  <c r="H1788" i="4"/>
  <c r="H1786" i="4"/>
  <c r="I1775" i="4"/>
  <c r="I1835" i="4"/>
  <c r="I1826" i="4"/>
  <c r="I1824" i="4"/>
  <c r="I1822" i="4"/>
  <c r="K1820" i="4"/>
  <c r="H1817" i="4"/>
  <c r="I1815" i="4"/>
  <c r="I1813" i="4"/>
  <c r="K1811" i="4"/>
  <c r="H1808" i="4"/>
  <c r="H1806" i="4"/>
  <c r="I1804" i="4"/>
  <c r="K1802" i="4"/>
  <c r="H1799" i="4"/>
  <c r="H1797" i="4"/>
  <c r="H1795" i="4"/>
  <c r="I1784" i="4"/>
  <c r="K1778" i="4"/>
  <c r="H1835" i="4"/>
  <c r="K1829" i="4"/>
  <c r="H1826" i="4"/>
  <c r="H1824" i="4"/>
  <c r="H1822" i="4"/>
  <c r="H1815" i="4"/>
  <c r="H1813" i="4"/>
  <c r="H1804" i="4"/>
  <c r="I1793" i="4"/>
  <c r="K1787" i="4"/>
  <c r="H1784" i="4"/>
  <c r="M1784" i="4" s="1"/>
  <c r="Q1784" i="4" s="1"/>
  <c r="H1782" i="4"/>
  <c r="M1782" i="4" s="1"/>
  <c r="Q1782" i="4" s="1"/>
  <c r="H1780" i="4"/>
  <c r="M1780" i="4" s="1"/>
  <c r="Q1780" i="4" s="1"/>
  <c r="H1833" i="4"/>
  <c r="H1831" i="4"/>
  <c r="I1820" i="4"/>
  <c r="I1816" i="4"/>
  <c r="I1811" i="4"/>
  <c r="K1805" i="4"/>
  <c r="I1802" i="4"/>
  <c r="K1796" i="4"/>
  <c r="K1794" i="4"/>
  <c r="H1793" i="4"/>
  <c r="K1792" i="4"/>
  <c r="H1791" i="4"/>
  <c r="H1789" i="4"/>
  <c r="I1778" i="4"/>
  <c r="H1839" i="4"/>
  <c r="K1832" i="4"/>
  <c r="H1829" i="4"/>
  <c r="H1827" i="4"/>
  <c r="H1825" i="4"/>
  <c r="I1796" i="4"/>
  <c r="K1790" i="4"/>
  <c r="H1787" i="4"/>
  <c r="M1787" i="4" s="1"/>
  <c r="Q1787" i="4" s="1"/>
  <c r="H1785" i="4"/>
  <c r="M1785" i="4" s="1"/>
  <c r="Q1785" i="4" s="1"/>
  <c r="H1783" i="4"/>
  <c r="K1776" i="4"/>
  <c r="M1834" i="4" s="1"/>
  <c r="Q1834" i="4" s="1"/>
  <c r="H1777" i="4"/>
  <c r="M1777" i="4" s="1"/>
  <c r="Q1777" i="4" s="1"/>
  <c r="I1780" i="4"/>
  <c r="K1781" i="4"/>
  <c r="I1785" i="4"/>
  <c r="I1790" i="4"/>
  <c r="I1794" i="4"/>
  <c r="I1798" i="4"/>
  <c r="I1805" i="4"/>
  <c r="H1809" i="4"/>
  <c r="K1810" i="4"/>
  <c r="K1816" i="4"/>
  <c r="H1823" i="4"/>
  <c r="K1827" i="4"/>
  <c r="K1828" i="4"/>
  <c r="I23" i="3"/>
  <c r="I31" i="3"/>
  <c r="I39" i="3"/>
  <c r="I183" i="3"/>
  <c r="I24" i="3"/>
  <c r="I26" i="3"/>
  <c r="I34" i="3"/>
  <c r="I21" i="3"/>
  <c r="I29" i="3"/>
  <c r="I37" i="3"/>
  <c r="I141" i="3"/>
  <c r="I157" i="3"/>
  <c r="I32" i="3"/>
  <c r="I27" i="3"/>
  <c r="I35" i="3"/>
  <c r="I40" i="3"/>
  <c r="I22" i="3"/>
  <c r="I30" i="3"/>
  <c r="I38" i="3"/>
  <c r="I185" i="3"/>
  <c r="I25" i="3"/>
  <c r="I33" i="3"/>
  <c r="I133" i="3"/>
  <c r="I149" i="3"/>
  <c r="I167" i="3"/>
  <c r="I28" i="3"/>
  <c r="I36" i="3"/>
  <c r="I181" i="3"/>
  <c r="I191" i="3"/>
  <c r="I137" i="3"/>
  <c r="I145" i="3"/>
  <c r="I153" i="3"/>
  <c r="I161" i="3"/>
  <c r="I202" i="3"/>
  <c r="I203" i="3"/>
  <c r="I208" i="3"/>
  <c r="I179" i="3"/>
  <c r="I196" i="3"/>
  <c r="I215" i="3"/>
  <c r="I171" i="3"/>
  <c r="I180" i="3"/>
  <c r="I201" i="3"/>
  <c r="I204" i="3"/>
  <c r="K6" i="6" l="1"/>
  <c r="L6" i="6" s="1"/>
  <c r="K14" i="6"/>
  <c r="L14" i="6" s="1"/>
  <c r="K22" i="6"/>
  <c r="L22" i="6" s="1"/>
  <c r="K30" i="6"/>
  <c r="L30" i="6" s="1"/>
  <c r="K38" i="6"/>
  <c r="L38" i="6" s="1"/>
  <c r="K46" i="6"/>
  <c r="L46" i="6" s="1"/>
  <c r="K54" i="6"/>
  <c r="L54" i="6" s="1"/>
  <c r="K62" i="6"/>
  <c r="L62" i="6" s="1"/>
  <c r="K70" i="6"/>
  <c r="L70" i="6" s="1"/>
  <c r="K78" i="6"/>
  <c r="L78" i="6" s="1"/>
  <c r="K86" i="6"/>
  <c r="L86" i="6" s="1"/>
  <c r="K94" i="6"/>
  <c r="L94" i="6" s="1"/>
  <c r="K102" i="6"/>
  <c r="L102" i="6" s="1"/>
  <c r="K110" i="6"/>
  <c r="L110" i="6" s="1"/>
  <c r="K118" i="6"/>
  <c r="L118" i="6" s="1"/>
  <c r="K126" i="6"/>
  <c r="L126" i="6" s="1"/>
  <c r="K134" i="6"/>
  <c r="L134" i="6" s="1"/>
  <c r="K142" i="6"/>
  <c r="L142" i="6" s="1"/>
  <c r="K150" i="6"/>
  <c r="L150" i="6" s="1"/>
  <c r="K158" i="6"/>
  <c r="L158" i="6" s="1"/>
  <c r="K166" i="6"/>
  <c r="L166" i="6" s="1"/>
  <c r="K174" i="6"/>
  <c r="L174" i="6" s="1"/>
  <c r="K182" i="6"/>
  <c r="L182" i="6" s="1"/>
  <c r="K190" i="6"/>
  <c r="L190" i="6" s="1"/>
  <c r="K198" i="6"/>
  <c r="L198" i="6" s="1"/>
  <c r="K206" i="6"/>
  <c r="L206" i="6" s="1"/>
  <c r="K214" i="6"/>
  <c r="L214" i="6" s="1"/>
  <c r="K222" i="6"/>
  <c r="L222" i="6" s="1"/>
  <c r="K230" i="6"/>
  <c r="L230" i="6" s="1"/>
  <c r="K238" i="6"/>
  <c r="L238" i="6" s="1"/>
  <c r="K246" i="6"/>
  <c r="L246" i="6" s="1"/>
  <c r="K254" i="6"/>
  <c r="L254" i="6" s="1"/>
  <c r="K262" i="6"/>
  <c r="L262" i="6" s="1"/>
  <c r="K270" i="6"/>
  <c r="L270" i="6" s="1"/>
  <c r="K278" i="6"/>
  <c r="L278" i="6" s="1"/>
  <c r="K286" i="6"/>
  <c r="L286" i="6" s="1"/>
  <c r="K294" i="6"/>
  <c r="L294" i="6" s="1"/>
  <c r="K302" i="6"/>
  <c r="L302" i="6" s="1"/>
  <c r="K310" i="6"/>
  <c r="L310" i="6" s="1"/>
  <c r="K318" i="6"/>
  <c r="L318" i="6" s="1"/>
  <c r="K326" i="6"/>
  <c r="L326" i="6" s="1"/>
  <c r="K334" i="6"/>
  <c r="L334" i="6" s="1"/>
  <c r="K342" i="6"/>
  <c r="L342" i="6" s="1"/>
  <c r="K350" i="6"/>
  <c r="L350" i="6" s="1"/>
  <c r="K358" i="6"/>
  <c r="L358" i="6" s="1"/>
  <c r="K366" i="6"/>
  <c r="L366" i="6" s="1"/>
  <c r="K374" i="6"/>
  <c r="L374" i="6" s="1"/>
  <c r="K382" i="6"/>
  <c r="L382" i="6" s="1"/>
  <c r="K390" i="6"/>
  <c r="L390" i="6" s="1"/>
  <c r="K398" i="6"/>
  <c r="L398" i="6" s="1"/>
  <c r="K406" i="6"/>
  <c r="L406" i="6" s="1"/>
  <c r="K414" i="6"/>
  <c r="L414" i="6" s="1"/>
  <c r="K422" i="6"/>
  <c r="L422" i="6" s="1"/>
  <c r="K430" i="6"/>
  <c r="L430" i="6" s="1"/>
  <c r="K438" i="6"/>
  <c r="L438" i="6" s="1"/>
  <c r="K446" i="6"/>
  <c r="L446" i="6" s="1"/>
  <c r="K454" i="6"/>
  <c r="L454" i="6" s="1"/>
  <c r="K462" i="6"/>
  <c r="L462" i="6" s="1"/>
  <c r="K470" i="6"/>
  <c r="L470" i="6" s="1"/>
  <c r="K7" i="6"/>
  <c r="L7" i="6" s="1"/>
  <c r="K15" i="6"/>
  <c r="L15" i="6" s="1"/>
  <c r="K23" i="6"/>
  <c r="L23" i="6" s="1"/>
  <c r="K31" i="6"/>
  <c r="L31" i="6" s="1"/>
  <c r="K39" i="6"/>
  <c r="L39" i="6" s="1"/>
  <c r="K47" i="6"/>
  <c r="L47" i="6" s="1"/>
  <c r="K55" i="6"/>
  <c r="L55" i="6" s="1"/>
  <c r="K63" i="6"/>
  <c r="L63" i="6" s="1"/>
  <c r="K71" i="6"/>
  <c r="L71" i="6" s="1"/>
  <c r="K79" i="6"/>
  <c r="L79" i="6" s="1"/>
  <c r="K87" i="6"/>
  <c r="L87" i="6" s="1"/>
  <c r="K95" i="6"/>
  <c r="L95" i="6" s="1"/>
  <c r="K103" i="6"/>
  <c r="L103" i="6" s="1"/>
  <c r="K111" i="6"/>
  <c r="L111" i="6" s="1"/>
  <c r="K119" i="6"/>
  <c r="L119" i="6" s="1"/>
  <c r="K127" i="6"/>
  <c r="L127" i="6" s="1"/>
  <c r="K135" i="6"/>
  <c r="L135" i="6" s="1"/>
  <c r="K143" i="6"/>
  <c r="L143" i="6" s="1"/>
  <c r="K151" i="6"/>
  <c r="L151" i="6" s="1"/>
  <c r="K159" i="6"/>
  <c r="L159" i="6" s="1"/>
  <c r="K167" i="6"/>
  <c r="L167" i="6" s="1"/>
  <c r="K175" i="6"/>
  <c r="L175" i="6" s="1"/>
  <c r="K183" i="6"/>
  <c r="L183" i="6" s="1"/>
  <c r="K191" i="6"/>
  <c r="L191" i="6" s="1"/>
  <c r="K199" i="6"/>
  <c r="L199" i="6" s="1"/>
  <c r="K207" i="6"/>
  <c r="L207" i="6" s="1"/>
  <c r="K215" i="6"/>
  <c r="L215" i="6" s="1"/>
  <c r="K223" i="6"/>
  <c r="L223" i="6" s="1"/>
  <c r="K231" i="6"/>
  <c r="L231" i="6" s="1"/>
  <c r="K239" i="6"/>
  <c r="L239" i="6" s="1"/>
  <c r="K247" i="6"/>
  <c r="L247" i="6" s="1"/>
  <c r="K255" i="6"/>
  <c r="L255" i="6" s="1"/>
  <c r="K263" i="6"/>
  <c r="L263" i="6" s="1"/>
  <c r="K271" i="6"/>
  <c r="L271" i="6" s="1"/>
  <c r="K279" i="6"/>
  <c r="L279" i="6" s="1"/>
  <c r="K287" i="6"/>
  <c r="L287" i="6" s="1"/>
  <c r="K295" i="6"/>
  <c r="L295" i="6" s="1"/>
  <c r="K303" i="6"/>
  <c r="L303" i="6" s="1"/>
  <c r="K311" i="6"/>
  <c r="L311" i="6" s="1"/>
  <c r="K319" i="6"/>
  <c r="L319" i="6" s="1"/>
  <c r="K327" i="6"/>
  <c r="L327" i="6" s="1"/>
  <c r="K335" i="6"/>
  <c r="L335" i="6" s="1"/>
  <c r="K343" i="6"/>
  <c r="L343" i="6" s="1"/>
  <c r="K351" i="6"/>
  <c r="L351" i="6" s="1"/>
  <c r="K359" i="6"/>
  <c r="L359" i="6" s="1"/>
  <c r="K367" i="6"/>
  <c r="L367" i="6" s="1"/>
  <c r="K375" i="6"/>
  <c r="L375" i="6" s="1"/>
  <c r="K383" i="6"/>
  <c r="L383" i="6" s="1"/>
  <c r="K391" i="6"/>
  <c r="L391" i="6" s="1"/>
  <c r="K399" i="6"/>
  <c r="L399" i="6" s="1"/>
  <c r="K407" i="6"/>
  <c r="L407" i="6" s="1"/>
  <c r="K415" i="6"/>
  <c r="L415" i="6" s="1"/>
  <c r="K423" i="6"/>
  <c r="L423" i="6" s="1"/>
  <c r="K431" i="6"/>
  <c r="L431" i="6" s="1"/>
  <c r="K439" i="6"/>
  <c r="L439" i="6" s="1"/>
  <c r="K447" i="6"/>
  <c r="L447" i="6" s="1"/>
  <c r="K455" i="6"/>
  <c r="L455" i="6" s="1"/>
  <c r="K463" i="6"/>
  <c r="L463" i="6" s="1"/>
  <c r="K471" i="6"/>
  <c r="L471" i="6" s="1"/>
  <c r="K8" i="6"/>
  <c r="L8" i="6" s="1"/>
  <c r="K16" i="6"/>
  <c r="L16" i="6" s="1"/>
  <c r="K24" i="6"/>
  <c r="L24" i="6" s="1"/>
  <c r="K32" i="6"/>
  <c r="L32" i="6" s="1"/>
  <c r="K40" i="6"/>
  <c r="L40" i="6" s="1"/>
  <c r="K48" i="6"/>
  <c r="L48" i="6" s="1"/>
  <c r="K56" i="6"/>
  <c r="L56" i="6" s="1"/>
  <c r="K64" i="6"/>
  <c r="L64" i="6" s="1"/>
  <c r="K72" i="6"/>
  <c r="L72" i="6" s="1"/>
  <c r="K80" i="6"/>
  <c r="L80" i="6" s="1"/>
  <c r="K88" i="6"/>
  <c r="L88" i="6" s="1"/>
  <c r="K96" i="6"/>
  <c r="L96" i="6" s="1"/>
  <c r="K104" i="6"/>
  <c r="L104" i="6" s="1"/>
  <c r="K112" i="6"/>
  <c r="L112" i="6" s="1"/>
  <c r="K120" i="6"/>
  <c r="L120" i="6" s="1"/>
  <c r="K128" i="6"/>
  <c r="L128" i="6" s="1"/>
  <c r="K136" i="6"/>
  <c r="L136" i="6" s="1"/>
  <c r="K144" i="6"/>
  <c r="L144" i="6" s="1"/>
  <c r="K152" i="6"/>
  <c r="L152" i="6" s="1"/>
  <c r="K160" i="6"/>
  <c r="L160" i="6" s="1"/>
  <c r="K168" i="6"/>
  <c r="L168" i="6" s="1"/>
  <c r="K176" i="6"/>
  <c r="L176" i="6" s="1"/>
  <c r="K184" i="6"/>
  <c r="L184" i="6" s="1"/>
  <c r="K192" i="6"/>
  <c r="L192" i="6" s="1"/>
  <c r="K200" i="6"/>
  <c r="L200" i="6" s="1"/>
  <c r="K208" i="6"/>
  <c r="L208" i="6" s="1"/>
  <c r="K216" i="6"/>
  <c r="L216" i="6" s="1"/>
  <c r="K224" i="6"/>
  <c r="L224" i="6" s="1"/>
  <c r="K232" i="6"/>
  <c r="L232" i="6" s="1"/>
  <c r="K240" i="6"/>
  <c r="L240" i="6" s="1"/>
  <c r="K248" i="6"/>
  <c r="L248" i="6" s="1"/>
  <c r="K256" i="6"/>
  <c r="L256" i="6" s="1"/>
  <c r="K264" i="6"/>
  <c r="L264" i="6" s="1"/>
  <c r="K272" i="6"/>
  <c r="L272" i="6" s="1"/>
  <c r="K280" i="6"/>
  <c r="L280" i="6" s="1"/>
  <c r="K288" i="6"/>
  <c r="L288" i="6" s="1"/>
  <c r="K296" i="6"/>
  <c r="L296" i="6" s="1"/>
  <c r="K304" i="6"/>
  <c r="L304" i="6" s="1"/>
  <c r="K312" i="6"/>
  <c r="L312" i="6" s="1"/>
  <c r="K320" i="6"/>
  <c r="L320" i="6" s="1"/>
  <c r="K328" i="6"/>
  <c r="L328" i="6" s="1"/>
  <c r="K336" i="6"/>
  <c r="L336" i="6" s="1"/>
  <c r="K344" i="6"/>
  <c r="L344" i="6" s="1"/>
  <c r="K352" i="6"/>
  <c r="L352" i="6" s="1"/>
  <c r="K360" i="6"/>
  <c r="L360" i="6" s="1"/>
  <c r="K368" i="6"/>
  <c r="L368" i="6" s="1"/>
  <c r="K376" i="6"/>
  <c r="L376" i="6" s="1"/>
  <c r="K384" i="6"/>
  <c r="L384" i="6" s="1"/>
  <c r="K392" i="6"/>
  <c r="L392" i="6" s="1"/>
  <c r="K400" i="6"/>
  <c r="L400" i="6" s="1"/>
  <c r="K408" i="6"/>
  <c r="L408" i="6" s="1"/>
  <c r="K416" i="6"/>
  <c r="L416" i="6" s="1"/>
  <c r="K424" i="6"/>
  <c r="L424" i="6" s="1"/>
  <c r="K432" i="6"/>
  <c r="L432" i="6" s="1"/>
  <c r="K440" i="6"/>
  <c r="L440" i="6" s="1"/>
  <c r="K448" i="6"/>
  <c r="L448" i="6" s="1"/>
  <c r="K456" i="6"/>
  <c r="L456" i="6" s="1"/>
  <c r="K464" i="6"/>
  <c r="L464" i="6" s="1"/>
  <c r="K472" i="6"/>
  <c r="L472" i="6" s="1"/>
  <c r="K480" i="6"/>
  <c r="L480" i="6" s="1"/>
  <c r="K488" i="6"/>
  <c r="L488" i="6" s="1"/>
  <c r="K9" i="6"/>
  <c r="L9" i="6" s="1"/>
  <c r="K17" i="6"/>
  <c r="L17" i="6" s="1"/>
  <c r="K25" i="6"/>
  <c r="L25" i="6" s="1"/>
  <c r="K33" i="6"/>
  <c r="L33" i="6" s="1"/>
  <c r="K41" i="6"/>
  <c r="L41" i="6" s="1"/>
  <c r="K49" i="6"/>
  <c r="L49" i="6" s="1"/>
  <c r="K57" i="6"/>
  <c r="L57" i="6" s="1"/>
  <c r="K65" i="6"/>
  <c r="L65" i="6" s="1"/>
  <c r="K73" i="6"/>
  <c r="L73" i="6" s="1"/>
  <c r="K81" i="6"/>
  <c r="L81" i="6" s="1"/>
  <c r="K89" i="6"/>
  <c r="L89" i="6" s="1"/>
  <c r="K97" i="6"/>
  <c r="L97" i="6" s="1"/>
  <c r="K105" i="6"/>
  <c r="L105" i="6" s="1"/>
  <c r="K113" i="6"/>
  <c r="L113" i="6" s="1"/>
  <c r="K121" i="6"/>
  <c r="L121" i="6" s="1"/>
  <c r="K129" i="6"/>
  <c r="L129" i="6" s="1"/>
  <c r="K137" i="6"/>
  <c r="L137" i="6" s="1"/>
  <c r="K145" i="6"/>
  <c r="L145" i="6" s="1"/>
  <c r="K153" i="6"/>
  <c r="L153" i="6" s="1"/>
  <c r="K161" i="6"/>
  <c r="L161" i="6" s="1"/>
  <c r="K169" i="6"/>
  <c r="L169" i="6" s="1"/>
  <c r="K177" i="6"/>
  <c r="L177" i="6" s="1"/>
  <c r="K185" i="6"/>
  <c r="L185" i="6" s="1"/>
  <c r="K193" i="6"/>
  <c r="L193" i="6" s="1"/>
  <c r="K201" i="6"/>
  <c r="L201" i="6" s="1"/>
  <c r="K209" i="6"/>
  <c r="L209" i="6" s="1"/>
  <c r="K217" i="6"/>
  <c r="L217" i="6" s="1"/>
  <c r="K225" i="6"/>
  <c r="L225" i="6" s="1"/>
  <c r="K233" i="6"/>
  <c r="L233" i="6" s="1"/>
  <c r="K241" i="6"/>
  <c r="L241" i="6" s="1"/>
  <c r="K249" i="6"/>
  <c r="L249" i="6" s="1"/>
  <c r="K257" i="6"/>
  <c r="L257" i="6" s="1"/>
  <c r="K265" i="6"/>
  <c r="L265" i="6" s="1"/>
  <c r="K273" i="6"/>
  <c r="L273" i="6" s="1"/>
  <c r="K281" i="6"/>
  <c r="L281" i="6" s="1"/>
  <c r="K289" i="6"/>
  <c r="L289" i="6" s="1"/>
  <c r="K297" i="6"/>
  <c r="L297" i="6" s="1"/>
  <c r="K305" i="6"/>
  <c r="L305" i="6" s="1"/>
  <c r="K313" i="6"/>
  <c r="L313" i="6" s="1"/>
  <c r="K321" i="6"/>
  <c r="L321" i="6" s="1"/>
  <c r="K329" i="6"/>
  <c r="L329" i="6" s="1"/>
  <c r="K337" i="6"/>
  <c r="L337" i="6" s="1"/>
  <c r="K345" i="6"/>
  <c r="L345" i="6" s="1"/>
  <c r="K353" i="6"/>
  <c r="L353" i="6" s="1"/>
  <c r="K361" i="6"/>
  <c r="L361" i="6" s="1"/>
  <c r="K369" i="6"/>
  <c r="L369" i="6" s="1"/>
  <c r="K377" i="6"/>
  <c r="L377" i="6" s="1"/>
  <c r="K385" i="6"/>
  <c r="L385" i="6" s="1"/>
  <c r="K393" i="6"/>
  <c r="L393" i="6" s="1"/>
  <c r="K401" i="6"/>
  <c r="L401" i="6" s="1"/>
  <c r="K409" i="6"/>
  <c r="L409" i="6" s="1"/>
  <c r="K417" i="6"/>
  <c r="L417" i="6" s="1"/>
  <c r="K425" i="6"/>
  <c r="L425" i="6" s="1"/>
  <c r="K433" i="6"/>
  <c r="L433" i="6" s="1"/>
  <c r="K441" i="6"/>
  <c r="L441" i="6" s="1"/>
  <c r="K449" i="6"/>
  <c r="L449" i="6" s="1"/>
  <c r="K457" i="6"/>
  <c r="L457" i="6" s="1"/>
  <c r="K465" i="6"/>
  <c r="L465" i="6" s="1"/>
  <c r="K473" i="6"/>
  <c r="L473" i="6" s="1"/>
  <c r="K481" i="6"/>
  <c r="L481" i="6" s="1"/>
  <c r="K489" i="6"/>
  <c r="L489" i="6" s="1"/>
  <c r="K497" i="6"/>
  <c r="L497" i="6" s="1"/>
  <c r="K10" i="6"/>
  <c r="L10" i="6" s="1"/>
  <c r="K18" i="6"/>
  <c r="L18" i="6" s="1"/>
  <c r="K26" i="6"/>
  <c r="L26" i="6" s="1"/>
  <c r="K34" i="6"/>
  <c r="L34" i="6" s="1"/>
  <c r="K42" i="6"/>
  <c r="L42" i="6" s="1"/>
  <c r="K50" i="6"/>
  <c r="L50" i="6" s="1"/>
  <c r="K58" i="6"/>
  <c r="L58" i="6" s="1"/>
  <c r="K66" i="6"/>
  <c r="L66" i="6" s="1"/>
  <c r="K74" i="6"/>
  <c r="L74" i="6" s="1"/>
  <c r="K82" i="6"/>
  <c r="L82" i="6" s="1"/>
  <c r="K90" i="6"/>
  <c r="L90" i="6" s="1"/>
  <c r="K98" i="6"/>
  <c r="L98" i="6" s="1"/>
  <c r="K106" i="6"/>
  <c r="L106" i="6" s="1"/>
  <c r="K114" i="6"/>
  <c r="L114" i="6" s="1"/>
  <c r="K122" i="6"/>
  <c r="L122" i="6" s="1"/>
  <c r="K130" i="6"/>
  <c r="L130" i="6" s="1"/>
  <c r="K138" i="6"/>
  <c r="L138" i="6" s="1"/>
  <c r="K146" i="6"/>
  <c r="L146" i="6" s="1"/>
  <c r="K154" i="6"/>
  <c r="L154" i="6" s="1"/>
  <c r="K162" i="6"/>
  <c r="L162" i="6" s="1"/>
  <c r="K170" i="6"/>
  <c r="L170" i="6" s="1"/>
  <c r="K178" i="6"/>
  <c r="L178" i="6" s="1"/>
  <c r="K186" i="6"/>
  <c r="L186" i="6" s="1"/>
  <c r="K194" i="6"/>
  <c r="L194" i="6" s="1"/>
  <c r="K202" i="6"/>
  <c r="L202" i="6" s="1"/>
  <c r="K210" i="6"/>
  <c r="L210" i="6" s="1"/>
  <c r="K218" i="6"/>
  <c r="L218" i="6" s="1"/>
  <c r="K226" i="6"/>
  <c r="L226" i="6" s="1"/>
  <c r="K234" i="6"/>
  <c r="L234" i="6" s="1"/>
  <c r="K242" i="6"/>
  <c r="L242" i="6" s="1"/>
  <c r="K250" i="6"/>
  <c r="L250" i="6" s="1"/>
  <c r="K258" i="6"/>
  <c r="L258" i="6" s="1"/>
  <c r="K266" i="6"/>
  <c r="L266" i="6" s="1"/>
  <c r="K274" i="6"/>
  <c r="L274" i="6" s="1"/>
  <c r="K282" i="6"/>
  <c r="L282" i="6" s="1"/>
  <c r="K290" i="6"/>
  <c r="L290" i="6" s="1"/>
  <c r="K298" i="6"/>
  <c r="L298" i="6" s="1"/>
  <c r="K306" i="6"/>
  <c r="L306" i="6" s="1"/>
  <c r="K314" i="6"/>
  <c r="L314" i="6" s="1"/>
  <c r="K322" i="6"/>
  <c r="L322" i="6" s="1"/>
  <c r="K330" i="6"/>
  <c r="L330" i="6" s="1"/>
  <c r="K338" i="6"/>
  <c r="L338" i="6" s="1"/>
  <c r="K346" i="6"/>
  <c r="L346" i="6" s="1"/>
  <c r="K354" i="6"/>
  <c r="L354" i="6" s="1"/>
  <c r="K362" i="6"/>
  <c r="L362" i="6" s="1"/>
  <c r="K370" i="6"/>
  <c r="L370" i="6" s="1"/>
  <c r="K378" i="6"/>
  <c r="L378" i="6" s="1"/>
  <c r="K386" i="6"/>
  <c r="L386" i="6" s="1"/>
  <c r="K394" i="6"/>
  <c r="L394" i="6" s="1"/>
  <c r="K402" i="6"/>
  <c r="L402" i="6" s="1"/>
  <c r="K410" i="6"/>
  <c r="L410" i="6" s="1"/>
  <c r="K418" i="6"/>
  <c r="L418" i="6" s="1"/>
  <c r="K426" i="6"/>
  <c r="L426" i="6" s="1"/>
  <c r="K434" i="6"/>
  <c r="L434" i="6" s="1"/>
  <c r="K442" i="6"/>
  <c r="L442" i="6" s="1"/>
  <c r="K450" i="6"/>
  <c r="L450" i="6" s="1"/>
  <c r="K458" i="6"/>
  <c r="L458" i="6" s="1"/>
  <c r="K466" i="6"/>
  <c r="L466" i="6" s="1"/>
  <c r="K474" i="6"/>
  <c r="L474" i="6" s="1"/>
  <c r="K482" i="6"/>
  <c r="L482" i="6" s="1"/>
  <c r="K490" i="6"/>
  <c r="L490" i="6" s="1"/>
  <c r="K498" i="6"/>
  <c r="L498" i="6" s="1"/>
  <c r="K11" i="6"/>
  <c r="L11" i="6" s="1"/>
  <c r="K19" i="6"/>
  <c r="L19" i="6" s="1"/>
  <c r="K27" i="6"/>
  <c r="L27" i="6" s="1"/>
  <c r="K35" i="6"/>
  <c r="L35" i="6" s="1"/>
  <c r="K43" i="6"/>
  <c r="L43" i="6" s="1"/>
  <c r="K51" i="6"/>
  <c r="L51" i="6" s="1"/>
  <c r="K59" i="6"/>
  <c r="L59" i="6" s="1"/>
  <c r="K67" i="6"/>
  <c r="L67" i="6" s="1"/>
  <c r="K75" i="6"/>
  <c r="L75" i="6" s="1"/>
  <c r="K83" i="6"/>
  <c r="L83" i="6" s="1"/>
  <c r="K91" i="6"/>
  <c r="L91" i="6" s="1"/>
  <c r="K99" i="6"/>
  <c r="L99" i="6" s="1"/>
  <c r="K107" i="6"/>
  <c r="L107" i="6" s="1"/>
  <c r="K115" i="6"/>
  <c r="L115" i="6" s="1"/>
  <c r="K123" i="6"/>
  <c r="L123" i="6" s="1"/>
  <c r="K131" i="6"/>
  <c r="L131" i="6" s="1"/>
  <c r="K139" i="6"/>
  <c r="L139" i="6" s="1"/>
  <c r="K147" i="6"/>
  <c r="L147" i="6" s="1"/>
  <c r="K155" i="6"/>
  <c r="L155" i="6" s="1"/>
  <c r="K163" i="6"/>
  <c r="L163" i="6" s="1"/>
  <c r="K171" i="6"/>
  <c r="L171" i="6" s="1"/>
  <c r="K179" i="6"/>
  <c r="L179" i="6" s="1"/>
  <c r="K187" i="6"/>
  <c r="L187" i="6" s="1"/>
  <c r="K195" i="6"/>
  <c r="L195" i="6" s="1"/>
  <c r="K203" i="6"/>
  <c r="L203" i="6" s="1"/>
  <c r="K211" i="6"/>
  <c r="L211" i="6" s="1"/>
  <c r="K219" i="6"/>
  <c r="L219" i="6" s="1"/>
  <c r="K227" i="6"/>
  <c r="L227" i="6" s="1"/>
  <c r="K235" i="6"/>
  <c r="L235" i="6" s="1"/>
  <c r="K243" i="6"/>
  <c r="L243" i="6" s="1"/>
  <c r="K251" i="6"/>
  <c r="L251" i="6" s="1"/>
  <c r="K259" i="6"/>
  <c r="L259" i="6" s="1"/>
  <c r="K267" i="6"/>
  <c r="L267" i="6" s="1"/>
  <c r="K275" i="6"/>
  <c r="L275" i="6" s="1"/>
  <c r="K283" i="6"/>
  <c r="L283" i="6" s="1"/>
  <c r="K291" i="6"/>
  <c r="L291" i="6" s="1"/>
  <c r="K299" i="6"/>
  <c r="L299" i="6" s="1"/>
  <c r="K307" i="6"/>
  <c r="L307" i="6" s="1"/>
  <c r="K315" i="6"/>
  <c r="L315" i="6" s="1"/>
  <c r="K323" i="6"/>
  <c r="L323" i="6" s="1"/>
  <c r="K331" i="6"/>
  <c r="L331" i="6" s="1"/>
  <c r="K339" i="6"/>
  <c r="L339" i="6" s="1"/>
  <c r="K347" i="6"/>
  <c r="L347" i="6" s="1"/>
  <c r="K355" i="6"/>
  <c r="L355" i="6" s="1"/>
  <c r="K363" i="6"/>
  <c r="L363" i="6" s="1"/>
  <c r="K371" i="6"/>
  <c r="L371" i="6" s="1"/>
  <c r="K379" i="6"/>
  <c r="L379" i="6" s="1"/>
  <c r="K387" i="6"/>
  <c r="L387" i="6" s="1"/>
  <c r="K395" i="6"/>
  <c r="L395" i="6" s="1"/>
  <c r="K403" i="6"/>
  <c r="L403" i="6" s="1"/>
  <c r="K411" i="6"/>
  <c r="L411" i="6" s="1"/>
  <c r="K419" i="6"/>
  <c r="L419" i="6" s="1"/>
  <c r="K427" i="6"/>
  <c r="L427" i="6" s="1"/>
  <c r="K435" i="6"/>
  <c r="L435" i="6" s="1"/>
  <c r="K443" i="6"/>
  <c r="L443" i="6" s="1"/>
  <c r="K451" i="6"/>
  <c r="L451" i="6" s="1"/>
  <c r="K459" i="6"/>
  <c r="L459" i="6" s="1"/>
  <c r="K467" i="6"/>
  <c r="L467" i="6" s="1"/>
  <c r="K475" i="6"/>
  <c r="L475" i="6" s="1"/>
  <c r="K483" i="6"/>
  <c r="L483" i="6" s="1"/>
  <c r="K491" i="6"/>
  <c r="L491" i="6" s="1"/>
  <c r="K12" i="6"/>
  <c r="L12" i="6" s="1"/>
  <c r="K44" i="6"/>
  <c r="L44" i="6" s="1"/>
  <c r="K76" i="6"/>
  <c r="L76" i="6" s="1"/>
  <c r="K108" i="6"/>
  <c r="L108" i="6" s="1"/>
  <c r="K140" i="6"/>
  <c r="L140" i="6" s="1"/>
  <c r="K172" i="6"/>
  <c r="L172" i="6" s="1"/>
  <c r="K204" i="6"/>
  <c r="L204" i="6" s="1"/>
  <c r="K236" i="6"/>
  <c r="L236" i="6" s="1"/>
  <c r="K268" i="6"/>
  <c r="L268" i="6" s="1"/>
  <c r="K300" i="6"/>
  <c r="L300" i="6" s="1"/>
  <c r="K332" i="6"/>
  <c r="L332" i="6" s="1"/>
  <c r="K364" i="6"/>
  <c r="L364" i="6" s="1"/>
  <c r="K396" i="6"/>
  <c r="L396" i="6" s="1"/>
  <c r="K428" i="6"/>
  <c r="L428" i="6" s="1"/>
  <c r="K460" i="6"/>
  <c r="L460" i="6" s="1"/>
  <c r="K484" i="6"/>
  <c r="L484" i="6" s="1"/>
  <c r="K496" i="6"/>
  <c r="L496" i="6" s="1"/>
  <c r="K13" i="6"/>
  <c r="L13" i="6" s="1"/>
  <c r="K45" i="6"/>
  <c r="L45" i="6" s="1"/>
  <c r="K77" i="6"/>
  <c r="L77" i="6" s="1"/>
  <c r="K109" i="6"/>
  <c r="L109" i="6" s="1"/>
  <c r="K141" i="6"/>
  <c r="L141" i="6" s="1"/>
  <c r="K173" i="6"/>
  <c r="L173" i="6" s="1"/>
  <c r="K205" i="6"/>
  <c r="L205" i="6" s="1"/>
  <c r="K237" i="6"/>
  <c r="L237" i="6" s="1"/>
  <c r="K269" i="6"/>
  <c r="L269" i="6" s="1"/>
  <c r="K301" i="6"/>
  <c r="L301" i="6" s="1"/>
  <c r="K333" i="6"/>
  <c r="L333" i="6" s="1"/>
  <c r="K365" i="6"/>
  <c r="L365" i="6" s="1"/>
  <c r="K397" i="6"/>
  <c r="L397" i="6" s="1"/>
  <c r="K429" i="6"/>
  <c r="L429" i="6" s="1"/>
  <c r="K461" i="6"/>
  <c r="L461" i="6" s="1"/>
  <c r="K485" i="6"/>
  <c r="L485" i="6" s="1"/>
  <c r="K20" i="6"/>
  <c r="L20" i="6" s="1"/>
  <c r="K52" i="6"/>
  <c r="L52" i="6" s="1"/>
  <c r="K84" i="6"/>
  <c r="L84" i="6" s="1"/>
  <c r="K116" i="6"/>
  <c r="L116" i="6" s="1"/>
  <c r="K148" i="6"/>
  <c r="L148" i="6" s="1"/>
  <c r="K180" i="6"/>
  <c r="L180" i="6" s="1"/>
  <c r="K212" i="6"/>
  <c r="L212" i="6" s="1"/>
  <c r="K244" i="6"/>
  <c r="L244" i="6" s="1"/>
  <c r="K276" i="6"/>
  <c r="L276" i="6" s="1"/>
  <c r="K308" i="6"/>
  <c r="L308" i="6" s="1"/>
  <c r="K340" i="6"/>
  <c r="L340" i="6" s="1"/>
  <c r="K372" i="6"/>
  <c r="L372" i="6" s="1"/>
  <c r="K404" i="6"/>
  <c r="L404" i="6" s="1"/>
  <c r="K436" i="6"/>
  <c r="L436" i="6" s="1"/>
  <c r="K468" i="6"/>
  <c r="L468" i="6" s="1"/>
  <c r="K486" i="6"/>
  <c r="L486" i="6" s="1"/>
  <c r="K21" i="6"/>
  <c r="L21" i="6" s="1"/>
  <c r="K53" i="6"/>
  <c r="L53" i="6" s="1"/>
  <c r="K85" i="6"/>
  <c r="L85" i="6" s="1"/>
  <c r="K117" i="6"/>
  <c r="L117" i="6" s="1"/>
  <c r="K149" i="6"/>
  <c r="L149" i="6" s="1"/>
  <c r="K181" i="6"/>
  <c r="L181" i="6" s="1"/>
  <c r="K213" i="6"/>
  <c r="L213" i="6" s="1"/>
  <c r="K245" i="6"/>
  <c r="L245" i="6" s="1"/>
  <c r="K277" i="6"/>
  <c r="L277" i="6" s="1"/>
  <c r="K309" i="6"/>
  <c r="L309" i="6" s="1"/>
  <c r="K341" i="6"/>
  <c r="L341" i="6" s="1"/>
  <c r="K373" i="6"/>
  <c r="L373" i="6" s="1"/>
  <c r="K405" i="6"/>
  <c r="L405" i="6" s="1"/>
  <c r="K437" i="6"/>
  <c r="L437" i="6" s="1"/>
  <c r="K469" i="6"/>
  <c r="L469" i="6" s="1"/>
  <c r="K487" i="6"/>
  <c r="L487" i="6" s="1"/>
  <c r="K28" i="6"/>
  <c r="L28" i="6" s="1"/>
  <c r="K60" i="6"/>
  <c r="L60" i="6" s="1"/>
  <c r="K92" i="6"/>
  <c r="L92" i="6" s="1"/>
  <c r="K124" i="6"/>
  <c r="L124" i="6" s="1"/>
  <c r="K156" i="6"/>
  <c r="L156" i="6" s="1"/>
  <c r="K188" i="6"/>
  <c r="L188" i="6" s="1"/>
  <c r="K220" i="6"/>
  <c r="L220" i="6" s="1"/>
  <c r="K252" i="6"/>
  <c r="L252" i="6" s="1"/>
  <c r="K284" i="6"/>
  <c r="L284" i="6" s="1"/>
  <c r="K316" i="6"/>
  <c r="L316" i="6" s="1"/>
  <c r="K348" i="6"/>
  <c r="L348" i="6" s="1"/>
  <c r="K380" i="6"/>
  <c r="L380" i="6" s="1"/>
  <c r="K412" i="6"/>
  <c r="L412" i="6" s="1"/>
  <c r="K444" i="6"/>
  <c r="L444" i="6" s="1"/>
  <c r="K476" i="6"/>
  <c r="L476" i="6" s="1"/>
  <c r="K492" i="6"/>
  <c r="L492" i="6" s="1"/>
  <c r="K29" i="6"/>
  <c r="L29" i="6" s="1"/>
  <c r="K61" i="6"/>
  <c r="L61" i="6" s="1"/>
  <c r="K93" i="6"/>
  <c r="L93" i="6" s="1"/>
  <c r="K125" i="6"/>
  <c r="L125" i="6" s="1"/>
  <c r="K157" i="6"/>
  <c r="L157" i="6" s="1"/>
  <c r="K189" i="6"/>
  <c r="L189" i="6" s="1"/>
  <c r="K221" i="6"/>
  <c r="L221" i="6" s="1"/>
  <c r="K253" i="6"/>
  <c r="L253" i="6" s="1"/>
  <c r="K285" i="6"/>
  <c r="L285" i="6" s="1"/>
  <c r="K317" i="6"/>
  <c r="L317" i="6" s="1"/>
  <c r="K349" i="6"/>
  <c r="L349" i="6" s="1"/>
  <c r="K381" i="6"/>
  <c r="L381" i="6" s="1"/>
  <c r="K413" i="6"/>
  <c r="L413" i="6" s="1"/>
  <c r="K445" i="6"/>
  <c r="L445" i="6" s="1"/>
  <c r="K477" i="6"/>
  <c r="L477" i="6" s="1"/>
  <c r="K493" i="6"/>
  <c r="L493" i="6" s="1"/>
  <c r="K36" i="6"/>
  <c r="L36" i="6" s="1"/>
  <c r="K68" i="6"/>
  <c r="L68" i="6" s="1"/>
  <c r="K100" i="6"/>
  <c r="L100" i="6" s="1"/>
  <c r="K132" i="6"/>
  <c r="L132" i="6" s="1"/>
  <c r="K164" i="6"/>
  <c r="L164" i="6" s="1"/>
  <c r="K196" i="6"/>
  <c r="L196" i="6" s="1"/>
  <c r="K228" i="6"/>
  <c r="L228" i="6" s="1"/>
  <c r="K260" i="6"/>
  <c r="L260" i="6" s="1"/>
  <c r="K292" i="6"/>
  <c r="L292" i="6" s="1"/>
  <c r="K324" i="6"/>
  <c r="L324" i="6" s="1"/>
  <c r="K356" i="6"/>
  <c r="L356" i="6" s="1"/>
  <c r="K388" i="6"/>
  <c r="L388" i="6" s="1"/>
  <c r="K420" i="6"/>
  <c r="L420" i="6" s="1"/>
  <c r="K452" i="6"/>
  <c r="L452" i="6" s="1"/>
  <c r="K478" i="6"/>
  <c r="L478" i="6" s="1"/>
  <c r="K494" i="6"/>
  <c r="L494" i="6" s="1"/>
  <c r="K37" i="6"/>
  <c r="L37" i="6" s="1"/>
  <c r="K69" i="6"/>
  <c r="L69" i="6" s="1"/>
  <c r="K101" i="6"/>
  <c r="L101" i="6" s="1"/>
  <c r="K133" i="6"/>
  <c r="L133" i="6" s="1"/>
  <c r="K165" i="6"/>
  <c r="L165" i="6" s="1"/>
  <c r="K197" i="6"/>
  <c r="L197" i="6" s="1"/>
  <c r="K229" i="6"/>
  <c r="L229" i="6" s="1"/>
  <c r="K261" i="6"/>
  <c r="L261" i="6" s="1"/>
  <c r="K293" i="6"/>
  <c r="L293" i="6" s="1"/>
  <c r="K325" i="6"/>
  <c r="L325" i="6" s="1"/>
  <c r="K357" i="6"/>
  <c r="L357" i="6" s="1"/>
  <c r="K389" i="6"/>
  <c r="L389" i="6" s="1"/>
  <c r="K421" i="6"/>
  <c r="L421" i="6" s="1"/>
  <c r="K453" i="6"/>
  <c r="L453" i="6" s="1"/>
  <c r="K479" i="6"/>
  <c r="L479" i="6" s="1"/>
  <c r="K495" i="6"/>
  <c r="L495" i="6" s="1"/>
  <c r="I1639" i="5"/>
  <c r="I1363" i="5"/>
  <c r="J1363" i="5" s="1"/>
  <c r="K1363" i="5" s="1"/>
  <c r="I713" i="5"/>
  <c r="J713" i="5" s="1"/>
  <c r="K713" i="5" s="1"/>
  <c r="I447" i="5"/>
  <c r="J447" i="5" s="1"/>
  <c r="K447" i="5" s="1"/>
  <c r="I384" i="5"/>
  <c r="I449" i="5"/>
  <c r="J449" i="5" s="1"/>
  <c r="K449" i="5" s="1"/>
  <c r="I203" i="5"/>
  <c r="J203" i="5" s="1"/>
  <c r="K203" i="5" s="1"/>
  <c r="I133" i="5"/>
  <c r="J133" i="5" s="1"/>
  <c r="K133" i="5" s="1"/>
  <c r="I239" i="5"/>
  <c r="J239" i="5" s="1"/>
  <c r="K239" i="5" s="1"/>
  <c r="I175" i="5"/>
  <c r="J175" i="5" s="1"/>
  <c r="K175" i="5" s="1"/>
  <c r="I136" i="5"/>
  <c r="J136" i="5" s="1"/>
  <c r="K136" i="5" s="1"/>
  <c r="I220" i="5"/>
  <c r="J220" i="5" s="1"/>
  <c r="K220" i="5" s="1"/>
  <c r="I202" i="5"/>
  <c r="J202" i="5" s="1"/>
  <c r="K202" i="5" s="1"/>
  <c r="I448" i="5"/>
  <c r="I137" i="5"/>
  <c r="J137" i="5" s="1"/>
  <c r="K137" i="5" s="1"/>
  <c r="I1615" i="5"/>
  <c r="I1621" i="5"/>
  <c r="J1621" i="5" s="1"/>
  <c r="K1621" i="5" s="1"/>
  <c r="I1352" i="5"/>
  <c r="J1352" i="5" s="1"/>
  <c r="K1352" i="5" s="1"/>
  <c r="I1153" i="5"/>
  <c r="J1153" i="5" s="1"/>
  <c r="K1153" i="5" s="1"/>
  <c r="I858" i="5"/>
  <c r="I676" i="5"/>
  <c r="J676" i="5" s="1"/>
  <c r="K676" i="5" s="1"/>
  <c r="I507" i="5"/>
  <c r="J507" i="5" s="1"/>
  <c r="K507" i="5" s="1"/>
  <c r="I376" i="5"/>
  <c r="I425" i="5"/>
  <c r="J425" i="5" s="1"/>
  <c r="K425" i="5" s="1"/>
  <c r="I412" i="5"/>
  <c r="J412" i="5" s="1"/>
  <c r="K412" i="5" s="1"/>
  <c r="I261" i="5"/>
  <c r="J261" i="5" s="1"/>
  <c r="K261" i="5" s="1"/>
  <c r="I445" i="5"/>
  <c r="J445" i="5" s="1"/>
  <c r="K445" i="5" s="1"/>
  <c r="I399" i="5"/>
  <c r="J399" i="5" s="1"/>
  <c r="K399" i="5" s="1"/>
  <c r="I442" i="5"/>
  <c r="J442" i="5" s="1"/>
  <c r="K442" i="5" s="1"/>
  <c r="I446" i="5"/>
  <c r="J446" i="5" s="1"/>
  <c r="K446" i="5" s="1"/>
  <c r="I428" i="5"/>
  <c r="J428" i="5" s="1"/>
  <c r="K428" i="5" s="1"/>
  <c r="I433" i="5"/>
  <c r="J433" i="5" s="1"/>
  <c r="K433" i="5" s="1"/>
  <c r="I241" i="5"/>
  <c r="J241" i="5" s="1"/>
  <c r="K241" i="5" s="1"/>
  <c r="I178" i="5"/>
  <c r="J178" i="5" s="1"/>
  <c r="K178" i="5" s="1"/>
  <c r="I135" i="5"/>
  <c r="J135" i="5" s="1"/>
  <c r="K135" i="5" s="1"/>
  <c r="I236" i="5"/>
  <c r="J236" i="5" s="1"/>
  <c r="K236" i="5" s="1"/>
  <c r="I172" i="5"/>
  <c r="J172" i="5" s="1"/>
  <c r="K172" i="5" s="1"/>
  <c r="I194" i="5"/>
  <c r="J194" i="5" s="1"/>
  <c r="K194" i="5" s="1"/>
  <c r="I201" i="5"/>
  <c r="J201" i="5" s="1"/>
  <c r="K201" i="5" s="1"/>
  <c r="I134" i="5"/>
  <c r="J134" i="5" s="1"/>
  <c r="K134" i="5" s="1"/>
  <c r="I227" i="5"/>
  <c r="J227" i="5" s="1"/>
  <c r="K227" i="5" s="1"/>
  <c r="I326" i="5"/>
  <c r="J326" i="5" s="1"/>
  <c r="K326" i="5" s="1"/>
  <c r="I911" i="5"/>
  <c r="J911" i="5" s="1"/>
  <c r="K911" i="5" s="1"/>
  <c r="I499" i="5"/>
  <c r="J499" i="5" s="1"/>
  <c r="K499" i="5" s="1"/>
  <c r="I434" i="5"/>
  <c r="J434" i="5" s="1"/>
  <c r="K434" i="5" s="1"/>
  <c r="I375" i="5"/>
  <c r="J375" i="5" s="1"/>
  <c r="K375" i="5" s="1"/>
  <c r="I411" i="5"/>
  <c r="J411" i="5" s="1"/>
  <c r="K411" i="5" s="1"/>
  <c r="I274" i="5"/>
  <c r="J274" i="5" s="1"/>
  <c r="K274" i="5" s="1"/>
  <c r="I443" i="5"/>
  <c r="J443" i="5" s="1"/>
  <c r="K443" i="5" s="1"/>
  <c r="I429" i="5"/>
  <c r="J429" i="5" s="1"/>
  <c r="K429" i="5" s="1"/>
  <c r="I398" i="5"/>
  <c r="J398" i="5" s="1"/>
  <c r="K398" i="5" s="1"/>
  <c r="I440" i="5"/>
  <c r="I431" i="5"/>
  <c r="J431" i="5" s="1"/>
  <c r="K431" i="5" s="1"/>
  <c r="I396" i="5"/>
  <c r="J396" i="5" s="1"/>
  <c r="K396" i="5" s="1"/>
  <c r="I421" i="5"/>
  <c r="J421" i="5" s="1"/>
  <c r="K421" i="5" s="1"/>
  <c r="I235" i="5"/>
  <c r="J235" i="5" s="1"/>
  <c r="K235" i="5" s="1"/>
  <c r="I177" i="5"/>
  <c r="J177" i="5" s="1"/>
  <c r="K177" i="5" s="1"/>
  <c r="I132" i="5"/>
  <c r="J132" i="5" s="1"/>
  <c r="K132" i="5" s="1"/>
  <c r="I226" i="5"/>
  <c r="J226" i="5" s="1"/>
  <c r="K226" i="5" s="1"/>
  <c r="I212" i="5"/>
  <c r="J212" i="5" s="1"/>
  <c r="K212" i="5" s="1"/>
  <c r="I171" i="5"/>
  <c r="J171" i="5" s="1"/>
  <c r="K171" i="5" s="1"/>
  <c r="I168" i="5"/>
  <c r="J168" i="5" s="1"/>
  <c r="K168" i="5" s="1"/>
  <c r="I180" i="5"/>
  <c r="J180" i="5" s="1"/>
  <c r="K180" i="5" s="1"/>
  <c r="I130" i="5"/>
  <c r="J130" i="5" s="1"/>
  <c r="K130" i="5" s="1"/>
  <c r="I224" i="5"/>
  <c r="J224" i="5" s="1"/>
  <c r="K224" i="5" s="1"/>
  <c r="I257" i="5"/>
  <c r="J257" i="5" s="1"/>
  <c r="K257" i="5" s="1"/>
  <c r="I416" i="5"/>
  <c r="I1195" i="5"/>
  <c r="J1195" i="5" s="1"/>
  <c r="K1195" i="5" s="1"/>
  <c r="I451" i="5"/>
  <c r="J451" i="5" s="1"/>
  <c r="K451" i="5" s="1"/>
  <c r="I476" i="5"/>
  <c r="J476" i="5" s="1"/>
  <c r="K476" i="5" s="1"/>
  <c r="I432" i="5"/>
  <c r="I409" i="5"/>
  <c r="J409" i="5" s="1"/>
  <c r="K409" i="5" s="1"/>
  <c r="I441" i="5"/>
  <c r="J441" i="5" s="1"/>
  <c r="K441" i="5" s="1"/>
  <c r="I426" i="5"/>
  <c r="J426" i="5" s="1"/>
  <c r="K426" i="5" s="1"/>
  <c r="I430" i="5"/>
  <c r="J430" i="5" s="1"/>
  <c r="K430" i="5" s="1"/>
  <c r="I400" i="5"/>
  <c r="I232" i="5"/>
  <c r="J232" i="5" s="1"/>
  <c r="K232" i="5" s="1"/>
  <c r="I218" i="5"/>
  <c r="J218" i="5" s="1"/>
  <c r="K218" i="5" s="1"/>
  <c r="I167" i="5"/>
  <c r="J167" i="5" s="1"/>
  <c r="K167" i="5" s="1"/>
  <c r="I131" i="5"/>
  <c r="J131" i="5" s="1"/>
  <c r="K131" i="5" s="1"/>
  <c r="I225" i="5"/>
  <c r="J225" i="5" s="1"/>
  <c r="K225" i="5" s="1"/>
  <c r="I211" i="5"/>
  <c r="J211" i="5" s="1"/>
  <c r="K211" i="5" s="1"/>
  <c r="I158" i="5"/>
  <c r="J158" i="5" s="1"/>
  <c r="K158" i="5" s="1"/>
  <c r="I179" i="5"/>
  <c r="J179" i="5" s="1"/>
  <c r="K179" i="5" s="1"/>
  <c r="I129" i="5"/>
  <c r="J129" i="5" s="1"/>
  <c r="K129" i="5" s="1"/>
  <c r="I189" i="5"/>
  <c r="J189" i="5" s="1"/>
  <c r="K189" i="5" s="1"/>
  <c r="I450" i="5"/>
  <c r="J450" i="5" s="1"/>
  <c r="K450" i="5" s="1"/>
  <c r="I437" i="5"/>
  <c r="J437" i="5" s="1"/>
  <c r="K437" i="5" s="1"/>
  <c r="I423" i="5"/>
  <c r="J423" i="5" s="1"/>
  <c r="K423" i="5" s="1"/>
  <c r="I397" i="5"/>
  <c r="J397" i="5" s="1"/>
  <c r="K397" i="5" s="1"/>
  <c r="I413" i="5"/>
  <c r="J413" i="5" s="1"/>
  <c r="K413" i="5" s="1"/>
  <c r="I306" i="5"/>
  <c r="J306" i="5" s="1"/>
  <c r="K306" i="5" s="1"/>
  <c r="I424" i="5"/>
  <c r="I415" i="5"/>
  <c r="J415" i="5" s="1"/>
  <c r="K415" i="5" s="1"/>
  <c r="I419" i="5"/>
  <c r="J419" i="5" s="1"/>
  <c r="K419" i="5" s="1"/>
  <c r="I222" i="5"/>
  <c r="J222" i="5" s="1"/>
  <c r="K222" i="5" s="1"/>
  <c r="I217" i="5"/>
  <c r="J217" i="5" s="1"/>
  <c r="K217" i="5" s="1"/>
  <c r="I165" i="5"/>
  <c r="J165" i="5" s="1"/>
  <c r="K165" i="5" s="1"/>
  <c r="I190" i="5"/>
  <c r="J190" i="5" s="1"/>
  <c r="K190" i="5" s="1"/>
  <c r="I208" i="5"/>
  <c r="J208" i="5" s="1"/>
  <c r="K208" i="5" s="1"/>
  <c r="I154" i="5"/>
  <c r="J154" i="5" s="1"/>
  <c r="K154" i="5" s="1"/>
  <c r="I234" i="5"/>
  <c r="J234" i="5" s="1"/>
  <c r="K234" i="5" s="1"/>
  <c r="I166" i="5"/>
  <c r="J166" i="5" s="1"/>
  <c r="K166" i="5" s="1"/>
  <c r="I247" i="5"/>
  <c r="J247" i="5" s="1"/>
  <c r="K247" i="5" s="1"/>
  <c r="I144" i="5"/>
  <c r="J144" i="5" s="1"/>
  <c r="K144" i="5" s="1"/>
  <c r="I418" i="5"/>
  <c r="J418" i="5" s="1"/>
  <c r="K418" i="5" s="1"/>
  <c r="I289" i="5"/>
  <c r="J289" i="5" s="1"/>
  <c r="K289" i="5" s="1"/>
  <c r="I1829" i="5"/>
  <c r="J1829" i="5" s="1"/>
  <c r="K1829" i="5" s="1"/>
  <c r="I791" i="5"/>
  <c r="J791" i="5" s="1"/>
  <c r="K791" i="5" s="1"/>
  <c r="I981" i="5"/>
  <c r="J981" i="5" s="1"/>
  <c r="K981" i="5" s="1"/>
  <c r="I422" i="5"/>
  <c r="J422" i="5" s="1"/>
  <c r="K422" i="5" s="1"/>
  <c r="I436" i="5"/>
  <c r="J436" i="5" s="1"/>
  <c r="K436" i="5" s="1"/>
  <c r="I414" i="5"/>
  <c r="J414" i="5" s="1"/>
  <c r="K414" i="5" s="1"/>
  <c r="I417" i="5"/>
  <c r="J417" i="5" s="1"/>
  <c r="K417" i="5" s="1"/>
  <c r="I266" i="5"/>
  <c r="J266" i="5" s="1"/>
  <c r="K266" i="5" s="1"/>
  <c r="I251" i="5"/>
  <c r="J251" i="5" s="1"/>
  <c r="K251" i="5" s="1"/>
  <c r="I184" i="5"/>
  <c r="J184" i="5" s="1"/>
  <c r="K184" i="5" s="1"/>
  <c r="I205" i="5"/>
  <c r="J205" i="5" s="1"/>
  <c r="K205" i="5" s="1"/>
  <c r="I164" i="5"/>
  <c r="J164" i="5" s="1"/>
  <c r="K164" i="5" s="1"/>
  <c r="I160" i="5"/>
  <c r="J160" i="5" s="1"/>
  <c r="K160" i="5" s="1"/>
  <c r="I198" i="5"/>
  <c r="J198" i="5" s="1"/>
  <c r="K198" i="5" s="1"/>
  <c r="I143" i="5"/>
  <c r="J143" i="5" s="1"/>
  <c r="K143" i="5" s="1"/>
  <c r="I233" i="5"/>
  <c r="J233" i="5" s="1"/>
  <c r="K233" i="5" s="1"/>
  <c r="I219" i="5"/>
  <c r="J219" i="5" s="1"/>
  <c r="K219" i="5" s="1"/>
  <c r="I162" i="5"/>
  <c r="J162" i="5" s="1"/>
  <c r="K162" i="5" s="1"/>
  <c r="I246" i="5"/>
  <c r="I157" i="5"/>
  <c r="J157" i="5" s="1"/>
  <c r="K157" i="5" s="1"/>
  <c r="I254" i="5"/>
  <c r="J254" i="5" s="1"/>
  <c r="K254" i="5" s="1"/>
  <c r="I406" i="5"/>
  <c r="J406" i="5" s="1"/>
  <c r="K406" i="5" s="1"/>
  <c r="I1178" i="5"/>
  <c r="J1178" i="5" s="1"/>
  <c r="K1178" i="5" s="1"/>
  <c r="I1054" i="5"/>
  <c r="J1054" i="5" s="1"/>
  <c r="K1054" i="5" s="1"/>
  <c r="I1119" i="5"/>
  <c r="J1119" i="5" s="1"/>
  <c r="K1119" i="5" s="1"/>
  <c r="I802" i="5"/>
  <c r="J802" i="5" s="1"/>
  <c r="K802" i="5" s="1"/>
  <c r="I489" i="5"/>
  <c r="J489" i="5" s="1"/>
  <c r="K489" i="5" s="1"/>
  <c r="I407" i="5"/>
  <c r="J407" i="5" s="1"/>
  <c r="K407" i="5" s="1"/>
  <c r="I439" i="5"/>
  <c r="J439" i="5" s="1"/>
  <c r="K439" i="5" s="1"/>
  <c r="I394" i="5"/>
  <c r="J394" i="5" s="1"/>
  <c r="K394" i="5" s="1"/>
  <c r="I333" i="5"/>
  <c r="J333" i="5" s="1"/>
  <c r="K333" i="5" s="1"/>
  <c r="I420" i="5"/>
  <c r="J420" i="5" s="1"/>
  <c r="K420" i="5" s="1"/>
  <c r="I410" i="5"/>
  <c r="J410" i="5" s="1"/>
  <c r="K410" i="5" s="1"/>
  <c r="I403" i="5"/>
  <c r="J403" i="5" s="1"/>
  <c r="K403" i="5" s="1"/>
  <c r="I248" i="5"/>
  <c r="J248" i="5" s="1"/>
  <c r="K248" i="5" s="1"/>
  <c r="I152" i="5"/>
  <c r="J152" i="5" s="1"/>
  <c r="K152" i="5" s="1"/>
  <c r="I207" i="5"/>
  <c r="J207" i="5" s="1"/>
  <c r="K207" i="5" s="1"/>
  <c r="I163" i="5"/>
  <c r="J163" i="5" s="1"/>
  <c r="K163" i="5" s="1"/>
  <c r="I186" i="5"/>
  <c r="J186" i="5" s="1"/>
  <c r="K186" i="5" s="1"/>
  <c r="I140" i="5"/>
  <c r="J140" i="5" s="1"/>
  <c r="K140" i="5" s="1"/>
  <c r="I221" i="5"/>
  <c r="J221" i="5" s="1"/>
  <c r="K221" i="5" s="1"/>
  <c r="I216" i="5"/>
  <c r="J216" i="5" s="1"/>
  <c r="K216" i="5" s="1"/>
  <c r="I161" i="5"/>
  <c r="J161" i="5" s="1"/>
  <c r="K161" i="5" s="1"/>
  <c r="I244" i="5"/>
  <c r="I159" i="5"/>
  <c r="J159" i="5" s="1"/>
  <c r="K159" i="5" s="1"/>
  <c r="I169" i="5"/>
  <c r="J169" i="5" s="1"/>
  <c r="K169" i="5" s="1"/>
  <c r="I337" i="5"/>
  <c r="J337" i="5" s="1"/>
  <c r="K337" i="5" s="1"/>
  <c r="I1831" i="5"/>
  <c r="J1831" i="5" s="1"/>
  <c r="K1831" i="5" s="1"/>
  <c r="I1649" i="5"/>
  <c r="J1649" i="5" s="1"/>
  <c r="K1649" i="5" s="1"/>
  <c r="I1137" i="5"/>
  <c r="J1137" i="5" s="1"/>
  <c r="K1137" i="5" s="1"/>
  <c r="I855" i="5"/>
  <c r="J855" i="5" s="1"/>
  <c r="K855" i="5" s="1"/>
  <c r="I467" i="5"/>
  <c r="I460" i="5"/>
  <c r="J460" i="5" s="1"/>
  <c r="K460" i="5" s="1"/>
  <c r="I521" i="5"/>
  <c r="J521" i="5" s="1"/>
  <c r="K521" i="5" s="1"/>
  <c r="I265" i="5"/>
  <c r="J265" i="5" s="1"/>
  <c r="K265" i="5" s="1"/>
  <c r="I195" i="5"/>
  <c r="J195" i="5" s="1"/>
  <c r="K195" i="5" s="1"/>
  <c r="I255" i="5"/>
  <c r="J255" i="5" s="1"/>
  <c r="K255" i="5" s="1"/>
  <c r="I200" i="5"/>
  <c r="J200" i="5" s="1"/>
  <c r="K200" i="5" s="1"/>
  <c r="I150" i="5"/>
  <c r="J150" i="5" s="1"/>
  <c r="K150" i="5" s="1"/>
  <c r="I215" i="5"/>
  <c r="J215" i="5" s="1"/>
  <c r="K215" i="5" s="1"/>
  <c r="I153" i="5"/>
  <c r="J153" i="5" s="1"/>
  <c r="K153" i="5" s="1"/>
  <c r="I243" i="5"/>
  <c r="J243" i="5" s="1"/>
  <c r="K243" i="5" s="1"/>
  <c r="I193" i="5"/>
  <c r="J193" i="5" s="1"/>
  <c r="K193" i="5" s="1"/>
  <c r="I181" i="5"/>
  <c r="J181" i="5" s="1"/>
  <c r="K181" i="5" s="1"/>
  <c r="I149" i="5"/>
  <c r="J149" i="5" s="1"/>
  <c r="K149" i="5" s="1"/>
  <c r="I365" i="5"/>
  <c r="J365" i="5" s="1"/>
  <c r="K365" i="5" s="1"/>
  <c r="I238" i="5"/>
  <c r="J238" i="5" s="1"/>
  <c r="K238" i="5" s="1"/>
  <c r="I191" i="5"/>
  <c r="J191" i="5" s="1"/>
  <c r="K191" i="5" s="1"/>
  <c r="I155" i="5"/>
  <c r="J155" i="5" s="1"/>
  <c r="K155" i="5" s="1"/>
  <c r="I214" i="5"/>
  <c r="J214" i="5" s="1"/>
  <c r="K214" i="5" s="1"/>
  <c r="I1828" i="5"/>
  <c r="J1828" i="5" s="1"/>
  <c r="K1828" i="5" s="1"/>
  <c r="I1797" i="5"/>
  <c r="J1797" i="5" s="1"/>
  <c r="K1797" i="5" s="1"/>
  <c r="I1785" i="5"/>
  <c r="J1785" i="5" s="1"/>
  <c r="K1785" i="5" s="1"/>
  <c r="I1657" i="5"/>
  <c r="J1657" i="5" s="1"/>
  <c r="K1657" i="5" s="1"/>
  <c r="I1358" i="5"/>
  <c r="J1358" i="5" s="1"/>
  <c r="K1358" i="5" s="1"/>
  <c r="I1372" i="5"/>
  <c r="J1372" i="5" s="1"/>
  <c r="K1372" i="5" s="1"/>
  <c r="I1191" i="5"/>
  <c r="J1191" i="5" s="1"/>
  <c r="K1191" i="5" s="1"/>
  <c r="I977" i="5"/>
  <c r="J977" i="5" s="1"/>
  <c r="K977" i="5" s="1"/>
  <c r="I1300" i="5"/>
  <c r="J1300" i="5" s="1"/>
  <c r="K1300" i="5" s="1"/>
  <c r="I722" i="5"/>
  <c r="I459" i="5"/>
  <c r="J459" i="5" s="1"/>
  <c r="K459" i="5" s="1"/>
  <c r="I452" i="5"/>
  <c r="J452" i="5" s="1"/>
  <c r="K452" i="5" s="1"/>
  <c r="I382" i="5"/>
  <c r="J382" i="5" s="1"/>
  <c r="K382" i="5" s="1"/>
  <c r="I314" i="5"/>
  <c r="J314" i="5" s="1"/>
  <c r="K314" i="5" s="1"/>
  <c r="I480" i="5"/>
  <c r="J480" i="5" s="1"/>
  <c r="K480" i="5" s="1"/>
  <c r="I469" i="5"/>
  <c r="J469" i="5" s="1"/>
  <c r="K469" i="5" s="1"/>
  <c r="I392" i="5"/>
  <c r="I245" i="5"/>
  <c r="J245" i="5" s="1"/>
  <c r="K245" i="5" s="1"/>
  <c r="I192" i="5"/>
  <c r="J192" i="5" s="1"/>
  <c r="K192" i="5" s="1"/>
  <c r="I182" i="5"/>
  <c r="J182" i="5" s="1"/>
  <c r="K182" i="5" s="1"/>
  <c r="I146" i="5"/>
  <c r="J146" i="5" s="1"/>
  <c r="K146" i="5" s="1"/>
  <c r="I230" i="5"/>
  <c r="J230" i="5" s="1"/>
  <c r="K230" i="5" s="1"/>
  <c r="I197" i="5"/>
  <c r="J197" i="5" s="1"/>
  <c r="K197" i="5" s="1"/>
  <c r="I213" i="5"/>
  <c r="J213" i="5" s="1"/>
  <c r="K213" i="5" s="1"/>
  <c r="I173" i="5"/>
  <c r="J173" i="5" s="1"/>
  <c r="K173" i="5" s="1"/>
  <c r="I141" i="5"/>
  <c r="J141" i="5" s="1"/>
  <c r="K141" i="5" s="1"/>
  <c r="I240" i="5"/>
  <c r="J240" i="5" s="1"/>
  <c r="K240" i="5" s="1"/>
  <c r="I183" i="5"/>
  <c r="J183" i="5" s="1"/>
  <c r="K183" i="5" s="1"/>
  <c r="I151" i="5"/>
  <c r="J151" i="5" s="1"/>
  <c r="K151" i="5" s="1"/>
  <c r="I229" i="5"/>
  <c r="J229" i="5" s="1"/>
  <c r="K229" i="5" s="1"/>
  <c r="I188" i="5"/>
  <c r="J188" i="5" s="1"/>
  <c r="K188" i="5" s="1"/>
  <c r="I1613" i="5"/>
  <c r="J1613" i="5" s="1"/>
  <c r="K1613" i="5" s="1"/>
  <c r="I1647" i="5"/>
  <c r="J1647" i="5" s="1"/>
  <c r="K1647" i="5" s="1"/>
  <c r="I1315" i="5"/>
  <c r="J1315" i="5" s="1"/>
  <c r="K1315" i="5" s="1"/>
  <c r="I1295" i="5"/>
  <c r="I1227" i="5"/>
  <c r="J1227" i="5" s="1"/>
  <c r="K1227" i="5" s="1"/>
  <c r="I1210" i="5"/>
  <c r="J1210" i="5" s="1"/>
  <c r="K1210" i="5" s="1"/>
  <c r="I950" i="5"/>
  <c r="J950" i="5" s="1"/>
  <c r="K950" i="5" s="1"/>
  <c r="I966" i="5"/>
  <c r="J966" i="5" s="1"/>
  <c r="K966" i="5" s="1"/>
  <c r="I785" i="5"/>
  <c r="J785" i="5" s="1"/>
  <c r="K785" i="5" s="1"/>
  <c r="I513" i="5"/>
  <c r="J513" i="5" s="1"/>
  <c r="K513" i="5" s="1"/>
  <c r="I310" i="5"/>
  <c r="J310" i="5" s="1"/>
  <c r="K310" i="5" s="1"/>
  <c r="I231" i="5"/>
  <c r="J231" i="5" s="1"/>
  <c r="K231" i="5" s="1"/>
  <c r="I176" i="5"/>
  <c r="J176" i="5" s="1"/>
  <c r="K176" i="5" s="1"/>
  <c r="I138" i="5"/>
  <c r="J138" i="5" s="1"/>
  <c r="K138" i="5" s="1"/>
  <c r="I196" i="5"/>
  <c r="J196" i="5" s="1"/>
  <c r="K196" i="5" s="1"/>
  <c r="I1512" i="5"/>
  <c r="J1512" i="5" s="1"/>
  <c r="K1512" i="5" s="1"/>
  <c r="I1498" i="5"/>
  <c r="J1498" i="5" s="1"/>
  <c r="K1498" i="5" s="1"/>
  <c r="I1335" i="5"/>
  <c r="I496" i="5"/>
  <c r="J496" i="5" s="1"/>
  <c r="K496" i="5" s="1"/>
  <c r="I509" i="5"/>
  <c r="J509" i="5" s="1"/>
  <c r="K509" i="5" s="1"/>
  <c r="I256" i="5"/>
  <c r="I250" i="5"/>
  <c r="J250" i="5" s="1"/>
  <c r="K250" i="5" s="1"/>
  <c r="I1815" i="5"/>
  <c r="J1815" i="5" s="1"/>
  <c r="K1815" i="5" s="1"/>
  <c r="I1770" i="5"/>
  <c r="J1770" i="5" s="1"/>
  <c r="K1770" i="5" s="1"/>
  <c r="I1824" i="5"/>
  <c r="J1824" i="5" s="1"/>
  <c r="K1824" i="5" s="1"/>
  <c r="I1590" i="5"/>
  <c r="I1625" i="5"/>
  <c r="J1625" i="5" s="1"/>
  <c r="K1625" i="5" s="1"/>
  <c r="I1449" i="5"/>
  <c r="I1338" i="5"/>
  <c r="J1338" i="5" s="1"/>
  <c r="K1338" i="5" s="1"/>
  <c r="I1305" i="5"/>
  <c r="J1305" i="5" s="1"/>
  <c r="K1305" i="5" s="1"/>
  <c r="I1168" i="5"/>
  <c r="J1168" i="5" s="1"/>
  <c r="K1168" i="5" s="1"/>
  <c r="I1176" i="5"/>
  <c r="J1176" i="5" s="1"/>
  <c r="K1176" i="5" s="1"/>
  <c r="I1257" i="5"/>
  <c r="J1257" i="5" s="1"/>
  <c r="K1257" i="5" s="1"/>
  <c r="I921" i="5"/>
  <c r="J921" i="5" s="1"/>
  <c r="K921" i="5" s="1"/>
  <c r="I699" i="5"/>
  <c r="J699" i="5" s="1"/>
  <c r="K699" i="5" s="1"/>
  <c r="I515" i="5"/>
  <c r="J515" i="5" s="1"/>
  <c r="K515" i="5" s="1"/>
  <c r="I492" i="5"/>
  <c r="I284" i="5"/>
  <c r="J284" i="5" s="1"/>
  <c r="K284" i="5" s="1"/>
  <c r="I252" i="5"/>
  <c r="J252" i="5" s="1"/>
  <c r="K252" i="5" s="1"/>
  <c r="I170" i="5"/>
  <c r="J170" i="5" s="1"/>
  <c r="K170" i="5" s="1"/>
  <c r="I1606" i="5"/>
  <c r="I1612" i="5"/>
  <c r="J1612" i="5" s="1"/>
  <c r="K1612" i="5" s="1"/>
  <c r="I1607" i="5"/>
  <c r="J1607" i="5" s="1"/>
  <c r="K1607" i="5" s="1"/>
  <c r="I1334" i="5"/>
  <c r="J1334" i="5" s="1"/>
  <c r="K1334" i="5" s="1"/>
  <c r="I1103" i="5"/>
  <c r="I1085" i="5"/>
  <c r="J1085" i="5" s="1"/>
  <c r="K1085" i="5" s="1"/>
  <c r="I934" i="5"/>
  <c r="J934" i="5" s="1"/>
  <c r="K934" i="5" s="1"/>
  <c r="I678" i="5"/>
  <c r="J678" i="5" s="1"/>
  <c r="K678" i="5" s="1"/>
  <c r="I484" i="5"/>
  <c r="J484" i="5" s="1"/>
  <c r="K484" i="5" s="1"/>
  <c r="I455" i="5"/>
  <c r="J455" i="5" s="1"/>
  <c r="K455" i="5" s="1"/>
  <c r="I458" i="5"/>
  <c r="J458" i="5" s="1"/>
  <c r="K458" i="5" s="1"/>
  <c r="I272" i="5"/>
  <c r="J272" i="5" s="1"/>
  <c r="K272" i="5" s="1"/>
  <c r="I361" i="5"/>
  <c r="J361" i="5" s="1"/>
  <c r="K361" i="5" s="1"/>
  <c r="I327" i="5"/>
  <c r="J327" i="5" s="1"/>
  <c r="K327" i="5" s="1"/>
  <c r="I258" i="5"/>
  <c r="J258" i="5" s="1"/>
  <c r="K258" i="5" s="1"/>
  <c r="I393" i="5"/>
  <c r="J393" i="5" s="1"/>
  <c r="K393" i="5" s="1"/>
  <c r="I209" i="5"/>
  <c r="J209" i="5" s="1"/>
  <c r="K209" i="5" s="1"/>
  <c r="I210" i="5"/>
  <c r="J210" i="5" s="1"/>
  <c r="K210" i="5" s="1"/>
  <c r="I156" i="5"/>
  <c r="J156" i="5" s="1"/>
  <c r="K156" i="5" s="1"/>
  <c r="I1738" i="5"/>
  <c r="I1803" i="5"/>
  <c r="J1803" i="5" s="1"/>
  <c r="K1803" i="5" s="1"/>
  <c r="I1787" i="5"/>
  <c r="J1787" i="5" s="1"/>
  <c r="K1787" i="5" s="1"/>
  <c r="I1591" i="5"/>
  <c r="J1591" i="5" s="1"/>
  <c r="K1591" i="5" s="1"/>
  <c r="I1351" i="5"/>
  <c r="J1351" i="5" s="1"/>
  <c r="K1351" i="5" s="1"/>
  <c r="I1317" i="5"/>
  <c r="I1031" i="5"/>
  <c r="J1031" i="5" s="1"/>
  <c r="K1031" i="5" s="1"/>
  <c r="I1023" i="5"/>
  <c r="J1023" i="5" s="1"/>
  <c r="K1023" i="5" s="1"/>
  <c r="I1002" i="5"/>
  <c r="J1002" i="5" s="1"/>
  <c r="K1002" i="5" s="1"/>
  <c r="I711" i="5"/>
  <c r="J711" i="5" s="1"/>
  <c r="K711" i="5" s="1"/>
  <c r="I784" i="5"/>
  <c r="I681" i="5"/>
  <c r="I622" i="5"/>
  <c r="J622" i="5" s="1"/>
  <c r="K622" i="5" s="1"/>
  <c r="I493" i="5"/>
  <c r="J493" i="5" s="1"/>
  <c r="K493" i="5" s="1"/>
  <c r="I456" i="5"/>
  <c r="J456" i="5" s="1"/>
  <c r="K456" i="5" s="1"/>
  <c r="I466" i="5"/>
  <c r="J466" i="5" s="1"/>
  <c r="K466" i="5" s="1"/>
  <c r="I271" i="5"/>
  <c r="J271" i="5" s="1"/>
  <c r="K271" i="5" s="1"/>
  <c r="I249" i="5"/>
  <c r="J249" i="5" s="1"/>
  <c r="K249" i="5" s="1"/>
  <c r="I345" i="5"/>
  <c r="J345" i="5" s="1"/>
  <c r="K345" i="5" s="1"/>
  <c r="I264" i="5"/>
  <c r="I270" i="5"/>
  <c r="J270" i="5" s="1"/>
  <c r="K270" i="5" s="1"/>
  <c r="I174" i="5"/>
  <c r="J174" i="5" s="1"/>
  <c r="K174" i="5" s="1"/>
  <c r="I142" i="5"/>
  <c r="J142" i="5" s="1"/>
  <c r="K142" i="5" s="1"/>
  <c r="I1833" i="5"/>
  <c r="J1833" i="5" s="1"/>
  <c r="K1833" i="5" s="1"/>
  <c r="I1835" i="5"/>
  <c r="J1835" i="5" s="1"/>
  <c r="K1835" i="5" s="1"/>
  <c r="I1539" i="5"/>
  <c r="J1539" i="5" s="1"/>
  <c r="K1539" i="5" s="1"/>
  <c r="I1626" i="5"/>
  <c r="J1626" i="5" s="1"/>
  <c r="K1626" i="5" s="1"/>
  <c r="I1329" i="5"/>
  <c r="J1329" i="5" s="1"/>
  <c r="K1329" i="5" s="1"/>
  <c r="I1376" i="5"/>
  <c r="J1376" i="5" s="1"/>
  <c r="K1376" i="5" s="1"/>
  <c r="I1391" i="5"/>
  <c r="J1391" i="5" s="1"/>
  <c r="K1391" i="5" s="1"/>
  <c r="I963" i="5"/>
  <c r="I698" i="5"/>
  <c r="J698" i="5" s="1"/>
  <c r="K698" i="5" s="1"/>
  <c r="I491" i="5"/>
  <c r="J491" i="5" s="1"/>
  <c r="K491" i="5" s="1"/>
  <c r="I468" i="5"/>
  <c r="J468" i="5" s="1"/>
  <c r="K468" i="5" s="1"/>
  <c r="I599" i="5"/>
  <c r="I614" i="5"/>
  <c r="J614" i="5" s="1"/>
  <c r="K614" i="5" s="1"/>
  <c r="I267" i="5"/>
  <c r="J267" i="5" s="1"/>
  <c r="K267" i="5" s="1"/>
  <c r="I259" i="5"/>
  <c r="J259" i="5" s="1"/>
  <c r="K259" i="5" s="1"/>
  <c r="I1753" i="5"/>
  <c r="I1658" i="5"/>
  <c r="I1667" i="5"/>
  <c r="I1538" i="5"/>
  <c r="J1538" i="5" s="1"/>
  <c r="K1538" i="5" s="1"/>
  <c r="I1571" i="5"/>
  <c r="J1571" i="5" s="1"/>
  <c r="K1571" i="5" s="1"/>
  <c r="I1574" i="5"/>
  <c r="J1574" i="5" s="1"/>
  <c r="K1574" i="5" s="1"/>
  <c r="I1467" i="5"/>
  <c r="J1467" i="5" s="1"/>
  <c r="K1467" i="5" s="1"/>
  <c r="I1425" i="5"/>
  <c r="J1425" i="5" s="1"/>
  <c r="K1425" i="5" s="1"/>
  <c r="I1419" i="5"/>
  <c r="J467" i="5"/>
  <c r="K467" i="5" s="1"/>
  <c r="I1820" i="5"/>
  <c r="J1820" i="5" s="1"/>
  <c r="K1820" i="5" s="1"/>
  <c r="I1832" i="5"/>
  <c r="J1832" i="5" s="1"/>
  <c r="K1832" i="5" s="1"/>
  <c r="I1697" i="5"/>
  <c r="J1697" i="5" s="1"/>
  <c r="K1697" i="5" s="1"/>
  <c r="I1723" i="5"/>
  <c r="J1723" i="5" s="1"/>
  <c r="K1723" i="5" s="1"/>
  <c r="I1792" i="5"/>
  <c r="I1745" i="5"/>
  <c r="J1745" i="5" s="1"/>
  <c r="K1745" i="5" s="1"/>
  <c r="I1740" i="5"/>
  <c r="J1740" i="5" s="1"/>
  <c r="K1740" i="5" s="1"/>
  <c r="I1722" i="5"/>
  <c r="I1688" i="5"/>
  <c r="I1582" i="5"/>
  <c r="J1582" i="5" s="1"/>
  <c r="K1582" i="5" s="1"/>
  <c r="I1739" i="5"/>
  <c r="J1739" i="5" s="1"/>
  <c r="K1739" i="5" s="1"/>
  <c r="I1650" i="5"/>
  <c r="I1733" i="5"/>
  <c r="J1733" i="5" s="1"/>
  <c r="K1733" i="5" s="1"/>
  <c r="I1691" i="5"/>
  <c r="I1729" i="5"/>
  <c r="J1729" i="5" s="1"/>
  <c r="K1729" i="5" s="1"/>
  <c r="I1674" i="5"/>
  <c r="J1674" i="5" s="1"/>
  <c r="K1674" i="5" s="1"/>
  <c r="I1763" i="5"/>
  <c r="I1629" i="5"/>
  <c r="J1629" i="5" s="1"/>
  <c r="K1629" i="5" s="1"/>
  <c r="I1807" i="5"/>
  <c r="J1807" i="5" s="1"/>
  <c r="K1807" i="5" s="1"/>
  <c r="I1717" i="5"/>
  <c r="J1717" i="5" s="1"/>
  <c r="K1717" i="5" s="1"/>
  <c r="I1580" i="5"/>
  <c r="J1580" i="5" s="1"/>
  <c r="K1580" i="5" s="1"/>
  <c r="I1653" i="5"/>
  <c r="J1653" i="5" s="1"/>
  <c r="K1653" i="5" s="1"/>
  <c r="I1682" i="5"/>
  <c r="J1682" i="5" s="1"/>
  <c r="K1682" i="5" s="1"/>
  <c r="I1643" i="5"/>
  <c r="J1643" i="5" s="1"/>
  <c r="K1643" i="5" s="1"/>
  <c r="I1592" i="5"/>
  <c r="I1564" i="5"/>
  <c r="J1564" i="5" s="1"/>
  <c r="K1564" i="5" s="1"/>
  <c r="I1623" i="5"/>
  <c r="I1608" i="5"/>
  <c r="I1560" i="5"/>
  <c r="J1560" i="5" s="1"/>
  <c r="K1560" i="5" s="1"/>
  <c r="J1295" i="5"/>
  <c r="K1295" i="5" s="1"/>
  <c r="I1518" i="5"/>
  <c r="J1518" i="5" s="1"/>
  <c r="K1518" i="5" s="1"/>
  <c r="I1478" i="5"/>
  <c r="J1478" i="5" s="1"/>
  <c r="K1478" i="5" s="1"/>
  <c r="I1494" i="5"/>
  <c r="J1494" i="5" s="1"/>
  <c r="K1494" i="5" s="1"/>
  <c r="I1536" i="5"/>
  <c r="J1536" i="5" s="1"/>
  <c r="K1536" i="5" s="1"/>
  <c r="I1484" i="5"/>
  <c r="J1484" i="5" s="1"/>
  <c r="K1484" i="5" s="1"/>
  <c r="I1411" i="5"/>
  <c r="J1411" i="5" s="1"/>
  <c r="K1411" i="5" s="1"/>
  <c r="I1558" i="5"/>
  <c r="J1558" i="5" s="1"/>
  <c r="K1558" i="5" s="1"/>
  <c r="I1496" i="5"/>
  <c r="J1496" i="5" s="1"/>
  <c r="K1496" i="5" s="1"/>
  <c r="I1489" i="5"/>
  <c r="J1489" i="5" s="1"/>
  <c r="K1489" i="5" s="1"/>
  <c r="I1791" i="5"/>
  <c r="J1791" i="5" s="1"/>
  <c r="K1791" i="5" s="1"/>
  <c r="J1335" i="5"/>
  <c r="K1335" i="5" s="1"/>
  <c r="I1428" i="5"/>
  <c r="J1428" i="5" s="1"/>
  <c r="K1428" i="5" s="1"/>
  <c r="I1463" i="5"/>
  <c r="J1463" i="5" s="1"/>
  <c r="K1463" i="5" s="1"/>
  <c r="I1424" i="5"/>
  <c r="J1424" i="5" s="1"/>
  <c r="K1424" i="5" s="1"/>
  <c r="I1386" i="5"/>
  <c r="J1386" i="5" s="1"/>
  <c r="K1386" i="5" s="1"/>
  <c r="I1337" i="5"/>
  <c r="J1337" i="5" s="1"/>
  <c r="K1337" i="5" s="1"/>
  <c r="I1464" i="5"/>
  <c r="J1464" i="5" s="1"/>
  <c r="K1464" i="5" s="1"/>
  <c r="I1418" i="5"/>
  <c r="J1418" i="5" s="1"/>
  <c r="K1418" i="5" s="1"/>
  <c r="I1382" i="5"/>
  <c r="J1382" i="5" s="1"/>
  <c r="K1382" i="5" s="1"/>
  <c r="I1333" i="5"/>
  <c r="J1333" i="5" s="1"/>
  <c r="K1333" i="5" s="1"/>
  <c r="I1316" i="5"/>
  <c r="J1316" i="5" s="1"/>
  <c r="K1316" i="5" s="1"/>
  <c r="I1443" i="5"/>
  <c r="J1443" i="5" s="1"/>
  <c r="K1443" i="5" s="1"/>
  <c r="I1374" i="5"/>
  <c r="J1374" i="5" s="1"/>
  <c r="K1374" i="5" s="1"/>
  <c r="I1282" i="5"/>
  <c r="J1282" i="5" s="1"/>
  <c r="K1282" i="5" s="1"/>
  <c r="I1406" i="5"/>
  <c r="J1406" i="5" s="1"/>
  <c r="K1406" i="5" s="1"/>
  <c r="I1254" i="5"/>
  <c r="I1288" i="5"/>
  <c r="J1288" i="5" s="1"/>
  <c r="K1288" i="5" s="1"/>
  <c r="I1260" i="5"/>
  <c r="J1260" i="5" s="1"/>
  <c r="K1260" i="5" s="1"/>
  <c r="I1149" i="5"/>
  <c r="J1149" i="5" s="1"/>
  <c r="K1149" i="5" s="1"/>
  <c r="I1082" i="5"/>
  <c r="J1082" i="5" s="1"/>
  <c r="K1082" i="5" s="1"/>
  <c r="I1080" i="5"/>
  <c r="J1080" i="5" s="1"/>
  <c r="K1080" i="5" s="1"/>
  <c r="I1081" i="5"/>
  <c r="J1081" i="5" s="1"/>
  <c r="K1081" i="5" s="1"/>
  <c r="I1078" i="5"/>
  <c r="J1078" i="5" s="1"/>
  <c r="K1078" i="5" s="1"/>
  <c r="I1079" i="5"/>
  <c r="J1079" i="5" s="1"/>
  <c r="K1079" i="5" s="1"/>
  <c r="I1075" i="5"/>
  <c r="J1075" i="5" s="1"/>
  <c r="K1075" i="5" s="1"/>
  <c r="I1076" i="5"/>
  <c r="J1076" i="5" s="1"/>
  <c r="K1076" i="5" s="1"/>
  <c r="I1077" i="5"/>
  <c r="J1077" i="5" s="1"/>
  <c r="K1077" i="5" s="1"/>
  <c r="I1116" i="5"/>
  <c r="J1116" i="5" s="1"/>
  <c r="K1116" i="5" s="1"/>
  <c r="I1136" i="5"/>
  <c r="J1136" i="5" s="1"/>
  <c r="K1136" i="5" s="1"/>
  <c r="I1147" i="5"/>
  <c r="J1147" i="5" s="1"/>
  <c r="K1147" i="5" s="1"/>
  <c r="I1071" i="5"/>
  <c r="J1071" i="5" s="1"/>
  <c r="K1071" i="5" s="1"/>
  <c r="I940" i="5"/>
  <c r="I1249" i="5"/>
  <c r="J1249" i="5" s="1"/>
  <c r="K1249" i="5" s="1"/>
  <c r="I975" i="5"/>
  <c r="J975" i="5" s="1"/>
  <c r="K975" i="5" s="1"/>
  <c r="I989" i="5"/>
  <c r="J989" i="5" s="1"/>
  <c r="K989" i="5" s="1"/>
  <c r="I842" i="5"/>
  <c r="J842" i="5" s="1"/>
  <c r="K842" i="5" s="1"/>
  <c r="I985" i="5"/>
  <c r="J985" i="5" s="1"/>
  <c r="K985" i="5" s="1"/>
  <c r="I1017" i="5"/>
  <c r="J1017" i="5" s="1"/>
  <c r="K1017" i="5" s="1"/>
  <c r="I531" i="5"/>
  <c r="J531" i="5" s="1"/>
  <c r="K531" i="5" s="1"/>
  <c r="I820" i="5"/>
  <c r="I844" i="5"/>
  <c r="J844" i="5" s="1"/>
  <c r="K844" i="5" s="1"/>
  <c r="I697" i="5"/>
  <c r="J697" i="5" s="1"/>
  <c r="K697" i="5" s="1"/>
  <c r="I591" i="5"/>
  <c r="I545" i="5"/>
  <c r="J545" i="5" s="1"/>
  <c r="K545" i="5" s="1"/>
  <c r="I516" i="5"/>
  <c r="J516" i="5" s="1"/>
  <c r="K516" i="5" s="1"/>
  <c r="I537" i="5"/>
  <c r="J537" i="5" s="1"/>
  <c r="K537" i="5" s="1"/>
  <c r="I886" i="5"/>
  <c r="J886" i="5" s="1"/>
  <c r="K886" i="5" s="1"/>
  <c r="I536" i="5"/>
  <c r="J536" i="5" s="1"/>
  <c r="K536" i="5" s="1"/>
  <c r="I1699" i="5"/>
  <c r="J1699" i="5" s="1"/>
  <c r="K1699" i="5" s="1"/>
  <c r="I1752" i="5"/>
  <c r="J1752" i="5" s="1"/>
  <c r="K1752" i="5" s="1"/>
  <c r="I1736" i="5"/>
  <c r="J1736" i="5" s="1"/>
  <c r="K1736" i="5" s="1"/>
  <c r="I1662" i="5"/>
  <c r="I1735" i="5"/>
  <c r="J1735" i="5" s="1"/>
  <c r="K1735" i="5" s="1"/>
  <c r="I1551" i="5"/>
  <c r="J1551" i="5" s="1"/>
  <c r="K1551" i="5" s="1"/>
  <c r="I1635" i="5"/>
  <c r="J1635" i="5" s="1"/>
  <c r="K1635" i="5" s="1"/>
  <c r="I1565" i="5"/>
  <c r="J1565" i="5" s="1"/>
  <c r="K1565" i="5" s="1"/>
  <c r="I1491" i="5"/>
  <c r="J1491" i="5" s="1"/>
  <c r="K1491" i="5" s="1"/>
  <c r="I1420" i="5"/>
  <c r="J1420" i="5" s="1"/>
  <c r="K1420" i="5" s="1"/>
  <c r="I1439" i="5"/>
  <c r="J1439" i="5" s="1"/>
  <c r="K1439" i="5" s="1"/>
  <c r="I1416" i="5"/>
  <c r="J1416" i="5" s="1"/>
  <c r="K1416" i="5" s="1"/>
  <c r="I1479" i="5"/>
  <c r="J1479" i="5" s="1"/>
  <c r="K1479" i="5" s="1"/>
  <c r="I1505" i="5"/>
  <c r="J1505" i="5" s="1"/>
  <c r="K1505" i="5" s="1"/>
  <c r="I1542" i="5"/>
  <c r="J1542" i="5" s="1"/>
  <c r="K1542" i="5" s="1"/>
  <c r="I1429" i="5"/>
  <c r="J1429" i="5" s="1"/>
  <c r="K1429" i="5" s="1"/>
  <c r="I1258" i="5"/>
  <c r="J1258" i="5" s="1"/>
  <c r="K1258" i="5" s="1"/>
  <c r="I1798" i="5"/>
  <c r="J1798" i="5" s="1"/>
  <c r="K1798" i="5" s="1"/>
  <c r="I1784" i="5"/>
  <c r="J1784" i="5" s="1"/>
  <c r="K1784" i="5" s="1"/>
  <c r="I1712" i="5"/>
  <c r="J1712" i="5" s="1"/>
  <c r="K1712" i="5" s="1"/>
  <c r="I1695" i="5"/>
  <c r="J1695" i="5" s="1"/>
  <c r="K1695" i="5" s="1"/>
  <c r="I1769" i="5"/>
  <c r="J1769" i="5" s="1"/>
  <c r="K1769" i="5" s="1"/>
  <c r="I1780" i="5"/>
  <c r="I1781" i="5"/>
  <c r="I1700" i="5"/>
  <c r="J1700" i="5" s="1"/>
  <c r="K1700" i="5" s="1"/>
  <c r="I1644" i="5"/>
  <c r="I1690" i="5"/>
  <c r="J1690" i="5" s="1"/>
  <c r="K1690" i="5" s="1"/>
  <c r="I1672" i="5"/>
  <c r="J1672" i="5" s="1"/>
  <c r="K1672" i="5" s="1"/>
  <c r="I1795" i="5"/>
  <c r="J1795" i="5" s="1"/>
  <c r="K1795" i="5" s="1"/>
  <c r="I1719" i="5"/>
  <c r="J1719" i="5" s="1"/>
  <c r="K1719" i="5" s="1"/>
  <c r="I1648" i="5"/>
  <c r="J1648" i="5" s="1"/>
  <c r="K1648" i="5" s="1"/>
  <c r="I1799" i="5"/>
  <c r="J1799" i="5" s="1"/>
  <c r="K1799" i="5" s="1"/>
  <c r="I1725" i="5"/>
  <c r="J1725" i="5" s="1"/>
  <c r="K1725" i="5" s="1"/>
  <c r="I1702" i="5"/>
  <c r="J1702" i="5" s="1"/>
  <c r="K1702" i="5" s="1"/>
  <c r="I1755" i="5"/>
  <c r="I1692" i="5"/>
  <c r="J1692" i="5" s="1"/>
  <c r="K1692" i="5" s="1"/>
  <c r="I1659" i="5"/>
  <c r="J1659" i="5" s="1"/>
  <c r="K1659" i="5" s="1"/>
  <c r="I1677" i="5"/>
  <c r="J1677" i="5" s="1"/>
  <c r="K1677" i="5" s="1"/>
  <c r="I1573" i="5"/>
  <c r="J1573" i="5" s="1"/>
  <c r="K1573" i="5" s="1"/>
  <c r="I1541" i="5"/>
  <c r="J1541" i="5" s="1"/>
  <c r="K1541" i="5" s="1"/>
  <c r="I1509" i="5"/>
  <c r="J1509" i="5" s="1"/>
  <c r="K1509" i="5" s="1"/>
  <c r="I1617" i="5"/>
  <c r="J1617" i="5" s="1"/>
  <c r="K1617" i="5" s="1"/>
  <c r="I1637" i="5"/>
  <c r="J1637" i="5" s="1"/>
  <c r="K1637" i="5" s="1"/>
  <c r="I1587" i="5"/>
  <c r="J1587" i="5" s="1"/>
  <c r="K1587" i="5" s="1"/>
  <c r="I1561" i="5"/>
  <c r="J1561" i="5" s="1"/>
  <c r="K1561" i="5" s="1"/>
  <c r="I1559" i="5"/>
  <c r="J1559" i="5" s="1"/>
  <c r="K1559" i="5" s="1"/>
  <c r="I1527" i="5"/>
  <c r="J1527" i="5" s="1"/>
  <c r="K1527" i="5" s="1"/>
  <c r="I1495" i="5"/>
  <c r="J1495" i="5" s="1"/>
  <c r="K1495" i="5" s="1"/>
  <c r="I1669" i="5"/>
  <c r="J1669" i="5" s="1"/>
  <c r="K1669" i="5" s="1"/>
  <c r="I1602" i="5"/>
  <c r="J1602" i="5" s="1"/>
  <c r="K1602" i="5" s="1"/>
  <c r="I1547" i="5"/>
  <c r="J1547" i="5" s="1"/>
  <c r="K1547" i="5" s="1"/>
  <c r="I1514" i="5"/>
  <c r="J1514" i="5" s="1"/>
  <c r="K1514" i="5" s="1"/>
  <c r="I1759" i="5"/>
  <c r="J1759" i="5" s="1"/>
  <c r="K1759" i="5" s="1"/>
  <c r="I1483" i="5"/>
  <c r="J1483" i="5" s="1"/>
  <c r="K1483" i="5" s="1"/>
  <c r="I1460" i="5"/>
  <c r="J1460" i="5" s="1"/>
  <c r="K1460" i="5" s="1"/>
  <c r="I1437" i="5"/>
  <c r="J1437" i="5" s="1"/>
  <c r="K1437" i="5" s="1"/>
  <c r="I1451" i="5"/>
  <c r="I1454" i="5"/>
  <c r="J1454" i="5" s="1"/>
  <c r="K1454" i="5" s="1"/>
  <c r="I1427" i="5"/>
  <c r="I1371" i="5"/>
  <c r="J1371" i="5" s="1"/>
  <c r="K1371" i="5" s="1"/>
  <c r="I1457" i="5"/>
  <c r="J1457" i="5" s="1"/>
  <c r="K1457" i="5" s="1"/>
  <c r="I1415" i="5"/>
  <c r="J1415" i="5" s="1"/>
  <c r="K1415" i="5" s="1"/>
  <c r="I1385" i="5"/>
  <c r="J1385" i="5" s="1"/>
  <c r="K1385" i="5" s="1"/>
  <c r="I1430" i="5"/>
  <c r="J1430" i="5" s="1"/>
  <c r="K1430" i="5" s="1"/>
  <c r="I1530" i="5"/>
  <c r="J1530" i="5" s="1"/>
  <c r="K1530" i="5" s="1"/>
  <c r="I1458" i="5"/>
  <c r="J1458" i="5" s="1"/>
  <c r="K1458" i="5" s="1"/>
  <c r="I1410" i="5"/>
  <c r="J1410" i="5" s="1"/>
  <c r="K1410" i="5" s="1"/>
  <c r="I1381" i="5"/>
  <c r="J1381" i="5" s="1"/>
  <c r="K1381" i="5" s="1"/>
  <c r="I1488" i="5"/>
  <c r="J1488" i="5" s="1"/>
  <c r="K1488" i="5" s="1"/>
  <c r="I1438" i="5"/>
  <c r="J1438" i="5" s="1"/>
  <c r="K1438" i="5" s="1"/>
  <c r="I1380" i="5"/>
  <c r="J1380" i="5" s="1"/>
  <c r="K1380" i="5" s="1"/>
  <c r="I1362" i="5"/>
  <c r="J1362" i="5" s="1"/>
  <c r="K1362" i="5" s="1"/>
  <c r="I1500" i="5"/>
  <c r="J1500" i="5" s="1"/>
  <c r="K1500" i="5" s="1"/>
  <c r="I1281" i="5"/>
  <c r="J1281" i="5" s="1"/>
  <c r="K1281" i="5" s="1"/>
  <c r="I1243" i="5"/>
  <c r="J1243" i="5" s="1"/>
  <c r="K1243" i="5" s="1"/>
  <c r="I1224" i="5"/>
  <c r="J1224" i="5" s="1"/>
  <c r="K1224" i="5" s="1"/>
  <c r="I1396" i="5"/>
  <c r="J1396" i="5" s="1"/>
  <c r="K1396" i="5" s="1"/>
  <c r="I1319" i="5"/>
  <c r="I1250" i="5"/>
  <c r="I1373" i="5"/>
  <c r="J1373" i="5" s="1"/>
  <c r="K1373" i="5" s="1"/>
  <c r="I1310" i="5"/>
  <c r="J1310" i="5" s="1"/>
  <c r="K1310" i="5" s="1"/>
  <c r="I1198" i="5"/>
  <c r="J1198" i="5" s="1"/>
  <c r="K1198" i="5" s="1"/>
  <c r="I1196" i="5"/>
  <c r="J1196" i="5" s="1"/>
  <c r="K1196" i="5" s="1"/>
  <c r="I1192" i="5"/>
  <c r="I1193" i="5"/>
  <c r="J1193" i="5" s="1"/>
  <c r="K1193" i="5" s="1"/>
  <c r="I1197" i="5"/>
  <c r="J1197" i="5" s="1"/>
  <c r="K1197" i="5" s="1"/>
  <c r="I1175" i="5"/>
  <c r="I1194" i="5"/>
  <c r="J1194" i="5" s="1"/>
  <c r="K1194" i="5" s="1"/>
  <c r="I1146" i="5"/>
  <c r="J1146" i="5" s="1"/>
  <c r="K1146" i="5" s="1"/>
  <c r="I1141" i="5"/>
  <c r="J1141" i="5" s="1"/>
  <c r="K1141" i="5" s="1"/>
  <c r="I1145" i="5"/>
  <c r="J1145" i="5" s="1"/>
  <c r="K1145" i="5" s="1"/>
  <c r="I1142" i="5"/>
  <c r="J1142" i="5" s="1"/>
  <c r="K1142" i="5" s="1"/>
  <c r="I1140" i="5"/>
  <c r="J1140" i="5" s="1"/>
  <c r="K1140" i="5" s="1"/>
  <c r="I1144" i="5"/>
  <c r="J1144" i="5" s="1"/>
  <c r="K1144" i="5" s="1"/>
  <c r="I1135" i="5"/>
  <c r="J1135" i="5" s="1"/>
  <c r="K1135" i="5" s="1"/>
  <c r="I1109" i="5"/>
  <c r="J1109" i="5" s="1"/>
  <c r="K1109" i="5" s="1"/>
  <c r="I1125" i="5"/>
  <c r="J1125" i="5" s="1"/>
  <c r="K1125" i="5" s="1"/>
  <c r="I1143" i="5"/>
  <c r="J1143" i="5" s="1"/>
  <c r="K1143" i="5" s="1"/>
  <c r="I1139" i="5"/>
  <c r="J1139" i="5" s="1"/>
  <c r="K1139" i="5" s="1"/>
  <c r="I1201" i="5"/>
  <c r="J1201" i="5" s="1"/>
  <c r="K1201" i="5" s="1"/>
  <c r="I1127" i="5"/>
  <c r="J1127" i="5" s="1"/>
  <c r="K1127" i="5" s="1"/>
  <c r="I1229" i="5"/>
  <c r="J1229" i="5" s="1"/>
  <c r="K1229" i="5" s="1"/>
  <c r="I1045" i="5"/>
  <c r="J1045" i="5" s="1"/>
  <c r="K1045" i="5" s="1"/>
  <c r="I1037" i="5"/>
  <c r="J1037" i="5" s="1"/>
  <c r="K1037" i="5" s="1"/>
  <c r="I1029" i="5"/>
  <c r="J1029" i="5" s="1"/>
  <c r="K1029" i="5" s="1"/>
  <c r="I1008" i="5"/>
  <c r="J1008" i="5" s="1"/>
  <c r="K1008" i="5" s="1"/>
  <c r="I1241" i="5"/>
  <c r="J1241" i="5" s="1"/>
  <c r="K1241" i="5" s="1"/>
  <c r="I816" i="5"/>
  <c r="J816" i="5" s="1"/>
  <c r="K816" i="5" s="1"/>
  <c r="I804" i="5"/>
  <c r="J804" i="5" s="1"/>
  <c r="K804" i="5" s="1"/>
  <c r="I806" i="5"/>
  <c r="J806" i="5" s="1"/>
  <c r="K806" i="5" s="1"/>
  <c r="I815" i="5"/>
  <c r="J815" i="5" s="1"/>
  <c r="K815" i="5" s="1"/>
  <c r="I732" i="5"/>
  <c r="I642" i="5"/>
  <c r="J642" i="5" s="1"/>
  <c r="K642" i="5" s="1"/>
  <c r="I638" i="5"/>
  <c r="J638" i="5" s="1"/>
  <c r="K638" i="5" s="1"/>
  <c r="I640" i="5"/>
  <c r="J640" i="5" s="1"/>
  <c r="K640" i="5" s="1"/>
  <c r="I641" i="5"/>
  <c r="J641" i="5" s="1"/>
  <c r="K641" i="5" s="1"/>
  <c r="I639" i="5"/>
  <c r="I636" i="5"/>
  <c r="J636" i="5" s="1"/>
  <c r="K636" i="5" s="1"/>
  <c r="I637" i="5"/>
  <c r="J637" i="5" s="1"/>
  <c r="K637" i="5" s="1"/>
  <c r="I951" i="5"/>
  <c r="J951" i="5" s="1"/>
  <c r="K951" i="5" s="1"/>
  <c r="I725" i="5"/>
  <c r="J725" i="5" s="1"/>
  <c r="K725" i="5" s="1"/>
  <c r="I1720" i="5"/>
  <c r="J1720" i="5" s="1"/>
  <c r="K1720" i="5" s="1"/>
  <c r="I1721" i="5"/>
  <c r="J1721" i="5" s="1"/>
  <c r="K1721" i="5" s="1"/>
  <c r="I1588" i="5"/>
  <c r="J1588" i="5" s="1"/>
  <c r="K1588" i="5" s="1"/>
  <c r="I1519" i="5"/>
  <c r="J1519" i="5" s="1"/>
  <c r="K1519" i="5" s="1"/>
  <c r="I1533" i="5"/>
  <c r="J1533" i="5" s="1"/>
  <c r="K1533" i="5" s="1"/>
  <c r="I1510" i="5"/>
  <c r="J1510" i="5" s="1"/>
  <c r="K1510" i="5" s="1"/>
  <c r="I1267" i="5"/>
  <c r="J1267" i="5" s="1"/>
  <c r="K1267" i="5" s="1"/>
  <c r="I1321" i="5"/>
  <c r="J1321" i="5" s="1"/>
  <c r="K1321" i="5" s="1"/>
  <c r="J1781" i="5"/>
  <c r="K1781" i="5" s="1"/>
  <c r="J1755" i="5"/>
  <c r="K1755" i="5" s="1"/>
  <c r="J1753" i="5"/>
  <c r="K1753" i="5" s="1"/>
  <c r="I1819" i="5"/>
  <c r="J1819" i="5" s="1"/>
  <c r="K1819" i="5" s="1"/>
  <c r="J1644" i="5"/>
  <c r="K1644" i="5" s="1"/>
  <c r="I1777" i="5"/>
  <c r="J1777" i="5" s="1"/>
  <c r="K1777" i="5" s="1"/>
  <c r="I1818" i="5"/>
  <c r="J1818" i="5" s="1"/>
  <c r="K1818" i="5" s="1"/>
  <c r="I1788" i="5"/>
  <c r="J1592" i="5"/>
  <c r="K1592" i="5" s="1"/>
  <c r="I1689" i="5"/>
  <c r="I1834" i="5"/>
  <c r="I1737" i="5"/>
  <c r="J1737" i="5" s="1"/>
  <c r="K1737" i="5" s="1"/>
  <c r="I1827" i="5"/>
  <c r="J1827" i="5" s="1"/>
  <c r="K1827" i="5" s="1"/>
  <c r="I1764" i="5"/>
  <c r="J1764" i="5" s="1"/>
  <c r="K1764" i="5" s="1"/>
  <c r="J1608" i="5"/>
  <c r="K1608" i="5" s="1"/>
  <c r="I1812" i="5"/>
  <c r="J1812" i="5" s="1"/>
  <c r="K1812" i="5" s="1"/>
  <c r="I1634" i="5"/>
  <c r="J1634" i="5" s="1"/>
  <c r="K1634" i="5" s="1"/>
  <c r="I1718" i="5"/>
  <c r="J1718" i="5" s="1"/>
  <c r="K1718" i="5" s="1"/>
  <c r="I1628" i="5"/>
  <c r="I1762" i="5"/>
  <c r="J1762" i="5" s="1"/>
  <c r="K1762" i="5" s="1"/>
  <c r="I1685" i="5"/>
  <c r="I1670" i="5"/>
  <c r="I1638" i="5"/>
  <c r="J1638" i="5" s="1"/>
  <c r="K1638" i="5" s="1"/>
  <c r="I1823" i="5"/>
  <c r="J1823" i="5" s="1"/>
  <c r="K1823" i="5" s="1"/>
  <c r="I1751" i="5"/>
  <c r="J1751" i="5" s="1"/>
  <c r="K1751" i="5" s="1"/>
  <c r="I1686" i="5"/>
  <c r="J1686" i="5" s="1"/>
  <c r="K1686" i="5" s="1"/>
  <c r="I1620" i="5"/>
  <c r="J1620" i="5" s="1"/>
  <c r="K1620" i="5" s="1"/>
  <c r="I1676" i="5"/>
  <c r="J1676" i="5" s="1"/>
  <c r="K1676" i="5" s="1"/>
  <c r="I1605" i="5"/>
  <c r="J1605" i="5" s="1"/>
  <c r="K1605" i="5" s="1"/>
  <c r="I1610" i="5"/>
  <c r="J1449" i="5"/>
  <c r="K1449" i="5" s="1"/>
  <c r="I1586" i="5"/>
  <c r="J1586" i="5" s="1"/>
  <c r="K1586" i="5" s="1"/>
  <c r="I1554" i="5"/>
  <c r="J1554" i="5" s="1"/>
  <c r="K1554" i="5" s="1"/>
  <c r="I1529" i="5"/>
  <c r="J1529" i="5" s="1"/>
  <c r="K1529" i="5" s="1"/>
  <c r="I1704" i="5"/>
  <c r="J1704" i="5" s="1"/>
  <c r="K1704" i="5" s="1"/>
  <c r="I1532" i="5"/>
  <c r="J1532" i="5" s="1"/>
  <c r="K1532" i="5" s="1"/>
  <c r="I1517" i="5"/>
  <c r="I1713" i="5"/>
  <c r="J1713" i="5" s="1"/>
  <c r="K1713" i="5" s="1"/>
  <c r="I1540" i="5"/>
  <c r="J1540" i="5" s="1"/>
  <c r="K1540" i="5" s="1"/>
  <c r="I1434" i="5"/>
  <c r="J1434" i="5" s="1"/>
  <c r="K1434" i="5" s="1"/>
  <c r="I1499" i="5"/>
  <c r="I1470" i="5"/>
  <c r="J1470" i="5" s="1"/>
  <c r="K1470" i="5" s="1"/>
  <c r="I1731" i="5"/>
  <c r="J1731" i="5" s="1"/>
  <c r="K1731" i="5" s="1"/>
  <c r="I1599" i="5"/>
  <c r="J1599" i="5" s="1"/>
  <c r="K1599" i="5" s="1"/>
  <c r="I1459" i="5"/>
  <c r="J1459" i="5" s="1"/>
  <c r="K1459" i="5" s="1"/>
  <c r="I1432" i="5"/>
  <c r="J1432" i="5" s="1"/>
  <c r="K1432" i="5" s="1"/>
  <c r="I1482" i="5"/>
  <c r="J1482" i="5" s="1"/>
  <c r="K1482" i="5" s="1"/>
  <c r="I1413" i="5"/>
  <c r="J1413" i="5" s="1"/>
  <c r="K1413" i="5" s="1"/>
  <c r="I1422" i="5"/>
  <c r="J1422" i="5" s="1"/>
  <c r="K1422" i="5" s="1"/>
  <c r="I1340" i="5"/>
  <c r="J1340" i="5" s="1"/>
  <c r="K1340" i="5" s="1"/>
  <c r="I1456" i="5"/>
  <c r="J1456" i="5" s="1"/>
  <c r="K1456" i="5" s="1"/>
  <c r="I1408" i="5"/>
  <c r="J1408" i="5" s="1"/>
  <c r="K1408" i="5" s="1"/>
  <c r="I1354" i="5"/>
  <c r="J1354" i="5" s="1"/>
  <c r="K1354" i="5" s="1"/>
  <c r="I1417" i="5"/>
  <c r="J1417" i="5" s="1"/>
  <c r="K1417" i="5" s="1"/>
  <c r="I1368" i="5"/>
  <c r="J1368" i="5" s="1"/>
  <c r="K1368" i="5" s="1"/>
  <c r="I1455" i="5"/>
  <c r="J1455" i="5" s="1"/>
  <c r="K1455" i="5" s="1"/>
  <c r="I1409" i="5"/>
  <c r="J1409" i="5" s="1"/>
  <c r="K1409" i="5" s="1"/>
  <c r="I1350" i="5"/>
  <c r="J1350" i="5" s="1"/>
  <c r="K1350" i="5" s="1"/>
  <c r="I1328" i="5"/>
  <c r="J1328" i="5" s="1"/>
  <c r="K1328" i="5" s="1"/>
  <c r="I1326" i="5"/>
  <c r="J1326" i="5" s="1"/>
  <c r="K1326" i="5" s="1"/>
  <c r="I1312" i="5"/>
  <c r="J1312" i="5" s="1"/>
  <c r="K1312" i="5" s="1"/>
  <c r="I1311" i="5"/>
  <c r="I1471" i="5"/>
  <c r="J1471" i="5" s="1"/>
  <c r="K1471" i="5" s="1"/>
  <c r="I1379" i="5"/>
  <c r="I1361" i="5"/>
  <c r="J1361" i="5" s="1"/>
  <c r="K1361" i="5" s="1"/>
  <c r="I1342" i="5"/>
  <c r="J1342" i="5" s="1"/>
  <c r="K1342" i="5" s="1"/>
  <c r="I1292" i="5"/>
  <c r="J1292" i="5" s="1"/>
  <c r="K1292" i="5" s="1"/>
  <c r="I1327" i="5"/>
  <c r="J1103" i="5"/>
  <c r="K1103" i="5" s="1"/>
  <c r="I1375" i="5"/>
  <c r="J1375" i="5" s="1"/>
  <c r="K1375" i="5" s="1"/>
  <c r="I1298" i="5"/>
  <c r="J1298" i="5" s="1"/>
  <c r="K1298" i="5" s="1"/>
  <c r="I1259" i="5"/>
  <c r="J1259" i="5" s="1"/>
  <c r="K1259" i="5" s="1"/>
  <c r="I1393" i="5"/>
  <c r="I1309" i="5"/>
  <c r="J1309" i="5" s="1"/>
  <c r="K1309" i="5" s="1"/>
  <c r="I1246" i="5"/>
  <c r="J1246" i="5" s="1"/>
  <c r="K1246" i="5" s="1"/>
  <c r="I1280" i="5"/>
  <c r="J1280" i="5" s="1"/>
  <c r="K1280" i="5" s="1"/>
  <c r="I1359" i="5"/>
  <c r="J1359" i="5" s="1"/>
  <c r="K1359" i="5" s="1"/>
  <c r="I1060" i="5"/>
  <c r="J1060" i="5" s="1"/>
  <c r="K1060" i="5" s="1"/>
  <c r="I1299" i="5"/>
  <c r="J1299" i="5" s="1"/>
  <c r="K1299" i="5" s="1"/>
  <c r="I1100" i="5"/>
  <c r="J1100" i="5" s="1"/>
  <c r="K1100" i="5" s="1"/>
  <c r="I1133" i="5"/>
  <c r="J1133" i="5" s="1"/>
  <c r="K1133" i="5" s="1"/>
  <c r="I1294" i="5"/>
  <c r="J1294" i="5" s="1"/>
  <c r="K1294" i="5" s="1"/>
  <c r="I1283" i="5"/>
  <c r="J1283" i="5" s="1"/>
  <c r="K1283" i="5" s="1"/>
  <c r="I1279" i="5"/>
  <c r="J1279" i="5" s="1"/>
  <c r="K1279" i="5" s="1"/>
  <c r="I1291" i="5"/>
  <c r="J1291" i="5" s="1"/>
  <c r="K1291" i="5" s="1"/>
  <c r="I1293" i="5"/>
  <c r="J1293" i="5" s="1"/>
  <c r="K1293" i="5" s="1"/>
  <c r="I1285" i="5"/>
  <c r="J1285" i="5" s="1"/>
  <c r="K1285" i="5" s="1"/>
  <c r="I1268" i="5"/>
  <c r="I1256" i="5"/>
  <c r="J1256" i="5" s="1"/>
  <c r="K1256" i="5" s="1"/>
  <c r="I1039" i="5"/>
  <c r="J1039" i="5" s="1"/>
  <c r="K1039" i="5" s="1"/>
  <c r="I930" i="5"/>
  <c r="I852" i="5"/>
  <c r="J852" i="5" s="1"/>
  <c r="K852" i="5" s="1"/>
  <c r="I828" i="5"/>
  <c r="J828" i="5" s="1"/>
  <c r="K828" i="5" s="1"/>
  <c r="I912" i="5"/>
  <c r="I838" i="5"/>
  <c r="I841" i="5"/>
  <c r="J841" i="5" s="1"/>
  <c r="K841" i="5" s="1"/>
  <c r="I818" i="5"/>
  <c r="I914" i="5"/>
  <c r="I853" i="5"/>
  <c r="I833" i="5"/>
  <c r="J833" i="5" s="1"/>
  <c r="K833" i="5" s="1"/>
  <c r="I893" i="5"/>
  <c r="J893" i="5" s="1"/>
  <c r="K893" i="5" s="1"/>
  <c r="I909" i="5"/>
  <c r="I923" i="5"/>
  <c r="I859" i="5"/>
  <c r="J859" i="5" s="1"/>
  <c r="K859" i="5" s="1"/>
  <c r="I817" i="5"/>
  <c r="J817" i="5" s="1"/>
  <c r="K817" i="5" s="1"/>
  <c r="I879" i="5"/>
  <c r="J879" i="5" s="1"/>
  <c r="K879" i="5" s="1"/>
  <c r="I928" i="5"/>
  <c r="I822" i="5"/>
  <c r="J822" i="5" s="1"/>
  <c r="K822" i="5" s="1"/>
  <c r="I916" i="5"/>
  <c r="I848" i="5"/>
  <c r="J848" i="5" s="1"/>
  <c r="K848" i="5" s="1"/>
  <c r="I922" i="5"/>
  <c r="I877" i="5"/>
  <c r="J877" i="5" s="1"/>
  <c r="K877" i="5" s="1"/>
  <c r="I870" i="5"/>
  <c r="I846" i="5"/>
  <c r="I894" i="5"/>
  <c r="I910" i="5"/>
  <c r="I883" i="5"/>
  <c r="J883" i="5" s="1"/>
  <c r="K883" i="5" s="1"/>
  <c r="I825" i="5"/>
  <c r="J825" i="5" s="1"/>
  <c r="K825" i="5" s="1"/>
  <c r="I839" i="5"/>
  <c r="J839" i="5" s="1"/>
  <c r="K839" i="5" s="1"/>
  <c r="I903" i="5"/>
  <c r="J903" i="5" s="1"/>
  <c r="K903" i="5" s="1"/>
  <c r="I869" i="5"/>
  <c r="J869" i="5" s="1"/>
  <c r="K869" i="5" s="1"/>
  <c r="I868" i="5"/>
  <c r="I900" i="5"/>
  <c r="I880" i="5"/>
  <c r="J880" i="5" s="1"/>
  <c r="K880" i="5" s="1"/>
  <c r="I856" i="5"/>
  <c r="J856" i="5" s="1"/>
  <c r="K856" i="5" s="1"/>
  <c r="I843" i="5"/>
  <c r="J843" i="5" s="1"/>
  <c r="K843" i="5" s="1"/>
  <c r="I907" i="5"/>
  <c r="I849" i="5"/>
  <c r="J849" i="5" s="1"/>
  <c r="K849" i="5" s="1"/>
  <c r="I865" i="5"/>
  <c r="J865" i="5" s="1"/>
  <c r="K865" i="5" s="1"/>
  <c r="I881" i="5"/>
  <c r="J881" i="5" s="1"/>
  <c r="K881" i="5" s="1"/>
  <c r="I897" i="5"/>
  <c r="I915" i="5"/>
  <c r="I863" i="5"/>
  <c r="J863" i="5" s="1"/>
  <c r="K863" i="5" s="1"/>
  <c r="I845" i="5"/>
  <c r="J845" i="5" s="1"/>
  <c r="K845" i="5" s="1"/>
  <c r="I861" i="5"/>
  <c r="I854" i="5"/>
  <c r="J854" i="5" s="1"/>
  <c r="K854" i="5" s="1"/>
  <c r="I823" i="5"/>
  <c r="J823" i="5" s="1"/>
  <c r="K823" i="5" s="1"/>
  <c r="I876" i="5"/>
  <c r="I819" i="5"/>
  <c r="J819" i="5" s="1"/>
  <c r="K819" i="5" s="1"/>
  <c r="I867" i="5"/>
  <c r="J867" i="5" s="1"/>
  <c r="K867" i="5" s="1"/>
  <c r="I919" i="5"/>
  <c r="J919" i="5" s="1"/>
  <c r="K919" i="5" s="1"/>
  <c r="I850" i="5"/>
  <c r="I866" i="5"/>
  <c r="I882" i="5"/>
  <c r="J882" i="5" s="1"/>
  <c r="K882" i="5" s="1"/>
  <c r="I898" i="5"/>
  <c r="I887" i="5"/>
  <c r="J887" i="5" s="1"/>
  <c r="K887" i="5" s="1"/>
  <c r="I862" i="5"/>
  <c r="I878" i="5"/>
  <c r="I864" i="5"/>
  <c r="J864" i="5" s="1"/>
  <c r="K864" i="5" s="1"/>
  <c r="I830" i="5"/>
  <c r="I901" i="5"/>
  <c r="I827" i="5"/>
  <c r="J827" i="5" s="1"/>
  <c r="K827" i="5" s="1"/>
  <c r="I891" i="5"/>
  <c r="I920" i="5"/>
  <c r="I834" i="5"/>
  <c r="I917" i="5"/>
  <c r="I847" i="5"/>
  <c r="J847" i="5" s="1"/>
  <c r="K847" i="5" s="1"/>
  <c r="I837" i="5"/>
  <c r="J837" i="5" s="1"/>
  <c r="K837" i="5" s="1"/>
  <c r="I872" i="5"/>
  <c r="J872" i="5" s="1"/>
  <c r="K872" i="5" s="1"/>
  <c r="I885" i="5"/>
  <c r="J885" i="5" s="1"/>
  <c r="K885" i="5" s="1"/>
  <c r="I888" i="5"/>
  <c r="I884" i="5"/>
  <c r="I840" i="5"/>
  <c r="J840" i="5" s="1"/>
  <c r="K840" i="5" s="1"/>
  <c r="I836" i="5"/>
  <c r="I902" i="5"/>
  <c r="J902" i="5" s="1"/>
  <c r="K902" i="5" s="1"/>
  <c r="I851" i="5"/>
  <c r="J851" i="5" s="1"/>
  <c r="K851" i="5" s="1"/>
  <c r="I918" i="5"/>
  <c r="I929" i="5"/>
  <c r="J929" i="5" s="1"/>
  <c r="K929" i="5" s="1"/>
  <c r="I871" i="5"/>
  <c r="J871" i="5" s="1"/>
  <c r="K871" i="5" s="1"/>
  <c r="I832" i="5"/>
  <c r="I892" i="5"/>
  <c r="I927" i="5"/>
  <c r="I824" i="5"/>
  <c r="J824" i="5" s="1"/>
  <c r="K824" i="5" s="1"/>
  <c r="I904" i="5"/>
  <c r="I860" i="5"/>
  <c r="I896" i="5"/>
  <c r="J896" i="5" s="1"/>
  <c r="K896" i="5" s="1"/>
  <c r="I925" i="5"/>
  <c r="I875" i="5"/>
  <c r="J875" i="5" s="1"/>
  <c r="K875" i="5" s="1"/>
  <c r="I857" i="5"/>
  <c r="J857" i="5" s="1"/>
  <c r="K857" i="5" s="1"/>
  <c r="I873" i="5"/>
  <c r="J873" i="5" s="1"/>
  <c r="K873" i="5" s="1"/>
  <c r="I889" i="5"/>
  <c r="J889" i="5" s="1"/>
  <c r="K889" i="5" s="1"/>
  <c r="I905" i="5"/>
  <c r="I831" i="5"/>
  <c r="J831" i="5" s="1"/>
  <c r="K831" i="5" s="1"/>
  <c r="I895" i="5"/>
  <c r="J895" i="5" s="1"/>
  <c r="K895" i="5" s="1"/>
  <c r="I913" i="5"/>
  <c r="I899" i="5"/>
  <c r="I926" i="5"/>
  <c r="I675" i="5"/>
  <c r="J675" i="5" s="1"/>
  <c r="K675" i="5" s="1"/>
  <c r="I668" i="5"/>
  <c r="J668" i="5" s="1"/>
  <c r="K668" i="5" s="1"/>
  <c r="I669" i="5"/>
  <c r="J669" i="5" s="1"/>
  <c r="K669" i="5" s="1"/>
  <c r="I672" i="5"/>
  <c r="J672" i="5" s="1"/>
  <c r="K672" i="5" s="1"/>
  <c r="I821" i="5"/>
  <c r="J821" i="5" s="1"/>
  <c r="K821" i="5" s="1"/>
  <c r="I529" i="5"/>
  <c r="J529" i="5" s="1"/>
  <c r="K529" i="5" s="1"/>
  <c r="I562" i="5"/>
  <c r="J562" i="5" s="1"/>
  <c r="K562" i="5" s="1"/>
  <c r="I1806" i="5"/>
  <c r="J1806" i="5" s="1"/>
  <c r="K1806" i="5" s="1"/>
  <c r="I1789" i="5"/>
  <c r="J1789" i="5" s="1"/>
  <c r="K1789" i="5" s="1"/>
  <c r="I1822" i="5"/>
  <c r="J1822" i="5" s="1"/>
  <c r="K1822" i="5" s="1"/>
  <c r="I1743" i="5"/>
  <c r="J1743" i="5" s="1"/>
  <c r="K1743" i="5" s="1"/>
  <c r="I1771" i="5"/>
  <c r="I1594" i="5"/>
  <c r="J1594" i="5" s="1"/>
  <c r="K1594" i="5" s="1"/>
  <c r="I1603" i="5"/>
  <c r="J1603" i="5" s="1"/>
  <c r="K1603" i="5" s="1"/>
  <c r="I1534" i="5"/>
  <c r="J1534" i="5" s="1"/>
  <c r="K1534" i="5" s="1"/>
  <c r="I1412" i="5"/>
  <c r="J1412" i="5" s="1"/>
  <c r="K1412" i="5" s="1"/>
  <c r="I1390" i="5"/>
  <c r="J1390" i="5" s="1"/>
  <c r="K1390" i="5" s="1"/>
  <c r="J1780" i="5"/>
  <c r="K1780" i="5" s="1"/>
  <c r="I1790" i="5"/>
  <c r="I1825" i="5"/>
  <c r="J1825" i="5" s="1"/>
  <c r="K1825" i="5" s="1"/>
  <c r="I1774" i="5"/>
  <c r="J1774" i="5" s="1"/>
  <c r="K1774" i="5" s="1"/>
  <c r="J1590" i="5"/>
  <c r="K1590" i="5" s="1"/>
  <c r="J1667" i="5"/>
  <c r="K1667" i="5" s="1"/>
  <c r="I1748" i="5"/>
  <c r="J1748" i="5" s="1"/>
  <c r="K1748" i="5" s="1"/>
  <c r="I1746" i="5"/>
  <c r="J1746" i="5" s="1"/>
  <c r="K1746" i="5" s="1"/>
  <c r="I1707" i="5"/>
  <c r="J1707" i="5" s="1"/>
  <c r="K1707" i="5" s="1"/>
  <c r="I1687" i="5"/>
  <c r="J1687" i="5" s="1"/>
  <c r="K1687" i="5" s="1"/>
  <c r="I1826" i="5"/>
  <c r="I1767" i="5"/>
  <c r="J1767" i="5" s="1"/>
  <c r="K1767" i="5" s="1"/>
  <c r="I1809" i="5"/>
  <c r="J1809" i="5" s="1"/>
  <c r="K1809" i="5" s="1"/>
  <c r="I1757" i="5"/>
  <c r="J1757" i="5" s="1"/>
  <c r="K1757" i="5" s="1"/>
  <c r="J1688" i="5"/>
  <c r="K1688" i="5" s="1"/>
  <c r="I1776" i="5"/>
  <c r="J1776" i="5" s="1"/>
  <c r="K1776" i="5" s="1"/>
  <c r="I1778" i="5"/>
  <c r="J1778" i="5" s="1"/>
  <c r="K1778" i="5" s="1"/>
  <c r="I1714" i="5"/>
  <c r="J1714" i="5" s="1"/>
  <c r="K1714" i="5" s="1"/>
  <c r="I1715" i="5"/>
  <c r="J1715" i="5" s="1"/>
  <c r="K1715" i="5" s="1"/>
  <c r="I1684" i="5"/>
  <c r="J1684" i="5" s="1"/>
  <c r="K1684" i="5" s="1"/>
  <c r="I1668" i="5"/>
  <c r="J1668" i="5" s="1"/>
  <c r="K1668" i="5" s="1"/>
  <c r="I1632" i="5"/>
  <c r="J1623" i="5"/>
  <c r="K1623" i="5" s="1"/>
  <c r="I1651" i="5"/>
  <c r="J1651" i="5" s="1"/>
  <c r="K1651" i="5" s="1"/>
  <c r="I1646" i="5"/>
  <c r="J1646" i="5" s="1"/>
  <c r="K1646" i="5" s="1"/>
  <c r="I1604" i="5"/>
  <c r="J1604" i="5" s="1"/>
  <c r="K1604" i="5" s="1"/>
  <c r="I1597" i="5"/>
  <c r="J1597" i="5" s="1"/>
  <c r="K1597" i="5" s="1"/>
  <c r="I1567" i="5"/>
  <c r="J1567" i="5" s="1"/>
  <c r="K1567" i="5" s="1"/>
  <c r="I1535" i="5"/>
  <c r="J1535" i="5" s="1"/>
  <c r="K1535" i="5" s="1"/>
  <c r="I1503" i="5"/>
  <c r="J1503" i="5" s="1"/>
  <c r="K1503" i="5" s="1"/>
  <c r="I1654" i="5"/>
  <c r="J1654" i="5" s="1"/>
  <c r="K1654" i="5" s="1"/>
  <c r="I1584" i="5"/>
  <c r="J1584" i="5" s="1"/>
  <c r="K1584" i="5" s="1"/>
  <c r="I1522" i="5"/>
  <c r="J1522" i="5" s="1"/>
  <c r="K1522" i="5" s="1"/>
  <c r="I1622" i="5"/>
  <c r="J1622" i="5" s="1"/>
  <c r="K1622" i="5" s="1"/>
  <c r="I1577" i="5"/>
  <c r="J1577" i="5" s="1"/>
  <c r="K1577" i="5" s="1"/>
  <c r="I1507" i="5"/>
  <c r="J1507" i="5" s="1"/>
  <c r="K1507" i="5" s="1"/>
  <c r="I1549" i="5"/>
  <c r="J1549" i="5" s="1"/>
  <c r="K1549" i="5" s="1"/>
  <c r="I1663" i="5"/>
  <c r="J1663" i="5" s="1"/>
  <c r="K1663" i="5" s="1"/>
  <c r="I1640" i="5"/>
  <c r="J1640" i="5" s="1"/>
  <c r="K1640" i="5" s="1"/>
  <c r="I1553" i="5"/>
  <c r="J1553" i="5" s="1"/>
  <c r="K1553" i="5" s="1"/>
  <c r="I1521" i="5"/>
  <c r="J1521" i="5" s="1"/>
  <c r="K1521" i="5" s="1"/>
  <c r="I1526" i="5"/>
  <c r="J1526" i="5" s="1"/>
  <c r="K1526" i="5" s="1"/>
  <c r="J1379" i="5"/>
  <c r="K1379" i="5" s="1"/>
  <c r="J1317" i="5"/>
  <c r="K1317" i="5" s="1"/>
  <c r="I1544" i="5"/>
  <c r="J1544" i="5" s="1"/>
  <c r="K1544" i="5" s="1"/>
  <c r="J1327" i="5"/>
  <c r="K1327" i="5" s="1"/>
  <c r="I1585" i="5"/>
  <c r="J1585" i="5" s="1"/>
  <c r="K1585" i="5" s="1"/>
  <c r="I1476" i="5"/>
  <c r="J1476" i="5" s="1"/>
  <c r="K1476" i="5" s="1"/>
  <c r="I1481" i="5"/>
  <c r="J1481" i="5" s="1"/>
  <c r="K1481" i="5" s="1"/>
  <c r="I1641" i="5"/>
  <c r="J1641" i="5" s="1"/>
  <c r="K1641" i="5" s="1"/>
  <c r="I1508" i="5"/>
  <c r="J1508" i="5" s="1"/>
  <c r="K1508" i="5" s="1"/>
  <c r="I1442" i="5"/>
  <c r="J1442" i="5" s="1"/>
  <c r="K1442" i="5" s="1"/>
  <c r="I1388" i="5"/>
  <c r="J1388" i="5" s="1"/>
  <c r="K1388" i="5" s="1"/>
  <c r="I1339" i="5"/>
  <c r="J1339" i="5" s="1"/>
  <c r="K1339" i="5" s="1"/>
  <c r="I1336" i="5"/>
  <c r="J1336" i="5" s="1"/>
  <c r="K1336" i="5" s="1"/>
  <c r="I1447" i="5"/>
  <c r="J1447" i="5" s="1"/>
  <c r="K1447" i="5" s="1"/>
  <c r="I1404" i="5"/>
  <c r="J1404" i="5" s="1"/>
  <c r="K1404" i="5" s="1"/>
  <c r="I1353" i="5"/>
  <c r="J1353" i="5" s="1"/>
  <c r="K1353" i="5" s="1"/>
  <c r="I1487" i="5"/>
  <c r="J1487" i="5" s="1"/>
  <c r="K1487" i="5" s="1"/>
  <c r="I1403" i="5"/>
  <c r="J1403" i="5" s="1"/>
  <c r="K1403" i="5" s="1"/>
  <c r="I1349" i="5"/>
  <c r="J1349" i="5" s="1"/>
  <c r="K1349" i="5" s="1"/>
  <c r="I1452" i="5"/>
  <c r="J1452" i="5" s="1"/>
  <c r="K1452" i="5" s="1"/>
  <c r="I1426" i="5"/>
  <c r="J1426" i="5" s="1"/>
  <c r="K1426" i="5" s="1"/>
  <c r="I1348" i="5"/>
  <c r="J1348" i="5" s="1"/>
  <c r="K1348" i="5" s="1"/>
  <c r="I1441" i="5"/>
  <c r="J1441" i="5" s="1"/>
  <c r="K1441" i="5" s="1"/>
  <c r="I1331" i="5"/>
  <c r="J1331" i="5" s="1"/>
  <c r="K1331" i="5" s="1"/>
  <c r="I1318" i="5"/>
  <c r="J1318" i="5" s="1"/>
  <c r="K1318" i="5" s="1"/>
  <c r="I1297" i="5"/>
  <c r="J1297" i="5" s="1"/>
  <c r="K1297" i="5" s="1"/>
  <c r="I1275" i="5"/>
  <c r="J1275" i="5" s="1"/>
  <c r="K1275" i="5" s="1"/>
  <c r="I1239" i="5"/>
  <c r="J1239" i="5" s="1"/>
  <c r="K1239" i="5" s="1"/>
  <c r="I1219" i="5"/>
  <c r="J1219" i="5" s="1"/>
  <c r="K1219" i="5" s="1"/>
  <c r="I1332" i="5"/>
  <c r="J1332" i="5" s="1"/>
  <c r="K1332" i="5" s="1"/>
  <c r="I1274" i="5"/>
  <c r="J1274" i="5" s="1"/>
  <c r="K1274" i="5" s="1"/>
  <c r="I1242" i="5"/>
  <c r="J1242" i="5" s="1"/>
  <c r="K1242" i="5" s="1"/>
  <c r="I1472" i="5"/>
  <c r="J1472" i="5" s="1"/>
  <c r="K1472" i="5" s="1"/>
  <c r="I1129" i="5"/>
  <c r="J1129" i="5" s="1"/>
  <c r="K1129" i="5" s="1"/>
  <c r="I1058" i="5"/>
  <c r="J1058" i="5" s="1"/>
  <c r="K1058" i="5" s="1"/>
  <c r="I1053" i="5"/>
  <c r="J1053" i="5" s="1"/>
  <c r="K1053" i="5" s="1"/>
  <c r="I1056" i="5"/>
  <c r="J1056" i="5" s="1"/>
  <c r="K1056" i="5" s="1"/>
  <c r="I970" i="5"/>
  <c r="I978" i="5"/>
  <c r="J978" i="5" s="1"/>
  <c r="K978" i="5" s="1"/>
  <c r="I986" i="5"/>
  <c r="J986" i="5" s="1"/>
  <c r="K986" i="5" s="1"/>
  <c r="I1057" i="5"/>
  <c r="J1057" i="5" s="1"/>
  <c r="K1057" i="5" s="1"/>
  <c r="I1055" i="5"/>
  <c r="J1055" i="5" s="1"/>
  <c r="K1055" i="5" s="1"/>
  <c r="I1185" i="5"/>
  <c r="I1043" i="5"/>
  <c r="J1043" i="5" s="1"/>
  <c r="K1043" i="5" s="1"/>
  <c r="I1035" i="5"/>
  <c r="J1035" i="5" s="1"/>
  <c r="K1035" i="5" s="1"/>
  <c r="I1027" i="5"/>
  <c r="I1019" i="5"/>
  <c r="J1019" i="5" s="1"/>
  <c r="K1019" i="5" s="1"/>
  <c r="I1011" i="5"/>
  <c r="J1011" i="5" s="1"/>
  <c r="K1011" i="5" s="1"/>
  <c r="I1170" i="5"/>
  <c r="J1170" i="5" s="1"/>
  <c r="K1170" i="5" s="1"/>
  <c r="I1237" i="5"/>
  <c r="J1237" i="5" s="1"/>
  <c r="K1237" i="5" s="1"/>
  <c r="I961" i="5"/>
  <c r="J961" i="5" s="1"/>
  <c r="K961" i="5" s="1"/>
  <c r="I709" i="5"/>
  <c r="J709" i="5" s="1"/>
  <c r="K709" i="5" s="1"/>
  <c r="I630" i="5"/>
  <c r="J630" i="5" s="1"/>
  <c r="K630" i="5" s="1"/>
  <c r="I764" i="5"/>
  <c r="I635" i="5"/>
  <c r="I539" i="5"/>
  <c r="J539" i="5" s="1"/>
  <c r="K539" i="5" s="1"/>
  <c r="I611" i="5"/>
  <c r="J611" i="5" s="1"/>
  <c r="K611" i="5" s="1"/>
  <c r="I588" i="5"/>
  <c r="J588" i="5" s="1"/>
  <c r="K588" i="5" s="1"/>
  <c r="I547" i="5"/>
  <c r="I605" i="5"/>
  <c r="J605" i="5" s="1"/>
  <c r="K605" i="5" s="1"/>
  <c r="I625" i="5"/>
  <c r="J625" i="5" s="1"/>
  <c r="K625" i="5" s="1"/>
  <c r="I582" i="5"/>
  <c r="J582" i="5" s="1"/>
  <c r="K582" i="5" s="1"/>
  <c r="I555" i="5"/>
  <c r="J555" i="5" s="1"/>
  <c r="K555" i="5" s="1"/>
  <c r="I570" i="5"/>
  <c r="J570" i="5" s="1"/>
  <c r="K570" i="5" s="1"/>
  <c r="I626" i="5"/>
  <c r="J626" i="5" s="1"/>
  <c r="K626" i="5" s="1"/>
  <c r="I585" i="5"/>
  <c r="J585" i="5" s="1"/>
  <c r="K585" i="5" s="1"/>
  <c r="I563" i="5"/>
  <c r="J563" i="5" s="1"/>
  <c r="K563" i="5" s="1"/>
  <c r="I586" i="5"/>
  <c r="J586" i="5" s="1"/>
  <c r="K586" i="5" s="1"/>
  <c r="I573" i="5"/>
  <c r="J573" i="5" s="1"/>
  <c r="K573" i="5" s="1"/>
  <c r="I604" i="5"/>
  <c r="J604" i="5" s="1"/>
  <c r="K604" i="5" s="1"/>
  <c r="I765" i="5"/>
  <c r="J765" i="5" s="1"/>
  <c r="K765" i="5" s="1"/>
  <c r="I908" i="5"/>
  <c r="I691" i="5"/>
  <c r="J691" i="5" s="1"/>
  <c r="K691" i="5" s="1"/>
  <c r="I690" i="5"/>
  <c r="J690" i="5" s="1"/>
  <c r="K690" i="5" s="1"/>
  <c r="I688" i="5"/>
  <c r="J688" i="5" s="1"/>
  <c r="K688" i="5" s="1"/>
  <c r="I679" i="5"/>
  <c r="J679" i="5" s="1"/>
  <c r="K679" i="5" s="1"/>
  <c r="I684" i="5"/>
  <c r="J684" i="5" s="1"/>
  <c r="K684" i="5" s="1"/>
  <c r="I683" i="5"/>
  <c r="J683" i="5" s="1"/>
  <c r="K683" i="5" s="1"/>
  <c r="I685" i="5"/>
  <c r="J685" i="5" s="1"/>
  <c r="K685" i="5" s="1"/>
  <c r="I686" i="5"/>
  <c r="J686" i="5" s="1"/>
  <c r="K686" i="5" s="1"/>
  <c r="I687" i="5"/>
  <c r="J687" i="5" s="1"/>
  <c r="K687" i="5" s="1"/>
  <c r="I689" i="5"/>
  <c r="J689" i="5" s="1"/>
  <c r="K689" i="5" s="1"/>
  <c r="I826" i="5"/>
  <c r="J1763" i="5"/>
  <c r="K1763" i="5" s="1"/>
  <c r="I1726" i="5"/>
  <c r="J1726" i="5" s="1"/>
  <c r="K1726" i="5" s="1"/>
  <c r="I1694" i="5"/>
  <c r="J1694" i="5" s="1"/>
  <c r="K1694" i="5" s="1"/>
  <c r="I1569" i="5"/>
  <c r="J1569" i="5" s="1"/>
  <c r="K1569" i="5" s="1"/>
  <c r="I1572" i="5"/>
  <c r="J1572" i="5" s="1"/>
  <c r="K1572" i="5" s="1"/>
  <c r="I1465" i="5"/>
  <c r="J1465" i="5" s="1"/>
  <c r="K1465" i="5" s="1"/>
  <c r="I1444" i="5"/>
  <c r="J1444" i="5" s="1"/>
  <c r="K1444" i="5" s="1"/>
  <c r="I1343" i="5"/>
  <c r="J1343" i="5" s="1"/>
  <c r="K1343" i="5" s="1"/>
  <c r="J1185" i="5"/>
  <c r="K1185" i="5" s="1"/>
  <c r="J1792" i="5"/>
  <c r="K1792" i="5" s="1"/>
  <c r="J1834" i="5"/>
  <c r="K1834" i="5" s="1"/>
  <c r="I1816" i="5"/>
  <c r="J1816" i="5" s="1"/>
  <c r="K1816" i="5" s="1"/>
  <c r="J1710" i="5"/>
  <c r="K1710" i="5" s="1"/>
  <c r="J1685" i="5"/>
  <c r="K1685" i="5" s="1"/>
  <c r="I1786" i="5"/>
  <c r="J1786" i="5" s="1"/>
  <c r="K1786" i="5" s="1"/>
  <c r="I1741" i="5"/>
  <c r="J1741" i="5" s="1"/>
  <c r="K1741" i="5" s="1"/>
  <c r="J1658" i="5"/>
  <c r="K1658" i="5" s="1"/>
  <c r="J1615" i="5"/>
  <c r="K1615" i="5" s="1"/>
  <c r="I1705" i="5"/>
  <c r="J1705" i="5" s="1"/>
  <c r="K1705" i="5" s="1"/>
  <c r="I1681" i="5"/>
  <c r="I1766" i="5"/>
  <c r="J1766" i="5" s="1"/>
  <c r="K1766" i="5" s="1"/>
  <c r="J1689" i="5"/>
  <c r="K1689" i="5" s="1"/>
  <c r="J1650" i="5"/>
  <c r="K1650" i="5" s="1"/>
  <c r="I1732" i="5"/>
  <c r="J1732" i="5" s="1"/>
  <c r="K1732" i="5" s="1"/>
  <c r="I1618" i="5"/>
  <c r="J1618" i="5" s="1"/>
  <c r="K1618" i="5" s="1"/>
  <c r="I1765" i="5"/>
  <c r="J1765" i="5" s="1"/>
  <c r="K1765" i="5" s="1"/>
  <c r="I1811" i="5"/>
  <c r="J1811" i="5" s="1"/>
  <c r="K1811" i="5" s="1"/>
  <c r="I1710" i="5"/>
  <c r="I1666" i="5"/>
  <c r="J1666" i="5" s="1"/>
  <c r="K1666" i="5" s="1"/>
  <c r="I1631" i="5"/>
  <c r="J1631" i="5" s="1"/>
  <c r="K1631" i="5" s="1"/>
  <c r="I1675" i="5"/>
  <c r="J1675" i="5" s="1"/>
  <c r="K1675" i="5" s="1"/>
  <c r="I1772" i="5"/>
  <c r="J1772" i="5" s="1"/>
  <c r="K1772" i="5" s="1"/>
  <c r="I1716" i="5"/>
  <c r="I1742" i="5"/>
  <c r="J1742" i="5" s="1"/>
  <c r="K1742" i="5" s="1"/>
  <c r="I1645" i="5"/>
  <c r="J1645" i="5" s="1"/>
  <c r="K1645" i="5" s="1"/>
  <c r="I1734" i="5"/>
  <c r="J1734" i="5" s="1"/>
  <c r="K1734" i="5" s="1"/>
  <c r="I1698" i="5"/>
  <c r="J1698" i="5" s="1"/>
  <c r="K1698" i="5" s="1"/>
  <c r="I1630" i="5"/>
  <c r="I1661" i="5"/>
  <c r="J1661" i="5" s="1"/>
  <c r="K1661" i="5" s="1"/>
  <c r="I1642" i="5"/>
  <c r="J1642" i="5" s="1"/>
  <c r="K1642" i="5" s="1"/>
  <c r="I1589" i="5"/>
  <c r="J1589" i="5" s="1"/>
  <c r="K1589" i="5" s="1"/>
  <c r="I1671" i="5"/>
  <c r="J1671" i="5" s="1"/>
  <c r="K1671" i="5" s="1"/>
  <c r="I1611" i="5"/>
  <c r="J1611" i="5" s="1"/>
  <c r="K1611" i="5" s="1"/>
  <c r="I1579" i="5"/>
  <c r="J1579" i="5" s="1"/>
  <c r="K1579" i="5" s="1"/>
  <c r="I1619" i="5"/>
  <c r="J1619" i="5" s="1"/>
  <c r="K1619" i="5" s="1"/>
  <c r="I1555" i="5"/>
  <c r="J1555" i="5" s="1"/>
  <c r="K1555" i="5" s="1"/>
  <c r="I1813" i="5"/>
  <c r="J1813" i="5" s="1"/>
  <c r="K1813" i="5" s="1"/>
  <c r="I1655" i="5"/>
  <c r="J1655" i="5" s="1"/>
  <c r="K1655" i="5" s="1"/>
  <c r="J1393" i="5"/>
  <c r="K1393" i="5" s="1"/>
  <c r="I1665" i="5"/>
  <c r="J1665" i="5" s="1"/>
  <c r="K1665" i="5" s="1"/>
  <c r="I1593" i="5"/>
  <c r="J1593" i="5" s="1"/>
  <c r="K1593" i="5" s="1"/>
  <c r="I1578" i="5"/>
  <c r="J1578" i="5" s="1"/>
  <c r="K1578" i="5" s="1"/>
  <c r="I1492" i="5"/>
  <c r="J1492" i="5" s="1"/>
  <c r="K1492" i="5" s="1"/>
  <c r="I1462" i="5"/>
  <c r="J1462" i="5" s="1"/>
  <c r="K1462" i="5" s="1"/>
  <c r="I1609" i="5"/>
  <c r="J1609" i="5" s="1"/>
  <c r="K1609" i="5" s="1"/>
  <c r="I1531" i="5"/>
  <c r="J1531" i="5" s="1"/>
  <c r="K1531" i="5" s="1"/>
  <c r="I1502" i="5"/>
  <c r="J1502" i="5" s="1"/>
  <c r="K1502" i="5" s="1"/>
  <c r="I1475" i="5"/>
  <c r="J1475" i="5" s="1"/>
  <c r="K1475" i="5" s="1"/>
  <c r="I1453" i="5"/>
  <c r="J1453" i="5" s="1"/>
  <c r="K1453" i="5" s="1"/>
  <c r="I1652" i="5"/>
  <c r="J1652" i="5" s="1"/>
  <c r="K1652" i="5" s="1"/>
  <c r="I1550" i="5"/>
  <c r="J1550" i="5" s="1"/>
  <c r="K1550" i="5" s="1"/>
  <c r="I1474" i="5"/>
  <c r="J1474" i="5" s="1"/>
  <c r="K1474" i="5" s="1"/>
  <c r="I1576" i="5"/>
  <c r="J1576" i="5" s="1"/>
  <c r="K1576" i="5" s="1"/>
  <c r="I1504" i="5"/>
  <c r="J1504" i="5" s="1"/>
  <c r="K1504" i="5" s="1"/>
  <c r="J1319" i="5"/>
  <c r="K1319" i="5" s="1"/>
  <c r="I1436" i="5"/>
  <c r="J1436" i="5" s="1"/>
  <c r="K1436" i="5" s="1"/>
  <c r="I1387" i="5"/>
  <c r="I1433" i="5"/>
  <c r="J1254" i="5"/>
  <c r="K1254" i="5" s="1"/>
  <c r="J1268" i="5"/>
  <c r="K1268" i="5" s="1"/>
  <c r="I1485" i="5"/>
  <c r="J1485" i="5" s="1"/>
  <c r="K1485" i="5" s="1"/>
  <c r="J1250" i="5"/>
  <c r="K1250" i="5" s="1"/>
  <c r="I1324" i="5"/>
  <c r="J1324" i="5" s="1"/>
  <c r="K1324" i="5" s="1"/>
  <c r="I1308" i="5"/>
  <c r="J1308" i="5" s="1"/>
  <c r="K1308" i="5" s="1"/>
  <c r="I1347" i="5"/>
  <c r="J1347" i="5" s="1"/>
  <c r="K1347" i="5" s="1"/>
  <c r="I1469" i="5"/>
  <c r="J1469" i="5" s="1"/>
  <c r="K1469" i="5" s="1"/>
  <c r="I1440" i="5"/>
  <c r="J1440" i="5" s="1"/>
  <c r="K1440" i="5" s="1"/>
  <c r="I1378" i="5"/>
  <c r="J1378" i="5" s="1"/>
  <c r="K1378" i="5" s="1"/>
  <c r="I1402" i="5"/>
  <c r="J1402" i="5" s="1"/>
  <c r="K1402" i="5" s="1"/>
  <c r="I1313" i="5"/>
  <c r="J1313" i="5" s="1"/>
  <c r="K1313" i="5" s="1"/>
  <c r="I1284" i="5"/>
  <c r="J1284" i="5" s="1"/>
  <c r="K1284" i="5" s="1"/>
  <c r="I1360" i="5"/>
  <c r="J1360" i="5" s="1"/>
  <c r="K1360" i="5" s="1"/>
  <c r="I1207" i="5"/>
  <c r="J1207" i="5" s="1"/>
  <c r="K1207" i="5" s="1"/>
  <c r="I1255" i="5"/>
  <c r="J1255" i="5" s="1"/>
  <c r="K1255" i="5" s="1"/>
  <c r="I1216" i="5"/>
  <c r="J1216" i="5" s="1"/>
  <c r="K1216" i="5" s="1"/>
  <c r="I1270" i="5"/>
  <c r="I1238" i="5"/>
  <c r="J1238" i="5" s="1"/>
  <c r="K1238" i="5" s="1"/>
  <c r="I1166" i="5"/>
  <c r="J1166" i="5" s="1"/>
  <c r="K1166" i="5" s="1"/>
  <c r="I1163" i="5"/>
  <c r="J1163" i="5" s="1"/>
  <c r="K1163" i="5" s="1"/>
  <c r="I1161" i="5"/>
  <c r="J1161" i="5" s="1"/>
  <c r="K1161" i="5" s="1"/>
  <c r="I1164" i="5"/>
  <c r="J1164" i="5" s="1"/>
  <c r="K1164" i="5" s="1"/>
  <c r="I1152" i="5"/>
  <c r="J1152" i="5" s="1"/>
  <c r="K1152" i="5" s="1"/>
  <c r="I1156" i="5"/>
  <c r="J1156" i="5" s="1"/>
  <c r="K1156" i="5" s="1"/>
  <c r="I1162" i="5"/>
  <c r="J1162" i="5" s="1"/>
  <c r="K1162" i="5" s="1"/>
  <c r="I1123" i="5"/>
  <c r="J1123" i="5" s="1"/>
  <c r="K1123" i="5" s="1"/>
  <c r="I1303" i="5"/>
  <c r="J1303" i="5" s="1"/>
  <c r="K1303" i="5" s="1"/>
  <c r="I1401" i="5"/>
  <c r="I1225" i="5"/>
  <c r="J1225" i="5" s="1"/>
  <c r="K1225" i="5" s="1"/>
  <c r="J923" i="5"/>
  <c r="K923" i="5" s="1"/>
  <c r="J915" i="5"/>
  <c r="K915" i="5" s="1"/>
  <c r="J907" i="5"/>
  <c r="K907" i="5" s="1"/>
  <c r="J899" i="5"/>
  <c r="K899" i="5" s="1"/>
  <c r="J891" i="5"/>
  <c r="K891" i="5" s="1"/>
  <c r="I906" i="5"/>
  <c r="I924" i="5"/>
  <c r="J924" i="5" s="1"/>
  <c r="K924" i="5" s="1"/>
  <c r="I769" i="5"/>
  <c r="J769" i="5" s="1"/>
  <c r="K769" i="5" s="1"/>
  <c r="I807" i="5"/>
  <c r="J807" i="5" s="1"/>
  <c r="K807" i="5" s="1"/>
  <c r="I666" i="5"/>
  <c r="J666" i="5" s="1"/>
  <c r="K666" i="5" s="1"/>
  <c r="I663" i="5"/>
  <c r="J663" i="5" s="1"/>
  <c r="K663" i="5" s="1"/>
  <c r="I652" i="5"/>
  <c r="J652" i="5" s="1"/>
  <c r="K652" i="5" s="1"/>
  <c r="I653" i="5"/>
  <c r="J653" i="5" s="1"/>
  <c r="K653" i="5" s="1"/>
  <c r="I643" i="5"/>
  <c r="J643" i="5" s="1"/>
  <c r="K643" i="5" s="1"/>
  <c r="I656" i="5"/>
  <c r="J656" i="5" s="1"/>
  <c r="K656" i="5" s="1"/>
  <c r="I657" i="5"/>
  <c r="J657" i="5" s="1"/>
  <c r="K657" i="5" s="1"/>
  <c r="I664" i="5"/>
  <c r="J664" i="5" s="1"/>
  <c r="K664" i="5" s="1"/>
  <c r="I651" i="5"/>
  <c r="I661" i="5"/>
  <c r="J661" i="5" s="1"/>
  <c r="K661" i="5" s="1"/>
  <c r="I654" i="5"/>
  <c r="J654" i="5" s="1"/>
  <c r="K654" i="5" s="1"/>
  <c r="I659" i="5"/>
  <c r="J659" i="5" s="1"/>
  <c r="K659" i="5" s="1"/>
  <c r="I655" i="5"/>
  <c r="J655" i="5" s="1"/>
  <c r="K655" i="5" s="1"/>
  <c r="I662" i="5"/>
  <c r="J662" i="5" s="1"/>
  <c r="K662" i="5" s="1"/>
  <c r="I658" i="5"/>
  <c r="J658" i="5" s="1"/>
  <c r="K658" i="5" s="1"/>
  <c r="I660" i="5"/>
  <c r="J660" i="5" s="1"/>
  <c r="K660" i="5" s="1"/>
  <c r="I665" i="5"/>
  <c r="J665" i="5" s="1"/>
  <c r="K665" i="5" s="1"/>
  <c r="I1747" i="5"/>
  <c r="J1747" i="5" s="1"/>
  <c r="K1747" i="5" s="1"/>
  <c r="I1696" i="5"/>
  <c r="J1696" i="5" s="1"/>
  <c r="K1696" i="5" s="1"/>
  <c r="I1513" i="5"/>
  <c r="J1513" i="5" s="1"/>
  <c r="K1513" i="5" s="1"/>
  <c r="I1562" i="5"/>
  <c r="J1562" i="5" s="1"/>
  <c r="K1562" i="5" s="1"/>
  <c r="I1506" i="5"/>
  <c r="J1506" i="5" s="1"/>
  <c r="K1506" i="5" s="1"/>
  <c r="I1480" i="5"/>
  <c r="J1480" i="5" s="1"/>
  <c r="K1480" i="5" s="1"/>
  <c r="J1270" i="5"/>
  <c r="K1270" i="5" s="1"/>
  <c r="I1446" i="5"/>
  <c r="J1446" i="5" s="1"/>
  <c r="K1446" i="5" s="1"/>
  <c r="J1790" i="5"/>
  <c r="K1790" i="5" s="1"/>
  <c r="J1771" i="5"/>
  <c r="K1771" i="5" s="1"/>
  <c r="J1738" i="5"/>
  <c r="K1738" i="5" s="1"/>
  <c r="I1814" i="5"/>
  <c r="J1814" i="5" s="1"/>
  <c r="K1814" i="5" s="1"/>
  <c r="I1782" i="5"/>
  <c r="J1782" i="5" s="1"/>
  <c r="K1782" i="5" s="1"/>
  <c r="J1632" i="5"/>
  <c r="K1632" i="5" s="1"/>
  <c r="J1662" i="5"/>
  <c r="K1662" i="5" s="1"/>
  <c r="I1768" i="5"/>
  <c r="J1768" i="5" s="1"/>
  <c r="K1768" i="5" s="1"/>
  <c r="I1730" i="5"/>
  <c r="J1730" i="5" s="1"/>
  <c r="K1730" i="5" s="1"/>
  <c r="I1703" i="5"/>
  <c r="J1703" i="5" s="1"/>
  <c r="K1703" i="5" s="1"/>
  <c r="I1679" i="5"/>
  <c r="J1679" i="5" s="1"/>
  <c r="K1679" i="5" s="1"/>
  <c r="I1821" i="5"/>
  <c r="J1821" i="5" s="1"/>
  <c r="K1821" i="5" s="1"/>
  <c r="I1756" i="5"/>
  <c r="J1756" i="5" s="1"/>
  <c r="K1756" i="5" s="1"/>
  <c r="I1808" i="5"/>
  <c r="J1808" i="5" s="1"/>
  <c r="K1808" i="5" s="1"/>
  <c r="I1754" i="5"/>
  <c r="J1754" i="5" s="1"/>
  <c r="K1754" i="5" s="1"/>
  <c r="J1691" i="5"/>
  <c r="K1691" i="5" s="1"/>
  <c r="I1794" i="5"/>
  <c r="J1794" i="5" s="1"/>
  <c r="K1794" i="5" s="1"/>
  <c r="I1728" i="5"/>
  <c r="J1728" i="5" s="1"/>
  <c r="K1728" i="5" s="1"/>
  <c r="I1678" i="5"/>
  <c r="J1678" i="5" s="1"/>
  <c r="K1678" i="5" s="1"/>
  <c r="I1683" i="5"/>
  <c r="J1683" i="5" s="1"/>
  <c r="K1683" i="5" s="1"/>
  <c r="I1706" i="5"/>
  <c r="J1706" i="5" s="1"/>
  <c r="K1706" i="5" s="1"/>
  <c r="I1750" i="5"/>
  <c r="J1750" i="5" s="1"/>
  <c r="K1750" i="5" s="1"/>
  <c r="I1664" i="5"/>
  <c r="J1664" i="5" s="1"/>
  <c r="K1664" i="5" s="1"/>
  <c r="I1616" i="5"/>
  <c r="J1616" i="5" s="1"/>
  <c r="K1616" i="5" s="1"/>
  <c r="I1758" i="5"/>
  <c r="J1758" i="5" s="1"/>
  <c r="K1758" i="5" s="1"/>
  <c r="I1711" i="5"/>
  <c r="J1711" i="5" s="1"/>
  <c r="K1711" i="5" s="1"/>
  <c r="I1680" i="5"/>
  <c r="J1680" i="5" s="1"/>
  <c r="K1680" i="5" s="1"/>
  <c r="I1783" i="5"/>
  <c r="J1783" i="5" s="1"/>
  <c r="K1783" i="5" s="1"/>
  <c r="I1708" i="5"/>
  <c r="J1708" i="5" s="1"/>
  <c r="K1708" i="5" s="1"/>
  <c r="I1693" i="5"/>
  <c r="J1693" i="5" s="1"/>
  <c r="K1693" i="5" s="1"/>
  <c r="I1614" i="5"/>
  <c r="J1614" i="5" s="1"/>
  <c r="K1614" i="5" s="1"/>
  <c r="I1557" i="5"/>
  <c r="J1557" i="5" s="1"/>
  <c r="K1557" i="5" s="1"/>
  <c r="I1525" i="5"/>
  <c r="J1525" i="5" s="1"/>
  <c r="K1525" i="5" s="1"/>
  <c r="I1493" i="5"/>
  <c r="J1493" i="5" s="1"/>
  <c r="K1493" i="5" s="1"/>
  <c r="J1517" i="5"/>
  <c r="K1517" i="5" s="1"/>
  <c r="I1581" i="5"/>
  <c r="J1581" i="5" s="1"/>
  <c r="K1581" i="5" s="1"/>
  <c r="I1601" i="5"/>
  <c r="J1601" i="5" s="1"/>
  <c r="K1601" i="5" s="1"/>
  <c r="I1570" i="5"/>
  <c r="J1570" i="5" s="1"/>
  <c r="K1570" i="5" s="1"/>
  <c r="J1427" i="5"/>
  <c r="K1427" i="5" s="1"/>
  <c r="I1548" i="5"/>
  <c r="J1548" i="5" s="1"/>
  <c r="K1548" i="5" s="1"/>
  <c r="I1709" i="5"/>
  <c r="J1709" i="5" s="1"/>
  <c r="K1709" i="5" s="1"/>
  <c r="I1501" i="5"/>
  <c r="J1501" i="5" s="1"/>
  <c r="K1501" i="5" s="1"/>
  <c r="I1575" i="5"/>
  <c r="J1575" i="5" s="1"/>
  <c r="K1575" i="5" s="1"/>
  <c r="I1543" i="5"/>
  <c r="J1543" i="5" s="1"/>
  <c r="K1543" i="5" s="1"/>
  <c r="I1511" i="5"/>
  <c r="J1511" i="5" s="1"/>
  <c r="K1511" i="5" s="1"/>
  <c r="I1660" i="5"/>
  <c r="J1660" i="5" s="1"/>
  <c r="K1660" i="5" s="1"/>
  <c r="I1624" i="5"/>
  <c r="J1624" i="5" s="1"/>
  <c r="K1624" i="5" s="1"/>
  <c r="I1583" i="5"/>
  <c r="J1583" i="5" s="1"/>
  <c r="K1583" i="5" s="1"/>
  <c r="I1552" i="5"/>
  <c r="J1552" i="5" s="1"/>
  <c r="K1552" i="5" s="1"/>
  <c r="I1524" i="5"/>
  <c r="J1524" i="5" s="1"/>
  <c r="K1524" i="5" s="1"/>
  <c r="I1448" i="5"/>
  <c r="J1448" i="5" s="1"/>
  <c r="K1448" i="5" s="1"/>
  <c r="I1528" i="5"/>
  <c r="J1528" i="5" s="1"/>
  <c r="K1528" i="5" s="1"/>
  <c r="I1546" i="5"/>
  <c r="J1546" i="5" s="1"/>
  <c r="K1546" i="5" s="1"/>
  <c r="I1473" i="5"/>
  <c r="J1473" i="5" s="1"/>
  <c r="K1473" i="5" s="1"/>
  <c r="I1563" i="5"/>
  <c r="J1563" i="5" s="1"/>
  <c r="K1563" i="5" s="1"/>
  <c r="I1497" i="5"/>
  <c r="J1497" i="5" s="1"/>
  <c r="K1497" i="5" s="1"/>
  <c r="I1435" i="5"/>
  <c r="J1435" i="5" s="1"/>
  <c r="K1435" i="5" s="1"/>
  <c r="I1477" i="5"/>
  <c r="J1477" i="5" s="1"/>
  <c r="K1477" i="5" s="1"/>
  <c r="I1356" i="5"/>
  <c r="J1356" i="5" s="1"/>
  <c r="K1356" i="5" s="1"/>
  <c r="I1370" i="5"/>
  <c r="J1370" i="5" s="1"/>
  <c r="K1370" i="5" s="1"/>
  <c r="I1384" i="5"/>
  <c r="J1384" i="5" s="1"/>
  <c r="K1384" i="5" s="1"/>
  <c r="I1366" i="5"/>
  <c r="J1366" i="5" s="1"/>
  <c r="K1366" i="5" s="1"/>
  <c r="I1431" i="5"/>
  <c r="J1431" i="5" s="1"/>
  <c r="K1431" i="5" s="1"/>
  <c r="I1377" i="5"/>
  <c r="J1377" i="5" s="1"/>
  <c r="K1377" i="5" s="1"/>
  <c r="I1398" i="5"/>
  <c r="J1398" i="5" s="1"/>
  <c r="K1398" i="5" s="1"/>
  <c r="I1392" i="5"/>
  <c r="J1392" i="5" s="1"/>
  <c r="K1392" i="5" s="1"/>
  <c r="I1357" i="5"/>
  <c r="J1357" i="5" s="1"/>
  <c r="K1357" i="5" s="1"/>
  <c r="J1192" i="5"/>
  <c r="K1192" i="5" s="1"/>
  <c r="I1203" i="5"/>
  <c r="J1203" i="5" s="1"/>
  <c r="K1203" i="5" s="1"/>
  <c r="I1323" i="5"/>
  <c r="J1323" i="5" s="1"/>
  <c r="K1323" i="5" s="1"/>
  <c r="I1290" i="5"/>
  <c r="J1290" i="5" s="1"/>
  <c r="K1290" i="5" s="1"/>
  <c r="I1271" i="5"/>
  <c r="J1271" i="5" s="1"/>
  <c r="K1271" i="5" s="1"/>
  <c r="I1235" i="5"/>
  <c r="J1235" i="5" s="1"/>
  <c r="K1235" i="5" s="1"/>
  <c r="I1266" i="5"/>
  <c r="J1266" i="5" s="1"/>
  <c r="K1266" i="5" s="1"/>
  <c r="I1304" i="5"/>
  <c r="J1304" i="5" s="1"/>
  <c r="K1304" i="5" s="1"/>
  <c r="I1407" i="5"/>
  <c r="J1407" i="5" s="1"/>
  <c r="K1407" i="5" s="1"/>
  <c r="I1330" i="5"/>
  <c r="J1330" i="5" s="1"/>
  <c r="K1330" i="5" s="1"/>
  <c r="I1159" i="5"/>
  <c r="J1159" i="5" s="1"/>
  <c r="K1159" i="5" s="1"/>
  <c r="I1101" i="5"/>
  <c r="J1101" i="5" s="1"/>
  <c r="K1101" i="5" s="1"/>
  <c r="I1172" i="5"/>
  <c r="I1169" i="5"/>
  <c r="J1169" i="5" s="1"/>
  <c r="K1169" i="5" s="1"/>
  <c r="I958" i="5"/>
  <c r="J958" i="5" s="1"/>
  <c r="K958" i="5" s="1"/>
  <c r="I1089" i="5"/>
  <c r="J1089" i="5" s="1"/>
  <c r="K1089" i="5" s="1"/>
  <c r="I743" i="5"/>
  <c r="J743" i="5" s="1"/>
  <c r="K743" i="5" s="1"/>
  <c r="I890" i="5"/>
  <c r="I797" i="5"/>
  <c r="J797" i="5" s="1"/>
  <c r="K797" i="5" s="1"/>
  <c r="I835" i="5"/>
  <c r="J835" i="5" s="1"/>
  <c r="K835" i="5" s="1"/>
  <c r="I809" i="5"/>
  <c r="J809" i="5" s="1"/>
  <c r="K809" i="5" s="1"/>
  <c r="I829" i="5"/>
  <c r="J829" i="5" s="1"/>
  <c r="K829" i="5" s="1"/>
  <c r="I609" i="5"/>
  <c r="J609" i="5" s="1"/>
  <c r="K609" i="5" s="1"/>
  <c r="I786" i="5"/>
  <c r="I629" i="5"/>
  <c r="J629" i="5" s="1"/>
  <c r="K629" i="5" s="1"/>
  <c r="I745" i="5"/>
  <c r="J745" i="5" s="1"/>
  <c r="K745" i="5" s="1"/>
  <c r="I621" i="5"/>
  <c r="J621" i="5" s="1"/>
  <c r="K621" i="5" s="1"/>
  <c r="I543" i="5"/>
  <c r="J543" i="5" s="1"/>
  <c r="K543" i="5" s="1"/>
  <c r="I556" i="5"/>
  <c r="J556" i="5" s="1"/>
  <c r="K556" i="5" s="1"/>
  <c r="J1716" i="5"/>
  <c r="K1716" i="5" s="1"/>
  <c r="I1800" i="5"/>
  <c r="J1800" i="5" s="1"/>
  <c r="K1800" i="5" s="1"/>
  <c r="J1639" i="5"/>
  <c r="K1639" i="5" s="1"/>
  <c r="I1724" i="5"/>
  <c r="J1724" i="5" s="1"/>
  <c r="K1724" i="5" s="1"/>
  <c r="I1775" i="5"/>
  <c r="J1775" i="5" s="1"/>
  <c r="K1775" i="5" s="1"/>
  <c r="I1656" i="5"/>
  <c r="J1656" i="5" s="1"/>
  <c r="K1656" i="5" s="1"/>
  <c r="I1817" i="5"/>
  <c r="J1817" i="5" s="1"/>
  <c r="K1817" i="5" s="1"/>
  <c r="I1516" i="5"/>
  <c r="J1516" i="5" s="1"/>
  <c r="K1516" i="5" s="1"/>
  <c r="I1537" i="5"/>
  <c r="J1537" i="5" s="1"/>
  <c r="K1537" i="5" s="1"/>
  <c r="I1345" i="5"/>
  <c r="J1345" i="5" s="1"/>
  <c r="K1345" i="5" s="1"/>
  <c r="I1344" i="5"/>
  <c r="J1344" i="5" s="1"/>
  <c r="K1344" i="5" s="1"/>
  <c r="I1307" i="5"/>
  <c r="J1307" i="5" s="1"/>
  <c r="K1307" i="5" s="1"/>
  <c r="J1172" i="5"/>
  <c r="K1172" i="5" s="1"/>
  <c r="J1826" i="5"/>
  <c r="K1826" i="5" s="1"/>
  <c r="J1788" i="5"/>
  <c r="K1788" i="5" s="1"/>
  <c r="I1836" i="5"/>
  <c r="J1836" i="5" s="1"/>
  <c r="K1836" i="5" s="1"/>
  <c r="J1722" i="5"/>
  <c r="K1722" i="5" s="1"/>
  <c r="I1830" i="5"/>
  <c r="J1830" i="5" s="1"/>
  <c r="K1830" i="5" s="1"/>
  <c r="J1628" i="5"/>
  <c r="K1628" i="5" s="1"/>
  <c r="J1681" i="5"/>
  <c r="K1681" i="5" s="1"/>
  <c r="I1760" i="5"/>
  <c r="J1760" i="5" s="1"/>
  <c r="K1760" i="5" s="1"/>
  <c r="I1802" i="5"/>
  <c r="J1802" i="5" s="1"/>
  <c r="K1802" i="5" s="1"/>
  <c r="I1773" i="5"/>
  <c r="J1773" i="5" s="1"/>
  <c r="K1773" i="5" s="1"/>
  <c r="J1610" i="5"/>
  <c r="K1610" i="5" s="1"/>
  <c r="I1804" i="5"/>
  <c r="J1804" i="5" s="1"/>
  <c r="K1804" i="5" s="1"/>
  <c r="I1761" i="5"/>
  <c r="J1761" i="5" s="1"/>
  <c r="K1761" i="5" s="1"/>
  <c r="J1606" i="5"/>
  <c r="K1606" i="5" s="1"/>
  <c r="I1701" i="5"/>
  <c r="J1701" i="5" s="1"/>
  <c r="K1701" i="5" s="1"/>
  <c r="I1805" i="5"/>
  <c r="J1805" i="5" s="1"/>
  <c r="K1805" i="5" s="1"/>
  <c r="I1749" i="5"/>
  <c r="J1749" i="5" s="1"/>
  <c r="K1749" i="5" s="1"/>
  <c r="I1793" i="5"/>
  <c r="J1793" i="5" s="1"/>
  <c r="K1793" i="5" s="1"/>
  <c r="I1744" i="5"/>
  <c r="J1744" i="5" s="1"/>
  <c r="K1744" i="5" s="1"/>
  <c r="I1810" i="5"/>
  <c r="J1810" i="5" s="1"/>
  <c r="K1810" i="5" s="1"/>
  <c r="J1670" i="5"/>
  <c r="K1670" i="5" s="1"/>
  <c r="J1630" i="5"/>
  <c r="K1630" i="5" s="1"/>
  <c r="I1796" i="5"/>
  <c r="J1796" i="5" s="1"/>
  <c r="K1796" i="5" s="1"/>
  <c r="I1727" i="5"/>
  <c r="J1727" i="5" s="1"/>
  <c r="K1727" i="5" s="1"/>
  <c r="I1598" i="5"/>
  <c r="J1598" i="5" s="1"/>
  <c r="K1598" i="5" s="1"/>
  <c r="I1673" i="5"/>
  <c r="J1673" i="5" s="1"/>
  <c r="K1673" i="5" s="1"/>
  <c r="I1801" i="5"/>
  <c r="J1801" i="5" s="1"/>
  <c r="K1801" i="5" s="1"/>
  <c r="I1779" i="5"/>
  <c r="J1779" i="5" s="1"/>
  <c r="K1779" i="5" s="1"/>
  <c r="I1636" i="5"/>
  <c r="J1636" i="5" s="1"/>
  <c r="K1636" i="5" s="1"/>
  <c r="I1596" i="5"/>
  <c r="J1596" i="5" s="1"/>
  <c r="K1596" i="5" s="1"/>
  <c r="I1633" i="5"/>
  <c r="J1633" i="5" s="1"/>
  <c r="K1633" i="5" s="1"/>
  <c r="J1433" i="5"/>
  <c r="K1433" i="5" s="1"/>
  <c r="J1401" i="5"/>
  <c r="K1401" i="5" s="1"/>
  <c r="I1627" i="5"/>
  <c r="J1627" i="5" s="1"/>
  <c r="K1627" i="5" s="1"/>
  <c r="I1595" i="5"/>
  <c r="J1595" i="5" s="1"/>
  <c r="K1595" i="5" s="1"/>
  <c r="I1545" i="5"/>
  <c r="J1545" i="5" s="1"/>
  <c r="K1545" i="5" s="1"/>
  <c r="I1523" i="5"/>
  <c r="J1523" i="5" s="1"/>
  <c r="K1523" i="5" s="1"/>
  <c r="I1600" i="5"/>
  <c r="J1600" i="5" s="1"/>
  <c r="K1600" i="5" s="1"/>
  <c r="J1499" i="5"/>
  <c r="K1499" i="5" s="1"/>
  <c r="J1451" i="5"/>
  <c r="K1451" i="5" s="1"/>
  <c r="J1419" i="5"/>
  <c r="K1419" i="5" s="1"/>
  <c r="J1387" i="5"/>
  <c r="K1387" i="5" s="1"/>
  <c r="I1450" i="5"/>
  <c r="J1450" i="5" s="1"/>
  <c r="K1450" i="5" s="1"/>
  <c r="I1486" i="5"/>
  <c r="J1486" i="5" s="1"/>
  <c r="K1486" i="5" s="1"/>
  <c r="J1311" i="5"/>
  <c r="K1311" i="5" s="1"/>
  <c r="I1566" i="5"/>
  <c r="J1566" i="5" s="1"/>
  <c r="K1566" i="5" s="1"/>
  <c r="I1468" i="5"/>
  <c r="J1468" i="5" s="1"/>
  <c r="K1468" i="5" s="1"/>
  <c r="I1421" i="5"/>
  <c r="J1421" i="5" s="1"/>
  <c r="K1421" i="5" s="1"/>
  <c r="I1515" i="5"/>
  <c r="J1515" i="5" s="1"/>
  <c r="K1515" i="5" s="1"/>
  <c r="I1520" i="5"/>
  <c r="J1520" i="5" s="1"/>
  <c r="K1520" i="5" s="1"/>
  <c r="I1466" i="5"/>
  <c r="J1466" i="5" s="1"/>
  <c r="K1466" i="5" s="1"/>
  <c r="I1556" i="5"/>
  <c r="J1556" i="5" s="1"/>
  <c r="K1556" i="5" s="1"/>
  <c r="I1490" i="5"/>
  <c r="J1490" i="5" s="1"/>
  <c r="K1490" i="5" s="1"/>
  <c r="I1355" i="5"/>
  <c r="J1355" i="5" s="1"/>
  <c r="K1355" i="5" s="1"/>
  <c r="I1568" i="5"/>
  <c r="J1568" i="5" s="1"/>
  <c r="K1568" i="5" s="1"/>
  <c r="I1369" i="5"/>
  <c r="J1369" i="5" s="1"/>
  <c r="K1369" i="5" s="1"/>
  <c r="I1461" i="5"/>
  <c r="J1461" i="5" s="1"/>
  <c r="K1461" i="5" s="1"/>
  <c r="I1383" i="5"/>
  <c r="J1383" i="5" s="1"/>
  <c r="K1383" i="5" s="1"/>
  <c r="I1423" i="5"/>
  <c r="J1423" i="5" s="1"/>
  <c r="K1423" i="5" s="1"/>
  <c r="I1405" i="5"/>
  <c r="J1405" i="5" s="1"/>
  <c r="K1405" i="5" s="1"/>
  <c r="I1397" i="5"/>
  <c r="J1397" i="5" s="1"/>
  <c r="K1397" i="5" s="1"/>
  <c r="I1400" i="5"/>
  <c r="J1400" i="5" s="1"/>
  <c r="K1400" i="5" s="1"/>
  <c r="I1394" i="5"/>
  <c r="J1394" i="5" s="1"/>
  <c r="K1394" i="5" s="1"/>
  <c r="I1365" i="5"/>
  <c r="J1365" i="5" s="1"/>
  <c r="K1365" i="5" s="1"/>
  <c r="I1320" i="5"/>
  <c r="J1320" i="5" s="1"/>
  <c r="K1320" i="5" s="1"/>
  <c r="I1445" i="5"/>
  <c r="J1445" i="5" s="1"/>
  <c r="K1445" i="5" s="1"/>
  <c r="I1364" i="5"/>
  <c r="J1364" i="5" s="1"/>
  <c r="K1364" i="5" s="1"/>
  <c r="I1414" i="5"/>
  <c r="J1414" i="5" s="1"/>
  <c r="K1414" i="5" s="1"/>
  <c r="I1346" i="5"/>
  <c r="J1346" i="5" s="1"/>
  <c r="K1346" i="5" s="1"/>
  <c r="I1395" i="5"/>
  <c r="J1395" i="5" s="1"/>
  <c r="K1395" i="5" s="1"/>
  <c r="I1389" i="5"/>
  <c r="J1389" i="5" s="1"/>
  <c r="K1389" i="5" s="1"/>
  <c r="I1199" i="5"/>
  <c r="J1199" i="5" s="1"/>
  <c r="K1199" i="5" s="1"/>
  <c r="I1399" i="5"/>
  <c r="J1399" i="5" s="1"/>
  <c r="K1399" i="5" s="1"/>
  <c r="I1314" i="5"/>
  <c r="J1314" i="5" s="1"/>
  <c r="K1314" i="5" s="1"/>
  <c r="I1289" i="5"/>
  <c r="J1289" i="5" s="1"/>
  <c r="K1289" i="5" s="1"/>
  <c r="I1251" i="5"/>
  <c r="J1251" i="5" s="1"/>
  <c r="K1251" i="5" s="1"/>
  <c r="I1232" i="5"/>
  <c r="J1232" i="5" s="1"/>
  <c r="K1232" i="5" s="1"/>
  <c r="I1211" i="5"/>
  <c r="J1211" i="5" s="1"/>
  <c r="K1211" i="5" s="1"/>
  <c r="I1325" i="5"/>
  <c r="J1325" i="5" s="1"/>
  <c r="K1325" i="5" s="1"/>
  <c r="I1306" i="5"/>
  <c r="J1306" i="5" s="1"/>
  <c r="K1306" i="5" s="1"/>
  <c r="I1262" i="5"/>
  <c r="J1262" i="5" s="1"/>
  <c r="K1262" i="5" s="1"/>
  <c r="I1204" i="5"/>
  <c r="J1204" i="5" s="1"/>
  <c r="K1204" i="5" s="1"/>
  <c r="I1096" i="5"/>
  <c r="J1096" i="5" s="1"/>
  <c r="K1096" i="5" s="1"/>
  <c r="I1234" i="5"/>
  <c r="J1234" i="5" s="1"/>
  <c r="K1234" i="5" s="1"/>
  <c r="I1228" i="5"/>
  <c r="J1228" i="5" s="1"/>
  <c r="K1228" i="5" s="1"/>
  <c r="I1208" i="5"/>
  <c r="J1208" i="5" s="1"/>
  <c r="K1208" i="5" s="1"/>
  <c r="I1233" i="5"/>
  <c r="J1233" i="5" s="1"/>
  <c r="K1233" i="5" s="1"/>
  <c r="I1231" i="5"/>
  <c r="J1231" i="5" s="1"/>
  <c r="K1231" i="5" s="1"/>
  <c r="I1220" i="5"/>
  <c r="J1220" i="5" s="1"/>
  <c r="K1220" i="5" s="1"/>
  <c r="I1212" i="5"/>
  <c r="J1212" i="5" s="1"/>
  <c r="K1212" i="5" s="1"/>
  <c r="I1209" i="5"/>
  <c r="J1209" i="5" s="1"/>
  <c r="K1209" i="5" s="1"/>
  <c r="I1205" i="5"/>
  <c r="J1205" i="5" s="1"/>
  <c r="K1205" i="5" s="1"/>
  <c r="I1222" i="5"/>
  <c r="J1222" i="5" s="1"/>
  <c r="K1222" i="5" s="1"/>
  <c r="I1214" i="5"/>
  <c r="J1214" i="5" s="1"/>
  <c r="K1214" i="5" s="1"/>
  <c r="I1226" i="5"/>
  <c r="J1226" i="5" s="1"/>
  <c r="K1226" i="5" s="1"/>
  <c r="I1230" i="5"/>
  <c r="J1230" i="5" s="1"/>
  <c r="K1230" i="5" s="1"/>
  <c r="I1223" i="5"/>
  <c r="J1223" i="5" s="1"/>
  <c r="K1223" i="5" s="1"/>
  <c r="I1221" i="5"/>
  <c r="J1221" i="5" s="1"/>
  <c r="K1221" i="5" s="1"/>
  <c r="I1215" i="5"/>
  <c r="J1215" i="5" s="1"/>
  <c r="K1215" i="5" s="1"/>
  <c r="I1236" i="5"/>
  <c r="J1236" i="5" s="1"/>
  <c r="K1236" i="5" s="1"/>
  <c r="I1160" i="5"/>
  <c r="J1160" i="5" s="1"/>
  <c r="K1160" i="5" s="1"/>
  <c r="I1287" i="5"/>
  <c r="J1287" i="5" s="1"/>
  <c r="K1287" i="5" s="1"/>
  <c r="I1302" i="5"/>
  <c r="J1302" i="5" s="1"/>
  <c r="K1302" i="5" s="1"/>
  <c r="I1296" i="5"/>
  <c r="J1296" i="5" s="1"/>
  <c r="K1296" i="5" s="1"/>
  <c r="I1301" i="5"/>
  <c r="J1301" i="5" s="1"/>
  <c r="K1301" i="5" s="1"/>
  <c r="I1165" i="5"/>
  <c r="J1165" i="5" s="1"/>
  <c r="K1165" i="5" s="1"/>
  <c r="I1187" i="5"/>
  <c r="J1187" i="5" s="1"/>
  <c r="K1187" i="5" s="1"/>
  <c r="I954" i="5"/>
  <c r="J928" i="5"/>
  <c r="K928" i="5" s="1"/>
  <c r="J912" i="5"/>
  <c r="K912" i="5" s="1"/>
  <c r="I979" i="5"/>
  <c r="I789" i="5"/>
  <c r="J789" i="5" s="1"/>
  <c r="K789" i="5" s="1"/>
  <c r="I874" i="5"/>
  <c r="J874" i="5" s="1"/>
  <c r="K874" i="5" s="1"/>
  <c r="I984" i="5"/>
  <c r="J984" i="5" s="1"/>
  <c r="K984" i="5" s="1"/>
  <c r="I814" i="5"/>
  <c r="I779" i="5"/>
  <c r="J779" i="5" s="1"/>
  <c r="K779" i="5" s="1"/>
  <c r="I778" i="5"/>
  <c r="J778" i="5" s="1"/>
  <c r="K778" i="5" s="1"/>
  <c r="I775" i="5"/>
  <c r="J775" i="5" s="1"/>
  <c r="K775" i="5" s="1"/>
  <c r="I771" i="5"/>
  <c r="J771" i="5" s="1"/>
  <c r="K771" i="5" s="1"/>
  <c r="I757" i="5"/>
  <c r="J757" i="5" s="1"/>
  <c r="K757" i="5" s="1"/>
  <c r="I736" i="5"/>
  <c r="J736" i="5" s="1"/>
  <c r="K736" i="5" s="1"/>
  <c r="I719" i="5"/>
  <c r="J719" i="5" s="1"/>
  <c r="K719" i="5" s="1"/>
  <c r="I751" i="5"/>
  <c r="J751" i="5" s="1"/>
  <c r="K751" i="5" s="1"/>
  <c r="I758" i="5"/>
  <c r="J758" i="5" s="1"/>
  <c r="K758" i="5" s="1"/>
  <c r="I744" i="5"/>
  <c r="J744" i="5" s="1"/>
  <c r="K744" i="5" s="1"/>
  <c r="I749" i="5"/>
  <c r="J749" i="5" s="1"/>
  <c r="K749" i="5" s="1"/>
  <c r="I763" i="5"/>
  <c r="J763" i="5" s="1"/>
  <c r="K763" i="5" s="1"/>
  <c r="I748" i="5"/>
  <c r="I752" i="5"/>
  <c r="I727" i="5"/>
  <c r="J727" i="5" s="1"/>
  <c r="K727" i="5" s="1"/>
  <c r="I759" i="5"/>
  <c r="J759" i="5" s="1"/>
  <c r="K759" i="5" s="1"/>
  <c r="I777" i="5"/>
  <c r="J777" i="5" s="1"/>
  <c r="K777" i="5" s="1"/>
  <c r="I750" i="5"/>
  <c r="I772" i="5"/>
  <c r="I693" i="5"/>
  <c r="J693" i="5" s="1"/>
  <c r="K693" i="5" s="1"/>
  <c r="I761" i="5"/>
  <c r="J761" i="5" s="1"/>
  <c r="K761" i="5" s="1"/>
  <c r="I737" i="5"/>
  <c r="J737" i="5" s="1"/>
  <c r="K737" i="5" s="1"/>
  <c r="I696" i="5"/>
  <c r="J696" i="5" s="1"/>
  <c r="K696" i="5" s="1"/>
  <c r="I760" i="5"/>
  <c r="J760" i="5" s="1"/>
  <c r="K760" i="5" s="1"/>
  <c r="I753" i="5"/>
  <c r="J753" i="5" s="1"/>
  <c r="K753" i="5" s="1"/>
  <c r="I762" i="5"/>
  <c r="J762" i="5" s="1"/>
  <c r="K762" i="5" s="1"/>
  <c r="I773" i="5"/>
  <c r="J773" i="5" s="1"/>
  <c r="K773" i="5" s="1"/>
  <c r="I704" i="5"/>
  <c r="I768" i="5"/>
  <c r="I703" i="5"/>
  <c r="J703" i="5" s="1"/>
  <c r="K703" i="5" s="1"/>
  <c r="I735" i="5"/>
  <c r="J735" i="5" s="1"/>
  <c r="K735" i="5" s="1"/>
  <c r="I774" i="5"/>
  <c r="I776" i="5"/>
  <c r="J776" i="5" s="1"/>
  <c r="K776" i="5" s="1"/>
  <c r="I767" i="5"/>
  <c r="J767" i="5" s="1"/>
  <c r="K767" i="5" s="1"/>
  <c r="I721" i="5"/>
  <c r="J721" i="5" s="1"/>
  <c r="K721" i="5" s="1"/>
  <c r="I701" i="5"/>
  <c r="J701" i="5" s="1"/>
  <c r="K701" i="5" s="1"/>
  <c r="I561" i="5"/>
  <c r="J561" i="5" s="1"/>
  <c r="K561" i="5" s="1"/>
  <c r="I1278" i="5"/>
  <c r="J1278" i="5" s="1"/>
  <c r="K1278" i="5" s="1"/>
  <c r="I1190" i="5"/>
  <c r="J1190" i="5" s="1"/>
  <c r="K1190" i="5" s="1"/>
  <c r="I1158" i="5"/>
  <c r="J1158" i="5" s="1"/>
  <c r="K1158" i="5" s="1"/>
  <c r="I1138" i="5"/>
  <c r="J1138" i="5" s="1"/>
  <c r="K1138" i="5" s="1"/>
  <c r="I1074" i="5"/>
  <c r="J1074" i="5" s="1"/>
  <c r="K1074" i="5" s="1"/>
  <c r="I1072" i="5"/>
  <c r="J1072" i="5" s="1"/>
  <c r="K1072" i="5" s="1"/>
  <c r="I1112" i="5"/>
  <c r="J1112" i="5" s="1"/>
  <c r="K1112" i="5" s="1"/>
  <c r="I1128" i="5"/>
  <c r="J1128" i="5" s="1"/>
  <c r="K1128" i="5" s="1"/>
  <c r="I1189" i="5"/>
  <c r="J1189" i="5" s="1"/>
  <c r="K1189" i="5" s="1"/>
  <c r="I1063" i="5"/>
  <c r="J1063" i="5" s="1"/>
  <c r="K1063" i="5" s="1"/>
  <c r="I1186" i="5"/>
  <c r="J1186" i="5" s="1"/>
  <c r="K1186" i="5" s="1"/>
  <c r="J814" i="5"/>
  <c r="K814" i="5" s="1"/>
  <c r="I1050" i="5"/>
  <c r="J1050" i="5" s="1"/>
  <c r="K1050" i="5" s="1"/>
  <c r="I1042" i="5"/>
  <c r="J1042" i="5" s="1"/>
  <c r="K1042" i="5" s="1"/>
  <c r="I1034" i="5"/>
  <c r="J1034" i="5" s="1"/>
  <c r="K1034" i="5" s="1"/>
  <c r="I1026" i="5"/>
  <c r="J1026" i="5" s="1"/>
  <c r="K1026" i="5" s="1"/>
  <c r="I1018" i="5"/>
  <c r="J1018" i="5" s="1"/>
  <c r="K1018" i="5" s="1"/>
  <c r="I1010" i="5"/>
  <c r="J1010" i="5" s="1"/>
  <c r="K1010" i="5" s="1"/>
  <c r="I1052" i="5"/>
  <c r="J1052" i="5" s="1"/>
  <c r="K1052" i="5" s="1"/>
  <c r="I1120" i="5"/>
  <c r="J1120" i="5" s="1"/>
  <c r="K1120" i="5" s="1"/>
  <c r="J926" i="5"/>
  <c r="K926" i="5" s="1"/>
  <c r="J910" i="5"/>
  <c r="K910" i="5" s="1"/>
  <c r="J894" i="5"/>
  <c r="K894" i="5" s="1"/>
  <c r="J850" i="5"/>
  <c r="K850" i="5" s="1"/>
  <c r="I971" i="5"/>
  <c r="J591" i="5"/>
  <c r="K591" i="5" s="1"/>
  <c r="I712" i="5"/>
  <c r="J712" i="5" s="1"/>
  <c r="K712" i="5" s="1"/>
  <c r="I811" i="5"/>
  <c r="J811" i="5" s="1"/>
  <c r="K811" i="5" s="1"/>
  <c r="I808" i="5"/>
  <c r="J808" i="5" s="1"/>
  <c r="K808" i="5" s="1"/>
  <c r="I968" i="5"/>
  <c r="J968" i="5" s="1"/>
  <c r="K968" i="5" s="1"/>
  <c r="I1009" i="5"/>
  <c r="J1009" i="5" s="1"/>
  <c r="K1009" i="5" s="1"/>
  <c r="I677" i="5"/>
  <c r="J677" i="5" s="1"/>
  <c r="K677" i="5" s="1"/>
  <c r="I965" i="5"/>
  <c r="J965" i="5" s="1"/>
  <c r="K965" i="5" s="1"/>
  <c r="I606" i="5"/>
  <c r="J606" i="5" s="1"/>
  <c r="K606" i="5" s="1"/>
  <c r="I523" i="5"/>
  <c r="I475" i="5"/>
  <c r="J475" i="5" s="1"/>
  <c r="K475" i="5" s="1"/>
  <c r="I597" i="5"/>
  <c r="J597" i="5" s="1"/>
  <c r="K597" i="5" s="1"/>
  <c r="I674" i="5"/>
  <c r="J674" i="5" s="1"/>
  <c r="K674" i="5" s="1"/>
  <c r="I673" i="5"/>
  <c r="J673" i="5" s="1"/>
  <c r="K673" i="5" s="1"/>
  <c r="I670" i="5"/>
  <c r="I628" i="5"/>
  <c r="J628" i="5" s="1"/>
  <c r="K628" i="5" s="1"/>
  <c r="I596" i="5"/>
  <c r="J596" i="5" s="1"/>
  <c r="K596" i="5" s="1"/>
  <c r="I756" i="5"/>
  <c r="J756" i="5" s="1"/>
  <c r="K756" i="5" s="1"/>
  <c r="I671" i="5"/>
  <c r="J671" i="5" s="1"/>
  <c r="K671" i="5" s="1"/>
  <c r="I805" i="5"/>
  <c r="J805" i="5" s="1"/>
  <c r="K805" i="5" s="1"/>
  <c r="I754" i="5"/>
  <c r="I613" i="5"/>
  <c r="J613" i="5" s="1"/>
  <c r="K613" i="5" s="1"/>
  <c r="I618" i="5"/>
  <c r="J618" i="5" s="1"/>
  <c r="K618" i="5" s="1"/>
  <c r="I457" i="5"/>
  <c r="J457" i="5" s="1"/>
  <c r="K457" i="5" s="1"/>
  <c r="I461" i="5"/>
  <c r="J461" i="5" s="1"/>
  <c r="K461" i="5" s="1"/>
  <c r="I290" i="5"/>
  <c r="J290" i="5" s="1"/>
  <c r="K290" i="5" s="1"/>
  <c r="I608" i="5"/>
  <c r="J608" i="5" s="1"/>
  <c r="K608" i="5" s="1"/>
  <c r="I578" i="5"/>
  <c r="J578" i="5" s="1"/>
  <c r="K578" i="5" s="1"/>
  <c r="J440" i="5"/>
  <c r="K440" i="5" s="1"/>
  <c r="I533" i="5"/>
  <c r="J533" i="5" s="1"/>
  <c r="K533" i="5" s="1"/>
  <c r="I514" i="5"/>
  <c r="J514" i="5" s="1"/>
  <c r="K514" i="5" s="1"/>
  <c r="J376" i="5"/>
  <c r="K376" i="5" s="1"/>
  <c r="I370" i="5"/>
  <c r="J370" i="5" s="1"/>
  <c r="K370" i="5" s="1"/>
  <c r="I511" i="5"/>
  <c r="J511" i="5" s="1"/>
  <c r="K511" i="5" s="1"/>
  <c r="I535" i="5"/>
  <c r="J535" i="5" s="1"/>
  <c r="K535" i="5" s="1"/>
  <c r="I799" i="5"/>
  <c r="J799" i="5" s="1"/>
  <c r="K799" i="5" s="1"/>
  <c r="I553" i="5"/>
  <c r="J553" i="5" s="1"/>
  <c r="K553" i="5" s="1"/>
  <c r="I714" i="5"/>
  <c r="J714" i="5" s="1"/>
  <c r="K714" i="5" s="1"/>
  <c r="I464" i="5"/>
  <c r="J464" i="5" s="1"/>
  <c r="K464" i="5" s="1"/>
  <c r="I390" i="5"/>
  <c r="J390" i="5" s="1"/>
  <c r="K390" i="5" s="1"/>
  <c r="J246" i="5"/>
  <c r="K246" i="5" s="1"/>
  <c r="I592" i="5"/>
  <c r="J592" i="5" s="1"/>
  <c r="K592" i="5" s="1"/>
  <c r="I554" i="5"/>
  <c r="J554" i="5" s="1"/>
  <c r="K554" i="5" s="1"/>
  <c r="J416" i="5"/>
  <c r="K416" i="5" s="1"/>
  <c r="I508" i="5"/>
  <c r="I453" i="5"/>
  <c r="J453" i="5" s="1"/>
  <c r="K453" i="5" s="1"/>
  <c r="I368" i="5"/>
  <c r="J368" i="5" s="1"/>
  <c r="K368" i="5" s="1"/>
  <c r="I369" i="5"/>
  <c r="J369" i="5" s="1"/>
  <c r="K369" i="5" s="1"/>
  <c r="I312" i="5"/>
  <c r="J312" i="5" s="1"/>
  <c r="K312" i="5" s="1"/>
  <c r="I616" i="5"/>
  <c r="J616" i="5" s="1"/>
  <c r="K616" i="5" s="1"/>
  <c r="I297" i="5"/>
  <c r="J297" i="5" s="1"/>
  <c r="K297" i="5" s="1"/>
  <c r="I367" i="5"/>
  <c r="J367" i="5" s="1"/>
  <c r="K367" i="5" s="1"/>
  <c r="I268" i="5"/>
  <c r="J268" i="5" s="1"/>
  <c r="K268" i="5" s="1"/>
  <c r="I316" i="5"/>
  <c r="J316" i="5" s="1"/>
  <c r="K316" i="5" s="1"/>
  <c r="I262" i="5"/>
  <c r="J262" i="5" s="1"/>
  <c r="K262" i="5" s="1"/>
  <c r="I372" i="5"/>
  <c r="J372" i="5" s="1"/>
  <c r="K372" i="5" s="1"/>
  <c r="I488" i="5"/>
  <c r="J488" i="5" s="1"/>
  <c r="K488" i="5" s="1"/>
  <c r="I364" i="5"/>
  <c r="J364" i="5" s="1"/>
  <c r="K364" i="5" s="1"/>
  <c r="I296" i="5"/>
  <c r="J296" i="5" s="1"/>
  <c r="K296" i="5" s="1"/>
  <c r="I1341" i="5"/>
  <c r="J1341" i="5" s="1"/>
  <c r="K1341" i="5" s="1"/>
  <c r="I1167" i="5"/>
  <c r="J1167" i="5" s="1"/>
  <c r="K1167" i="5" s="1"/>
  <c r="I1130" i="5"/>
  <c r="J1130" i="5" s="1"/>
  <c r="K1130" i="5" s="1"/>
  <c r="I1066" i="5"/>
  <c r="J1066" i="5" s="1"/>
  <c r="K1066" i="5" s="1"/>
  <c r="I1252" i="5"/>
  <c r="J1252" i="5" s="1"/>
  <c r="K1252" i="5" s="1"/>
  <c r="I1092" i="5"/>
  <c r="J1092" i="5" s="1"/>
  <c r="K1092" i="5" s="1"/>
  <c r="I1121" i="5"/>
  <c r="J1121" i="5" s="1"/>
  <c r="K1121" i="5" s="1"/>
  <c r="I1131" i="5"/>
  <c r="J1131" i="5" s="1"/>
  <c r="K1131" i="5" s="1"/>
  <c r="I1240" i="5"/>
  <c r="J1240" i="5" s="1"/>
  <c r="K1240" i="5" s="1"/>
  <c r="I1188" i="5"/>
  <c r="J1188" i="5" s="1"/>
  <c r="K1188" i="5" s="1"/>
  <c r="I1157" i="5"/>
  <c r="J1157" i="5" s="1"/>
  <c r="K1157" i="5" s="1"/>
  <c r="I1110" i="5"/>
  <c r="J1110" i="5" s="1"/>
  <c r="K1110" i="5" s="1"/>
  <c r="I1094" i="5"/>
  <c r="J1094" i="5" s="1"/>
  <c r="K1094" i="5" s="1"/>
  <c r="I994" i="5"/>
  <c r="J994" i="5" s="1"/>
  <c r="K994" i="5" s="1"/>
  <c r="I1276" i="5"/>
  <c r="J1276" i="5" s="1"/>
  <c r="K1276" i="5" s="1"/>
  <c r="I1064" i="5"/>
  <c r="J1064" i="5" s="1"/>
  <c r="K1064" i="5" s="1"/>
  <c r="J878" i="5"/>
  <c r="K878" i="5" s="1"/>
  <c r="J774" i="5"/>
  <c r="K774" i="5" s="1"/>
  <c r="I1091" i="5"/>
  <c r="J1091" i="5" s="1"/>
  <c r="K1091" i="5" s="1"/>
  <c r="J913" i="5"/>
  <c r="K913" i="5" s="1"/>
  <c r="J905" i="5"/>
  <c r="K905" i="5" s="1"/>
  <c r="J897" i="5"/>
  <c r="K897" i="5" s="1"/>
  <c r="I1286" i="5"/>
  <c r="J1286" i="5" s="1"/>
  <c r="K1286" i="5" s="1"/>
  <c r="I1213" i="5"/>
  <c r="J1213" i="5" s="1"/>
  <c r="K1213" i="5" s="1"/>
  <c r="J868" i="5"/>
  <c r="K868" i="5" s="1"/>
  <c r="I1067" i="5"/>
  <c r="J1067" i="5" s="1"/>
  <c r="K1067" i="5" s="1"/>
  <c r="J940" i="5"/>
  <c r="K940" i="5" s="1"/>
  <c r="J908" i="5"/>
  <c r="K908" i="5" s="1"/>
  <c r="J892" i="5"/>
  <c r="K892" i="5" s="1"/>
  <c r="J826" i="5"/>
  <c r="K826" i="5" s="1"/>
  <c r="I1180" i="5"/>
  <c r="J1180" i="5" s="1"/>
  <c r="K1180" i="5" s="1"/>
  <c r="I1114" i="5"/>
  <c r="J1114" i="5" s="1"/>
  <c r="K1114" i="5" s="1"/>
  <c r="I1095" i="5"/>
  <c r="J1095" i="5" s="1"/>
  <c r="K1095" i="5" s="1"/>
  <c r="I1202" i="5"/>
  <c r="J1202" i="5" s="1"/>
  <c r="K1202" i="5" s="1"/>
  <c r="I1068" i="5"/>
  <c r="J1068" i="5" s="1"/>
  <c r="K1068" i="5" s="1"/>
  <c r="I1007" i="5"/>
  <c r="J1007" i="5" s="1"/>
  <c r="K1007" i="5" s="1"/>
  <c r="I792" i="5"/>
  <c r="J792" i="5" s="1"/>
  <c r="K792" i="5" s="1"/>
  <c r="I976" i="5"/>
  <c r="J976" i="5" s="1"/>
  <c r="K976" i="5" s="1"/>
  <c r="I1051" i="5"/>
  <c r="J1051" i="5" s="1"/>
  <c r="K1051" i="5" s="1"/>
  <c r="I959" i="5"/>
  <c r="J959" i="5" s="1"/>
  <c r="K959" i="5" s="1"/>
  <c r="I1006" i="5"/>
  <c r="J1006" i="5" s="1"/>
  <c r="K1006" i="5" s="1"/>
  <c r="I955" i="5"/>
  <c r="J955" i="5" s="1"/>
  <c r="K955" i="5" s="1"/>
  <c r="I738" i="5"/>
  <c r="J738" i="5" s="1"/>
  <c r="K738" i="5" s="1"/>
  <c r="J547" i="5"/>
  <c r="K547" i="5" s="1"/>
  <c r="I946" i="5"/>
  <c r="I694" i="5"/>
  <c r="J694" i="5" s="1"/>
  <c r="K694" i="5" s="1"/>
  <c r="I787" i="5"/>
  <c r="J787" i="5" s="1"/>
  <c r="K787" i="5" s="1"/>
  <c r="I723" i="5"/>
  <c r="J723" i="5" s="1"/>
  <c r="K723" i="5" s="1"/>
  <c r="I583" i="5"/>
  <c r="J583" i="5" s="1"/>
  <c r="K583" i="5" s="1"/>
  <c r="I587" i="5"/>
  <c r="I730" i="5"/>
  <c r="J730" i="5" s="1"/>
  <c r="K730" i="5" s="1"/>
  <c r="I627" i="5"/>
  <c r="I580" i="5"/>
  <c r="J580" i="5" s="1"/>
  <c r="K580" i="5" s="1"/>
  <c r="J500" i="5"/>
  <c r="K500" i="5" s="1"/>
  <c r="I477" i="5"/>
  <c r="J477" i="5" s="1"/>
  <c r="K477" i="5" s="1"/>
  <c r="I600" i="5"/>
  <c r="J600" i="5" s="1"/>
  <c r="K600" i="5" s="1"/>
  <c r="I574" i="5"/>
  <c r="J574" i="5" s="1"/>
  <c r="K574" i="5" s="1"/>
  <c r="I532" i="5"/>
  <c r="J532" i="5" s="1"/>
  <c r="K532" i="5" s="1"/>
  <c r="I512" i="5"/>
  <c r="J512" i="5" s="1"/>
  <c r="K512" i="5" s="1"/>
  <c r="I357" i="5"/>
  <c r="J357" i="5" s="1"/>
  <c r="K357" i="5" s="1"/>
  <c r="I325" i="5"/>
  <c r="J325" i="5" s="1"/>
  <c r="K325" i="5" s="1"/>
  <c r="I293" i="5"/>
  <c r="J293" i="5" s="1"/>
  <c r="K293" i="5" s="1"/>
  <c r="I631" i="5"/>
  <c r="I465" i="5"/>
  <c r="J465" i="5" s="1"/>
  <c r="K465" i="5" s="1"/>
  <c r="I502" i="5"/>
  <c r="J502" i="5" s="1"/>
  <c r="K502" i="5" s="1"/>
  <c r="I559" i="5"/>
  <c r="I346" i="5"/>
  <c r="J346" i="5" s="1"/>
  <c r="K346" i="5" s="1"/>
  <c r="I389" i="5"/>
  <c r="J389" i="5" s="1"/>
  <c r="K389" i="5" s="1"/>
  <c r="I552" i="5"/>
  <c r="J552" i="5" s="1"/>
  <c r="K552" i="5" s="1"/>
  <c r="I506" i="5"/>
  <c r="J506" i="5" s="1"/>
  <c r="K506" i="5" s="1"/>
  <c r="I282" i="5"/>
  <c r="J282" i="5" s="1"/>
  <c r="K282" i="5" s="1"/>
  <c r="I311" i="5"/>
  <c r="J311" i="5" s="1"/>
  <c r="K311" i="5" s="1"/>
  <c r="I520" i="5"/>
  <c r="J520" i="5" s="1"/>
  <c r="K520" i="5" s="1"/>
  <c r="I320" i="5"/>
  <c r="I350" i="5"/>
  <c r="J350" i="5" s="1"/>
  <c r="K350" i="5" s="1"/>
  <c r="I315" i="5"/>
  <c r="J315" i="5" s="1"/>
  <c r="K315" i="5" s="1"/>
  <c r="I332" i="5"/>
  <c r="J332" i="5" s="1"/>
  <c r="K332" i="5" s="1"/>
  <c r="I283" i="5"/>
  <c r="I360" i="5"/>
  <c r="J360" i="5" s="1"/>
  <c r="K360" i="5" s="1"/>
  <c r="I295" i="5"/>
  <c r="J295" i="5" s="1"/>
  <c r="K295" i="5" s="1"/>
  <c r="I260" i="5"/>
  <c r="J260" i="5" s="1"/>
  <c r="K260" i="5" s="1"/>
  <c r="I1108" i="5"/>
  <c r="J1108" i="5" s="1"/>
  <c r="K1108" i="5" s="1"/>
  <c r="I964" i="5"/>
  <c r="J772" i="5"/>
  <c r="K772" i="5" s="1"/>
  <c r="I1148" i="5"/>
  <c r="J1148" i="5" s="1"/>
  <c r="K1148" i="5" s="1"/>
  <c r="I1048" i="5"/>
  <c r="J1048" i="5" s="1"/>
  <c r="K1048" i="5" s="1"/>
  <c r="I1040" i="5"/>
  <c r="J1040" i="5" s="1"/>
  <c r="K1040" i="5" s="1"/>
  <c r="I1032" i="5"/>
  <c r="J1032" i="5" s="1"/>
  <c r="K1032" i="5" s="1"/>
  <c r="I1024" i="5"/>
  <c r="J1024" i="5" s="1"/>
  <c r="K1024" i="5" s="1"/>
  <c r="I1016" i="5"/>
  <c r="J1016" i="5" s="1"/>
  <c r="K1016" i="5" s="1"/>
  <c r="J846" i="5"/>
  <c r="K846" i="5" s="1"/>
  <c r="I1217" i="5"/>
  <c r="J1217" i="5" s="1"/>
  <c r="K1217" i="5" s="1"/>
  <c r="I1061" i="5"/>
  <c r="J1061" i="5" s="1"/>
  <c r="K1061" i="5" s="1"/>
  <c r="I1115" i="5"/>
  <c r="J1115" i="5" s="1"/>
  <c r="K1115" i="5" s="1"/>
  <c r="J922" i="5"/>
  <c r="K922" i="5" s="1"/>
  <c r="J906" i="5"/>
  <c r="K906" i="5" s="1"/>
  <c r="J890" i="5"/>
  <c r="K890" i="5" s="1"/>
  <c r="J866" i="5"/>
  <c r="K866" i="5" s="1"/>
  <c r="J818" i="5"/>
  <c r="K818" i="5" s="1"/>
  <c r="I1086" i="5"/>
  <c r="J1086" i="5" s="1"/>
  <c r="K1086" i="5" s="1"/>
  <c r="I1015" i="5"/>
  <c r="J1015" i="5" s="1"/>
  <c r="K1015" i="5" s="1"/>
  <c r="I947" i="5"/>
  <c r="J947" i="5" s="1"/>
  <c r="K947" i="5" s="1"/>
  <c r="I803" i="5"/>
  <c r="J803" i="5" s="1"/>
  <c r="K803" i="5" s="1"/>
  <c r="I1003" i="5"/>
  <c r="J1003" i="5" s="1"/>
  <c r="K1003" i="5" s="1"/>
  <c r="I957" i="5"/>
  <c r="J957" i="5" s="1"/>
  <c r="K957" i="5" s="1"/>
  <c r="J670" i="5"/>
  <c r="K670" i="5" s="1"/>
  <c r="I953" i="5"/>
  <c r="J953" i="5" s="1"/>
  <c r="K953" i="5" s="1"/>
  <c r="I972" i="5"/>
  <c r="J972" i="5" s="1"/>
  <c r="K972" i="5" s="1"/>
  <c r="I1000" i="5"/>
  <c r="J1000" i="5" s="1"/>
  <c r="K1000" i="5" s="1"/>
  <c r="I1113" i="5"/>
  <c r="J1113" i="5" s="1"/>
  <c r="K1113" i="5" s="1"/>
  <c r="I1005" i="5"/>
  <c r="J1005" i="5" s="1"/>
  <c r="K1005" i="5" s="1"/>
  <c r="I782" i="5"/>
  <c r="I718" i="5"/>
  <c r="J718" i="5" s="1"/>
  <c r="K718" i="5" s="1"/>
  <c r="I747" i="5"/>
  <c r="J747" i="5" s="1"/>
  <c r="K747" i="5" s="1"/>
  <c r="J508" i="5"/>
  <c r="K508" i="5" s="1"/>
  <c r="I729" i="5"/>
  <c r="J729" i="5" s="1"/>
  <c r="K729" i="5" s="1"/>
  <c r="I595" i="5"/>
  <c r="J595" i="5" s="1"/>
  <c r="K595" i="5" s="1"/>
  <c r="I700" i="5"/>
  <c r="J700" i="5" s="1"/>
  <c r="K700" i="5" s="1"/>
  <c r="I558" i="5"/>
  <c r="J558" i="5" s="1"/>
  <c r="K558" i="5" s="1"/>
  <c r="I542" i="5"/>
  <c r="J542" i="5" s="1"/>
  <c r="K542" i="5" s="1"/>
  <c r="I526" i="5"/>
  <c r="J526" i="5" s="1"/>
  <c r="K526" i="5" s="1"/>
  <c r="I510" i="5"/>
  <c r="J510" i="5" s="1"/>
  <c r="K510" i="5" s="1"/>
  <c r="I494" i="5"/>
  <c r="J494" i="5" s="1"/>
  <c r="K494" i="5" s="1"/>
  <c r="I619" i="5"/>
  <c r="J619" i="5" s="1"/>
  <c r="K619" i="5" s="1"/>
  <c r="I549" i="5"/>
  <c r="J549" i="5" s="1"/>
  <c r="K549" i="5" s="1"/>
  <c r="I530" i="5"/>
  <c r="J530" i="5" s="1"/>
  <c r="K530" i="5" s="1"/>
  <c r="J392" i="5"/>
  <c r="K392" i="5" s="1"/>
  <c r="I463" i="5"/>
  <c r="J463" i="5" s="1"/>
  <c r="K463" i="5" s="1"/>
  <c r="I519" i="5"/>
  <c r="J519" i="5" s="1"/>
  <c r="K519" i="5" s="1"/>
  <c r="I527" i="5"/>
  <c r="J527" i="5" s="1"/>
  <c r="K527" i="5" s="1"/>
  <c r="I534" i="5"/>
  <c r="J534" i="5" s="1"/>
  <c r="K534" i="5" s="1"/>
  <c r="I518" i="5"/>
  <c r="J518" i="5" s="1"/>
  <c r="K518" i="5" s="1"/>
  <c r="I490" i="5"/>
  <c r="J490" i="5" s="1"/>
  <c r="K490" i="5" s="1"/>
  <c r="I338" i="5"/>
  <c r="J338" i="5" s="1"/>
  <c r="K338" i="5" s="1"/>
  <c r="I486" i="5"/>
  <c r="J486" i="5" s="1"/>
  <c r="K486" i="5" s="1"/>
  <c r="I576" i="5"/>
  <c r="J576" i="5" s="1"/>
  <c r="K576" i="5" s="1"/>
  <c r="J432" i="5"/>
  <c r="K432" i="5" s="1"/>
  <c r="I525" i="5"/>
  <c r="J525" i="5" s="1"/>
  <c r="K525" i="5" s="1"/>
  <c r="I504" i="5"/>
  <c r="J504" i="5" s="1"/>
  <c r="K504" i="5" s="1"/>
  <c r="I386" i="5"/>
  <c r="J386" i="5" s="1"/>
  <c r="K386" i="5" s="1"/>
  <c r="I623" i="5"/>
  <c r="J623" i="5" s="1"/>
  <c r="K623" i="5" s="1"/>
  <c r="I560" i="5"/>
  <c r="J560" i="5" s="1"/>
  <c r="K560" i="5" s="1"/>
  <c r="I319" i="5"/>
  <c r="J319" i="5" s="1"/>
  <c r="K319" i="5" s="1"/>
  <c r="I388" i="5"/>
  <c r="J388" i="5" s="1"/>
  <c r="K388" i="5" s="1"/>
  <c r="I286" i="5"/>
  <c r="J286" i="5" s="1"/>
  <c r="K286" i="5" s="1"/>
  <c r="I303" i="5"/>
  <c r="J303" i="5" s="1"/>
  <c r="K303" i="5" s="1"/>
  <c r="I313" i="5"/>
  <c r="J313" i="5" s="1"/>
  <c r="K313" i="5" s="1"/>
  <c r="I275" i="5"/>
  <c r="J275" i="5" s="1"/>
  <c r="K275" i="5" s="1"/>
  <c r="I331" i="5"/>
  <c r="J331" i="5" s="1"/>
  <c r="K331" i="5" s="1"/>
  <c r="I302" i="5"/>
  <c r="J302" i="5" s="1"/>
  <c r="K302" i="5" s="1"/>
  <c r="I281" i="5"/>
  <c r="J281" i="5" s="1"/>
  <c r="K281" i="5" s="1"/>
  <c r="I347" i="5"/>
  <c r="J347" i="5" s="1"/>
  <c r="K347" i="5" s="1"/>
  <c r="I359" i="5"/>
  <c r="J359" i="5" s="1"/>
  <c r="K359" i="5" s="1"/>
  <c r="I1106" i="5"/>
  <c r="J1106" i="5" s="1"/>
  <c r="K1106" i="5" s="1"/>
  <c r="J970" i="5"/>
  <c r="K970" i="5" s="1"/>
  <c r="I1200" i="5"/>
  <c r="J1200" i="5" s="1"/>
  <c r="K1200" i="5" s="1"/>
  <c r="I1184" i="5"/>
  <c r="J1184" i="5" s="1"/>
  <c r="K1184" i="5" s="1"/>
  <c r="I1181" i="5"/>
  <c r="J1181" i="5" s="1"/>
  <c r="K1181" i="5" s="1"/>
  <c r="I1104" i="5"/>
  <c r="J1104" i="5" s="1"/>
  <c r="K1104" i="5" s="1"/>
  <c r="I1269" i="5"/>
  <c r="J1269" i="5" s="1"/>
  <c r="K1269" i="5" s="1"/>
  <c r="I1122" i="5"/>
  <c r="J1122" i="5" s="1"/>
  <c r="K1122" i="5" s="1"/>
  <c r="I1097" i="5"/>
  <c r="J1097" i="5" s="1"/>
  <c r="K1097" i="5" s="1"/>
  <c r="I960" i="5"/>
  <c r="J960" i="5" s="1"/>
  <c r="K960" i="5" s="1"/>
  <c r="J786" i="5"/>
  <c r="K786" i="5" s="1"/>
  <c r="J754" i="5"/>
  <c r="K754" i="5" s="1"/>
  <c r="J722" i="5"/>
  <c r="K722" i="5" s="1"/>
  <c r="I1070" i="5"/>
  <c r="J1070" i="5" s="1"/>
  <c r="K1070" i="5" s="1"/>
  <c r="J927" i="5"/>
  <c r="K927" i="5" s="1"/>
  <c r="J971" i="5"/>
  <c r="K971" i="5" s="1"/>
  <c r="J884" i="5"/>
  <c r="K884" i="5" s="1"/>
  <c r="I1277" i="5"/>
  <c r="J1277" i="5" s="1"/>
  <c r="K1277" i="5" s="1"/>
  <c r="J920" i="5"/>
  <c r="K920" i="5" s="1"/>
  <c r="J904" i="5"/>
  <c r="K904" i="5" s="1"/>
  <c r="I1134" i="5"/>
  <c r="J1134" i="5" s="1"/>
  <c r="K1134" i="5" s="1"/>
  <c r="I998" i="5"/>
  <c r="J998" i="5" s="1"/>
  <c r="K998" i="5" s="1"/>
  <c r="I935" i="5"/>
  <c r="J935" i="5" s="1"/>
  <c r="K935" i="5" s="1"/>
  <c r="I801" i="5"/>
  <c r="J801" i="5" s="1"/>
  <c r="K801" i="5" s="1"/>
  <c r="I992" i="5"/>
  <c r="J992" i="5" s="1"/>
  <c r="K992" i="5" s="1"/>
  <c r="J836" i="5"/>
  <c r="K836" i="5" s="1"/>
  <c r="I783" i="5"/>
  <c r="J783" i="5" s="1"/>
  <c r="K783" i="5" s="1"/>
  <c r="J832" i="5"/>
  <c r="K832" i="5" s="1"/>
  <c r="I1004" i="5"/>
  <c r="J1004" i="5" s="1"/>
  <c r="K1004" i="5" s="1"/>
  <c r="J853" i="5"/>
  <c r="K853" i="5" s="1"/>
  <c r="I942" i="5"/>
  <c r="J942" i="5" s="1"/>
  <c r="K942" i="5" s="1"/>
  <c r="I800" i="5"/>
  <c r="J800" i="5" s="1"/>
  <c r="K800" i="5" s="1"/>
  <c r="I996" i="5"/>
  <c r="J996" i="5" s="1"/>
  <c r="K996" i="5" s="1"/>
  <c r="I945" i="5"/>
  <c r="J945" i="5" s="1"/>
  <c r="K945" i="5" s="1"/>
  <c r="I1049" i="5"/>
  <c r="J1049" i="5" s="1"/>
  <c r="K1049" i="5" s="1"/>
  <c r="I708" i="5"/>
  <c r="J708" i="5" s="1"/>
  <c r="K708" i="5" s="1"/>
  <c r="I1001" i="5"/>
  <c r="J1001" i="5" s="1"/>
  <c r="K1001" i="5" s="1"/>
  <c r="I781" i="5"/>
  <c r="J781" i="5" s="1"/>
  <c r="K781" i="5" s="1"/>
  <c r="I717" i="5"/>
  <c r="J717" i="5" s="1"/>
  <c r="K717" i="5" s="1"/>
  <c r="I602" i="5"/>
  <c r="J602" i="5" s="1"/>
  <c r="K602" i="5" s="1"/>
  <c r="I742" i="5"/>
  <c r="J742" i="5" s="1"/>
  <c r="K742" i="5" s="1"/>
  <c r="I603" i="5"/>
  <c r="J603" i="5" s="1"/>
  <c r="K603" i="5" s="1"/>
  <c r="I581" i="5"/>
  <c r="J581" i="5" s="1"/>
  <c r="K581" i="5" s="1"/>
  <c r="I780" i="5"/>
  <c r="J780" i="5" s="1"/>
  <c r="K780" i="5" s="1"/>
  <c r="I716" i="5"/>
  <c r="I594" i="5"/>
  <c r="J594" i="5" s="1"/>
  <c r="K594" i="5" s="1"/>
  <c r="I569" i="5"/>
  <c r="J569" i="5" s="1"/>
  <c r="K569" i="5" s="1"/>
  <c r="I740" i="5"/>
  <c r="J740" i="5" s="1"/>
  <c r="K740" i="5" s="1"/>
  <c r="J587" i="5"/>
  <c r="K587" i="5" s="1"/>
  <c r="I650" i="5"/>
  <c r="J650" i="5" s="1"/>
  <c r="K650" i="5" s="1"/>
  <c r="I589" i="5"/>
  <c r="J589" i="5" s="1"/>
  <c r="K589" i="5" s="1"/>
  <c r="J264" i="5"/>
  <c r="K264" i="5" s="1"/>
  <c r="I607" i="5"/>
  <c r="J607" i="5" s="1"/>
  <c r="K607" i="5" s="1"/>
  <c r="I481" i="5"/>
  <c r="J481" i="5" s="1"/>
  <c r="K481" i="5" s="1"/>
  <c r="I548" i="5"/>
  <c r="J548" i="5" s="1"/>
  <c r="K548" i="5" s="1"/>
  <c r="I528" i="5"/>
  <c r="J528" i="5" s="1"/>
  <c r="K528" i="5" s="1"/>
  <c r="I349" i="5"/>
  <c r="J349" i="5" s="1"/>
  <c r="K349" i="5" s="1"/>
  <c r="I317" i="5"/>
  <c r="J317" i="5" s="1"/>
  <c r="K317" i="5" s="1"/>
  <c r="I285" i="5"/>
  <c r="J285" i="5" s="1"/>
  <c r="K285" i="5" s="1"/>
  <c r="I755" i="5"/>
  <c r="J755" i="5" s="1"/>
  <c r="K755" i="5" s="1"/>
  <c r="I503" i="5"/>
  <c r="J503" i="5" s="1"/>
  <c r="K503" i="5" s="1"/>
  <c r="I495" i="5"/>
  <c r="J495" i="5" s="1"/>
  <c r="K495" i="5" s="1"/>
  <c r="I550" i="5"/>
  <c r="J550" i="5" s="1"/>
  <c r="K550" i="5" s="1"/>
  <c r="J320" i="5"/>
  <c r="K320" i="5" s="1"/>
  <c r="J256" i="5"/>
  <c r="K256" i="5" s="1"/>
  <c r="I647" i="5"/>
  <c r="J647" i="5" s="1"/>
  <c r="K647" i="5" s="1"/>
  <c r="I568" i="5"/>
  <c r="J568" i="5" s="1"/>
  <c r="K568" i="5" s="1"/>
  <c r="I524" i="5"/>
  <c r="J524" i="5" s="1"/>
  <c r="K524" i="5" s="1"/>
  <c r="J384" i="5"/>
  <c r="K384" i="5" s="1"/>
  <c r="I473" i="5"/>
  <c r="J473" i="5" s="1"/>
  <c r="K473" i="5" s="1"/>
  <c r="I379" i="5"/>
  <c r="J379" i="5" s="1"/>
  <c r="K379" i="5" s="1"/>
  <c r="I584" i="5"/>
  <c r="J584" i="5" s="1"/>
  <c r="K584" i="5" s="1"/>
  <c r="I334" i="5"/>
  <c r="J334" i="5" s="1"/>
  <c r="K334" i="5" s="1"/>
  <c r="I340" i="5"/>
  <c r="J340" i="5" s="1"/>
  <c r="K340" i="5" s="1"/>
  <c r="I280" i="5"/>
  <c r="J280" i="5" s="1"/>
  <c r="K280" i="5" s="1"/>
  <c r="I276" i="5"/>
  <c r="J276" i="5" s="1"/>
  <c r="K276" i="5" s="1"/>
  <c r="I615" i="5"/>
  <c r="J615" i="5" s="1"/>
  <c r="K615" i="5" s="1"/>
  <c r="I336" i="5"/>
  <c r="I324" i="5"/>
  <c r="J324" i="5" s="1"/>
  <c r="K324" i="5" s="1"/>
  <c r="I294" i="5"/>
  <c r="J294" i="5" s="1"/>
  <c r="K294" i="5" s="1"/>
  <c r="I352" i="5"/>
  <c r="J352" i="5" s="1"/>
  <c r="K352" i="5" s="1"/>
  <c r="I329" i="5"/>
  <c r="J329" i="5" s="1"/>
  <c r="K329" i="5" s="1"/>
  <c r="I383" i="5"/>
  <c r="J383" i="5" s="1"/>
  <c r="K383" i="5" s="1"/>
  <c r="I318" i="5"/>
  <c r="J318" i="5" s="1"/>
  <c r="K318" i="5" s="1"/>
  <c r="I1174" i="5"/>
  <c r="J1174" i="5" s="1"/>
  <c r="K1174" i="5" s="1"/>
  <c r="I1105" i="5"/>
  <c r="J1105" i="5" s="1"/>
  <c r="K1105" i="5" s="1"/>
  <c r="I1244" i="5"/>
  <c r="J1244" i="5" s="1"/>
  <c r="K1244" i="5" s="1"/>
  <c r="I1118" i="5"/>
  <c r="J1118" i="5" s="1"/>
  <c r="K1118" i="5" s="1"/>
  <c r="I1264" i="5"/>
  <c r="J1264" i="5" s="1"/>
  <c r="K1264" i="5" s="1"/>
  <c r="I1263" i="5"/>
  <c r="J1263" i="5" s="1"/>
  <c r="K1263" i="5" s="1"/>
  <c r="I1083" i="5"/>
  <c r="J1083" i="5" s="1"/>
  <c r="K1083" i="5" s="1"/>
  <c r="J963" i="5"/>
  <c r="K963" i="5" s="1"/>
  <c r="J870" i="5"/>
  <c r="K870" i="5" s="1"/>
  <c r="I956" i="5"/>
  <c r="J784" i="5"/>
  <c r="K784" i="5" s="1"/>
  <c r="J768" i="5"/>
  <c r="K768" i="5" s="1"/>
  <c r="J752" i="5"/>
  <c r="K752" i="5" s="1"/>
  <c r="J720" i="5"/>
  <c r="K720" i="5" s="1"/>
  <c r="J704" i="5"/>
  <c r="K704" i="5" s="1"/>
  <c r="I1111" i="5"/>
  <c r="J1111" i="5" s="1"/>
  <c r="K1111" i="5" s="1"/>
  <c r="I1046" i="5"/>
  <c r="J1046" i="5" s="1"/>
  <c r="K1046" i="5" s="1"/>
  <c r="I1038" i="5"/>
  <c r="J1038" i="5" s="1"/>
  <c r="K1038" i="5" s="1"/>
  <c r="I1030" i="5"/>
  <c r="J1030" i="5" s="1"/>
  <c r="K1030" i="5" s="1"/>
  <c r="I1022" i="5"/>
  <c r="J1022" i="5" s="1"/>
  <c r="K1022" i="5" s="1"/>
  <c r="I1014" i="5"/>
  <c r="J1014" i="5" s="1"/>
  <c r="K1014" i="5" s="1"/>
  <c r="I1084" i="5"/>
  <c r="J1084" i="5" s="1"/>
  <c r="K1084" i="5" s="1"/>
  <c r="I1073" i="5"/>
  <c r="J1073" i="5" s="1"/>
  <c r="K1073" i="5" s="1"/>
  <c r="J860" i="5"/>
  <c r="K860" i="5" s="1"/>
  <c r="J838" i="5"/>
  <c r="K838" i="5" s="1"/>
  <c r="I1261" i="5"/>
  <c r="J1261" i="5" s="1"/>
  <c r="K1261" i="5" s="1"/>
  <c r="I1099" i="5"/>
  <c r="J1099" i="5" s="1"/>
  <c r="K1099" i="5" s="1"/>
  <c r="I1107" i="5"/>
  <c r="J1107" i="5" s="1"/>
  <c r="K1107" i="5" s="1"/>
  <c r="J918" i="5"/>
  <c r="K918" i="5" s="1"/>
  <c r="I1088" i="5"/>
  <c r="J1088" i="5" s="1"/>
  <c r="K1088" i="5" s="1"/>
  <c r="J888" i="5"/>
  <c r="K888" i="5" s="1"/>
  <c r="I997" i="5"/>
  <c r="J997" i="5" s="1"/>
  <c r="K997" i="5" s="1"/>
  <c r="I993" i="5"/>
  <c r="J993" i="5" s="1"/>
  <c r="K993" i="5" s="1"/>
  <c r="I941" i="5"/>
  <c r="J941" i="5" s="1"/>
  <c r="K941" i="5" s="1"/>
  <c r="J639" i="5"/>
  <c r="K639" i="5" s="1"/>
  <c r="J559" i="5"/>
  <c r="K559" i="5" s="1"/>
  <c r="I1021" i="5"/>
  <c r="J1021" i="5" s="1"/>
  <c r="K1021" i="5" s="1"/>
  <c r="I943" i="5"/>
  <c r="J943" i="5" s="1"/>
  <c r="K943" i="5" s="1"/>
  <c r="I967" i="5"/>
  <c r="J967" i="5" s="1"/>
  <c r="K967" i="5" s="1"/>
  <c r="I798" i="5"/>
  <c r="J798" i="5" s="1"/>
  <c r="K798" i="5" s="1"/>
  <c r="I944" i="5"/>
  <c r="J944" i="5" s="1"/>
  <c r="K944" i="5" s="1"/>
  <c r="I813" i="5"/>
  <c r="J813" i="5" s="1"/>
  <c r="K813" i="5" s="1"/>
  <c r="I1041" i="5"/>
  <c r="J1041" i="5" s="1"/>
  <c r="K1041" i="5" s="1"/>
  <c r="I724" i="5"/>
  <c r="J724" i="5" s="1"/>
  <c r="K724" i="5" s="1"/>
  <c r="I739" i="5"/>
  <c r="J739" i="5" s="1"/>
  <c r="K739" i="5" s="1"/>
  <c r="I812" i="5"/>
  <c r="J812" i="5" s="1"/>
  <c r="K812" i="5" s="1"/>
  <c r="I601" i="5"/>
  <c r="J601" i="5" s="1"/>
  <c r="K601" i="5" s="1"/>
  <c r="I572" i="5"/>
  <c r="J572" i="5" s="1"/>
  <c r="K572" i="5" s="1"/>
  <c r="I741" i="5"/>
  <c r="J741" i="5" s="1"/>
  <c r="K741" i="5" s="1"/>
  <c r="I706" i="5"/>
  <c r="J706" i="5" s="1"/>
  <c r="K706" i="5" s="1"/>
  <c r="I593" i="5"/>
  <c r="J593" i="5" s="1"/>
  <c r="K593" i="5" s="1"/>
  <c r="I983" i="5"/>
  <c r="J983" i="5" s="1"/>
  <c r="K983" i="5" s="1"/>
  <c r="J651" i="5"/>
  <c r="K651" i="5" s="1"/>
  <c r="I649" i="5"/>
  <c r="J649" i="5" s="1"/>
  <c r="K649" i="5" s="1"/>
  <c r="I479" i="5"/>
  <c r="J479" i="5" s="1"/>
  <c r="K479" i="5" s="1"/>
  <c r="I1265" i="5"/>
  <c r="J1265" i="5" s="1"/>
  <c r="K1265" i="5" s="1"/>
  <c r="I546" i="5"/>
  <c r="J546" i="5" s="1"/>
  <c r="K546" i="5" s="1"/>
  <c r="J408" i="5"/>
  <c r="K408" i="5" s="1"/>
  <c r="I501" i="5"/>
  <c r="J501" i="5" s="1"/>
  <c r="K501" i="5" s="1"/>
  <c r="I387" i="5"/>
  <c r="J387" i="5" s="1"/>
  <c r="K387" i="5" s="1"/>
  <c r="I385" i="5"/>
  <c r="J385" i="5" s="1"/>
  <c r="K385" i="5" s="1"/>
  <c r="I567" i="5"/>
  <c r="J567" i="5" s="1"/>
  <c r="K567" i="5" s="1"/>
  <c r="I462" i="5"/>
  <c r="J462" i="5" s="1"/>
  <c r="K462" i="5" s="1"/>
  <c r="I330" i="5"/>
  <c r="J330" i="5" s="1"/>
  <c r="K330" i="5" s="1"/>
  <c r="I566" i="5"/>
  <c r="J566" i="5" s="1"/>
  <c r="K566" i="5" s="1"/>
  <c r="I374" i="5"/>
  <c r="J374" i="5" s="1"/>
  <c r="K374" i="5" s="1"/>
  <c r="I667" i="5"/>
  <c r="J667" i="5" s="1"/>
  <c r="K667" i="5" s="1"/>
  <c r="J448" i="5"/>
  <c r="K448" i="5" s="1"/>
  <c r="I541" i="5"/>
  <c r="J541" i="5" s="1"/>
  <c r="K541" i="5" s="1"/>
  <c r="I522" i="5"/>
  <c r="J522" i="5" s="1"/>
  <c r="K522" i="5" s="1"/>
  <c r="I322" i="5"/>
  <c r="J322" i="5" s="1"/>
  <c r="K322" i="5" s="1"/>
  <c r="I342" i="5"/>
  <c r="J342" i="5" s="1"/>
  <c r="K342" i="5" s="1"/>
  <c r="I380" i="5"/>
  <c r="J380" i="5" s="1"/>
  <c r="K380" i="5" s="1"/>
  <c r="I308" i="5"/>
  <c r="J308" i="5" s="1"/>
  <c r="K308" i="5" s="1"/>
  <c r="I279" i="5"/>
  <c r="J279" i="5" s="1"/>
  <c r="K279" i="5" s="1"/>
  <c r="I278" i="5"/>
  <c r="J278" i="5" s="1"/>
  <c r="K278" i="5" s="1"/>
  <c r="I335" i="5"/>
  <c r="J335" i="5" s="1"/>
  <c r="K335" i="5" s="1"/>
  <c r="I323" i="5"/>
  <c r="J323" i="5" s="1"/>
  <c r="K323" i="5" s="1"/>
  <c r="I575" i="5"/>
  <c r="J575" i="5" s="1"/>
  <c r="K575" i="5" s="1"/>
  <c r="I351" i="5"/>
  <c r="J351" i="5" s="1"/>
  <c r="K351" i="5" s="1"/>
  <c r="I377" i="5"/>
  <c r="J377" i="5" s="1"/>
  <c r="K377" i="5" s="1"/>
  <c r="I1183" i="5"/>
  <c r="J1183" i="5" s="1"/>
  <c r="K1183" i="5" s="1"/>
  <c r="I1151" i="5"/>
  <c r="J1151" i="5" s="1"/>
  <c r="K1151" i="5" s="1"/>
  <c r="I1098" i="5"/>
  <c r="J1098" i="5" s="1"/>
  <c r="K1098" i="5" s="1"/>
  <c r="I1272" i="5"/>
  <c r="J1272" i="5" s="1"/>
  <c r="K1272" i="5" s="1"/>
  <c r="I1124" i="5"/>
  <c r="J1124" i="5" s="1"/>
  <c r="K1124" i="5" s="1"/>
  <c r="J954" i="5"/>
  <c r="K954" i="5" s="1"/>
  <c r="I1117" i="5"/>
  <c r="J1117" i="5" s="1"/>
  <c r="K1117" i="5" s="1"/>
  <c r="I1248" i="5"/>
  <c r="J1248" i="5" s="1"/>
  <c r="K1248" i="5" s="1"/>
  <c r="I1173" i="5"/>
  <c r="J1173" i="5" s="1"/>
  <c r="K1173" i="5" s="1"/>
  <c r="I1132" i="5"/>
  <c r="J1132" i="5" s="1"/>
  <c r="K1132" i="5" s="1"/>
  <c r="I1087" i="5"/>
  <c r="J1087" i="5" s="1"/>
  <c r="K1087" i="5" s="1"/>
  <c r="I1062" i="5"/>
  <c r="J1062" i="5" s="1"/>
  <c r="K1062" i="5" s="1"/>
  <c r="I1065" i="5"/>
  <c r="J1065" i="5" s="1"/>
  <c r="K1065" i="5" s="1"/>
  <c r="I952" i="5"/>
  <c r="J952" i="5" s="1"/>
  <c r="K952" i="5" s="1"/>
  <c r="J782" i="5"/>
  <c r="K782" i="5" s="1"/>
  <c r="J750" i="5"/>
  <c r="K750" i="5" s="1"/>
  <c r="J925" i="5"/>
  <c r="K925" i="5" s="1"/>
  <c r="J917" i="5"/>
  <c r="K917" i="5" s="1"/>
  <c r="J909" i="5"/>
  <c r="K909" i="5" s="1"/>
  <c r="J901" i="5"/>
  <c r="K901" i="5" s="1"/>
  <c r="J964" i="5"/>
  <c r="K964" i="5" s="1"/>
  <c r="J834" i="5"/>
  <c r="K834" i="5" s="1"/>
  <c r="I1093" i="5"/>
  <c r="J1093" i="5" s="1"/>
  <c r="K1093" i="5" s="1"/>
  <c r="I1155" i="5"/>
  <c r="J1155" i="5" s="1"/>
  <c r="K1155" i="5" s="1"/>
  <c r="J916" i="5"/>
  <c r="K916" i="5" s="1"/>
  <c r="J900" i="5"/>
  <c r="K900" i="5" s="1"/>
  <c r="J858" i="5"/>
  <c r="K858" i="5" s="1"/>
  <c r="I980" i="5"/>
  <c r="J980" i="5" s="1"/>
  <c r="K980" i="5" s="1"/>
  <c r="J820" i="5"/>
  <c r="K820" i="5" s="1"/>
  <c r="I1013" i="5"/>
  <c r="J1013" i="5" s="1"/>
  <c r="K1013" i="5" s="1"/>
  <c r="I795" i="5"/>
  <c r="J795" i="5" s="1"/>
  <c r="K795" i="5" s="1"/>
  <c r="I999" i="5"/>
  <c r="J999" i="5" s="1"/>
  <c r="K999" i="5" s="1"/>
  <c r="I962" i="5"/>
  <c r="J962" i="5" s="1"/>
  <c r="K962" i="5" s="1"/>
  <c r="I937" i="5"/>
  <c r="J937" i="5" s="1"/>
  <c r="K937" i="5" s="1"/>
  <c r="I932" i="5"/>
  <c r="J932" i="5" s="1"/>
  <c r="K932" i="5" s="1"/>
  <c r="I991" i="5"/>
  <c r="J991" i="5" s="1"/>
  <c r="K991" i="5" s="1"/>
  <c r="I938" i="5"/>
  <c r="J938" i="5" s="1"/>
  <c r="K938" i="5" s="1"/>
  <c r="J681" i="5"/>
  <c r="K681" i="5" s="1"/>
  <c r="I1033" i="5"/>
  <c r="J1033" i="5" s="1"/>
  <c r="K1033" i="5" s="1"/>
  <c r="I974" i="5"/>
  <c r="J974" i="5" s="1"/>
  <c r="K974" i="5" s="1"/>
  <c r="I788" i="5"/>
  <c r="J788" i="5" s="1"/>
  <c r="K788" i="5" s="1"/>
  <c r="J635" i="5"/>
  <c r="K635" i="5" s="1"/>
  <c r="I715" i="5"/>
  <c r="J715" i="5" s="1"/>
  <c r="K715" i="5" s="1"/>
  <c r="I810" i="5"/>
  <c r="J810" i="5" s="1"/>
  <c r="K810" i="5" s="1"/>
  <c r="I734" i="5"/>
  <c r="J734" i="5" s="1"/>
  <c r="K734" i="5" s="1"/>
  <c r="J283" i="5"/>
  <c r="K283" i="5" s="1"/>
  <c r="I695" i="5"/>
  <c r="J695" i="5" s="1"/>
  <c r="K695" i="5" s="1"/>
  <c r="I692" i="5"/>
  <c r="J692" i="5" s="1"/>
  <c r="K692" i="5" s="1"/>
  <c r="I634" i="5"/>
  <c r="J634" i="5" s="1"/>
  <c r="K634" i="5" s="1"/>
  <c r="I598" i="5"/>
  <c r="J598" i="5" s="1"/>
  <c r="K598" i="5" s="1"/>
  <c r="I969" i="5"/>
  <c r="J969" i="5" s="1"/>
  <c r="K969" i="5" s="1"/>
  <c r="I705" i="5"/>
  <c r="J705" i="5" s="1"/>
  <c r="K705" i="5" s="1"/>
  <c r="J627" i="5"/>
  <c r="K627" i="5" s="1"/>
  <c r="I707" i="5"/>
  <c r="J707" i="5" s="1"/>
  <c r="K707" i="5" s="1"/>
  <c r="I620" i="5"/>
  <c r="J620" i="5" s="1"/>
  <c r="K620" i="5" s="1"/>
  <c r="I731" i="5"/>
  <c r="J731" i="5" s="1"/>
  <c r="K731" i="5" s="1"/>
  <c r="I646" i="5"/>
  <c r="J646" i="5" s="1"/>
  <c r="K646" i="5" s="1"/>
  <c r="I577" i="5"/>
  <c r="J577" i="5" s="1"/>
  <c r="K577" i="5" s="1"/>
  <c r="I474" i="5"/>
  <c r="J474" i="5" s="1"/>
  <c r="K474" i="5" s="1"/>
  <c r="I565" i="5"/>
  <c r="J565" i="5" s="1"/>
  <c r="K565" i="5" s="1"/>
  <c r="I544" i="5"/>
  <c r="J544" i="5" s="1"/>
  <c r="K544" i="5" s="1"/>
  <c r="J336" i="5"/>
  <c r="K336" i="5" s="1"/>
  <c r="I341" i="5"/>
  <c r="J341" i="5" s="1"/>
  <c r="K341" i="5" s="1"/>
  <c r="I309" i="5"/>
  <c r="J309" i="5" s="1"/>
  <c r="K309" i="5" s="1"/>
  <c r="I277" i="5"/>
  <c r="J277" i="5" s="1"/>
  <c r="K277" i="5" s="1"/>
  <c r="I485" i="5"/>
  <c r="J485" i="5" s="1"/>
  <c r="K485" i="5" s="1"/>
  <c r="I487" i="5"/>
  <c r="J487" i="5" s="1"/>
  <c r="K487" i="5" s="1"/>
  <c r="J244" i="5"/>
  <c r="K244" i="5" s="1"/>
  <c r="I354" i="5"/>
  <c r="J354" i="5" s="1"/>
  <c r="K354" i="5" s="1"/>
  <c r="I540" i="5"/>
  <c r="J540" i="5" s="1"/>
  <c r="K540" i="5" s="1"/>
  <c r="J400" i="5"/>
  <c r="K400" i="5" s="1"/>
  <c r="I356" i="5"/>
  <c r="J356" i="5" s="1"/>
  <c r="K356" i="5" s="1"/>
  <c r="I292" i="5"/>
  <c r="J292" i="5" s="1"/>
  <c r="K292" i="5" s="1"/>
  <c r="I307" i="5"/>
  <c r="J307" i="5" s="1"/>
  <c r="K307" i="5" s="1"/>
  <c r="I363" i="5"/>
  <c r="J363" i="5" s="1"/>
  <c r="K363" i="5" s="1"/>
  <c r="I344" i="5"/>
  <c r="J344" i="5" s="1"/>
  <c r="K344" i="5" s="1"/>
  <c r="I321" i="5"/>
  <c r="J321" i="5" s="1"/>
  <c r="K321" i="5" s="1"/>
  <c r="I304" i="5"/>
  <c r="J304" i="5" s="1"/>
  <c r="K304" i="5" s="1"/>
  <c r="I288" i="5"/>
  <c r="J288" i="5" s="1"/>
  <c r="K288" i="5" s="1"/>
  <c r="I1322" i="5"/>
  <c r="J1322" i="5" s="1"/>
  <c r="K1322" i="5" s="1"/>
  <c r="I1206" i="5"/>
  <c r="J1206" i="5" s="1"/>
  <c r="K1206" i="5" s="1"/>
  <c r="I1182" i="5"/>
  <c r="J1182" i="5" s="1"/>
  <c r="K1182" i="5" s="1"/>
  <c r="I1179" i="5"/>
  <c r="J1179" i="5" s="1"/>
  <c r="K1179" i="5" s="1"/>
  <c r="I1150" i="5"/>
  <c r="J1150" i="5" s="1"/>
  <c r="K1150" i="5" s="1"/>
  <c r="I1090" i="5"/>
  <c r="J1090" i="5" s="1"/>
  <c r="K1090" i="5" s="1"/>
  <c r="J946" i="5"/>
  <c r="K946" i="5" s="1"/>
  <c r="I1273" i="5"/>
  <c r="J1273" i="5" s="1"/>
  <c r="K1273" i="5" s="1"/>
  <c r="I1177" i="5"/>
  <c r="J1177" i="5" s="1"/>
  <c r="K1177" i="5" s="1"/>
  <c r="I1218" i="5"/>
  <c r="J1218" i="5" s="1"/>
  <c r="K1218" i="5" s="1"/>
  <c r="J1175" i="5"/>
  <c r="K1175" i="5" s="1"/>
  <c r="I1247" i="5"/>
  <c r="J1247" i="5" s="1"/>
  <c r="K1247" i="5" s="1"/>
  <c r="I1126" i="5"/>
  <c r="J1126" i="5" s="1"/>
  <c r="K1126" i="5" s="1"/>
  <c r="J1027" i="5"/>
  <c r="K1027" i="5" s="1"/>
  <c r="J956" i="5"/>
  <c r="K956" i="5" s="1"/>
  <c r="J862" i="5"/>
  <c r="K862" i="5" s="1"/>
  <c r="I948" i="5"/>
  <c r="J948" i="5" s="1"/>
  <c r="K948" i="5" s="1"/>
  <c r="J764" i="5"/>
  <c r="K764" i="5" s="1"/>
  <c r="J748" i="5"/>
  <c r="K748" i="5" s="1"/>
  <c r="J732" i="5"/>
  <c r="K732" i="5" s="1"/>
  <c r="J716" i="5"/>
  <c r="K716" i="5" s="1"/>
  <c r="I1253" i="5"/>
  <c r="J1253" i="5" s="1"/>
  <c r="K1253" i="5" s="1"/>
  <c r="I1102" i="5"/>
  <c r="J1102" i="5" s="1"/>
  <c r="K1102" i="5" s="1"/>
  <c r="I1059" i="5"/>
  <c r="J1059" i="5" s="1"/>
  <c r="K1059" i="5" s="1"/>
  <c r="I1044" i="5"/>
  <c r="J1044" i="5" s="1"/>
  <c r="K1044" i="5" s="1"/>
  <c r="I1036" i="5"/>
  <c r="J1036" i="5" s="1"/>
  <c r="K1036" i="5" s="1"/>
  <c r="I1028" i="5"/>
  <c r="J1028" i="5" s="1"/>
  <c r="K1028" i="5" s="1"/>
  <c r="I1020" i="5"/>
  <c r="J1020" i="5" s="1"/>
  <c r="K1020" i="5" s="1"/>
  <c r="I1012" i="5"/>
  <c r="J1012" i="5" s="1"/>
  <c r="K1012" i="5" s="1"/>
  <c r="J876" i="5"/>
  <c r="K876" i="5" s="1"/>
  <c r="J830" i="5"/>
  <c r="K830" i="5" s="1"/>
  <c r="I1245" i="5"/>
  <c r="J1245" i="5" s="1"/>
  <c r="K1245" i="5" s="1"/>
  <c r="I1154" i="5"/>
  <c r="J1154" i="5" s="1"/>
  <c r="K1154" i="5" s="1"/>
  <c r="J979" i="5"/>
  <c r="K979" i="5" s="1"/>
  <c r="J930" i="5"/>
  <c r="K930" i="5" s="1"/>
  <c r="J914" i="5"/>
  <c r="K914" i="5" s="1"/>
  <c r="J898" i="5"/>
  <c r="K898" i="5" s="1"/>
  <c r="I1069" i="5"/>
  <c r="J1069" i="5" s="1"/>
  <c r="K1069" i="5" s="1"/>
  <c r="I1171" i="5"/>
  <c r="J1171" i="5" s="1"/>
  <c r="K1171" i="5" s="1"/>
  <c r="I1047" i="5"/>
  <c r="J1047" i="5" s="1"/>
  <c r="K1047" i="5" s="1"/>
  <c r="J861" i="5"/>
  <c r="K861" i="5" s="1"/>
  <c r="J631" i="5"/>
  <c r="K631" i="5" s="1"/>
  <c r="J599" i="5"/>
  <c r="K599" i="5" s="1"/>
  <c r="I990" i="5"/>
  <c r="J990" i="5" s="1"/>
  <c r="K990" i="5" s="1"/>
  <c r="I790" i="5"/>
  <c r="J790" i="5" s="1"/>
  <c r="K790" i="5" s="1"/>
  <c r="I728" i="5"/>
  <c r="J728" i="5" s="1"/>
  <c r="K728" i="5" s="1"/>
  <c r="I995" i="5"/>
  <c r="J995" i="5" s="1"/>
  <c r="K995" i="5" s="1"/>
  <c r="I949" i="5"/>
  <c r="J949" i="5" s="1"/>
  <c r="K949" i="5" s="1"/>
  <c r="I936" i="5"/>
  <c r="J936" i="5" s="1"/>
  <c r="K936" i="5" s="1"/>
  <c r="I982" i="5"/>
  <c r="J982" i="5" s="1"/>
  <c r="K982" i="5" s="1"/>
  <c r="I931" i="5"/>
  <c r="J931" i="5" s="1"/>
  <c r="K931" i="5" s="1"/>
  <c r="I987" i="5"/>
  <c r="J987" i="5" s="1"/>
  <c r="K987" i="5" s="1"/>
  <c r="I1025" i="5"/>
  <c r="J1025" i="5" s="1"/>
  <c r="K1025" i="5" s="1"/>
  <c r="I973" i="5"/>
  <c r="J973" i="5" s="1"/>
  <c r="K973" i="5" s="1"/>
  <c r="I939" i="5"/>
  <c r="J939" i="5" s="1"/>
  <c r="K939" i="5" s="1"/>
  <c r="I710" i="5"/>
  <c r="J710" i="5" s="1"/>
  <c r="K710" i="5" s="1"/>
  <c r="I682" i="5"/>
  <c r="J682" i="5" s="1"/>
  <c r="K682" i="5" s="1"/>
  <c r="J492" i="5"/>
  <c r="K492" i="5" s="1"/>
  <c r="I579" i="5"/>
  <c r="J579" i="5" s="1"/>
  <c r="K579" i="5" s="1"/>
  <c r="I796" i="5"/>
  <c r="J796" i="5" s="1"/>
  <c r="K796" i="5" s="1"/>
  <c r="I733" i="5"/>
  <c r="J733" i="5" s="1"/>
  <c r="K733" i="5" s="1"/>
  <c r="I610" i="5"/>
  <c r="J610" i="5" s="1"/>
  <c r="K610" i="5" s="1"/>
  <c r="I483" i="5"/>
  <c r="J483" i="5" s="1"/>
  <c r="K483" i="5" s="1"/>
  <c r="I988" i="5"/>
  <c r="J988" i="5" s="1"/>
  <c r="K988" i="5" s="1"/>
  <c r="I793" i="5"/>
  <c r="J793" i="5" s="1"/>
  <c r="K793" i="5" s="1"/>
  <c r="J523" i="5"/>
  <c r="K523" i="5" s="1"/>
  <c r="I746" i="5"/>
  <c r="J746" i="5" s="1"/>
  <c r="K746" i="5" s="1"/>
  <c r="I633" i="5"/>
  <c r="J633" i="5" s="1"/>
  <c r="K633" i="5" s="1"/>
  <c r="I933" i="5"/>
  <c r="J933" i="5" s="1"/>
  <c r="K933" i="5" s="1"/>
  <c r="I770" i="5"/>
  <c r="J770" i="5" s="1"/>
  <c r="K770" i="5" s="1"/>
  <c r="I590" i="5"/>
  <c r="J590" i="5" s="1"/>
  <c r="K590" i="5" s="1"/>
  <c r="I766" i="5"/>
  <c r="J766" i="5" s="1"/>
  <c r="K766" i="5" s="1"/>
  <c r="I702" i="5"/>
  <c r="J702" i="5" s="1"/>
  <c r="K702" i="5" s="1"/>
  <c r="I645" i="5"/>
  <c r="J645" i="5" s="1"/>
  <c r="K645" i="5" s="1"/>
  <c r="I726" i="5"/>
  <c r="J726" i="5" s="1"/>
  <c r="K726" i="5" s="1"/>
  <c r="I644" i="5"/>
  <c r="J644" i="5" s="1"/>
  <c r="K644" i="5" s="1"/>
  <c r="I571" i="5"/>
  <c r="J571" i="5" s="1"/>
  <c r="K571" i="5" s="1"/>
  <c r="I472" i="5"/>
  <c r="J472" i="5" s="1"/>
  <c r="K472" i="5" s="1"/>
  <c r="I680" i="5"/>
  <c r="J680" i="5" s="1"/>
  <c r="K680" i="5" s="1"/>
  <c r="I624" i="5"/>
  <c r="J624" i="5" s="1"/>
  <c r="K624" i="5" s="1"/>
  <c r="I478" i="5"/>
  <c r="J478" i="5" s="1"/>
  <c r="K478" i="5" s="1"/>
  <c r="I648" i="5"/>
  <c r="J648" i="5" s="1"/>
  <c r="K648" i="5" s="1"/>
  <c r="I564" i="5"/>
  <c r="J564" i="5" s="1"/>
  <c r="K564" i="5" s="1"/>
  <c r="J424" i="5"/>
  <c r="K424" i="5" s="1"/>
  <c r="I517" i="5"/>
  <c r="J517" i="5" s="1"/>
  <c r="K517" i="5" s="1"/>
  <c r="I498" i="5"/>
  <c r="J498" i="5" s="1"/>
  <c r="K498" i="5" s="1"/>
  <c r="I366" i="5"/>
  <c r="J366" i="5" s="1"/>
  <c r="K366" i="5" s="1"/>
  <c r="I551" i="5"/>
  <c r="J551" i="5" s="1"/>
  <c r="K551" i="5" s="1"/>
  <c r="I482" i="5"/>
  <c r="J482" i="5" s="1"/>
  <c r="K482" i="5" s="1"/>
  <c r="I612" i="5"/>
  <c r="J612" i="5" s="1"/>
  <c r="K612" i="5" s="1"/>
  <c r="I505" i="5"/>
  <c r="J505" i="5" s="1"/>
  <c r="K505" i="5" s="1"/>
  <c r="I391" i="5"/>
  <c r="J391" i="5" s="1"/>
  <c r="K391" i="5" s="1"/>
  <c r="I632" i="5"/>
  <c r="J632" i="5" s="1"/>
  <c r="K632" i="5" s="1"/>
  <c r="I471" i="5"/>
  <c r="J471" i="5" s="1"/>
  <c r="K471" i="5" s="1"/>
  <c r="I371" i="5"/>
  <c r="J371" i="5" s="1"/>
  <c r="K371" i="5" s="1"/>
  <c r="I298" i="5"/>
  <c r="J298" i="5" s="1"/>
  <c r="K298" i="5" s="1"/>
  <c r="I617" i="5"/>
  <c r="J617" i="5" s="1"/>
  <c r="K617" i="5" s="1"/>
  <c r="I557" i="5"/>
  <c r="J557" i="5" s="1"/>
  <c r="K557" i="5" s="1"/>
  <c r="I538" i="5"/>
  <c r="J538" i="5" s="1"/>
  <c r="K538" i="5" s="1"/>
  <c r="I470" i="5"/>
  <c r="J470" i="5" s="1"/>
  <c r="K470" i="5" s="1"/>
  <c r="I373" i="5"/>
  <c r="J373" i="5" s="1"/>
  <c r="K373" i="5" s="1"/>
  <c r="I355" i="5"/>
  <c r="J355" i="5" s="1"/>
  <c r="K355" i="5" s="1"/>
  <c r="I291" i="5"/>
  <c r="J291" i="5" s="1"/>
  <c r="K291" i="5" s="1"/>
  <c r="I348" i="5"/>
  <c r="J348" i="5" s="1"/>
  <c r="K348" i="5" s="1"/>
  <c r="I362" i="5"/>
  <c r="J362" i="5" s="1"/>
  <c r="K362" i="5" s="1"/>
  <c r="I300" i="5"/>
  <c r="J300" i="5" s="1"/>
  <c r="K300" i="5" s="1"/>
  <c r="I328" i="5"/>
  <c r="J328" i="5" s="1"/>
  <c r="K328" i="5" s="1"/>
  <c r="I305" i="5"/>
  <c r="J305" i="5" s="1"/>
  <c r="K305" i="5" s="1"/>
  <c r="I358" i="5"/>
  <c r="J358" i="5" s="1"/>
  <c r="K358" i="5" s="1"/>
  <c r="I343" i="5"/>
  <c r="J343" i="5" s="1"/>
  <c r="K343" i="5" s="1"/>
  <c r="I287" i="5"/>
  <c r="J287" i="5" s="1"/>
  <c r="K287" i="5" s="1"/>
  <c r="I263" i="5"/>
  <c r="J263" i="5" s="1"/>
  <c r="K263" i="5" s="1"/>
  <c r="I339" i="5"/>
  <c r="J339" i="5" s="1"/>
  <c r="K339" i="5" s="1"/>
  <c r="I253" i="5"/>
  <c r="J253" i="5" s="1"/>
  <c r="K253" i="5" s="1"/>
  <c r="U9" i="4"/>
  <c r="S130" i="4"/>
  <c r="M1832" i="4"/>
  <c r="Q1832" i="4" s="1"/>
  <c r="M1823" i="4"/>
  <c r="Q1823" i="4" s="1"/>
  <c r="M1789" i="4"/>
  <c r="Q1789" i="4" s="1"/>
  <c r="M1837" i="4"/>
  <c r="Q1837" i="4" s="1"/>
  <c r="M1800" i="4"/>
  <c r="Q1800" i="4" s="1"/>
  <c r="M1791" i="4"/>
  <c r="Q1791" i="4" s="1"/>
  <c r="M1835" i="4"/>
  <c r="Q1835" i="4" s="1"/>
  <c r="M1806" i="4"/>
  <c r="Q1806" i="4" s="1"/>
  <c r="M1836" i="4"/>
  <c r="Q1836" i="4" s="1"/>
  <c r="M1821" i="4"/>
  <c r="Q1821" i="4" s="1"/>
  <c r="M1838" i="4"/>
  <c r="Q1838" i="4" s="1"/>
  <c r="M1825" i="4"/>
  <c r="Q1825" i="4" s="1"/>
  <c r="M1804" i="4"/>
  <c r="Q1804" i="4" s="1"/>
  <c r="M1808" i="4"/>
  <c r="Q1808" i="4" s="1"/>
  <c r="M1807" i="4"/>
  <c r="Q1807" i="4" s="1"/>
  <c r="M1811" i="4"/>
  <c r="Q1811" i="4" s="1"/>
  <c r="M1814" i="4"/>
  <c r="Q1814" i="4" s="1"/>
  <c r="M1809" i="4"/>
  <c r="Q1809" i="4" s="1"/>
  <c r="M1827" i="4"/>
  <c r="Q1827" i="4" s="1"/>
  <c r="M1793" i="4"/>
  <c r="Q1793" i="4" s="1"/>
  <c r="M1831" i="4"/>
  <c r="Q1831" i="4" s="1"/>
  <c r="M1813" i="4"/>
  <c r="Q1813" i="4" s="1"/>
  <c r="M1812" i="4"/>
  <c r="Q1812" i="4" s="1"/>
  <c r="M1781" i="4"/>
  <c r="Q1781" i="4" s="1"/>
  <c r="M1805" i="4"/>
  <c r="Q1805" i="4" s="1"/>
  <c r="M1778" i="4"/>
  <c r="Q1778" i="4" s="1"/>
  <c r="M1810" i="4"/>
  <c r="Q1810" i="4" s="1"/>
  <c r="M1829" i="4"/>
  <c r="Q1829" i="4" s="1"/>
  <c r="M1833" i="4"/>
  <c r="Q1833" i="4" s="1"/>
  <c r="M1815" i="4"/>
  <c r="Q1815" i="4" s="1"/>
  <c r="M1795" i="4"/>
  <c r="Q1795" i="4" s="1"/>
  <c r="M1828" i="4"/>
  <c r="Q1828" i="4" s="1"/>
  <c r="M1820" i="4"/>
  <c r="Q1820" i="4" s="1"/>
  <c r="M1816" i="4"/>
  <c r="Q1816" i="4" s="1"/>
  <c r="J12" i="4"/>
  <c r="L11" i="4"/>
  <c r="M1783" i="4"/>
  <c r="Q1783" i="4" s="1"/>
  <c r="M1822" i="4"/>
  <c r="Q1822" i="4" s="1"/>
  <c r="M1797" i="4"/>
  <c r="Q1797" i="4" s="1"/>
  <c r="M1786" i="4"/>
  <c r="Q1786" i="4" s="1"/>
  <c r="M1830" i="4"/>
  <c r="Q1830" i="4" s="1"/>
  <c r="M1803" i="4"/>
  <c r="Q1803" i="4" s="1"/>
  <c r="M1826" i="4"/>
  <c r="Q1826" i="4" s="1"/>
  <c r="M1839" i="4"/>
  <c r="Q1839" i="4" s="1"/>
  <c r="M1824" i="4"/>
  <c r="Q1824" i="4" s="1"/>
  <c r="M1799" i="4"/>
  <c r="Q1799" i="4" s="1"/>
  <c r="M1817" i="4"/>
  <c r="Q1817" i="4" s="1"/>
  <c r="M1788" i="4"/>
  <c r="Q1788" i="4" s="1"/>
  <c r="M1794" i="4"/>
  <c r="Q1794" i="4" s="1"/>
  <c r="M1796" i="4"/>
  <c r="Q1796" i="4" s="1"/>
  <c r="M1819" i="4"/>
  <c r="Q1819" i="4" s="1"/>
  <c r="M1801" i="4"/>
  <c r="Q1801" i="4" s="1"/>
  <c r="M1818" i="4"/>
  <c r="Q1818" i="4" s="1"/>
  <c r="I222" i="3"/>
  <c r="L734" i="5" l="1"/>
  <c r="J13" i="4"/>
  <c r="L12" i="4"/>
  <c r="U10" i="4"/>
  <c r="S131" i="4"/>
  <c r="L844" i="5" l="1"/>
  <c r="L678" i="5"/>
  <c r="O313" i="5" s="1"/>
  <c r="P313" i="5" s="1"/>
  <c r="L1319" i="5"/>
  <c r="L1819" i="5"/>
  <c r="L1213" i="5"/>
  <c r="L1706" i="5"/>
  <c r="L1585" i="5"/>
  <c r="L526" i="5"/>
  <c r="L1734" i="5"/>
  <c r="O665" i="5" s="1"/>
  <c r="P665" i="5" s="1"/>
  <c r="L1045" i="5"/>
  <c r="L506" i="5"/>
  <c r="L1546" i="5"/>
  <c r="L1039" i="5"/>
  <c r="L866" i="5"/>
  <c r="L809" i="5"/>
  <c r="L847" i="5"/>
  <c r="L1292" i="5"/>
  <c r="L870" i="5"/>
  <c r="O377" i="5" s="1"/>
  <c r="P377" i="5" s="1"/>
  <c r="L1199" i="5"/>
  <c r="L1526" i="5"/>
  <c r="L1467" i="5"/>
  <c r="O576" i="5" s="1"/>
  <c r="P576" i="5" s="1"/>
  <c r="L1288" i="5"/>
  <c r="L1711" i="5"/>
  <c r="L1552" i="5"/>
  <c r="L1535" i="5"/>
  <c r="L1382" i="5"/>
  <c r="L1050" i="5"/>
  <c r="O437" i="5" s="1"/>
  <c r="P437" i="5" s="1"/>
  <c r="L1465" i="5"/>
  <c r="L1551" i="5"/>
  <c r="O604" i="5" s="1"/>
  <c r="P604" i="5" s="1"/>
  <c r="L290" i="5"/>
  <c r="L1793" i="5"/>
  <c r="L942" i="5"/>
  <c r="O401" i="5" s="1"/>
  <c r="P401" i="5" s="1"/>
  <c r="L605" i="5"/>
  <c r="L1371" i="5"/>
  <c r="O544" i="5" s="1"/>
  <c r="P544" i="5" s="1"/>
  <c r="L1157" i="5"/>
  <c r="L915" i="5"/>
  <c r="O392" i="5" s="1"/>
  <c r="P392" i="5" s="1"/>
  <c r="L1008" i="5"/>
  <c r="O423" i="5" s="1"/>
  <c r="P423" i="5" s="1"/>
  <c r="L1115" i="5"/>
  <c r="L816" i="5"/>
  <c r="O359" i="5" s="1"/>
  <c r="P359" i="5" s="1"/>
  <c r="L891" i="5"/>
  <c r="O384" i="5" s="1"/>
  <c r="P384" i="5" s="1"/>
  <c r="L923" i="5"/>
  <c r="L1554" i="5"/>
  <c r="O605" i="5" s="1"/>
  <c r="P605" i="5" s="1"/>
  <c r="L508" i="5"/>
  <c r="L835" i="5"/>
  <c r="L875" i="5"/>
  <c r="L1071" i="5"/>
  <c r="O444" i="5" s="1"/>
  <c r="P444" i="5" s="1"/>
  <c r="L1437" i="5"/>
  <c r="O566" i="5" s="1"/>
  <c r="P566" i="5" s="1"/>
  <c r="L1600" i="5"/>
  <c r="L629" i="5"/>
  <c r="L1503" i="5"/>
  <c r="O588" i="5" s="1"/>
  <c r="P588" i="5" s="1"/>
  <c r="L1729" i="5"/>
  <c r="L1232" i="5"/>
  <c r="L1336" i="5"/>
  <c r="L1530" i="5"/>
  <c r="O597" i="5" s="1"/>
  <c r="P597" i="5" s="1"/>
  <c r="L626" i="5"/>
  <c r="L784" i="5"/>
  <c r="L1538" i="5"/>
  <c r="L1595" i="5"/>
  <c r="L630" i="5"/>
  <c r="O297" i="5" s="1"/>
  <c r="P297" i="5" s="1"/>
  <c r="L1224" i="5"/>
  <c r="O495" i="5" s="1"/>
  <c r="P495" i="5" s="1"/>
  <c r="L910" i="5"/>
  <c r="L1531" i="5"/>
  <c r="L819" i="5"/>
  <c r="O360" i="5" s="1"/>
  <c r="P360" i="5" s="1"/>
  <c r="L1306" i="5"/>
  <c r="L1733" i="5"/>
  <c r="L536" i="5"/>
  <c r="L637" i="5"/>
  <c r="L1280" i="5"/>
  <c r="L1549" i="5"/>
  <c r="L586" i="5"/>
  <c r="L652" i="5"/>
  <c r="L543" i="5"/>
  <c r="O268" i="5" s="1"/>
  <c r="P268" i="5" s="1"/>
  <c r="L1419" i="5"/>
  <c r="O560" i="5" s="1"/>
  <c r="P560" i="5" s="1"/>
  <c r="L628" i="5"/>
  <c r="L260" i="5"/>
  <c r="L1046" i="5"/>
  <c r="L1082" i="5"/>
  <c r="L1500" i="5"/>
  <c r="O587" i="5" s="1"/>
  <c r="P587" i="5" s="1"/>
  <c r="L1459" i="5"/>
  <c r="L1663" i="5"/>
  <c r="L573" i="5"/>
  <c r="O278" i="5" s="1"/>
  <c r="P278" i="5" s="1"/>
  <c r="L1313" i="5"/>
  <c r="L1304" i="5"/>
  <c r="L1251" i="5"/>
  <c r="O504" i="5" s="1"/>
  <c r="P504" i="5" s="1"/>
  <c r="L811" i="5"/>
  <c r="L892" i="5"/>
  <c r="L549" i="5"/>
  <c r="O270" i="5" s="1"/>
  <c r="P270" i="5" s="1"/>
  <c r="L1717" i="5"/>
  <c r="L1197" i="5"/>
  <c r="O486" i="5" s="1"/>
  <c r="P486" i="5" s="1"/>
  <c r="L1827" i="5"/>
  <c r="O696" i="5" s="1"/>
  <c r="P696" i="5" s="1"/>
  <c r="L865" i="5"/>
  <c r="L1339" i="5"/>
  <c r="L1732" i="5"/>
  <c r="L1691" i="5"/>
  <c r="L745" i="5"/>
  <c r="L1233" i="5"/>
  <c r="O498" i="5" s="1"/>
  <c r="P498" i="5" s="1"/>
  <c r="L514" i="5"/>
  <c r="L1068" i="5"/>
  <c r="O443" i="5" s="1"/>
  <c r="P443" i="5" s="1"/>
  <c r="L700" i="5"/>
  <c r="L467" i="5"/>
  <c r="L1692" i="5"/>
  <c r="O651" i="5" s="1"/>
  <c r="P651" i="5" s="1"/>
  <c r="L638" i="5"/>
  <c r="L1534" i="5"/>
  <c r="L1043" i="5"/>
  <c r="L1485" i="5"/>
  <c r="O582" i="5" s="1"/>
  <c r="P582" i="5" s="1"/>
  <c r="L1758" i="5"/>
  <c r="O673" i="5" s="1"/>
  <c r="P673" i="5" s="1"/>
  <c r="L621" i="5"/>
  <c r="O294" i="5" s="1"/>
  <c r="P294" i="5" s="1"/>
  <c r="L1302" i="5"/>
  <c r="O521" i="5" s="1"/>
  <c r="P521" i="5" s="1"/>
  <c r="L376" i="5"/>
  <c r="L1113" i="5"/>
  <c r="O458" i="5" s="1"/>
  <c r="P458" i="5" s="1"/>
  <c r="L545" i="5"/>
  <c r="L1373" i="5"/>
  <c r="L840" i="5"/>
  <c r="O367" i="5" s="1"/>
  <c r="P367" i="5" s="1"/>
  <c r="L1641" i="5"/>
  <c r="O634" i="5" s="1"/>
  <c r="P634" i="5" s="1"/>
  <c r="L1425" i="5"/>
  <c r="O562" i="5" s="1"/>
  <c r="P562" i="5" s="1"/>
  <c r="L1709" i="5"/>
  <c r="L1499" i="5"/>
  <c r="L608" i="5"/>
  <c r="L1310" i="5"/>
  <c r="L1671" i="5"/>
  <c r="O644" i="5" s="1"/>
  <c r="P644" i="5" s="1"/>
  <c r="L984" i="5"/>
  <c r="O415" i="5" s="1"/>
  <c r="P415" i="5" s="1"/>
  <c r="L842" i="5"/>
  <c r="L1613" i="5"/>
  <c r="L743" i="5"/>
  <c r="L1107" i="5"/>
  <c r="O456" i="5" s="1"/>
  <c r="P456" i="5" s="1"/>
  <c r="L1686" i="5"/>
  <c r="O649" i="5" s="1"/>
  <c r="P649" i="5" s="1"/>
  <c r="L1264" i="5"/>
  <c r="L1173" i="5"/>
  <c r="O478" i="5" s="1"/>
  <c r="P478" i="5" s="1"/>
  <c r="L1536" i="5"/>
  <c r="O599" i="5" s="1"/>
  <c r="P599" i="5" s="1"/>
  <c r="L1420" i="5"/>
  <c r="L1533" i="5"/>
  <c r="O598" i="5" s="1"/>
  <c r="P598" i="5" s="1"/>
  <c r="L1285" i="5"/>
  <c r="L1553" i="5"/>
  <c r="L679" i="5"/>
  <c r="L1747" i="5"/>
  <c r="L1345" i="5"/>
  <c r="L1421" i="5"/>
  <c r="L369" i="5"/>
  <c r="O210" i="5" s="1"/>
  <c r="P210" i="5" s="1"/>
  <c r="L756" i="5"/>
  <c r="O339" i="5" s="1"/>
  <c r="P339" i="5" s="1"/>
  <c r="L860" i="5"/>
  <c r="L1116" i="5"/>
  <c r="O459" i="5" s="1"/>
  <c r="P459" i="5" s="1"/>
  <c r="L1243" i="5"/>
  <c r="L1100" i="5"/>
  <c r="L1521" i="5"/>
  <c r="O594" i="5" s="1"/>
  <c r="P594" i="5" s="1"/>
  <c r="L684" i="5"/>
  <c r="O315" i="5" s="1"/>
  <c r="P315" i="5" s="1"/>
  <c r="L653" i="5"/>
  <c r="L797" i="5"/>
  <c r="L1160" i="5"/>
  <c r="L597" i="5"/>
  <c r="O286" i="5" s="1"/>
  <c r="P286" i="5" s="1"/>
  <c r="L389" i="5"/>
  <c r="L1181" i="5"/>
  <c r="L1335" i="5"/>
  <c r="O532" i="5" s="1"/>
  <c r="P532" i="5" s="1"/>
  <c r="L1140" i="5"/>
  <c r="O467" i="5" s="1"/>
  <c r="P467" i="5" s="1"/>
  <c r="L1449" i="5"/>
  <c r="O570" i="5" s="1"/>
  <c r="P570" i="5" s="1"/>
  <c r="L823" i="5"/>
  <c r="L1275" i="5"/>
  <c r="O512" i="5" s="1"/>
  <c r="P512" i="5" s="1"/>
  <c r="L1645" i="5"/>
  <c r="L1616" i="5"/>
  <c r="L1716" i="5"/>
  <c r="O659" i="5" s="1"/>
  <c r="P659" i="5" s="1"/>
  <c r="L1226" i="5"/>
  <c r="L464" i="5"/>
  <c r="L976" i="5"/>
  <c r="L530" i="5"/>
  <c r="L1560" i="5"/>
  <c r="O607" i="5" s="1"/>
  <c r="P607" i="5" s="1"/>
  <c r="L1411" i="5"/>
  <c r="L1626" i="5"/>
  <c r="O629" i="5" s="1"/>
  <c r="P629" i="5" s="1"/>
  <c r="L1640" i="5"/>
  <c r="L555" i="5"/>
  <c r="O272" i="5" s="1"/>
  <c r="P272" i="5" s="1"/>
  <c r="L1347" i="5"/>
  <c r="O536" i="5" s="1"/>
  <c r="P536" i="5" s="1"/>
  <c r="L1693" i="5"/>
  <c r="L1801" i="5"/>
  <c r="L779" i="5"/>
  <c r="L511" i="5"/>
  <c r="L338" i="5"/>
  <c r="L537" i="5"/>
  <c r="O266" i="5" s="1"/>
  <c r="P266" i="5" s="1"/>
  <c r="L640" i="5"/>
  <c r="L857" i="5"/>
  <c r="L539" i="5"/>
  <c r="L1550" i="5"/>
  <c r="L1575" i="5"/>
  <c r="O612" i="5" s="1"/>
  <c r="P612" i="5" s="1"/>
  <c r="L1566" i="5"/>
  <c r="O609" i="5" s="1"/>
  <c r="P609" i="5" s="1"/>
  <c r="L913" i="5"/>
  <c r="L1321" i="5"/>
  <c r="L1502" i="5"/>
  <c r="L968" i="5"/>
  <c r="L1643" i="5"/>
  <c r="L1353" i="5"/>
  <c r="O538" i="5" s="1"/>
  <c r="P538" i="5" s="1"/>
  <c r="L1451" i="5"/>
  <c r="L1463" i="5"/>
  <c r="L1205" i="5"/>
  <c r="L706" i="5"/>
  <c r="L793" i="5"/>
  <c r="L1791" i="5"/>
  <c r="O684" i="5" s="1"/>
  <c r="P684" i="5" s="1"/>
  <c r="L1695" i="5"/>
  <c r="O652" i="5" s="1"/>
  <c r="P652" i="5" s="1"/>
  <c r="L1812" i="5"/>
  <c r="O691" i="5" s="1"/>
  <c r="P691" i="5" s="1"/>
  <c r="L839" i="5"/>
  <c r="L1317" i="5"/>
  <c r="O526" i="5" s="1"/>
  <c r="P526" i="5" s="1"/>
  <c r="L1569" i="5"/>
  <c r="O610" i="5" s="1"/>
  <c r="P610" i="5" s="1"/>
  <c r="L1619" i="5"/>
  <c r="L1172" i="5"/>
  <c r="L1490" i="5"/>
  <c r="L268" i="5"/>
  <c r="L1148" i="5"/>
  <c r="L918" i="5"/>
  <c r="O393" i="5" s="1"/>
  <c r="P393" i="5" s="1"/>
  <c r="L1017" i="5"/>
  <c r="O426" i="5" s="1"/>
  <c r="P426" i="5" s="1"/>
  <c r="L1201" i="5"/>
  <c r="L841" i="5"/>
  <c r="L1388" i="5"/>
  <c r="L1572" i="5"/>
  <c r="O611" i="5" s="1"/>
  <c r="P611" i="5" s="1"/>
  <c r="L659" i="5"/>
  <c r="L1344" i="5"/>
  <c r="O535" i="5" s="1"/>
  <c r="P535" i="5" s="1"/>
  <c r="L719" i="5"/>
  <c r="L805" i="5"/>
  <c r="L1108" i="5"/>
  <c r="L911" i="5"/>
  <c r="L1374" i="5"/>
  <c r="O545" i="5" s="1"/>
  <c r="P545" i="5" s="1"/>
  <c r="L1127" i="5"/>
  <c r="L1470" i="5"/>
  <c r="O577" i="5" s="1"/>
  <c r="P577" i="5" s="1"/>
  <c r="L871" i="5"/>
  <c r="L1053" i="5"/>
  <c r="O438" i="5" s="1"/>
  <c r="P438" i="5" s="1"/>
  <c r="L1609" i="5"/>
  <c r="L1570" i="5"/>
  <c r="L1660" i="5"/>
  <c r="L1287" i="5"/>
  <c r="O516" i="5" s="1"/>
  <c r="P516" i="5" s="1"/>
  <c r="L416" i="5"/>
  <c r="L547" i="5"/>
  <c r="L490" i="5"/>
  <c r="L1337" i="5"/>
  <c r="L1527" i="5"/>
  <c r="O596" i="5" s="1"/>
  <c r="P596" i="5" s="1"/>
  <c r="L1620" i="5"/>
  <c r="O627" i="5" s="1"/>
  <c r="P627" i="5" s="1"/>
  <c r="L1707" i="5"/>
  <c r="O656" i="5" s="1"/>
  <c r="P656" i="5" s="1"/>
  <c r="L765" i="5"/>
  <c r="O342" i="5" s="1"/>
  <c r="P342" i="5" s="1"/>
  <c r="L1152" i="5"/>
  <c r="O471" i="5" s="1"/>
  <c r="P471" i="5" s="1"/>
  <c r="L1370" i="5"/>
  <c r="L1433" i="5"/>
  <c r="L777" i="5"/>
  <c r="O346" i="5" s="1"/>
  <c r="P346" i="5" s="1"/>
  <c r="L390" i="5"/>
  <c r="O217" i="5" s="1"/>
  <c r="P217" i="5" s="1"/>
  <c r="L576" i="5"/>
  <c r="O279" i="5" s="1"/>
  <c r="P279" i="5" s="1"/>
  <c r="L1635" i="5"/>
  <c r="O632" i="5" s="1"/>
  <c r="P632" i="5" s="1"/>
  <c r="L725" i="5"/>
  <c r="L529" i="5"/>
  <c r="L570" i="5"/>
  <c r="O277" i="5" s="1"/>
  <c r="P277" i="5" s="1"/>
  <c r="L1469" i="5"/>
  <c r="L1497" i="5"/>
  <c r="O586" i="5" s="1"/>
  <c r="P586" i="5" s="1"/>
  <c r="L1314" i="5"/>
  <c r="O525" i="5" s="1"/>
  <c r="P525" i="5" s="1"/>
  <c r="L512" i="5"/>
  <c r="L1592" i="5"/>
  <c r="L660" i="5"/>
  <c r="O307" i="5" s="1"/>
  <c r="P307" i="5" s="1"/>
  <c r="L535" i="5"/>
  <c r="L1282" i="5"/>
  <c r="L986" i="5"/>
  <c r="L1568" i="5"/>
  <c r="L1381" i="5"/>
  <c r="L592" i="5"/>
  <c r="L1036" i="5"/>
  <c r="L298" i="5"/>
  <c r="L1424" i="5"/>
  <c r="L1573" i="5"/>
  <c r="L1751" i="5"/>
  <c r="L872" i="5"/>
  <c r="L1442" i="5"/>
  <c r="L1492" i="5"/>
  <c r="L1754" i="5"/>
  <c r="L1836" i="5"/>
  <c r="O699" i="5" s="1"/>
  <c r="P699" i="5" s="1"/>
  <c r="L1228" i="5"/>
  <c r="L488" i="5"/>
  <c r="L1217" i="5"/>
  <c r="L941" i="5"/>
  <c r="L1439" i="5"/>
  <c r="L1037" i="5"/>
  <c r="L859" i="5"/>
  <c r="L1297" i="5"/>
  <c r="L1185" i="5"/>
  <c r="O482" i="5" s="1"/>
  <c r="P482" i="5" s="1"/>
  <c r="L1270" i="5"/>
  <c r="L1805" i="5"/>
  <c r="L696" i="5"/>
  <c r="O319" i="5" s="1"/>
  <c r="P319" i="5" s="1"/>
  <c r="L533" i="5"/>
  <c r="L890" i="5"/>
  <c r="L971" i="5"/>
  <c r="L1080" i="5"/>
  <c r="O447" i="5" s="1"/>
  <c r="P447" i="5" s="1"/>
  <c r="L1029" i="5"/>
  <c r="O430" i="5" s="1"/>
  <c r="P430" i="5" s="1"/>
  <c r="L1432" i="5"/>
  <c r="L1603" i="5"/>
  <c r="L961" i="5"/>
  <c r="L1436" i="5"/>
  <c r="L1548" i="5"/>
  <c r="O603" i="5" s="1"/>
  <c r="P603" i="5" s="1"/>
  <c r="L1749" i="5"/>
  <c r="O670" i="5" s="1"/>
  <c r="P670" i="5" s="1"/>
  <c r="L789" i="5"/>
  <c r="O350" i="5" s="1"/>
  <c r="P350" i="5" s="1"/>
  <c r="L312" i="5"/>
  <c r="O191" i="5" s="1"/>
  <c r="P191" i="5" s="1"/>
  <c r="L465" i="5"/>
  <c r="O242" i="5" s="1"/>
  <c r="P242" i="5" s="1"/>
  <c r="L286" i="5"/>
  <c r="L1081" i="5"/>
  <c r="L1483" i="5"/>
  <c r="L1354" i="5"/>
  <c r="L1776" i="5"/>
  <c r="O679" i="5" s="1"/>
  <c r="P679" i="5" s="1"/>
  <c r="L685" i="5"/>
  <c r="L769" i="5"/>
  <c r="L1366" i="5"/>
  <c r="L1450" i="5"/>
  <c r="L753" i="5"/>
  <c r="O338" i="5" s="1"/>
  <c r="P338" i="5" s="1"/>
  <c r="L940" i="5"/>
  <c r="L1723" i="5"/>
  <c r="L1505" i="5"/>
  <c r="L1731" i="5"/>
  <c r="O664" i="5" s="1"/>
  <c r="P664" i="5" s="1"/>
  <c r="L1780" i="5"/>
  <c r="L686" i="5"/>
  <c r="L657" i="5"/>
  <c r="O306" i="5" s="1"/>
  <c r="P306" i="5" s="1"/>
  <c r="L1392" i="5"/>
  <c r="O551" i="5" s="1"/>
  <c r="P551" i="5" s="1"/>
  <c r="L1325" i="5"/>
  <c r="L1024" i="5"/>
  <c r="L880" i="5"/>
  <c r="L1431" i="5"/>
  <c r="O564" i="5" s="1"/>
  <c r="P564" i="5" s="1"/>
  <c r="L453" i="5"/>
  <c r="O238" i="5" s="1"/>
  <c r="P238" i="5" s="1"/>
  <c r="L1799" i="5"/>
  <c r="L585" i="5"/>
  <c r="O282" i="5" s="1"/>
  <c r="P282" i="5" s="1"/>
  <c r="L1165" i="5"/>
  <c r="L1644" i="5"/>
  <c r="O635" i="5" s="1"/>
  <c r="P635" i="5" s="1"/>
  <c r="L494" i="5"/>
  <c r="L624" i="5"/>
  <c r="O295" i="5" s="1"/>
  <c r="P295" i="5" s="1"/>
  <c r="L776" i="5"/>
  <c r="L1418" i="5"/>
  <c r="L1547" i="5"/>
  <c r="L1586" i="5"/>
  <c r="L831" i="5"/>
  <c r="O364" i="5" s="1"/>
  <c r="P364" i="5" s="1"/>
  <c r="L1129" i="5"/>
  <c r="L1308" i="5"/>
  <c r="O523" i="5" s="1"/>
  <c r="P523" i="5" s="1"/>
  <c r="L1525" i="5"/>
  <c r="L1690" i="5"/>
  <c r="L737" i="5"/>
  <c r="L1188" i="5"/>
  <c r="O483" i="5" s="1"/>
  <c r="P483" i="5" s="1"/>
  <c r="L786" i="5"/>
  <c r="O349" i="5" s="1"/>
  <c r="P349" i="5" s="1"/>
  <c r="L1807" i="5"/>
  <c r="L1798" i="5"/>
  <c r="L1510" i="5"/>
  <c r="L827" i="5"/>
  <c r="L1274" i="5"/>
  <c r="L1757" i="5"/>
  <c r="L1771" i="5"/>
  <c r="L1545" i="5"/>
  <c r="O602" i="5" s="1"/>
  <c r="P602" i="5" s="1"/>
  <c r="L735" i="5"/>
  <c r="O332" i="5" s="1"/>
  <c r="P332" i="5" s="1"/>
  <c r="L799" i="5"/>
  <c r="L1015" i="5"/>
  <c r="L992" i="5"/>
  <c r="L1249" i="5"/>
  <c r="L642" i="5"/>
  <c r="O301" i="5" s="1"/>
  <c r="P301" i="5" s="1"/>
  <c r="L1359" i="5"/>
  <c r="O540" i="5" s="1"/>
  <c r="P540" i="5" s="1"/>
  <c r="L1746" i="5"/>
  <c r="O669" i="5" s="1"/>
  <c r="P669" i="5" s="1"/>
  <c r="L604" i="5"/>
  <c r="L1268" i="5"/>
  <c r="L1583" i="5"/>
  <c r="L1630" i="5"/>
  <c r="L751" i="5"/>
  <c r="L296" i="5"/>
  <c r="L502" i="5"/>
  <c r="L331" i="5"/>
  <c r="L1147" i="5"/>
  <c r="L1210" i="5"/>
  <c r="L1294" i="5"/>
  <c r="L1715" i="5"/>
  <c r="L1615" i="5"/>
  <c r="L662" i="5"/>
  <c r="L1290" i="5"/>
  <c r="O517" i="5" s="1"/>
  <c r="P517" i="5" s="1"/>
  <c r="L1311" i="5"/>
  <c r="O524" i="5" s="1"/>
  <c r="P524" i="5" s="1"/>
  <c r="L701" i="5"/>
  <c r="L826" i="5"/>
  <c r="L1580" i="5"/>
  <c r="L1514" i="5"/>
  <c r="L1328" i="5"/>
  <c r="L1748" i="5"/>
  <c r="L1726" i="5"/>
  <c r="L658" i="5"/>
  <c r="L1271" i="5"/>
  <c r="L1204" i="5"/>
  <c r="L281" i="5"/>
  <c r="L1825" i="5"/>
  <c r="L958" i="5"/>
  <c r="L1007" i="5"/>
  <c r="L1602" i="5"/>
  <c r="O621" i="5" s="1"/>
  <c r="P621" i="5" s="1"/>
  <c r="L1393" i="5"/>
  <c r="L763" i="5"/>
  <c r="L851" i="5"/>
  <c r="L1277" i="5"/>
  <c r="L1385" i="5"/>
  <c r="L607" i="5"/>
  <c r="L1149" i="5"/>
  <c r="O470" i="5" s="1"/>
  <c r="P470" i="5" s="1"/>
  <c r="L1430" i="5"/>
  <c r="L1340" i="5"/>
  <c r="L1702" i="5"/>
  <c r="L1055" i="5"/>
  <c r="L1402" i="5"/>
  <c r="L1528" i="5"/>
  <c r="L1670" i="5"/>
  <c r="L703" i="5"/>
  <c r="L878" i="5"/>
  <c r="L524" i="5"/>
  <c r="L1484" i="5"/>
  <c r="L1541" i="5"/>
  <c r="L1753" i="5"/>
  <c r="L1651" i="5"/>
  <c r="L1058" i="5"/>
  <c r="L1710" i="5"/>
  <c r="O657" i="5" s="1"/>
  <c r="P657" i="5" s="1"/>
  <c r="L1601" i="5"/>
  <c r="L1369" i="5"/>
  <c r="L721" i="5"/>
  <c r="L316" i="5"/>
  <c r="L670" i="5"/>
  <c r="L832" i="5"/>
  <c r="L1735" i="5"/>
  <c r="L1720" i="5"/>
  <c r="L1133" i="5"/>
  <c r="L1688" i="5"/>
  <c r="L683" i="5"/>
  <c r="L1284" i="5"/>
  <c r="O515" i="5" s="1"/>
  <c r="P515" i="5" s="1"/>
  <c r="L1473" i="5"/>
  <c r="O578" i="5" s="1"/>
  <c r="P578" i="5" s="1"/>
  <c r="L1423" i="5"/>
  <c r="L1042" i="5"/>
  <c r="L1066" i="5"/>
  <c r="L1040" i="5"/>
  <c r="L836" i="5"/>
  <c r="L975" i="5"/>
  <c r="O412" i="5" s="1"/>
  <c r="P412" i="5" s="1"/>
  <c r="L1362" i="5"/>
  <c r="O541" i="5" s="1"/>
  <c r="P541" i="5" s="1"/>
  <c r="L879" i="5"/>
  <c r="O380" i="5" s="1"/>
  <c r="P380" i="5" s="1"/>
  <c r="L1327" i="5"/>
  <c r="L1689" i="5"/>
  <c r="O650" i="5" s="1"/>
  <c r="P650" i="5" s="1"/>
  <c r="L1446" i="5"/>
  <c r="O569" i="5" s="1"/>
  <c r="P569" i="5" s="1"/>
  <c r="L1330" i="5"/>
  <c r="L1222" i="5"/>
  <c r="L1034" i="5"/>
  <c r="L787" i="5"/>
  <c r="L1494" i="5"/>
  <c r="O585" i="5" s="1"/>
  <c r="P585" i="5" s="1"/>
  <c r="L1460" i="5"/>
  <c r="L1361" i="5"/>
  <c r="L1687" i="5"/>
  <c r="L1685" i="5"/>
  <c r="L1513" i="5"/>
  <c r="L1096" i="5"/>
  <c r="L1296" i="5"/>
  <c r="O519" i="5" s="1"/>
  <c r="P519" i="5" s="1"/>
  <c r="L1295" i="5"/>
  <c r="L1584" i="5"/>
  <c r="O615" i="5" s="1"/>
  <c r="P615" i="5" s="1"/>
  <c r="L1401" i="5"/>
  <c r="O554" i="5" s="1"/>
  <c r="P554" i="5" s="1"/>
  <c r="L282" i="5"/>
  <c r="O181" i="5" s="1"/>
  <c r="P181" i="5" s="1"/>
  <c r="L815" i="5"/>
  <c r="L1250" i="5"/>
  <c r="L325" i="5"/>
  <c r="L1487" i="5"/>
  <c r="L1244" i="5"/>
  <c r="L1501" i="5"/>
  <c r="L639" i="5"/>
  <c r="O300" i="5" s="1"/>
  <c r="P300" i="5" s="1"/>
  <c r="L985" i="5"/>
  <c r="L1145" i="5"/>
  <c r="L1471" i="5"/>
  <c r="L1778" i="5"/>
  <c r="L1170" i="5"/>
  <c r="O477" i="5" s="1"/>
  <c r="P477" i="5" s="1"/>
  <c r="L1255" i="5"/>
  <c r="L1356" i="5"/>
  <c r="O539" i="5" s="1"/>
  <c r="P539" i="5" s="1"/>
  <c r="L1779" i="5"/>
  <c r="O680" i="5" s="1"/>
  <c r="P680" i="5" s="1"/>
  <c r="L1074" i="5"/>
  <c r="O445" i="5" s="1"/>
  <c r="P445" i="5" s="1"/>
  <c r="L897" i="5"/>
  <c r="O386" i="5" s="1"/>
  <c r="P386" i="5" s="1"/>
  <c r="L584" i="5"/>
  <c r="L1386" i="5"/>
  <c r="O549" i="5" s="1"/>
  <c r="P549" i="5" s="1"/>
  <c r="L1561" i="5"/>
  <c r="L1762" i="5"/>
  <c r="L1714" i="5"/>
  <c r="L1237" i="5"/>
  <c r="L1462" i="5"/>
  <c r="L1524" i="5"/>
  <c r="O595" i="5" s="1"/>
  <c r="P595" i="5" s="1"/>
  <c r="L1346" i="5"/>
  <c r="L1072" i="5"/>
  <c r="L364" i="5"/>
  <c r="L1000" i="5"/>
  <c r="L1001" i="5"/>
  <c r="L1559" i="5"/>
  <c r="L1267" i="5"/>
  <c r="L1256" i="5"/>
  <c r="L1654" i="5"/>
  <c r="L1763" i="5"/>
  <c r="L1225" i="5"/>
  <c r="L1398" i="5"/>
  <c r="O553" i="5" s="1"/>
  <c r="P553" i="5" s="1"/>
  <c r="L1399" i="5"/>
  <c r="L1052" i="5"/>
  <c r="L1110" i="5"/>
  <c r="O457" i="5" s="1"/>
  <c r="P457" i="5" s="1"/>
  <c r="L1061" i="5"/>
  <c r="L996" i="5"/>
  <c r="O419" i="5" s="1"/>
  <c r="P419" i="5" s="1"/>
  <c r="L1699" i="5"/>
  <c r="L1144" i="5"/>
  <c r="L887" i="5"/>
  <c r="L1481" i="5"/>
  <c r="L1555" i="5"/>
  <c r="L1703" i="5"/>
  <c r="L1089" i="5"/>
  <c r="O450" i="5" s="1"/>
  <c r="P450" i="5" s="1"/>
  <c r="L1405" i="5"/>
  <c r="L856" i="5"/>
  <c r="L1032" i="5"/>
  <c r="O431" i="5" s="1"/>
  <c r="P431" i="5" s="1"/>
  <c r="L1078" i="5"/>
  <c r="L1415" i="5"/>
  <c r="L1309" i="5"/>
  <c r="L1684" i="5"/>
  <c r="L1772" i="5"/>
  <c r="L1683" i="5"/>
  <c r="O648" i="5" s="1"/>
  <c r="P648" i="5" s="1"/>
  <c r="L1628" i="5"/>
  <c r="L1189" i="5"/>
  <c r="L1260" i="5"/>
  <c r="O507" i="5" s="1"/>
  <c r="P507" i="5" s="1"/>
  <c r="L1331" i="5"/>
  <c r="L1355" i="5"/>
  <c r="L818" i="5"/>
  <c r="L1599" i="5"/>
  <c r="O620" i="5" s="1"/>
  <c r="P620" i="5" s="1"/>
  <c r="L1662" i="5"/>
  <c r="O641" i="5" s="1"/>
  <c r="P641" i="5" s="1"/>
  <c r="L510" i="5"/>
  <c r="O257" i="5" s="1"/>
  <c r="P257" i="5" s="1"/>
  <c r="L1661" i="5"/>
  <c r="L1283" i="5"/>
  <c r="L714" i="5"/>
  <c r="O325" i="5" s="1"/>
  <c r="P325" i="5" s="1"/>
  <c r="L901" i="5"/>
  <c r="L1629" i="5"/>
  <c r="O630" i="5" s="1"/>
  <c r="P630" i="5" s="1"/>
  <c r="L516" i="5"/>
  <c r="O259" i="5" s="1"/>
  <c r="P259" i="5" s="1"/>
  <c r="L1139" i="5"/>
  <c r="L1455" i="5"/>
  <c r="O572" i="5" s="1"/>
  <c r="P572" i="5" s="1"/>
  <c r="L821" i="5"/>
  <c r="L1348" i="5"/>
  <c r="L1742" i="5"/>
  <c r="L1790" i="5"/>
  <c r="L1724" i="5"/>
  <c r="L1523" i="5"/>
  <c r="L926" i="5"/>
  <c r="L929" i="5"/>
  <c r="L722" i="5"/>
  <c r="L1832" i="5"/>
  <c r="L697" i="5"/>
  <c r="L1193" i="5"/>
  <c r="L1456" i="5"/>
  <c r="L1577" i="5"/>
  <c r="L709" i="5"/>
  <c r="L1658" i="5"/>
  <c r="L1493" i="5"/>
  <c r="L1633" i="5"/>
  <c r="L727" i="5"/>
  <c r="L596" i="5"/>
  <c r="L600" i="5"/>
  <c r="O287" i="5" s="1"/>
  <c r="P287" i="5" s="1"/>
  <c r="L595" i="5"/>
  <c r="L1574" i="5"/>
  <c r="L1509" i="5"/>
  <c r="O590" i="5" s="1"/>
  <c r="P590" i="5" s="1"/>
  <c r="L951" i="5"/>
  <c r="O404" i="5" s="1"/>
  <c r="P404" i="5" s="1"/>
  <c r="L1408" i="5"/>
  <c r="L1789" i="5"/>
  <c r="L1242" i="5"/>
  <c r="O501" i="5" s="1"/>
  <c r="P501" i="5" s="1"/>
  <c r="L1631" i="5"/>
  <c r="L643" i="5"/>
  <c r="L1407" i="5"/>
  <c r="O556" i="5" s="1"/>
  <c r="P556" i="5" s="1"/>
  <c r="L1320" i="5"/>
  <c r="O527" i="5" s="1"/>
  <c r="P527" i="5" s="1"/>
  <c r="L759" i="5"/>
  <c r="O340" i="5" s="1"/>
  <c r="P340" i="5" s="1"/>
  <c r="L372" i="5"/>
  <c r="O211" i="5" s="1"/>
  <c r="P211" i="5" s="1"/>
  <c r="L574" i="5"/>
  <c r="L519" i="5"/>
  <c r="O260" i="5" s="1"/>
  <c r="P260" i="5" s="1"/>
  <c r="L1697" i="5"/>
  <c r="L1795" i="5"/>
  <c r="L1229" i="5"/>
  <c r="L881" i="5"/>
  <c r="L1507" i="5"/>
  <c r="L1816" i="5"/>
  <c r="L907" i="5"/>
  <c r="L1517" i="5"/>
  <c r="L1610" i="5"/>
  <c r="L1231" i="5"/>
  <c r="L677" i="5"/>
  <c r="L532" i="5"/>
  <c r="L1564" i="5"/>
  <c r="L1495" i="5"/>
  <c r="L1638" i="5"/>
  <c r="O633" i="5" s="1"/>
  <c r="P633" i="5" s="1"/>
  <c r="L675" i="5"/>
  <c r="O312" i="5" s="1"/>
  <c r="P312" i="5" s="1"/>
  <c r="L1035" i="5"/>
  <c r="O432" i="5" s="1"/>
  <c r="P432" i="5" s="1"/>
  <c r="L1589" i="5"/>
  <c r="L1679" i="5"/>
  <c r="L1769" i="5"/>
  <c r="L1223" i="5"/>
  <c r="L527" i="5"/>
  <c r="L1326" i="5"/>
  <c r="O529" i="5" s="1"/>
  <c r="P529" i="5" s="1"/>
  <c r="L899" i="5"/>
  <c r="L712" i="5"/>
  <c r="L1097" i="5"/>
  <c r="L828" i="5"/>
  <c r="O363" i="5" s="1"/>
  <c r="P363" i="5" s="1"/>
  <c r="L665" i="5"/>
  <c r="L440" i="5"/>
  <c r="L1342" i="5"/>
  <c r="L1006" i="5"/>
  <c r="L283" i="5"/>
  <c r="L485" i="5"/>
  <c r="L1558" i="5"/>
  <c r="L1719" i="5"/>
  <c r="O660" i="5" s="1"/>
  <c r="P660" i="5" s="1"/>
  <c r="L1135" i="5"/>
  <c r="L1743" i="5"/>
  <c r="O668" i="5" s="1"/>
  <c r="P668" i="5" s="1"/>
  <c r="L1447" i="5"/>
  <c r="L1705" i="5"/>
  <c r="L1581" i="5"/>
  <c r="O614" i="5" s="1"/>
  <c r="P614" i="5" s="1"/>
  <c r="L829" i="5"/>
  <c r="L1461" i="5"/>
  <c r="O574" i="5" s="1"/>
  <c r="P574" i="5" s="1"/>
  <c r="L894" i="5"/>
  <c r="O385" i="5" s="1"/>
  <c r="P385" i="5" s="1"/>
  <c r="L868" i="5"/>
  <c r="L1005" i="5"/>
  <c r="O422" i="5" s="1"/>
  <c r="P422" i="5" s="1"/>
  <c r="L1079" i="5"/>
  <c r="L1109" i="5"/>
  <c r="L1764" i="5"/>
  <c r="O675" i="5" s="1"/>
  <c r="P675" i="5" s="1"/>
  <c r="L1379" i="5"/>
  <c r="L691" i="5"/>
  <c r="L1474" i="5"/>
  <c r="L556" i="5"/>
  <c r="L1383" i="5"/>
  <c r="O548" i="5" s="1"/>
  <c r="P548" i="5" s="1"/>
  <c r="L606" i="5"/>
  <c r="O289" i="5" s="1"/>
  <c r="P289" i="5" s="1"/>
  <c r="L1121" i="5"/>
  <c r="L463" i="5"/>
  <c r="L783" i="5"/>
  <c r="O348" i="5" s="1"/>
  <c r="P348" i="5" s="1"/>
  <c r="L1454" i="5"/>
  <c r="L889" i="5"/>
  <c r="L690" i="5"/>
  <c r="O317" i="5" s="1"/>
  <c r="P317" i="5" s="1"/>
  <c r="L1394" i="5"/>
  <c r="L672" i="5"/>
  <c r="O311" i="5" s="1"/>
  <c r="P311" i="5" s="1"/>
  <c r="L448" i="5"/>
  <c r="L1820" i="5"/>
  <c r="L1077" i="5"/>
  <c r="O446" i="5" s="1"/>
  <c r="P446" i="5" s="1"/>
  <c r="L1587" i="5"/>
  <c r="O616" i="5" s="1"/>
  <c r="P616" i="5" s="1"/>
  <c r="L1737" i="5"/>
  <c r="O666" i="5" s="1"/>
  <c r="P666" i="5" s="1"/>
  <c r="L1298" i="5"/>
  <c r="L1590" i="5"/>
  <c r="O617" i="5" s="1"/>
  <c r="P617" i="5" s="1"/>
  <c r="L1332" i="5"/>
  <c r="O531" i="5" s="1"/>
  <c r="P531" i="5" s="1"/>
  <c r="L1834" i="5"/>
  <c r="L654" i="5"/>
  <c r="O305" i="5" s="1"/>
  <c r="P305" i="5" s="1"/>
  <c r="L1203" i="5"/>
  <c r="O488" i="5" s="1"/>
  <c r="P488" i="5" s="1"/>
  <c r="L1701" i="5"/>
  <c r="O654" i="5" s="1"/>
  <c r="P654" i="5" s="1"/>
  <c r="L1414" i="5"/>
  <c r="L554" i="5"/>
  <c r="L477" i="5"/>
  <c r="O246" i="5" s="1"/>
  <c r="P246" i="5" s="1"/>
  <c r="L569" i="5"/>
  <c r="L1571" i="5"/>
  <c r="L1136" i="5"/>
  <c r="L1380" i="5"/>
  <c r="O547" i="5" s="1"/>
  <c r="P547" i="5" s="1"/>
  <c r="L1777" i="5"/>
  <c r="L849" i="5"/>
  <c r="O370" i="5" s="1"/>
  <c r="P370" i="5" s="1"/>
  <c r="L1544" i="5"/>
  <c r="L625" i="5"/>
  <c r="L1650" i="5"/>
  <c r="O637" i="5" s="1"/>
  <c r="P637" i="5" s="1"/>
  <c r="L1768" i="5"/>
  <c r="L1722" i="5"/>
  <c r="O661" i="5" s="1"/>
  <c r="P661" i="5" s="1"/>
  <c r="L1208" i="5"/>
  <c r="L854" i="5"/>
  <c r="L297" i="5"/>
  <c r="O186" i="5" s="1"/>
  <c r="P186" i="5" s="1"/>
  <c r="L1048" i="5"/>
  <c r="L386" i="5"/>
  <c r="L1582" i="5"/>
  <c r="L1416" i="5"/>
  <c r="O559" i="5" s="1"/>
  <c r="P559" i="5" s="1"/>
  <c r="L1241" i="5"/>
  <c r="L1529" i="5"/>
  <c r="L817" i="5"/>
  <c r="L1604" i="5"/>
  <c r="L582" i="5"/>
  <c r="O281" i="5" s="1"/>
  <c r="P281" i="5" s="1"/>
  <c r="L1457" i="5"/>
  <c r="L1738" i="5"/>
  <c r="L1235" i="5"/>
  <c r="L1387" i="5"/>
  <c r="L928" i="5"/>
  <c r="L553" i="5"/>
  <c r="L921" i="5"/>
  <c r="O394" i="5" s="1"/>
  <c r="P394" i="5" s="1"/>
  <c r="L315" i="5"/>
  <c r="O192" i="5" s="1"/>
  <c r="P192" i="5" s="1"/>
  <c r="L319" i="5"/>
  <c r="L1739" i="5"/>
  <c r="L1479" i="5"/>
  <c r="O580" i="5" s="1"/>
  <c r="P580" i="5" s="1"/>
  <c r="L1396" i="5"/>
  <c r="L1350" i="5"/>
  <c r="O537" i="5" s="1"/>
  <c r="P537" i="5" s="1"/>
  <c r="L1667" i="5"/>
  <c r="L1056" i="5"/>
  <c r="O439" i="5" s="1"/>
  <c r="P439" i="5" s="1"/>
  <c r="L1642" i="5"/>
  <c r="L656" i="5"/>
  <c r="L1563" i="5"/>
  <c r="O608" i="5" s="1"/>
  <c r="P608" i="5" s="1"/>
  <c r="L1767" i="5"/>
  <c r="O676" i="5" s="1"/>
  <c r="P676" i="5" s="1"/>
  <c r="L1211" i="5"/>
  <c r="L1128" i="5"/>
  <c r="O463" i="5" s="1"/>
  <c r="P463" i="5" s="1"/>
  <c r="L1094" i="5"/>
  <c r="L558" i="5"/>
  <c r="O273" i="5" s="1"/>
  <c r="P273" i="5" s="1"/>
  <c r="L1316" i="5"/>
  <c r="L1617" i="5"/>
  <c r="O626" i="5" s="1"/>
  <c r="P626" i="5" s="1"/>
  <c r="L804" i="5"/>
  <c r="O355" i="5" s="1"/>
  <c r="P355" i="5" s="1"/>
  <c r="L1259" i="5"/>
  <c r="L1412" i="5"/>
  <c r="L1472" i="5"/>
  <c r="L1618" i="5"/>
  <c r="L1156" i="5"/>
  <c r="L1427" i="5"/>
  <c r="L1639" i="5"/>
  <c r="L1397" i="5"/>
  <c r="L767" i="5"/>
  <c r="L591" i="5"/>
  <c r="O284" i="5" s="1"/>
  <c r="P284" i="5" s="1"/>
  <c r="L723" i="5"/>
  <c r="O328" i="5" s="1"/>
  <c r="P328" i="5" s="1"/>
  <c r="L729" i="5"/>
  <c r="O330" i="5" s="1"/>
  <c r="P330" i="5" s="1"/>
  <c r="L920" i="5"/>
  <c r="L1752" i="5"/>
  <c r="O671" i="5" s="1"/>
  <c r="P671" i="5" s="1"/>
  <c r="L806" i="5"/>
  <c r="L1676" i="5"/>
  <c r="L873" i="5"/>
  <c r="O378" i="5" s="1"/>
  <c r="P378" i="5" s="1"/>
  <c r="L1476" i="5"/>
  <c r="O579" i="5" s="1"/>
  <c r="P579" i="5" s="1"/>
  <c r="L687" i="5"/>
  <c r="O316" i="5" s="1"/>
  <c r="P316" i="5" s="1"/>
  <c r="L1440" i="5"/>
  <c r="O567" i="5" s="1"/>
  <c r="P567" i="5" s="1"/>
  <c r="L1821" i="5"/>
  <c r="O694" i="5" s="1"/>
  <c r="P694" i="5" s="1"/>
  <c r="L1516" i="5"/>
  <c r="L1400" i="5"/>
  <c r="L749" i="5"/>
  <c r="L674" i="5"/>
  <c r="L1276" i="5"/>
  <c r="L295" i="5"/>
  <c r="L486" i="5"/>
  <c r="O249" i="5" s="1"/>
  <c r="P249" i="5" s="1"/>
  <c r="L853" i="5"/>
  <c r="L989" i="5"/>
  <c r="L1410" i="5"/>
  <c r="O557" i="5" s="1"/>
  <c r="P557" i="5" s="1"/>
  <c r="L1368" i="5"/>
  <c r="O543" i="5" s="1"/>
  <c r="P543" i="5" s="1"/>
  <c r="L669" i="5"/>
  <c r="O310" i="5" s="1"/>
  <c r="P310" i="5" s="1"/>
  <c r="L1426" i="5"/>
  <c r="L689" i="5"/>
  <c r="L1207" i="5"/>
  <c r="L1728" i="5"/>
  <c r="O663" i="5" s="1"/>
  <c r="P663" i="5" s="1"/>
  <c r="L1681" i="5"/>
  <c r="L1364" i="5"/>
  <c r="L1186" i="5"/>
  <c r="L1131" i="5"/>
  <c r="O464" i="5" s="1"/>
  <c r="P464" i="5" s="1"/>
  <c r="L846" i="5"/>
  <c r="O369" i="5" s="1"/>
  <c r="P369" i="5" s="1"/>
  <c r="L525" i="5"/>
  <c r="O262" i="5" s="1"/>
  <c r="P262" i="5" s="1"/>
  <c r="L317" i="5"/>
  <c r="L813" i="5"/>
  <c r="O358" i="5" s="1"/>
  <c r="P358" i="5" s="1"/>
  <c r="L1076" i="5"/>
  <c r="L1196" i="5"/>
  <c r="L1718" i="5"/>
  <c r="L1293" i="5"/>
  <c r="O518" i="5" s="1"/>
  <c r="P518" i="5" s="1"/>
  <c r="L562" i="5"/>
  <c r="L1057" i="5"/>
  <c r="L1655" i="5"/>
  <c r="L1808" i="5"/>
  <c r="L1788" i="5"/>
  <c r="O683" i="5" s="1"/>
  <c r="P683" i="5" s="1"/>
  <c r="L761" i="5"/>
  <c r="L616" i="5"/>
  <c r="L293" i="5"/>
  <c r="L504" i="5"/>
  <c r="O255" i="5" s="1"/>
  <c r="P255" i="5" s="1"/>
  <c r="L800" i="5"/>
  <c r="L1073" i="5"/>
  <c r="L978" i="5"/>
  <c r="O413" i="5" s="1"/>
  <c r="P413" i="5" s="1"/>
  <c r="L1167" i="5"/>
  <c r="O476" i="5" s="1"/>
  <c r="P476" i="5" s="1"/>
  <c r="L1030" i="5"/>
  <c r="L782" i="5"/>
  <c r="L627" i="5"/>
  <c r="O296" i="5" s="1"/>
  <c r="P296" i="5" s="1"/>
  <c r="L1171" i="5"/>
  <c r="L371" i="5"/>
  <c r="L1146" i="5"/>
  <c r="O469" i="5" s="1"/>
  <c r="P469" i="5" s="1"/>
  <c r="L1830" i="5"/>
  <c r="O697" i="5" s="1"/>
  <c r="P697" i="5" s="1"/>
  <c r="L1114" i="5"/>
  <c r="L724" i="5"/>
  <c r="L1093" i="5"/>
  <c r="L1027" i="5"/>
  <c r="L645" i="5"/>
  <c r="O302" i="5" s="1"/>
  <c r="P302" i="5" s="1"/>
  <c r="L1646" i="5"/>
  <c r="L955" i="5"/>
  <c r="L1174" i="5"/>
  <c r="L944" i="5"/>
  <c r="L1155" i="5"/>
  <c r="O472" i="5" s="1"/>
  <c r="P472" i="5" s="1"/>
  <c r="L1179" i="5"/>
  <c r="O480" i="5" s="1"/>
  <c r="P480" i="5" s="1"/>
  <c r="L710" i="5"/>
  <c r="L563" i="5"/>
  <c r="L778" i="5"/>
  <c r="L998" i="5"/>
  <c r="L768" i="5"/>
  <c r="O343" i="5" s="1"/>
  <c r="P343" i="5" s="1"/>
  <c r="L1272" i="5"/>
  <c r="O511" i="5" s="1"/>
  <c r="P511" i="5" s="1"/>
  <c r="L354" i="5"/>
  <c r="O205" i="5" s="1"/>
  <c r="P205" i="5" s="1"/>
  <c r="L1047" i="5"/>
  <c r="O436" i="5" s="1"/>
  <c r="P436" i="5" s="1"/>
  <c r="L1669" i="5"/>
  <c r="L1596" i="5"/>
  <c r="O619" i="5" s="1"/>
  <c r="P619" i="5" s="1"/>
  <c r="L755" i="5"/>
  <c r="L1124" i="5"/>
  <c r="L1090" i="5"/>
  <c r="L726" i="5"/>
  <c r="O329" i="5" s="1"/>
  <c r="P329" i="5" s="1"/>
  <c r="L1395" i="5"/>
  <c r="O552" i="5" s="1"/>
  <c r="P552" i="5" s="1"/>
  <c r="L503" i="5"/>
  <c r="L1065" i="5"/>
  <c r="O442" i="5" s="1"/>
  <c r="P442" i="5" s="1"/>
  <c r="L307" i="5"/>
  <c r="L644" i="5"/>
  <c r="L862" i="5"/>
  <c r="L822" i="5"/>
  <c r="O361" i="5" s="1"/>
  <c r="P361" i="5" s="1"/>
  <c r="L619" i="5"/>
  <c r="L1021" i="5"/>
  <c r="L954" i="5"/>
  <c r="O405" i="5" s="1"/>
  <c r="P405" i="5" s="1"/>
  <c r="L487" i="5"/>
  <c r="L979" i="5"/>
  <c r="L471" i="5"/>
  <c r="O244" i="5" s="1"/>
  <c r="P244" i="5" s="1"/>
  <c r="L1303" i="5"/>
  <c r="L1234" i="5"/>
  <c r="L943" i="5"/>
  <c r="L335" i="5"/>
  <c r="L277" i="5"/>
  <c r="L538" i="5"/>
  <c r="L1817" i="5"/>
  <c r="L1445" i="5"/>
  <c r="L561" i="5"/>
  <c r="O274" i="5" s="1"/>
  <c r="P274" i="5" s="1"/>
  <c r="L808" i="5"/>
  <c r="L580" i="5"/>
  <c r="L542" i="5"/>
  <c r="L935" i="5"/>
  <c r="L1542" i="5"/>
  <c r="O601" i="5" s="1"/>
  <c r="P601" i="5" s="1"/>
  <c r="L641" i="5"/>
  <c r="L1713" i="5"/>
  <c r="O658" i="5" s="1"/>
  <c r="P658" i="5" s="1"/>
  <c r="L668" i="5"/>
  <c r="L1404" i="5"/>
  <c r="O555" i="5" s="1"/>
  <c r="P555" i="5" s="1"/>
  <c r="L1444" i="5"/>
  <c r="L1216" i="5"/>
  <c r="L1543" i="5"/>
  <c r="L1826" i="5"/>
  <c r="L1389" i="5"/>
  <c r="O550" i="5" s="1"/>
  <c r="P550" i="5" s="1"/>
  <c r="L773" i="5"/>
  <c r="L613" i="5"/>
  <c r="L774" i="5"/>
  <c r="O345" i="5" s="1"/>
  <c r="P345" i="5" s="1"/>
  <c r="L1016" i="5"/>
  <c r="L432" i="5"/>
  <c r="O231" i="5" s="1"/>
  <c r="P231" i="5" s="1"/>
  <c r="L589" i="5"/>
  <c r="L1565" i="5"/>
  <c r="L1488" i="5"/>
  <c r="O583" i="5" s="1"/>
  <c r="P583" i="5" s="1"/>
  <c r="L1312" i="5"/>
  <c r="L1390" i="5"/>
  <c r="L1318" i="5"/>
  <c r="L1741" i="5"/>
  <c r="L1123" i="5"/>
  <c r="L1783" i="5"/>
  <c r="L1810" i="5"/>
  <c r="L1209" i="5"/>
  <c r="O490" i="5" s="1"/>
  <c r="P490" i="5" s="1"/>
  <c r="L1010" i="5"/>
  <c r="L1064" i="5"/>
  <c r="L1086" i="5"/>
  <c r="O449" i="5" s="1"/>
  <c r="P449" i="5" s="1"/>
  <c r="L347" i="5"/>
  <c r="L550" i="5"/>
  <c r="L546" i="5"/>
  <c r="O269" i="5" s="1"/>
  <c r="P269" i="5" s="1"/>
  <c r="L1736" i="5"/>
  <c r="L1141" i="5"/>
  <c r="L1823" i="5"/>
  <c r="L848" i="5"/>
  <c r="L1594" i="5"/>
  <c r="L688" i="5"/>
  <c r="L1578" i="5"/>
  <c r="O613" i="5" s="1"/>
  <c r="P613" i="5" s="1"/>
  <c r="L1750" i="5"/>
  <c r="L1760" i="5"/>
  <c r="L1009" i="5"/>
  <c r="L1341" i="5"/>
  <c r="O534" i="5" s="1"/>
  <c r="P534" i="5" s="1"/>
  <c r="L552" i="5"/>
  <c r="O271" i="5" s="1"/>
  <c r="P271" i="5" s="1"/>
  <c r="L388" i="5"/>
  <c r="L594" i="5"/>
  <c r="O285" i="5" s="1"/>
  <c r="P285" i="5" s="1"/>
  <c r="L993" i="5"/>
  <c r="O418" i="5" s="1"/>
  <c r="P418" i="5" s="1"/>
  <c r="L1163" i="5"/>
  <c r="L1180" i="5"/>
  <c r="L838" i="5"/>
  <c r="L718" i="5"/>
  <c r="L474" i="5"/>
  <c r="O245" i="5" s="1"/>
  <c r="P245" i="5" s="1"/>
  <c r="L861" i="5"/>
  <c r="O374" i="5" s="1"/>
  <c r="P374" i="5" s="1"/>
  <c r="L355" i="5"/>
  <c r="L1403" i="5"/>
  <c r="L1673" i="5"/>
  <c r="L781" i="5"/>
  <c r="L651" i="5"/>
  <c r="O304" i="5" s="1"/>
  <c r="P304" i="5" s="1"/>
  <c r="L795" i="5"/>
  <c r="O352" i="5" s="1"/>
  <c r="P352" i="5" s="1"/>
  <c r="L948" i="5"/>
  <c r="O403" i="5" s="1"/>
  <c r="P403" i="5" s="1"/>
  <c r="L482" i="5"/>
  <c r="L1694" i="5"/>
  <c r="L1134" i="5"/>
  <c r="O465" i="5" s="1"/>
  <c r="P465" i="5" s="1"/>
  <c r="L1083" i="5"/>
  <c r="O448" i="5" s="1"/>
  <c r="P448" i="5" s="1"/>
  <c r="L330" i="5"/>
  <c r="O197" i="5" s="1"/>
  <c r="P197" i="5" s="1"/>
  <c r="L900" i="5"/>
  <c r="O387" i="5" s="1"/>
  <c r="P387" i="5" s="1"/>
  <c r="L1183" i="5"/>
  <c r="L632" i="5"/>
  <c r="L1480" i="5"/>
  <c r="L744" i="5"/>
  <c r="O335" i="5" s="1"/>
  <c r="P335" i="5" s="1"/>
  <c r="L1049" i="5"/>
  <c r="L704" i="5"/>
  <c r="L1087" i="5"/>
  <c r="L363" i="5"/>
  <c r="O208" i="5" s="1"/>
  <c r="P208" i="5" s="1"/>
  <c r="L631" i="5"/>
  <c r="L1142" i="5"/>
  <c r="L1220" i="5"/>
  <c r="L615" i="5"/>
  <c r="O292" i="5" s="1"/>
  <c r="P292" i="5" s="1"/>
  <c r="L1062" i="5"/>
  <c r="O441" i="5" s="1"/>
  <c r="P441" i="5" s="1"/>
  <c r="L956" i="5"/>
  <c r="L424" i="5"/>
  <c r="L1301" i="5"/>
  <c r="L473" i="5"/>
  <c r="L925" i="5"/>
  <c r="L1175" i="5"/>
  <c r="L617" i="5"/>
  <c r="L830" i="5"/>
  <c r="L1652" i="5"/>
  <c r="L302" i="5"/>
  <c r="L798" i="5"/>
  <c r="O353" i="5" s="1"/>
  <c r="P353" i="5" s="1"/>
  <c r="L952" i="5"/>
  <c r="L304" i="5"/>
  <c r="L1069" i="5"/>
  <c r="L1759" i="5"/>
  <c r="L655" i="5"/>
  <c r="L1187" i="5"/>
  <c r="L741" i="5"/>
  <c r="O334" i="5" s="1"/>
  <c r="P334" i="5" s="1"/>
  <c r="L323" i="5"/>
  <c r="L292" i="5"/>
  <c r="L253" i="5"/>
  <c r="L1278" i="5"/>
  <c r="O513" i="5" s="1"/>
  <c r="P513" i="5" s="1"/>
  <c r="L965" i="5"/>
  <c r="L500" i="5"/>
  <c r="L392" i="5"/>
  <c r="L1653" i="5"/>
  <c r="O638" i="5" s="1"/>
  <c r="P638" i="5" s="1"/>
  <c r="L1258" i="5"/>
  <c r="L1721" i="5"/>
  <c r="L1482" i="5"/>
  <c r="O581" i="5" s="1"/>
  <c r="P581" i="5" s="1"/>
  <c r="L1806" i="5"/>
  <c r="O689" i="5" s="1"/>
  <c r="P689" i="5" s="1"/>
  <c r="L1452" i="5"/>
  <c r="O571" i="5" s="1"/>
  <c r="P571" i="5" s="1"/>
  <c r="L1698" i="5"/>
  <c r="O653" i="5" s="1"/>
  <c r="P653" i="5" s="1"/>
  <c r="L1162" i="5"/>
  <c r="L1448" i="5"/>
  <c r="L1744" i="5"/>
  <c r="L1289" i="5"/>
  <c r="L1063" i="5"/>
  <c r="L578" i="5"/>
  <c r="L924" i="5"/>
  <c r="O395" i="5" s="1"/>
  <c r="P395" i="5" s="1"/>
  <c r="L922" i="5"/>
  <c r="L970" i="5"/>
  <c r="L1745" i="5"/>
  <c r="L1429" i="5"/>
  <c r="L1125" i="5"/>
  <c r="O462" i="5" s="1"/>
  <c r="P462" i="5" s="1"/>
  <c r="L1060" i="5"/>
  <c r="L1774" i="5"/>
  <c r="L1239" i="5"/>
  <c r="O500" i="5" s="1"/>
  <c r="P500" i="5" s="1"/>
  <c r="L1611" i="5"/>
  <c r="O624" i="5" s="1"/>
  <c r="P624" i="5" s="1"/>
  <c r="L666" i="5"/>
  <c r="O309" i="5" s="1"/>
  <c r="P309" i="5" s="1"/>
  <c r="L1511" i="5"/>
  <c r="L1727" i="5"/>
  <c r="L1215" i="5"/>
  <c r="O492" i="5" s="1"/>
  <c r="P492" i="5" s="1"/>
  <c r="L1120" i="5"/>
  <c r="L1091" i="5"/>
  <c r="L1003" i="5"/>
  <c r="L1200" i="5"/>
  <c r="O487" i="5" s="1"/>
  <c r="P487" i="5" s="1"/>
  <c r="L568" i="5"/>
  <c r="L541" i="5"/>
  <c r="L1491" i="5"/>
  <c r="O584" i="5" s="1"/>
  <c r="P584" i="5" s="1"/>
  <c r="L1143" i="5"/>
  <c r="O468" i="5" s="1"/>
  <c r="P468" i="5" s="1"/>
  <c r="L1605" i="5"/>
  <c r="O622" i="5" s="1"/>
  <c r="P622" i="5" s="1"/>
  <c r="L825" i="5"/>
  <c r="O362" i="5" s="1"/>
  <c r="P362" i="5" s="1"/>
  <c r="L1809" i="5"/>
  <c r="O690" i="5" s="1"/>
  <c r="P690" i="5" s="1"/>
  <c r="L1343" i="5"/>
  <c r="L1453" i="5"/>
  <c r="L1557" i="5"/>
  <c r="O606" i="5" s="1"/>
  <c r="P606" i="5" s="1"/>
  <c r="L1606" i="5"/>
  <c r="L475" i="5"/>
  <c r="L1240" i="5"/>
  <c r="L311" i="5"/>
  <c r="L313" i="5"/>
  <c r="L264" i="5"/>
  <c r="O175" i="5" s="1"/>
  <c r="P175" i="5" s="1"/>
  <c r="L559" i="5"/>
  <c r="L1678" i="5"/>
  <c r="L603" i="5"/>
  <c r="O288" i="5" s="1"/>
  <c r="P288" i="5" s="1"/>
  <c r="L902" i="5"/>
  <c r="L1011" i="5"/>
  <c r="O424" i="5" s="1"/>
  <c r="P424" i="5" s="1"/>
  <c r="L244" i="5"/>
  <c r="L936" i="5"/>
  <c r="O399" i="5" s="1"/>
  <c r="P399" i="5" s="1"/>
  <c r="L300" i="5"/>
  <c r="O187" i="5" s="1"/>
  <c r="P187" i="5" s="1"/>
  <c r="L1765" i="5"/>
  <c r="L1636" i="5"/>
  <c r="L581" i="5"/>
  <c r="L479" i="5"/>
  <c r="L938" i="5"/>
  <c r="L1028" i="5"/>
  <c r="L291" i="5"/>
  <c r="O184" i="5" s="1"/>
  <c r="P184" i="5" s="1"/>
  <c r="L1786" i="5"/>
  <c r="L1004" i="5"/>
  <c r="L1014" i="5"/>
  <c r="O425" i="5" s="1"/>
  <c r="P425" i="5" s="1"/>
  <c r="L374" i="5"/>
  <c r="L999" i="5"/>
  <c r="O420" i="5" s="1"/>
  <c r="P420" i="5" s="1"/>
  <c r="L716" i="5"/>
  <c r="L287" i="5"/>
  <c r="L1814" i="5"/>
  <c r="L762" i="5"/>
  <c r="O341" i="5" s="1"/>
  <c r="P341" i="5" s="1"/>
  <c r="L481" i="5"/>
  <c r="L1099" i="5"/>
  <c r="L858" i="5"/>
  <c r="O373" i="5" s="1"/>
  <c r="P373" i="5" s="1"/>
  <c r="L321" i="5"/>
  <c r="O194" i="5" s="1"/>
  <c r="P194" i="5" s="1"/>
  <c r="L733" i="5"/>
  <c r="L1246" i="5"/>
  <c r="L874" i="5"/>
  <c r="L383" i="5"/>
  <c r="L750" i="5"/>
  <c r="O337" i="5" s="1"/>
  <c r="P337" i="5" s="1"/>
  <c r="L764" i="5"/>
  <c r="L373" i="5"/>
  <c r="L1158" i="5"/>
  <c r="O473" i="5" s="1"/>
  <c r="P473" i="5" s="1"/>
  <c r="L334" i="5"/>
  <c r="L820" i="5"/>
  <c r="L1102" i="5"/>
  <c r="L348" i="5"/>
  <c r="O203" i="5" s="1"/>
  <c r="P203" i="5" s="1"/>
  <c r="L746" i="5"/>
  <c r="L1696" i="5"/>
  <c r="L1106" i="5"/>
  <c r="L812" i="5"/>
  <c r="L834" i="5"/>
  <c r="O365" i="5" s="1"/>
  <c r="P365" i="5" s="1"/>
  <c r="L1098" i="5"/>
  <c r="O453" i="5" s="1"/>
  <c r="P453" i="5" s="1"/>
  <c r="L990" i="5"/>
  <c r="O417" i="5" s="1"/>
  <c r="P417" i="5" s="1"/>
  <c r="L1194" i="5"/>
  <c r="O485" i="5" s="1"/>
  <c r="P485" i="5" s="1"/>
  <c r="L1624" i="5"/>
  <c r="L947" i="5"/>
  <c r="L983" i="5"/>
  <c r="L1117" i="5"/>
  <c r="L1322" i="5"/>
  <c r="L288" i="5"/>
  <c r="O183" i="5" s="1"/>
  <c r="P183" i="5" s="1"/>
  <c r="L864" i="5"/>
  <c r="O375" i="5" s="1"/>
  <c r="P375" i="5" s="1"/>
  <c r="L905" i="5"/>
  <c r="L953" i="5"/>
  <c r="L960" i="5"/>
  <c r="O407" i="5" s="1"/>
  <c r="P407" i="5" s="1"/>
  <c r="L379" i="5"/>
  <c r="L1740" i="5"/>
  <c r="O667" i="5" s="1"/>
  <c r="P667" i="5" s="1"/>
  <c r="L1700" i="5"/>
  <c r="L636" i="5"/>
  <c r="O299" i="5" s="1"/>
  <c r="P299" i="5" s="1"/>
  <c r="L1532" i="5"/>
  <c r="L843" i="5"/>
  <c r="O368" i="5" s="1"/>
  <c r="P368" i="5" s="1"/>
  <c r="L1567" i="5"/>
  <c r="L1792" i="5"/>
  <c r="L1504" i="5"/>
  <c r="L1477" i="5"/>
  <c r="L1627" i="5"/>
  <c r="L671" i="5"/>
  <c r="L758" i="5"/>
  <c r="L772" i="5"/>
  <c r="L359" i="5"/>
  <c r="L285" i="5"/>
  <c r="O182" i="5" s="1"/>
  <c r="P182" i="5" s="1"/>
  <c r="L967" i="5"/>
  <c r="L1664" i="5"/>
  <c r="L349" i="5"/>
  <c r="L888" i="5"/>
  <c r="O383" i="5" s="1"/>
  <c r="P383" i="5" s="1"/>
  <c r="L916" i="5"/>
  <c r="L1206" i="5"/>
  <c r="O489" i="5" s="1"/>
  <c r="P489" i="5" s="1"/>
  <c r="L1025" i="5"/>
  <c r="L505" i="5"/>
  <c r="L1238" i="5"/>
  <c r="L1214" i="5"/>
  <c r="L587" i="5"/>
  <c r="L380" i="5"/>
  <c r="L715" i="5"/>
  <c r="L1245" i="5"/>
  <c r="O502" i="5" s="1"/>
  <c r="P502" i="5" s="1"/>
  <c r="L358" i="5"/>
  <c r="L1164" i="5"/>
  <c r="O475" i="5" s="1"/>
  <c r="P475" i="5" s="1"/>
  <c r="L945" i="5"/>
  <c r="O402" i="5" s="1"/>
  <c r="P402" i="5" s="1"/>
  <c r="L1261" i="5"/>
  <c r="L522" i="5"/>
  <c r="O261" i="5" s="1"/>
  <c r="P261" i="5" s="1"/>
  <c r="L969" i="5"/>
  <c r="O410" i="5" s="1"/>
  <c r="P410" i="5" s="1"/>
  <c r="L1020" i="5"/>
  <c r="O427" i="5" s="1"/>
  <c r="P427" i="5" s="1"/>
  <c r="L1682" i="5"/>
  <c r="L1614" i="5"/>
  <c r="O625" i="5" s="1"/>
  <c r="P625" i="5" s="1"/>
  <c r="L1252" i="5"/>
  <c r="L384" i="5"/>
  <c r="O215" i="5" s="1"/>
  <c r="P215" i="5" s="1"/>
  <c r="L649" i="5"/>
  <c r="L980" i="5"/>
  <c r="L1150" i="5"/>
  <c r="L478" i="5"/>
  <c r="L1665" i="5"/>
  <c r="O642" i="5" s="1"/>
  <c r="P642" i="5" s="1"/>
  <c r="L1190" i="5"/>
  <c r="L1041" i="5"/>
  <c r="O434" i="5" s="1"/>
  <c r="P434" i="5" s="1"/>
  <c r="L893" i="5"/>
  <c r="L1253" i="5"/>
  <c r="L305" i="5"/>
  <c r="L1286" i="5"/>
  <c r="L318" i="5"/>
  <c r="O193" i="5" s="1"/>
  <c r="P193" i="5" s="1"/>
  <c r="L974" i="5"/>
  <c r="L876" i="5"/>
  <c r="O379" i="5" s="1"/>
  <c r="P379" i="5" s="1"/>
  <c r="L517" i="5"/>
  <c r="L571" i="5"/>
  <c r="L1708" i="5"/>
  <c r="L1269" i="5"/>
  <c r="O510" i="5" s="1"/>
  <c r="P510" i="5" s="1"/>
  <c r="L593" i="5"/>
  <c r="L932" i="5"/>
  <c r="L946" i="5"/>
  <c r="L995" i="5"/>
  <c r="L1704" i="5"/>
  <c r="O655" i="5" s="1"/>
  <c r="P655" i="5" s="1"/>
  <c r="L1656" i="5"/>
  <c r="O639" i="5" s="1"/>
  <c r="P639" i="5" s="1"/>
  <c r="L1122" i="5"/>
  <c r="O461" i="5" s="1"/>
  <c r="P461" i="5" s="1"/>
  <c r="L1265" i="5"/>
  <c r="L917" i="5"/>
  <c r="L1273" i="5"/>
  <c r="L766" i="5"/>
  <c r="L814" i="5"/>
  <c r="L1092" i="5"/>
  <c r="O451" i="5" s="1"/>
  <c r="P451" i="5" s="1"/>
  <c r="L520" i="5"/>
  <c r="L560" i="5"/>
  <c r="L1496" i="5"/>
  <c r="L1458" i="5"/>
  <c r="O573" i="5" s="1"/>
  <c r="P573" i="5" s="1"/>
  <c r="L1781" i="5"/>
  <c r="L1279" i="5"/>
  <c r="L1668" i="5"/>
  <c r="O643" i="5" s="1"/>
  <c r="P643" i="5" s="1"/>
  <c r="L869" i="5"/>
  <c r="L1813" i="5"/>
  <c r="L807" i="5"/>
  <c r="O356" i="5" s="1"/>
  <c r="P356" i="5" s="1"/>
  <c r="L1357" i="5"/>
  <c r="L1486" i="5"/>
  <c r="L1212" i="5"/>
  <c r="O491" i="5" s="1"/>
  <c r="P491" i="5" s="1"/>
  <c r="L1018" i="5"/>
  <c r="L262" i="5"/>
  <c r="L1051" i="5"/>
  <c r="L803" i="5"/>
  <c r="L927" i="5"/>
  <c r="O396" i="5" s="1"/>
  <c r="P396" i="5" s="1"/>
  <c r="L1518" i="5"/>
  <c r="O593" i="5" s="1"/>
  <c r="P593" i="5" s="1"/>
  <c r="L1677" i="5"/>
  <c r="O646" i="5" s="1"/>
  <c r="P646" i="5" s="1"/>
  <c r="L1588" i="5"/>
  <c r="L883" i="5"/>
  <c r="L1597" i="5"/>
  <c r="L1019" i="5"/>
  <c r="L1475" i="5"/>
  <c r="L1506" i="5"/>
  <c r="O589" i="5" s="1"/>
  <c r="P589" i="5" s="1"/>
  <c r="L1384" i="5"/>
  <c r="L1468" i="5"/>
  <c r="L896" i="5"/>
  <c r="L618" i="5"/>
  <c r="O293" i="5" s="1"/>
  <c r="P293" i="5" s="1"/>
  <c r="L792" i="5"/>
  <c r="O351" i="5" s="1"/>
  <c r="P351" i="5" s="1"/>
  <c r="L531" i="5"/>
  <c r="O264" i="5" s="1"/>
  <c r="P264" i="5" s="1"/>
  <c r="L738" i="5"/>
  <c r="O333" i="5" s="1"/>
  <c r="P333" i="5" s="1"/>
  <c r="L963" i="5"/>
  <c r="O408" i="5" s="1"/>
  <c r="P408" i="5" s="1"/>
  <c r="L1478" i="5"/>
  <c r="L1712" i="5"/>
  <c r="L1519" i="5"/>
  <c r="L1434" i="5"/>
  <c r="O565" i="5" s="1"/>
  <c r="P565" i="5" s="1"/>
  <c r="L845" i="5"/>
  <c r="L1622" i="5"/>
  <c r="L1766" i="5"/>
  <c r="L1254" i="5"/>
  <c r="O505" i="5" s="1"/>
  <c r="P505" i="5" s="1"/>
  <c r="L1101" i="5"/>
  <c r="O454" i="5" s="1"/>
  <c r="P454" i="5" s="1"/>
  <c r="L1556" i="5"/>
  <c r="L457" i="5"/>
  <c r="L1067" i="5"/>
  <c r="L906" i="5"/>
  <c r="O389" i="5" s="1"/>
  <c r="P389" i="5" s="1"/>
  <c r="L1184" i="5"/>
  <c r="L320" i="5"/>
  <c r="L1672" i="5"/>
  <c r="L1800" i="5"/>
  <c r="O687" i="5" s="1"/>
  <c r="P687" i="5" s="1"/>
  <c r="L495" i="5"/>
  <c r="O252" i="5" s="1"/>
  <c r="P252" i="5" s="1"/>
  <c r="L663" i="5"/>
  <c r="O308" i="5" s="1"/>
  <c r="P308" i="5" s="1"/>
  <c r="L991" i="5"/>
  <c r="L1177" i="5"/>
  <c r="L988" i="5"/>
  <c r="L470" i="5"/>
  <c r="L1161" i="5"/>
  <c r="O474" i="5" s="1"/>
  <c r="P474" i="5" s="1"/>
  <c r="L760" i="5"/>
  <c r="L647" i="5"/>
  <c r="L575" i="5"/>
  <c r="L598" i="5"/>
  <c r="L973" i="5"/>
  <c r="L339" i="5"/>
  <c r="O200" i="5" s="1"/>
  <c r="P200" i="5" s="1"/>
  <c r="L1794" i="5"/>
  <c r="O685" i="5" s="1"/>
  <c r="P685" i="5" s="1"/>
  <c r="L717" i="5"/>
  <c r="O326" i="5" s="1"/>
  <c r="P326" i="5" s="1"/>
  <c r="L882" i="5"/>
  <c r="O381" i="5" s="1"/>
  <c r="P381" i="5" s="1"/>
  <c r="L351" i="5"/>
  <c r="O204" i="5" s="1"/>
  <c r="P204" i="5" s="1"/>
  <c r="L620" i="5"/>
  <c r="L914" i="5"/>
  <c r="L1659" i="5"/>
  <c r="O640" i="5" s="1"/>
  <c r="P640" i="5" s="1"/>
  <c r="L1169" i="5"/>
  <c r="L1202" i="5"/>
  <c r="L340" i="5"/>
  <c r="L408" i="5"/>
  <c r="O223" i="5" s="1"/>
  <c r="P223" i="5" s="1"/>
  <c r="L962" i="5"/>
  <c r="L1218" i="5"/>
  <c r="O493" i="5" s="1"/>
  <c r="P493" i="5" s="1"/>
  <c r="L328" i="5"/>
  <c r="L1782" i="5"/>
  <c r="O681" i="5" s="1"/>
  <c r="P681" i="5" s="1"/>
  <c r="L623" i="5"/>
  <c r="L601" i="5"/>
  <c r="L937" i="5"/>
  <c r="L898" i="5"/>
  <c r="L263" i="5"/>
  <c r="L360" i="5"/>
  <c r="O207" i="5" s="1"/>
  <c r="P207" i="5" s="1"/>
  <c r="L1111" i="5"/>
  <c r="L705" i="5"/>
  <c r="O322" i="5" s="1"/>
  <c r="P322" i="5" s="1"/>
  <c r="L599" i="5"/>
  <c r="L612" i="5"/>
  <c r="O291" i="5" s="1"/>
  <c r="P291" i="5" s="1"/>
  <c r="L648" i="5"/>
  <c r="O303" i="5" s="1"/>
  <c r="P303" i="5" s="1"/>
  <c r="L1775" i="5"/>
  <c r="L742" i="5"/>
  <c r="L567" i="5"/>
  <c r="O276" i="5" s="1"/>
  <c r="P276" i="5" s="1"/>
  <c r="L788" i="5"/>
  <c r="L1247" i="5"/>
  <c r="L492" i="5"/>
  <c r="O251" i="5" s="1"/>
  <c r="P251" i="5" s="1"/>
  <c r="L1417" i="5"/>
  <c r="L1307" i="5"/>
  <c r="L740" i="5"/>
  <c r="L387" i="5"/>
  <c r="O216" i="5" s="1"/>
  <c r="P216" i="5" s="1"/>
  <c r="L1013" i="5"/>
  <c r="L1044" i="5"/>
  <c r="O435" i="5" s="1"/>
  <c r="P435" i="5" s="1"/>
  <c r="L987" i="5"/>
  <c r="O416" i="5" s="1"/>
  <c r="P416" i="5" s="1"/>
  <c r="L1026" i="5"/>
  <c r="O429" i="5" s="1"/>
  <c r="P429" i="5" s="1"/>
  <c r="L994" i="5"/>
  <c r="L350" i="5"/>
  <c r="L303" i="5"/>
  <c r="O188" i="5" s="1"/>
  <c r="P188" i="5" s="1"/>
  <c r="L1406" i="5"/>
  <c r="L1281" i="5"/>
  <c r="O514" i="5" s="1"/>
  <c r="P514" i="5" s="1"/>
  <c r="L1674" i="5"/>
  <c r="O645" i="5" s="1"/>
  <c r="P645" i="5" s="1"/>
  <c r="L833" i="5"/>
  <c r="L1623" i="5"/>
  <c r="O628" i="5" s="1"/>
  <c r="P628" i="5" s="1"/>
  <c r="L611" i="5"/>
  <c r="L1593" i="5"/>
  <c r="O618" i="5" s="1"/>
  <c r="P618" i="5" s="1"/>
  <c r="L664" i="5"/>
  <c r="L1159" i="5"/>
  <c r="L1520" i="5"/>
  <c r="L1221" i="5"/>
  <c r="O494" i="5" s="1"/>
  <c r="P494" i="5" s="1"/>
  <c r="L850" i="5"/>
  <c r="L246" i="5"/>
  <c r="O169" i="5" s="1"/>
  <c r="P169" i="5" s="1"/>
  <c r="L357" i="5"/>
  <c r="O206" i="5" s="1"/>
  <c r="P206" i="5" s="1"/>
  <c r="L583" i="5"/>
  <c r="L895" i="5"/>
  <c r="L1428" i="5"/>
  <c r="O563" i="5" s="1"/>
  <c r="P563" i="5" s="1"/>
  <c r="L1637" i="5"/>
  <c r="L1540" i="5"/>
  <c r="L863" i="5"/>
  <c r="L1522" i="5"/>
  <c r="L588" i="5"/>
  <c r="O283" i="5" s="1"/>
  <c r="P283" i="5" s="1"/>
  <c r="L1576" i="5"/>
  <c r="L1632" i="5"/>
  <c r="O631" i="5" s="1"/>
  <c r="P631" i="5" s="1"/>
  <c r="L1192" i="5"/>
  <c r="L1466" i="5"/>
  <c r="L771" i="5"/>
  <c r="O344" i="5" s="1"/>
  <c r="P344" i="5" s="1"/>
  <c r="L461" i="5"/>
  <c r="L959" i="5"/>
  <c r="L747" i="5"/>
  <c r="O336" i="5" s="1"/>
  <c r="P336" i="5" s="1"/>
  <c r="L904" i="5"/>
  <c r="L1084" i="5"/>
  <c r="L1489" i="5"/>
  <c r="L1725" i="5"/>
  <c r="O662" i="5" s="1"/>
  <c r="P662" i="5" s="1"/>
  <c r="L1755" i="5"/>
  <c r="O672" i="5" s="1"/>
  <c r="P672" i="5" s="1"/>
  <c r="L1422" i="5"/>
  <c r="O561" i="5" s="1"/>
  <c r="P561" i="5" s="1"/>
  <c r="L837" i="5"/>
  <c r="O366" i="5" s="1"/>
  <c r="P366" i="5" s="1"/>
  <c r="L1508" i="5"/>
  <c r="L1811" i="5"/>
  <c r="L1324" i="5"/>
  <c r="L1822" i="5"/>
  <c r="L1365" i="5"/>
  <c r="O542" i="5" s="1"/>
  <c r="P542" i="5" s="1"/>
  <c r="L370" i="5"/>
  <c r="L908" i="5"/>
  <c r="L957" i="5"/>
  <c r="O406" i="5" s="1"/>
  <c r="P406" i="5" s="1"/>
  <c r="L919" i="5"/>
  <c r="L329" i="5"/>
  <c r="L1818" i="5"/>
  <c r="O693" i="5" s="1"/>
  <c r="P693" i="5" s="1"/>
  <c r="L1773" i="5"/>
  <c r="O678" i="5" s="1"/>
  <c r="P678" i="5" s="1"/>
  <c r="L280" i="5"/>
  <c r="L877" i="5"/>
  <c r="L635" i="5"/>
  <c r="L732" i="5"/>
  <c r="O331" i="5" s="1"/>
  <c r="P331" i="5" s="1"/>
  <c r="L472" i="5"/>
  <c r="L931" i="5"/>
  <c r="L1730" i="5"/>
  <c r="L1112" i="5"/>
  <c r="L1263" i="5"/>
  <c r="O508" i="5" s="1"/>
  <c r="P508" i="5" s="1"/>
  <c r="L1151" i="5"/>
  <c r="L707" i="5"/>
  <c r="L579" i="5"/>
  <c r="O280" i="5" s="1"/>
  <c r="P280" i="5" s="1"/>
  <c r="L523" i="5"/>
  <c r="L1377" i="5"/>
  <c r="O546" i="5" s="1"/>
  <c r="P546" i="5" s="1"/>
  <c r="L650" i="5"/>
  <c r="L997" i="5"/>
  <c r="L1132" i="5"/>
  <c r="L336" i="5"/>
  <c r="O199" i="5" s="1"/>
  <c r="P199" i="5" s="1"/>
  <c r="L982" i="5"/>
  <c r="L1634" i="5"/>
  <c r="L1804" i="5"/>
  <c r="L730" i="5"/>
  <c r="L276" i="5"/>
  <c r="O179" i="5" s="1"/>
  <c r="P179" i="5" s="1"/>
  <c r="L566" i="5"/>
  <c r="L681" i="5"/>
  <c r="O314" i="5" s="1"/>
  <c r="P314" i="5" s="1"/>
  <c r="L780" i="5"/>
  <c r="O347" i="5" s="1"/>
  <c r="P347" i="5" s="1"/>
  <c r="L1333" i="5"/>
  <c r="L1680" i="5"/>
  <c r="O647" i="5" s="1"/>
  <c r="P647" i="5" s="1"/>
  <c r="L1070" i="5"/>
  <c r="L385" i="5"/>
  <c r="L1033" i="5"/>
  <c r="L790" i="5"/>
  <c r="L933" i="5"/>
  <c r="O398" i="5" s="1"/>
  <c r="P398" i="5" s="1"/>
  <c r="L1104" i="5"/>
  <c r="O455" i="5" s="1"/>
  <c r="P455" i="5" s="1"/>
  <c r="L739" i="5"/>
  <c r="L341" i="5"/>
  <c r="L728" i="5"/>
  <c r="L557" i="5"/>
  <c r="L564" i="5"/>
  <c r="O275" i="5" s="1"/>
  <c r="P275" i="5" s="1"/>
  <c r="L1515" i="5"/>
  <c r="O592" i="5" s="1"/>
  <c r="P592" i="5" s="1"/>
  <c r="L528" i="5"/>
  <c r="O263" i="5" s="1"/>
  <c r="P263" i="5" s="1"/>
  <c r="L667" i="5"/>
  <c r="L646" i="5"/>
  <c r="L886" i="5"/>
  <c r="L366" i="5"/>
  <c r="O209" i="5" s="1"/>
  <c r="P209" i="5" s="1"/>
  <c r="L824" i="5"/>
  <c r="L1802" i="5"/>
  <c r="L352" i="5"/>
  <c r="L462" i="5"/>
  <c r="O241" i="5" s="1"/>
  <c r="P241" i="5" s="1"/>
  <c r="L692" i="5"/>
  <c r="L949" i="5"/>
  <c r="L437" i="5"/>
  <c r="L1833" i="5"/>
  <c r="O698" i="5" s="1"/>
  <c r="P698" i="5" s="1"/>
  <c r="L1649" i="5"/>
  <c r="L1358" i="5"/>
  <c r="L1621" i="5"/>
  <c r="L1770" i="5"/>
  <c r="O677" i="5" s="1"/>
  <c r="P677" i="5" s="1"/>
  <c r="L1334" i="5"/>
  <c r="L1002" i="5"/>
  <c r="O421" i="5" s="1"/>
  <c r="P421" i="5" s="1"/>
  <c r="L213" i="5"/>
  <c r="O158" i="5" s="1"/>
  <c r="P158" i="5" s="1"/>
  <c r="L791" i="5"/>
  <c r="L241" i="5"/>
  <c r="L151" i="5"/>
  <c r="L484" i="5"/>
  <c r="L496" i="5"/>
  <c r="L284" i="5"/>
  <c r="L148" i="5"/>
  <c r="L934" i="5"/>
  <c r="L250" i="5"/>
  <c r="L167" i="5"/>
  <c r="L1176" i="5"/>
  <c r="O479" i="5" s="1"/>
  <c r="P479" i="5" s="1"/>
  <c r="L407" i="5"/>
  <c r="L271" i="5"/>
  <c r="L131" i="5"/>
  <c r="L452" i="5"/>
  <c r="L274" i="5"/>
  <c r="L489" i="5"/>
  <c r="O250" i="5" s="1"/>
  <c r="P250" i="5" s="1"/>
  <c r="L255" i="5"/>
  <c r="O172" i="5" s="1"/>
  <c r="P172" i="5" s="1"/>
  <c r="L433" i="5"/>
  <c r="L243" i="5"/>
  <c r="O168" i="5" s="1"/>
  <c r="P168" i="5" s="1"/>
  <c r="L266" i="5"/>
  <c r="L144" i="5"/>
  <c r="O135" i="5" s="1"/>
  <c r="P135" i="5" s="1"/>
  <c r="L228" i="5"/>
  <c r="O163" i="5" s="1"/>
  <c r="P163" i="5" s="1"/>
  <c r="L136" i="5"/>
  <c r="L230" i="5"/>
  <c r="L174" i="5"/>
  <c r="O145" i="5" s="1"/>
  <c r="P145" i="5" s="1"/>
  <c r="L247" i="5"/>
  <c r="L1835" i="5"/>
  <c r="L1352" i="5"/>
  <c r="L1195" i="5"/>
  <c r="L1315" i="5"/>
  <c r="L1824" i="5"/>
  <c r="O695" i="5" s="1"/>
  <c r="P695" i="5" s="1"/>
  <c r="L1153" i="5"/>
  <c r="L855" i="5"/>
  <c r="O372" i="5" s="1"/>
  <c r="P372" i="5" s="1"/>
  <c r="L443" i="5"/>
  <c r="L252" i="5"/>
  <c r="O171" i="5" s="1"/>
  <c r="P171" i="5" s="1"/>
  <c r="L365" i="5"/>
  <c r="L441" i="5"/>
  <c r="O234" i="5" s="1"/>
  <c r="P234" i="5" s="1"/>
  <c r="L299" i="5"/>
  <c r="L188" i="5"/>
  <c r="L785" i="5"/>
  <c r="L205" i="5"/>
  <c r="L337" i="5"/>
  <c r="L1023" i="5"/>
  <c r="O428" i="5" s="1"/>
  <c r="P428" i="5" s="1"/>
  <c r="L422" i="5"/>
  <c r="L361" i="5"/>
  <c r="L147" i="5"/>
  <c r="O136" i="5" s="1"/>
  <c r="P136" i="5" s="1"/>
  <c r="L491" i="5"/>
  <c r="L249" i="5"/>
  <c r="O170" i="5" s="1"/>
  <c r="P170" i="5" s="1"/>
  <c r="L460" i="5"/>
  <c r="L395" i="5"/>
  <c r="L469" i="5"/>
  <c r="L185" i="5"/>
  <c r="L1054" i="5"/>
  <c r="L417" i="5"/>
  <c r="O226" i="5" s="1"/>
  <c r="P226" i="5" s="1"/>
  <c r="L150" i="5"/>
  <c r="O137" i="5" s="1"/>
  <c r="P137" i="5" s="1"/>
  <c r="L224" i="5"/>
  <c r="L418" i="5"/>
  <c r="L135" i="5"/>
  <c r="O132" i="5" s="1"/>
  <c r="P132" i="5" s="1"/>
  <c r="L222" i="5"/>
  <c r="O161" i="5" s="1"/>
  <c r="P161" i="5" s="1"/>
  <c r="L180" i="5"/>
  <c r="O147" i="5" s="1"/>
  <c r="P147" i="5" s="1"/>
  <c r="L258" i="5"/>
  <c r="O173" i="5" s="1"/>
  <c r="P173" i="5" s="1"/>
  <c r="L237" i="5"/>
  <c r="O166" i="5" s="1"/>
  <c r="P166" i="5" s="1"/>
  <c r="L202" i="5"/>
  <c r="L1539" i="5"/>
  <c r="O600" i="5" s="1"/>
  <c r="P600" i="5" s="1"/>
  <c r="L1137" i="5"/>
  <c r="O466" i="5" s="1"/>
  <c r="P466" i="5" s="1"/>
  <c r="L1372" i="5"/>
  <c r="L1227" i="5"/>
  <c r="O496" i="5" s="1"/>
  <c r="P496" i="5" s="1"/>
  <c r="L1625" i="5"/>
  <c r="L1119" i="5"/>
  <c r="O460" i="5" s="1"/>
  <c r="P460" i="5" s="1"/>
  <c r="L981" i="5"/>
  <c r="O414" i="5" s="1"/>
  <c r="P414" i="5" s="1"/>
  <c r="L434" i="5"/>
  <c r="L269" i="5"/>
  <c r="L184" i="5"/>
  <c r="L515" i="5"/>
  <c r="L436" i="5"/>
  <c r="L217" i="5"/>
  <c r="L966" i="5"/>
  <c r="O409" i="5" s="1"/>
  <c r="P409" i="5" s="1"/>
  <c r="L622" i="5"/>
  <c r="L211" i="5"/>
  <c r="L134" i="5"/>
  <c r="L676" i="5"/>
  <c r="L404" i="5"/>
  <c r="L207" i="5"/>
  <c r="O156" i="5" s="1"/>
  <c r="P156" i="5" s="1"/>
  <c r="L1085" i="5"/>
  <c r="L427" i="5"/>
  <c r="L204" i="5"/>
  <c r="O155" i="5" s="1"/>
  <c r="P155" i="5" s="1"/>
  <c r="L403" i="5"/>
  <c r="L236" i="5"/>
  <c r="L301" i="5"/>
  <c r="L333" i="5"/>
  <c r="O198" i="5" s="1"/>
  <c r="P198" i="5" s="1"/>
  <c r="L428" i="5"/>
  <c r="L201" i="5"/>
  <c r="O154" i="5" s="1"/>
  <c r="P154" i="5" s="1"/>
  <c r="L160" i="5"/>
  <c r="L1329" i="5"/>
  <c r="O530" i="5" s="1"/>
  <c r="P530" i="5" s="1"/>
  <c r="L521" i="5"/>
  <c r="L1191" i="5"/>
  <c r="O484" i="5" s="1"/>
  <c r="P484" i="5" s="1"/>
  <c r="L143" i="5"/>
  <c r="L1338" i="5"/>
  <c r="O533" i="5" s="1"/>
  <c r="P533" i="5" s="1"/>
  <c r="L1829" i="5"/>
  <c r="L394" i="5"/>
  <c r="L476" i="5"/>
  <c r="L218" i="5"/>
  <c r="L426" i="5"/>
  <c r="O229" i="5" s="1"/>
  <c r="P229" i="5" s="1"/>
  <c r="L225" i="5"/>
  <c r="O162" i="5" s="1"/>
  <c r="P162" i="5" s="1"/>
  <c r="L466" i="5"/>
  <c r="L711" i="5"/>
  <c r="O324" i="5" s="1"/>
  <c r="P324" i="5" s="1"/>
  <c r="L446" i="5"/>
  <c r="L172" i="5"/>
  <c r="L176" i="5"/>
  <c r="L794" i="5"/>
  <c r="L499" i="5"/>
  <c r="L165" i="5"/>
  <c r="O142" i="5" s="1"/>
  <c r="P142" i="5" s="1"/>
  <c r="L412" i="5"/>
  <c r="L132" i="5"/>
  <c r="O131" i="5" s="1"/>
  <c r="P131" i="5" s="1"/>
  <c r="L425" i="5"/>
  <c r="L221" i="5"/>
  <c r="L245" i="5"/>
  <c r="L306" i="5"/>
  <c r="O189" i="5" s="1"/>
  <c r="P189" i="5" s="1"/>
  <c r="L270" i="5"/>
  <c r="O177" i="5" s="1"/>
  <c r="P177" i="5" s="1"/>
  <c r="L401" i="5"/>
  <c r="L169" i="5"/>
  <c r="L133" i="5"/>
  <c r="L162" i="5"/>
  <c r="O141" i="5" s="1"/>
  <c r="P141" i="5" s="1"/>
  <c r="L242" i="5"/>
  <c r="L1376" i="5"/>
  <c r="L1828" i="5"/>
  <c r="L977" i="5"/>
  <c r="L1512" i="5"/>
  <c r="O591" i="5" s="1"/>
  <c r="P591" i="5" s="1"/>
  <c r="L1305" i="5"/>
  <c r="O522" i="5" s="1"/>
  <c r="P522" i="5" s="1"/>
  <c r="L1803" i="5"/>
  <c r="O688" i="5" s="1"/>
  <c r="P688" i="5" s="1"/>
  <c r="L289" i="5"/>
  <c r="L451" i="5"/>
  <c r="L178" i="5"/>
  <c r="L140" i="5"/>
  <c r="L327" i="5"/>
  <c r="O196" i="5" s="1"/>
  <c r="P196" i="5" s="1"/>
  <c r="L459" i="5"/>
  <c r="O240" i="5" s="1"/>
  <c r="P240" i="5" s="1"/>
  <c r="L239" i="5"/>
  <c r="L1031" i="5"/>
  <c r="L382" i="5"/>
  <c r="L398" i="5"/>
  <c r="L345" i="5"/>
  <c r="O202" i="5" s="1"/>
  <c r="P202" i="5" s="1"/>
  <c r="L197" i="5"/>
  <c r="L186" i="5"/>
  <c r="O149" i="5" s="1"/>
  <c r="P149" i="5" s="1"/>
  <c r="L142" i="5"/>
  <c r="L238" i="5"/>
  <c r="L414" i="5"/>
  <c r="O225" i="5" s="1"/>
  <c r="P225" i="5" s="1"/>
  <c r="L1391" i="5"/>
  <c r="L1797" i="5"/>
  <c r="O686" i="5" s="1"/>
  <c r="P686" i="5" s="1"/>
  <c r="L1300" i="5"/>
  <c r="L1498" i="5"/>
  <c r="L1257" i="5"/>
  <c r="O506" i="5" s="1"/>
  <c r="P506" i="5" s="1"/>
  <c r="L1787" i="5"/>
  <c r="L182" i="5"/>
  <c r="L442" i="5"/>
  <c r="L254" i="5"/>
  <c r="L493" i="5"/>
  <c r="L402" i="5"/>
  <c r="O221" i="5" s="1"/>
  <c r="P221" i="5" s="1"/>
  <c r="L175" i="5"/>
  <c r="L1168" i="5"/>
  <c r="L699" i="5"/>
  <c r="O320" i="5" s="1"/>
  <c r="P320" i="5" s="1"/>
  <c r="L375" i="5"/>
  <c r="O212" i="5" s="1"/>
  <c r="P212" i="5" s="1"/>
  <c r="L223" i="5"/>
  <c r="L431" i="5"/>
  <c r="L190" i="5"/>
  <c r="L168" i="5"/>
  <c r="O143" i="5" s="1"/>
  <c r="P143" i="5" s="1"/>
  <c r="L480" i="5"/>
  <c r="O247" i="5" s="1"/>
  <c r="P247" i="5" s="1"/>
  <c r="L203" i="5"/>
  <c r="L614" i="5"/>
  <c r="L455" i="5"/>
  <c r="L314" i="5"/>
  <c r="L166" i="5"/>
  <c r="L265" i="5"/>
  <c r="L438" i="5"/>
  <c r="O233" i="5" s="1"/>
  <c r="P233" i="5" s="1"/>
  <c r="L449" i="5"/>
  <c r="L229" i="5"/>
  <c r="L420" i="5"/>
  <c r="O227" i="5" s="1"/>
  <c r="P227" i="5" s="1"/>
  <c r="L1785" i="5"/>
  <c r="O682" i="5" s="1"/>
  <c r="P682" i="5" s="1"/>
  <c r="L802" i="5"/>
  <c r="L1367" i="5"/>
  <c r="L1612" i="5"/>
  <c r="L1591" i="5"/>
  <c r="L1363" i="5"/>
  <c r="L1178" i="5"/>
  <c r="L409" i="5"/>
  <c r="L405" i="5"/>
  <c r="O222" i="5" s="1"/>
  <c r="P222" i="5" s="1"/>
  <c r="L155" i="5"/>
  <c r="L444" i="5"/>
  <c r="O235" i="5" s="1"/>
  <c r="P235" i="5" s="1"/>
  <c r="L310" i="5"/>
  <c r="L698" i="5"/>
  <c r="L439" i="5"/>
  <c r="L233" i="5"/>
  <c r="L171" i="5"/>
  <c r="O144" i="5" s="1"/>
  <c r="P144" i="5" s="1"/>
  <c r="L326" i="5"/>
  <c r="L198" i="5"/>
  <c r="O153" i="5" s="1"/>
  <c r="P153" i="5" s="1"/>
  <c r="L713" i="5"/>
  <c r="L130" i="5"/>
  <c r="O130" i="5" s="1"/>
  <c r="P130" i="5" s="1"/>
  <c r="L195" i="5"/>
  <c r="O152" i="5" s="1"/>
  <c r="P152" i="5" s="1"/>
  <c r="L216" i="5"/>
  <c r="O159" i="5" s="1"/>
  <c r="P159" i="5" s="1"/>
  <c r="L170" i="5"/>
  <c r="L181" i="5"/>
  <c r="L410" i="5"/>
  <c r="L191" i="5"/>
  <c r="L381" i="5"/>
  <c r="O214" i="5" s="1"/>
  <c r="P214" i="5" s="1"/>
  <c r="L456" i="5"/>
  <c r="O239" i="5" s="1"/>
  <c r="P239" i="5" s="1"/>
  <c r="L234" i="5"/>
  <c r="O165" i="5" s="1"/>
  <c r="P165" i="5" s="1"/>
  <c r="L179" i="5"/>
  <c r="L1831" i="5"/>
  <c r="L1657" i="5"/>
  <c r="L1647" i="5"/>
  <c r="O636" i="5" s="1"/>
  <c r="P636" i="5" s="1"/>
  <c r="L1815" i="5"/>
  <c r="O692" i="5" s="1"/>
  <c r="P692" i="5" s="1"/>
  <c r="L1607" i="5"/>
  <c r="L1351" i="5"/>
  <c r="L468" i="5"/>
  <c r="O243" i="5" s="1"/>
  <c r="P243" i="5" s="1"/>
  <c r="L273" i="5"/>
  <c r="O178" i="5" s="1"/>
  <c r="P178" i="5" s="1"/>
  <c r="L950" i="5"/>
  <c r="L232" i="5"/>
  <c r="L353" i="5"/>
  <c r="L183" i="5"/>
  <c r="O148" i="5" s="1"/>
  <c r="P148" i="5" s="1"/>
  <c r="L507" i="5"/>
  <c r="O256" i="5" s="1"/>
  <c r="P256" i="5" s="1"/>
  <c r="L235" i="5"/>
  <c r="L219" i="5"/>
  <c r="O160" i="5" s="1"/>
  <c r="P160" i="5" s="1"/>
  <c r="L513" i="5"/>
  <c r="O258" i="5" s="1"/>
  <c r="P258" i="5" s="1"/>
  <c r="L509" i="5"/>
  <c r="L139" i="5"/>
  <c r="L497" i="5"/>
  <c r="L393" i="5"/>
  <c r="O218" i="5" s="1"/>
  <c r="P218" i="5" s="1"/>
  <c r="L226" i="5"/>
  <c r="L378" i="5"/>
  <c r="O213" i="5" s="1"/>
  <c r="P213" i="5" s="1"/>
  <c r="L163" i="5"/>
  <c r="L458" i="5"/>
  <c r="L206" i="5"/>
  <c r="L152" i="5"/>
  <c r="L177" i="5"/>
  <c r="O146" i="5" s="1"/>
  <c r="P146" i="5" s="1"/>
  <c r="L208" i="5"/>
  <c r="L164" i="5"/>
  <c r="L200" i="5"/>
  <c r="L423" i="5"/>
  <c r="O228" i="5" s="1"/>
  <c r="P228" i="5" s="1"/>
  <c r="L454" i="5"/>
  <c r="L419" i="5"/>
  <c r="L212" i="5"/>
  <c r="L399" i="5"/>
  <c r="O220" i="5" s="1"/>
  <c r="P220" i="5" s="1"/>
  <c r="L231" i="5"/>
  <c r="O164" i="5" s="1"/>
  <c r="P164" i="5" s="1"/>
  <c r="L196" i="5"/>
  <c r="L161" i="5"/>
  <c r="L447" i="5"/>
  <c r="O236" i="5" s="1"/>
  <c r="P236" i="5" s="1"/>
  <c r="L158" i="5"/>
  <c r="L153" i="5"/>
  <c r="O138" i="5" s="1"/>
  <c r="P138" i="5" s="1"/>
  <c r="L156" i="5"/>
  <c r="O139" i="5" s="1"/>
  <c r="P139" i="5" s="1"/>
  <c r="L450" i="5"/>
  <c r="O237" i="5" s="1"/>
  <c r="P237" i="5" s="1"/>
  <c r="L429" i="5"/>
  <c r="O230" i="5" s="1"/>
  <c r="P230" i="5" s="1"/>
  <c r="L137" i="5"/>
  <c r="L145" i="5"/>
  <c r="L214" i="5"/>
  <c r="L138" i="5"/>
  <c r="O133" i="5" s="1"/>
  <c r="P133" i="5" s="1"/>
  <c r="L210" i="5"/>
  <c r="O157" i="5" s="1"/>
  <c r="P157" i="5" s="1"/>
  <c r="L396" i="5"/>
  <c r="O219" i="5" s="1"/>
  <c r="P219" i="5" s="1"/>
  <c r="L445" i="5"/>
  <c r="L209" i="5"/>
  <c r="L430" i="5"/>
  <c r="L257" i="5"/>
  <c r="L129" i="5"/>
  <c r="L259" i="5"/>
  <c r="L251" i="5"/>
  <c r="L199" i="5"/>
  <c r="L406" i="5"/>
  <c r="L411" i="5"/>
  <c r="O224" i="5" s="1"/>
  <c r="P224" i="5" s="1"/>
  <c r="L220" i="5"/>
  <c r="L215" i="5"/>
  <c r="L157" i="5"/>
  <c r="L194" i="5"/>
  <c r="L173" i="5"/>
  <c r="L261" i="5"/>
  <c r="O174" i="5" s="1"/>
  <c r="P174" i="5" s="1"/>
  <c r="L272" i="5"/>
  <c r="L141" i="5"/>
  <c r="O134" i="5" s="1"/>
  <c r="P134" i="5" s="1"/>
  <c r="L187" i="5"/>
  <c r="L189" i="5"/>
  <c r="O150" i="5" s="1"/>
  <c r="P150" i="5" s="1"/>
  <c r="L397" i="5"/>
  <c r="L240" i="5"/>
  <c r="O167" i="5" s="1"/>
  <c r="P167" i="5" s="1"/>
  <c r="L421" i="5"/>
  <c r="L267" i="5"/>
  <c r="O176" i="5" s="1"/>
  <c r="P176" i="5" s="1"/>
  <c r="L193" i="5"/>
  <c r="L192" i="5"/>
  <c r="O151" i="5" s="1"/>
  <c r="P151" i="5" s="1"/>
  <c r="L413" i="5"/>
  <c r="L154" i="5"/>
  <c r="L149" i="5"/>
  <c r="L159" i="5"/>
  <c r="O140" i="5" s="1"/>
  <c r="P140" i="5" s="1"/>
  <c r="L415" i="5"/>
  <c r="L146" i="5"/>
  <c r="L435" i="5"/>
  <c r="O232" i="5" s="1"/>
  <c r="P232" i="5" s="1"/>
  <c r="L227" i="5"/>
  <c r="L796" i="5"/>
  <c r="L1409" i="5"/>
  <c r="L1796" i="5"/>
  <c r="L972" i="5"/>
  <c r="O411" i="5" s="1"/>
  <c r="P411" i="5" s="1"/>
  <c r="L294" i="5"/>
  <c r="O185" i="5" s="1"/>
  <c r="P185" i="5" s="1"/>
  <c r="L308" i="5"/>
  <c r="L695" i="5"/>
  <c r="L1012" i="5"/>
  <c r="L1784" i="5"/>
  <c r="L1435" i="5"/>
  <c r="L903" i="5"/>
  <c r="O388" i="5" s="1"/>
  <c r="P388" i="5" s="1"/>
  <c r="L342" i="5"/>
  <c r="O201" i="5" s="1"/>
  <c r="P201" i="5" s="1"/>
  <c r="L810" i="5"/>
  <c r="O357" i="5" s="1"/>
  <c r="P357" i="5" s="1"/>
  <c r="L682" i="5"/>
  <c r="L1666" i="5"/>
  <c r="L708" i="5"/>
  <c r="O323" i="5" s="1"/>
  <c r="P323" i="5" s="1"/>
  <c r="L572" i="5"/>
  <c r="L400" i="5"/>
  <c r="L610" i="5"/>
  <c r="L362" i="5"/>
  <c r="L1443" i="5"/>
  <c r="O568" i="5" s="1"/>
  <c r="P568" i="5" s="1"/>
  <c r="L1138" i="5"/>
  <c r="L256" i="5"/>
  <c r="L322" i="5"/>
  <c r="L565" i="5"/>
  <c r="L748" i="5"/>
  <c r="L1126" i="5"/>
  <c r="L1675" i="5"/>
  <c r="L1598" i="5"/>
  <c r="L736" i="5"/>
  <c r="L248" i="5"/>
  <c r="L577" i="5"/>
  <c r="L483" i="5"/>
  <c r="O248" i="5" s="1"/>
  <c r="P248" i="5" s="1"/>
  <c r="L939" i="5"/>
  <c r="O400" i="5" s="1"/>
  <c r="P400" i="5" s="1"/>
  <c r="L1103" i="5"/>
  <c r="L1360" i="5"/>
  <c r="L912" i="5"/>
  <c r="O391" i="5" s="1"/>
  <c r="P391" i="5" s="1"/>
  <c r="L754" i="5"/>
  <c r="L867" i="5"/>
  <c r="O376" i="5" s="1"/>
  <c r="P376" i="5" s="1"/>
  <c r="L1562" i="5"/>
  <c r="L775" i="5"/>
  <c r="L332" i="5"/>
  <c r="L1075" i="5"/>
  <c r="L1413" i="5"/>
  <c r="O558" i="5" s="1"/>
  <c r="P558" i="5" s="1"/>
  <c r="L1349" i="5"/>
  <c r="L1378" i="5"/>
  <c r="L1756" i="5"/>
  <c r="L609" i="5"/>
  <c r="O290" i="5" s="1"/>
  <c r="P290" i="5" s="1"/>
  <c r="L693" i="5"/>
  <c r="O318" i="5" s="1"/>
  <c r="P318" i="5" s="1"/>
  <c r="L367" i="5"/>
  <c r="L346" i="5"/>
  <c r="L534" i="5"/>
  <c r="O265" i="5" s="1"/>
  <c r="P265" i="5" s="1"/>
  <c r="L602" i="5"/>
  <c r="L1088" i="5"/>
  <c r="L1464" i="5"/>
  <c r="O575" i="5" s="1"/>
  <c r="P575" i="5" s="1"/>
  <c r="L1438" i="5"/>
  <c r="L1608" i="5"/>
  <c r="O623" i="5" s="1"/>
  <c r="P623" i="5" s="1"/>
  <c r="L1375" i="5"/>
  <c r="L1219" i="5"/>
  <c r="L1579" i="5"/>
  <c r="L661" i="5"/>
  <c r="L1537" i="5"/>
  <c r="L757" i="5"/>
  <c r="L368" i="5"/>
  <c r="L694" i="5"/>
  <c r="L518" i="5"/>
  <c r="L801" i="5"/>
  <c r="O354" i="5" s="1"/>
  <c r="P354" i="5" s="1"/>
  <c r="L752" i="5"/>
  <c r="L1441" i="5"/>
  <c r="L1236" i="5"/>
  <c r="O499" i="5" s="1"/>
  <c r="P499" i="5" s="1"/>
  <c r="L720" i="5"/>
  <c r="O327" i="5" s="1"/>
  <c r="P327" i="5" s="1"/>
  <c r="L1248" i="5"/>
  <c r="O503" i="5" s="1"/>
  <c r="P503" i="5" s="1"/>
  <c r="L634" i="5"/>
  <c r="L930" i="5"/>
  <c r="O397" i="5" s="1"/>
  <c r="P397" i="5" s="1"/>
  <c r="L551" i="5"/>
  <c r="L1198" i="5"/>
  <c r="L1266" i="5"/>
  <c r="O509" i="5" s="1"/>
  <c r="P509" i="5" s="1"/>
  <c r="L1130" i="5"/>
  <c r="L1022" i="5"/>
  <c r="L909" i="5"/>
  <c r="O390" i="5" s="1"/>
  <c r="P390" i="5" s="1"/>
  <c r="L1182" i="5"/>
  <c r="O481" i="5" s="1"/>
  <c r="P481" i="5" s="1"/>
  <c r="L633" i="5"/>
  <c r="O298" i="5" s="1"/>
  <c r="P298" i="5" s="1"/>
  <c r="L1291" i="5"/>
  <c r="L1095" i="5"/>
  <c r="O452" i="5" s="1"/>
  <c r="P452" i="5" s="1"/>
  <c r="L324" i="5"/>
  <c r="O195" i="5" s="1"/>
  <c r="P195" i="5" s="1"/>
  <c r="L885" i="5"/>
  <c r="O382" i="5" s="1"/>
  <c r="P382" i="5" s="1"/>
  <c r="L964" i="5"/>
  <c r="L344" i="5"/>
  <c r="L391" i="5"/>
  <c r="L1299" i="5"/>
  <c r="O520" i="5" s="1"/>
  <c r="P520" i="5" s="1"/>
  <c r="L1230" i="5"/>
  <c r="O497" i="5" s="1"/>
  <c r="P497" i="5" s="1"/>
  <c r="L275" i="5"/>
  <c r="L1105" i="5"/>
  <c r="L377" i="5"/>
  <c r="L731" i="5"/>
  <c r="L1154" i="5"/>
  <c r="L1648" i="5"/>
  <c r="L1761" i="5"/>
  <c r="O674" i="5" s="1"/>
  <c r="P674" i="5" s="1"/>
  <c r="L884" i="5"/>
  <c r="L279" i="5"/>
  <c r="O180" i="5" s="1"/>
  <c r="P180" i="5" s="1"/>
  <c r="L540" i="5"/>
  <c r="O267" i="5" s="1"/>
  <c r="P267" i="5" s="1"/>
  <c r="L770" i="5"/>
  <c r="L1323" i="5"/>
  <c r="O528" i="5" s="1"/>
  <c r="P528" i="5" s="1"/>
  <c r="L548" i="5"/>
  <c r="L501" i="5"/>
  <c r="O254" i="5" s="1"/>
  <c r="P254" i="5" s="1"/>
  <c r="L356" i="5"/>
  <c r="L590" i="5"/>
  <c r="L343" i="5"/>
  <c r="L852" i="5"/>
  <c r="O371" i="5" s="1"/>
  <c r="P371" i="5" s="1"/>
  <c r="L673" i="5"/>
  <c r="L1118" i="5"/>
  <c r="L278" i="5"/>
  <c r="L309" i="5"/>
  <c r="O190" i="5" s="1"/>
  <c r="P190" i="5" s="1"/>
  <c r="L1059" i="5"/>
  <c r="O440" i="5" s="1"/>
  <c r="P440" i="5" s="1"/>
  <c r="L680" i="5"/>
  <c r="L1166" i="5"/>
  <c r="L1262" i="5"/>
  <c r="L1038" i="5"/>
  <c r="O433" i="5" s="1"/>
  <c r="P433" i="5" s="1"/>
  <c r="L544" i="5"/>
  <c r="L498" i="5"/>
  <c r="O253" i="5" s="1"/>
  <c r="P253" i="5" s="1"/>
  <c r="L702" i="5"/>
  <c r="O321" i="5" s="1"/>
  <c r="P321" i="5" s="1"/>
  <c r="S132" i="4"/>
  <c r="U11" i="4"/>
  <c r="J14" i="4"/>
  <c r="L13" i="4"/>
  <c r="J15" i="4" l="1"/>
  <c r="L14" i="4"/>
  <c r="S133" i="4"/>
  <c r="U12" i="4"/>
  <c r="U13" i="4" l="1"/>
  <c r="S134" i="4"/>
  <c r="J16" i="4"/>
  <c r="L15" i="4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322" i="1"/>
  <c r="D320" i="1"/>
  <c r="E320" i="1" s="1"/>
  <c r="F320" i="1" s="1"/>
  <c r="G320" i="1" s="1"/>
  <c r="H320" i="1" s="1"/>
  <c r="I320" i="1" s="1"/>
  <c r="J320" i="1" s="1"/>
  <c r="K320" i="1" s="1"/>
  <c r="L320" i="1" s="1"/>
  <c r="M320" i="1" s="1"/>
  <c r="N320" i="1" s="1"/>
  <c r="O320" i="1" s="1"/>
  <c r="P320" i="1" s="1"/>
  <c r="Q320" i="1" s="1"/>
  <c r="R320" i="1" s="1"/>
  <c r="S320" i="1" s="1"/>
  <c r="T320" i="1" s="1"/>
  <c r="U320" i="1" s="1"/>
  <c r="V320" i="1" s="1"/>
  <c r="W320" i="1" s="1"/>
  <c r="X320" i="1" s="1"/>
  <c r="Y320" i="1" s="1"/>
  <c r="Z320" i="1" s="1"/>
  <c r="AA320" i="1" s="1"/>
  <c r="AB320" i="1" s="1"/>
  <c r="AC320" i="1" s="1"/>
  <c r="AD320" i="1" s="1"/>
  <c r="AE320" i="1" s="1"/>
  <c r="AF320" i="1" s="1"/>
  <c r="AG320" i="1" s="1"/>
  <c r="AH320" i="1" s="1"/>
  <c r="AI320" i="1" s="1"/>
  <c r="AJ320" i="1" s="1"/>
  <c r="AK320" i="1" s="1"/>
  <c r="AL320" i="1" s="1"/>
  <c r="AM320" i="1" s="1"/>
  <c r="AN320" i="1" s="1"/>
  <c r="AO320" i="1" s="1"/>
  <c r="AP320" i="1" s="1"/>
  <c r="AQ320" i="1" s="1"/>
  <c r="AR320" i="1" s="1"/>
  <c r="AS320" i="1" s="1"/>
  <c r="AT320" i="1" s="1"/>
  <c r="AU320" i="1" s="1"/>
  <c r="AV320" i="1" s="1"/>
  <c r="AW320" i="1" s="1"/>
  <c r="AX320" i="1" s="1"/>
  <c r="AY320" i="1" s="1"/>
  <c r="AZ320" i="1" s="1"/>
  <c r="BA320" i="1" s="1"/>
  <c r="BB320" i="1" s="1"/>
  <c r="BC320" i="1" s="1"/>
  <c r="BD320" i="1" s="1"/>
  <c r="BE320" i="1" s="1"/>
  <c r="BF320" i="1" s="1"/>
  <c r="C320" i="1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BG8" i="2" s="1"/>
  <c r="BH8" i="2" s="1"/>
  <c r="AP8" i="2"/>
  <c r="AQ8" i="2"/>
  <c r="AR8" i="2"/>
  <c r="AS8" i="2"/>
  <c r="AT8" i="2"/>
  <c r="AU8" i="2"/>
  <c r="BF8" i="2" s="1"/>
  <c r="AV8" i="2"/>
  <c r="AW8" i="2"/>
  <c r="AX8" i="2"/>
  <c r="AY8" i="2"/>
  <c r="AZ8" i="2"/>
  <c r="BA8" i="2"/>
  <c r="BB8" i="2"/>
  <c r="BC8" i="2"/>
  <c r="BD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BG9" i="2" s="1"/>
  <c r="BH9" i="2" s="1"/>
  <c r="AP9" i="2"/>
  <c r="AQ9" i="2"/>
  <c r="AR9" i="2"/>
  <c r="AS9" i="2"/>
  <c r="AT9" i="2"/>
  <c r="AU9" i="2"/>
  <c r="BF9" i="2" s="1"/>
  <c r="AV9" i="2"/>
  <c r="AW9" i="2"/>
  <c r="AX9" i="2"/>
  <c r="AY9" i="2"/>
  <c r="AZ9" i="2"/>
  <c r="BA9" i="2"/>
  <c r="BB9" i="2"/>
  <c r="BC9" i="2"/>
  <c r="BD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BG10" i="2" s="1"/>
  <c r="BH10" i="2" s="1"/>
  <c r="AP10" i="2"/>
  <c r="AQ10" i="2"/>
  <c r="AR10" i="2"/>
  <c r="AS10" i="2"/>
  <c r="AT10" i="2"/>
  <c r="AU10" i="2"/>
  <c r="BF10" i="2" s="1"/>
  <c r="AV10" i="2"/>
  <c r="AW10" i="2"/>
  <c r="AX10" i="2"/>
  <c r="AY10" i="2"/>
  <c r="AZ10" i="2"/>
  <c r="BA10" i="2"/>
  <c r="BB10" i="2"/>
  <c r="BC10" i="2"/>
  <c r="BD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BG11" i="2" s="1"/>
  <c r="BH11" i="2" s="1"/>
  <c r="AP11" i="2"/>
  <c r="AQ11" i="2"/>
  <c r="AR11" i="2"/>
  <c r="AS11" i="2"/>
  <c r="AT11" i="2"/>
  <c r="AU11" i="2"/>
  <c r="BF11" i="2" s="1"/>
  <c r="AV11" i="2"/>
  <c r="AW11" i="2"/>
  <c r="AX11" i="2"/>
  <c r="AY11" i="2"/>
  <c r="AZ11" i="2"/>
  <c r="BA11" i="2"/>
  <c r="BB11" i="2"/>
  <c r="BC11" i="2"/>
  <c r="BD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BG12" i="2" s="1"/>
  <c r="AP12" i="2"/>
  <c r="AQ12" i="2"/>
  <c r="AR12" i="2"/>
  <c r="AS12" i="2"/>
  <c r="AT12" i="2"/>
  <c r="AU12" i="2"/>
  <c r="BF12" i="2" s="1"/>
  <c r="AV12" i="2"/>
  <c r="AW12" i="2"/>
  <c r="AX12" i="2"/>
  <c r="AY12" i="2"/>
  <c r="AZ12" i="2"/>
  <c r="BA12" i="2"/>
  <c r="BB12" i="2"/>
  <c r="BC12" i="2"/>
  <c r="BD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BG13" i="2" s="1"/>
  <c r="AP13" i="2"/>
  <c r="AQ13" i="2"/>
  <c r="AR13" i="2"/>
  <c r="AS13" i="2"/>
  <c r="AT13" i="2"/>
  <c r="AU13" i="2"/>
  <c r="BF13" i="2" s="1"/>
  <c r="AV13" i="2"/>
  <c r="AW13" i="2"/>
  <c r="AX13" i="2"/>
  <c r="AY13" i="2"/>
  <c r="AZ13" i="2"/>
  <c r="BA13" i="2"/>
  <c r="BB13" i="2"/>
  <c r="BC13" i="2"/>
  <c r="BD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BG14" i="2" s="1"/>
  <c r="AP14" i="2"/>
  <c r="AQ14" i="2"/>
  <c r="AR14" i="2"/>
  <c r="AS14" i="2"/>
  <c r="AT14" i="2"/>
  <c r="AU14" i="2"/>
  <c r="BF14" i="2" s="1"/>
  <c r="AV14" i="2"/>
  <c r="AW14" i="2"/>
  <c r="AX14" i="2"/>
  <c r="AY14" i="2"/>
  <c r="AZ14" i="2"/>
  <c r="BA14" i="2"/>
  <c r="BB14" i="2"/>
  <c r="BC14" i="2"/>
  <c r="BD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BG15" i="2" s="1"/>
  <c r="AP15" i="2"/>
  <c r="AQ15" i="2"/>
  <c r="AR15" i="2"/>
  <c r="AS15" i="2"/>
  <c r="AT15" i="2"/>
  <c r="AU15" i="2"/>
  <c r="BF15" i="2" s="1"/>
  <c r="AV15" i="2"/>
  <c r="AW15" i="2"/>
  <c r="AX15" i="2"/>
  <c r="AY15" i="2"/>
  <c r="AZ15" i="2"/>
  <c r="BA15" i="2"/>
  <c r="BB15" i="2"/>
  <c r="BC15" i="2"/>
  <c r="BD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BG16" i="2" s="1"/>
  <c r="BH16" i="2" s="1"/>
  <c r="AP16" i="2"/>
  <c r="AQ16" i="2"/>
  <c r="AR16" i="2"/>
  <c r="AS16" i="2"/>
  <c r="AT16" i="2"/>
  <c r="AU16" i="2"/>
  <c r="BF16" i="2" s="1"/>
  <c r="AV16" i="2"/>
  <c r="AW16" i="2"/>
  <c r="AX16" i="2"/>
  <c r="AY16" i="2"/>
  <c r="AZ16" i="2"/>
  <c r="BA16" i="2"/>
  <c r="BB16" i="2"/>
  <c r="BC16" i="2"/>
  <c r="BD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BG17" i="2" s="1"/>
  <c r="BH17" i="2" s="1"/>
  <c r="AP17" i="2"/>
  <c r="AQ17" i="2"/>
  <c r="AR17" i="2"/>
  <c r="AS17" i="2"/>
  <c r="AT17" i="2"/>
  <c r="AU17" i="2"/>
  <c r="BF17" i="2" s="1"/>
  <c r="AV17" i="2"/>
  <c r="AW17" i="2"/>
  <c r="AX17" i="2"/>
  <c r="AY17" i="2"/>
  <c r="AZ17" i="2"/>
  <c r="BA17" i="2"/>
  <c r="BB17" i="2"/>
  <c r="BC17" i="2"/>
  <c r="BD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BG18" i="2" s="1"/>
  <c r="BH18" i="2" s="1"/>
  <c r="AP18" i="2"/>
  <c r="AQ18" i="2"/>
  <c r="AR18" i="2"/>
  <c r="AS18" i="2"/>
  <c r="AT18" i="2"/>
  <c r="AU18" i="2"/>
  <c r="BF18" i="2" s="1"/>
  <c r="AV18" i="2"/>
  <c r="AW18" i="2"/>
  <c r="AX18" i="2"/>
  <c r="AY18" i="2"/>
  <c r="AZ18" i="2"/>
  <c r="BA18" i="2"/>
  <c r="BB18" i="2"/>
  <c r="BC18" i="2"/>
  <c r="BD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BG19" i="2" s="1"/>
  <c r="BH19" i="2" s="1"/>
  <c r="AP19" i="2"/>
  <c r="AQ19" i="2"/>
  <c r="AR19" i="2"/>
  <c r="AS19" i="2"/>
  <c r="AT19" i="2"/>
  <c r="AU19" i="2"/>
  <c r="BF19" i="2" s="1"/>
  <c r="AV19" i="2"/>
  <c r="AW19" i="2"/>
  <c r="AX19" i="2"/>
  <c r="AY19" i="2"/>
  <c r="AZ19" i="2"/>
  <c r="BA19" i="2"/>
  <c r="BB19" i="2"/>
  <c r="BC19" i="2"/>
  <c r="BD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BG20" i="2" s="1"/>
  <c r="AP20" i="2"/>
  <c r="AQ20" i="2"/>
  <c r="AR20" i="2"/>
  <c r="AS20" i="2"/>
  <c r="AT20" i="2"/>
  <c r="AU20" i="2"/>
  <c r="BF20" i="2" s="1"/>
  <c r="AV20" i="2"/>
  <c r="AW20" i="2"/>
  <c r="AX20" i="2"/>
  <c r="AY20" i="2"/>
  <c r="AZ20" i="2"/>
  <c r="BA20" i="2"/>
  <c r="BB20" i="2"/>
  <c r="BC20" i="2"/>
  <c r="BD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BG21" i="2" s="1"/>
  <c r="AP21" i="2"/>
  <c r="AQ21" i="2"/>
  <c r="AR21" i="2"/>
  <c r="AS21" i="2"/>
  <c r="AT21" i="2"/>
  <c r="AU21" i="2"/>
  <c r="BF21" i="2" s="1"/>
  <c r="AV21" i="2"/>
  <c r="AW21" i="2"/>
  <c r="AX21" i="2"/>
  <c r="AY21" i="2"/>
  <c r="AZ21" i="2"/>
  <c r="BA21" i="2"/>
  <c r="BB21" i="2"/>
  <c r="BC21" i="2"/>
  <c r="BD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BG22" i="2" s="1"/>
  <c r="AP22" i="2"/>
  <c r="AQ22" i="2"/>
  <c r="AR22" i="2"/>
  <c r="AS22" i="2"/>
  <c r="AT22" i="2"/>
  <c r="AU22" i="2"/>
  <c r="BF22" i="2" s="1"/>
  <c r="AV22" i="2"/>
  <c r="AW22" i="2"/>
  <c r="AX22" i="2"/>
  <c r="AY22" i="2"/>
  <c r="AZ22" i="2"/>
  <c r="BA22" i="2"/>
  <c r="BB22" i="2"/>
  <c r="BC22" i="2"/>
  <c r="BD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BG23" i="2" s="1"/>
  <c r="AP23" i="2"/>
  <c r="AQ23" i="2"/>
  <c r="AR23" i="2"/>
  <c r="AS23" i="2"/>
  <c r="AT23" i="2"/>
  <c r="AU23" i="2"/>
  <c r="BF23" i="2" s="1"/>
  <c r="AV23" i="2"/>
  <c r="AW23" i="2"/>
  <c r="AX23" i="2"/>
  <c r="AY23" i="2"/>
  <c r="AZ23" i="2"/>
  <c r="BA23" i="2"/>
  <c r="BB23" i="2"/>
  <c r="BC23" i="2"/>
  <c r="BD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BG24" i="2" s="1"/>
  <c r="BH24" i="2" s="1"/>
  <c r="AP24" i="2"/>
  <c r="AQ24" i="2"/>
  <c r="AR24" i="2"/>
  <c r="AS24" i="2"/>
  <c r="AT24" i="2"/>
  <c r="AU24" i="2"/>
  <c r="BF24" i="2" s="1"/>
  <c r="AV24" i="2"/>
  <c r="AW24" i="2"/>
  <c r="AX24" i="2"/>
  <c r="AY24" i="2"/>
  <c r="AZ24" i="2"/>
  <c r="BA24" i="2"/>
  <c r="BB24" i="2"/>
  <c r="BC24" i="2"/>
  <c r="BD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BG25" i="2" s="1"/>
  <c r="BH25" i="2" s="1"/>
  <c r="AP25" i="2"/>
  <c r="AQ25" i="2"/>
  <c r="AR25" i="2"/>
  <c r="AS25" i="2"/>
  <c r="AT25" i="2"/>
  <c r="AU25" i="2"/>
  <c r="BF25" i="2" s="1"/>
  <c r="AV25" i="2"/>
  <c r="AW25" i="2"/>
  <c r="AX25" i="2"/>
  <c r="AY25" i="2"/>
  <c r="AZ25" i="2"/>
  <c r="BA25" i="2"/>
  <c r="BB25" i="2"/>
  <c r="BC25" i="2"/>
  <c r="BD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BG26" i="2" s="1"/>
  <c r="BH26" i="2" s="1"/>
  <c r="AP26" i="2"/>
  <c r="AQ26" i="2"/>
  <c r="AR26" i="2"/>
  <c r="AS26" i="2"/>
  <c r="AT26" i="2"/>
  <c r="AU26" i="2"/>
  <c r="BF26" i="2" s="1"/>
  <c r="AV26" i="2"/>
  <c r="AW26" i="2"/>
  <c r="AX26" i="2"/>
  <c r="AY26" i="2"/>
  <c r="AZ26" i="2"/>
  <c r="BA26" i="2"/>
  <c r="BB26" i="2"/>
  <c r="BC26" i="2"/>
  <c r="BD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BG27" i="2" s="1"/>
  <c r="BH27" i="2" s="1"/>
  <c r="AP27" i="2"/>
  <c r="AQ27" i="2"/>
  <c r="AR27" i="2"/>
  <c r="AS27" i="2"/>
  <c r="AT27" i="2"/>
  <c r="AU27" i="2"/>
  <c r="BF27" i="2" s="1"/>
  <c r="AV27" i="2"/>
  <c r="AW27" i="2"/>
  <c r="AX27" i="2"/>
  <c r="AY27" i="2"/>
  <c r="AZ27" i="2"/>
  <c r="BA27" i="2"/>
  <c r="BB27" i="2"/>
  <c r="BC27" i="2"/>
  <c r="BD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BG28" i="2" s="1"/>
  <c r="AP28" i="2"/>
  <c r="AQ28" i="2"/>
  <c r="AR28" i="2"/>
  <c r="AS28" i="2"/>
  <c r="AT28" i="2"/>
  <c r="AU28" i="2"/>
  <c r="BF28" i="2" s="1"/>
  <c r="AV28" i="2"/>
  <c r="AW28" i="2"/>
  <c r="AX28" i="2"/>
  <c r="AY28" i="2"/>
  <c r="AZ28" i="2"/>
  <c r="BA28" i="2"/>
  <c r="BB28" i="2"/>
  <c r="BC28" i="2"/>
  <c r="BD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BG29" i="2" s="1"/>
  <c r="AP29" i="2"/>
  <c r="AQ29" i="2"/>
  <c r="AR29" i="2"/>
  <c r="AS29" i="2"/>
  <c r="AT29" i="2"/>
  <c r="AU29" i="2"/>
  <c r="BF29" i="2" s="1"/>
  <c r="AV29" i="2"/>
  <c r="AW29" i="2"/>
  <c r="AX29" i="2"/>
  <c r="AY29" i="2"/>
  <c r="AZ29" i="2"/>
  <c r="BA29" i="2"/>
  <c r="BB29" i="2"/>
  <c r="BC29" i="2"/>
  <c r="BD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BG30" i="2" s="1"/>
  <c r="AP30" i="2"/>
  <c r="AQ30" i="2"/>
  <c r="AR30" i="2"/>
  <c r="AS30" i="2"/>
  <c r="AT30" i="2"/>
  <c r="AU30" i="2"/>
  <c r="BF30" i="2" s="1"/>
  <c r="AV30" i="2"/>
  <c r="AW30" i="2"/>
  <c r="AX30" i="2"/>
  <c r="AY30" i="2"/>
  <c r="AZ30" i="2"/>
  <c r="BA30" i="2"/>
  <c r="BB30" i="2"/>
  <c r="BC30" i="2"/>
  <c r="BD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BG31" i="2" s="1"/>
  <c r="AP31" i="2"/>
  <c r="AQ31" i="2"/>
  <c r="AR31" i="2"/>
  <c r="AS31" i="2"/>
  <c r="AT31" i="2"/>
  <c r="AU31" i="2"/>
  <c r="BF31" i="2" s="1"/>
  <c r="AV31" i="2"/>
  <c r="AW31" i="2"/>
  <c r="AX31" i="2"/>
  <c r="AY31" i="2"/>
  <c r="AZ31" i="2"/>
  <c r="BA31" i="2"/>
  <c r="BB31" i="2"/>
  <c r="BC31" i="2"/>
  <c r="BD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BG32" i="2" s="1"/>
  <c r="BH32" i="2" s="1"/>
  <c r="AP32" i="2"/>
  <c r="AQ32" i="2"/>
  <c r="AR32" i="2"/>
  <c r="AS32" i="2"/>
  <c r="AT32" i="2"/>
  <c r="AU32" i="2"/>
  <c r="BF32" i="2" s="1"/>
  <c r="AV32" i="2"/>
  <c r="AW32" i="2"/>
  <c r="AX32" i="2"/>
  <c r="AY32" i="2"/>
  <c r="AZ32" i="2"/>
  <c r="BA32" i="2"/>
  <c r="BB32" i="2"/>
  <c r="BC32" i="2"/>
  <c r="BD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BG33" i="2" s="1"/>
  <c r="BH33" i="2" s="1"/>
  <c r="AP33" i="2"/>
  <c r="AQ33" i="2"/>
  <c r="AR33" i="2"/>
  <c r="AS33" i="2"/>
  <c r="AT33" i="2"/>
  <c r="AU33" i="2"/>
  <c r="BF33" i="2" s="1"/>
  <c r="AV33" i="2"/>
  <c r="AW33" i="2"/>
  <c r="AX33" i="2"/>
  <c r="AY33" i="2"/>
  <c r="AZ33" i="2"/>
  <c r="BA33" i="2"/>
  <c r="BB33" i="2"/>
  <c r="BC33" i="2"/>
  <c r="BD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BG34" i="2" s="1"/>
  <c r="BH34" i="2" s="1"/>
  <c r="AP34" i="2"/>
  <c r="AQ34" i="2"/>
  <c r="AR34" i="2"/>
  <c r="AS34" i="2"/>
  <c r="AT34" i="2"/>
  <c r="AU34" i="2"/>
  <c r="BF34" i="2" s="1"/>
  <c r="AV34" i="2"/>
  <c r="AW34" i="2"/>
  <c r="AX34" i="2"/>
  <c r="AY34" i="2"/>
  <c r="AZ34" i="2"/>
  <c r="BA34" i="2"/>
  <c r="BB34" i="2"/>
  <c r="BC34" i="2"/>
  <c r="BD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BG35" i="2" s="1"/>
  <c r="BH35" i="2" s="1"/>
  <c r="AP35" i="2"/>
  <c r="AQ35" i="2"/>
  <c r="AR35" i="2"/>
  <c r="AS35" i="2"/>
  <c r="AT35" i="2"/>
  <c r="AU35" i="2"/>
  <c r="BF35" i="2" s="1"/>
  <c r="AV35" i="2"/>
  <c r="AW35" i="2"/>
  <c r="AX35" i="2"/>
  <c r="AY35" i="2"/>
  <c r="AZ35" i="2"/>
  <c r="BA35" i="2"/>
  <c r="BB35" i="2"/>
  <c r="BC35" i="2"/>
  <c r="BD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BG36" i="2" s="1"/>
  <c r="AP36" i="2"/>
  <c r="AQ36" i="2"/>
  <c r="AR36" i="2"/>
  <c r="AS36" i="2"/>
  <c r="AT36" i="2"/>
  <c r="AU36" i="2"/>
  <c r="BF36" i="2" s="1"/>
  <c r="AV36" i="2"/>
  <c r="AW36" i="2"/>
  <c r="AX36" i="2"/>
  <c r="AY36" i="2"/>
  <c r="AZ36" i="2"/>
  <c r="BA36" i="2"/>
  <c r="BB36" i="2"/>
  <c r="BC36" i="2"/>
  <c r="BD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BG37" i="2" s="1"/>
  <c r="AP37" i="2"/>
  <c r="AQ37" i="2"/>
  <c r="AR37" i="2"/>
  <c r="AS37" i="2"/>
  <c r="AT37" i="2"/>
  <c r="AU37" i="2"/>
  <c r="BF37" i="2" s="1"/>
  <c r="AV37" i="2"/>
  <c r="AW37" i="2"/>
  <c r="AX37" i="2"/>
  <c r="AY37" i="2"/>
  <c r="AZ37" i="2"/>
  <c r="BA37" i="2"/>
  <c r="BB37" i="2"/>
  <c r="BC37" i="2"/>
  <c r="BD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BG38" i="2" s="1"/>
  <c r="AP38" i="2"/>
  <c r="AQ38" i="2"/>
  <c r="AR38" i="2"/>
  <c r="AS38" i="2"/>
  <c r="AT38" i="2"/>
  <c r="AU38" i="2"/>
  <c r="BF38" i="2" s="1"/>
  <c r="AV38" i="2"/>
  <c r="AW38" i="2"/>
  <c r="AX38" i="2"/>
  <c r="AY38" i="2"/>
  <c r="AZ38" i="2"/>
  <c r="BA38" i="2"/>
  <c r="BB38" i="2"/>
  <c r="BC38" i="2"/>
  <c r="BD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BG39" i="2" s="1"/>
  <c r="AP39" i="2"/>
  <c r="AQ39" i="2"/>
  <c r="AR39" i="2"/>
  <c r="AS39" i="2"/>
  <c r="AT39" i="2"/>
  <c r="AU39" i="2"/>
  <c r="BF39" i="2" s="1"/>
  <c r="AV39" i="2"/>
  <c r="AW39" i="2"/>
  <c r="AX39" i="2"/>
  <c r="AY39" i="2"/>
  <c r="AZ39" i="2"/>
  <c r="BA39" i="2"/>
  <c r="BB39" i="2"/>
  <c r="BC39" i="2"/>
  <c r="BD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BG40" i="2" s="1"/>
  <c r="BH40" i="2" s="1"/>
  <c r="AP40" i="2"/>
  <c r="AQ40" i="2"/>
  <c r="AR40" i="2"/>
  <c r="AS40" i="2"/>
  <c r="AT40" i="2"/>
  <c r="AU40" i="2"/>
  <c r="BF40" i="2" s="1"/>
  <c r="AV40" i="2"/>
  <c r="AW40" i="2"/>
  <c r="AX40" i="2"/>
  <c r="AY40" i="2"/>
  <c r="AZ40" i="2"/>
  <c r="BA40" i="2"/>
  <c r="BB40" i="2"/>
  <c r="BC40" i="2"/>
  <c r="BD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BG41" i="2" s="1"/>
  <c r="BH41" i="2" s="1"/>
  <c r="AP41" i="2"/>
  <c r="AQ41" i="2"/>
  <c r="AR41" i="2"/>
  <c r="AS41" i="2"/>
  <c r="AT41" i="2"/>
  <c r="AU41" i="2"/>
  <c r="BF41" i="2" s="1"/>
  <c r="AV41" i="2"/>
  <c r="AW41" i="2"/>
  <c r="AX41" i="2"/>
  <c r="AY41" i="2"/>
  <c r="AZ41" i="2"/>
  <c r="BA41" i="2"/>
  <c r="BB41" i="2"/>
  <c r="BC41" i="2"/>
  <c r="BD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BG42" i="2" s="1"/>
  <c r="BH42" i="2" s="1"/>
  <c r="AP42" i="2"/>
  <c r="AQ42" i="2"/>
  <c r="AR42" i="2"/>
  <c r="AS42" i="2"/>
  <c r="AT42" i="2"/>
  <c r="AU42" i="2"/>
  <c r="BF42" i="2" s="1"/>
  <c r="AV42" i="2"/>
  <c r="AW42" i="2"/>
  <c r="AX42" i="2"/>
  <c r="AY42" i="2"/>
  <c r="AZ42" i="2"/>
  <c r="BA42" i="2"/>
  <c r="BB42" i="2"/>
  <c r="BC42" i="2"/>
  <c r="BD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BG43" i="2" s="1"/>
  <c r="AP43" i="2"/>
  <c r="AQ43" i="2"/>
  <c r="AR43" i="2"/>
  <c r="AS43" i="2"/>
  <c r="AT43" i="2"/>
  <c r="AU43" i="2"/>
  <c r="BF43" i="2" s="1"/>
  <c r="AV43" i="2"/>
  <c r="AW43" i="2"/>
  <c r="AX43" i="2"/>
  <c r="AY43" i="2"/>
  <c r="AZ43" i="2"/>
  <c r="BA43" i="2"/>
  <c r="BB43" i="2"/>
  <c r="BC43" i="2"/>
  <c r="BD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BG44" i="2" s="1"/>
  <c r="AP44" i="2"/>
  <c r="AQ44" i="2"/>
  <c r="AR44" i="2"/>
  <c r="AS44" i="2"/>
  <c r="AT44" i="2"/>
  <c r="AU44" i="2"/>
  <c r="BF44" i="2" s="1"/>
  <c r="AV44" i="2"/>
  <c r="AW44" i="2"/>
  <c r="AX44" i="2"/>
  <c r="AY44" i="2"/>
  <c r="AZ44" i="2"/>
  <c r="BA44" i="2"/>
  <c r="BB44" i="2"/>
  <c r="BC44" i="2"/>
  <c r="BD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BG45" i="2" s="1"/>
  <c r="AP45" i="2"/>
  <c r="AQ45" i="2"/>
  <c r="AR45" i="2"/>
  <c r="AS45" i="2"/>
  <c r="AT45" i="2"/>
  <c r="AU45" i="2"/>
  <c r="BF45" i="2" s="1"/>
  <c r="AV45" i="2"/>
  <c r="AW45" i="2"/>
  <c r="AX45" i="2"/>
  <c r="AY45" i="2"/>
  <c r="AZ45" i="2"/>
  <c r="BA45" i="2"/>
  <c r="BB45" i="2"/>
  <c r="BC45" i="2"/>
  <c r="BD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BG46" i="2" s="1"/>
  <c r="AP46" i="2"/>
  <c r="AQ46" i="2"/>
  <c r="AR46" i="2"/>
  <c r="AS46" i="2"/>
  <c r="AT46" i="2"/>
  <c r="AU46" i="2"/>
  <c r="BF46" i="2" s="1"/>
  <c r="AV46" i="2"/>
  <c r="AW46" i="2"/>
  <c r="AX46" i="2"/>
  <c r="AY46" i="2"/>
  <c r="AZ46" i="2"/>
  <c r="BA46" i="2"/>
  <c r="BB46" i="2"/>
  <c r="BC46" i="2"/>
  <c r="BD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BG47" i="2" s="1"/>
  <c r="AP47" i="2"/>
  <c r="AQ47" i="2"/>
  <c r="AR47" i="2"/>
  <c r="AS47" i="2"/>
  <c r="AT47" i="2"/>
  <c r="AU47" i="2"/>
  <c r="BF47" i="2" s="1"/>
  <c r="AV47" i="2"/>
  <c r="AW47" i="2"/>
  <c r="AX47" i="2"/>
  <c r="AY47" i="2"/>
  <c r="AZ47" i="2"/>
  <c r="BA47" i="2"/>
  <c r="BB47" i="2"/>
  <c r="BC47" i="2"/>
  <c r="BD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BG48" i="2" s="1"/>
  <c r="BH48" i="2" s="1"/>
  <c r="AP48" i="2"/>
  <c r="AQ48" i="2"/>
  <c r="AR48" i="2"/>
  <c r="AS48" i="2"/>
  <c r="AT48" i="2"/>
  <c r="AU48" i="2"/>
  <c r="BF48" i="2" s="1"/>
  <c r="AV48" i="2"/>
  <c r="AW48" i="2"/>
  <c r="AX48" i="2"/>
  <c r="AY48" i="2"/>
  <c r="AZ48" i="2"/>
  <c r="BA48" i="2"/>
  <c r="BB48" i="2"/>
  <c r="BC48" i="2"/>
  <c r="BD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BG49" i="2" s="1"/>
  <c r="BH49" i="2" s="1"/>
  <c r="AP49" i="2"/>
  <c r="AQ49" i="2"/>
  <c r="AR49" i="2"/>
  <c r="AS49" i="2"/>
  <c r="AT49" i="2"/>
  <c r="AU49" i="2"/>
  <c r="BF49" i="2" s="1"/>
  <c r="AV49" i="2"/>
  <c r="AW49" i="2"/>
  <c r="AX49" i="2"/>
  <c r="AY49" i="2"/>
  <c r="AZ49" i="2"/>
  <c r="BA49" i="2"/>
  <c r="BB49" i="2"/>
  <c r="BC49" i="2"/>
  <c r="BD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BG50" i="2" s="1"/>
  <c r="BH50" i="2" s="1"/>
  <c r="AP50" i="2"/>
  <c r="AQ50" i="2"/>
  <c r="AR50" i="2"/>
  <c r="AS50" i="2"/>
  <c r="AT50" i="2"/>
  <c r="AU50" i="2"/>
  <c r="BF50" i="2" s="1"/>
  <c r="AV50" i="2"/>
  <c r="AW50" i="2"/>
  <c r="AX50" i="2"/>
  <c r="AY50" i="2"/>
  <c r="AZ50" i="2"/>
  <c r="BA50" i="2"/>
  <c r="BB50" i="2"/>
  <c r="BC50" i="2"/>
  <c r="BD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BG51" i="2" s="1"/>
  <c r="AP51" i="2"/>
  <c r="AQ51" i="2"/>
  <c r="AR51" i="2"/>
  <c r="AS51" i="2"/>
  <c r="AT51" i="2"/>
  <c r="AU51" i="2"/>
  <c r="BF51" i="2" s="1"/>
  <c r="AV51" i="2"/>
  <c r="AW51" i="2"/>
  <c r="AX51" i="2"/>
  <c r="AY51" i="2"/>
  <c r="AZ51" i="2"/>
  <c r="BA51" i="2"/>
  <c r="BB51" i="2"/>
  <c r="BC51" i="2"/>
  <c r="BD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BG52" i="2" s="1"/>
  <c r="AP52" i="2"/>
  <c r="AQ52" i="2"/>
  <c r="AR52" i="2"/>
  <c r="AS52" i="2"/>
  <c r="AT52" i="2"/>
  <c r="AU52" i="2"/>
  <c r="BF52" i="2" s="1"/>
  <c r="AV52" i="2"/>
  <c r="AW52" i="2"/>
  <c r="AX52" i="2"/>
  <c r="AY52" i="2"/>
  <c r="AZ52" i="2"/>
  <c r="BA52" i="2"/>
  <c r="BB52" i="2"/>
  <c r="BC52" i="2"/>
  <c r="BD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BG53" i="2" s="1"/>
  <c r="AP53" i="2"/>
  <c r="AQ53" i="2"/>
  <c r="AR53" i="2"/>
  <c r="AS53" i="2"/>
  <c r="AT53" i="2"/>
  <c r="AU53" i="2"/>
  <c r="BF53" i="2" s="1"/>
  <c r="AV53" i="2"/>
  <c r="AW53" i="2"/>
  <c r="AX53" i="2"/>
  <c r="AY53" i="2"/>
  <c r="AZ53" i="2"/>
  <c r="BA53" i="2"/>
  <c r="BB53" i="2"/>
  <c r="BC53" i="2"/>
  <c r="BD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BG54" i="2" s="1"/>
  <c r="AP54" i="2"/>
  <c r="AQ54" i="2"/>
  <c r="AR54" i="2"/>
  <c r="AS54" i="2"/>
  <c r="AT54" i="2"/>
  <c r="AU54" i="2"/>
  <c r="BF54" i="2" s="1"/>
  <c r="AV54" i="2"/>
  <c r="AW54" i="2"/>
  <c r="AX54" i="2"/>
  <c r="AY54" i="2"/>
  <c r="AZ54" i="2"/>
  <c r="BA54" i="2"/>
  <c r="BB54" i="2"/>
  <c r="BC54" i="2"/>
  <c r="BD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BG55" i="2" s="1"/>
  <c r="AP55" i="2"/>
  <c r="AQ55" i="2"/>
  <c r="AR55" i="2"/>
  <c r="AS55" i="2"/>
  <c r="AT55" i="2"/>
  <c r="AU55" i="2"/>
  <c r="BF55" i="2" s="1"/>
  <c r="AV55" i="2"/>
  <c r="AW55" i="2"/>
  <c r="AX55" i="2"/>
  <c r="AY55" i="2"/>
  <c r="AZ55" i="2"/>
  <c r="BA55" i="2"/>
  <c r="BB55" i="2"/>
  <c r="BC55" i="2"/>
  <c r="BD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BG56" i="2" s="1"/>
  <c r="BH56" i="2" s="1"/>
  <c r="AP56" i="2"/>
  <c r="AQ56" i="2"/>
  <c r="AR56" i="2"/>
  <c r="AS56" i="2"/>
  <c r="AT56" i="2"/>
  <c r="AU56" i="2"/>
  <c r="BF56" i="2" s="1"/>
  <c r="AV56" i="2"/>
  <c r="AW56" i="2"/>
  <c r="AX56" i="2"/>
  <c r="AY56" i="2"/>
  <c r="AZ56" i="2"/>
  <c r="BA56" i="2"/>
  <c r="BB56" i="2"/>
  <c r="BC56" i="2"/>
  <c r="BD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BG57" i="2" s="1"/>
  <c r="BH57" i="2" s="1"/>
  <c r="AP57" i="2"/>
  <c r="AQ57" i="2"/>
  <c r="AR57" i="2"/>
  <c r="AS57" i="2"/>
  <c r="AT57" i="2"/>
  <c r="AU57" i="2"/>
  <c r="BF57" i="2" s="1"/>
  <c r="AV57" i="2"/>
  <c r="AW57" i="2"/>
  <c r="AX57" i="2"/>
  <c r="AY57" i="2"/>
  <c r="AZ57" i="2"/>
  <c r="BA57" i="2"/>
  <c r="BB57" i="2"/>
  <c r="BC57" i="2"/>
  <c r="BD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BG58" i="2" s="1"/>
  <c r="BH58" i="2" s="1"/>
  <c r="AP58" i="2"/>
  <c r="AQ58" i="2"/>
  <c r="AR58" i="2"/>
  <c r="AS58" i="2"/>
  <c r="AT58" i="2"/>
  <c r="AU58" i="2"/>
  <c r="BF58" i="2" s="1"/>
  <c r="AV58" i="2"/>
  <c r="AW58" i="2"/>
  <c r="AX58" i="2"/>
  <c r="AY58" i="2"/>
  <c r="AZ58" i="2"/>
  <c r="BA58" i="2"/>
  <c r="BB58" i="2"/>
  <c r="BC58" i="2"/>
  <c r="BD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BG59" i="2" s="1"/>
  <c r="AP59" i="2"/>
  <c r="AQ59" i="2"/>
  <c r="AR59" i="2"/>
  <c r="AS59" i="2"/>
  <c r="AT59" i="2"/>
  <c r="AU59" i="2"/>
  <c r="BF59" i="2" s="1"/>
  <c r="AV59" i="2"/>
  <c r="AW59" i="2"/>
  <c r="AX59" i="2"/>
  <c r="AY59" i="2"/>
  <c r="AZ59" i="2"/>
  <c r="BA59" i="2"/>
  <c r="BB59" i="2"/>
  <c r="BC59" i="2"/>
  <c r="BD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BG60" i="2" s="1"/>
  <c r="AP60" i="2"/>
  <c r="AQ60" i="2"/>
  <c r="AR60" i="2"/>
  <c r="AS60" i="2"/>
  <c r="AT60" i="2"/>
  <c r="AU60" i="2"/>
  <c r="BF60" i="2" s="1"/>
  <c r="AV60" i="2"/>
  <c r="AW60" i="2"/>
  <c r="AX60" i="2"/>
  <c r="AY60" i="2"/>
  <c r="AZ60" i="2"/>
  <c r="BA60" i="2"/>
  <c r="BB60" i="2"/>
  <c r="BC60" i="2"/>
  <c r="BD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BG61" i="2" s="1"/>
  <c r="AP61" i="2"/>
  <c r="AQ61" i="2"/>
  <c r="AR61" i="2"/>
  <c r="AS61" i="2"/>
  <c r="AT61" i="2"/>
  <c r="AU61" i="2"/>
  <c r="BF61" i="2" s="1"/>
  <c r="AV61" i="2"/>
  <c r="AW61" i="2"/>
  <c r="AX61" i="2"/>
  <c r="AY61" i="2"/>
  <c r="AZ61" i="2"/>
  <c r="BA61" i="2"/>
  <c r="BB61" i="2"/>
  <c r="BC61" i="2"/>
  <c r="BD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BG62" i="2" s="1"/>
  <c r="AP62" i="2"/>
  <c r="AQ62" i="2"/>
  <c r="AR62" i="2"/>
  <c r="AS62" i="2"/>
  <c r="AT62" i="2"/>
  <c r="AU62" i="2"/>
  <c r="BF62" i="2" s="1"/>
  <c r="AV62" i="2"/>
  <c r="AW62" i="2"/>
  <c r="AX62" i="2"/>
  <c r="AY62" i="2"/>
  <c r="AZ62" i="2"/>
  <c r="BA62" i="2"/>
  <c r="BB62" i="2"/>
  <c r="BC62" i="2"/>
  <c r="BD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BG63" i="2" s="1"/>
  <c r="AP63" i="2"/>
  <c r="AQ63" i="2"/>
  <c r="AR63" i="2"/>
  <c r="AS63" i="2"/>
  <c r="AT63" i="2"/>
  <c r="AU63" i="2"/>
  <c r="BF63" i="2" s="1"/>
  <c r="AV63" i="2"/>
  <c r="AW63" i="2"/>
  <c r="AX63" i="2"/>
  <c r="AY63" i="2"/>
  <c r="AZ63" i="2"/>
  <c r="BA63" i="2"/>
  <c r="BB63" i="2"/>
  <c r="BC63" i="2"/>
  <c r="BD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BG64" i="2" s="1"/>
  <c r="BH64" i="2" s="1"/>
  <c r="AP64" i="2"/>
  <c r="AQ64" i="2"/>
  <c r="AR64" i="2"/>
  <c r="AS64" i="2"/>
  <c r="AT64" i="2"/>
  <c r="AU64" i="2"/>
  <c r="BF64" i="2" s="1"/>
  <c r="AV64" i="2"/>
  <c r="AW64" i="2"/>
  <c r="AX64" i="2"/>
  <c r="AY64" i="2"/>
  <c r="AZ64" i="2"/>
  <c r="BA64" i="2"/>
  <c r="BB64" i="2"/>
  <c r="BC64" i="2"/>
  <c r="BD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BG65" i="2" s="1"/>
  <c r="BH65" i="2" s="1"/>
  <c r="AP65" i="2"/>
  <c r="AQ65" i="2"/>
  <c r="AR65" i="2"/>
  <c r="AS65" i="2"/>
  <c r="AT65" i="2"/>
  <c r="AU65" i="2"/>
  <c r="BF65" i="2" s="1"/>
  <c r="AV65" i="2"/>
  <c r="AW65" i="2"/>
  <c r="AX65" i="2"/>
  <c r="AY65" i="2"/>
  <c r="AZ65" i="2"/>
  <c r="BA65" i="2"/>
  <c r="BB65" i="2"/>
  <c r="BC65" i="2"/>
  <c r="BD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BG66" i="2" s="1"/>
  <c r="BH66" i="2" s="1"/>
  <c r="AP66" i="2"/>
  <c r="AQ66" i="2"/>
  <c r="AR66" i="2"/>
  <c r="AS66" i="2"/>
  <c r="AT66" i="2"/>
  <c r="AU66" i="2"/>
  <c r="BF66" i="2" s="1"/>
  <c r="AV66" i="2"/>
  <c r="AW66" i="2"/>
  <c r="AX66" i="2"/>
  <c r="AY66" i="2"/>
  <c r="AZ66" i="2"/>
  <c r="BA66" i="2"/>
  <c r="BB66" i="2"/>
  <c r="BC66" i="2"/>
  <c r="BD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BG67" i="2" s="1"/>
  <c r="AP67" i="2"/>
  <c r="AQ67" i="2"/>
  <c r="AR67" i="2"/>
  <c r="AS67" i="2"/>
  <c r="AT67" i="2"/>
  <c r="AU67" i="2"/>
  <c r="BF67" i="2" s="1"/>
  <c r="AV67" i="2"/>
  <c r="AW67" i="2"/>
  <c r="AX67" i="2"/>
  <c r="AY67" i="2"/>
  <c r="AZ67" i="2"/>
  <c r="BA67" i="2"/>
  <c r="BB67" i="2"/>
  <c r="BC67" i="2"/>
  <c r="BD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BG68" i="2" s="1"/>
  <c r="AP68" i="2"/>
  <c r="AQ68" i="2"/>
  <c r="AR68" i="2"/>
  <c r="AS68" i="2"/>
  <c r="AT68" i="2"/>
  <c r="AU68" i="2"/>
  <c r="BF68" i="2" s="1"/>
  <c r="AV68" i="2"/>
  <c r="AW68" i="2"/>
  <c r="AX68" i="2"/>
  <c r="AY68" i="2"/>
  <c r="AZ68" i="2"/>
  <c r="BA68" i="2"/>
  <c r="BB68" i="2"/>
  <c r="BC68" i="2"/>
  <c r="BD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BG69" i="2" s="1"/>
  <c r="AP69" i="2"/>
  <c r="AQ69" i="2"/>
  <c r="AR69" i="2"/>
  <c r="AS69" i="2"/>
  <c r="AT69" i="2"/>
  <c r="AU69" i="2"/>
  <c r="BF69" i="2" s="1"/>
  <c r="AV69" i="2"/>
  <c r="AW69" i="2"/>
  <c r="AX69" i="2"/>
  <c r="AY69" i="2"/>
  <c r="AZ69" i="2"/>
  <c r="BA69" i="2"/>
  <c r="BB69" i="2"/>
  <c r="BC69" i="2"/>
  <c r="BD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BG70" i="2" s="1"/>
  <c r="AP70" i="2"/>
  <c r="AQ70" i="2"/>
  <c r="AR70" i="2"/>
  <c r="AS70" i="2"/>
  <c r="AT70" i="2"/>
  <c r="AU70" i="2"/>
  <c r="BF70" i="2" s="1"/>
  <c r="AV70" i="2"/>
  <c r="AW70" i="2"/>
  <c r="AX70" i="2"/>
  <c r="AY70" i="2"/>
  <c r="AZ70" i="2"/>
  <c r="BA70" i="2"/>
  <c r="BB70" i="2"/>
  <c r="BC70" i="2"/>
  <c r="BD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BG71" i="2" s="1"/>
  <c r="AP71" i="2"/>
  <c r="AQ71" i="2"/>
  <c r="AR71" i="2"/>
  <c r="AS71" i="2"/>
  <c r="AT71" i="2"/>
  <c r="AU71" i="2"/>
  <c r="BF71" i="2" s="1"/>
  <c r="AV71" i="2"/>
  <c r="AW71" i="2"/>
  <c r="AX71" i="2"/>
  <c r="AY71" i="2"/>
  <c r="AZ71" i="2"/>
  <c r="BA71" i="2"/>
  <c r="BB71" i="2"/>
  <c r="BC71" i="2"/>
  <c r="BD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BG72" i="2" s="1"/>
  <c r="BH72" i="2" s="1"/>
  <c r="AP72" i="2"/>
  <c r="AQ72" i="2"/>
  <c r="AR72" i="2"/>
  <c r="AS72" i="2"/>
  <c r="AT72" i="2"/>
  <c r="AU72" i="2"/>
  <c r="BF72" i="2" s="1"/>
  <c r="AV72" i="2"/>
  <c r="AW72" i="2"/>
  <c r="AX72" i="2"/>
  <c r="AY72" i="2"/>
  <c r="AZ72" i="2"/>
  <c r="BA72" i="2"/>
  <c r="BB72" i="2"/>
  <c r="BC72" i="2"/>
  <c r="BD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BG73" i="2" s="1"/>
  <c r="BH73" i="2" s="1"/>
  <c r="AP73" i="2"/>
  <c r="AQ73" i="2"/>
  <c r="AR73" i="2"/>
  <c r="AS73" i="2"/>
  <c r="AT73" i="2"/>
  <c r="AU73" i="2"/>
  <c r="BF73" i="2" s="1"/>
  <c r="AV73" i="2"/>
  <c r="AW73" i="2"/>
  <c r="AX73" i="2"/>
  <c r="AY73" i="2"/>
  <c r="AZ73" i="2"/>
  <c r="BA73" i="2"/>
  <c r="BB73" i="2"/>
  <c r="BC73" i="2"/>
  <c r="BD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BG74" i="2" s="1"/>
  <c r="BH74" i="2" s="1"/>
  <c r="AP74" i="2"/>
  <c r="AQ74" i="2"/>
  <c r="AR74" i="2"/>
  <c r="AS74" i="2"/>
  <c r="AT74" i="2"/>
  <c r="AU74" i="2"/>
  <c r="BF74" i="2" s="1"/>
  <c r="AV74" i="2"/>
  <c r="AW74" i="2"/>
  <c r="AX74" i="2"/>
  <c r="AY74" i="2"/>
  <c r="AZ74" i="2"/>
  <c r="BA74" i="2"/>
  <c r="BB74" i="2"/>
  <c r="BC74" i="2"/>
  <c r="BD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BG75" i="2" s="1"/>
  <c r="BH75" i="2" s="1"/>
  <c r="AP75" i="2"/>
  <c r="AQ75" i="2"/>
  <c r="AR75" i="2"/>
  <c r="AS75" i="2"/>
  <c r="AT75" i="2"/>
  <c r="AU75" i="2"/>
  <c r="BF75" i="2" s="1"/>
  <c r="AV75" i="2"/>
  <c r="AW75" i="2"/>
  <c r="AX75" i="2"/>
  <c r="AY75" i="2"/>
  <c r="AZ75" i="2"/>
  <c r="BA75" i="2"/>
  <c r="BB75" i="2"/>
  <c r="BC75" i="2"/>
  <c r="BD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BG76" i="2" s="1"/>
  <c r="AP76" i="2"/>
  <c r="AQ76" i="2"/>
  <c r="AR76" i="2"/>
  <c r="AS76" i="2"/>
  <c r="AT76" i="2"/>
  <c r="AU76" i="2"/>
  <c r="BF76" i="2" s="1"/>
  <c r="AV76" i="2"/>
  <c r="AW76" i="2"/>
  <c r="AX76" i="2"/>
  <c r="AY76" i="2"/>
  <c r="AZ76" i="2"/>
  <c r="BA76" i="2"/>
  <c r="BB76" i="2"/>
  <c r="BC76" i="2"/>
  <c r="BD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BG77" i="2" s="1"/>
  <c r="AP77" i="2"/>
  <c r="AQ77" i="2"/>
  <c r="AR77" i="2"/>
  <c r="AS77" i="2"/>
  <c r="AT77" i="2"/>
  <c r="AU77" i="2"/>
  <c r="BF77" i="2" s="1"/>
  <c r="AV77" i="2"/>
  <c r="AW77" i="2"/>
  <c r="AX77" i="2"/>
  <c r="AY77" i="2"/>
  <c r="AZ77" i="2"/>
  <c r="BA77" i="2"/>
  <c r="BB77" i="2"/>
  <c r="BC77" i="2"/>
  <c r="BD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BG78" i="2" s="1"/>
  <c r="AP78" i="2"/>
  <c r="AQ78" i="2"/>
  <c r="AR78" i="2"/>
  <c r="AS78" i="2"/>
  <c r="AT78" i="2"/>
  <c r="AU78" i="2"/>
  <c r="BF78" i="2" s="1"/>
  <c r="AV78" i="2"/>
  <c r="AW78" i="2"/>
  <c r="AX78" i="2"/>
  <c r="AY78" i="2"/>
  <c r="AZ78" i="2"/>
  <c r="BA78" i="2"/>
  <c r="BB78" i="2"/>
  <c r="BC78" i="2"/>
  <c r="BD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BG79" i="2" s="1"/>
  <c r="AP79" i="2"/>
  <c r="AQ79" i="2"/>
  <c r="AR79" i="2"/>
  <c r="AS79" i="2"/>
  <c r="AT79" i="2"/>
  <c r="AU79" i="2"/>
  <c r="BF79" i="2" s="1"/>
  <c r="AV79" i="2"/>
  <c r="AW79" i="2"/>
  <c r="AX79" i="2"/>
  <c r="AY79" i="2"/>
  <c r="AZ79" i="2"/>
  <c r="BA79" i="2"/>
  <c r="BB79" i="2"/>
  <c r="BC79" i="2"/>
  <c r="BD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BG80" i="2" s="1"/>
  <c r="BH80" i="2" s="1"/>
  <c r="AP80" i="2"/>
  <c r="AQ80" i="2"/>
  <c r="AR80" i="2"/>
  <c r="AS80" i="2"/>
  <c r="AT80" i="2"/>
  <c r="AU80" i="2"/>
  <c r="BF80" i="2" s="1"/>
  <c r="AV80" i="2"/>
  <c r="AW80" i="2"/>
  <c r="AX80" i="2"/>
  <c r="AY80" i="2"/>
  <c r="AZ80" i="2"/>
  <c r="BA80" i="2"/>
  <c r="BB80" i="2"/>
  <c r="BC80" i="2"/>
  <c r="BD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BG81" i="2" s="1"/>
  <c r="BH81" i="2" s="1"/>
  <c r="AP81" i="2"/>
  <c r="AQ81" i="2"/>
  <c r="AR81" i="2"/>
  <c r="AS81" i="2"/>
  <c r="AT81" i="2"/>
  <c r="AU81" i="2"/>
  <c r="BF81" i="2" s="1"/>
  <c r="AV81" i="2"/>
  <c r="AW81" i="2"/>
  <c r="AX81" i="2"/>
  <c r="AY81" i="2"/>
  <c r="AZ81" i="2"/>
  <c r="BA81" i="2"/>
  <c r="BB81" i="2"/>
  <c r="BC81" i="2"/>
  <c r="BD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BG82" i="2" s="1"/>
  <c r="BH82" i="2" s="1"/>
  <c r="AP82" i="2"/>
  <c r="AQ82" i="2"/>
  <c r="AR82" i="2"/>
  <c r="AS82" i="2"/>
  <c r="AT82" i="2"/>
  <c r="AU82" i="2"/>
  <c r="BF82" i="2" s="1"/>
  <c r="AV82" i="2"/>
  <c r="AW82" i="2"/>
  <c r="AX82" i="2"/>
  <c r="AY82" i="2"/>
  <c r="AZ82" i="2"/>
  <c r="BA82" i="2"/>
  <c r="BB82" i="2"/>
  <c r="BC82" i="2"/>
  <c r="BD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BG83" i="2" s="1"/>
  <c r="AP83" i="2"/>
  <c r="AQ83" i="2"/>
  <c r="AR83" i="2"/>
  <c r="AS83" i="2"/>
  <c r="AT83" i="2"/>
  <c r="AU83" i="2"/>
  <c r="BF83" i="2" s="1"/>
  <c r="AV83" i="2"/>
  <c r="AW83" i="2"/>
  <c r="AX83" i="2"/>
  <c r="AY83" i="2"/>
  <c r="AZ83" i="2"/>
  <c r="BA83" i="2"/>
  <c r="BB83" i="2"/>
  <c r="BC83" i="2"/>
  <c r="BD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BG84" i="2" s="1"/>
  <c r="AP84" i="2"/>
  <c r="AQ84" i="2"/>
  <c r="AR84" i="2"/>
  <c r="AS84" i="2"/>
  <c r="AT84" i="2"/>
  <c r="AU84" i="2"/>
  <c r="BF84" i="2" s="1"/>
  <c r="AV84" i="2"/>
  <c r="AW84" i="2"/>
  <c r="AX84" i="2"/>
  <c r="AY84" i="2"/>
  <c r="AZ84" i="2"/>
  <c r="BA84" i="2"/>
  <c r="BB84" i="2"/>
  <c r="BC84" i="2"/>
  <c r="BD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BG85" i="2" s="1"/>
  <c r="AP85" i="2"/>
  <c r="AQ85" i="2"/>
  <c r="AR85" i="2"/>
  <c r="AS85" i="2"/>
  <c r="AT85" i="2"/>
  <c r="AU85" i="2"/>
  <c r="BF85" i="2" s="1"/>
  <c r="AV85" i="2"/>
  <c r="AW85" i="2"/>
  <c r="AX85" i="2"/>
  <c r="AY85" i="2"/>
  <c r="AZ85" i="2"/>
  <c r="BA85" i="2"/>
  <c r="BB85" i="2"/>
  <c r="BC85" i="2"/>
  <c r="BD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BG86" i="2" s="1"/>
  <c r="AP86" i="2"/>
  <c r="AQ86" i="2"/>
  <c r="AR86" i="2"/>
  <c r="AS86" i="2"/>
  <c r="AT86" i="2"/>
  <c r="AU86" i="2"/>
  <c r="BF86" i="2" s="1"/>
  <c r="AV86" i="2"/>
  <c r="AW86" i="2"/>
  <c r="AX86" i="2"/>
  <c r="AY86" i="2"/>
  <c r="AZ86" i="2"/>
  <c r="BA86" i="2"/>
  <c r="BB86" i="2"/>
  <c r="BC86" i="2"/>
  <c r="BD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BG87" i="2" s="1"/>
  <c r="AP87" i="2"/>
  <c r="AQ87" i="2"/>
  <c r="AR87" i="2"/>
  <c r="AS87" i="2"/>
  <c r="AT87" i="2"/>
  <c r="AU87" i="2"/>
  <c r="BF87" i="2" s="1"/>
  <c r="AV87" i="2"/>
  <c r="AW87" i="2"/>
  <c r="AX87" i="2"/>
  <c r="AY87" i="2"/>
  <c r="AZ87" i="2"/>
  <c r="BA87" i="2"/>
  <c r="BB87" i="2"/>
  <c r="BC87" i="2"/>
  <c r="BD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BG88" i="2" s="1"/>
  <c r="BH88" i="2" s="1"/>
  <c r="AP88" i="2"/>
  <c r="AQ88" i="2"/>
  <c r="AR88" i="2"/>
  <c r="AS88" i="2"/>
  <c r="AT88" i="2"/>
  <c r="AU88" i="2"/>
  <c r="BF88" i="2" s="1"/>
  <c r="AV88" i="2"/>
  <c r="AW88" i="2"/>
  <c r="AX88" i="2"/>
  <c r="AY88" i="2"/>
  <c r="AZ88" i="2"/>
  <c r="BA88" i="2"/>
  <c r="BB88" i="2"/>
  <c r="BC88" i="2"/>
  <c r="BD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BG89" i="2" s="1"/>
  <c r="BH89" i="2" s="1"/>
  <c r="AP89" i="2"/>
  <c r="AQ89" i="2"/>
  <c r="AR89" i="2"/>
  <c r="AS89" i="2"/>
  <c r="AT89" i="2"/>
  <c r="AU89" i="2"/>
  <c r="BF89" i="2" s="1"/>
  <c r="AV89" i="2"/>
  <c r="AW89" i="2"/>
  <c r="AX89" i="2"/>
  <c r="AY89" i="2"/>
  <c r="AZ89" i="2"/>
  <c r="BA89" i="2"/>
  <c r="BB89" i="2"/>
  <c r="BC89" i="2"/>
  <c r="BD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BG90" i="2" s="1"/>
  <c r="BH90" i="2" s="1"/>
  <c r="AP90" i="2"/>
  <c r="AQ90" i="2"/>
  <c r="AR90" i="2"/>
  <c r="AS90" i="2"/>
  <c r="AT90" i="2"/>
  <c r="AU90" i="2"/>
  <c r="BF90" i="2" s="1"/>
  <c r="AV90" i="2"/>
  <c r="AW90" i="2"/>
  <c r="AX90" i="2"/>
  <c r="AY90" i="2"/>
  <c r="AZ90" i="2"/>
  <c r="BA90" i="2"/>
  <c r="BB90" i="2"/>
  <c r="BC90" i="2"/>
  <c r="BD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BG91" i="2" s="1"/>
  <c r="BH91" i="2" s="1"/>
  <c r="AP91" i="2"/>
  <c r="AQ91" i="2"/>
  <c r="AR91" i="2"/>
  <c r="AS91" i="2"/>
  <c r="AT91" i="2"/>
  <c r="AU91" i="2"/>
  <c r="BF91" i="2" s="1"/>
  <c r="AV91" i="2"/>
  <c r="AW91" i="2"/>
  <c r="AX91" i="2"/>
  <c r="AY91" i="2"/>
  <c r="AZ91" i="2"/>
  <c r="BA91" i="2"/>
  <c r="BB91" i="2"/>
  <c r="BC91" i="2"/>
  <c r="BD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BG92" i="2" s="1"/>
  <c r="AP92" i="2"/>
  <c r="AQ92" i="2"/>
  <c r="AR92" i="2"/>
  <c r="AS92" i="2"/>
  <c r="AT92" i="2"/>
  <c r="AU92" i="2"/>
  <c r="BF92" i="2" s="1"/>
  <c r="AV92" i="2"/>
  <c r="AW92" i="2"/>
  <c r="AX92" i="2"/>
  <c r="AY92" i="2"/>
  <c r="AZ92" i="2"/>
  <c r="BA92" i="2"/>
  <c r="BB92" i="2"/>
  <c r="BC92" i="2"/>
  <c r="BD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BG93" i="2" s="1"/>
  <c r="AP93" i="2"/>
  <c r="AQ93" i="2"/>
  <c r="AR93" i="2"/>
  <c r="AS93" i="2"/>
  <c r="AT93" i="2"/>
  <c r="AU93" i="2"/>
  <c r="BF93" i="2" s="1"/>
  <c r="AV93" i="2"/>
  <c r="AW93" i="2"/>
  <c r="AX93" i="2"/>
  <c r="AY93" i="2"/>
  <c r="AZ93" i="2"/>
  <c r="BA93" i="2"/>
  <c r="BB93" i="2"/>
  <c r="BC93" i="2"/>
  <c r="BD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BG94" i="2" s="1"/>
  <c r="AP94" i="2"/>
  <c r="AQ94" i="2"/>
  <c r="AR94" i="2"/>
  <c r="AS94" i="2"/>
  <c r="AT94" i="2"/>
  <c r="AU94" i="2"/>
  <c r="BF94" i="2" s="1"/>
  <c r="AV94" i="2"/>
  <c r="AW94" i="2"/>
  <c r="AX94" i="2"/>
  <c r="AY94" i="2"/>
  <c r="AZ94" i="2"/>
  <c r="BA94" i="2"/>
  <c r="BB94" i="2"/>
  <c r="BC94" i="2"/>
  <c r="BD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BG95" i="2" s="1"/>
  <c r="AP95" i="2"/>
  <c r="AQ95" i="2"/>
  <c r="AR95" i="2"/>
  <c r="AS95" i="2"/>
  <c r="AT95" i="2"/>
  <c r="AU95" i="2"/>
  <c r="BF95" i="2" s="1"/>
  <c r="AV95" i="2"/>
  <c r="AW95" i="2"/>
  <c r="AX95" i="2"/>
  <c r="AY95" i="2"/>
  <c r="AZ95" i="2"/>
  <c r="BA95" i="2"/>
  <c r="BB95" i="2"/>
  <c r="BC95" i="2"/>
  <c r="BD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BG96" i="2" s="1"/>
  <c r="BH96" i="2" s="1"/>
  <c r="AP96" i="2"/>
  <c r="AQ96" i="2"/>
  <c r="AR96" i="2"/>
  <c r="AS96" i="2"/>
  <c r="AT96" i="2"/>
  <c r="AU96" i="2"/>
  <c r="BF96" i="2" s="1"/>
  <c r="AV96" i="2"/>
  <c r="AW96" i="2"/>
  <c r="AX96" i="2"/>
  <c r="AY96" i="2"/>
  <c r="AZ96" i="2"/>
  <c r="BA96" i="2"/>
  <c r="BB96" i="2"/>
  <c r="BC96" i="2"/>
  <c r="BD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BG97" i="2" s="1"/>
  <c r="BH97" i="2" s="1"/>
  <c r="AP97" i="2"/>
  <c r="AQ97" i="2"/>
  <c r="AR97" i="2"/>
  <c r="AS97" i="2"/>
  <c r="AT97" i="2"/>
  <c r="AU97" i="2"/>
  <c r="BF97" i="2" s="1"/>
  <c r="AV97" i="2"/>
  <c r="AW97" i="2"/>
  <c r="AX97" i="2"/>
  <c r="AY97" i="2"/>
  <c r="AZ97" i="2"/>
  <c r="BA97" i="2"/>
  <c r="BB97" i="2"/>
  <c r="BC97" i="2"/>
  <c r="BD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BG98" i="2" s="1"/>
  <c r="BH98" i="2" s="1"/>
  <c r="AP98" i="2"/>
  <c r="AQ98" i="2"/>
  <c r="AR98" i="2"/>
  <c r="AS98" i="2"/>
  <c r="AT98" i="2"/>
  <c r="AU98" i="2"/>
  <c r="BF98" i="2" s="1"/>
  <c r="AV98" i="2"/>
  <c r="AW98" i="2"/>
  <c r="AX98" i="2"/>
  <c r="AY98" i="2"/>
  <c r="AZ98" i="2"/>
  <c r="BA98" i="2"/>
  <c r="BB98" i="2"/>
  <c r="BC98" i="2"/>
  <c r="BD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BG99" i="2" s="1"/>
  <c r="AP99" i="2"/>
  <c r="AQ99" i="2"/>
  <c r="AR99" i="2"/>
  <c r="AS99" i="2"/>
  <c r="AT99" i="2"/>
  <c r="AU99" i="2"/>
  <c r="BF99" i="2" s="1"/>
  <c r="AV99" i="2"/>
  <c r="AW99" i="2"/>
  <c r="AX99" i="2"/>
  <c r="AY99" i="2"/>
  <c r="AZ99" i="2"/>
  <c r="BA99" i="2"/>
  <c r="BB99" i="2"/>
  <c r="BC99" i="2"/>
  <c r="BD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BG100" i="2" s="1"/>
  <c r="AP100" i="2"/>
  <c r="AQ100" i="2"/>
  <c r="AR100" i="2"/>
  <c r="AS100" i="2"/>
  <c r="AT100" i="2"/>
  <c r="AU100" i="2"/>
  <c r="BF100" i="2" s="1"/>
  <c r="AV100" i="2"/>
  <c r="AW100" i="2"/>
  <c r="AX100" i="2"/>
  <c r="AY100" i="2"/>
  <c r="AZ100" i="2"/>
  <c r="BA100" i="2"/>
  <c r="BB100" i="2"/>
  <c r="BC100" i="2"/>
  <c r="BD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BG101" i="2" s="1"/>
  <c r="AP101" i="2"/>
  <c r="AQ101" i="2"/>
  <c r="AR101" i="2"/>
  <c r="AS101" i="2"/>
  <c r="AT101" i="2"/>
  <c r="AU101" i="2"/>
  <c r="BF101" i="2" s="1"/>
  <c r="AV101" i="2"/>
  <c r="AW101" i="2"/>
  <c r="AX101" i="2"/>
  <c r="AY101" i="2"/>
  <c r="AZ101" i="2"/>
  <c r="BA101" i="2"/>
  <c r="BB101" i="2"/>
  <c r="BC101" i="2"/>
  <c r="BD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BG102" i="2" s="1"/>
  <c r="AP102" i="2"/>
  <c r="AQ102" i="2"/>
  <c r="AR102" i="2"/>
  <c r="AS102" i="2"/>
  <c r="AT102" i="2"/>
  <c r="AU102" i="2"/>
  <c r="BF102" i="2" s="1"/>
  <c r="AV102" i="2"/>
  <c r="AW102" i="2"/>
  <c r="AX102" i="2"/>
  <c r="AY102" i="2"/>
  <c r="AZ102" i="2"/>
  <c r="BA102" i="2"/>
  <c r="BB102" i="2"/>
  <c r="BC102" i="2"/>
  <c r="BD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BG103" i="2" s="1"/>
  <c r="AP103" i="2"/>
  <c r="AQ103" i="2"/>
  <c r="AR103" i="2"/>
  <c r="AS103" i="2"/>
  <c r="AT103" i="2"/>
  <c r="AU103" i="2"/>
  <c r="BF103" i="2" s="1"/>
  <c r="AV103" i="2"/>
  <c r="AW103" i="2"/>
  <c r="AX103" i="2"/>
  <c r="AY103" i="2"/>
  <c r="AZ103" i="2"/>
  <c r="BA103" i="2"/>
  <c r="BB103" i="2"/>
  <c r="BC103" i="2"/>
  <c r="BD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BG104" i="2" s="1"/>
  <c r="BH104" i="2" s="1"/>
  <c r="AP104" i="2"/>
  <c r="AQ104" i="2"/>
  <c r="AR104" i="2"/>
  <c r="AS104" i="2"/>
  <c r="AT104" i="2"/>
  <c r="AU104" i="2"/>
  <c r="BF104" i="2" s="1"/>
  <c r="AV104" i="2"/>
  <c r="AW104" i="2"/>
  <c r="AX104" i="2"/>
  <c r="AY104" i="2"/>
  <c r="AZ104" i="2"/>
  <c r="BA104" i="2"/>
  <c r="BB104" i="2"/>
  <c r="BC104" i="2"/>
  <c r="BD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BG105" i="2" s="1"/>
  <c r="BH105" i="2" s="1"/>
  <c r="AP105" i="2"/>
  <c r="AQ105" i="2"/>
  <c r="AR105" i="2"/>
  <c r="AS105" i="2"/>
  <c r="AT105" i="2"/>
  <c r="AU105" i="2"/>
  <c r="BF105" i="2" s="1"/>
  <c r="AV105" i="2"/>
  <c r="AW105" i="2"/>
  <c r="AX105" i="2"/>
  <c r="AY105" i="2"/>
  <c r="AZ105" i="2"/>
  <c r="BA105" i="2"/>
  <c r="BB105" i="2"/>
  <c r="BC105" i="2"/>
  <c r="BD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BG106" i="2" s="1"/>
  <c r="BH106" i="2" s="1"/>
  <c r="AP106" i="2"/>
  <c r="AQ106" i="2"/>
  <c r="AR106" i="2"/>
  <c r="AS106" i="2"/>
  <c r="AT106" i="2"/>
  <c r="AU106" i="2"/>
  <c r="BF106" i="2" s="1"/>
  <c r="AV106" i="2"/>
  <c r="AW106" i="2"/>
  <c r="AX106" i="2"/>
  <c r="AY106" i="2"/>
  <c r="AZ106" i="2"/>
  <c r="BA106" i="2"/>
  <c r="BB106" i="2"/>
  <c r="BC106" i="2"/>
  <c r="BD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BG107" i="2" s="1"/>
  <c r="AP107" i="2"/>
  <c r="AQ107" i="2"/>
  <c r="AR107" i="2"/>
  <c r="AS107" i="2"/>
  <c r="AT107" i="2"/>
  <c r="AU107" i="2"/>
  <c r="BF107" i="2" s="1"/>
  <c r="AV107" i="2"/>
  <c r="AW107" i="2"/>
  <c r="AX107" i="2"/>
  <c r="AY107" i="2"/>
  <c r="AZ107" i="2"/>
  <c r="BA107" i="2"/>
  <c r="BB107" i="2"/>
  <c r="BC107" i="2"/>
  <c r="BD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BG108" i="2" s="1"/>
  <c r="AP108" i="2"/>
  <c r="AQ108" i="2"/>
  <c r="AR108" i="2"/>
  <c r="AS108" i="2"/>
  <c r="AT108" i="2"/>
  <c r="AU108" i="2"/>
  <c r="BF108" i="2" s="1"/>
  <c r="AV108" i="2"/>
  <c r="AW108" i="2"/>
  <c r="AX108" i="2"/>
  <c r="AY108" i="2"/>
  <c r="AZ108" i="2"/>
  <c r="BA108" i="2"/>
  <c r="BB108" i="2"/>
  <c r="BC108" i="2"/>
  <c r="BD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BG109" i="2" s="1"/>
  <c r="AP109" i="2"/>
  <c r="AQ109" i="2"/>
  <c r="AR109" i="2"/>
  <c r="AS109" i="2"/>
  <c r="AT109" i="2"/>
  <c r="AU109" i="2"/>
  <c r="BF109" i="2" s="1"/>
  <c r="AV109" i="2"/>
  <c r="AW109" i="2"/>
  <c r="AX109" i="2"/>
  <c r="AY109" i="2"/>
  <c r="AZ109" i="2"/>
  <c r="BA109" i="2"/>
  <c r="BB109" i="2"/>
  <c r="BC109" i="2"/>
  <c r="BD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BG110" i="2" s="1"/>
  <c r="AP110" i="2"/>
  <c r="AQ110" i="2"/>
  <c r="AR110" i="2"/>
  <c r="AS110" i="2"/>
  <c r="AT110" i="2"/>
  <c r="AU110" i="2"/>
  <c r="BF110" i="2" s="1"/>
  <c r="AV110" i="2"/>
  <c r="AW110" i="2"/>
  <c r="AX110" i="2"/>
  <c r="AY110" i="2"/>
  <c r="AZ110" i="2"/>
  <c r="BA110" i="2"/>
  <c r="BB110" i="2"/>
  <c r="BC110" i="2"/>
  <c r="BD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BG111" i="2" s="1"/>
  <c r="AP111" i="2"/>
  <c r="AQ111" i="2"/>
  <c r="AR111" i="2"/>
  <c r="AS111" i="2"/>
  <c r="AT111" i="2"/>
  <c r="AU111" i="2"/>
  <c r="BF111" i="2" s="1"/>
  <c r="AV111" i="2"/>
  <c r="AW111" i="2"/>
  <c r="AX111" i="2"/>
  <c r="AY111" i="2"/>
  <c r="AZ111" i="2"/>
  <c r="BA111" i="2"/>
  <c r="BB111" i="2"/>
  <c r="BC111" i="2"/>
  <c r="BD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BG112" i="2" s="1"/>
  <c r="BH112" i="2" s="1"/>
  <c r="AP112" i="2"/>
  <c r="AQ112" i="2"/>
  <c r="AR112" i="2"/>
  <c r="AS112" i="2"/>
  <c r="AT112" i="2"/>
  <c r="AU112" i="2"/>
  <c r="BF112" i="2" s="1"/>
  <c r="AV112" i="2"/>
  <c r="AW112" i="2"/>
  <c r="AX112" i="2"/>
  <c r="AY112" i="2"/>
  <c r="AZ112" i="2"/>
  <c r="BA112" i="2"/>
  <c r="BB112" i="2"/>
  <c r="BC112" i="2"/>
  <c r="BD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BG113" i="2" s="1"/>
  <c r="BH113" i="2" s="1"/>
  <c r="AP113" i="2"/>
  <c r="AQ113" i="2"/>
  <c r="AR113" i="2"/>
  <c r="AS113" i="2"/>
  <c r="AT113" i="2"/>
  <c r="AU113" i="2"/>
  <c r="BF113" i="2" s="1"/>
  <c r="AV113" i="2"/>
  <c r="AW113" i="2"/>
  <c r="AX113" i="2"/>
  <c r="AY113" i="2"/>
  <c r="AZ113" i="2"/>
  <c r="BA113" i="2"/>
  <c r="BB113" i="2"/>
  <c r="BC113" i="2"/>
  <c r="BD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BG114" i="2" s="1"/>
  <c r="BH114" i="2" s="1"/>
  <c r="AP114" i="2"/>
  <c r="AQ114" i="2"/>
  <c r="AR114" i="2"/>
  <c r="AS114" i="2"/>
  <c r="AT114" i="2"/>
  <c r="AU114" i="2"/>
  <c r="BF114" i="2" s="1"/>
  <c r="AV114" i="2"/>
  <c r="AW114" i="2"/>
  <c r="AX114" i="2"/>
  <c r="AY114" i="2"/>
  <c r="AZ114" i="2"/>
  <c r="BA114" i="2"/>
  <c r="BB114" i="2"/>
  <c r="BC114" i="2"/>
  <c r="BD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BG115" i="2" s="1"/>
  <c r="AP115" i="2"/>
  <c r="AQ115" i="2"/>
  <c r="AR115" i="2"/>
  <c r="AS115" i="2"/>
  <c r="AT115" i="2"/>
  <c r="AU115" i="2"/>
  <c r="BF115" i="2" s="1"/>
  <c r="AV115" i="2"/>
  <c r="AW115" i="2"/>
  <c r="AX115" i="2"/>
  <c r="AY115" i="2"/>
  <c r="AZ115" i="2"/>
  <c r="BA115" i="2"/>
  <c r="BB115" i="2"/>
  <c r="BC115" i="2"/>
  <c r="BD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BG116" i="2" s="1"/>
  <c r="BH116" i="2" s="1"/>
  <c r="AP116" i="2"/>
  <c r="AQ116" i="2"/>
  <c r="AR116" i="2"/>
  <c r="AS116" i="2"/>
  <c r="AT116" i="2"/>
  <c r="AU116" i="2"/>
  <c r="BF116" i="2" s="1"/>
  <c r="AV116" i="2"/>
  <c r="AW116" i="2"/>
  <c r="AX116" i="2"/>
  <c r="AY116" i="2"/>
  <c r="AZ116" i="2"/>
  <c r="BA116" i="2"/>
  <c r="BB116" i="2"/>
  <c r="BC116" i="2"/>
  <c r="BD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BG117" i="2" s="1"/>
  <c r="AP117" i="2"/>
  <c r="AQ117" i="2"/>
  <c r="AR117" i="2"/>
  <c r="AS117" i="2"/>
  <c r="AT117" i="2"/>
  <c r="AU117" i="2"/>
  <c r="BF117" i="2" s="1"/>
  <c r="AV117" i="2"/>
  <c r="AW117" i="2"/>
  <c r="AX117" i="2"/>
  <c r="AY117" i="2"/>
  <c r="AZ117" i="2"/>
  <c r="BA117" i="2"/>
  <c r="BB117" i="2"/>
  <c r="BC117" i="2"/>
  <c r="BD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BG118" i="2" s="1"/>
  <c r="AP118" i="2"/>
  <c r="AQ118" i="2"/>
  <c r="AR118" i="2"/>
  <c r="AS118" i="2"/>
  <c r="AT118" i="2"/>
  <c r="AU118" i="2"/>
  <c r="BF118" i="2" s="1"/>
  <c r="AV118" i="2"/>
  <c r="AW118" i="2"/>
  <c r="AX118" i="2"/>
  <c r="AY118" i="2"/>
  <c r="AZ118" i="2"/>
  <c r="BA118" i="2"/>
  <c r="BB118" i="2"/>
  <c r="BC118" i="2"/>
  <c r="BD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BG119" i="2" s="1"/>
  <c r="AP119" i="2"/>
  <c r="AQ119" i="2"/>
  <c r="AR119" i="2"/>
  <c r="AS119" i="2"/>
  <c r="AT119" i="2"/>
  <c r="AU119" i="2"/>
  <c r="BF119" i="2" s="1"/>
  <c r="AV119" i="2"/>
  <c r="AW119" i="2"/>
  <c r="AX119" i="2"/>
  <c r="AY119" i="2"/>
  <c r="AZ119" i="2"/>
  <c r="BA119" i="2"/>
  <c r="BB119" i="2"/>
  <c r="BC119" i="2"/>
  <c r="BD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BG120" i="2" s="1"/>
  <c r="BH120" i="2" s="1"/>
  <c r="AP120" i="2"/>
  <c r="AQ120" i="2"/>
  <c r="AR120" i="2"/>
  <c r="AS120" i="2"/>
  <c r="AT120" i="2"/>
  <c r="AU120" i="2"/>
  <c r="BF120" i="2" s="1"/>
  <c r="AV120" i="2"/>
  <c r="AW120" i="2"/>
  <c r="AX120" i="2"/>
  <c r="AY120" i="2"/>
  <c r="AZ120" i="2"/>
  <c r="BA120" i="2"/>
  <c r="BB120" i="2"/>
  <c r="BC120" i="2"/>
  <c r="BD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BG121" i="2" s="1"/>
  <c r="BH121" i="2" s="1"/>
  <c r="AP121" i="2"/>
  <c r="AQ121" i="2"/>
  <c r="AR121" i="2"/>
  <c r="AS121" i="2"/>
  <c r="AT121" i="2"/>
  <c r="AU121" i="2"/>
  <c r="BF121" i="2" s="1"/>
  <c r="AV121" i="2"/>
  <c r="AW121" i="2"/>
  <c r="AX121" i="2"/>
  <c r="AY121" i="2"/>
  <c r="AZ121" i="2"/>
  <c r="BA121" i="2"/>
  <c r="BB121" i="2"/>
  <c r="BC121" i="2"/>
  <c r="BD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BG122" i="2" s="1"/>
  <c r="AP122" i="2"/>
  <c r="AQ122" i="2"/>
  <c r="AR122" i="2"/>
  <c r="AS122" i="2"/>
  <c r="AT122" i="2"/>
  <c r="AU122" i="2"/>
  <c r="BF122" i="2" s="1"/>
  <c r="AV122" i="2"/>
  <c r="AW122" i="2"/>
  <c r="AX122" i="2"/>
  <c r="AY122" i="2"/>
  <c r="AZ122" i="2"/>
  <c r="BA122" i="2"/>
  <c r="BB122" i="2"/>
  <c r="BC122" i="2"/>
  <c r="BD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BG123" i="2" s="1"/>
  <c r="AP123" i="2"/>
  <c r="AQ123" i="2"/>
  <c r="AR123" i="2"/>
  <c r="AS123" i="2"/>
  <c r="AT123" i="2"/>
  <c r="AU123" i="2"/>
  <c r="BF123" i="2" s="1"/>
  <c r="AV123" i="2"/>
  <c r="AW123" i="2"/>
  <c r="AX123" i="2"/>
  <c r="AY123" i="2"/>
  <c r="AZ123" i="2"/>
  <c r="BA123" i="2"/>
  <c r="BB123" i="2"/>
  <c r="BC123" i="2"/>
  <c r="BD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BG124" i="2" s="1"/>
  <c r="BH124" i="2" s="1"/>
  <c r="AP124" i="2"/>
  <c r="AQ124" i="2"/>
  <c r="AR124" i="2"/>
  <c r="AS124" i="2"/>
  <c r="AT124" i="2"/>
  <c r="AU124" i="2"/>
  <c r="BF124" i="2" s="1"/>
  <c r="AV124" i="2"/>
  <c r="AW124" i="2"/>
  <c r="AX124" i="2"/>
  <c r="AY124" i="2"/>
  <c r="AZ124" i="2"/>
  <c r="BA124" i="2"/>
  <c r="BB124" i="2"/>
  <c r="BC124" i="2"/>
  <c r="BD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BG125" i="2" s="1"/>
  <c r="AP125" i="2"/>
  <c r="AQ125" i="2"/>
  <c r="AR125" i="2"/>
  <c r="AS125" i="2"/>
  <c r="AT125" i="2"/>
  <c r="AU125" i="2"/>
  <c r="BF125" i="2" s="1"/>
  <c r="AV125" i="2"/>
  <c r="AW125" i="2"/>
  <c r="AX125" i="2"/>
  <c r="AY125" i="2"/>
  <c r="AZ125" i="2"/>
  <c r="BA125" i="2"/>
  <c r="BB125" i="2"/>
  <c r="BC125" i="2"/>
  <c r="BD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BG126" i="2" s="1"/>
  <c r="AP126" i="2"/>
  <c r="AQ126" i="2"/>
  <c r="AR126" i="2"/>
  <c r="AS126" i="2"/>
  <c r="AT126" i="2"/>
  <c r="AU126" i="2"/>
  <c r="BF126" i="2" s="1"/>
  <c r="AV126" i="2"/>
  <c r="AW126" i="2"/>
  <c r="AX126" i="2"/>
  <c r="AY126" i="2"/>
  <c r="AZ126" i="2"/>
  <c r="BA126" i="2"/>
  <c r="BB126" i="2"/>
  <c r="BC126" i="2"/>
  <c r="BD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BG127" i="2" s="1"/>
  <c r="AP127" i="2"/>
  <c r="AQ127" i="2"/>
  <c r="AR127" i="2"/>
  <c r="AS127" i="2"/>
  <c r="AT127" i="2"/>
  <c r="AU127" i="2"/>
  <c r="BF127" i="2" s="1"/>
  <c r="AV127" i="2"/>
  <c r="AW127" i="2"/>
  <c r="AX127" i="2"/>
  <c r="AY127" i="2"/>
  <c r="AZ127" i="2"/>
  <c r="BA127" i="2"/>
  <c r="BB127" i="2"/>
  <c r="BC127" i="2"/>
  <c r="BD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BG128" i="2" s="1"/>
  <c r="BH128" i="2" s="1"/>
  <c r="AP128" i="2"/>
  <c r="AQ128" i="2"/>
  <c r="AR128" i="2"/>
  <c r="AS128" i="2"/>
  <c r="AT128" i="2"/>
  <c r="AU128" i="2"/>
  <c r="BF128" i="2" s="1"/>
  <c r="AV128" i="2"/>
  <c r="AW128" i="2"/>
  <c r="AX128" i="2"/>
  <c r="AY128" i="2"/>
  <c r="AZ128" i="2"/>
  <c r="BA128" i="2"/>
  <c r="BB128" i="2"/>
  <c r="BC128" i="2"/>
  <c r="BD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BG129" i="2" s="1"/>
  <c r="BH129" i="2" s="1"/>
  <c r="AP129" i="2"/>
  <c r="AQ129" i="2"/>
  <c r="AR129" i="2"/>
  <c r="AS129" i="2"/>
  <c r="AT129" i="2"/>
  <c r="AU129" i="2"/>
  <c r="BF129" i="2" s="1"/>
  <c r="AV129" i="2"/>
  <c r="AW129" i="2"/>
  <c r="AX129" i="2"/>
  <c r="AY129" i="2"/>
  <c r="AZ129" i="2"/>
  <c r="BA129" i="2"/>
  <c r="BB129" i="2"/>
  <c r="BC129" i="2"/>
  <c r="BD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BG130" i="2" s="1"/>
  <c r="BH130" i="2" s="1"/>
  <c r="AP130" i="2"/>
  <c r="AQ130" i="2"/>
  <c r="AR130" i="2"/>
  <c r="AS130" i="2"/>
  <c r="AT130" i="2"/>
  <c r="AU130" i="2"/>
  <c r="BF130" i="2" s="1"/>
  <c r="AV130" i="2"/>
  <c r="AW130" i="2"/>
  <c r="AX130" i="2"/>
  <c r="AY130" i="2"/>
  <c r="AZ130" i="2"/>
  <c r="BA130" i="2"/>
  <c r="BB130" i="2"/>
  <c r="BC130" i="2"/>
  <c r="BD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BG131" i="2" s="1"/>
  <c r="AP131" i="2"/>
  <c r="AQ131" i="2"/>
  <c r="AR131" i="2"/>
  <c r="AS131" i="2"/>
  <c r="AT131" i="2"/>
  <c r="AU131" i="2"/>
  <c r="BF131" i="2" s="1"/>
  <c r="AV131" i="2"/>
  <c r="AW131" i="2"/>
  <c r="AX131" i="2"/>
  <c r="AY131" i="2"/>
  <c r="AZ131" i="2"/>
  <c r="BA131" i="2"/>
  <c r="BB131" i="2"/>
  <c r="BC131" i="2"/>
  <c r="BD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BG132" i="2" s="1"/>
  <c r="BH132" i="2" s="1"/>
  <c r="AP132" i="2"/>
  <c r="AQ132" i="2"/>
  <c r="AR132" i="2"/>
  <c r="AS132" i="2"/>
  <c r="AT132" i="2"/>
  <c r="AU132" i="2"/>
  <c r="BF132" i="2" s="1"/>
  <c r="AV132" i="2"/>
  <c r="AW132" i="2"/>
  <c r="AX132" i="2"/>
  <c r="AY132" i="2"/>
  <c r="AZ132" i="2"/>
  <c r="BA132" i="2"/>
  <c r="BB132" i="2"/>
  <c r="BC132" i="2"/>
  <c r="BD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BG133" i="2" s="1"/>
  <c r="AP133" i="2"/>
  <c r="AQ133" i="2"/>
  <c r="AR133" i="2"/>
  <c r="AS133" i="2"/>
  <c r="AT133" i="2"/>
  <c r="AU133" i="2"/>
  <c r="BF133" i="2" s="1"/>
  <c r="AV133" i="2"/>
  <c r="AW133" i="2"/>
  <c r="AX133" i="2"/>
  <c r="AY133" i="2"/>
  <c r="AZ133" i="2"/>
  <c r="BA133" i="2"/>
  <c r="BB133" i="2"/>
  <c r="BC133" i="2"/>
  <c r="BD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G134" i="2" s="1"/>
  <c r="AP134" i="2"/>
  <c r="AQ134" i="2"/>
  <c r="AR134" i="2"/>
  <c r="AS134" i="2"/>
  <c r="AT134" i="2"/>
  <c r="AU134" i="2"/>
  <c r="BF134" i="2" s="1"/>
  <c r="AV134" i="2"/>
  <c r="AW134" i="2"/>
  <c r="AX134" i="2"/>
  <c r="AY134" i="2"/>
  <c r="AZ134" i="2"/>
  <c r="BA134" i="2"/>
  <c r="BB134" i="2"/>
  <c r="BC134" i="2"/>
  <c r="BD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BG135" i="2" s="1"/>
  <c r="AP135" i="2"/>
  <c r="AQ135" i="2"/>
  <c r="AR135" i="2"/>
  <c r="AS135" i="2"/>
  <c r="AT135" i="2"/>
  <c r="AU135" i="2"/>
  <c r="BF135" i="2" s="1"/>
  <c r="AV135" i="2"/>
  <c r="AW135" i="2"/>
  <c r="AX135" i="2"/>
  <c r="AY135" i="2"/>
  <c r="AZ135" i="2"/>
  <c r="BA135" i="2"/>
  <c r="BB135" i="2"/>
  <c r="BC135" i="2"/>
  <c r="BD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BG136" i="2" s="1"/>
  <c r="AP136" i="2"/>
  <c r="AQ136" i="2"/>
  <c r="AR136" i="2"/>
  <c r="AS136" i="2"/>
  <c r="AT136" i="2"/>
  <c r="AU136" i="2"/>
  <c r="BF136" i="2" s="1"/>
  <c r="AV136" i="2"/>
  <c r="AW136" i="2"/>
  <c r="AX136" i="2"/>
  <c r="AY136" i="2"/>
  <c r="AZ136" i="2"/>
  <c r="BA136" i="2"/>
  <c r="BB136" i="2"/>
  <c r="BC136" i="2"/>
  <c r="BD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BG137" i="2" s="1"/>
  <c r="BH137" i="2" s="1"/>
  <c r="AP137" i="2"/>
  <c r="AQ137" i="2"/>
  <c r="AR137" i="2"/>
  <c r="AS137" i="2"/>
  <c r="AT137" i="2"/>
  <c r="AU137" i="2"/>
  <c r="BF137" i="2" s="1"/>
  <c r="AV137" i="2"/>
  <c r="AW137" i="2"/>
  <c r="AX137" i="2"/>
  <c r="AY137" i="2"/>
  <c r="AZ137" i="2"/>
  <c r="BA137" i="2"/>
  <c r="BB137" i="2"/>
  <c r="BC137" i="2"/>
  <c r="BD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BG138" i="2" s="1"/>
  <c r="BH138" i="2" s="1"/>
  <c r="AP138" i="2"/>
  <c r="AQ138" i="2"/>
  <c r="AR138" i="2"/>
  <c r="AS138" i="2"/>
  <c r="AT138" i="2"/>
  <c r="AU138" i="2"/>
  <c r="BF138" i="2" s="1"/>
  <c r="AV138" i="2"/>
  <c r="AW138" i="2"/>
  <c r="AX138" i="2"/>
  <c r="AY138" i="2"/>
  <c r="AZ138" i="2"/>
  <c r="BA138" i="2"/>
  <c r="BB138" i="2"/>
  <c r="BC138" i="2"/>
  <c r="BD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BG139" i="2" s="1"/>
  <c r="BH139" i="2" s="1"/>
  <c r="AP139" i="2"/>
  <c r="AQ139" i="2"/>
  <c r="AR139" i="2"/>
  <c r="AS139" i="2"/>
  <c r="AT139" i="2"/>
  <c r="AU139" i="2"/>
  <c r="BF139" i="2" s="1"/>
  <c r="AV139" i="2"/>
  <c r="AW139" i="2"/>
  <c r="AX139" i="2"/>
  <c r="AY139" i="2"/>
  <c r="AZ139" i="2"/>
  <c r="BA139" i="2"/>
  <c r="BB139" i="2"/>
  <c r="BC139" i="2"/>
  <c r="BD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BG140" i="2" s="1"/>
  <c r="BH140" i="2" s="1"/>
  <c r="AP140" i="2"/>
  <c r="AQ140" i="2"/>
  <c r="AR140" i="2"/>
  <c r="AS140" i="2"/>
  <c r="AT140" i="2"/>
  <c r="AU140" i="2"/>
  <c r="BF140" i="2" s="1"/>
  <c r="AV140" i="2"/>
  <c r="AW140" i="2"/>
  <c r="AX140" i="2"/>
  <c r="AY140" i="2"/>
  <c r="AZ140" i="2"/>
  <c r="BA140" i="2"/>
  <c r="BB140" i="2"/>
  <c r="BC140" i="2"/>
  <c r="BD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BG141" i="2" s="1"/>
  <c r="AP141" i="2"/>
  <c r="AQ141" i="2"/>
  <c r="AR141" i="2"/>
  <c r="AS141" i="2"/>
  <c r="AT141" i="2"/>
  <c r="AU141" i="2"/>
  <c r="BF141" i="2" s="1"/>
  <c r="AV141" i="2"/>
  <c r="AW141" i="2"/>
  <c r="AX141" i="2"/>
  <c r="AY141" i="2"/>
  <c r="AZ141" i="2"/>
  <c r="BA141" i="2"/>
  <c r="BB141" i="2"/>
  <c r="BC141" i="2"/>
  <c r="BD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BG142" i="2" s="1"/>
  <c r="AP142" i="2"/>
  <c r="AQ142" i="2"/>
  <c r="AR142" i="2"/>
  <c r="AS142" i="2"/>
  <c r="AT142" i="2"/>
  <c r="AU142" i="2"/>
  <c r="BF142" i="2" s="1"/>
  <c r="AV142" i="2"/>
  <c r="AW142" i="2"/>
  <c r="AX142" i="2"/>
  <c r="AY142" i="2"/>
  <c r="AZ142" i="2"/>
  <c r="BA142" i="2"/>
  <c r="BB142" i="2"/>
  <c r="BC142" i="2"/>
  <c r="BD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BG143" i="2" s="1"/>
  <c r="AP143" i="2"/>
  <c r="AQ143" i="2"/>
  <c r="AR143" i="2"/>
  <c r="AS143" i="2"/>
  <c r="AT143" i="2"/>
  <c r="AU143" i="2"/>
  <c r="BF143" i="2" s="1"/>
  <c r="AV143" i="2"/>
  <c r="AW143" i="2"/>
  <c r="AX143" i="2"/>
  <c r="AY143" i="2"/>
  <c r="AZ143" i="2"/>
  <c r="BA143" i="2"/>
  <c r="BB143" i="2"/>
  <c r="BC143" i="2"/>
  <c r="BD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BG144" i="2" s="1"/>
  <c r="BH144" i="2" s="1"/>
  <c r="AP144" i="2"/>
  <c r="AQ144" i="2"/>
  <c r="AR144" i="2"/>
  <c r="AS144" i="2"/>
  <c r="AT144" i="2"/>
  <c r="AU144" i="2"/>
  <c r="BF144" i="2" s="1"/>
  <c r="AV144" i="2"/>
  <c r="AW144" i="2"/>
  <c r="AX144" i="2"/>
  <c r="AY144" i="2"/>
  <c r="AZ144" i="2"/>
  <c r="BA144" i="2"/>
  <c r="BB144" i="2"/>
  <c r="BC144" i="2"/>
  <c r="BD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BG145" i="2" s="1"/>
  <c r="BH145" i="2" s="1"/>
  <c r="AP145" i="2"/>
  <c r="AQ145" i="2"/>
  <c r="AR145" i="2"/>
  <c r="AS145" i="2"/>
  <c r="AT145" i="2"/>
  <c r="AU145" i="2"/>
  <c r="BF145" i="2" s="1"/>
  <c r="AV145" i="2"/>
  <c r="AW145" i="2"/>
  <c r="AX145" i="2"/>
  <c r="AY145" i="2"/>
  <c r="AZ145" i="2"/>
  <c r="BA145" i="2"/>
  <c r="BB145" i="2"/>
  <c r="BC145" i="2"/>
  <c r="BD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BG146" i="2" s="1"/>
  <c r="BH146" i="2" s="1"/>
  <c r="AP146" i="2"/>
  <c r="AQ146" i="2"/>
  <c r="AR146" i="2"/>
  <c r="AS146" i="2"/>
  <c r="AT146" i="2"/>
  <c r="AU146" i="2"/>
  <c r="BF146" i="2" s="1"/>
  <c r="AV146" i="2"/>
  <c r="AW146" i="2"/>
  <c r="AX146" i="2"/>
  <c r="AY146" i="2"/>
  <c r="AZ146" i="2"/>
  <c r="BA146" i="2"/>
  <c r="BB146" i="2"/>
  <c r="BC146" i="2"/>
  <c r="BD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BG147" i="2" s="1"/>
  <c r="BH147" i="2" s="1"/>
  <c r="AP147" i="2"/>
  <c r="AQ147" i="2"/>
  <c r="AR147" i="2"/>
  <c r="AS147" i="2"/>
  <c r="AT147" i="2"/>
  <c r="AU147" i="2"/>
  <c r="BF147" i="2" s="1"/>
  <c r="AV147" i="2"/>
  <c r="AW147" i="2"/>
  <c r="AX147" i="2"/>
  <c r="AY147" i="2"/>
  <c r="AZ147" i="2"/>
  <c r="BA147" i="2"/>
  <c r="BB147" i="2"/>
  <c r="BC147" i="2"/>
  <c r="BD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BG148" i="2" s="1"/>
  <c r="BH148" i="2" s="1"/>
  <c r="AP148" i="2"/>
  <c r="AQ148" i="2"/>
  <c r="AR148" i="2"/>
  <c r="AS148" i="2"/>
  <c r="AT148" i="2"/>
  <c r="AU148" i="2"/>
  <c r="BF148" i="2" s="1"/>
  <c r="AV148" i="2"/>
  <c r="AW148" i="2"/>
  <c r="AX148" i="2"/>
  <c r="AY148" i="2"/>
  <c r="AZ148" i="2"/>
  <c r="BA148" i="2"/>
  <c r="BB148" i="2"/>
  <c r="BC148" i="2"/>
  <c r="BD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BG149" i="2" s="1"/>
  <c r="AP149" i="2"/>
  <c r="AQ149" i="2"/>
  <c r="AR149" i="2"/>
  <c r="AS149" i="2"/>
  <c r="AT149" i="2"/>
  <c r="AU149" i="2"/>
  <c r="BF149" i="2" s="1"/>
  <c r="AV149" i="2"/>
  <c r="AW149" i="2"/>
  <c r="AX149" i="2"/>
  <c r="AY149" i="2"/>
  <c r="AZ149" i="2"/>
  <c r="BA149" i="2"/>
  <c r="BB149" i="2"/>
  <c r="BC149" i="2"/>
  <c r="BD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BG150" i="2" s="1"/>
  <c r="AP150" i="2"/>
  <c r="AQ150" i="2"/>
  <c r="AR150" i="2"/>
  <c r="AS150" i="2"/>
  <c r="AT150" i="2"/>
  <c r="AU150" i="2"/>
  <c r="BF150" i="2" s="1"/>
  <c r="AV150" i="2"/>
  <c r="AW150" i="2"/>
  <c r="AX150" i="2"/>
  <c r="AY150" i="2"/>
  <c r="AZ150" i="2"/>
  <c r="BA150" i="2"/>
  <c r="BB150" i="2"/>
  <c r="BC150" i="2"/>
  <c r="BD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BG151" i="2" s="1"/>
  <c r="BH151" i="2" s="1"/>
  <c r="AP151" i="2"/>
  <c r="AQ151" i="2"/>
  <c r="AR151" i="2"/>
  <c r="AS151" i="2"/>
  <c r="AT151" i="2"/>
  <c r="AU151" i="2"/>
  <c r="BF151" i="2" s="1"/>
  <c r="AV151" i="2"/>
  <c r="AW151" i="2"/>
  <c r="AX151" i="2"/>
  <c r="AY151" i="2"/>
  <c r="AZ151" i="2"/>
  <c r="BA151" i="2"/>
  <c r="BB151" i="2"/>
  <c r="BC151" i="2"/>
  <c r="BD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BG152" i="2" s="1"/>
  <c r="BH152" i="2" s="1"/>
  <c r="AP152" i="2"/>
  <c r="AQ152" i="2"/>
  <c r="AR152" i="2"/>
  <c r="AS152" i="2"/>
  <c r="AT152" i="2"/>
  <c r="AU152" i="2"/>
  <c r="BF152" i="2" s="1"/>
  <c r="AV152" i="2"/>
  <c r="AW152" i="2"/>
  <c r="AX152" i="2"/>
  <c r="AY152" i="2"/>
  <c r="AZ152" i="2"/>
  <c r="BA152" i="2"/>
  <c r="BB152" i="2"/>
  <c r="BC152" i="2"/>
  <c r="BD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BG153" i="2" s="1"/>
  <c r="BH153" i="2" s="1"/>
  <c r="AP153" i="2"/>
  <c r="AQ153" i="2"/>
  <c r="AR153" i="2"/>
  <c r="AS153" i="2"/>
  <c r="AT153" i="2"/>
  <c r="AU153" i="2"/>
  <c r="BF153" i="2" s="1"/>
  <c r="AV153" i="2"/>
  <c r="AW153" i="2"/>
  <c r="AX153" i="2"/>
  <c r="AY153" i="2"/>
  <c r="AZ153" i="2"/>
  <c r="BA153" i="2"/>
  <c r="BB153" i="2"/>
  <c r="BC153" i="2"/>
  <c r="BD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BG154" i="2" s="1"/>
  <c r="BH154" i="2" s="1"/>
  <c r="AP154" i="2"/>
  <c r="AQ154" i="2"/>
  <c r="AR154" i="2"/>
  <c r="AS154" i="2"/>
  <c r="AT154" i="2"/>
  <c r="AU154" i="2"/>
  <c r="BF154" i="2" s="1"/>
  <c r="AV154" i="2"/>
  <c r="AW154" i="2"/>
  <c r="AX154" i="2"/>
  <c r="AY154" i="2"/>
  <c r="AZ154" i="2"/>
  <c r="BA154" i="2"/>
  <c r="BB154" i="2"/>
  <c r="BC154" i="2"/>
  <c r="BD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BG155" i="2" s="1"/>
  <c r="BH155" i="2" s="1"/>
  <c r="AP155" i="2"/>
  <c r="AQ155" i="2"/>
  <c r="AR155" i="2"/>
  <c r="AS155" i="2"/>
  <c r="AT155" i="2"/>
  <c r="AU155" i="2"/>
  <c r="BF155" i="2" s="1"/>
  <c r="AV155" i="2"/>
  <c r="AW155" i="2"/>
  <c r="AX155" i="2"/>
  <c r="AY155" i="2"/>
  <c r="AZ155" i="2"/>
  <c r="BA155" i="2"/>
  <c r="BB155" i="2"/>
  <c r="BC155" i="2"/>
  <c r="BD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BG156" i="2" s="1"/>
  <c r="BH156" i="2" s="1"/>
  <c r="AP156" i="2"/>
  <c r="AQ156" i="2"/>
  <c r="AR156" i="2"/>
  <c r="AS156" i="2"/>
  <c r="AT156" i="2"/>
  <c r="AU156" i="2"/>
  <c r="BF156" i="2" s="1"/>
  <c r="AV156" i="2"/>
  <c r="AW156" i="2"/>
  <c r="AX156" i="2"/>
  <c r="AY156" i="2"/>
  <c r="AZ156" i="2"/>
  <c r="BA156" i="2"/>
  <c r="BB156" i="2"/>
  <c r="BC156" i="2"/>
  <c r="BD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BG157" i="2" s="1"/>
  <c r="AP157" i="2"/>
  <c r="AQ157" i="2"/>
  <c r="AR157" i="2"/>
  <c r="AS157" i="2"/>
  <c r="AT157" i="2"/>
  <c r="AU157" i="2"/>
  <c r="BF157" i="2" s="1"/>
  <c r="AV157" i="2"/>
  <c r="AW157" i="2"/>
  <c r="AX157" i="2"/>
  <c r="AY157" i="2"/>
  <c r="AZ157" i="2"/>
  <c r="BA157" i="2"/>
  <c r="BB157" i="2"/>
  <c r="BC157" i="2"/>
  <c r="BD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BG158" i="2" s="1"/>
  <c r="AP158" i="2"/>
  <c r="AQ158" i="2"/>
  <c r="AR158" i="2"/>
  <c r="AS158" i="2"/>
  <c r="AT158" i="2"/>
  <c r="AU158" i="2"/>
  <c r="BF158" i="2" s="1"/>
  <c r="AV158" i="2"/>
  <c r="AW158" i="2"/>
  <c r="AX158" i="2"/>
  <c r="AY158" i="2"/>
  <c r="AZ158" i="2"/>
  <c r="BA158" i="2"/>
  <c r="BB158" i="2"/>
  <c r="BC158" i="2"/>
  <c r="BD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BG159" i="2" s="1"/>
  <c r="AP159" i="2"/>
  <c r="AQ159" i="2"/>
  <c r="AR159" i="2"/>
  <c r="AS159" i="2"/>
  <c r="AT159" i="2"/>
  <c r="AU159" i="2"/>
  <c r="BF159" i="2" s="1"/>
  <c r="AV159" i="2"/>
  <c r="AW159" i="2"/>
  <c r="AX159" i="2"/>
  <c r="AY159" i="2"/>
  <c r="AZ159" i="2"/>
  <c r="BA159" i="2"/>
  <c r="BB159" i="2"/>
  <c r="BC159" i="2"/>
  <c r="BD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BG160" i="2" s="1"/>
  <c r="BH160" i="2" s="1"/>
  <c r="AP160" i="2"/>
  <c r="AQ160" i="2"/>
  <c r="AR160" i="2"/>
  <c r="AS160" i="2"/>
  <c r="AT160" i="2"/>
  <c r="AU160" i="2"/>
  <c r="BF160" i="2" s="1"/>
  <c r="AV160" i="2"/>
  <c r="AW160" i="2"/>
  <c r="AX160" i="2"/>
  <c r="AY160" i="2"/>
  <c r="AZ160" i="2"/>
  <c r="BA160" i="2"/>
  <c r="BB160" i="2"/>
  <c r="BC160" i="2"/>
  <c r="BD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BG161" i="2" s="1"/>
  <c r="BH161" i="2" s="1"/>
  <c r="AP161" i="2"/>
  <c r="AQ161" i="2"/>
  <c r="AR161" i="2"/>
  <c r="AS161" i="2"/>
  <c r="AT161" i="2"/>
  <c r="AU161" i="2"/>
  <c r="BF161" i="2" s="1"/>
  <c r="AV161" i="2"/>
  <c r="AW161" i="2"/>
  <c r="AX161" i="2"/>
  <c r="AY161" i="2"/>
  <c r="AZ161" i="2"/>
  <c r="BA161" i="2"/>
  <c r="BB161" i="2"/>
  <c r="BC161" i="2"/>
  <c r="BD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BG162" i="2" s="1"/>
  <c r="BH162" i="2" s="1"/>
  <c r="AP162" i="2"/>
  <c r="AQ162" i="2"/>
  <c r="AR162" i="2"/>
  <c r="AS162" i="2"/>
  <c r="AT162" i="2"/>
  <c r="AU162" i="2"/>
  <c r="BF162" i="2" s="1"/>
  <c r="AV162" i="2"/>
  <c r="AW162" i="2"/>
  <c r="AX162" i="2"/>
  <c r="AY162" i="2"/>
  <c r="AZ162" i="2"/>
  <c r="BA162" i="2"/>
  <c r="BB162" i="2"/>
  <c r="BC162" i="2"/>
  <c r="BD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BG163" i="2" s="1"/>
  <c r="BH163" i="2" s="1"/>
  <c r="AP163" i="2"/>
  <c r="AQ163" i="2"/>
  <c r="AR163" i="2"/>
  <c r="AS163" i="2"/>
  <c r="AT163" i="2"/>
  <c r="AU163" i="2"/>
  <c r="BF163" i="2" s="1"/>
  <c r="AV163" i="2"/>
  <c r="AW163" i="2"/>
  <c r="AX163" i="2"/>
  <c r="AY163" i="2"/>
  <c r="AZ163" i="2"/>
  <c r="BA163" i="2"/>
  <c r="BB163" i="2"/>
  <c r="BC163" i="2"/>
  <c r="BD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BG164" i="2" s="1"/>
  <c r="BH164" i="2" s="1"/>
  <c r="AP164" i="2"/>
  <c r="AQ164" i="2"/>
  <c r="AR164" i="2"/>
  <c r="AS164" i="2"/>
  <c r="AT164" i="2"/>
  <c r="AU164" i="2"/>
  <c r="BF164" i="2" s="1"/>
  <c r="AV164" i="2"/>
  <c r="AW164" i="2"/>
  <c r="AX164" i="2"/>
  <c r="AY164" i="2"/>
  <c r="AZ164" i="2"/>
  <c r="BA164" i="2"/>
  <c r="BB164" i="2"/>
  <c r="BC164" i="2"/>
  <c r="BD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BG165" i="2" s="1"/>
  <c r="AP165" i="2"/>
  <c r="AQ165" i="2"/>
  <c r="AR165" i="2"/>
  <c r="AS165" i="2"/>
  <c r="AT165" i="2"/>
  <c r="AU165" i="2"/>
  <c r="BF165" i="2" s="1"/>
  <c r="AV165" i="2"/>
  <c r="AW165" i="2"/>
  <c r="AX165" i="2"/>
  <c r="AY165" i="2"/>
  <c r="AZ165" i="2"/>
  <c r="BA165" i="2"/>
  <c r="BB165" i="2"/>
  <c r="BC165" i="2"/>
  <c r="BD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BG166" i="2" s="1"/>
  <c r="AP166" i="2"/>
  <c r="AQ166" i="2"/>
  <c r="AR166" i="2"/>
  <c r="AS166" i="2"/>
  <c r="AT166" i="2"/>
  <c r="AU166" i="2"/>
  <c r="BF166" i="2" s="1"/>
  <c r="AV166" i="2"/>
  <c r="AW166" i="2"/>
  <c r="AX166" i="2"/>
  <c r="AY166" i="2"/>
  <c r="AZ166" i="2"/>
  <c r="BA166" i="2"/>
  <c r="BB166" i="2"/>
  <c r="BC166" i="2"/>
  <c r="BD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BG167" i="2" s="1"/>
  <c r="AP167" i="2"/>
  <c r="AQ167" i="2"/>
  <c r="AR167" i="2"/>
  <c r="AS167" i="2"/>
  <c r="AT167" i="2"/>
  <c r="AU167" i="2"/>
  <c r="BF167" i="2" s="1"/>
  <c r="AV167" i="2"/>
  <c r="AW167" i="2"/>
  <c r="AX167" i="2"/>
  <c r="AY167" i="2"/>
  <c r="AZ167" i="2"/>
  <c r="BA167" i="2"/>
  <c r="BB167" i="2"/>
  <c r="BC167" i="2"/>
  <c r="BD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BG168" i="2" s="1"/>
  <c r="BH168" i="2" s="1"/>
  <c r="AP168" i="2"/>
  <c r="AQ168" i="2"/>
  <c r="AR168" i="2"/>
  <c r="AS168" i="2"/>
  <c r="AT168" i="2"/>
  <c r="AU168" i="2"/>
  <c r="BF168" i="2" s="1"/>
  <c r="AV168" i="2"/>
  <c r="AW168" i="2"/>
  <c r="AX168" i="2"/>
  <c r="AY168" i="2"/>
  <c r="AZ168" i="2"/>
  <c r="BA168" i="2"/>
  <c r="BB168" i="2"/>
  <c r="BC168" i="2"/>
  <c r="BD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BG169" i="2" s="1"/>
  <c r="BH169" i="2" s="1"/>
  <c r="AP169" i="2"/>
  <c r="AQ169" i="2"/>
  <c r="AR169" i="2"/>
  <c r="AS169" i="2"/>
  <c r="AT169" i="2"/>
  <c r="AU169" i="2"/>
  <c r="BF169" i="2" s="1"/>
  <c r="AV169" i="2"/>
  <c r="AW169" i="2"/>
  <c r="AX169" i="2"/>
  <c r="AY169" i="2"/>
  <c r="AZ169" i="2"/>
  <c r="BA169" i="2"/>
  <c r="BB169" i="2"/>
  <c r="BC169" i="2"/>
  <c r="BD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BG170" i="2" s="1"/>
  <c r="BH170" i="2" s="1"/>
  <c r="AP170" i="2"/>
  <c r="AQ170" i="2"/>
  <c r="AR170" i="2"/>
  <c r="AS170" i="2"/>
  <c r="AT170" i="2"/>
  <c r="AU170" i="2"/>
  <c r="BF170" i="2" s="1"/>
  <c r="AV170" i="2"/>
  <c r="AW170" i="2"/>
  <c r="AX170" i="2"/>
  <c r="AY170" i="2"/>
  <c r="AZ170" i="2"/>
  <c r="BA170" i="2"/>
  <c r="BB170" i="2"/>
  <c r="BC170" i="2"/>
  <c r="BD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BG171" i="2" s="1"/>
  <c r="AP171" i="2"/>
  <c r="AQ171" i="2"/>
  <c r="AR171" i="2"/>
  <c r="AS171" i="2"/>
  <c r="AT171" i="2"/>
  <c r="AU171" i="2"/>
  <c r="BF171" i="2" s="1"/>
  <c r="AV171" i="2"/>
  <c r="AW171" i="2"/>
  <c r="AX171" i="2"/>
  <c r="AY171" i="2"/>
  <c r="AZ171" i="2"/>
  <c r="BA171" i="2"/>
  <c r="BB171" i="2"/>
  <c r="BC171" i="2"/>
  <c r="BD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BG172" i="2" s="1"/>
  <c r="BH172" i="2" s="1"/>
  <c r="AP172" i="2"/>
  <c r="AQ172" i="2"/>
  <c r="AR172" i="2"/>
  <c r="AS172" i="2"/>
  <c r="AT172" i="2"/>
  <c r="AU172" i="2"/>
  <c r="BF172" i="2" s="1"/>
  <c r="AV172" i="2"/>
  <c r="AW172" i="2"/>
  <c r="AX172" i="2"/>
  <c r="AY172" i="2"/>
  <c r="AZ172" i="2"/>
  <c r="BA172" i="2"/>
  <c r="BB172" i="2"/>
  <c r="BC172" i="2"/>
  <c r="BD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BG173" i="2" s="1"/>
  <c r="AP173" i="2"/>
  <c r="AQ173" i="2"/>
  <c r="AR173" i="2"/>
  <c r="AS173" i="2"/>
  <c r="AT173" i="2"/>
  <c r="AU173" i="2"/>
  <c r="BF173" i="2" s="1"/>
  <c r="AV173" i="2"/>
  <c r="AW173" i="2"/>
  <c r="AX173" i="2"/>
  <c r="AY173" i="2"/>
  <c r="AZ173" i="2"/>
  <c r="BA173" i="2"/>
  <c r="BB173" i="2"/>
  <c r="BC173" i="2"/>
  <c r="BD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BG174" i="2" s="1"/>
  <c r="AP174" i="2"/>
  <c r="AQ174" i="2"/>
  <c r="AR174" i="2"/>
  <c r="AS174" i="2"/>
  <c r="AT174" i="2"/>
  <c r="AU174" i="2"/>
  <c r="BF174" i="2" s="1"/>
  <c r="AV174" i="2"/>
  <c r="AW174" i="2"/>
  <c r="AX174" i="2"/>
  <c r="AY174" i="2"/>
  <c r="AZ174" i="2"/>
  <c r="BA174" i="2"/>
  <c r="BB174" i="2"/>
  <c r="BC174" i="2"/>
  <c r="BD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BG175" i="2" s="1"/>
  <c r="BH175" i="2" s="1"/>
  <c r="AP175" i="2"/>
  <c r="AQ175" i="2"/>
  <c r="AR175" i="2"/>
  <c r="AS175" i="2"/>
  <c r="AT175" i="2"/>
  <c r="AU175" i="2"/>
  <c r="BF175" i="2" s="1"/>
  <c r="AV175" i="2"/>
  <c r="AW175" i="2"/>
  <c r="AX175" i="2"/>
  <c r="AY175" i="2"/>
  <c r="AZ175" i="2"/>
  <c r="BA175" i="2"/>
  <c r="BB175" i="2"/>
  <c r="BC175" i="2"/>
  <c r="BD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BG176" i="2" s="1"/>
  <c r="BH176" i="2" s="1"/>
  <c r="AP176" i="2"/>
  <c r="AQ176" i="2"/>
  <c r="AR176" i="2"/>
  <c r="AS176" i="2"/>
  <c r="AT176" i="2"/>
  <c r="AU176" i="2"/>
  <c r="BF176" i="2" s="1"/>
  <c r="AV176" i="2"/>
  <c r="AW176" i="2"/>
  <c r="AX176" i="2"/>
  <c r="AY176" i="2"/>
  <c r="AZ176" i="2"/>
  <c r="BA176" i="2"/>
  <c r="BB176" i="2"/>
  <c r="BC176" i="2"/>
  <c r="BD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BG177" i="2" s="1"/>
  <c r="BH177" i="2" s="1"/>
  <c r="AP177" i="2"/>
  <c r="AQ177" i="2"/>
  <c r="AR177" i="2"/>
  <c r="AS177" i="2"/>
  <c r="AT177" i="2"/>
  <c r="AU177" i="2"/>
  <c r="BF177" i="2" s="1"/>
  <c r="AV177" i="2"/>
  <c r="AW177" i="2"/>
  <c r="AX177" i="2"/>
  <c r="AY177" i="2"/>
  <c r="AZ177" i="2"/>
  <c r="BA177" i="2"/>
  <c r="BB177" i="2"/>
  <c r="BC177" i="2"/>
  <c r="BD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BG178" i="2" s="1"/>
  <c r="AP178" i="2"/>
  <c r="AQ178" i="2"/>
  <c r="AR178" i="2"/>
  <c r="AS178" i="2"/>
  <c r="AT178" i="2"/>
  <c r="AU178" i="2"/>
  <c r="BF178" i="2" s="1"/>
  <c r="AV178" i="2"/>
  <c r="AW178" i="2"/>
  <c r="AX178" i="2"/>
  <c r="AY178" i="2"/>
  <c r="AZ178" i="2"/>
  <c r="BA178" i="2"/>
  <c r="BB178" i="2"/>
  <c r="BC178" i="2"/>
  <c r="BD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BG179" i="2" s="1"/>
  <c r="AP179" i="2"/>
  <c r="AQ179" i="2"/>
  <c r="AR179" i="2"/>
  <c r="AS179" i="2"/>
  <c r="AT179" i="2"/>
  <c r="AU179" i="2"/>
  <c r="BF179" i="2" s="1"/>
  <c r="AV179" i="2"/>
  <c r="AW179" i="2"/>
  <c r="AX179" i="2"/>
  <c r="AY179" i="2"/>
  <c r="AZ179" i="2"/>
  <c r="BA179" i="2"/>
  <c r="BB179" i="2"/>
  <c r="BC179" i="2"/>
  <c r="BD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BG180" i="2" s="1"/>
  <c r="BH180" i="2" s="1"/>
  <c r="AP180" i="2"/>
  <c r="AQ180" i="2"/>
  <c r="AR180" i="2"/>
  <c r="AS180" i="2"/>
  <c r="AT180" i="2"/>
  <c r="AU180" i="2"/>
  <c r="BF180" i="2" s="1"/>
  <c r="AV180" i="2"/>
  <c r="AW180" i="2"/>
  <c r="AX180" i="2"/>
  <c r="AY180" i="2"/>
  <c r="AZ180" i="2"/>
  <c r="BA180" i="2"/>
  <c r="BB180" i="2"/>
  <c r="BC180" i="2"/>
  <c r="BD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BG181" i="2" s="1"/>
  <c r="AP181" i="2"/>
  <c r="AQ181" i="2"/>
  <c r="AR181" i="2"/>
  <c r="AS181" i="2"/>
  <c r="AT181" i="2"/>
  <c r="AU181" i="2"/>
  <c r="BF181" i="2" s="1"/>
  <c r="AV181" i="2"/>
  <c r="AW181" i="2"/>
  <c r="AX181" i="2"/>
  <c r="AY181" i="2"/>
  <c r="AZ181" i="2"/>
  <c r="BA181" i="2"/>
  <c r="BB181" i="2"/>
  <c r="BC181" i="2"/>
  <c r="BD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BG182" i="2" s="1"/>
  <c r="AP182" i="2"/>
  <c r="AQ182" i="2"/>
  <c r="AR182" i="2"/>
  <c r="AS182" i="2"/>
  <c r="AT182" i="2"/>
  <c r="AU182" i="2"/>
  <c r="BF182" i="2" s="1"/>
  <c r="AV182" i="2"/>
  <c r="AW182" i="2"/>
  <c r="AX182" i="2"/>
  <c r="AY182" i="2"/>
  <c r="AZ182" i="2"/>
  <c r="BA182" i="2"/>
  <c r="BB182" i="2"/>
  <c r="BC182" i="2"/>
  <c r="BD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BG183" i="2" s="1"/>
  <c r="AP183" i="2"/>
  <c r="AQ183" i="2"/>
  <c r="AR183" i="2"/>
  <c r="AS183" i="2"/>
  <c r="AT183" i="2"/>
  <c r="AU183" i="2"/>
  <c r="BF183" i="2" s="1"/>
  <c r="AV183" i="2"/>
  <c r="AW183" i="2"/>
  <c r="AX183" i="2"/>
  <c r="AY183" i="2"/>
  <c r="AZ183" i="2"/>
  <c r="BA183" i="2"/>
  <c r="BB183" i="2"/>
  <c r="BC183" i="2"/>
  <c r="BD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BG184" i="2" s="1"/>
  <c r="BH184" i="2" s="1"/>
  <c r="AP184" i="2"/>
  <c r="AQ184" i="2"/>
  <c r="AR184" i="2"/>
  <c r="AS184" i="2"/>
  <c r="AT184" i="2"/>
  <c r="AU184" i="2"/>
  <c r="BF184" i="2" s="1"/>
  <c r="AV184" i="2"/>
  <c r="AW184" i="2"/>
  <c r="AX184" i="2"/>
  <c r="AY184" i="2"/>
  <c r="AZ184" i="2"/>
  <c r="BA184" i="2"/>
  <c r="BB184" i="2"/>
  <c r="BC184" i="2"/>
  <c r="BD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BG185" i="2" s="1"/>
  <c r="BH185" i="2" s="1"/>
  <c r="AP185" i="2"/>
  <c r="AQ185" i="2"/>
  <c r="AR185" i="2"/>
  <c r="AS185" i="2"/>
  <c r="AT185" i="2"/>
  <c r="AU185" i="2"/>
  <c r="BF185" i="2" s="1"/>
  <c r="AV185" i="2"/>
  <c r="AW185" i="2"/>
  <c r="AX185" i="2"/>
  <c r="AY185" i="2"/>
  <c r="AZ185" i="2"/>
  <c r="BA185" i="2"/>
  <c r="BB185" i="2"/>
  <c r="BC185" i="2"/>
  <c r="BD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BG186" i="2" s="1"/>
  <c r="AP186" i="2"/>
  <c r="AQ186" i="2"/>
  <c r="AR186" i="2"/>
  <c r="AS186" i="2"/>
  <c r="AT186" i="2"/>
  <c r="AU186" i="2"/>
  <c r="BF186" i="2" s="1"/>
  <c r="AV186" i="2"/>
  <c r="AW186" i="2"/>
  <c r="AX186" i="2"/>
  <c r="AY186" i="2"/>
  <c r="AZ186" i="2"/>
  <c r="BA186" i="2"/>
  <c r="BB186" i="2"/>
  <c r="BC186" i="2"/>
  <c r="BD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BG187" i="2" s="1"/>
  <c r="AP187" i="2"/>
  <c r="AQ187" i="2"/>
  <c r="AR187" i="2"/>
  <c r="AS187" i="2"/>
  <c r="AT187" i="2"/>
  <c r="AU187" i="2"/>
  <c r="BF187" i="2" s="1"/>
  <c r="AV187" i="2"/>
  <c r="AW187" i="2"/>
  <c r="AX187" i="2"/>
  <c r="AY187" i="2"/>
  <c r="AZ187" i="2"/>
  <c r="BA187" i="2"/>
  <c r="BB187" i="2"/>
  <c r="BC187" i="2"/>
  <c r="BD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BG188" i="2" s="1"/>
  <c r="BH188" i="2" s="1"/>
  <c r="AP188" i="2"/>
  <c r="AQ188" i="2"/>
  <c r="AR188" i="2"/>
  <c r="AS188" i="2"/>
  <c r="AT188" i="2"/>
  <c r="AU188" i="2"/>
  <c r="BF188" i="2" s="1"/>
  <c r="AV188" i="2"/>
  <c r="AW188" i="2"/>
  <c r="AX188" i="2"/>
  <c r="AY188" i="2"/>
  <c r="AZ188" i="2"/>
  <c r="BA188" i="2"/>
  <c r="BB188" i="2"/>
  <c r="BC188" i="2"/>
  <c r="BD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BG189" i="2" s="1"/>
  <c r="BH189" i="2" s="1"/>
  <c r="AP189" i="2"/>
  <c r="AQ189" i="2"/>
  <c r="AR189" i="2"/>
  <c r="AS189" i="2"/>
  <c r="AT189" i="2"/>
  <c r="AU189" i="2"/>
  <c r="BF189" i="2" s="1"/>
  <c r="AV189" i="2"/>
  <c r="AW189" i="2"/>
  <c r="AX189" i="2"/>
  <c r="AY189" i="2"/>
  <c r="AZ189" i="2"/>
  <c r="BA189" i="2"/>
  <c r="BB189" i="2"/>
  <c r="BC189" i="2"/>
  <c r="BD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BG190" i="2" s="1"/>
  <c r="AP190" i="2"/>
  <c r="AQ190" i="2"/>
  <c r="AR190" i="2"/>
  <c r="AS190" i="2"/>
  <c r="AT190" i="2"/>
  <c r="AU190" i="2"/>
  <c r="BF190" i="2" s="1"/>
  <c r="AV190" i="2"/>
  <c r="AW190" i="2"/>
  <c r="AX190" i="2"/>
  <c r="AY190" i="2"/>
  <c r="AZ190" i="2"/>
  <c r="BA190" i="2"/>
  <c r="BB190" i="2"/>
  <c r="BC190" i="2"/>
  <c r="BD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BG191" i="2" s="1"/>
  <c r="BH191" i="2" s="1"/>
  <c r="AP191" i="2"/>
  <c r="AQ191" i="2"/>
  <c r="AR191" i="2"/>
  <c r="AS191" i="2"/>
  <c r="AT191" i="2"/>
  <c r="AU191" i="2"/>
  <c r="BF191" i="2" s="1"/>
  <c r="AV191" i="2"/>
  <c r="AW191" i="2"/>
  <c r="AX191" i="2"/>
  <c r="AY191" i="2"/>
  <c r="AZ191" i="2"/>
  <c r="BA191" i="2"/>
  <c r="BB191" i="2"/>
  <c r="BC191" i="2"/>
  <c r="BD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BG192" i="2" s="1"/>
  <c r="BH192" i="2" s="1"/>
  <c r="AP192" i="2"/>
  <c r="AQ192" i="2"/>
  <c r="AR192" i="2"/>
  <c r="AS192" i="2"/>
  <c r="AT192" i="2"/>
  <c r="AU192" i="2"/>
  <c r="BF192" i="2" s="1"/>
  <c r="AV192" i="2"/>
  <c r="AW192" i="2"/>
  <c r="AX192" i="2"/>
  <c r="AY192" i="2"/>
  <c r="AZ192" i="2"/>
  <c r="BA192" i="2"/>
  <c r="BB192" i="2"/>
  <c r="BC192" i="2"/>
  <c r="BD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BG193" i="2" s="1"/>
  <c r="BH193" i="2" s="1"/>
  <c r="AP193" i="2"/>
  <c r="AQ193" i="2"/>
  <c r="AR193" i="2"/>
  <c r="AS193" i="2"/>
  <c r="AT193" i="2"/>
  <c r="AU193" i="2"/>
  <c r="BF193" i="2" s="1"/>
  <c r="AV193" i="2"/>
  <c r="AW193" i="2"/>
  <c r="AX193" i="2"/>
  <c r="AY193" i="2"/>
  <c r="AZ193" i="2"/>
  <c r="BA193" i="2"/>
  <c r="BB193" i="2"/>
  <c r="BC193" i="2"/>
  <c r="BD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BG194" i="2" s="1"/>
  <c r="AP194" i="2"/>
  <c r="AQ194" i="2"/>
  <c r="AR194" i="2"/>
  <c r="AS194" i="2"/>
  <c r="AT194" i="2"/>
  <c r="AU194" i="2"/>
  <c r="BF194" i="2" s="1"/>
  <c r="AV194" i="2"/>
  <c r="AW194" i="2"/>
  <c r="AX194" i="2"/>
  <c r="AY194" i="2"/>
  <c r="AZ194" i="2"/>
  <c r="BA194" i="2"/>
  <c r="BB194" i="2"/>
  <c r="BC194" i="2"/>
  <c r="BD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BG195" i="2" s="1"/>
  <c r="AP195" i="2"/>
  <c r="AQ195" i="2"/>
  <c r="AR195" i="2"/>
  <c r="AS195" i="2"/>
  <c r="AT195" i="2"/>
  <c r="AU195" i="2"/>
  <c r="BF195" i="2" s="1"/>
  <c r="AV195" i="2"/>
  <c r="AW195" i="2"/>
  <c r="AX195" i="2"/>
  <c r="AY195" i="2"/>
  <c r="AZ195" i="2"/>
  <c r="BA195" i="2"/>
  <c r="BB195" i="2"/>
  <c r="BC195" i="2"/>
  <c r="BD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BG196" i="2" s="1"/>
  <c r="BH196" i="2" s="1"/>
  <c r="AP196" i="2"/>
  <c r="AQ196" i="2"/>
  <c r="AR196" i="2"/>
  <c r="AS196" i="2"/>
  <c r="AT196" i="2"/>
  <c r="AU196" i="2"/>
  <c r="BF196" i="2" s="1"/>
  <c r="AV196" i="2"/>
  <c r="AW196" i="2"/>
  <c r="AX196" i="2"/>
  <c r="AY196" i="2"/>
  <c r="AZ196" i="2"/>
  <c r="BA196" i="2"/>
  <c r="BB196" i="2"/>
  <c r="BC196" i="2"/>
  <c r="BD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BG197" i="2" s="1"/>
  <c r="BH197" i="2" s="1"/>
  <c r="AP197" i="2"/>
  <c r="AQ197" i="2"/>
  <c r="AR197" i="2"/>
  <c r="AS197" i="2"/>
  <c r="AT197" i="2"/>
  <c r="AU197" i="2"/>
  <c r="BF197" i="2" s="1"/>
  <c r="AV197" i="2"/>
  <c r="AW197" i="2"/>
  <c r="AX197" i="2"/>
  <c r="AY197" i="2"/>
  <c r="AZ197" i="2"/>
  <c r="BA197" i="2"/>
  <c r="BB197" i="2"/>
  <c r="BC197" i="2"/>
  <c r="BD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BG198" i="2" s="1"/>
  <c r="AP198" i="2"/>
  <c r="AQ198" i="2"/>
  <c r="AR198" i="2"/>
  <c r="AS198" i="2"/>
  <c r="AT198" i="2"/>
  <c r="AU198" i="2"/>
  <c r="BF198" i="2" s="1"/>
  <c r="AV198" i="2"/>
  <c r="AW198" i="2"/>
  <c r="AX198" i="2"/>
  <c r="AY198" i="2"/>
  <c r="AZ198" i="2"/>
  <c r="BA198" i="2"/>
  <c r="BB198" i="2"/>
  <c r="BC198" i="2"/>
  <c r="BD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BG199" i="2" s="1"/>
  <c r="BH199" i="2" s="1"/>
  <c r="AP199" i="2"/>
  <c r="AQ199" i="2"/>
  <c r="AR199" i="2"/>
  <c r="AS199" i="2"/>
  <c r="AT199" i="2"/>
  <c r="AU199" i="2"/>
  <c r="BF199" i="2" s="1"/>
  <c r="AV199" i="2"/>
  <c r="AW199" i="2"/>
  <c r="AX199" i="2"/>
  <c r="AY199" i="2"/>
  <c r="AZ199" i="2"/>
  <c r="BA199" i="2"/>
  <c r="BB199" i="2"/>
  <c r="BC199" i="2"/>
  <c r="BD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BG200" i="2" s="1"/>
  <c r="BH200" i="2" s="1"/>
  <c r="AP200" i="2"/>
  <c r="AQ200" i="2"/>
  <c r="AR200" i="2"/>
  <c r="AS200" i="2"/>
  <c r="AT200" i="2"/>
  <c r="AU200" i="2"/>
  <c r="BF200" i="2" s="1"/>
  <c r="AV200" i="2"/>
  <c r="AW200" i="2"/>
  <c r="AX200" i="2"/>
  <c r="AY200" i="2"/>
  <c r="AZ200" i="2"/>
  <c r="BA200" i="2"/>
  <c r="BB200" i="2"/>
  <c r="BC200" i="2"/>
  <c r="BD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BG201" i="2" s="1"/>
  <c r="AP201" i="2"/>
  <c r="AQ201" i="2"/>
  <c r="AR201" i="2"/>
  <c r="AS201" i="2"/>
  <c r="AT201" i="2"/>
  <c r="AU201" i="2"/>
  <c r="BF201" i="2" s="1"/>
  <c r="AV201" i="2"/>
  <c r="AW201" i="2"/>
  <c r="AX201" i="2"/>
  <c r="AY201" i="2"/>
  <c r="AZ201" i="2"/>
  <c r="BA201" i="2"/>
  <c r="BB201" i="2"/>
  <c r="BC201" i="2"/>
  <c r="BD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BG202" i="2" s="1"/>
  <c r="AP202" i="2"/>
  <c r="AQ202" i="2"/>
  <c r="AR202" i="2"/>
  <c r="AS202" i="2"/>
  <c r="AT202" i="2"/>
  <c r="AU202" i="2"/>
  <c r="BF202" i="2" s="1"/>
  <c r="AV202" i="2"/>
  <c r="AW202" i="2"/>
  <c r="AX202" i="2"/>
  <c r="AY202" i="2"/>
  <c r="AZ202" i="2"/>
  <c r="BA202" i="2"/>
  <c r="BB202" i="2"/>
  <c r="BC202" i="2"/>
  <c r="BD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BG203" i="2" s="1"/>
  <c r="AP203" i="2"/>
  <c r="AQ203" i="2"/>
  <c r="AR203" i="2"/>
  <c r="AS203" i="2"/>
  <c r="AT203" i="2"/>
  <c r="AU203" i="2"/>
  <c r="BF203" i="2" s="1"/>
  <c r="AV203" i="2"/>
  <c r="AW203" i="2"/>
  <c r="AX203" i="2"/>
  <c r="AY203" i="2"/>
  <c r="AZ203" i="2"/>
  <c r="BA203" i="2"/>
  <c r="BB203" i="2"/>
  <c r="BC203" i="2"/>
  <c r="BD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BG204" i="2" s="1"/>
  <c r="BH204" i="2" s="1"/>
  <c r="AP204" i="2"/>
  <c r="AQ204" i="2"/>
  <c r="AR204" i="2"/>
  <c r="AS204" i="2"/>
  <c r="AT204" i="2"/>
  <c r="AU204" i="2"/>
  <c r="BF204" i="2" s="1"/>
  <c r="AV204" i="2"/>
  <c r="AW204" i="2"/>
  <c r="AX204" i="2"/>
  <c r="AY204" i="2"/>
  <c r="AZ204" i="2"/>
  <c r="BA204" i="2"/>
  <c r="BB204" i="2"/>
  <c r="BC204" i="2"/>
  <c r="BD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BG205" i="2" s="1"/>
  <c r="BH205" i="2" s="1"/>
  <c r="AP205" i="2"/>
  <c r="AQ205" i="2"/>
  <c r="AR205" i="2"/>
  <c r="AS205" i="2"/>
  <c r="AT205" i="2"/>
  <c r="AU205" i="2"/>
  <c r="BF205" i="2" s="1"/>
  <c r="AV205" i="2"/>
  <c r="AW205" i="2"/>
  <c r="AX205" i="2"/>
  <c r="AY205" i="2"/>
  <c r="AZ205" i="2"/>
  <c r="BA205" i="2"/>
  <c r="BB205" i="2"/>
  <c r="BC205" i="2"/>
  <c r="BD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BG206" i="2" s="1"/>
  <c r="AP206" i="2"/>
  <c r="AQ206" i="2"/>
  <c r="AR206" i="2"/>
  <c r="AS206" i="2"/>
  <c r="AT206" i="2"/>
  <c r="AU206" i="2"/>
  <c r="BF206" i="2" s="1"/>
  <c r="AV206" i="2"/>
  <c r="AW206" i="2"/>
  <c r="AX206" i="2"/>
  <c r="AY206" i="2"/>
  <c r="AZ206" i="2"/>
  <c r="BA206" i="2"/>
  <c r="BB206" i="2"/>
  <c r="BC206" i="2"/>
  <c r="BD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BG207" i="2" s="1"/>
  <c r="BH207" i="2" s="1"/>
  <c r="AP207" i="2"/>
  <c r="AQ207" i="2"/>
  <c r="AR207" i="2"/>
  <c r="AS207" i="2"/>
  <c r="AT207" i="2"/>
  <c r="AU207" i="2"/>
  <c r="BF207" i="2" s="1"/>
  <c r="AV207" i="2"/>
  <c r="AW207" i="2"/>
  <c r="AX207" i="2"/>
  <c r="AY207" i="2"/>
  <c r="AZ207" i="2"/>
  <c r="BA207" i="2"/>
  <c r="BB207" i="2"/>
  <c r="BC207" i="2"/>
  <c r="BD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BG208" i="2" s="1"/>
  <c r="BH208" i="2" s="1"/>
  <c r="AP208" i="2"/>
  <c r="AQ208" i="2"/>
  <c r="AR208" i="2"/>
  <c r="AS208" i="2"/>
  <c r="AT208" i="2"/>
  <c r="AU208" i="2"/>
  <c r="BF208" i="2" s="1"/>
  <c r="AV208" i="2"/>
  <c r="AW208" i="2"/>
  <c r="AX208" i="2"/>
  <c r="AY208" i="2"/>
  <c r="AZ208" i="2"/>
  <c r="BA208" i="2"/>
  <c r="BB208" i="2"/>
  <c r="BC208" i="2"/>
  <c r="BD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BG209" i="2" s="1"/>
  <c r="BH209" i="2" s="1"/>
  <c r="AP209" i="2"/>
  <c r="AQ209" i="2"/>
  <c r="AR209" i="2"/>
  <c r="AS209" i="2"/>
  <c r="AT209" i="2"/>
  <c r="AU209" i="2"/>
  <c r="BF209" i="2" s="1"/>
  <c r="AV209" i="2"/>
  <c r="AW209" i="2"/>
  <c r="AX209" i="2"/>
  <c r="AY209" i="2"/>
  <c r="AZ209" i="2"/>
  <c r="BA209" i="2"/>
  <c r="BB209" i="2"/>
  <c r="BC209" i="2"/>
  <c r="BD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BG210" i="2" s="1"/>
  <c r="AP210" i="2"/>
  <c r="AQ210" i="2"/>
  <c r="AR210" i="2"/>
  <c r="AS210" i="2"/>
  <c r="AT210" i="2"/>
  <c r="AU210" i="2"/>
  <c r="BF210" i="2" s="1"/>
  <c r="AV210" i="2"/>
  <c r="AW210" i="2"/>
  <c r="AX210" i="2"/>
  <c r="AY210" i="2"/>
  <c r="AZ210" i="2"/>
  <c r="BA210" i="2"/>
  <c r="BB210" i="2"/>
  <c r="BC210" i="2"/>
  <c r="BD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BG211" i="2" s="1"/>
  <c r="AP211" i="2"/>
  <c r="AQ211" i="2"/>
  <c r="AR211" i="2"/>
  <c r="AS211" i="2"/>
  <c r="AT211" i="2"/>
  <c r="AU211" i="2"/>
  <c r="BF211" i="2" s="1"/>
  <c r="AV211" i="2"/>
  <c r="AW211" i="2"/>
  <c r="AX211" i="2"/>
  <c r="AY211" i="2"/>
  <c r="AZ211" i="2"/>
  <c r="BA211" i="2"/>
  <c r="BB211" i="2"/>
  <c r="BC211" i="2"/>
  <c r="BD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BG212" i="2" s="1"/>
  <c r="BH212" i="2" s="1"/>
  <c r="AP212" i="2"/>
  <c r="AQ212" i="2"/>
  <c r="AR212" i="2"/>
  <c r="AS212" i="2"/>
  <c r="AT212" i="2"/>
  <c r="AU212" i="2"/>
  <c r="BF212" i="2" s="1"/>
  <c r="AV212" i="2"/>
  <c r="AW212" i="2"/>
  <c r="AX212" i="2"/>
  <c r="AY212" i="2"/>
  <c r="AZ212" i="2"/>
  <c r="BA212" i="2"/>
  <c r="BB212" i="2"/>
  <c r="BC212" i="2"/>
  <c r="BD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BG213" i="2" s="1"/>
  <c r="AP213" i="2"/>
  <c r="AQ213" i="2"/>
  <c r="AR213" i="2"/>
  <c r="AS213" i="2"/>
  <c r="AT213" i="2"/>
  <c r="AU213" i="2"/>
  <c r="BF213" i="2" s="1"/>
  <c r="AV213" i="2"/>
  <c r="AW213" i="2"/>
  <c r="AX213" i="2"/>
  <c r="AY213" i="2"/>
  <c r="AZ213" i="2"/>
  <c r="BA213" i="2"/>
  <c r="BB213" i="2"/>
  <c r="BC213" i="2"/>
  <c r="BD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BG214" i="2" s="1"/>
  <c r="AP214" i="2"/>
  <c r="AQ214" i="2"/>
  <c r="AR214" i="2"/>
  <c r="AS214" i="2"/>
  <c r="AT214" i="2"/>
  <c r="AU214" i="2"/>
  <c r="BF214" i="2" s="1"/>
  <c r="AV214" i="2"/>
  <c r="AW214" i="2"/>
  <c r="AX214" i="2"/>
  <c r="AY214" i="2"/>
  <c r="AZ214" i="2"/>
  <c r="BA214" i="2"/>
  <c r="BB214" i="2"/>
  <c r="BC214" i="2"/>
  <c r="BD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BG215" i="2" s="1"/>
  <c r="BH215" i="2" s="1"/>
  <c r="AP215" i="2"/>
  <c r="AQ215" i="2"/>
  <c r="AR215" i="2"/>
  <c r="AS215" i="2"/>
  <c r="AT215" i="2"/>
  <c r="AU215" i="2"/>
  <c r="BF215" i="2" s="1"/>
  <c r="AV215" i="2"/>
  <c r="AW215" i="2"/>
  <c r="AX215" i="2"/>
  <c r="AY215" i="2"/>
  <c r="AZ215" i="2"/>
  <c r="BA215" i="2"/>
  <c r="BB215" i="2"/>
  <c r="BC215" i="2"/>
  <c r="BD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BG216" i="2" s="1"/>
  <c r="BH216" i="2" s="1"/>
  <c r="AP216" i="2"/>
  <c r="AQ216" i="2"/>
  <c r="AR216" i="2"/>
  <c r="AS216" i="2"/>
  <c r="AT216" i="2"/>
  <c r="AU216" i="2"/>
  <c r="BF216" i="2" s="1"/>
  <c r="AV216" i="2"/>
  <c r="AW216" i="2"/>
  <c r="AX216" i="2"/>
  <c r="AY216" i="2"/>
  <c r="AZ216" i="2"/>
  <c r="BA216" i="2"/>
  <c r="BB216" i="2"/>
  <c r="BC216" i="2"/>
  <c r="BD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BG217" i="2" s="1"/>
  <c r="BH217" i="2" s="1"/>
  <c r="AP217" i="2"/>
  <c r="AQ217" i="2"/>
  <c r="AR217" i="2"/>
  <c r="AS217" i="2"/>
  <c r="AT217" i="2"/>
  <c r="AU217" i="2"/>
  <c r="BF217" i="2" s="1"/>
  <c r="AV217" i="2"/>
  <c r="AW217" i="2"/>
  <c r="AX217" i="2"/>
  <c r="AY217" i="2"/>
  <c r="AZ217" i="2"/>
  <c r="BA217" i="2"/>
  <c r="BB217" i="2"/>
  <c r="BC217" i="2"/>
  <c r="BD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BG218" i="2" s="1"/>
  <c r="AP218" i="2"/>
  <c r="AQ218" i="2"/>
  <c r="AR218" i="2"/>
  <c r="AS218" i="2"/>
  <c r="AT218" i="2"/>
  <c r="AU218" i="2"/>
  <c r="BF218" i="2" s="1"/>
  <c r="AV218" i="2"/>
  <c r="AW218" i="2"/>
  <c r="AX218" i="2"/>
  <c r="AY218" i="2"/>
  <c r="AZ218" i="2"/>
  <c r="BA218" i="2"/>
  <c r="BB218" i="2"/>
  <c r="BC218" i="2"/>
  <c r="BD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BG219" i="2" s="1"/>
  <c r="AP219" i="2"/>
  <c r="AQ219" i="2"/>
  <c r="AR219" i="2"/>
  <c r="AS219" i="2"/>
  <c r="AT219" i="2"/>
  <c r="AU219" i="2"/>
  <c r="BF219" i="2" s="1"/>
  <c r="AV219" i="2"/>
  <c r="AW219" i="2"/>
  <c r="AX219" i="2"/>
  <c r="AY219" i="2"/>
  <c r="AZ219" i="2"/>
  <c r="BA219" i="2"/>
  <c r="BB219" i="2"/>
  <c r="BC219" i="2"/>
  <c r="BD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BG220" i="2" s="1"/>
  <c r="BH220" i="2" s="1"/>
  <c r="AP220" i="2"/>
  <c r="AQ220" i="2"/>
  <c r="AR220" i="2"/>
  <c r="AS220" i="2"/>
  <c r="AT220" i="2"/>
  <c r="AU220" i="2"/>
  <c r="BF220" i="2" s="1"/>
  <c r="AV220" i="2"/>
  <c r="AW220" i="2"/>
  <c r="AX220" i="2"/>
  <c r="AY220" i="2"/>
  <c r="AZ220" i="2"/>
  <c r="BA220" i="2"/>
  <c r="BB220" i="2"/>
  <c r="BC220" i="2"/>
  <c r="BD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BG221" i="2" s="1"/>
  <c r="BH221" i="2" s="1"/>
  <c r="AP221" i="2"/>
  <c r="AQ221" i="2"/>
  <c r="AR221" i="2"/>
  <c r="AS221" i="2"/>
  <c r="AT221" i="2"/>
  <c r="AU221" i="2"/>
  <c r="BF221" i="2" s="1"/>
  <c r="AV221" i="2"/>
  <c r="AW221" i="2"/>
  <c r="AX221" i="2"/>
  <c r="AY221" i="2"/>
  <c r="AZ221" i="2"/>
  <c r="BA221" i="2"/>
  <c r="BB221" i="2"/>
  <c r="BC221" i="2"/>
  <c r="BD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BG222" i="2" s="1"/>
  <c r="AP222" i="2"/>
  <c r="AQ222" i="2"/>
  <c r="AR222" i="2"/>
  <c r="AS222" i="2"/>
  <c r="AT222" i="2"/>
  <c r="AU222" i="2"/>
  <c r="BF222" i="2" s="1"/>
  <c r="AV222" i="2"/>
  <c r="AW222" i="2"/>
  <c r="AX222" i="2"/>
  <c r="AY222" i="2"/>
  <c r="AZ222" i="2"/>
  <c r="BA222" i="2"/>
  <c r="BB222" i="2"/>
  <c r="BC222" i="2"/>
  <c r="BD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BG223" i="2" s="1"/>
  <c r="BH223" i="2" s="1"/>
  <c r="AP223" i="2"/>
  <c r="AQ223" i="2"/>
  <c r="AR223" i="2"/>
  <c r="AS223" i="2"/>
  <c r="AT223" i="2"/>
  <c r="AU223" i="2"/>
  <c r="BF223" i="2" s="1"/>
  <c r="AV223" i="2"/>
  <c r="AW223" i="2"/>
  <c r="AX223" i="2"/>
  <c r="AY223" i="2"/>
  <c r="AZ223" i="2"/>
  <c r="BA223" i="2"/>
  <c r="BB223" i="2"/>
  <c r="BC223" i="2"/>
  <c r="BD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BG224" i="2" s="1"/>
  <c r="AP224" i="2"/>
  <c r="AQ224" i="2"/>
  <c r="AR224" i="2"/>
  <c r="AS224" i="2"/>
  <c r="AT224" i="2"/>
  <c r="AU224" i="2"/>
  <c r="BF224" i="2" s="1"/>
  <c r="AV224" i="2"/>
  <c r="AW224" i="2"/>
  <c r="AX224" i="2"/>
  <c r="AY224" i="2"/>
  <c r="AZ224" i="2"/>
  <c r="BA224" i="2"/>
  <c r="BB224" i="2"/>
  <c r="BC224" i="2"/>
  <c r="BD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BG225" i="2" s="1"/>
  <c r="BH225" i="2" s="1"/>
  <c r="AP225" i="2"/>
  <c r="AQ225" i="2"/>
  <c r="AR225" i="2"/>
  <c r="AS225" i="2"/>
  <c r="AT225" i="2"/>
  <c r="AU225" i="2"/>
  <c r="BF225" i="2" s="1"/>
  <c r="AV225" i="2"/>
  <c r="AW225" i="2"/>
  <c r="AX225" i="2"/>
  <c r="AY225" i="2"/>
  <c r="AZ225" i="2"/>
  <c r="BA225" i="2"/>
  <c r="BB225" i="2"/>
  <c r="BC225" i="2"/>
  <c r="BD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BG226" i="2" s="1"/>
  <c r="BH226" i="2" s="1"/>
  <c r="AP226" i="2"/>
  <c r="AQ226" i="2"/>
  <c r="AR226" i="2"/>
  <c r="AS226" i="2"/>
  <c r="AT226" i="2"/>
  <c r="AU226" i="2"/>
  <c r="BF226" i="2" s="1"/>
  <c r="AV226" i="2"/>
  <c r="AW226" i="2"/>
  <c r="AX226" i="2"/>
  <c r="AY226" i="2"/>
  <c r="AZ226" i="2"/>
  <c r="BA226" i="2"/>
  <c r="BB226" i="2"/>
  <c r="BC226" i="2"/>
  <c r="BD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BG227" i="2" s="1"/>
  <c r="AP227" i="2"/>
  <c r="AQ227" i="2"/>
  <c r="AR227" i="2"/>
  <c r="AS227" i="2"/>
  <c r="AT227" i="2"/>
  <c r="AU227" i="2"/>
  <c r="BF227" i="2" s="1"/>
  <c r="AV227" i="2"/>
  <c r="AW227" i="2"/>
  <c r="AX227" i="2"/>
  <c r="AY227" i="2"/>
  <c r="AZ227" i="2"/>
  <c r="BA227" i="2"/>
  <c r="BB227" i="2"/>
  <c r="BC227" i="2"/>
  <c r="BD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BG228" i="2" s="1"/>
  <c r="AP228" i="2"/>
  <c r="AQ228" i="2"/>
  <c r="AR228" i="2"/>
  <c r="AS228" i="2"/>
  <c r="AT228" i="2"/>
  <c r="AU228" i="2"/>
  <c r="BF228" i="2" s="1"/>
  <c r="AV228" i="2"/>
  <c r="AW228" i="2"/>
  <c r="AX228" i="2"/>
  <c r="AY228" i="2"/>
  <c r="AZ228" i="2"/>
  <c r="BA228" i="2"/>
  <c r="BB228" i="2"/>
  <c r="BC228" i="2"/>
  <c r="BD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BG229" i="2" s="1"/>
  <c r="AP229" i="2"/>
  <c r="AQ229" i="2"/>
  <c r="AR229" i="2"/>
  <c r="AS229" i="2"/>
  <c r="AT229" i="2"/>
  <c r="AU229" i="2"/>
  <c r="BF229" i="2" s="1"/>
  <c r="AV229" i="2"/>
  <c r="AW229" i="2"/>
  <c r="AX229" i="2"/>
  <c r="AY229" i="2"/>
  <c r="AZ229" i="2"/>
  <c r="BA229" i="2"/>
  <c r="BB229" i="2"/>
  <c r="BC229" i="2"/>
  <c r="BD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BG230" i="2" s="1"/>
  <c r="AP230" i="2"/>
  <c r="AQ230" i="2"/>
  <c r="AR230" i="2"/>
  <c r="AS230" i="2"/>
  <c r="AT230" i="2"/>
  <c r="AU230" i="2"/>
  <c r="BF230" i="2" s="1"/>
  <c r="AV230" i="2"/>
  <c r="AW230" i="2"/>
  <c r="AX230" i="2"/>
  <c r="AY230" i="2"/>
  <c r="AZ230" i="2"/>
  <c r="BA230" i="2"/>
  <c r="BB230" i="2"/>
  <c r="BC230" i="2"/>
  <c r="BD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BG231" i="2" s="1"/>
  <c r="BH231" i="2" s="1"/>
  <c r="AP231" i="2"/>
  <c r="AQ231" i="2"/>
  <c r="AR231" i="2"/>
  <c r="AS231" i="2"/>
  <c r="AT231" i="2"/>
  <c r="AU231" i="2"/>
  <c r="BF231" i="2" s="1"/>
  <c r="AV231" i="2"/>
  <c r="AW231" i="2"/>
  <c r="AX231" i="2"/>
  <c r="AY231" i="2"/>
  <c r="AZ231" i="2"/>
  <c r="BA231" i="2"/>
  <c r="BB231" i="2"/>
  <c r="BC231" i="2"/>
  <c r="BD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BG232" i="2" s="1"/>
  <c r="BH232" i="2" s="1"/>
  <c r="AP232" i="2"/>
  <c r="AQ232" i="2"/>
  <c r="AR232" i="2"/>
  <c r="AS232" i="2"/>
  <c r="AT232" i="2"/>
  <c r="AU232" i="2"/>
  <c r="BF232" i="2" s="1"/>
  <c r="AV232" i="2"/>
  <c r="AW232" i="2"/>
  <c r="AX232" i="2"/>
  <c r="AY232" i="2"/>
  <c r="AZ232" i="2"/>
  <c r="BA232" i="2"/>
  <c r="BB232" i="2"/>
  <c r="BC232" i="2"/>
  <c r="BD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BG233" i="2" s="1"/>
  <c r="BH233" i="2" s="1"/>
  <c r="AP233" i="2"/>
  <c r="AQ233" i="2"/>
  <c r="AR233" i="2"/>
  <c r="AS233" i="2"/>
  <c r="AT233" i="2"/>
  <c r="AU233" i="2"/>
  <c r="BF233" i="2" s="1"/>
  <c r="AV233" i="2"/>
  <c r="AW233" i="2"/>
  <c r="AX233" i="2"/>
  <c r="AY233" i="2"/>
  <c r="AZ233" i="2"/>
  <c r="BA233" i="2"/>
  <c r="BB233" i="2"/>
  <c r="BC233" i="2"/>
  <c r="BD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BG234" i="2" s="1"/>
  <c r="BH234" i="2" s="1"/>
  <c r="AP234" i="2"/>
  <c r="AQ234" i="2"/>
  <c r="AR234" i="2"/>
  <c r="AS234" i="2"/>
  <c r="AT234" i="2"/>
  <c r="AU234" i="2"/>
  <c r="BF234" i="2" s="1"/>
  <c r="AV234" i="2"/>
  <c r="AW234" i="2"/>
  <c r="AX234" i="2"/>
  <c r="AY234" i="2"/>
  <c r="AZ234" i="2"/>
  <c r="BA234" i="2"/>
  <c r="BB234" i="2"/>
  <c r="BC234" i="2"/>
  <c r="BD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BG235" i="2" s="1"/>
  <c r="AP235" i="2"/>
  <c r="AQ235" i="2"/>
  <c r="AR235" i="2"/>
  <c r="AS235" i="2"/>
  <c r="AT235" i="2"/>
  <c r="AU235" i="2"/>
  <c r="BF235" i="2" s="1"/>
  <c r="AV235" i="2"/>
  <c r="AW235" i="2"/>
  <c r="AX235" i="2"/>
  <c r="AY235" i="2"/>
  <c r="AZ235" i="2"/>
  <c r="BA235" i="2"/>
  <c r="BB235" i="2"/>
  <c r="BC235" i="2"/>
  <c r="BD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BG236" i="2" s="1"/>
  <c r="AP236" i="2"/>
  <c r="AQ236" i="2"/>
  <c r="AR236" i="2"/>
  <c r="AS236" i="2"/>
  <c r="AT236" i="2"/>
  <c r="AU236" i="2"/>
  <c r="BF236" i="2" s="1"/>
  <c r="AV236" i="2"/>
  <c r="AW236" i="2"/>
  <c r="AX236" i="2"/>
  <c r="AY236" i="2"/>
  <c r="AZ236" i="2"/>
  <c r="BA236" i="2"/>
  <c r="BB236" i="2"/>
  <c r="BC236" i="2"/>
  <c r="BD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BG237" i="2" s="1"/>
  <c r="AP237" i="2"/>
  <c r="AQ237" i="2"/>
  <c r="AR237" i="2"/>
  <c r="AS237" i="2"/>
  <c r="AT237" i="2"/>
  <c r="AU237" i="2"/>
  <c r="BF237" i="2" s="1"/>
  <c r="AV237" i="2"/>
  <c r="AW237" i="2"/>
  <c r="AX237" i="2"/>
  <c r="AY237" i="2"/>
  <c r="AZ237" i="2"/>
  <c r="BA237" i="2"/>
  <c r="BB237" i="2"/>
  <c r="BC237" i="2"/>
  <c r="BD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BG238" i="2" s="1"/>
  <c r="BH238" i="2" s="1"/>
  <c r="AP238" i="2"/>
  <c r="AQ238" i="2"/>
  <c r="AR238" i="2"/>
  <c r="AS238" i="2"/>
  <c r="AT238" i="2"/>
  <c r="AU238" i="2"/>
  <c r="BF238" i="2" s="1"/>
  <c r="AV238" i="2"/>
  <c r="AW238" i="2"/>
  <c r="AX238" i="2"/>
  <c r="AY238" i="2"/>
  <c r="AZ238" i="2"/>
  <c r="BA238" i="2"/>
  <c r="BB238" i="2"/>
  <c r="BC238" i="2"/>
  <c r="BD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BG239" i="2" s="1"/>
  <c r="BH239" i="2" s="1"/>
  <c r="AP239" i="2"/>
  <c r="AQ239" i="2"/>
  <c r="AR239" i="2"/>
  <c r="AS239" i="2"/>
  <c r="AT239" i="2"/>
  <c r="AU239" i="2"/>
  <c r="BF239" i="2" s="1"/>
  <c r="AV239" i="2"/>
  <c r="AW239" i="2"/>
  <c r="AX239" i="2"/>
  <c r="AY239" i="2"/>
  <c r="AZ239" i="2"/>
  <c r="BA239" i="2"/>
  <c r="BB239" i="2"/>
  <c r="BC239" i="2"/>
  <c r="BD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BG240" i="2" s="1"/>
  <c r="BH240" i="2" s="1"/>
  <c r="AP240" i="2"/>
  <c r="AQ240" i="2"/>
  <c r="AR240" i="2"/>
  <c r="AS240" i="2"/>
  <c r="AT240" i="2"/>
  <c r="AU240" i="2"/>
  <c r="BF240" i="2" s="1"/>
  <c r="AV240" i="2"/>
  <c r="AW240" i="2"/>
  <c r="AX240" i="2"/>
  <c r="AY240" i="2"/>
  <c r="AZ240" i="2"/>
  <c r="BA240" i="2"/>
  <c r="BB240" i="2"/>
  <c r="BC240" i="2"/>
  <c r="BD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BG241" i="2" s="1"/>
  <c r="AP241" i="2"/>
  <c r="AQ241" i="2"/>
  <c r="AR241" i="2"/>
  <c r="AS241" i="2"/>
  <c r="AT241" i="2"/>
  <c r="AU241" i="2"/>
  <c r="BF241" i="2" s="1"/>
  <c r="AV241" i="2"/>
  <c r="AW241" i="2"/>
  <c r="AX241" i="2"/>
  <c r="AY241" i="2"/>
  <c r="AZ241" i="2"/>
  <c r="BA241" i="2"/>
  <c r="BB241" i="2"/>
  <c r="BC241" i="2"/>
  <c r="BD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BG242" i="2" s="1"/>
  <c r="BH242" i="2" s="1"/>
  <c r="AP242" i="2"/>
  <c r="AQ242" i="2"/>
  <c r="AR242" i="2"/>
  <c r="AS242" i="2"/>
  <c r="AT242" i="2"/>
  <c r="AU242" i="2"/>
  <c r="BF242" i="2" s="1"/>
  <c r="AV242" i="2"/>
  <c r="AW242" i="2"/>
  <c r="AX242" i="2"/>
  <c r="AY242" i="2"/>
  <c r="AZ242" i="2"/>
  <c r="BA242" i="2"/>
  <c r="BB242" i="2"/>
  <c r="BC242" i="2"/>
  <c r="BD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BG243" i="2" s="1"/>
  <c r="AP243" i="2"/>
  <c r="AQ243" i="2"/>
  <c r="AR243" i="2"/>
  <c r="AS243" i="2"/>
  <c r="AT243" i="2"/>
  <c r="AU243" i="2"/>
  <c r="BF243" i="2" s="1"/>
  <c r="AV243" i="2"/>
  <c r="AW243" i="2"/>
  <c r="AX243" i="2"/>
  <c r="AY243" i="2"/>
  <c r="AZ243" i="2"/>
  <c r="BA243" i="2"/>
  <c r="BB243" i="2"/>
  <c r="BC243" i="2"/>
  <c r="BD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BG244" i="2" s="1"/>
  <c r="AP244" i="2"/>
  <c r="AQ244" i="2"/>
  <c r="AR244" i="2"/>
  <c r="AS244" i="2"/>
  <c r="AT244" i="2"/>
  <c r="AU244" i="2"/>
  <c r="BF244" i="2" s="1"/>
  <c r="AV244" i="2"/>
  <c r="AW244" i="2"/>
  <c r="AX244" i="2"/>
  <c r="AY244" i="2"/>
  <c r="AZ244" i="2"/>
  <c r="BA244" i="2"/>
  <c r="BB244" i="2"/>
  <c r="BC244" i="2"/>
  <c r="BD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BG245" i="2" s="1"/>
  <c r="AP245" i="2"/>
  <c r="AQ245" i="2"/>
  <c r="AR245" i="2"/>
  <c r="AS245" i="2"/>
  <c r="AT245" i="2"/>
  <c r="AU245" i="2"/>
  <c r="BF245" i="2" s="1"/>
  <c r="AV245" i="2"/>
  <c r="AW245" i="2"/>
  <c r="AX245" i="2"/>
  <c r="AY245" i="2"/>
  <c r="AZ245" i="2"/>
  <c r="BA245" i="2"/>
  <c r="BB245" i="2"/>
  <c r="BC245" i="2"/>
  <c r="BD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BG246" i="2" s="1"/>
  <c r="BH246" i="2" s="1"/>
  <c r="AP246" i="2"/>
  <c r="AQ246" i="2"/>
  <c r="AR246" i="2"/>
  <c r="AS246" i="2"/>
  <c r="AT246" i="2"/>
  <c r="AU246" i="2"/>
  <c r="BF246" i="2" s="1"/>
  <c r="AV246" i="2"/>
  <c r="AW246" i="2"/>
  <c r="AX246" i="2"/>
  <c r="AY246" i="2"/>
  <c r="AZ246" i="2"/>
  <c r="BA246" i="2"/>
  <c r="BB246" i="2"/>
  <c r="BC246" i="2"/>
  <c r="BD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BG247" i="2" s="1"/>
  <c r="BH247" i="2" s="1"/>
  <c r="AP247" i="2"/>
  <c r="AQ247" i="2"/>
  <c r="AR247" i="2"/>
  <c r="AS247" i="2"/>
  <c r="AT247" i="2"/>
  <c r="AU247" i="2"/>
  <c r="BF247" i="2" s="1"/>
  <c r="AV247" i="2"/>
  <c r="AW247" i="2"/>
  <c r="AX247" i="2"/>
  <c r="AY247" i="2"/>
  <c r="AZ247" i="2"/>
  <c r="BA247" i="2"/>
  <c r="BB247" i="2"/>
  <c r="BC247" i="2"/>
  <c r="BD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BG248" i="2" s="1"/>
  <c r="BH248" i="2" s="1"/>
  <c r="AP248" i="2"/>
  <c r="AQ248" i="2"/>
  <c r="AR248" i="2"/>
  <c r="AS248" i="2"/>
  <c r="AT248" i="2"/>
  <c r="AU248" i="2"/>
  <c r="BF248" i="2" s="1"/>
  <c r="AV248" i="2"/>
  <c r="AW248" i="2"/>
  <c r="AX248" i="2"/>
  <c r="AY248" i="2"/>
  <c r="AZ248" i="2"/>
  <c r="BA248" i="2"/>
  <c r="BB248" i="2"/>
  <c r="BC248" i="2"/>
  <c r="BD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BG249" i="2" s="1"/>
  <c r="AP249" i="2"/>
  <c r="AQ249" i="2"/>
  <c r="AR249" i="2"/>
  <c r="AS249" i="2"/>
  <c r="AT249" i="2"/>
  <c r="AU249" i="2"/>
  <c r="BF249" i="2" s="1"/>
  <c r="AV249" i="2"/>
  <c r="AW249" i="2"/>
  <c r="AX249" i="2"/>
  <c r="AY249" i="2"/>
  <c r="AZ249" i="2"/>
  <c r="BA249" i="2"/>
  <c r="BB249" i="2"/>
  <c r="BC249" i="2"/>
  <c r="BD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BG250" i="2" s="1"/>
  <c r="AP250" i="2"/>
  <c r="AQ250" i="2"/>
  <c r="AR250" i="2"/>
  <c r="AS250" i="2"/>
  <c r="AT250" i="2"/>
  <c r="AU250" i="2"/>
  <c r="BF250" i="2" s="1"/>
  <c r="AV250" i="2"/>
  <c r="AW250" i="2"/>
  <c r="AX250" i="2"/>
  <c r="AY250" i="2"/>
  <c r="AZ250" i="2"/>
  <c r="BA250" i="2"/>
  <c r="BB250" i="2"/>
  <c r="BC250" i="2"/>
  <c r="BD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BG251" i="2" s="1"/>
  <c r="AP251" i="2"/>
  <c r="AQ251" i="2"/>
  <c r="AR251" i="2"/>
  <c r="AS251" i="2"/>
  <c r="AT251" i="2"/>
  <c r="AU251" i="2"/>
  <c r="BF251" i="2" s="1"/>
  <c r="AV251" i="2"/>
  <c r="AW251" i="2"/>
  <c r="AX251" i="2"/>
  <c r="AY251" i="2"/>
  <c r="AZ251" i="2"/>
  <c r="BA251" i="2"/>
  <c r="BB251" i="2"/>
  <c r="BC251" i="2"/>
  <c r="BD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BG252" i="2" s="1"/>
  <c r="AP252" i="2"/>
  <c r="AQ252" i="2"/>
  <c r="AR252" i="2"/>
  <c r="AS252" i="2"/>
  <c r="AT252" i="2"/>
  <c r="AU252" i="2"/>
  <c r="BF252" i="2" s="1"/>
  <c r="AV252" i="2"/>
  <c r="AW252" i="2"/>
  <c r="AX252" i="2"/>
  <c r="AY252" i="2"/>
  <c r="AZ252" i="2"/>
  <c r="BA252" i="2"/>
  <c r="BB252" i="2"/>
  <c r="BC252" i="2"/>
  <c r="BD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BG253" i="2" s="1"/>
  <c r="AP253" i="2"/>
  <c r="AQ253" i="2"/>
  <c r="AR253" i="2"/>
  <c r="AS253" i="2"/>
  <c r="AT253" i="2"/>
  <c r="AU253" i="2"/>
  <c r="BF253" i="2" s="1"/>
  <c r="AV253" i="2"/>
  <c r="AW253" i="2"/>
  <c r="AX253" i="2"/>
  <c r="AY253" i="2"/>
  <c r="AZ253" i="2"/>
  <c r="BA253" i="2"/>
  <c r="BB253" i="2"/>
  <c r="BC253" i="2"/>
  <c r="BD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BG254" i="2" s="1"/>
  <c r="BH254" i="2" s="1"/>
  <c r="AP254" i="2"/>
  <c r="AQ254" i="2"/>
  <c r="AR254" i="2"/>
  <c r="AS254" i="2"/>
  <c r="AT254" i="2"/>
  <c r="AU254" i="2"/>
  <c r="BF254" i="2" s="1"/>
  <c r="AV254" i="2"/>
  <c r="AW254" i="2"/>
  <c r="AX254" i="2"/>
  <c r="AY254" i="2"/>
  <c r="AZ254" i="2"/>
  <c r="BA254" i="2"/>
  <c r="BB254" i="2"/>
  <c r="BC254" i="2"/>
  <c r="BD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BG255" i="2" s="1"/>
  <c r="BH255" i="2" s="1"/>
  <c r="AP255" i="2"/>
  <c r="AQ255" i="2"/>
  <c r="AR255" i="2"/>
  <c r="AS255" i="2"/>
  <c r="AT255" i="2"/>
  <c r="AU255" i="2"/>
  <c r="BF255" i="2" s="1"/>
  <c r="AV255" i="2"/>
  <c r="AW255" i="2"/>
  <c r="AX255" i="2"/>
  <c r="AY255" i="2"/>
  <c r="AZ255" i="2"/>
  <c r="BA255" i="2"/>
  <c r="BB255" i="2"/>
  <c r="BC255" i="2"/>
  <c r="BD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BG256" i="2" s="1"/>
  <c r="BH256" i="2" s="1"/>
  <c r="AP256" i="2"/>
  <c r="AQ256" i="2"/>
  <c r="AR256" i="2"/>
  <c r="AS256" i="2"/>
  <c r="AT256" i="2"/>
  <c r="AU256" i="2"/>
  <c r="BF256" i="2" s="1"/>
  <c r="AV256" i="2"/>
  <c r="AW256" i="2"/>
  <c r="AX256" i="2"/>
  <c r="AY256" i="2"/>
  <c r="AZ256" i="2"/>
  <c r="BA256" i="2"/>
  <c r="BB256" i="2"/>
  <c r="BC256" i="2"/>
  <c r="BD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BG257" i="2" s="1"/>
  <c r="AP257" i="2"/>
  <c r="AQ257" i="2"/>
  <c r="AR257" i="2"/>
  <c r="AS257" i="2"/>
  <c r="AT257" i="2"/>
  <c r="AU257" i="2"/>
  <c r="BF257" i="2" s="1"/>
  <c r="AV257" i="2"/>
  <c r="AW257" i="2"/>
  <c r="AX257" i="2"/>
  <c r="AY257" i="2"/>
  <c r="AZ257" i="2"/>
  <c r="BA257" i="2"/>
  <c r="BB257" i="2"/>
  <c r="BC257" i="2"/>
  <c r="BD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BG258" i="2" s="1"/>
  <c r="AP258" i="2"/>
  <c r="AQ258" i="2"/>
  <c r="AR258" i="2"/>
  <c r="AS258" i="2"/>
  <c r="AT258" i="2"/>
  <c r="AU258" i="2"/>
  <c r="BF258" i="2" s="1"/>
  <c r="AV258" i="2"/>
  <c r="AW258" i="2"/>
  <c r="AX258" i="2"/>
  <c r="AY258" i="2"/>
  <c r="AZ258" i="2"/>
  <c r="BA258" i="2"/>
  <c r="BB258" i="2"/>
  <c r="BC258" i="2"/>
  <c r="BD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BG259" i="2" s="1"/>
  <c r="BH259" i="2" s="1"/>
  <c r="AP259" i="2"/>
  <c r="AQ259" i="2"/>
  <c r="AR259" i="2"/>
  <c r="AS259" i="2"/>
  <c r="AT259" i="2"/>
  <c r="AU259" i="2"/>
  <c r="BF259" i="2" s="1"/>
  <c r="AV259" i="2"/>
  <c r="AW259" i="2"/>
  <c r="AX259" i="2"/>
  <c r="AY259" i="2"/>
  <c r="AZ259" i="2"/>
  <c r="BA259" i="2"/>
  <c r="BB259" i="2"/>
  <c r="BC259" i="2"/>
  <c r="BD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BG260" i="2" s="1"/>
  <c r="BH260" i="2" s="1"/>
  <c r="AP260" i="2"/>
  <c r="AQ260" i="2"/>
  <c r="AR260" i="2"/>
  <c r="AS260" i="2"/>
  <c r="AT260" i="2"/>
  <c r="AU260" i="2"/>
  <c r="BF260" i="2" s="1"/>
  <c r="AV260" i="2"/>
  <c r="AW260" i="2"/>
  <c r="AX260" i="2"/>
  <c r="AY260" i="2"/>
  <c r="AZ260" i="2"/>
  <c r="BA260" i="2"/>
  <c r="BB260" i="2"/>
  <c r="BC260" i="2"/>
  <c r="BD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BG261" i="2" s="1"/>
  <c r="BH261" i="2" s="1"/>
  <c r="AP261" i="2"/>
  <c r="AQ261" i="2"/>
  <c r="AR261" i="2"/>
  <c r="AS261" i="2"/>
  <c r="AT261" i="2"/>
  <c r="AU261" i="2"/>
  <c r="BF261" i="2" s="1"/>
  <c r="AV261" i="2"/>
  <c r="AW261" i="2"/>
  <c r="AX261" i="2"/>
  <c r="AY261" i="2"/>
  <c r="AZ261" i="2"/>
  <c r="BA261" i="2"/>
  <c r="BB261" i="2"/>
  <c r="BC261" i="2"/>
  <c r="BD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BG262" i="2" s="1"/>
  <c r="AP262" i="2"/>
  <c r="AQ262" i="2"/>
  <c r="AR262" i="2"/>
  <c r="AS262" i="2"/>
  <c r="AT262" i="2"/>
  <c r="AU262" i="2"/>
  <c r="BF262" i="2" s="1"/>
  <c r="AV262" i="2"/>
  <c r="AW262" i="2"/>
  <c r="AX262" i="2"/>
  <c r="AY262" i="2"/>
  <c r="AZ262" i="2"/>
  <c r="BA262" i="2"/>
  <c r="BB262" i="2"/>
  <c r="BC262" i="2"/>
  <c r="BD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BG263" i="2" s="1"/>
  <c r="BH263" i="2" s="1"/>
  <c r="AP263" i="2"/>
  <c r="AQ263" i="2"/>
  <c r="AR263" i="2"/>
  <c r="AS263" i="2"/>
  <c r="AT263" i="2"/>
  <c r="AU263" i="2"/>
  <c r="BF263" i="2" s="1"/>
  <c r="AV263" i="2"/>
  <c r="AW263" i="2"/>
  <c r="AX263" i="2"/>
  <c r="AY263" i="2"/>
  <c r="AZ263" i="2"/>
  <c r="BA263" i="2"/>
  <c r="BB263" i="2"/>
  <c r="BC263" i="2"/>
  <c r="BD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BG264" i="2" s="1"/>
  <c r="BH264" i="2" s="1"/>
  <c r="AP264" i="2"/>
  <c r="AQ264" i="2"/>
  <c r="AR264" i="2"/>
  <c r="AS264" i="2"/>
  <c r="AT264" i="2"/>
  <c r="AU264" i="2"/>
  <c r="BF264" i="2" s="1"/>
  <c r="AV264" i="2"/>
  <c r="AW264" i="2"/>
  <c r="AX264" i="2"/>
  <c r="AY264" i="2"/>
  <c r="AZ264" i="2"/>
  <c r="BA264" i="2"/>
  <c r="BB264" i="2"/>
  <c r="BC264" i="2"/>
  <c r="BD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BG265" i="2" s="1"/>
  <c r="AP265" i="2"/>
  <c r="AQ265" i="2"/>
  <c r="AR265" i="2"/>
  <c r="AS265" i="2"/>
  <c r="AT265" i="2"/>
  <c r="AU265" i="2"/>
  <c r="BF265" i="2" s="1"/>
  <c r="AV265" i="2"/>
  <c r="AW265" i="2"/>
  <c r="AX265" i="2"/>
  <c r="AY265" i="2"/>
  <c r="AZ265" i="2"/>
  <c r="BA265" i="2"/>
  <c r="BB265" i="2"/>
  <c r="BC265" i="2"/>
  <c r="BD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BG266" i="2" s="1"/>
  <c r="BH266" i="2" s="1"/>
  <c r="AP266" i="2"/>
  <c r="AQ266" i="2"/>
  <c r="AR266" i="2"/>
  <c r="AS266" i="2"/>
  <c r="AT266" i="2"/>
  <c r="AU266" i="2"/>
  <c r="BF266" i="2" s="1"/>
  <c r="AV266" i="2"/>
  <c r="AW266" i="2"/>
  <c r="AX266" i="2"/>
  <c r="AY266" i="2"/>
  <c r="AZ266" i="2"/>
  <c r="BA266" i="2"/>
  <c r="BB266" i="2"/>
  <c r="BC266" i="2"/>
  <c r="BD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BG267" i="2" s="1"/>
  <c r="BH267" i="2" s="1"/>
  <c r="AP267" i="2"/>
  <c r="AQ267" i="2"/>
  <c r="AR267" i="2"/>
  <c r="AS267" i="2"/>
  <c r="AT267" i="2"/>
  <c r="AU267" i="2"/>
  <c r="BF267" i="2" s="1"/>
  <c r="AV267" i="2"/>
  <c r="AW267" i="2"/>
  <c r="AX267" i="2"/>
  <c r="AY267" i="2"/>
  <c r="AZ267" i="2"/>
  <c r="BA267" i="2"/>
  <c r="BB267" i="2"/>
  <c r="BC267" i="2"/>
  <c r="BD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BG268" i="2" s="1"/>
  <c r="BH268" i="2" s="1"/>
  <c r="AP268" i="2"/>
  <c r="AQ268" i="2"/>
  <c r="AR268" i="2"/>
  <c r="AS268" i="2"/>
  <c r="AT268" i="2"/>
  <c r="AU268" i="2"/>
  <c r="BF268" i="2" s="1"/>
  <c r="AV268" i="2"/>
  <c r="AW268" i="2"/>
  <c r="AX268" i="2"/>
  <c r="AY268" i="2"/>
  <c r="AZ268" i="2"/>
  <c r="BA268" i="2"/>
  <c r="BB268" i="2"/>
  <c r="BC268" i="2"/>
  <c r="BD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BG269" i="2" s="1"/>
  <c r="AP269" i="2"/>
  <c r="AQ269" i="2"/>
  <c r="AR269" i="2"/>
  <c r="AS269" i="2"/>
  <c r="AT269" i="2"/>
  <c r="AU269" i="2"/>
  <c r="BF269" i="2" s="1"/>
  <c r="AV269" i="2"/>
  <c r="AW269" i="2"/>
  <c r="AX269" i="2"/>
  <c r="AY269" i="2"/>
  <c r="AZ269" i="2"/>
  <c r="BA269" i="2"/>
  <c r="BB269" i="2"/>
  <c r="BC269" i="2"/>
  <c r="BD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BG270" i="2" s="1"/>
  <c r="AP270" i="2"/>
  <c r="AQ270" i="2"/>
  <c r="AR270" i="2"/>
  <c r="AS270" i="2"/>
  <c r="AT270" i="2"/>
  <c r="AU270" i="2"/>
  <c r="BF270" i="2" s="1"/>
  <c r="AV270" i="2"/>
  <c r="AW270" i="2"/>
  <c r="AX270" i="2"/>
  <c r="AY270" i="2"/>
  <c r="AZ270" i="2"/>
  <c r="BA270" i="2"/>
  <c r="BB270" i="2"/>
  <c r="BC270" i="2"/>
  <c r="BD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BG271" i="2" s="1"/>
  <c r="BH271" i="2" s="1"/>
  <c r="AP271" i="2"/>
  <c r="AQ271" i="2"/>
  <c r="AR271" i="2"/>
  <c r="AS271" i="2"/>
  <c r="AT271" i="2"/>
  <c r="AU271" i="2"/>
  <c r="BF271" i="2" s="1"/>
  <c r="AV271" i="2"/>
  <c r="AW271" i="2"/>
  <c r="AX271" i="2"/>
  <c r="AY271" i="2"/>
  <c r="AZ271" i="2"/>
  <c r="BA271" i="2"/>
  <c r="BB271" i="2"/>
  <c r="BC271" i="2"/>
  <c r="BD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BG272" i="2" s="1"/>
  <c r="BH272" i="2" s="1"/>
  <c r="AP272" i="2"/>
  <c r="AQ272" i="2"/>
  <c r="AR272" i="2"/>
  <c r="AS272" i="2"/>
  <c r="AT272" i="2"/>
  <c r="AU272" i="2"/>
  <c r="BF272" i="2" s="1"/>
  <c r="AV272" i="2"/>
  <c r="AW272" i="2"/>
  <c r="AX272" i="2"/>
  <c r="AY272" i="2"/>
  <c r="AZ272" i="2"/>
  <c r="BA272" i="2"/>
  <c r="BB272" i="2"/>
  <c r="BC272" i="2"/>
  <c r="BD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BG273" i="2" s="1"/>
  <c r="AP273" i="2"/>
  <c r="AQ273" i="2"/>
  <c r="AR273" i="2"/>
  <c r="AS273" i="2"/>
  <c r="AT273" i="2"/>
  <c r="AU273" i="2"/>
  <c r="BF273" i="2" s="1"/>
  <c r="AV273" i="2"/>
  <c r="AW273" i="2"/>
  <c r="AX273" i="2"/>
  <c r="AY273" i="2"/>
  <c r="AZ273" i="2"/>
  <c r="BA273" i="2"/>
  <c r="BB273" i="2"/>
  <c r="BC273" i="2"/>
  <c r="BD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BG274" i="2" s="1"/>
  <c r="BH274" i="2" s="1"/>
  <c r="AP274" i="2"/>
  <c r="AQ274" i="2"/>
  <c r="AR274" i="2"/>
  <c r="AS274" i="2"/>
  <c r="AT274" i="2"/>
  <c r="AU274" i="2"/>
  <c r="BF274" i="2" s="1"/>
  <c r="AV274" i="2"/>
  <c r="AW274" i="2"/>
  <c r="AX274" i="2"/>
  <c r="AY274" i="2"/>
  <c r="AZ274" i="2"/>
  <c r="BA274" i="2"/>
  <c r="BB274" i="2"/>
  <c r="BC274" i="2"/>
  <c r="BD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BG275" i="2" s="1"/>
  <c r="BH275" i="2" s="1"/>
  <c r="AP275" i="2"/>
  <c r="AQ275" i="2"/>
  <c r="AR275" i="2"/>
  <c r="AS275" i="2"/>
  <c r="AT275" i="2"/>
  <c r="AU275" i="2"/>
  <c r="BF275" i="2" s="1"/>
  <c r="AV275" i="2"/>
  <c r="AW275" i="2"/>
  <c r="AX275" i="2"/>
  <c r="AY275" i="2"/>
  <c r="AZ275" i="2"/>
  <c r="BA275" i="2"/>
  <c r="BB275" i="2"/>
  <c r="BC275" i="2"/>
  <c r="BD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BG276" i="2" s="1"/>
  <c r="BH276" i="2" s="1"/>
  <c r="AP276" i="2"/>
  <c r="AQ276" i="2"/>
  <c r="AR276" i="2"/>
  <c r="AS276" i="2"/>
  <c r="AT276" i="2"/>
  <c r="AU276" i="2"/>
  <c r="BF276" i="2" s="1"/>
  <c r="AV276" i="2"/>
  <c r="AW276" i="2"/>
  <c r="AX276" i="2"/>
  <c r="AY276" i="2"/>
  <c r="AZ276" i="2"/>
  <c r="BA276" i="2"/>
  <c r="BB276" i="2"/>
  <c r="BC276" i="2"/>
  <c r="BD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BG277" i="2" s="1"/>
  <c r="AP277" i="2"/>
  <c r="AQ277" i="2"/>
  <c r="AR277" i="2"/>
  <c r="AS277" i="2"/>
  <c r="AT277" i="2"/>
  <c r="AU277" i="2"/>
  <c r="BF277" i="2" s="1"/>
  <c r="AV277" i="2"/>
  <c r="AW277" i="2"/>
  <c r="AX277" i="2"/>
  <c r="AY277" i="2"/>
  <c r="AZ277" i="2"/>
  <c r="BA277" i="2"/>
  <c r="BB277" i="2"/>
  <c r="BC277" i="2"/>
  <c r="BD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BG278" i="2" s="1"/>
  <c r="AP278" i="2"/>
  <c r="AQ278" i="2"/>
  <c r="AR278" i="2"/>
  <c r="AS278" i="2"/>
  <c r="AT278" i="2"/>
  <c r="AU278" i="2"/>
  <c r="BF278" i="2" s="1"/>
  <c r="AV278" i="2"/>
  <c r="AW278" i="2"/>
  <c r="AX278" i="2"/>
  <c r="AY278" i="2"/>
  <c r="AZ278" i="2"/>
  <c r="BA278" i="2"/>
  <c r="BB278" i="2"/>
  <c r="BC278" i="2"/>
  <c r="BD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BG279" i="2" s="1"/>
  <c r="BH279" i="2" s="1"/>
  <c r="AP279" i="2"/>
  <c r="AQ279" i="2"/>
  <c r="AR279" i="2"/>
  <c r="AS279" i="2"/>
  <c r="AT279" i="2"/>
  <c r="AU279" i="2"/>
  <c r="BF279" i="2" s="1"/>
  <c r="AV279" i="2"/>
  <c r="AW279" i="2"/>
  <c r="AX279" i="2"/>
  <c r="AY279" i="2"/>
  <c r="AZ279" i="2"/>
  <c r="BA279" i="2"/>
  <c r="BB279" i="2"/>
  <c r="BC279" i="2"/>
  <c r="BD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BG280" i="2" s="1"/>
  <c r="BH280" i="2" s="1"/>
  <c r="AP280" i="2"/>
  <c r="AQ280" i="2"/>
  <c r="AR280" i="2"/>
  <c r="AS280" i="2"/>
  <c r="AT280" i="2"/>
  <c r="AU280" i="2"/>
  <c r="BF280" i="2" s="1"/>
  <c r="AV280" i="2"/>
  <c r="AW280" i="2"/>
  <c r="AX280" i="2"/>
  <c r="AY280" i="2"/>
  <c r="AZ280" i="2"/>
  <c r="BA280" i="2"/>
  <c r="BB280" i="2"/>
  <c r="BC280" i="2"/>
  <c r="BD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BG281" i="2" s="1"/>
  <c r="AP281" i="2"/>
  <c r="AQ281" i="2"/>
  <c r="AR281" i="2"/>
  <c r="AS281" i="2"/>
  <c r="AT281" i="2"/>
  <c r="AU281" i="2"/>
  <c r="BF281" i="2" s="1"/>
  <c r="AV281" i="2"/>
  <c r="AW281" i="2"/>
  <c r="AX281" i="2"/>
  <c r="AY281" i="2"/>
  <c r="AZ281" i="2"/>
  <c r="BA281" i="2"/>
  <c r="BB281" i="2"/>
  <c r="BC281" i="2"/>
  <c r="BD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BG282" i="2" s="1"/>
  <c r="BH282" i="2" s="1"/>
  <c r="AP282" i="2"/>
  <c r="AQ282" i="2"/>
  <c r="AR282" i="2"/>
  <c r="AS282" i="2"/>
  <c r="AT282" i="2"/>
  <c r="AU282" i="2"/>
  <c r="BF282" i="2" s="1"/>
  <c r="AV282" i="2"/>
  <c r="AW282" i="2"/>
  <c r="AX282" i="2"/>
  <c r="AY282" i="2"/>
  <c r="AZ282" i="2"/>
  <c r="BA282" i="2"/>
  <c r="BB282" i="2"/>
  <c r="BC282" i="2"/>
  <c r="BD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BG283" i="2" s="1"/>
  <c r="BH283" i="2" s="1"/>
  <c r="AP283" i="2"/>
  <c r="AQ283" i="2"/>
  <c r="AR283" i="2"/>
  <c r="AS283" i="2"/>
  <c r="AT283" i="2"/>
  <c r="AU283" i="2"/>
  <c r="BF283" i="2" s="1"/>
  <c r="AV283" i="2"/>
  <c r="AW283" i="2"/>
  <c r="AX283" i="2"/>
  <c r="AY283" i="2"/>
  <c r="AZ283" i="2"/>
  <c r="BA283" i="2"/>
  <c r="BB283" i="2"/>
  <c r="BC283" i="2"/>
  <c r="BD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BG284" i="2" s="1"/>
  <c r="BH284" i="2" s="1"/>
  <c r="AP284" i="2"/>
  <c r="AQ284" i="2"/>
  <c r="AR284" i="2"/>
  <c r="AS284" i="2"/>
  <c r="AT284" i="2"/>
  <c r="AU284" i="2"/>
  <c r="BF284" i="2" s="1"/>
  <c r="AV284" i="2"/>
  <c r="AW284" i="2"/>
  <c r="AX284" i="2"/>
  <c r="AY284" i="2"/>
  <c r="AZ284" i="2"/>
  <c r="BA284" i="2"/>
  <c r="BB284" i="2"/>
  <c r="BC284" i="2"/>
  <c r="BD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BG285" i="2" s="1"/>
  <c r="AP285" i="2"/>
  <c r="AQ285" i="2"/>
  <c r="AR285" i="2"/>
  <c r="AS285" i="2"/>
  <c r="AT285" i="2"/>
  <c r="AU285" i="2"/>
  <c r="BF285" i="2" s="1"/>
  <c r="AV285" i="2"/>
  <c r="AW285" i="2"/>
  <c r="AX285" i="2"/>
  <c r="AY285" i="2"/>
  <c r="AZ285" i="2"/>
  <c r="BA285" i="2"/>
  <c r="BB285" i="2"/>
  <c r="BC285" i="2"/>
  <c r="BD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BG286" i="2" s="1"/>
  <c r="AP286" i="2"/>
  <c r="AQ286" i="2"/>
  <c r="AR286" i="2"/>
  <c r="AS286" i="2"/>
  <c r="AT286" i="2"/>
  <c r="AU286" i="2"/>
  <c r="BF286" i="2" s="1"/>
  <c r="AV286" i="2"/>
  <c r="AW286" i="2"/>
  <c r="AX286" i="2"/>
  <c r="AY286" i="2"/>
  <c r="AZ286" i="2"/>
  <c r="BA286" i="2"/>
  <c r="BB286" i="2"/>
  <c r="BC286" i="2"/>
  <c r="BD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BG287" i="2" s="1"/>
  <c r="BH287" i="2" s="1"/>
  <c r="AP287" i="2"/>
  <c r="AQ287" i="2"/>
  <c r="AR287" i="2"/>
  <c r="AS287" i="2"/>
  <c r="AT287" i="2"/>
  <c r="AU287" i="2"/>
  <c r="BF287" i="2" s="1"/>
  <c r="AV287" i="2"/>
  <c r="AW287" i="2"/>
  <c r="AX287" i="2"/>
  <c r="AY287" i="2"/>
  <c r="AZ287" i="2"/>
  <c r="BA287" i="2"/>
  <c r="BB287" i="2"/>
  <c r="BC287" i="2"/>
  <c r="BD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BG288" i="2" s="1"/>
  <c r="AP288" i="2"/>
  <c r="AQ288" i="2"/>
  <c r="AR288" i="2"/>
  <c r="AS288" i="2"/>
  <c r="AT288" i="2"/>
  <c r="AU288" i="2"/>
  <c r="BF288" i="2" s="1"/>
  <c r="AV288" i="2"/>
  <c r="AW288" i="2"/>
  <c r="AX288" i="2"/>
  <c r="AY288" i="2"/>
  <c r="AZ288" i="2"/>
  <c r="BA288" i="2"/>
  <c r="BB288" i="2"/>
  <c r="BC288" i="2"/>
  <c r="BD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BG289" i="2" s="1"/>
  <c r="AP289" i="2"/>
  <c r="AQ289" i="2"/>
  <c r="AR289" i="2"/>
  <c r="AS289" i="2"/>
  <c r="AT289" i="2"/>
  <c r="AU289" i="2"/>
  <c r="BF289" i="2" s="1"/>
  <c r="AV289" i="2"/>
  <c r="AW289" i="2"/>
  <c r="AX289" i="2"/>
  <c r="AY289" i="2"/>
  <c r="AZ289" i="2"/>
  <c r="BA289" i="2"/>
  <c r="BB289" i="2"/>
  <c r="BC289" i="2"/>
  <c r="BD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BG290" i="2" s="1"/>
  <c r="BH290" i="2" s="1"/>
  <c r="AP290" i="2"/>
  <c r="AQ290" i="2"/>
  <c r="AR290" i="2"/>
  <c r="AS290" i="2"/>
  <c r="AT290" i="2"/>
  <c r="AU290" i="2"/>
  <c r="BF290" i="2" s="1"/>
  <c r="AV290" i="2"/>
  <c r="AW290" i="2"/>
  <c r="AX290" i="2"/>
  <c r="AY290" i="2"/>
  <c r="AZ290" i="2"/>
  <c r="BA290" i="2"/>
  <c r="BB290" i="2"/>
  <c r="BC290" i="2"/>
  <c r="BD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BG291" i="2" s="1"/>
  <c r="BH291" i="2" s="1"/>
  <c r="AP291" i="2"/>
  <c r="AQ291" i="2"/>
  <c r="AR291" i="2"/>
  <c r="AS291" i="2"/>
  <c r="AT291" i="2"/>
  <c r="AU291" i="2"/>
  <c r="BF291" i="2" s="1"/>
  <c r="AV291" i="2"/>
  <c r="AW291" i="2"/>
  <c r="AX291" i="2"/>
  <c r="AY291" i="2"/>
  <c r="AZ291" i="2"/>
  <c r="BA291" i="2"/>
  <c r="BB291" i="2"/>
  <c r="BC291" i="2"/>
  <c r="BD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BG292" i="2" s="1"/>
  <c r="BH292" i="2" s="1"/>
  <c r="AP292" i="2"/>
  <c r="AQ292" i="2"/>
  <c r="AR292" i="2"/>
  <c r="AS292" i="2"/>
  <c r="AT292" i="2"/>
  <c r="AU292" i="2"/>
  <c r="BF292" i="2" s="1"/>
  <c r="AV292" i="2"/>
  <c r="AW292" i="2"/>
  <c r="AX292" i="2"/>
  <c r="AY292" i="2"/>
  <c r="AZ292" i="2"/>
  <c r="BA292" i="2"/>
  <c r="BB292" i="2"/>
  <c r="BC292" i="2"/>
  <c r="BD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BG293" i="2" s="1"/>
  <c r="AP293" i="2"/>
  <c r="AQ293" i="2"/>
  <c r="AR293" i="2"/>
  <c r="AS293" i="2"/>
  <c r="AT293" i="2"/>
  <c r="AU293" i="2"/>
  <c r="BF293" i="2" s="1"/>
  <c r="AV293" i="2"/>
  <c r="AW293" i="2"/>
  <c r="AX293" i="2"/>
  <c r="AY293" i="2"/>
  <c r="AZ293" i="2"/>
  <c r="BA293" i="2"/>
  <c r="BB293" i="2"/>
  <c r="BC293" i="2"/>
  <c r="BD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BG294" i="2" s="1"/>
  <c r="AP294" i="2"/>
  <c r="AQ294" i="2"/>
  <c r="AR294" i="2"/>
  <c r="AS294" i="2"/>
  <c r="AT294" i="2"/>
  <c r="AU294" i="2"/>
  <c r="BF294" i="2" s="1"/>
  <c r="AV294" i="2"/>
  <c r="AW294" i="2"/>
  <c r="AX294" i="2"/>
  <c r="AY294" i="2"/>
  <c r="AZ294" i="2"/>
  <c r="BA294" i="2"/>
  <c r="BB294" i="2"/>
  <c r="BC294" i="2"/>
  <c r="BD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BG295" i="2" s="1"/>
  <c r="BH295" i="2" s="1"/>
  <c r="AP295" i="2"/>
  <c r="AQ295" i="2"/>
  <c r="AR295" i="2"/>
  <c r="AS295" i="2"/>
  <c r="AT295" i="2"/>
  <c r="AU295" i="2"/>
  <c r="BF295" i="2" s="1"/>
  <c r="AV295" i="2"/>
  <c r="AW295" i="2"/>
  <c r="AX295" i="2"/>
  <c r="AY295" i="2"/>
  <c r="AZ295" i="2"/>
  <c r="BA295" i="2"/>
  <c r="BB295" i="2"/>
  <c r="BC295" i="2"/>
  <c r="BD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BG296" i="2" s="1"/>
  <c r="AP296" i="2"/>
  <c r="AQ296" i="2"/>
  <c r="AR296" i="2"/>
  <c r="AS296" i="2"/>
  <c r="AT296" i="2"/>
  <c r="AU296" i="2"/>
  <c r="BF296" i="2" s="1"/>
  <c r="AV296" i="2"/>
  <c r="AW296" i="2"/>
  <c r="AX296" i="2"/>
  <c r="AY296" i="2"/>
  <c r="AZ296" i="2"/>
  <c r="BA296" i="2"/>
  <c r="BB296" i="2"/>
  <c r="BC296" i="2"/>
  <c r="BD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BG297" i="2" s="1"/>
  <c r="AP297" i="2"/>
  <c r="AQ297" i="2"/>
  <c r="AR297" i="2"/>
  <c r="AS297" i="2"/>
  <c r="AT297" i="2"/>
  <c r="AU297" i="2"/>
  <c r="BF297" i="2" s="1"/>
  <c r="AV297" i="2"/>
  <c r="AW297" i="2"/>
  <c r="AX297" i="2"/>
  <c r="AY297" i="2"/>
  <c r="AZ297" i="2"/>
  <c r="BA297" i="2"/>
  <c r="BB297" i="2"/>
  <c r="BC297" i="2"/>
  <c r="BD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BG298" i="2" s="1"/>
  <c r="BH298" i="2" s="1"/>
  <c r="AP298" i="2"/>
  <c r="AQ298" i="2"/>
  <c r="AR298" i="2"/>
  <c r="AS298" i="2"/>
  <c r="AT298" i="2"/>
  <c r="AU298" i="2"/>
  <c r="BF298" i="2" s="1"/>
  <c r="AV298" i="2"/>
  <c r="AW298" i="2"/>
  <c r="AX298" i="2"/>
  <c r="AY298" i="2"/>
  <c r="AZ298" i="2"/>
  <c r="BA298" i="2"/>
  <c r="BB298" i="2"/>
  <c r="BC298" i="2"/>
  <c r="BD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BG299" i="2" s="1"/>
  <c r="BH299" i="2" s="1"/>
  <c r="AP299" i="2"/>
  <c r="AQ299" i="2"/>
  <c r="AR299" i="2"/>
  <c r="AS299" i="2"/>
  <c r="AT299" i="2"/>
  <c r="AU299" i="2"/>
  <c r="BF299" i="2" s="1"/>
  <c r="AV299" i="2"/>
  <c r="AW299" i="2"/>
  <c r="AX299" i="2"/>
  <c r="AY299" i="2"/>
  <c r="AZ299" i="2"/>
  <c r="BA299" i="2"/>
  <c r="BB299" i="2"/>
  <c r="BC299" i="2"/>
  <c r="BD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BG300" i="2" s="1"/>
  <c r="BH300" i="2" s="1"/>
  <c r="AP300" i="2"/>
  <c r="AQ300" i="2"/>
  <c r="AR300" i="2"/>
  <c r="AS300" i="2"/>
  <c r="AT300" i="2"/>
  <c r="AU300" i="2"/>
  <c r="BF300" i="2" s="1"/>
  <c r="AV300" i="2"/>
  <c r="AW300" i="2"/>
  <c r="AX300" i="2"/>
  <c r="AY300" i="2"/>
  <c r="AZ300" i="2"/>
  <c r="BA300" i="2"/>
  <c r="BB300" i="2"/>
  <c r="BC300" i="2"/>
  <c r="BD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BG301" i="2" s="1"/>
  <c r="AP301" i="2"/>
  <c r="AQ301" i="2"/>
  <c r="AR301" i="2"/>
  <c r="AS301" i="2"/>
  <c r="AT301" i="2"/>
  <c r="AU301" i="2"/>
  <c r="BF301" i="2" s="1"/>
  <c r="AV301" i="2"/>
  <c r="AW301" i="2"/>
  <c r="AX301" i="2"/>
  <c r="AY301" i="2"/>
  <c r="AZ301" i="2"/>
  <c r="BA301" i="2"/>
  <c r="BB301" i="2"/>
  <c r="BC301" i="2"/>
  <c r="BD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BG302" i="2" s="1"/>
  <c r="AP302" i="2"/>
  <c r="AQ302" i="2"/>
  <c r="AR302" i="2"/>
  <c r="AS302" i="2"/>
  <c r="AT302" i="2"/>
  <c r="AU302" i="2"/>
  <c r="BF302" i="2" s="1"/>
  <c r="AV302" i="2"/>
  <c r="AW302" i="2"/>
  <c r="AX302" i="2"/>
  <c r="AY302" i="2"/>
  <c r="AZ302" i="2"/>
  <c r="BA302" i="2"/>
  <c r="BB302" i="2"/>
  <c r="BC302" i="2"/>
  <c r="BD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BG303" i="2" s="1"/>
  <c r="BH303" i="2" s="1"/>
  <c r="AP303" i="2"/>
  <c r="AQ303" i="2"/>
  <c r="AR303" i="2"/>
  <c r="AS303" i="2"/>
  <c r="AT303" i="2"/>
  <c r="AU303" i="2"/>
  <c r="BF303" i="2" s="1"/>
  <c r="AV303" i="2"/>
  <c r="AW303" i="2"/>
  <c r="AX303" i="2"/>
  <c r="AY303" i="2"/>
  <c r="AZ303" i="2"/>
  <c r="BA303" i="2"/>
  <c r="BB303" i="2"/>
  <c r="BC303" i="2"/>
  <c r="BD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BG304" i="2" s="1"/>
  <c r="BH304" i="2" s="1"/>
  <c r="AP304" i="2"/>
  <c r="AQ304" i="2"/>
  <c r="AR304" i="2"/>
  <c r="AS304" i="2"/>
  <c r="AT304" i="2"/>
  <c r="AU304" i="2"/>
  <c r="BF304" i="2" s="1"/>
  <c r="AV304" i="2"/>
  <c r="AW304" i="2"/>
  <c r="AX304" i="2"/>
  <c r="AY304" i="2"/>
  <c r="AZ304" i="2"/>
  <c r="BA304" i="2"/>
  <c r="BB304" i="2"/>
  <c r="BC304" i="2"/>
  <c r="BD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BG305" i="2" s="1"/>
  <c r="AP305" i="2"/>
  <c r="AQ305" i="2"/>
  <c r="AR305" i="2"/>
  <c r="AS305" i="2"/>
  <c r="AT305" i="2"/>
  <c r="AU305" i="2"/>
  <c r="BF305" i="2" s="1"/>
  <c r="AV305" i="2"/>
  <c r="AW305" i="2"/>
  <c r="AX305" i="2"/>
  <c r="AY305" i="2"/>
  <c r="AZ305" i="2"/>
  <c r="BA305" i="2"/>
  <c r="BB305" i="2"/>
  <c r="BC305" i="2"/>
  <c r="BD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BG306" i="2" s="1"/>
  <c r="AP306" i="2"/>
  <c r="AQ306" i="2"/>
  <c r="AR306" i="2"/>
  <c r="AS306" i="2"/>
  <c r="AT306" i="2"/>
  <c r="AU306" i="2"/>
  <c r="BF306" i="2" s="1"/>
  <c r="AV306" i="2"/>
  <c r="AW306" i="2"/>
  <c r="AX306" i="2"/>
  <c r="AY306" i="2"/>
  <c r="AZ306" i="2"/>
  <c r="BA306" i="2"/>
  <c r="BB306" i="2"/>
  <c r="BC306" i="2"/>
  <c r="BD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BG307" i="2" s="1"/>
  <c r="BH307" i="2" s="1"/>
  <c r="AP307" i="2"/>
  <c r="AQ307" i="2"/>
  <c r="AR307" i="2"/>
  <c r="AS307" i="2"/>
  <c r="AT307" i="2"/>
  <c r="AU307" i="2"/>
  <c r="BF307" i="2" s="1"/>
  <c r="AV307" i="2"/>
  <c r="AW307" i="2"/>
  <c r="AX307" i="2"/>
  <c r="AY307" i="2"/>
  <c r="AZ307" i="2"/>
  <c r="BA307" i="2"/>
  <c r="BB307" i="2"/>
  <c r="BC307" i="2"/>
  <c r="BD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BG308" i="2" s="1"/>
  <c r="AP308" i="2"/>
  <c r="AQ308" i="2"/>
  <c r="AR308" i="2"/>
  <c r="AS308" i="2"/>
  <c r="AT308" i="2"/>
  <c r="AU308" i="2"/>
  <c r="BF308" i="2" s="1"/>
  <c r="AV308" i="2"/>
  <c r="AW308" i="2"/>
  <c r="AX308" i="2"/>
  <c r="AY308" i="2"/>
  <c r="AZ308" i="2"/>
  <c r="BA308" i="2"/>
  <c r="BB308" i="2"/>
  <c r="BC308" i="2"/>
  <c r="BD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BG309" i="2" s="1"/>
  <c r="AP309" i="2"/>
  <c r="AQ309" i="2"/>
  <c r="AR309" i="2"/>
  <c r="AS309" i="2"/>
  <c r="AT309" i="2"/>
  <c r="AU309" i="2"/>
  <c r="BF309" i="2" s="1"/>
  <c r="AV309" i="2"/>
  <c r="AW309" i="2"/>
  <c r="AX309" i="2"/>
  <c r="AY309" i="2"/>
  <c r="AZ309" i="2"/>
  <c r="BA309" i="2"/>
  <c r="BB309" i="2"/>
  <c r="BC309" i="2"/>
  <c r="BD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BG310" i="2" s="1"/>
  <c r="BH310" i="2" s="1"/>
  <c r="AP310" i="2"/>
  <c r="AQ310" i="2"/>
  <c r="AR310" i="2"/>
  <c r="AS310" i="2"/>
  <c r="AT310" i="2"/>
  <c r="AU310" i="2"/>
  <c r="BF310" i="2" s="1"/>
  <c r="AV310" i="2"/>
  <c r="AW310" i="2"/>
  <c r="AX310" i="2"/>
  <c r="AY310" i="2"/>
  <c r="AZ310" i="2"/>
  <c r="BA310" i="2"/>
  <c r="BB310" i="2"/>
  <c r="BC310" i="2"/>
  <c r="BD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BG311" i="2" s="1"/>
  <c r="BH311" i="2" s="1"/>
  <c r="AP311" i="2"/>
  <c r="AQ311" i="2"/>
  <c r="AR311" i="2"/>
  <c r="AS311" i="2"/>
  <c r="AT311" i="2"/>
  <c r="AU311" i="2"/>
  <c r="BF311" i="2" s="1"/>
  <c r="AV311" i="2"/>
  <c r="AW311" i="2"/>
  <c r="AX311" i="2"/>
  <c r="AY311" i="2"/>
  <c r="AZ311" i="2"/>
  <c r="BA311" i="2"/>
  <c r="BB311" i="2"/>
  <c r="BC311" i="2"/>
  <c r="BD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BG312" i="2" s="1"/>
  <c r="BH312" i="2" s="1"/>
  <c r="AP312" i="2"/>
  <c r="AQ312" i="2"/>
  <c r="AR312" i="2"/>
  <c r="AS312" i="2"/>
  <c r="AT312" i="2"/>
  <c r="AU312" i="2"/>
  <c r="BF312" i="2" s="1"/>
  <c r="AV312" i="2"/>
  <c r="AW312" i="2"/>
  <c r="AX312" i="2"/>
  <c r="AY312" i="2"/>
  <c r="AZ312" i="2"/>
  <c r="BA312" i="2"/>
  <c r="BB312" i="2"/>
  <c r="BC312" i="2"/>
  <c r="BD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BG313" i="2" s="1"/>
  <c r="BH313" i="2" s="1"/>
  <c r="AP313" i="2"/>
  <c r="AQ313" i="2"/>
  <c r="AR313" i="2"/>
  <c r="AS313" i="2"/>
  <c r="AT313" i="2"/>
  <c r="AU313" i="2"/>
  <c r="BF313" i="2" s="1"/>
  <c r="AV313" i="2"/>
  <c r="AW313" i="2"/>
  <c r="AX313" i="2"/>
  <c r="AY313" i="2"/>
  <c r="AZ313" i="2"/>
  <c r="BA313" i="2"/>
  <c r="BB313" i="2"/>
  <c r="BC313" i="2"/>
  <c r="BD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BG314" i="2" s="1"/>
  <c r="AP314" i="2"/>
  <c r="AQ314" i="2"/>
  <c r="AR314" i="2"/>
  <c r="AS314" i="2"/>
  <c r="AT314" i="2"/>
  <c r="AU314" i="2"/>
  <c r="BF314" i="2" s="1"/>
  <c r="AV314" i="2"/>
  <c r="AW314" i="2"/>
  <c r="AX314" i="2"/>
  <c r="AY314" i="2"/>
  <c r="AZ314" i="2"/>
  <c r="BA314" i="2"/>
  <c r="BB314" i="2"/>
  <c r="BC314" i="2"/>
  <c r="BD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BG315" i="2" s="1"/>
  <c r="BH315" i="2" s="1"/>
  <c r="AP315" i="2"/>
  <c r="AQ315" i="2"/>
  <c r="AR315" i="2"/>
  <c r="AS315" i="2"/>
  <c r="AT315" i="2"/>
  <c r="AU315" i="2"/>
  <c r="BF315" i="2" s="1"/>
  <c r="AV315" i="2"/>
  <c r="AW315" i="2"/>
  <c r="AX315" i="2"/>
  <c r="AY315" i="2"/>
  <c r="AZ315" i="2"/>
  <c r="BA315" i="2"/>
  <c r="BB315" i="2"/>
  <c r="BC315" i="2"/>
  <c r="BD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BG316" i="2" s="1"/>
  <c r="AP316" i="2"/>
  <c r="AQ316" i="2"/>
  <c r="AR316" i="2"/>
  <c r="AS316" i="2"/>
  <c r="AT316" i="2"/>
  <c r="AU316" i="2"/>
  <c r="BF316" i="2" s="1"/>
  <c r="AV316" i="2"/>
  <c r="AW316" i="2"/>
  <c r="AX316" i="2"/>
  <c r="AY316" i="2"/>
  <c r="AZ316" i="2"/>
  <c r="BA316" i="2"/>
  <c r="BB316" i="2"/>
  <c r="BC316" i="2"/>
  <c r="BD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BG317" i="2" s="1"/>
  <c r="AP317" i="2"/>
  <c r="AQ317" i="2"/>
  <c r="AR317" i="2"/>
  <c r="AS317" i="2"/>
  <c r="AT317" i="2"/>
  <c r="AU317" i="2"/>
  <c r="BF317" i="2" s="1"/>
  <c r="AV317" i="2"/>
  <c r="AW317" i="2"/>
  <c r="AX317" i="2"/>
  <c r="AY317" i="2"/>
  <c r="AZ317" i="2"/>
  <c r="BA317" i="2"/>
  <c r="BB317" i="2"/>
  <c r="BC317" i="2"/>
  <c r="BD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BG318" i="2" s="1"/>
  <c r="BH318" i="2" s="1"/>
  <c r="AP318" i="2"/>
  <c r="AQ318" i="2"/>
  <c r="AR318" i="2"/>
  <c r="AS318" i="2"/>
  <c r="AT318" i="2"/>
  <c r="AU318" i="2"/>
  <c r="BF318" i="2" s="1"/>
  <c r="AV318" i="2"/>
  <c r="AW318" i="2"/>
  <c r="AX318" i="2"/>
  <c r="AY318" i="2"/>
  <c r="AZ318" i="2"/>
  <c r="BA318" i="2"/>
  <c r="BB318" i="2"/>
  <c r="BC318" i="2"/>
  <c r="BD318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C324" i="2"/>
  <c r="D324" i="2" s="1"/>
  <c r="E324" i="2" s="1"/>
  <c r="F324" i="2" s="1"/>
  <c r="G324" i="2" s="1"/>
  <c r="H324" i="2" s="1"/>
  <c r="I324" i="2" s="1"/>
  <c r="J324" i="2" s="1"/>
  <c r="K324" i="2" s="1"/>
  <c r="L324" i="2" s="1"/>
  <c r="M324" i="2" s="1"/>
  <c r="N324" i="2" s="1"/>
  <c r="O324" i="2" s="1"/>
  <c r="P324" i="2" s="1"/>
  <c r="Q324" i="2" s="1"/>
  <c r="R324" i="2" s="1"/>
  <c r="S324" i="2" s="1"/>
  <c r="T324" i="2" s="1"/>
  <c r="U324" i="2" s="1"/>
  <c r="V324" i="2" s="1"/>
  <c r="W324" i="2" s="1"/>
  <c r="X324" i="2" s="1"/>
  <c r="Y324" i="2" s="1"/>
  <c r="Z324" i="2" s="1"/>
  <c r="AA324" i="2" s="1"/>
  <c r="AB324" i="2" s="1"/>
  <c r="AC324" i="2" s="1"/>
  <c r="AD324" i="2" s="1"/>
  <c r="AE324" i="2" s="1"/>
  <c r="AF324" i="2" s="1"/>
  <c r="AG324" i="2" s="1"/>
  <c r="AH324" i="2" s="1"/>
  <c r="AI324" i="2" s="1"/>
  <c r="AJ324" i="2" s="1"/>
  <c r="AK324" i="2" s="1"/>
  <c r="AL324" i="2" s="1"/>
  <c r="AM324" i="2" s="1"/>
  <c r="AN324" i="2" s="1"/>
  <c r="AO324" i="2" s="1"/>
  <c r="AP324" i="2" s="1"/>
  <c r="AQ324" i="2" s="1"/>
  <c r="AR324" i="2" s="1"/>
  <c r="AS324" i="2" s="1"/>
  <c r="AT324" i="2" s="1"/>
  <c r="AU324" i="2" s="1"/>
  <c r="AV324" i="2" s="1"/>
  <c r="AW324" i="2" s="1"/>
  <c r="AX324" i="2" s="1"/>
  <c r="AY324" i="2" s="1"/>
  <c r="AZ324" i="2" s="1"/>
  <c r="BA324" i="2" s="1"/>
  <c r="BB324" i="2" s="1"/>
  <c r="BC324" i="2" s="1"/>
  <c r="BD324" i="2" s="1"/>
  <c r="BH316" i="2" l="1"/>
  <c r="BH308" i="2"/>
  <c r="BH252" i="2"/>
  <c r="BH244" i="2"/>
  <c r="BH236" i="2"/>
  <c r="BH228" i="2"/>
  <c r="BH108" i="2"/>
  <c r="BH100" i="2"/>
  <c r="BH92" i="2"/>
  <c r="BH84" i="2"/>
  <c r="BH76" i="2"/>
  <c r="BH68" i="2"/>
  <c r="BH60" i="2"/>
  <c r="BH52" i="2"/>
  <c r="BH44" i="2"/>
  <c r="BH36" i="2"/>
  <c r="BH28" i="2"/>
  <c r="BH20" i="2"/>
  <c r="BH12" i="2"/>
  <c r="BH317" i="2"/>
  <c r="BH309" i="2"/>
  <c r="BH301" i="2"/>
  <c r="BH293" i="2"/>
  <c r="BH285" i="2"/>
  <c r="BH277" i="2"/>
  <c r="BH269" i="2"/>
  <c r="BH253" i="2"/>
  <c r="BH245" i="2"/>
  <c r="BH237" i="2"/>
  <c r="BH229" i="2"/>
  <c r="BH213" i="2"/>
  <c r="BH181" i="2"/>
  <c r="BH173" i="2"/>
  <c r="BH165" i="2"/>
  <c r="BH157" i="2"/>
  <c r="BH149" i="2"/>
  <c r="BH141" i="2"/>
  <c r="BH133" i="2"/>
  <c r="BH125" i="2"/>
  <c r="BH117" i="2"/>
  <c r="BH109" i="2"/>
  <c r="BH101" i="2"/>
  <c r="BH93" i="2"/>
  <c r="BH85" i="2"/>
  <c r="BH77" i="2"/>
  <c r="BH69" i="2"/>
  <c r="BH61" i="2"/>
  <c r="BH53" i="2"/>
  <c r="BH45" i="2"/>
  <c r="BH37" i="2"/>
  <c r="BH29" i="2"/>
  <c r="BH21" i="2"/>
  <c r="BH13" i="2"/>
  <c r="BH302" i="2"/>
  <c r="BH294" i="2"/>
  <c r="BH286" i="2"/>
  <c r="BH278" i="2"/>
  <c r="BH270" i="2"/>
  <c r="BH262" i="2"/>
  <c r="BH230" i="2"/>
  <c r="BH222" i="2"/>
  <c r="BH214" i="2"/>
  <c r="BH206" i="2"/>
  <c r="BH198" i="2"/>
  <c r="BH190" i="2"/>
  <c r="BH182" i="2"/>
  <c r="BH174" i="2"/>
  <c r="BH166" i="2"/>
  <c r="BH158" i="2"/>
  <c r="BH150" i="2"/>
  <c r="BH142" i="2"/>
  <c r="BH134" i="2"/>
  <c r="BH126" i="2"/>
  <c r="BH118" i="2"/>
  <c r="BH110" i="2"/>
  <c r="BH102" i="2"/>
  <c r="BH94" i="2"/>
  <c r="BH86" i="2"/>
  <c r="BH78" i="2"/>
  <c r="BH70" i="2"/>
  <c r="BH62" i="2"/>
  <c r="BH54" i="2"/>
  <c r="BH46" i="2"/>
  <c r="BH38" i="2"/>
  <c r="BH30" i="2"/>
  <c r="BH22" i="2"/>
  <c r="BH14" i="2"/>
  <c r="BH183" i="2"/>
  <c r="BH167" i="2"/>
  <c r="BH159" i="2"/>
  <c r="BH143" i="2"/>
  <c r="BH135" i="2"/>
  <c r="BH127" i="2"/>
  <c r="BH119" i="2"/>
  <c r="BH111" i="2"/>
  <c r="BH103" i="2"/>
  <c r="BH95" i="2"/>
  <c r="BH87" i="2"/>
  <c r="BH79" i="2"/>
  <c r="BH71" i="2"/>
  <c r="BH63" i="2"/>
  <c r="BH55" i="2"/>
  <c r="BH47" i="2"/>
  <c r="BH39" i="2"/>
  <c r="BH31" i="2"/>
  <c r="BH23" i="2"/>
  <c r="BH15" i="2"/>
  <c r="BH296" i="2"/>
  <c r="BH288" i="2"/>
  <c r="BH224" i="2"/>
  <c r="BH136" i="2"/>
  <c r="BH305" i="2"/>
  <c r="BH297" i="2"/>
  <c r="BH289" i="2"/>
  <c r="BH281" i="2"/>
  <c r="BH273" i="2"/>
  <c r="BH265" i="2"/>
  <c r="BH257" i="2"/>
  <c r="BH249" i="2"/>
  <c r="BH241" i="2"/>
  <c r="BH201" i="2"/>
  <c r="BH314" i="2"/>
  <c r="BH306" i="2"/>
  <c r="BH258" i="2"/>
  <c r="BH250" i="2"/>
  <c r="BH218" i="2"/>
  <c r="BH210" i="2"/>
  <c r="BH202" i="2"/>
  <c r="BH194" i="2"/>
  <c r="BH186" i="2"/>
  <c r="BH178" i="2"/>
  <c r="BH122" i="2"/>
  <c r="BH251" i="2"/>
  <c r="BH243" i="2"/>
  <c r="BH235" i="2"/>
  <c r="BH227" i="2"/>
  <c r="BH219" i="2"/>
  <c r="BH211" i="2"/>
  <c r="BH203" i="2"/>
  <c r="BH195" i="2"/>
  <c r="BH187" i="2"/>
  <c r="BH179" i="2"/>
  <c r="BH171" i="2"/>
  <c r="BH131" i="2"/>
  <c r="BH123" i="2"/>
  <c r="BH115" i="2"/>
  <c r="BH107" i="2"/>
  <c r="BH99" i="2"/>
  <c r="BH83" i="2"/>
  <c r="BH67" i="2"/>
  <c r="BH59" i="2"/>
  <c r="BH51" i="2"/>
  <c r="BH43" i="2"/>
  <c r="J17" i="4"/>
  <c r="L16" i="4"/>
  <c r="S135" i="4"/>
  <c r="U14" i="4"/>
  <c r="S136" i="4" l="1"/>
  <c r="U15" i="4"/>
  <c r="J18" i="4"/>
  <c r="L17" i="4"/>
  <c r="J19" i="4" l="1"/>
  <c r="L18" i="4"/>
  <c r="S137" i="4"/>
  <c r="U16" i="4"/>
  <c r="U17" i="4" l="1"/>
  <c r="S138" i="4"/>
  <c r="J20" i="4"/>
  <c r="L19" i="4"/>
  <c r="J21" i="4" l="1"/>
  <c r="L20" i="4"/>
  <c r="U18" i="4"/>
  <c r="S139" i="4"/>
  <c r="S140" i="4" l="1"/>
  <c r="U19" i="4"/>
  <c r="J22" i="4"/>
  <c r="L21" i="4"/>
  <c r="J23" i="4" l="1"/>
  <c r="L22" i="4"/>
  <c r="U20" i="4"/>
  <c r="S141" i="4"/>
  <c r="U21" i="4" l="1"/>
  <c r="S142" i="4"/>
  <c r="J24" i="4"/>
  <c r="L23" i="4"/>
  <c r="J25" i="4" l="1"/>
  <c r="L24" i="4"/>
  <c r="S143" i="4"/>
  <c r="U22" i="4"/>
  <c r="U23" i="4" l="1"/>
  <c r="S144" i="4"/>
  <c r="J26" i="4"/>
  <c r="L25" i="4"/>
  <c r="J27" i="4" l="1"/>
  <c r="L26" i="4"/>
  <c r="S145" i="4"/>
  <c r="U24" i="4"/>
  <c r="J28" i="4" l="1"/>
  <c r="L27" i="4"/>
  <c r="S146" i="4"/>
  <c r="U25" i="4"/>
  <c r="J29" i="4" l="1"/>
  <c r="L28" i="4"/>
  <c r="S147" i="4"/>
  <c r="U26" i="4"/>
  <c r="S148" i="4" l="1"/>
  <c r="U27" i="4"/>
  <c r="J30" i="4"/>
  <c r="L29" i="4"/>
  <c r="J31" i="4" l="1"/>
  <c r="L30" i="4"/>
  <c r="U28" i="4"/>
  <c r="S149" i="4"/>
  <c r="S150" i="4" l="1"/>
  <c r="U29" i="4"/>
  <c r="J32" i="4"/>
  <c r="L31" i="4"/>
  <c r="J33" i="4" l="1"/>
  <c r="L32" i="4"/>
  <c r="S151" i="4"/>
  <c r="U30" i="4"/>
  <c r="U31" i="4" l="1"/>
  <c r="S152" i="4"/>
  <c r="J34" i="4"/>
  <c r="L33" i="4"/>
  <c r="S153" i="4" l="1"/>
  <c r="U32" i="4"/>
  <c r="J35" i="4"/>
  <c r="L34" i="4"/>
  <c r="J36" i="4" l="1"/>
  <c r="L35" i="4"/>
  <c r="S154" i="4"/>
  <c r="U33" i="4"/>
  <c r="S155" i="4" l="1"/>
  <c r="U34" i="4"/>
  <c r="J37" i="4"/>
  <c r="L36" i="4"/>
  <c r="J38" i="4" l="1"/>
  <c r="L37" i="4"/>
  <c r="S156" i="4"/>
  <c r="U35" i="4"/>
  <c r="S157" i="4" l="1"/>
  <c r="U36" i="4"/>
  <c r="J39" i="4"/>
  <c r="L38" i="4"/>
  <c r="J40" i="4" l="1"/>
  <c r="L39" i="4"/>
  <c r="S158" i="4"/>
  <c r="U37" i="4"/>
  <c r="S159" i="4" l="1"/>
  <c r="U38" i="4"/>
  <c r="J41" i="4"/>
  <c r="L40" i="4"/>
  <c r="J42" i="4" l="1"/>
  <c r="L41" i="4"/>
  <c r="U39" i="4"/>
  <c r="S160" i="4"/>
  <c r="S161" i="4" l="1"/>
  <c r="U40" i="4"/>
  <c r="J43" i="4"/>
  <c r="L42" i="4"/>
  <c r="J44" i="4" l="1"/>
  <c r="L43" i="4"/>
  <c r="S162" i="4"/>
  <c r="U41" i="4"/>
  <c r="S163" i="4" l="1"/>
  <c r="U42" i="4"/>
  <c r="L44" i="4"/>
  <c r="J45" i="4"/>
  <c r="L45" i="4" l="1"/>
  <c r="J46" i="4"/>
  <c r="U43" i="4"/>
  <c r="S164" i="4"/>
  <c r="S165" i="4" l="1"/>
  <c r="U44" i="4"/>
  <c r="J47" i="4"/>
  <c r="L46" i="4"/>
  <c r="J48" i="4" l="1"/>
  <c r="L47" i="4"/>
  <c r="S166" i="4"/>
  <c r="U45" i="4"/>
  <c r="S167" i="4" l="1"/>
  <c r="U46" i="4"/>
  <c r="J49" i="4"/>
  <c r="L48" i="4"/>
  <c r="J50" i="4" l="1"/>
  <c r="L49" i="4"/>
  <c r="U47" i="4"/>
  <c r="S168" i="4"/>
  <c r="S169" i="4" l="1"/>
  <c r="U48" i="4"/>
  <c r="J51" i="4"/>
  <c r="L50" i="4"/>
  <c r="J52" i="4" l="1"/>
  <c r="L51" i="4"/>
  <c r="S170" i="4"/>
  <c r="U49" i="4"/>
  <c r="S171" i="4" l="1"/>
  <c r="U50" i="4"/>
  <c r="J53" i="4"/>
  <c r="L52" i="4"/>
  <c r="J54" i="4" l="1"/>
  <c r="L53" i="4"/>
  <c r="S172" i="4"/>
  <c r="U51" i="4"/>
  <c r="S173" i="4" l="1"/>
  <c r="U52" i="4"/>
  <c r="J55" i="4"/>
  <c r="L54" i="4"/>
  <c r="L55" i="4" l="1"/>
  <c r="J56" i="4"/>
  <c r="U53" i="4"/>
  <c r="S174" i="4"/>
  <c r="S175" i="4" l="1"/>
  <c r="U54" i="4"/>
  <c r="J57" i="4"/>
  <c r="L56" i="4"/>
  <c r="J58" i="4" l="1"/>
  <c r="L57" i="4"/>
  <c r="S176" i="4"/>
  <c r="U55" i="4"/>
  <c r="S177" i="4" l="1"/>
  <c r="U56" i="4"/>
  <c r="J59" i="4"/>
  <c r="L58" i="4"/>
  <c r="J60" i="4" l="1"/>
  <c r="L59" i="4"/>
  <c r="S178" i="4"/>
  <c r="U57" i="4"/>
  <c r="S179" i="4" l="1"/>
  <c r="U58" i="4"/>
  <c r="J61" i="4"/>
  <c r="L60" i="4"/>
  <c r="J62" i="4" l="1"/>
  <c r="L61" i="4"/>
  <c r="U59" i="4"/>
  <c r="S180" i="4"/>
  <c r="S181" i="4" l="1"/>
  <c r="U60" i="4"/>
  <c r="J63" i="4"/>
  <c r="L62" i="4"/>
  <c r="J64" i="4" l="1"/>
  <c r="L63" i="4"/>
  <c r="S182" i="4"/>
  <c r="U61" i="4"/>
  <c r="S183" i="4" l="1"/>
  <c r="U62" i="4"/>
  <c r="J65" i="4"/>
  <c r="L64" i="4"/>
  <c r="L65" i="4" l="1"/>
  <c r="J66" i="4"/>
  <c r="S184" i="4"/>
  <c r="U63" i="4"/>
  <c r="S185" i="4" l="1"/>
  <c r="U64" i="4"/>
  <c r="J67" i="4"/>
  <c r="L66" i="4"/>
  <c r="J68" i="4" l="1"/>
  <c r="L67" i="4"/>
  <c r="U65" i="4"/>
  <c r="S186" i="4"/>
  <c r="S187" i="4" l="1"/>
  <c r="U66" i="4"/>
  <c r="L68" i="4"/>
  <c r="J69" i="4"/>
  <c r="J70" i="4" l="1"/>
  <c r="L69" i="4"/>
  <c r="S188" i="4"/>
  <c r="U67" i="4"/>
  <c r="S189" i="4" l="1"/>
  <c r="U68" i="4"/>
  <c r="J71" i="4"/>
  <c r="L70" i="4"/>
  <c r="L71" i="4" l="1"/>
  <c r="J72" i="4"/>
  <c r="S190" i="4"/>
  <c r="U69" i="4"/>
  <c r="S191" i="4" l="1"/>
  <c r="U70" i="4"/>
  <c r="J73" i="4"/>
  <c r="L72" i="4"/>
  <c r="J74" i="4" l="1"/>
  <c r="L73" i="4"/>
  <c r="S192" i="4"/>
  <c r="U71" i="4"/>
  <c r="S193" i="4" l="1"/>
  <c r="U72" i="4"/>
  <c r="J75" i="4"/>
  <c r="L74" i="4"/>
  <c r="J76" i="4" l="1"/>
  <c r="L75" i="4"/>
  <c r="U73" i="4"/>
  <c r="S194" i="4"/>
  <c r="S195" i="4" l="1"/>
  <c r="U74" i="4"/>
  <c r="J77" i="4"/>
  <c r="L76" i="4"/>
  <c r="J78" i="4" l="1"/>
  <c r="L77" i="4"/>
  <c r="S196" i="4"/>
  <c r="U75" i="4"/>
  <c r="S197" i="4" l="1"/>
  <c r="U76" i="4"/>
  <c r="J79" i="4"/>
  <c r="L78" i="4"/>
  <c r="J80" i="4" l="1"/>
  <c r="L79" i="4"/>
  <c r="U77" i="4"/>
  <c r="S198" i="4"/>
  <c r="U78" i="4" l="1"/>
  <c r="S199" i="4"/>
  <c r="J81" i="4"/>
  <c r="L80" i="4"/>
  <c r="S200" i="4" l="1"/>
  <c r="U79" i="4"/>
  <c r="J82" i="4"/>
  <c r="L81" i="4"/>
  <c r="J83" i="4" l="1"/>
  <c r="L82" i="4"/>
  <c r="S201" i="4"/>
  <c r="U80" i="4"/>
  <c r="U81" i="4" l="1"/>
  <c r="S202" i="4"/>
  <c r="J84" i="4"/>
  <c r="L83" i="4"/>
  <c r="J85" i="4" l="1"/>
  <c r="L84" i="4"/>
  <c r="S203" i="4"/>
  <c r="U82" i="4"/>
  <c r="S204" i="4" l="1"/>
  <c r="U83" i="4"/>
  <c r="J86" i="4"/>
  <c r="L85" i="4"/>
  <c r="J87" i="4" l="1"/>
  <c r="L86" i="4"/>
  <c r="S205" i="4"/>
  <c r="U84" i="4"/>
  <c r="U85" i="4" l="1"/>
  <c r="S206" i="4"/>
  <c r="J88" i="4"/>
  <c r="L87" i="4"/>
  <c r="J89" i="4" l="1"/>
  <c r="L88" i="4"/>
  <c r="S207" i="4"/>
  <c r="U86" i="4"/>
  <c r="U87" i="4" l="1"/>
  <c r="S208" i="4"/>
  <c r="J90" i="4"/>
  <c r="L89" i="4"/>
  <c r="J91" i="4" l="1"/>
  <c r="L90" i="4"/>
  <c r="S209" i="4"/>
  <c r="U88" i="4"/>
  <c r="U89" i="4" l="1"/>
  <c r="S210" i="4"/>
  <c r="J92" i="4"/>
  <c r="L91" i="4"/>
  <c r="J93" i="4" l="1"/>
  <c r="L92" i="4"/>
  <c r="S211" i="4"/>
  <c r="U90" i="4"/>
  <c r="S212" i="4" l="1"/>
  <c r="U91" i="4"/>
  <c r="J94" i="4"/>
  <c r="L93" i="4"/>
  <c r="J95" i="4" l="1"/>
  <c r="L94" i="4"/>
  <c r="S213" i="4"/>
  <c r="U92" i="4"/>
  <c r="S214" i="4" l="1"/>
  <c r="U93" i="4"/>
  <c r="J96" i="4"/>
  <c r="L95" i="4"/>
  <c r="J97" i="4" l="1"/>
  <c r="L96" i="4"/>
  <c r="S215" i="4"/>
  <c r="U94" i="4"/>
  <c r="S216" i="4" l="1"/>
  <c r="U95" i="4"/>
  <c r="J98" i="4"/>
  <c r="L97" i="4"/>
  <c r="J99" i="4" l="1"/>
  <c r="L98" i="4"/>
  <c r="S217" i="4"/>
  <c r="U96" i="4"/>
  <c r="S218" i="4" l="1"/>
  <c r="U97" i="4"/>
  <c r="L99" i="4"/>
  <c r="J100" i="4"/>
  <c r="J101" i="4" l="1"/>
  <c r="L100" i="4"/>
  <c r="S219" i="4"/>
  <c r="U98" i="4"/>
  <c r="S220" i="4" l="1"/>
  <c r="U99" i="4"/>
  <c r="J102" i="4"/>
  <c r="L101" i="4"/>
  <c r="L102" i="4" l="1"/>
  <c r="J103" i="4"/>
  <c r="U100" i="4"/>
  <c r="S221" i="4"/>
  <c r="S222" i="4" l="1"/>
  <c r="U101" i="4"/>
  <c r="L103" i="4"/>
  <c r="J104" i="4"/>
  <c r="J105" i="4" l="1"/>
  <c r="L104" i="4"/>
  <c r="S223" i="4"/>
  <c r="U102" i="4"/>
  <c r="S224" i="4" l="1"/>
  <c r="U103" i="4"/>
  <c r="J106" i="4"/>
  <c r="L105" i="4"/>
  <c r="J107" i="4" l="1"/>
  <c r="L106" i="4"/>
  <c r="S225" i="4"/>
  <c r="U104" i="4"/>
  <c r="S226" i="4" l="1"/>
  <c r="U105" i="4"/>
  <c r="J108" i="4"/>
  <c r="L107" i="4"/>
  <c r="J109" i="4" l="1"/>
  <c r="L108" i="4"/>
  <c r="U106" i="4"/>
  <c r="S227" i="4"/>
  <c r="U107" i="4" l="1"/>
  <c r="S228" i="4"/>
  <c r="J110" i="4"/>
  <c r="L109" i="4"/>
  <c r="J111" i="4" l="1"/>
  <c r="L110" i="4"/>
  <c r="S229" i="4"/>
  <c r="U108" i="4"/>
  <c r="S230" i="4" l="1"/>
  <c r="U109" i="4"/>
  <c r="J112" i="4"/>
  <c r="L111" i="4"/>
  <c r="J113" i="4" l="1"/>
  <c r="L112" i="4"/>
  <c r="U110" i="4"/>
  <c r="S231" i="4"/>
  <c r="S232" i="4" l="1"/>
  <c r="U111" i="4"/>
  <c r="J114" i="4"/>
  <c r="L113" i="4"/>
  <c r="J115" i="4" l="1"/>
  <c r="L114" i="4"/>
  <c r="S233" i="4"/>
  <c r="U112" i="4"/>
  <c r="S234" i="4" l="1"/>
  <c r="U113" i="4"/>
  <c r="J116" i="4"/>
  <c r="L115" i="4"/>
  <c r="J117" i="4" l="1"/>
  <c r="L116" i="4"/>
  <c r="S235" i="4"/>
  <c r="U114" i="4"/>
  <c r="S236" i="4" l="1"/>
  <c r="U115" i="4"/>
  <c r="J118" i="4"/>
  <c r="L117" i="4"/>
  <c r="J119" i="4" l="1"/>
  <c r="L118" i="4"/>
  <c r="U116" i="4"/>
  <c r="S237" i="4"/>
  <c r="S238" i="4" l="1"/>
  <c r="U117" i="4"/>
  <c r="J120" i="4"/>
  <c r="L119" i="4"/>
  <c r="J121" i="4" l="1"/>
  <c r="L120" i="4"/>
  <c r="S239" i="4"/>
  <c r="U118" i="4"/>
  <c r="S240" i="4" l="1"/>
  <c r="U119" i="4"/>
  <c r="L121" i="4"/>
  <c r="J122" i="4"/>
  <c r="J123" i="4" l="1"/>
  <c r="L122" i="4"/>
  <c r="S241" i="4"/>
  <c r="U120" i="4"/>
  <c r="U121" i="4" l="1"/>
  <c r="S242" i="4"/>
  <c r="J124" i="4"/>
  <c r="L123" i="4"/>
  <c r="J125" i="4" l="1"/>
  <c r="L124" i="4"/>
  <c r="S243" i="4"/>
  <c r="U122" i="4"/>
  <c r="S244" i="4" l="1"/>
  <c r="U123" i="4"/>
  <c r="L125" i="4"/>
  <c r="J126" i="4"/>
  <c r="L126" i="4" l="1"/>
  <c r="J127" i="4"/>
  <c r="S245" i="4"/>
  <c r="U124" i="4"/>
  <c r="J128" i="4" l="1"/>
  <c r="L127" i="4"/>
  <c r="S246" i="4"/>
  <c r="U125" i="4"/>
  <c r="S247" i="4" l="1"/>
  <c r="U126" i="4"/>
  <c r="L128" i="4"/>
  <c r="J129" i="4"/>
  <c r="O129" i="4" l="1"/>
  <c r="J130" i="4"/>
  <c r="L129" i="4"/>
  <c r="T9" i="4"/>
  <c r="V9" i="4" s="1"/>
  <c r="S248" i="4"/>
  <c r="U127" i="4"/>
  <c r="S249" i="4" l="1"/>
  <c r="U128" i="4"/>
  <c r="J131" i="4"/>
  <c r="O130" i="4"/>
  <c r="T10" i="4"/>
  <c r="V10" i="4" s="1"/>
  <c r="L130" i="4"/>
  <c r="J132" i="4" l="1"/>
  <c r="O131" i="4"/>
  <c r="T11" i="4"/>
  <c r="V11" i="4" s="1"/>
  <c r="L131" i="4"/>
  <c r="S250" i="4"/>
  <c r="U129" i="4"/>
  <c r="S251" i="4" l="1"/>
  <c r="U130" i="4"/>
  <c r="J133" i="4"/>
  <c r="O132" i="4"/>
  <c r="L132" i="4"/>
  <c r="T12" i="4"/>
  <c r="V12" i="4" s="1"/>
  <c r="J134" i="4" l="1"/>
  <c r="T13" i="4"/>
  <c r="V13" i="4" s="1"/>
  <c r="O133" i="4"/>
  <c r="L133" i="4"/>
  <c r="S252" i="4"/>
  <c r="U131" i="4"/>
  <c r="S253" i="4" l="1"/>
  <c r="U132" i="4"/>
  <c r="L134" i="4"/>
  <c r="O134" i="4"/>
  <c r="J135" i="4"/>
  <c r="T14" i="4"/>
  <c r="V14" i="4" s="1"/>
  <c r="O135" i="4" l="1"/>
  <c r="T15" i="4"/>
  <c r="V15" i="4" s="1"/>
  <c r="J136" i="4"/>
  <c r="L135" i="4"/>
  <c r="S254" i="4"/>
  <c r="U133" i="4"/>
  <c r="J137" i="4" l="1"/>
  <c r="L136" i="4"/>
  <c r="O136" i="4"/>
  <c r="T16" i="4"/>
  <c r="V16" i="4" s="1"/>
  <c r="S255" i="4"/>
  <c r="U134" i="4"/>
  <c r="S256" i="4" l="1"/>
  <c r="U135" i="4"/>
  <c r="O137" i="4"/>
  <c r="L137" i="4"/>
  <c r="T17" i="4"/>
  <c r="V17" i="4" s="1"/>
  <c r="J138" i="4"/>
  <c r="J139" i="4" l="1"/>
  <c r="O138" i="4"/>
  <c r="T18" i="4"/>
  <c r="V18" i="4" s="1"/>
  <c r="L138" i="4"/>
  <c r="S257" i="4"/>
  <c r="U136" i="4"/>
  <c r="U137" i="4" l="1"/>
  <c r="S258" i="4"/>
  <c r="O139" i="4"/>
  <c r="T19" i="4"/>
  <c r="V19" i="4" s="1"/>
  <c r="J140" i="4"/>
  <c r="L139" i="4"/>
  <c r="O140" i="4" l="1"/>
  <c r="J141" i="4"/>
  <c r="T20" i="4"/>
  <c r="V20" i="4" s="1"/>
  <c r="L140" i="4"/>
  <c r="S259" i="4"/>
  <c r="U138" i="4"/>
  <c r="S260" i="4" l="1"/>
  <c r="U139" i="4"/>
  <c r="L141" i="4"/>
  <c r="J142" i="4"/>
  <c r="O141" i="4"/>
  <c r="T21" i="4"/>
  <c r="V21" i="4" s="1"/>
  <c r="O142" i="4" l="1"/>
  <c r="J143" i="4"/>
  <c r="T22" i="4"/>
  <c r="V22" i="4" s="1"/>
  <c r="L142" i="4"/>
  <c r="S261" i="4"/>
  <c r="U140" i="4"/>
  <c r="T23" i="4" l="1"/>
  <c r="V23" i="4" s="1"/>
  <c r="J144" i="4"/>
  <c r="O143" i="4"/>
  <c r="L143" i="4"/>
  <c r="S262" i="4"/>
  <c r="U141" i="4"/>
  <c r="S263" i="4" l="1"/>
  <c r="U142" i="4"/>
  <c r="O144" i="4"/>
  <c r="J145" i="4"/>
  <c r="T24" i="4"/>
  <c r="V24" i="4" s="1"/>
  <c r="L144" i="4"/>
  <c r="O145" i="4" l="1"/>
  <c r="T25" i="4"/>
  <c r="V25" i="4" s="1"/>
  <c r="J146" i="4"/>
  <c r="L145" i="4"/>
  <c r="S264" i="4"/>
  <c r="U143" i="4"/>
  <c r="J147" i="4" l="1"/>
  <c r="O146" i="4"/>
  <c r="L146" i="4"/>
  <c r="T26" i="4"/>
  <c r="V26" i="4" s="1"/>
  <c r="S265" i="4"/>
  <c r="U144" i="4"/>
  <c r="S266" i="4" l="1"/>
  <c r="U145" i="4"/>
  <c r="J148" i="4"/>
  <c r="T27" i="4"/>
  <c r="V27" i="4" s="1"/>
  <c r="L147" i="4"/>
  <c r="O147" i="4"/>
  <c r="J149" i="4" l="1"/>
  <c r="O148" i="4"/>
  <c r="T28" i="4"/>
  <c r="V28" i="4" s="1"/>
  <c r="L148" i="4"/>
  <c r="S267" i="4"/>
  <c r="U146" i="4"/>
  <c r="S268" i="4" l="1"/>
  <c r="U147" i="4"/>
  <c r="O149" i="4"/>
  <c r="T29" i="4"/>
  <c r="V29" i="4" s="1"/>
  <c r="L149" i="4"/>
  <c r="J150" i="4"/>
  <c r="O150" i="4" l="1"/>
  <c r="J151" i="4"/>
  <c r="T30" i="4"/>
  <c r="V30" i="4" s="1"/>
  <c r="L150" i="4"/>
  <c r="S269" i="4"/>
  <c r="U148" i="4"/>
  <c r="S270" i="4" l="1"/>
  <c r="U149" i="4"/>
  <c r="T31" i="4"/>
  <c r="V31" i="4" s="1"/>
  <c r="J152" i="4"/>
  <c r="O151" i="4"/>
  <c r="L151" i="4"/>
  <c r="O152" i="4" l="1"/>
  <c r="J153" i="4"/>
  <c r="T32" i="4"/>
  <c r="V32" i="4" s="1"/>
  <c r="L152" i="4"/>
  <c r="S271" i="4"/>
  <c r="U150" i="4"/>
  <c r="J154" i="4" l="1"/>
  <c r="T33" i="4"/>
  <c r="V33" i="4" s="1"/>
  <c r="O153" i="4"/>
  <c r="L153" i="4"/>
  <c r="S272" i="4"/>
  <c r="U151" i="4"/>
  <c r="S273" i="4" l="1"/>
  <c r="U152" i="4"/>
  <c r="J155" i="4"/>
  <c r="O154" i="4"/>
  <c r="T34" i="4"/>
  <c r="V34" i="4" s="1"/>
  <c r="L154" i="4"/>
  <c r="O155" i="4" l="1"/>
  <c r="T35" i="4"/>
  <c r="V35" i="4" s="1"/>
  <c r="J156" i="4"/>
  <c r="L155" i="4"/>
  <c r="S274" i="4"/>
  <c r="U153" i="4"/>
  <c r="J157" i="4" l="1"/>
  <c r="O156" i="4"/>
  <c r="L156" i="4"/>
  <c r="T36" i="4"/>
  <c r="V36" i="4" s="1"/>
  <c r="S275" i="4"/>
  <c r="U154" i="4"/>
  <c r="S276" i="4" l="1"/>
  <c r="U155" i="4"/>
  <c r="O157" i="4"/>
  <c r="J158" i="4"/>
  <c r="T37" i="4"/>
  <c r="V37" i="4" s="1"/>
  <c r="L157" i="4"/>
  <c r="O158" i="4" l="1"/>
  <c r="T38" i="4"/>
  <c r="V38" i="4" s="1"/>
  <c r="J159" i="4"/>
  <c r="L158" i="4"/>
  <c r="S277" i="4"/>
  <c r="U156" i="4"/>
  <c r="O159" i="4" l="1"/>
  <c r="J160" i="4"/>
  <c r="T39" i="4"/>
  <c r="V39" i="4" s="1"/>
  <c r="L159" i="4"/>
  <c r="S278" i="4"/>
  <c r="U157" i="4"/>
  <c r="U158" i="4" l="1"/>
  <c r="S279" i="4"/>
  <c r="L160" i="4"/>
  <c r="J161" i="4"/>
  <c r="O160" i="4"/>
  <c r="T40" i="4"/>
  <c r="V40" i="4" s="1"/>
  <c r="S280" i="4" l="1"/>
  <c r="U159" i="4"/>
  <c r="T41" i="4"/>
  <c r="V41" i="4" s="1"/>
  <c r="J162" i="4"/>
  <c r="O161" i="4"/>
  <c r="L161" i="4"/>
  <c r="J163" i="4" l="1"/>
  <c r="O162" i="4"/>
  <c r="T42" i="4"/>
  <c r="V42" i="4" s="1"/>
  <c r="L162" i="4"/>
  <c r="S281" i="4"/>
  <c r="U160" i="4"/>
  <c r="S282" i="4" l="1"/>
  <c r="U161" i="4"/>
  <c r="O163" i="4"/>
  <c r="T43" i="4"/>
  <c r="V43" i="4" s="1"/>
  <c r="J164" i="4"/>
  <c r="L163" i="4"/>
  <c r="O164" i="4" l="1"/>
  <c r="J165" i="4"/>
  <c r="L164" i="4"/>
  <c r="T44" i="4"/>
  <c r="V44" i="4" s="1"/>
  <c r="U162" i="4"/>
  <c r="S283" i="4"/>
  <c r="U163" i="4" l="1"/>
  <c r="S284" i="4"/>
  <c r="O165" i="4"/>
  <c r="J166" i="4"/>
  <c r="L165" i="4"/>
  <c r="T45" i="4"/>
  <c r="V45" i="4" s="1"/>
  <c r="O166" i="4" l="1"/>
  <c r="T46" i="4"/>
  <c r="V46" i="4" s="1"/>
  <c r="J167" i="4"/>
  <c r="L166" i="4"/>
  <c r="S285" i="4"/>
  <c r="U164" i="4"/>
  <c r="J168" i="4" l="1"/>
  <c r="T47" i="4"/>
  <c r="V47" i="4" s="1"/>
  <c r="L167" i="4"/>
  <c r="O167" i="4"/>
  <c r="S286" i="4"/>
  <c r="U165" i="4"/>
  <c r="S287" i="4" l="1"/>
  <c r="U166" i="4"/>
  <c r="J169" i="4"/>
  <c r="T48" i="4"/>
  <c r="V48" i="4" s="1"/>
  <c r="O168" i="4"/>
  <c r="L168" i="4"/>
  <c r="O169" i="4" l="1"/>
  <c r="T49" i="4"/>
  <c r="V49" i="4" s="1"/>
  <c r="J170" i="4"/>
  <c r="L169" i="4"/>
  <c r="S288" i="4"/>
  <c r="U167" i="4"/>
  <c r="J171" i="4" l="1"/>
  <c r="O170" i="4"/>
  <c r="T50" i="4"/>
  <c r="V50" i="4" s="1"/>
  <c r="L170" i="4"/>
  <c r="S289" i="4"/>
  <c r="U168" i="4"/>
  <c r="U169" i="4" l="1"/>
  <c r="S290" i="4"/>
  <c r="J172" i="4"/>
  <c r="L171" i="4"/>
  <c r="O171" i="4"/>
  <c r="T51" i="4"/>
  <c r="V51" i="4" s="1"/>
  <c r="O172" i="4" l="1"/>
  <c r="J173" i="4"/>
  <c r="T52" i="4"/>
  <c r="V52" i="4" s="1"/>
  <c r="L172" i="4"/>
  <c r="S291" i="4"/>
  <c r="U170" i="4"/>
  <c r="S292" i="4" l="1"/>
  <c r="U171" i="4"/>
  <c r="O173" i="4"/>
  <c r="J174" i="4"/>
  <c r="T53" i="4"/>
  <c r="V53" i="4" s="1"/>
  <c r="L173" i="4"/>
  <c r="O174" i="4" l="1"/>
  <c r="J175" i="4"/>
  <c r="T54" i="4"/>
  <c r="V54" i="4" s="1"/>
  <c r="L174" i="4"/>
  <c r="S293" i="4"/>
  <c r="U172" i="4"/>
  <c r="S294" i="4" l="1"/>
  <c r="U173" i="4"/>
  <c r="J176" i="4"/>
  <c r="O175" i="4"/>
  <c r="T55" i="4"/>
  <c r="V55" i="4" s="1"/>
  <c r="L175" i="4"/>
  <c r="T56" i="4" l="1"/>
  <c r="V56" i="4" s="1"/>
  <c r="O176" i="4"/>
  <c r="L176" i="4"/>
  <c r="J177" i="4"/>
  <c r="S295" i="4"/>
  <c r="U174" i="4"/>
  <c r="S296" i="4" l="1"/>
  <c r="U175" i="4"/>
  <c r="J178" i="4"/>
  <c r="O177" i="4"/>
  <c r="T57" i="4"/>
  <c r="V57" i="4" s="1"/>
  <c r="L177" i="4"/>
  <c r="O178" i="4" l="1"/>
  <c r="T58" i="4"/>
  <c r="V58" i="4" s="1"/>
  <c r="J179" i="4"/>
  <c r="L178" i="4"/>
  <c r="U176" i="4"/>
  <c r="S297" i="4"/>
  <c r="O179" i="4" l="1"/>
  <c r="J180" i="4"/>
  <c r="T59" i="4"/>
  <c r="V59" i="4" s="1"/>
  <c r="L179" i="4"/>
  <c r="S298" i="4"/>
  <c r="U177" i="4"/>
  <c r="O180" i="4" l="1"/>
  <c r="J181" i="4"/>
  <c r="L180" i="4"/>
  <c r="T60" i="4"/>
  <c r="V60" i="4" s="1"/>
  <c r="S299" i="4"/>
  <c r="U178" i="4"/>
  <c r="S300" i="4" l="1"/>
  <c r="U179" i="4"/>
  <c r="J182" i="4"/>
  <c r="O181" i="4"/>
  <c r="T61" i="4"/>
  <c r="V61" i="4" s="1"/>
  <c r="L181" i="4"/>
  <c r="J183" i="4" l="1"/>
  <c r="T62" i="4"/>
  <c r="V62" i="4" s="1"/>
  <c r="O182" i="4"/>
  <c r="L182" i="4"/>
  <c r="S301" i="4"/>
  <c r="U180" i="4"/>
  <c r="S302" i="4" l="1"/>
  <c r="U181" i="4"/>
  <c r="O183" i="4"/>
  <c r="T63" i="4"/>
  <c r="V63" i="4" s="1"/>
  <c r="J184" i="4"/>
  <c r="L183" i="4"/>
  <c r="O184" i="4" l="1"/>
  <c r="J185" i="4"/>
  <c r="L184" i="4"/>
  <c r="T64" i="4"/>
  <c r="V64" i="4" s="1"/>
  <c r="S303" i="4"/>
  <c r="U182" i="4"/>
  <c r="S304" i="4" l="1"/>
  <c r="U183" i="4"/>
  <c r="J186" i="4"/>
  <c r="T65" i="4"/>
  <c r="V65" i="4" s="1"/>
  <c r="O185" i="4"/>
  <c r="L185" i="4"/>
  <c r="J187" i="4" l="1"/>
  <c r="O186" i="4"/>
  <c r="T66" i="4"/>
  <c r="V66" i="4" s="1"/>
  <c r="L186" i="4"/>
  <c r="U184" i="4"/>
  <c r="S305" i="4"/>
  <c r="S306" i="4" l="1"/>
  <c r="U185" i="4"/>
  <c r="O187" i="4"/>
  <c r="T67" i="4"/>
  <c r="V67" i="4" s="1"/>
  <c r="J188" i="4"/>
  <c r="L187" i="4"/>
  <c r="J189" i="4" l="1"/>
  <c r="O188" i="4"/>
  <c r="T68" i="4"/>
  <c r="V68" i="4" s="1"/>
  <c r="L188" i="4"/>
  <c r="S307" i="4"/>
  <c r="U186" i="4"/>
  <c r="U187" i="4" l="1"/>
  <c r="S308" i="4"/>
  <c r="O189" i="4"/>
  <c r="J190" i="4"/>
  <c r="L189" i="4"/>
  <c r="T69" i="4"/>
  <c r="V69" i="4" s="1"/>
  <c r="O190" i="4" l="1"/>
  <c r="J191" i="4"/>
  <c r="T70" i="4"/>
  <c r="V70" i="4" s="1"/>
  <c r="L190" i="4"/>
  <c r="S309" i="4"/>
  <c r="U188" i="4"/>
  <c r="S310" i="4" l="1"/>
  <c r="U189" i="4"/>
  <c r="J192" i="4"/>
  <c r="O191" i="4"/>
  <c r="L191" i="4"/>
  <c r="T71" i="4"/>
  <c r="V71" i="4" s="1"/>
  <c r="J193" i="4" l="1"/>
  <c r="T72" i="4"/>
  <c r="V72" i="4" s="1"/>
  <c r="O192" i="4"/>
  <c r="L192" i="4"/>
  <c r="S311" i="4"/>
  <c r="U190" i="4"/>
  <c r="U191" i="4" l="1"/>
  <c r="S312" i="4"/>
  <c r="J194" i="4"/>
  <c r="O193" i="4"/>
  <c r="T73" i="4"/>
  <c r="V73" i="4" s="1"/>
  <c r="L193" i="4"/>
  <c r="S313" i="4" l="1"/>
  <c r="U192" i="4"/>
  <c r="O194" i="4"/>
  <c r="T74" i="4"/>
  <c r="V74" i="4" s="1"/>
  <c r="J195" i="4"/>
  <c r="L194" i="4"/>
  <c r="T75" i="4" l="1"/>
  <c r="V75" i="4" s="1"/>
  <c r="O195" i="4"/>
  <c r="J196" i="4"/>
  <c r="L195" i="4"/>
  <c r="S314" i="4"/>
  <c r="U193" i="4"/>
  <c r="U194" i="4" l="1"/>
  <c r="S315" i="4"/>
  <c r="O196" i="4"/>
  <c r="T76" i="4"/>
  <c r="V76" i="4" s="1"/>
  <c r="J197" i="4"/>
  <c r="L196" i="4"/>
  <c r="O197" i="4" l="1"/>
  <c r="J198" i="4"/>
  <c r="T77" i="4"/>
  <c r="V77" i="4" s="1"/>
  <c r="L197" i="4"/>
  <c r="S316" i="4"/>
  <c r="U195" i="4"/>
  <c r="O198" i="4" l="1"/>
  <c r="J199" i="4"/>
  <c r="T78" i="4"/>
  <c r="V78" i="4" s="1"/>
  <c r="L198" i="4"/>
  <c r="S317" i="4"/>
  <c r="U196" i="4"/>
  <c r="S318" i="4" l="1"/>
  <c r="U197" i="4"/>
  <c r="J200" i="4"/>
  <c r="T79" i="4"/>
  <c r="V79" i="4" s="1"/>
  <c r="L199" i="4"/>
  <c r="O199" i="4"/>
  <c r="O200" i="4" l="1"/>
  <c r="J201" i="4"/>
  <c r="T80" i="4"/>
  <c r="V80" i="4" s="1"/>
  <c r="L200" i="4"/>
  <c r="U198" i="4"/>
  <c r="S319" i="4"/>
  <c r="U199" i="4" l="1"/>
  <c r="S320" i="4"/>
  <c r="O201" i="4"/>
  <c r="J202" i="4"/>
  <c r="L201" i="4"/>
  <c r="T81" i="4"/>
  <c r="V81" i="4" s="1"/>
  <c r="J203" i="4" l="1"/>
  <c r="T82" i="4"/>
  <c r="V82" i="4" s="1"/>
  <c r="O202" i="4"/>
  <c r="L202" i="4"/>
  <c r="S321" i="4"/>
  <c r="U200" i="4"/>
  <c r="U201" i="4" l="1"/>
  <c r="S322" i="4"/>
  <c r="J204" i="4"/>
  <c r="O203" i="4"/>
  <c r="L203" i="4"/>
  <c r="T83" i="4"/>
  <c r="V83" i="4" s="1"/>
  <c r="S323" i="4" l="1"/>
  <c r="U202" i="4"/>
  <c r="O204" i="4"/>
  <c r="J205" i="4"/>
  <c r="T84" i="4"/>
  <c r="V84" i="4" s="1"/>
  <c r="L204" i="4"/>
  <c r="J206" i="4" l="1"/>
  <c r="O205" i="4"/>
  <c r="L205" i="4"/>
  <c r="T85" i="4"/>
  <c r="V85" i="4" s="1"/>
  <c r="S324" i="4"/>
  <c r="U203" i="4"/>
  <c r="S325" i="4" l="1"/>
  <c r="U204" i="4"/>
  <c r="L206" i="4"/>
  <c r="J207" i="4"/>
  <c r="O206" i="4"/>
  <c r="T86" i="4"/>
  <c r="V86" i="4" s="1"/>
  <c r="J208" i="4" l="1"/>
  <c r="O207" i="4"/>
  <c r="T87" i="4"/>
  <c r="V87" i="4" s="1"/>
  <c r="L207" i="4"/>
  <c r="U205" i="4"/>
  <c r="S326" i="4"/>
  <c r="U206" i="4" l="1"/>
  <c r="S327" i="4"/>
  <c r="O208" i="4"/>
  <c r="L208" i="4"/>
  <c r="T88" i="4"/>
  <c r="V88" i="4" s="1"/>
  <c r="J209" i="4"/>
  <c r="O209" i="4" l="1"/>
  <c r="J210" i="4"/>
  <c r="L209" i="4"/>
  <c r="T89" i="4"/>
  <c r="V89" i="4" s="1"/>
  <c r="S328" i="4"/>
  <c r="U207" i="4"/>
  <c r="O210" i="4" l="1"/>
  <c r="J211" i="4"/>
  <c r="T90" i="4"/>
  <c r="V90" i="4" s="1"/>
  <c r="L210" i="4"/>
  <c r="S329" i="4"/>
  <c r="U208" i="4"/>
  <c r="J212" i="4" l="1"/>
  <c r="O211" i="4"/>
  <c r="T91" i="4"/>
  <c r="V91" i="4" s="1"/>
  <c r="L211" i="4"/>
  <c r="U209" i="4"/>
  <c r="S330" i="4"/>
  <c r="U210" i="4" l="1"/>
  <c r="S331" i="4"/>
  <c r="O212" i="4"/>
  <c r="J213" i="4"/>
  <c r="T92" i="4"/>
  <c r="V92" i="4" s="1"/>
  <c r="L212" i="4"/>
  <c r="L213" i="4" l="1"/>
  <c r="O213" i="4"/>
  <c r="J214" i="4"/>
  <c r="T93" i="4"/>
  <c r="V93" i="4" s="1"/>
  <c r="S332" i="4"/>
  <c r="U211" i="4"/>
  <c r="S333" i="4" l="1"/>
  <c r="U212" i="4"/>
  <c r="J215" i="4"/>
  <c r="O214" i="4"/>
  <c r="T94" i="4"/>
  <c r="V94" i="4" s="1"/>
  <c r="L214" i="4"/>
  <c r="O215" i="4" l="1"/>
  <c r="J216" i="4"/>
  <c r="T95" i="4"/>
  <c r="V95" i="4" s="1"/>
  <c r="L215" i="4"/>
  <c r="U213" i="4"/>
  <c r="S334" i="4"/>
  <c r="O216" i="4" l="1"/>
  <c r="L216" i="4"/>
  <c r="T96" i="4"/>
  <c r="V96" i="4" s="1"/>
  <c r="J217" i="4"/>
  <c r="S335" i="4"/>
  <c r="U214" i="4"/>
  <c r="S336" i="4" l="1"/>
  <c r="U215" i="4"/>
  <c r="O217" i="4"/>
  <c r="T97" i="4"/>
  <c r="V97" i="4" s="1"/>
  <c r="J218" i="4"/>
  <c r="L217" i="4"/>
  <c r="J219" i="4" l="1"/>
  <c r="O218" i="4"/>
  <c r="T98" i="4"/>
  <c r="V98" i="4" s="1"/>
  <c r="L218" i="4"/>
  <c r="U216" i="4"/>
  <c r="S337" i="4"/>
  <c r="S338" i="4" l="1"/>
  <c r="U217" i="4"/>
  <c r="O219" i="4"/>
  <c r="J220" i="4"/>
  <c r="L219" i="4"/>
  <c r="T99" i="4"/>
  <c r="V99" i="4" s="1"/>
  <c r="T100" i="4" l="1"/>
  <c r="V100" i="4" s="1"/>
  <c r="L220" i="4"/>
  <c r="J221" i="4"/>
  <c r="O220" i="4"/>
  <c r="S339" i="4"/>
  <c r="U218" i="4"/>
  <c r="S340" i="4" l="1"/>
  <c r="U219" i="4"/>
  <c r="L221" i="4"/>
  <c r="J222" i="4"/>
  <c r="T101" i="4"/>
  <c r="V101" i="4" s="1"/>
  <c r="O221" i="4"/>
  <c r="J223" i="4" l="1"/>
  <c r="T102" i="4"/>
  <c r="V102" i="4" s="1"/>
  <c r="O222" i="4"/>
  <c r="L222" i="4"/>
  <c r="U220" i="4"/>
  <c r="S341" i="4"/>
  <c r="U221" i="4" l="1"/>
  <c r="S342" i="4"/>
  <c r="O223" i="4"/>
  <c r="J224" i="4"/>
  <c r="L223" i="4"/>
  <c r="T103" i="4"/>
  <c r="V103" i="4" s="1"/>
  <c r="O224" i="4" l="1"/>
  <c r="J225" i="4"/>
  <c r="L224" i="4"/>
  <c r="T104" i="4"/>
  <c r="V104" i="4" s="1"/>
  <c r="S343" i="4"/>
  <c r="U222" i="4"/>
  <c r="J226" i="4" l="1"/>
  <c r="T105" i="4"/>
  <c r="V105" i="4" s="1"/>
  <c r="O225" i="4"/>
  <c r="L225" i="4"/>
  <c r="S344" i="4"/>
  <c r="U223" i="4"/>
  <c r="U224" i="4" l="1"/>
  <c r="S345" i="4"/>
  <c r="O226" i="4"/>
  <c r="J227" i="4"/>
  <c r="T106" i="4"/>
  <c r="V106" i="4" s="1"/>
  <c r="L226" i="4"/>
  <c r="L227" i="4" l="1"/>
  <c r="T107" i="4"/>
  <c r="V107" i="4" s="1"/>
  <c r="O227" i="4"/>
  <c r="J228" i="4"/>
  <c r="S346" i="4"/>
  <c r="U225" i="4"/>
  <c r="S347" i="4" l="1"/>
  <c r="U226" i="4"/>
  <c r="L228" i="4"/>
  <c r="T108" i="4"/>
  <c r="V108" i="4" s="1"/>
  <c r="O228" i="4"/>
  <c r="J229" i="4"/>
  <c r="J230" i="4" l="1"/>
  <c r="T109" i="4"/>
  <c r="V109" i="4" s="1"/>
  <c r="O229" i="4"/>
  <c r="L229" i="4"/>
  <c r="U227" i="4"/>
  <c r="S348" i="4"/>
  <c r="U228" i="4" l="1"/>
  <c r="S349" i="4"/>
  <c r="O230" i="4"/>
  <c r="J231" i="4"/>
  <c r="T110" i="4"/>
  <c r="V110" i="4" s="1"/>
  <c r="L230" i="4"/>
  <c r="O231" i="4" l="1"/>
  <c r="L231" i="4"/>
  <c r="J232" i="4"/>
  <c r="T111" i="4"/>
  <c r="V111" i="4" s="1"/>
  <c r="S350" i="4"/>
  <c r="U229" i="4"/>
  <c r="S351" i="4" l="1"/>
  <c r="U230" i="4"/>
  <c r="J233" i="4"/>
  <c r="O232" i="4"/>
  <c r="T112" i="4"/>
  <c r="V112" i="4" s="1"/>
  <c r="L232" i="4"/>
  <c r="J234" i="4" l="1"/>
  <c r="O233" i="4"/>
  <c r="T113" i="4"/>
  <c r="V113" i="4" s="1"/>
  <c r="L233" i="4"/>
  <c r="U231" i="4"/>
  <c r="S352" i="4"/>
  <c r="U232" i="4" l="1"/>
  <c r="S353" i="4"/>
  <c r="O234" i="4"/>
  <c r="J235" i="4"/>
  <c r="L234" i="4"/>
  <c r="T114" i="4"/>
  <c r="V114" i="4" s="1"/>
  <c r="J236" i="4" l="1"/>
  <c r="O235" i="4"/>
  <c r="L235" i="4"/>
  <c r="T115" i="4"/>
  <c r="V115" i="4" s="1"/>
  <c r="S354" i="4"/>
  <c r="U233" i="4"/>
  <c r="S355" i="4" l="1"/>
  <c r="U234" i="4"/>
  <c r="J237" i="4"/>
  <c r="L236" i="4"/>
  <c r="T116" i="4"/>
  <c r="V116" i="4" s="1"/>
  <c r="O236" i="4"/>
  <c r="O237" i="4" l="1"/>
  <c r="J238" i="4"/>
  <c r="T117" i="4"/>
  <c r="V117" i="4" s="1"/>
  <c r="L237" i="4"/>
  <c r="U235" i="4"/>
  <c r="S356" i="4"/>
  <c r="O238" i="4" l="1"/>
  <c r="J239" i="4"/>
  <c r="T118" i="4"/>
  <c r="V118" i="4" s="1"/>
  <c r="L238" i="4"/>
  <c r="U236" i="4"/>
  <c r="S357" i="4"/>
  <c r="S358" i="4" l="1"/>
  <c r="U237" i="4"/>
  <c r="O239" i="4"/>
  <c r="J240" i="4"/>
  <c r="T119" i="4"/>
  <c r="V119" i="4" s="1"/>
  <c r="L239" i="4"/>
  <c r="J241" i="4" l="1"/>
  <c r="O240" i="4"/>
  <c r="T120" i="4"/>
  <c r="V120" i="4" s="1"/>
  <c r="L240" i="4"/>
  <c r="U238" i="4"/>
  <c r="S359" i="4"/>
  <c r="S360" i="4" l="1"/>
  <c r="U239" i="4"/>
  <c r="O241" i="4"/>
  <c r="J242" i="4"/>
  <c r="T121" i="4"/>
  <c r="V121" i="4" s="1"/>
  <c r="L241" i="4"/>
  <c r="L242" i="4" l="1"/>
  <c r="O242" i="4"/>
  <c r="J243" i="4"/>
  <c r="T122" i="4"/>
  <c r="V122" i="4" s="1"/>
  <c r="S361" i="4"/>
  <c r="U240" i="4"/>
  <c r="S362" i="4" l="1"/>
  <c r="U241" i="4"/>
  <c r="J244" i="4"/>
  <c r="O243" i="4"/>
  <c r="T123" i="4"/>
  <c r="V123" i="4" s="1"/>
  <c r="L243" i="4"/>
  <c r="J245" i="4" l="1"/>
  <c r="O244" i="4"/>
  <c r="T124" i="4"/>
  <c r="V124" i="4" s="1"/>
  <c r="L244" i="4"/>
  <c r="U242" i="4"/>
  <c r="S363" i="4"/>
  <c r="U243" i="4" l="1"/>
  <c r="S364" i="4"/>
  <c r="O245" i="4"/>
  <c r="J246" i="4"/>
  <c r="T125" i="4"/>
  <c r="V125" i="4" s="1"/>
  <c r="L245" i="4"/>
  <c r="O246" i="4" l="1"/>
  <c r="J247" i="4"/>
  <c r="L246" i="4"/>
  <c r="T126" i="4"/>
  <c r="V126" i="4" s="1"/>
  <c r="S365" i="4"/>
  <c r="U244" i="4"/>
  <c r="J248" i="4" l="1"/>
  <c r="O247" i="4"/>
  <c r="T127" i="4"/>
  <c r="V127" i="4" s="1"/>
  <c r="L247" i="4"/>
  <c r="S366" i="4"/>
  <c r="U245" i="4"/>
  <c r="U246" i="4" l="1"/>
  <c r="S367" i="4"/>
  <c r="J249" i="4"/>
  <c r="O248" i="4"/>
  <c r="L248" i="4"/>
  <c r="T128" i="4"/>
  <c r="V128" i="4" s="1"/>
  <c r="S368" i="4" l="1"/>
  <c r="U247" i="4"/>
  <c r="J250" i="4"/>
  <c r="O249" i="4"/>
  <c r="L249" i="4"/>
  <c r="T129" i="4"/>
  <c r="V129" i="4" s="1"/>
  <c r="L250" i="4" l="1"/>
  <c r="J251" i="4"/>
  <c r="O250" i="4"/>
  <c r="T130" i="4"/>
  <c r="V130" i="4" s="1"/>
  <c r="S369" i="4"/>
  <c r="U248" i="4"/>
  <c r="U249" i="4" l="1"/>
  <c r="S370" i="4"/>
  <c r="J252" i="4"/>
  <c r="O251" i="4"/>
  <c r="T131" i="4"/>
  <c r="V131" i="4" s="1"/>
  <c r="L251" i="4"/>
  <c r="U250" i="4" l="1"/>
  <c r="S371" i="4"/>
  <c r="O252" i="4"/>
  <c r="J253" i="4"/>
  <c r="T132" i="4"/>
  <c r="V132" i="4" s="1"/>
  <c r="L252" i="4"/>
  <c r="O253" i="4" l="1"/>
  <c r="J254" i="4"/>
  <c r="L253" i="4"/>
  <c r="T133" i="4"/>
  <c r="V133" i="4" s="1"/>
  <c r="U251" i="4"/>
  <c r="S372" i="4"/>
  <c r="S373" i="4" l="1"/>
  <c r="U252" i="4"/>
  <c r="T134" i="4"/>
  <c r="V134" i="4" s="1"/>
  <c r="J255" i="4"/>
  <c r="O254" i="4"/>
  <c r="L254" i="4"/>
  <c r="J256" i="4" l="1"/>
  <c r="O255" i="4"/>
  <c r="T135" i="4"/>
  <c r="V135" i="4" s="1"/>
  <c r="L255" i="4"/>
  <c r="U253" i="4"/>
  <c r="S374" i="4"/>
  <c r="S375" i="4" l="1"/>
  <c r="U254" i="4"/>
  <c r="O256" i="4"/>
  <c r="J257" i="4"/>
  <c r="L256" i="4"/>
  <c r="T136" i="4"/>
  <c r="V136" i="4" s="1"/>
  <c r="O257" i="4" l="1"/>
  <c r="J258" i="4"/>
  <c r="T137" i="4"/>
  <c r="V137" i="4" s="1"/>
  <c r="L257" i="4"/>
  <c r="S376" i="4"/>
  <c r="U255" i="4"/>
  <c r="L258" i="4" l="1"/>
  <c r="T138" i="4"/>
  <c r="V138" i="4" s="1"/>
  <c r="J259" i="4"/>
  <c r="O258" i="4"/>
  <c r="S377" i="4"/>
  <c r="U256" i="4"/>
  <c r="U257" i="4" l="1"/>
  <c r="S378" i="4"/>
  <c r="J260" i="4"/>
  <c r="O259" i="4"/>
  <c r="T139" i="4"/>
  <c r="V139" i="4" s="1"/>
  <c r="L259" i="4"/>
  <c r="U258" i="4" l="1"/>
  <c r="S379" i="4"/>
  <c r="O260" i="4"/>
  <c r="T140" i="4"/>
  <c r="V140" i="4" s="1"/>
  <c r="J261" i="4"/>
  <c r="L260" i="4"/>
  <c r="J262" i="4" l="1"/>
  <c r="O261" i="4"/>
  <c r="T141" i="4"/>
  <c r="V141" i="4" s="1"/>
  <c r="L261" i="4"/>
  <c r="U259" i="4"/>
  <c r="S380" i="4"/>
  <c r="S381" i="4" l="1"/>
  <c r="U260" i="4"/>
  <c r="J263" i="4"/>
  <c r="O262" i="4"/>
  <c r="L262" i="4"/>
  <c r="T142" i="4"/>
  <c r="V142" i="4" s="1"/>
  <c r="O263" i="4" l="1"/>
  <c r="J264" i="4"/>
  <c r="L263" i="4"/>
  <c r="T143" i="4"/>
  <c r="V143" i="4" s="1"/>
  <c r="U261" i="4"/>
  <c r="S382" i="4"/>
  <c r="U262" i="4" l="1"/>
  <c r="S383" i="4"/>
  <c r="J265" i="4"/>
  <c r="O264" i="4"/>
  <c r="L264" i="4"/>
  <c r="T144" i="4"/>
  <c r="V144" i="4" s="1"/>
  <c r="S384" i="4" l="1"/>
  <c r="U263" i="4"/>
  <c r="L265" i="4"/>
  <c r="J266" i="4"/>
  <c r="T145" i="4"/>
  <c r="V145" i="4" s="1"/>
  <c r="O265" i="4"/>
  <c r="J267" i="4" l="1"/>
  <c r="O266" i="4"/>
  <c r="T146" i="4"/>
  <c r="V146" i="4" s="1"/>
  <c r="L266" i="4"/>
  <c r="U264" i="4"/>
  <c r="S385" i="4"/>
  <c r="U265" i="4" l="1"/>
  <c r="S386" i="4"/>
  <c r="O267" i="4"/>
  <c r="J268" i="4"/>
  <c r="T147" i="4"/>
  <c r="V147" i="4" s="1"/>
  <c r="L267" i="4"/>
  <c r="O268" i="4" l="1"/>
  <c r="T148" i="4"/>
  <c r="V148" i="4" s="1"/>
  <c r="J269" i="4"/>
  <c r="L268" i="4"/>
  <c r="S387" i="4"/>
  <c r="U266" i="4"/>
  <c r="J270" i="4" l="1"/>
  <c r="O269" i="4"/>
  <c r="T149" i="4"/>
  <c r="V149" i="4" s="1"/>
  <c r="L269" i="4"/>
  <c r="S388" i="4"/>
  <c r="U267" i="4"/>
  <c r="U268" i="4" l="1"/>
  <c r="S389" i="4"/>
  <c r="J271" i="4"/>
  <c r="L270" i="4"/>
  <c r="O270" i="4"/>
  <c r="T150" i="4"/>
  <c r="V150" i="4" s="1"/>
  <c r="O271" i="4" l="1"/>
  <c r="J272" i="4"/>
  <c r="T151" i="4"/>
  <c r="V151" i="4" s="1"/>
  <c r="L271" i="4"/>
  <c r="S390" i="4"/>
  <c r="U269" i="4"/>
  <c r="S391" i="4" l="1"/>
  <c r="U270" i="4"/>
  <c r="O272" i="4"/>
  <c r="L272" i="4"/>
  <c r="T152" i="4"/>
  <c r="V152" i="4" s="1"/>
  <c r="J273" i="4"/>
  <c r="J274" i="4" l="1"/>
  <c r="O273" i="4"/>
  <c r="T153" i="4"/>
  <c r="V153" i="4" s="1"/>
  <c r="L273" i="4"/>
  <c r="S392" i="4"/>
  <c r="U271" i="4"/>
  <c r="U272" i="4" l="1"/>
  <c r="S393" i="4"/>
  <c r="O274" i="4"/>
  <c r="J275" i="4"/>
  <c r="L274" i="4"/>
  <c r="T154" i="4"/>
  <c r="V154" i="4" s="1"/>
  <c r="O275" i="4" l="1"/>
  <c r="T155" i="4"/>
  <c r="V155" i="4" s="1"/>
  <c r="J276" i="4"/>
  <c r="L275" i="4"/>
  <c r="S394" i="4"/>
  <c r="U273" i="4"/>
  <c r="O276" i="4" l="1"/>
  <c r="J277" i="4"/>
  <c r="T156" i="4"/>
  <c r="V156" i="4" s="1"/>
  <c r="L276" i="4"/>
  <c r="S395" i="4"/>
  <c r="U274" i="4"/>
  <c r="U275" i="4" l="1"/>
  <c r="S396" i="4"/>
  <c r="J278" i="4"/>
  <c r="L277" i="4"/>
  <c r="O277" i="4"/>
  <c r="T157" i="4"/>
  <c r="V157" i="4" s="1"/>
  <c r="O278" i="4" l="1"/>
  <c r="J279" i="4"/>
  <c r="T158" i="4"/>
  <c r="V158" i="4" s="1"/>
  <c r="L278" i="4"/>
  <c r="S397" i="4"/>
  <c r="U276" i="4"/>
  <c r="U277" i="4" l="1"/>
  <c r="S398" i="4"/>
  <c r="J280" i="4"/>
  <c r="O279" i="4"/>
  <c r="L279" i="4"/>
  <c r="T159" i="4"/>
  <c r="V159" i="4" s="1"/>
  <c r="J281" i="4" l="1"/>
  <c r="O280" i="4"/>
  <c r="T160" i="4"/>
  <c r="V160" i="4" s="1"/>
  <c r="L280" i="4"/>
  <c r="S399" i="4"/>
  <c r="U278" i="4"/>
  <c r="U279" i="4" l="1"/>
  <c r="S400" i="4"/>
  <c r="J282" i="4"/>
  <c r="O281" i="4"/>
  <c r="T161" i="4"/>
  <c r="V161" i="4" s="1"/>
  <c r="L281" i="4"/>
  <c r="U280" i="4" l="1"/>
  <c r="S401" i="4"/>
  <c r="O282" i="4"/>
  <c r="L282" i="4"/>
  <c r="T162" i="4"/>
  <c r="V162" i="4" s="1"/>
  <c r="J283" i="4"/>
  <c r="O283" i="4" l="1"/>
  <c r="T163" i="4"/>
  <c r="V163" i="4" s="1"/>
  <c r="L283" i="4"/>
  <c r="J284" i="4"/>
  <c r="U281" i="4"/>
  <c r="S402" i="4"/>
  <c r="S403" i="4" l="1"/>
  <c r="U282" i="4"/>
  <c r="J285" i="4"/>
  <c r="O284" i="4"/>
  <c r="T164" i="4"/>
  <c r="V164" i="4" s="1"/>
  <c r="L284" i="4"/>
  <c r="O285" i="4" l="1"/>
  <c r="J286" i="4"/>
  <c r="L285" i="4"/>
  <c r="T165" i="4"/>
  <c r="V165" i="4" s="1"/>
  <c r="U283" i="4"/>
  <c r="S404" i="4"/>
  <c r="S405" i="4" l="1"/>
  <c r="U284" i="4"/>
  <c r="O286" i="4"/>
  <c r="L286" i="4"/>
  <c r="J287" i="4"/>
  <c r="T166" i="4"/>
  <c r="V166" i="4" s="1"/>
  <c r="J288" i="4" l="1"/>
  <c r="O287" i="4"/>
  <c r="T167" i="4"/>
  <c r="V167" i="4" s="1"/>
  <c r="L287" i="4"/>
  <c r="S406" i="4"/>
  <c r="U285" i="4"/>
  <c r="U286" i="4" l="1"/>
  <c r="S407" i="4"/>
  <c r="J289" i="4"/>
  <c r="T168" i="4"/>
  <c r="V168" i="4" s="1"/>
  <c r="O288" i="4"/>
  <c r="L288" i="4"/>
  <c r="U287" i="4" l="1"/>
  <c r="S408" i="4"/>
  <c r="O289" i="4"/>
  <c r="T169" i="4"/>
  <c r="V169" i="4" s="1"/>
  <c r="L289" i="4"/>
  <c r="J290" i="4"/>
  <c r="O290" i="4" l="1"/>
  <c r="J291" i="4"/>
  <c r="L290" i="4"/>
  <c r="T170" i="4"/>
  <c r="V170" i="4" s="1"/>
  <c r="S409" i="4"/>
  <c r="U288" i="4"/>
  <c r="S410" i="4" l="1"/>
  <c r="U289" i="4"/>
  <c r="O291" i="4"/>
  <c r="T171" i="4"/>
  <c r="V171" i="4" s="1"/>
  <c r="J292" i="4"/>
  <c r="L291" i="4"/>
  <c r="J293" i="4" l="1"/>
  <c r="O292" i="4"/>
  <c r="T172" i="4"/>
  <c r="V172" i="4" s="1"/>
  <c r="L292" i="4"/>
  <c r="U290" i="4"/>
  <c r="S411" i="4"/>
  <c r="S412" i="4" l="1"/>
  <c r="U291" i="4"/>
  <c r="O293" i="4"/>
  <c r="J294" i="4"/>
  <c r="T173" i="4"/>
  <c r="V173" i="4" s="1"/>
  <c r="L293" i="4"/>
  <c r="L294" i="4" l="1"/>
  <c r="O294" i="4"/>
  <c r="J295" i="4"/>
  <c r="T174" i="4"/>
  <c r="V174" i="4" s="1"/>
  <c r="S413" i="4"/>
  <c r="U292" i="4"/>
  <c r="S414" i="4" l="1"/>
  <c r="U293" i="4"/>
  <c r="J296" i="4"/>
  <c r="O295" i="4"/>
  <c r="T175" i="4"/>
  <c r="V175" i="4" s="1"/>
  <c r="L295" i="4"/>
  <c r="T176" i="4" l="1"/>
  <c r="V176" i="4" s="1"/>
  <c r="J297" i="4"/>
  <c r="O296" i="4"/>
  <c r="L296" i="4"/>
  <c r="U294" i="4"/>
  <c r="S415" i="4"/>
  <c r="U295" i="4" l="1"/>
  <c r="S416" i="4"/>
  <c r="O297" i="4"/>
  <c r="L297" i="4"/>
  <c r="J298" i="4"/>
  <c r="T177" i="4"/>
  <c r="V177" i="4" s="1"/>
  <c r="J299" i="4" l="1"/>
  <c r="O298" i="4"/>
  <c r="T178" i="4"/>
  <c r="V178" i="4" s="1"/>
  <c r="L298" i="4"/>
  <c r="S417" i="4"/>
  <c r="U296" i="4"/>
  <c r="U297" i="4" l="1"/>
  <c r="S418" i="4"/>
  <c r="J300" i="4"/>
  <c r="O299" i="4"/>
  <c r="L299" i="4"/>
  <c r="T179" i="4"/>
  <c r="V179" i="4" s="1"/>
  <c r="U298" i="4" l="1"/>
  <c r="S419" i="4"/>
  <c r="O300" i="4"/>
  <c r="J301" i="4"/>
  <c r="L300" i="4"/>
  <c r="T180" i="4"/>
  <c r="V180" i="4" s="1"/>
  <c r="J302" i="4" l="1"/>
  <c r="O301" i="4"/>
  <c r="T181" i="4"/>
  <c r="V181" i="4" s="1"/>
  <c r="L301" i="4"/>
  <c r="S420" i="4"/>
  <c r="U299" i="4"/>
  <c r="S421" i="4" l="1"/>
  <c r="U300" i="4"/>
  <c r="J303" i="4"/>
  <c r="T182" i="4"/>
  <c r="V182" i="4" s="1"/>
  <c r="O302" i="4"/>
  <c r="L302" i="4"/>
  <c r="J304" i="4" l="1"/>
  <c r="T183" i="4"/>
  <c r="V183" i="4" s="1"/>
  <c r="O303" i="4"/>
  <c r="L303" i="4"/>
  <c r="U301" i="4"/>
  <c r="S422" i="4"/>
  <c r="U302" i="4" l="1"/>
  <c r="S423" i="4"/>
  <c r="O304" i="4"/>
  <c r="J305" i="4"/>
  <c r="T184" i="4"/>
  <c r="V184" i="4" s="1"/>
  <c r="L304" i="4"/>
  <c r="O305" i="4" l="1"/>
  <c r="J306" i="4"/>
  <c r="L305" i="4"/>
  <c r="T185" i="4"/>
  <c r="V185" i="4" s="1"/>
  <c r="S424" i="4"/>
  <c r="U303" i="4"/>
  <c r="S425" i="4" l="1"/>
  <c r="U304" i="4"/>
  <c r="T186" i="4"/>
  <c r="V186" i="4" s="1"/>
  <c r="J307" i="4"/>
  <c r="O306" i="4"/>
  <c r="L306" i="4"/>
  <c r="J308" i="4" l="1"/>
  <c r="L307" i="4"/>
  <c r="O307" i="4"/>
  <c r="T187" i="4"/>
  <c r="V187" i="4" s="1"/>
  <c r="U305" i="4"/>
  <c r="S426" i="4"/>
  <c r="S427" i="4" l="1"/>
  <c r="U306" i="4"/>
  <c r="O308" i="4"/>
  <c r="J309" i="4"/>
  <c r="T188" i="4"/>
  <c r="V188" i="4" s="1"/>
  <c r="L308" i="4"/>
  <c r="J310" i="4" l="1"/>
  <c r="O309" i="4"/>
  <c r="T189" i="4"/>
  <c r="V189" i="4" s="1"/>
  <c r="L309" i="4"/>
  <c r="S428" i="4"/>
  <c r="U307" i="4"/>
  <c r="S429" i="4" l="1"/>
  <c r="U308" i="4"/>
  <c r="J311" i="4"/>
  <c r="T190" i="4"/>
  <c r="V190" i="4" s="1"/>
  <c r="O310" i="4"/>
  <c r="L310" i="4"/>
  <c r="O311" i="4" l="1"/>
  <c r="J312" i="4"/>
  <c r="T191" i="4"/>
  <c r="V191" i="4" s="1"/>
  <c r="L311" i="4"/>
  <c r="U309" i="4"/>
  <c r="S430" i="4"/>
  <c r="O312" i="4" l="1"/>
  <c r="T192" i="4"/>
  <c r="V192" i="4" s="1"/>
  <c r="L312" i="4"/>
  <c r="J313" i="4"/>
  <c r="S431" i="4"/>
  <c r="U310" i="4"/>
  <c r="T193" i="4" l="1"/>
  <c r="V193" i="4" s="1"/>
  <c r="O313" i="4"/>
  <c r="J314" i="4"/>
  <c r="L313" i="4"/>
  <c r="S432" i="4"/>
  <c r="U311" i="4"/>
  <c r="U312" i="4" l="1"/>
  <c r="S433" i="4"/>
  <c r="J315" i="4"/>
  <c r="L314" i="4"/>
  <c r="T194" i="4"/>
  <c r="V194" i="4" s="1"/>
  <c r="O314" i="4"/>
  <c r="S434" i="4" l="1"/>
  <c r="U313" i="4"/>
  <c r="O315" i="4"/>
  <c r="J316" i="4"/>
  <c r="T195" i="4"/>
  <c r="V195" i="4" s="1"/>
  <c r="L315" i="4"/>
  <c r="J317" i="4" l="1"/>
  <c r="O316" i="4"/>
  <c r="L316" i="4"/>
  <c r="T196" i="4"/>
  <c r="V196" i="4" s="1"/>
  <c r="S435" i="4"/>
  <c r="U314" i="4"/>
  <c r="S436" i="4" l="1"/>
  <c r="U315" i="4"/>
  <c r="T197" i="4"/>
  <c r="V197" i="4" s="1"/>
  <c r="O317" i="4"/>
  <c r="J318" i="4"/>
  <c r="L317" i="4"/>
  <c r="J319" i="4" l="1"/>
  <c r="T198" i="4"/>
  <c r="V198" i="4" s="1"/>
  <c r="O318" i="4"/>
  <c r="L318" i="4"/>
  <c r="U316" i="4"/>
  <c r="S437" i="4"/>
  <c r="U317" i="4" l="1"/>
  <c r="S438" i="4"/>
  <c r="O319" i="4"/>
  <c r="L319" i="4"/>
  <c r="J320" i="4"/>
  <c r="T199" i="4"/>
  <c r="V199" i="4" s="1"/>
  <c r="O320" i="4" l="1"/>
  <c r="J321" i="4"/>
  <c r="T200" i="4"/>
  <c r="V200" i="4" s="1"/>
  <c r="L320" i="4"/>
  <c r="U318" i="4"/>
  <c r="S439" i="4"/>
  <c r="S440" i="4" l="1"/>
  <c r="U319" i="4"/>
  <c r="J322" i="4"/>
  <c r="O321" i="4"/>
  <c r="T201" i="4"/>
  <c r="V201" i="4" s="1"/>
  <c r="L321" i="4"/>
  <c r="O322" i="4" l="1"/>
  <c r="J323" i="4"/>
  <c r="L322" i="4"/>
  <c r="T202" i="4"/>
  <c r="V202" i="4" s="1"/>
  <c r="U320" i="4"/>
  <c r="S441" i="4"/>
  <c r="O323" i="4" l="1"/>
  <c r="J324" i="4"/>
  <c r="L323" i="4"/>
  <c r="T203" i="4"/>
  <c r="V203" i="4" s="1"/>
  <c r="U321" i="4"/>
  <c r="S442" i="4"/>
  <c r="S443" i="4" l="1"/>
  <c r="U322" i="4"/>
  <c r="T204" i="4"/>
  <c r="V204" i="4" s="1"/>
  <c r="J325" i="4"/>
  <c r="O324" i="4"/>
  <c r="L324" i="4"/>
  <c r="J326" i="4" l="1"/>
  <c r="T205" i="4"/>
  <c r="V205" i="4" s="1"/>
  <c r="O325" i="4"/>
  <c r="L325" i="4"/>
  <c r="U323" i="4"/>
  <c r="S444" i="4"/>
  <c r="U324" i="4" l="1"/>
  <c r="S445" i="4"/>
  <c r="O326" i="4"/>
  <c r="T206" i="4"/>
  <c r="V206" i="4" s="1"/>
  <c r="L326" i="4"/>
  <c r="J327" i="4"/>
  <c r="O327" i="4" l="1"/>
  <c r="J328" i="4"/>
  <c r="L327" i="4"/>
  <c r="T207" i="4"/>
  <c r="V207" i="4" s="1"/>
  <c r="S446" i="4"/>
  <c r="U325" i="4"/>
  <c r="S447" i="4" l="1"/>
  <c r="U326" i="4"/>
  <c r="T208" i="4"/>
  <c r="V208" i="4" s="1"/>
  <c r="J329" i="4"/>
  <c r="O328" i="4"/>
  <c r="L328" i="4"/>
  <c r="J330" i="4" l="1"/>
  <c r="O329" i="4"/>
  <c r="L329" i="4"/>
  <c r="T209" i="4"/>
  <c r="V209" i="4" s="1"/>
  <c r="U327" i="4"/>
  <c r="S448" i="4"/>
  <c r="S449" i="4" l="1"/>
  <c r="U328" i="4"/>
  <c r="O330" i="4"/>
  <c r="J331" i="4"/>
  <c r="T210" i="4"/>
  <c r="V210" i="4" s="1"/>
  <c r="L330" i="4"/>
  <c r="L331" i="4" l="1"/>
  <c r="T211" i="4"/>
  <c r="V211" i="4" s="1"/>
  <c r="J332" i="4"/>
  <c r="O331" i="4"/>
  <c r="S450" i="4"/>
  <c r="U329" i="4"/>
  <c r="S451" i="4" l="1"/>
  <c r="U330" i="4"/>
  <c r="J333" i="4"/>
  <c r="L332" i="4"/>
  <c r="T212" i="4"/>
  <c r="V212" i="4" s="1"/>
  <c r="O332" i="4"/>
  <c r="O333" i="4" l="1"/>
  <c r="J334" i="4"/>
  <c r="T213" i="4"/>
  <c r="V213" i="4" s="1"/>
  <c r="L333" i="4"/>
  <c r="U331" i="4"/>
  <c r="S452" i="4"/>
  <c r="O334" i="4" l="1"/>
  <c r="L334" i="4"/>
  <c r="T214" i="4"/>
  <c r="V214" i="4" s="1"/>
  <c r="J335" i="4"/>
  <c r="U332" i="4"/>
  <c r="S453" i="4"/>
  <c r="S454" i="4" l="1"/>
  <c r="U333" i="4"/>
  <c r="T215" i="4"/>
  <c r="V215" i="4" s="1"/>
  <c r="J336" i="4"/>
  <c r="O335" i="4"/>
  <c r="L335" i="4"/>
  <c r="J337" i="4" l="1"/>
  <c r="O336" i="4"/>
  <c r="T216" i="4"/>
  <c r="V216" i="4" s="1"/>
  <c r="L336" i="4"/>
  <c r="U334" i="4"/>
  <c r="S455" i="4"/>
  <c r="S456" i="4" l="1"/>
  <c r="U335" i="4"/>
  <c r="O337" i="4"/>
  <c r="J338" i="4"/>
  <c r="T217" i="4"/>
  <c r="V217" i="4" s="1"/>
  <c r="L337" i="4"/>
  <c r="J339" i="4" l="1"/>
  <c r="O338" i="4"/>
  <c r="L338" i="4"/>
  <c r="T218" i="4"/>
  <c r="V218" i="4" s="1"/>
  <c r="S457" i="4"/>
  <c r="U336" i="4"/>
  <c r="S458" i="4" l="1"/>
  <c r="U337" i="4"/>
  <c r="T219" i="4"/>
  <c r="V219" i="4" s="1"/>
  <c r="J340" i="4"/>
  <c r="O339" i="4"/>
  <c r="L339" i="4"/>
  <c r="J341" i="4" l="1"/>
  <c r="T220" i="4"/>
  <c r="V220" i="4" s="1"/>
  <c r="O340" i="4"/>
  <c r="L340" i="4"/>
  <c r="U338" i="4"/>
  <c r="S459" i="4"/>
  <c r="U339" i="4" l="1"/>
  <c r="S460" i="4"/>
  <c r="O341" i="4"/>
  <c r="J342" i="4"/>
  <c r="T221" i="4"/>
  <c r="V221" i="4" s="1"/>
  <c r="L341" i="4"/>
  <c r="O342" i="4" l="1"/>
  <c r="J343" i="4"/>
  <c r="L342" i="4"/>
  <c r="T222" i="4"/>
  <c r="V222" i="4" s="1"/>
  <c r="S461" i="4"/>
  <c r="U340" i="4"/>
  <c r="T223" i="4" l="1"/>
  <c r="V223" i="4" s="1"/>
  <c r="J344" i="4"/>
  <c r="O343" i="4"/>
  <c r="L343" i="4"/>
  <c r="S462" i="4"/>
  <c r="U341" i="4"/>
  <c r="U342" i="4" l="1"/>
  <c r="S463" i="4"/>
  <c r="J345" i="4"/>
  <c r="L344" i="4"/>
  <c r="O344" i="4"/>
  <c r="T224" i="4"/>
  <c r="V224" i="4" s="1"/>
  <c r="S464" i="4" l="1"/>
  <c r="U343" i="4"/>
  <c r="O345" i="4"/>
  <c r="J346" i="4"/>
  <c r="L345" i="4"/>
  <c r="T225" i="4"/>
  <c r="V225" i="4" s="1"/>
  <c r="T226" i="4" l="1"/>
  <c r="V226" i="4" s="1"/>
  <c r="J347" i="4"/>
  <c r="O346" i="4"/>
  <c r="L346" i="4"/>
  <c r="S465" i="4"/>
  <c r="U344" i="4"/>
  <c r="U345" i="4" l="1"/>
  <c r="S466" i="4"/>
  <c r="J348" i="4"/>
  <c r="T227" i="4"/>
  <c r="V227" i="4" s="1"/>
  <c r="O347" i="4"/>
  <c r="L347" i="4"/>
  <c r="U346" i="4" l="1"/>
  <c r="S467" i="4"/>
  <c r="O348" i="4"/>
  <c r="J349" i="4"/>
  <c r="T228" i="4"/>
  <c r="V228" i="4" s="1"/>
  <c r="L348" i="4"/>
  <c r="O349" i="4" l="1"/>
  <c r="T229" i="4"/>
  <c r="V229" i="4" s="1"/>
  <c r="L349" i="4"/>
  <c r="J350" i="4"/>
  <c r="S468" i="4"/>
  <c r="U347" i="4"/>
  <c r="S469" i="4" l="1"/>
  <c r="U348" i="4"/>
  <c r="T230" i="4"/>
  <c r="V230" i="4" s="1"/>
  <c r="J351" i="4"/>
  <c r="O350" i="4"/>
  <c r="L350" i="4"/>
  <c r="J352" i="4" l="1"/>
  <c r="O351" i="4"/>
  <c r="L351" i="4"/>
  <c r="T231" i="4"/>
  <c r="V231" i="4" s="1"/>
  <c r="U349" i="4"/>
  <c r="S470" i="4"/>
  <c r="U350" i="4" l="1"/>
  <c r="S471" i="4"/>
  <c r="O352" i="4"/>
  <c r="J353" i="4"/>
  <c r="T232" i="4"/>
  <c r="V232" i="4" s="1"/>
  <c r="L352" i="4"/>
  <c r="J354" i="4" l="1"/>
  <c r="O353" i="4"/>
  <c r="L353" i="4"/>
  <c r="T233" i="4"/>
  <c r="V233" i="4" s="1"/>
  <c r="S472" i="4"/>
  <c r="U351" i="4"/>
  <c r="S473" i="4" l="1"/>
  <c r="U352" i="4"/>
  <c r="T234" i="4"/>
  <c r="V234" i="4" s="1"/>
  <c r="O354" i="4"/>
  <c r="J355" i="4"/>
  <c r="L354" i="4"/>
  <c r="J356" i="4" l="1"/>
  <c r="T235" i="4"/>
  <c r="V235" i="4" s="1"/>
  <c r="O355" i="4"/>
  <c r="L355" i="4"/>
  <c r="U353" i="4"/>
  <c r="S474" i="4"/>
  <c r="U354" i="4" l="1"/>
  <c r="S475" i="4"/>
  <c r="O356" i="4"/>
  <c r="J357" i="4"/>
  <c r="L356" i="4"/>
  <c r="T236" i="4"/>
  <c r="V236" i="4" s="1"/>
  <c r="T237" i="4" l="1"/>
  <c r="V237" i="4" s="1"/>
  <c r="J358" i="4"/>
  <c r="O357" i="4"/>
  <c r="L357" i="4"/>
  <c r="S476" i="4"/>
  <c r="U355" i="4"/>
  <c r="S477" i="4" l="1"/>
  <c r="U356" i="4"/>
  <c r="J359" i="4"/>
  <c r="T238" i="4"/>
  <c r="V238" i="4" s="1"/>
  <c r="O358" i="4"/>
  <c r="L358" i="4"/>
  <c r="O359" i="4" l="1"/>
  <c r="J360" i="4"/>
  <c r="T239" i="4"/>
  <c r="V239" i="4" s="1"/>
  <c r="L359" i="4"/>
  <c r="S478" i="4"/>
  <c r="U357" i="4"/>
  <c r="U358" i="4" l="1"/>
  <c r="S479" i="4"/>
  <c r="L360" i="4"/>
  <c r="T240" i="4"/>
  <c r="V240" i="4" s="1"/>
  <c r="J361" i="4"/>
  <c r="O360" i="4"/>
  <c r="L361" i="4" l="1"/>
  <c r="T241" i="4"/>
  <c r="V241" i="4" s="1"/>
  <c r="J362" i="4"/>
  <c r="O361" i="4"/>
  <c r="S480" i="4"/>
  <c r="U359" i="4"/>
  <c r="U360" i="4" l="1"/>
  <c r="S481" i="4"/>
  <c r="J363" i="4"/>
  <c r="T242" i="4"/>
  <c r="V242" i="4" s="1"/>
  <c r="O362" i="4"/>
  <c r="L362" i="4"/>
  <c r="U361" i="4" l="1"/>
  <c r="S482" i="4"/>
  <c r="O363" i="4"/>
  <c r="T243" i="4"/>
  <c r="V243" i="4" s="1"/>
  <c r="J364" i="4"/>
  <c r="L363" i="4"/>
  <c r="O364" i="4" l="1"/>
  <c r="J365" i="4"/>
  <c r="T244" i="4"/>
  <c r="V244" i="4" s="1"/>
  <c r="L364" i="4"/>
  <c r="U362" i="4"/>
  <c r="S483" i="4"/>
  <c r="S484" i="4" l="1"/>
  <c r="U363" i="4"/>
  <c r="T245" i="4"/>
  <c r="V245" i="4" s="1"/>
  <c r="J366" i="4"/>
  <c r="O365" i="4"/>
  <c r="L365" i="4"/>
  <c r="J367" i="4" l="1"/>
  <c r="O366" i="4"/>
  <c r="L366" i="4"/>
  <c r="T246" i="4"/>
  <c r="V246" i="4" s="1"/>
  <c r="U364" i="4"/>
  <c r="S485" i="4"/>
  <c r="S486" i="4" l="1"/>
  <c r="U365" i="4"/>
  <c r="O367" i="4"/>
  <c r="J368" i="4"/>
  <c r="L367" i="4"/>
  <c r="T247" i="4"/>
  <c r="V247" i="4" s="1"/>
  <c r="J369" i="4" l="1"/>
  <c r="T248" i="4"/>
  <c r="V248" i="4" s="1"/>
  <c r="O368" i="4"/>
  <c r="L368" i="4"/>
  <c r="S487" i="4"/>
  <c r="U366" i="4"/>
  <c r="S488" i="4" l="1"/>
  <c r="U367" i="4"/>
  <c r="J370" i="4"/>
  <c r="T249" i="4"/>
  <c r="V249" i="4" s="1"/>
  <c r="O369" i="4"/>
  <c r="L369" i="4"/>
  <c r="O370" i="4" l="1"/>
  <c r="T250" i="4"/>
  <c r="V250" i="4" s="1"/>
  <c r="J371" i="4"/>
  <c r="L370" i="4"/>
  <c r="U368" i="4"/>
  <c r="S489" i="4"/>
  <c r="O371" i="4" l="1"/>
  <c r="J372" i="4"/>
  <c r="L371" i="4"/>
  <c r="T251" i="4"/>
  <c r="V251" i="4" s="1"/>
  <c r="U369" i="4"/>
  <c r="S490" i="4"/>
  <c r="S491" i="4" l="1"/>
  <c r="U370" i="4"/>
  <c r="T252" i="4"/>
  <c r="V252" i="4" s="1"/>
  <c r="J373" i="4"/>
  <c r="O372" i="4"/>
  <c r="L372" i="4"/>
  <c r="J374" i="4" l="1"/>
  <c r="O373" i="4"/>
  <c r="T253" i="4"/>
  <c r="V253" i="4" s="1"/>
  <c r="L373" i="4"/>
  <c r="U371" i="4"/>
  <c r="S492" i="4"/>
  <c r="S493" i="4" l="1"/>
  <c r="U372" i="4"/>
  <c r="O374" i="4"/>
  <c r="J375" i="4"/>
  <c r="T254" i="4"/>
  <c r="V254" i="4" s="1"/>
  <c r="L374" i="4"/>
  <c r="T255" i="4" l="1"/>
  <c r="V255" i="4" s="1"/>
  <c r="J376" i="4"/>
  <c r="O375" i="4"/>
  <c r="L375" i="4"/>
  <c r="S494" i="4"/>
  <c r="U373" i="4"/>
  <c r="S495" i="4" l="1"/>
  <c r="U374" i="4"/>
  <c r="L376" i="4"/>
  <c r="T256" i="4"/>
  <c r="V256" i="4" s="1"/>
  <c r="O376" i="4"/>
  <c r="J377" i="4"/>
  <c r="J378" i="4" l="1"/>
  <c r="T257" i="4"/>
  <c r="V257" i="4" s="1"/>
  <c r="O377" i="4"/>
  <c r="L377" i="4"/>
  <c r="U375" i="4"/>
  <c r="S496" i="4"/>
  <c r="U376" i="4" l="1"/>
  <c r="S497" i="4"/>
  <c r="O378" i="4"/>
  <c r="J379" i="4"/>
  <c r="T258" i="4"/>
  <c r="V258" i="4" s="1"/>
  <c r="L378" i="4"/>
  <c r="O379" i="4" l="1"/>
  <c r="L379" i="4"/>
  <c r="J380" i="4"/>
  <c r="T259" i="4"/>
  <c r="V259" i="4" s="1"/>
  <c r="S498" i="4"/>
  <c r="U377" i="4"/>
  <c r="S499" i="4" l="1"/>
  <c r="U378" i="4"/>
  <c r="T260" i="4"/>
  <c r="V260" i="4" s="1"/>
  <c r="J381" i="4"/>
  <c r="O380" i="4"/>
  <c r="L380" i="4"/>
  <c r="O381" i="4" l="1"/>
  <c r="J382" i="4"/>
  <c r="L381" i="4"/>
  <c r="T261" i="4"/>
  <c r="V261" i="4" s="1"/>
  <c r="U379" i="4"/>
  <c r="S500" i="4"/>
  <c r="S501" i="4" l="1"/>
  <c r="U380" i="4"/>
  <c r="L382" i="4"/>
  <c r="O382" i="4"/>
  <c r="J383" i="4"/>
  <c r="T262" i="4"/>
  <c r="V262" i="4" s="1"/>
  <c r="L383" i="4" l="1"/>
  <c r="T263" i="4"/>
  <c r="V263" i="4" s="1"/>
  <c r="O383" i="4"/>
  <c r="J384" i="4"/>
  <c r="U381" i="4"/>
  <c r="S502" i="4"/>
  <c r="U382" i="4" l="1"/>
  <c r="S503" i="4"/>
  <c r="J385" i="4"/>
  <c r="T264" i="4"/>
  <c r="V264" i="4" s="1"/>
  <c r="O384" i="4"/>
  <c r="L384" i="4"/>
  <c r="S504" i="4" l="1"/>
  <c r="U383" i="4"/>
  <c r="O385" i="4"/>
  <c r="J386" i="4"/>
  <c r="T265" i="4"/>
  <c r="V265" i="4" s="1"/>
  <c r="L385" i="4"/>
  <c r="O386" i="4" l="1"/>
  <c r="L386" i="4"/>
  <c r="T266" i="4"/>
  <c r="V266" i="4" s="1"/>
  <c r="J387" i="4"/>
  <c r="U384" i="4"/>
  <c r="S505" i="4"/>
  <c r="T267" i="4" l="1"/>
  <c r="V267" i="4" s="1"/>
  <c r="J388" i="4"/>
  <c r="O387" i="4"/>
  <c r="L387" i="4"/>
  <c r="S506" i="4"/>
  <c r="U385" i="4"/>
  <c r="U386" i="4" l="1"/>
  <c r="S507" i="4"/>
  <c r="J389" i="4"/>
  <c r="O388" i="4"/>
  <c r="T268" i="4"/>
  <c r="V268" i="4" s="1"/>
  <c r="L388" i="4"/>
  <c r="O389" i="4" l="1"/>
  <c r="J390" i="4"/>
  <c r="T269" i="4"/>
  <c r="V269" i="4" s="1"/>
  <c r="L389" i="4"/>
  <c r="S508" i="4"/>
  <c r="U387" i="4"/>
  <c r="J391" i="4" l="1"/>
  <c r="O390" i="4"/>
  <c r="L390" i="4"/>
  <c r="T270" i="4"/>
  <c r="V270" i="4" s="1"/>
  <c r="S509" i="4"/>
  <c r="U388" i="4"/>
  <c r="S510" i="4" l="1"/>
  <c r="U389" i="4"/>
  <c r="T271" i="4"/>
  <c r="V271" i="4" s="1"/>
  <c r="O391" i="4"/>
  <c r="J392" i="4"/>
  <c r="L391" i="4"/>
  <c r="T272" i="4" l="1"/>
  <c r="V272" i="4" s="1"/>
  <c r="O392" i="4"/>
  <c r="J393" i="4"/>
  <c r="L392" i="4"/>
  <c r="S511" i="4"/>
  <c r="U390" i="4"/>
  <c r="U391" i="4" l="1"/>
  <c r="S512" i="4"/>
  <c r="O393" i="4"/>
  <c r="J394" i="4"/>
  <c r="L393" i="4"/>
  <c r="T273" i="4"/>
  <c r="V273" i="4" s="1"/>
  <c r="T274" i="4" l="1"/>
  <c r="V274" i="4" s="1"/>
  <c r="O394" i="4"/>
  <c r="J395" i="4"/>
  <c r="L394" i="4"/>
  <c r="S513" i="4"/>
  <c r="U392" i="4"/>
  <c r="U393" i="4" l="1"/>
  <c r="S514" i="4"/>
  <c r="J396" i="4"/>
  <c r="T275" i="4"/>
  <c r="V275" i="4" s="1"/>
  <c r="O395" i="4"/>
  <c r="L395" i="4"/>
  <c r="S515" i="4" l="1"/>
  <c r="U394" i="4"/>
  <c r="O396" i="4"/>
  <c r="J397" i="4"/>
  <c r="T276" i="4"/>
  <c r="V276" i="4" s="1"/>
  <c r="L396" i="4"/>
  <c r="L397" i="4" l="1"/>
  <c r="O397" i="4"/>
  <c r="J398" i="4"/>
  <c r="T277" i="4"/>
  <c r="V277" i="4" s="1"/>
  <c r="S516" i="4"/>
  <c r="U395" i="4"/>
  <c r="S517" i="4" l="1"/>
  <c r="U396" i="4"/>
  <c r="T278" i="4"/>
  <c r="V278" i="4" s="1"/>
  <c r="J399" i="4"/>
  <c r="O398" i="4"/>
  <c r="L398" i="4"/>
  <c r="J400" i="4" l="1"/>
  <c r="T279" i="4"/>
  <c r="V279" i="4" s="1"/>
  <c r="O399" i="4"/>
  <c r="L399" i="4"/>
  <c r="U397" i="4"/>
  <c r="S518" i="4"/>
  <c r="S519" i="4" l="1"/>
  <c r="U398" i="4"/>
  <c r="O400" i="4"/>
  <c r="T280" i="4"/>
  <c r="V280" i="4" s="1"/>
  <c r="J401" i="4"/>
  <c r="L400" i="4"/>
  <c r="O401" i="4" l="1"/>
  <c r="T281" i="4"/>
  <c r="V281" i="4" s="1"/>
  <c r="J402" i="4"/>
  <c r="L401" i="4"/>
  <c r="S520" i="4"/>
  <c r="U399" i="4"/>
  <c r="T282" i="4" l="1"/>
  <c r="V282" i="4" s="1"/>
  <c r="J403" i="4"/>
  <c r="O402" i="4"/>
  <c r="L402" i="4"/>
  <c r="S521" i="4"/>
  <c r="U400" i="4"/>
  <c r="U401" i="4" l="1"/>
  <c r="S522" i="4"/>
  <c r="J404" i="4"/>
  <c r="T283" i="4"/>
  <c r="V283" i="4" s="1"/>
  <c r="O403" i="4"/>
  <c r="L403" i="4"/>
  <c r="S523" i="4" l="1"/>
  <c r="U402" i="4"/>
  <c r="O404" i="4"/>
  <c r="T284" i="4"/>
  <c r="V284" i="4" s="1"/>
  <c r="J405" i="4"/>
  <c r="L404" i="4"/>
  <c r="T285" i="4" l="1"/>
  <c r="V285" i="4" s="1"/>
  <c r="J406" i="4"/>
  <c r="O405" i="4"/>
  <c r="L405" i="4"/>
  <c r="S524" i="4"/>
  <c r="U403" i="4"/>
  <c r="S525" i="4" l="1"/>
  <c r="U404" i="4"/>
  <c r="J407" i="4"/>
  <c r="T286" i="4"/>
  <c r="V286" i="4" s="1"/>
  <c r="O406" i="4"/>
  <c r="L406" i="4"/>
  <c r="O407" i="4" l="1"/>
  <c r="T287" i="4"/>
  <c r="V287" i="4" s="1"/>
  <c r="J408" i="4"/>
  <c r="L407" i="4"/>
  <c r="U405" i="4"/>
  <c r="S526" i="4"/>
  <c r="U406" i="4" l="1"/>
  <c r="S527" i="4"/>
  <c r="O408" i="4"/>
  <c r="J409" i="4"/>
  <c r="L408" i="4"/>
  <c r="T288" i="4"/>
  <c r="V288" i="4" s="1"/>
  <c r="T289" i="4" l="1"/>
  <c r="V289" i="4" s="1"/>
  <c r="J410" i="4"/>
  <c r="O409" i="4"/>
  <c r="L409" i="4"/>
  <c r="S528" i="4"/>
  <c r="U407" i="4"/>
  <c r="U408" i="4" l="1"/>
  <c r="S529" i="4"/>
  <c r="J411" i="4"/>
  <c r="T290" i="4"/>
  <c r="V290" i="4" s="1"/>
  <c r="O410" i="4"/>
  <c r="L410" i="4"/>
  <c r="S530" i="4" l="1"/>
  <c r="U409" i="4"/>
  <c r="O411" i="4"/>
  <c r="J412" i="4"/>
  <c r="L411" i="4"/>
  <c r="T291" i="4"/>
  <c r="V291" i="4" s="1"/>
  <c r="T292" i="4" l="1"/>
  <c r="V292" i="4" s="1"/>
  <c r="L412" i="4"/>
  <c r="O412" i="4"/>
  <c r="J413" i="4"/>
  <c r="S531" i="4"/>
  <c r="U410" i="4"/>
  <c r="S532" i="4" l="1"/>
  <c r="U411" i="4"/>
  <c r="L413" i="4"/>
  <c r="T293" i="4"/>
  <c r="V293" i="4" s="1"/>
  <c r="J414" i="4"/>
  <c r="O413" i="4"/>
  <c r="J415" i="4" l="1"/>
  <c r="T294" i="4"/>
  <c r="V294" i="4" s="1"/>
  <c r="O414" i="4"/>
  <c r="L414" i="4"/>
  <c r="U412" i="4"/>
  <c r="S533" i="4"/>
  <c r="U413" i="4" l="1"/>
  <c r="S534" i="4"/>
  <c r="O415" i="4"/>
  <c r="T295" i="4"/>
  <c r="V295" i="4" s="1"/>
  <c r="J416" i="4"/>
  <c r="L415" i="4"/>
  <c r="O416" i="4" l="1"/>
  <c r="J417" i="4"/>
  <c r="L416" i="4"/>
  <c r="T296" i="4"/>
  <c r="V296" i="4" s="1"/>
  <c r="S535" i="4"/>
  <c r="U414" i="4"/>
  <c r="S536" i="4" l="1"/>
  <c r="U415" i="4"/>
  <c r="J418" i="4"/>
  <c r="T297" i="4"/>
  <c r="V297" i="4" s="1"/>
  <c r="O417" i="4"/>
  <c r="L417" i="4"/>
  <c r="O418" i="4" l="1"/>
  <c r="J419" i="4"/>
  <c r="T298" i="4"/>
  <c r="V298" i="4" s="1"/>
  <c r="L418" i="4"/>
  <c r="S537" i="4"/>
  <c r="U416" i="4"/>
  <c r="J420" i="4" l="1"/>
  <c r="O419" i="4"/>
  <c r="L419" i="4"/>
  <c r="T299" i="4"/>
  <c r="V299" i="4" s="1"/>
  <c r="S538" i="4"/>
  <c r="U417" i="4"/>
  <c r="S539" i="4" l="1"/>
  <c r="U418" i="4"/>
  <c r="L420" i="4"/>
  <c r="T300" i="4"/>
  <c r="V300" i="4" s="1"/>
  <c r="J421" i="4"/>
  <c r="O420" i="4"/>
  <c r="J422" i="4" l="1"/>
  <c r="T301" i="4"/>
  <c r="V301" i="4" s="1"/>
  <c r="O421" i="4"/>
  <c r="L421" i="4"/>
  <c r="U419" i="4"/>
  <c r="S540" i="4"/>
  <c r="S541" i="4" l="1"/>
  <c r="U420" i="4"/>
  <c r="O422" i="4"/>
  <c r="J423" i="4"/>
  <c r="T302" i="4"/>
  <c r="V302" i="4" s="1"/>
  <c r="L422" i="4"/>
  <c r="O423" i="4" l="1"/>
  <c r="L423" i="4"/>
  <c r="T303" i="4"/>
  <c r="V303" i="4" s="1"/>
  <c r="J424" i="4"/>
  <c r="S542" i="4"/>
  <c r="U421" i="4"/>
  <c r="U422" i="4" l="1"/>
  <c r="S543" i="4"/>
  <c r="T304" i="4"/>
  <c r="V304" i="4" s="1"/>
  <c r="J425" i="4"/>
  <c r="O424" i="4"/>
  <c r="L424" i="4"/>
  <c r="J426" i="4" l="1"/>
  <c r="O425" i="4"/>
  <c r="L425" i="4"/>
  <c r="T305" i="4"/>
  <c r="V305" i="4" s="1"/>
  <c r="U423" i="4"/>
  <c r="S544" i="4"/>
  <c r="S545" i="4" l="1"/>
  <c r="U424" i="4"/>
  <c r="O426" i="4"/>
  <c r="J427" i="4"/>
  <c r="T306" i="4"/>
  <c r="V306" i="4" s="1"/>
  <c r="L426" i="4"/>
  <c r="J428" i="4" l="1"/>
  <c r="O427" i="4"/>
  <c r="L427" i="4"/>
  <c r="T307" i="4"/>
  <c r="V307" i="4" s="1"/>
  <c r="S546" i="4"/>
  <c r="U425" i="4"/>
  <c r="S547" i="4" l="1"/>
  <c r="U426" i="4"/>
  <c r="J429" i="4"/>
  <c r="L428" i="4"/>
  <c r="T308" i="4"/>
  <c r="V308" i="4" s="1"/>
  <c r="O428" i="4"/>
  <c r="O429" i="4" l="1"/>
  <c r="J430" i="4"/>
  <c r="L429" i="4"/>
  <c r="T309" i="4"/>
  <c r="V309" i="4" s="1"/>
  <c r="S548" i="4"/>
  <c r="U427" i="4"/>
  <c r="U428" i="4" l="1"/>
  <c r="S549" i="4"/>
  <c r="O430" i="4"/>
  <c r="J431" i="4"/>
  <c r="L430" i="4"/>
  <c r="T310" i="4"/>
  <c r="V310" i="4" s="1"/>
  <c r="T311" i="4" l="1"/>
  <c r="V311" i="4" s="1"/>
  <c r="J432" i="4"/>
  <c r="O431" i="4"/>
  <c r="L431" i="4"/>
  <c r="S550" i="4"/>
  <c r="U429" i="4"/>
  <c r="U430" i="4" l="1"/>
  <c r="S551" i="4"/>
  <c r="J433" i="4"/>
  <c r="T312" i="4"/>
  <c r="V312" i="4" s="1"/>
  <c r="O432" i="4"/>
  <c r="L432" i="4"/>
  <c r="S552" i="4" l="1"/>
  <c r="U431" i="4"/>
  <c r="O433" i="4"/>
  <c r="J434" i="4"/>
  <c r="T313" i="4"/>
  <c r="V313" i="4" s="1"/>
  <c r="L433" i="4"/>
  <c r="L434" i="4" l="1"/>
  <c r="T314" i="4"/>
  <c r="V314" i="4" s="1"/>
  <c r="J435" i="4"/>
  <c r="O434" i="4"/>
  <c r="U432" i="4"/>
  <c r="S553" i="4"/>
  <c r="S554" i="4" l="1"/>
  <c r="U433" i="4"/>
  <c r="L435" i="4"/>
  <c r="T315" i="4"/>
  <c r="V315" i="4" s="1"/>
  <c r="J436" i="4"/>
  <c r="O435" i="4"/>
  <c r="J437" i="4" l="1"/>
  <c r="T316" i="4"/>
  <c r="V316" i="4" s="1"/>
  <c r="O436" i="4"/>
  <c r="L436" i="4"/>
  <c r="S555" i="4"/>
  <c r="U434" i="4"/>
  <c r="S556" i="4" l="1"/>
  <c r="U435" i="4"/>
  <c r="O437" i="4"/>
  <c r="T317" i="4"/>
  <c r="V317" i="4" s="1"/>
  <c r="J438" i="4"/>
  <c r="L437" i="4"/>
  <c r="O438" i="4" l="1"/>
  <c r="T318" i="4"/>
  <c r="V318" i="4" s="1"/>
  <c r="J439" i="4"/>
  <c r="L438" i="4"/>
  <c r="S557" i="4"/>
  <c r="U436" i="4"/>
  <c r="T319" i="4" l="1"/>
  <c r="V319" i="4" s="1"/>
  <c r="J440" i="4"/>
  <c r="O439" i="4"/>
  <c r="L439" i="4"/>
  <c r="S558" i="4"/>
  <c r="U437" i="4"/>
  <c r="U438" i="4" l="1"/>
  <c r="S559" i="4"/>
  <c r="J441" i="4"/>
  <c r="T320" i="4"/>
  <c r="V320" i="4" s="1"/>
  <c r="O440" i="4"/>
  <c r="L440" i="4"/>
  <c r="S560" i="4" l="1"/>
  <c r="U439" i="4"/>
  <c r="J442" i="4"/>
  <c r="O441" i="4"/>
  <c r="L441" i="4"/>
  <c r="T321" i="4"/>
  <c r="V321" i="4" s="1"/>
  <c r="L442" i="4" l="1"/>
  <c r="T322" i="4"/>
  <c r="V322" i="4" s="1"/>
  <c r="J443" i="4"/>
  <c r="O442" i="4"/>
  <c r="S561" i="4"/>
  <c r="U440" i="4"/>
  <c r="S562" i="4" l="1"/>
  <c r="U441" i="4"/>
  <c r="J444" i="4"/>
  <c r="T323" i="4"/>
  <c r="V323" i="4" s="1"/>
  <c r="O443" i="4"/>
  <c r="L443" i="4"/>
  <c r="O444" i="4" l="1"/>
  <c r="J445" i="4"/>
  <c r="T324" i="4"/>
  <c r="V324" i="4" s="1"/>
  <c r="L444" i="4"/>
  <c r="S563" i="4"/>
  <c r="U442" i="4"/>
  <c r="S564" i="4" l="1"/>
  <c r="U443" i="4"/>
  <c r="O445" i="4"/>
  <c r="J446" i="4"/>
  <c r="L445" i="4"/>
  <c r="T325" i="4"/>
  <c r="V325" i="4" s="1"/>
  <c r="T326" i="4" l="1"/>
  <c r="V326" i="4" s="1"/>
  <c r="O446" i="4"/>
  <c r="J447" i="4"/>
  <c r="L446" i="4"/>
  <c r="S565" i="4"/>
  <c r="U444" i="4"/>
  <c r="U445" i="4" l="1"/>
  <c r="S566" i="4"/>
  <c r="J448" i="4"/>
  <c r="T327" i="4"/>
  <c r="V327" i="4" s="1"/>
  <c r="O447" i="4"/>
  <c r="L447" i="4"/>
  <c r="S567" i="4" l="1"/>
  <c r="U446" i="4"/>
  <c r="O448" i="4"/>
  <c r="J449" i="4"/>
  <c r="L448" i="4"/>
  <c r="T328" i="4"/>
  <c r="V328" i="4" s="1"/>
  <c r="T329" i="4" l="1"/>
  <c r="V329" i="4" s="1"/>
  <c r="J450" i="4"/>
  <c r="O449" i="4"/>
  <c r="L449" i="4"/>
  <c r="S568" i="4"/>
  <c r="U447" i="4"/>
  <c r="S569" i="4" l="1"/>
  <c r="U448" i="4"/>
  <c r="L450" i="4"/>
  <c r="T330" i="4"/>
  <c r="V330" i="4" s="1"/>
  <c r="J451" i="4"/>
  <c r="O450" i="4"/>
  <c r="J452" i="4" l="1"/>
  <c r="T331" i="4"/>
  <c r="V331" i="4" s="1"/>
  <c r="O451" i="4"/>
  <c r="L451" i="4"/>
  <c r="S570" i="4"/>
  <c r="U449" i="4"/>
  <c r="U450" i="4" l="1"/>
  <c r="S571" i="4"/>
  <c r="O452" i="4"/>
  <c r="T332" i="4"/>
  <c r="V332" i="4" s="1"/>
  <c r="J453" i="4"/>
  <c r="L452" i="4"/>
  <c r="T333" i="4" l="1"/>
  <c r="V333" i="4" s="1"/>
  <c r="J454" i="4"/>
  <c r="O453" i="4"/>
  <c r="L453" i="4"/>
  <c r="S572" i="4"/>
  <c r="U451" i="4"/>
  <c r="S573" i="4" l="1"/>
  <c r="U452" i="4"/>
  <c r="J455" i="4"/>
  <c r="O454" i="4"/>
  <c r="L454" i="4"/>
  <c r="T334" i="4"/>
  <c r="V334" i="4" s="1"/>
  <c r="O455" i="4" l="1"/>
  <c r="J456" i="4"/>
  <c r="L455" i="4"/>
  <c r="T335" i="4"/>
  <c r="V335" i="4" s="1"/>
  <c r="S574" i="4"/>
  <c r="U453" i="4"/>
  <c r="S575" i="4" l="1"/>
  <c r="U454" i="4"/>
  <c r="J457" i="4"/>
  <c r="O456" i="4"/>
  <c r="L456" i="4"/>
  <c r="T336" i="4"/>
  <c r="V336" i="4" s="1"/>
  <c r="L457" i="4" l="1"/>
  <c r="T337" i="4"/>
  <c r="V337" i="4" s="1"/>
  <c r="J458" i="4"/>
  <c r="O457" i="4"/>
  <c r="S576" i="4"/>
  <c r="U455" i="4"/>
  <c r="S577" i="4" l="1"/>
  <c r="U456" i="4"/>
  <c r="J459" i="4"/>
  <c r="T338" i="4"/>
  <c r="V338" i="4" s="1"/>
  <c r="O458" i="4"/>
  <c r="L458" i="4"/>
  <c r="O459" i="4" l="1"/>
  <c r="J460" i="4"/>
  <c r="T339" i="4"/>
  <c r="V339" i="4" s="1"/>
  <c r="L459" i="4"/>
  <c r="U457" i="4"/>
  <c r="S578" i="4"/>
  <c r="O460" i="4" l="1"/>
  <c r="L460" i="4"/>
  <c r="T340" i="4"/>
  <c r="V340" i="4" s="1"/>
  <c r="J461" i="4"/>
  <c r="S579" i="4"/>
  <c r="U458" i="4"/>
  <c r="T341" i="4" l="1"/>
  <c r="V341" i="4" s="1"/>
  <c r="J462" i="4"/>
  <c r="O461" i="4"/>
  <c r="L461" i="4"/>
  <c r="U459" i="4"/>
  <c r="S580" i="4"/>
  <c r="U460" i="4" l="1"/>
  <c r="S581" i="4"/>
  <c r="J463" i="4"/>
  <c r="O462" i="4"/>
  <c r="L462" i="4"/>
  <c r="T342" i="4"/>
  <c r="V342" i="4" s="1"/>
  <c r="S582" i="4" l="1"/>
  <c r="U461" i="4"/>
  <c r="O463" i="4"/>
  <c r="J464" i="4"/>
  <c r="T343" i="4"/>
  <c r="V343" i="4" s="1"/>
  <c r="L463" i="4"/>
  <c r="O464" i="4" l="1"/>
  <c r="J465" i="4"/>
  <c r="L464" i="4"/>
  <c r="T344" i="4"/>
  <c r="V344" i="4" s="1"/>
  <c r="S583" i="4"/>
  <c r="U462" i="4"/>
  <c r="S584" i="4" l="1"/>
  <c r="U463" i="4"/>
  <c r="J466" i="4"/>
  <c r="T345" i="4"/>
  <c r="V345" i="4" s="1"/>
  <c r="O465" i="4"/>
  <c r="L465" i="4"/>
  <c r="O466" i="4" l="1"/>
  <c r="J467" i="4"/>
  <c r="L466" i="4"/>
  <c r="T346" i="4"/>
  <c r="V346" i="4" s="1"/>
  <c r="S585" i="4"/>
  <c r="U464" i="4"/>
  <c r="S586" i="4" l="1"/>
  <c r="U465" i="4"/>
  <c r="O467" i="4"/>
  <c r="J468" i="4"/>
  <c r="L467" i="4"/>
  <c r="T347" i="4"/>
  <c r="V347" i="4" s="1"/>
  <c r="T348" i="4" l="1"/>
  <c r="V348" i="4" s="1"/>
  <c r="J469" i="4"/>
  <c r="O468" i="4"/>
  <c r="L468" i="4"/>
  <c r="S587" i="4"/>
  <c r="U466" i="4"/>
  <c r="S588" i="4" l="1"/>
  <c r="U467" i="4"/>
  <c r="J470" i="4"/>
  <c r="T349" i="4"/>
  <c r="V349" i="4" s="1"/>
  <c r="O469" i="4"/>
  <c r="L469" i="4"/>
  <c r="O470" i="4" l="1"/>
  <c r="J471" i="4"/>
  <c r="T350" i="4"/>
  <c r="V350" i="4" s="1"/>
  <c r="L470" i="4"/>
  <c r="S589" i="4"/>
  <c r="U468" i="4"/>
  <c r="U469" i="4" l="1"/>
  <c r="S590" i="4"/>
  <c r="J472" i="4"/>
  <c r="O471" i="4"/>
  <c r="L471" i="4"/>
  <c r="T351" i="4"/>
  <c r="V351" i="4" s="1"/>
  <c r="S591" i="4" l="1"/>
  <c r="U470" i="4"/>
  <c r="L472" i="4"/>
  <c r="T352" i="4"/>
  <c r="V352" i="4" s="1"/>
  <c r="J473" i="4"/>
  <c r="O472" i="4"/>
  <c r="J474" i="4" l="1"/>
  <c r="T353" i="4"/>
  <c r="V353" i="4" s="1"/>
  <c r="O473" i="4"/>
  <c r="L473" i="4"/>
  <c r="S592" i="4"/>
  <c r="U471" i="4"/>
  <c r="U472" i="4" l="1"/>
  <c r="S593" i="4"/>
  <c r="O474" i="4"/>
  <c r="J475" i="4"/>
  <c r="L474" i="4"/>
  <c r="T354" i="4"/>
  <c r="V354" i="4" s="1"/>
  <c r="O475" i="4" l="1"/>
  <c r="T355" i="4"/>
  <c r="V355" i="4" s="1"/>
  <c r="L475" i="4"/>
  <c r="J476" i="4"/>
  <c r="S594" i="4"/>
  <c r="U473" i="4"/>
  <c r="S595" i="4" l="1"/>
  <c r="U474" i="4"/>
  <c r="T356" i="4"/>
  <c r="V356" i="4" s="1"/>
  <c r="J477" i="4"/>
  <c r="O476" i="4"/>
  <c r="L476" i="4"/>
  <c r="O477" i="4" l="1"/>
  <c r="J478" i="4"/>
  <c r="L477" i="4"/>
  <c r="T357" i="4"/>
  <c r="V357" i="4" s="1"/>
  <c r="U475" i="4"/>
  <c r="S596" i="4"/>
  <c r="S597" i="4" l="1"/>
  <c r="U476" i="4"/>
  <c r="T358" i="4"/>
  <c r="V358" i="4" s="1"/>
  <c r="J479" i="4"/>
  <c r="O478" i="4"/>
  <c r="L478" i="4"/>
  <c r="L479" i="4" l="1"/>
  <c r="T359" i="4"/>
  <c r="V359" i="4" s="1"/>
  <c r="J480" i="4"/>
  <c r="O479" i="4"/>
  <c r="S598" i="4"/>
  <c r="U477" i="4"/>
  <c r="S599" i="4" l="1"/>
  <c r="U478" i="4"/>
  <c r="J481" i="4"/>
  <c r="T360" i="4"/>
  <c r="V360" i="4" s="1"/>
  <c r="O480" i="4"/>
  <c r="L480" i="4"/>
  <c r="O481" i="4" l="1"/>
  <c r="T361" i="4"/>
  <c r="V361" i="4" s="1"/>
  <c r="J482" i="4"/>
  <c r="L481" i="4"/>
  <c r="S600" i="4"/>
  <c r="U479" i="4"/>
  <c r="O482" i="4" l="1"/>
  <c r="J483" i="4"/>
  <c r="L482" i="4"/>
  <c r="T362" i="4"/>
  <c r="V362" i="4" s="1"/>
  <c r="S601" i="4"/>
  <c r="U480" i="4"/>
  <c r="T363" i="4" l="1"/>
  <c r="V363" i="4" s="1"/>
  <c r="J484" i="4"/>
  <c r="O483" i="4"/>
  <c r="L483" i="4"/>
  <c r="S602" i="4"/>
  <c r="U481" i="4"/>
  <c r="U482" i="4" l="1"/>
  <c r="S603" i="4"/>
  <c r="J485" i="4"/>
  <c r="O484" i="4"/>
  <c r="T364" i="4"/>
  <c r="V364" i="4" s="1"/>
  <c r="L484" i="4"/>
  <c r="S604" i="4" l="1"/>
  <c r="U483" i="4"/>
  <c r="O485" i="4"/>
  <c r="J486" i="4"/>
  <c r="L485" i="4"/>
  <c r="T365" i="4"/>
  <c r="V365" i="4" s="1"/>
  <c r="L486" i="4" l="1"/>
  <c r="T366" i="4"/>
  <c r="V366" i="4" s="1"/>
  <c r="J487" i="4"/>
  <c r="O486" i="4"/>
  <c r="S605" i="4"/>
  <c r="U484" i="4"/>
  <c r="U485" i="4" l="1"/>
  <c r="S606" i="4"/>
  <c r="L487" i="4"/>
  <c r="T367" i="4"/>
  <c r="V367" i="4" s="1"/>
  <c r="J488" i="4"/>
  <c r="O487" i="4"/>
  <c r="T368" i="4" l="1"/>
  <c r="V368" i="4" s="1"/>
  <c r="O488" i="4"/>
  <c r="J489" i="4"/>
  <c r="L488" i="4"/>
  <c r="S607" i="4"/>
  <c r="U486" i="4"/>
  <c r="S608" i="4" l="1"/>
  <c r="U487" i="4"/>
  <c r="J490" i="4"/>
  <c r="L489" i="4"/>
  <c r="T369" i="4"/>
  <c r="V369" i="4" s="1"/>
  <c r="O489" i="4"/>
  <c r="O490" i="4" l="1"/>
  <c r="T370" i="4"/>
  <c r="V370" i="4" s="1"/>
  <c r="J491" i="4"/>
  <c r="L490" i="4"/>
  <c r="S609" i="4"/>
  <c r="U488" i="4"/>
  <c r="J492" i="4" l="1"/>
  <c r="L491" i="4"/>
  <c r="O491" i="4"/>
  <c r="T371" i="4"/>
  <c r="V371" i="4" s="1"/>
  <c r="S610" i="4"/>
  <c r="U489" i="4"/>
  <c r="S611" i="4" l="1"/>
  <c r="U490" i="4"/>
  <c r="O492" i="4"/>
  <c r="J493" i="4"/>
  <c r="L492" i="4"/>
  <c r="T372" i="4"/>
  <c r="V372" i="4" s="1"/>
  <c r="J494" i="4" l="1"/>
  <c r="T373" i="4"/>
  <c r="V373" i="4" s="1"/>
  <c r="O493" i="4"/>
  <c r="L493" i="4"/>
  <c r="U491" i="4"/>
  <c r="S612" i="4"/>
  <c r="S613" i="4" l="1"/>
  <c r="U492" i="4"/>
  <c r="T374" i="4"/>
  <c r="V374" i="4" s="1"/>
  <c r="O494" i="4"/>
  <c r="J495" i="4"/>
  <c r="L494" i="4"/>
  <c r="L495" i="4" l="1"/>
  <c r="T375" i="4"/>
  <c r="V375" i="4" s="1"/>
  <c r="J496" i="4"/>
  <c r="O495" i="4"/>
  <c r="S614" i="4"/>
  <c r="U493" i="4"/>
  <c r="S615" i="4" l="1"/>
  <c r="U494" i="4"/>
  <c r="J497" i="4"/>
  <c r="O496" i="4"/>
  <c r="T376" i="4"/>
  <c r="V376" i="4" s="1"/>
  <c r="L496" i="4"/>
  <c r="J498" i="4" l="1"/>
  <c r="O497" i="4"/>
  <c r="L497" i="4"/>
  <c r="T377" i="4"/>
  <c r="V377" i="4" s="1"/>
  <c r="U495" i="4"/>
  <c r="S616" i="4"/>
  <c r="S617" i="4" l="1"/>
  <c r="U496" i="4"/>
  <c r="O498" i="4"/>
  <c r="T378" i="4"/>
  <c r="V378" i="4" s="1"/>
  <c r="J499" i="4"/>
  <c r="L498" i="4"/>
  <c r="O499" i="4" l="1"/>
  <c r="L499" i="4"/>
  <c r="J500" i="4"/>
  <c r="T379" i="4"/>
  <c r="V379" i="4" s="1"/>
  <c r="S618" i="4"/>
  <c r="U497" i="4"/>
  <c r="J501" i="4" l="1"/>
  <c r="O500" i="4"/>
  <c r="L500" i="4"/>
  <c r="T380" i="4"/>
  <c r="V380" i="4" s="1"/>
  <c r="S619" i="4"/>
  <c r="U498" i="4"/>
  <c r="S620" i="4" l="1"/>
  <c r="U499" i="4"/>
  <c r="T381" i="4"/>
  <c r="V381" i="4" s="1"/>
  <c r="O501" i="4"/>
  <c r="J502" i="4"/>
  <c r="L501" i="4"/>
  <c r="O502" i="4" l="1"/>
  <c r="T382" i="4"/>
  <c r="V382" i="4" s="1"/>
  <c r="L502" i="4"/>
  <c r="J503" i="4"/>
  <c r="S621" i="4"/>
  <c r="U500" i="4"/>
  <c r="O503" i="4" l="1"/>
  <c r="T383" i="4"/>
  <c r="V383" i="4" s="1"/>
  <c r="J504" i="4"/>
  <c r="L503" i="4"/>
  <c r="S622" i="4"/>
  <c r="U501" i="4"/>
  <c r="L504" i="4" l="1"/>
  <c r="O504" i="4"/>
  <c r="J505" i="4"/>
  <c r="T384" i="4"/>
  <c r="V384" i="4" s="1"/>
  <c r="U502" i="4"/>
  <c r="S623" i="4"/>
  <c r="S624" i="4" l="1"/>
  <c r="U503" i="4"/>
  <c r="O505" i="4"/>
  <c r="T385" i="4"/>
  <c r="V385" i="4" s="1"/>
  <c r="L505" i="4"/>
  <c r="J506" i="4"/>
  <c r="J507" i="4" l="1"/>
  <c r="O506" i="4"/>
  <c r="L506" i="4"/>
  <c r="T386" i="4"/>
  <c r="V386" i="4" s="1"/>
  <c r="S625" i="4"/>
  <c r="U504" i="4"/>
  <c r="S626" i="4" l="1"/>
  <c r="U505" i="4"/>
  <c r="J508" i="4"/>
  <c r="O507" i="4"/>
  <c r="L507" i="4"/>
  <c r="T387" i="4"/>
  <c r="V387" i="4" s="1"/>
  <c r="J509" i="4" l="1"/>
  <c r="O508" i="4"/>
  <c r="T388" i="4"/>
  <c r="V388" i="4" s="1"/>
  <c r="L508" i="4"/>
  <c r="S627" i="4"/>
  <c r="U506" i="4"/>
  <c r="U507" i="4" l="1"/>
  <c r="S628" i="4"/>
  <c r="J510" i="4"/>
  <c r="T389" i="4"/>
  <c r="V389" i="4" s="1"/>
  <c r="O509" i="4"/>
  <c r="L509" i="4"/>
  <c r="S629" i="4" l="1"/>
  <c r="U508" i="4"/>
  <c r="O510" i="4"/>
  <c r="T390" i="4"/>
  <c r="V390" i="4" s="1"/>
  <c r="J511" i="4"/>
  <c r="L510" i="4"/>
  <c r="J512" i="4" l="1"/>
  <c r="T391" i="4"/>
  <c r="V391" i="4" s="1"/>
  <c r="O511" i="4"/>
  <c r="L511" i="4"/>
  <c r="S630" i="4"/>
  <c r="U509" i="4"/>
  <c r="S631" i="4" l="1"/>
  <c r="U510" i="4"/>
  <c r="J513" i="4"/>
  <c r="L512" i="4"/>
  <c r="T392" i="4"/>
  <c r="V392" i="4" s="1"/>
  <c r="O512" i="4"/>
  <c r="J514" i="4" l="1"/>
  <c r="T393" i="4"/>
  <c r="V393" i="4" s="1"/>
  <c r="O513" i="4"/>
  <c r="L513" i="4"/>
  <c r="U511" i="4"/>
  <c r="S632" i="4"/>
  <c r="S633" i="4" l="1"/>
  <c r="U512" i="4"/>
  <c r="J515" i="4"/>
  <c r="T394" i="4"/>
  <c r="V394" i="4" s="1"/>
  <c r="O514" i="4"/>
  <c r="L514" i="4"/>
  <c r="J516" i="4" l="1"/>
  <c r="O515" i="4"/>
  <c r="L515" i="4"/>
  <c r="T395" i="4"/>
  <c r="V395" i="4" s="1"/>
  <c r="S634" i="4"/>
  <c r="U513" i="4"/>
  <c r="S635" i="4" l="1"/>
  <c r="U514" i="4"/>
  <c r="O516" i="4"/>
  <c r="T396" i="4"/>
  <c r="V396" i="4" s="1"/>
  <c r="J517" i="4"/>
  <c r="L516" i="4"/>
  <c r="J518" i="4" l="1"/>
  <c r="L517" i="4"/>
  <c r="T397" i="4"/>
  <c r="V397" i="4" s="1"/>
  <c r="O517" i="4"/>
  <c r="S636" i="4"/>
  <c r="U515" i="4"/>
  <c r="S637" i="4" l="1"/>
  <c r="U516" i="4"/>
  <c r="O518" i="4"/>
  <c r="T398" i="4"/>
  <c r="V398" i="4" s="1"/>
  <c r="J519" i="4"/>
  <c r="L518" i="4"/>
  <c r="O519" i="4" l="1"/>
  <c r="L519" i="4"/>
  <c r="J520" i="4"/>
  <c r="T399" i="4"/>
  <c r="V399" i="4" s="1"/>
  <c r="U517" i="4"/>
  <c r="S638" i="4"/>
  <c r="O520" i="4" l="1"/>
  <c r="J521" i="4"/>
  <c r="T400" i="4"/>
  <c r="V400" i="4" s="1"/>
  <c r="L520" i="4"/>
  <c r="S639" i="4"/>
  <c r="U518" i="4"/>
  <c r="O521" i="4" l="1"/>
  <c r="J522" i="4"/>
  <c r="L521" i="4"/>
  <c r="T401" i="4"/>
  <c r="V401" i="4" s="1"/>
  <c r="S640" i="4"/>
  <c r="U519" i="4"/>
  <c r="S641" i="4" l="1"/>
  <c r="U520" i="4"/>
  <c r="J523" i="4"/>
  <c r="T402" i="4"/>
  <c r="V402" i="4" s="1"/>
  <c r="O522" i="4"/>
  <c r="L522" i="4"/>
  <c r="J524" i="4" l="1"/>
  <c r="O523" i="4"/>
  <c r="T403" i="4"/>
  <c r="V403" i="4" s="1"/>
  <c r="L523" i="4"/>
  <c r="S642" i="4"/>
  <c r="U521" i="4"/>
  <c r="S643" i="4" l="1"/>
  <c r="U522" i="4"/>
  <c r="T404" i="4"/>
  <c r="V404" i="4" s="1"/>
  <c r="J525" i="4"/>
  <c r="O524" i="4"/>
  <c r="L524" i="4"/>
  <c r="J526" i="4" l="1"/>
  <c r="O525" i="4"/>
  <c r="T405" i="4"/>
  <c r="V405" i="4" s="1"/>
  <c r="L525" i="4"/>
  <c r="S644" i="4"/>
  <c r="U523" i="4"/>
  <c r="S645" i="4" l="1"/>
  <c r="U524" i="4"/>
  <c r="J527" i="4"/>
  <c r="T406" i="4"/>
  <c r="V406" i="4" s="1"/>
  <c r="O526" i="4"/>
  <c r="L526" i="4"/>
  <c r="O527" i="4" l="1"/>
  <c r="T407" i="4"/>
  <c r="V407" i="4" s="1"/>
  <c r="L527" i="4"/>
  <c r="J528" i="4"/>
  <c r="S646" i="4"/>
  <c r="U525" i="4"/>
  <c r="S647" i="4" l="1"/>
  <c r="U526" i="4"/>
  <c r="J529" i="4"/>
  <c r="O528" i="4"/>
  <c r="T408" i="4"/>
  <c r="V408" i="4" s="1"/>
  <c r="L528" i="4"/>
  <c r="O529" i="4" l="1"/>
  <c r="J530" i="4"/>
  <c r="T409" i="4"/>
  <c r="V409" i="4" s="1"/>
  <c r="L529" i="4"/>
  <c r="S648" i="4"/>
  <c r="U527" i="4"/>
  <c r="S649" i="4" l="1"/>
  <c r="U528" i="4"/>
  <c r="J531" i="4"/>
  <c r="L530" i="4"/>
  <c r="O530" i="4"/>
  <c r="T410" i="4"/>
  <c r="V410" i="4" s="1"/>
  <c r="T411" i="4" l="1"/>
  <c r="V411" i="4" s="1"/>
  <c r="O531" i="4"/>
  <c r="L531" i="4"/>
  <c r="J532" i="4"/>
  <c r="S650" i="4"/>
  <c r="U529" i="4"/>
  <c r="S651" i="4" l="1"/>
  <c r="U530" i="4"/>
  <c r="J533" i="4"/>
  <c r="T412" i="4"/>
  <c r="V412" i="4" s="1"/>
  <c r="O532" i="4"/>
  <c r="L532" i="4"/>
  <c r="J534" i="4" l="1"/>
  <c r="T413" i="4"/>
  <c r="V413" i="4" s="1"/>
  <c r="O533" i="4"/>
  <c r="L533" i="4"/>
  <c r="S652" i="4"/>
  <c r="U531" i="4"/>
  <c r="U532" i="4" l="1"/>
  <c r="S653" i="4"/>
  <c r="O534" i="4"/>
  <c r="L534" i="4"/>
  <c r="J535" i="4"/>
  <c r="T414" i="4"/>
  <c r="V414" i="4" s="1"/>
  <c r="O535" i="4" l="1"/>
  <c r="T415" i="4"/>
  <c r="V415" i="4" s="1"/>
  <c r="J536" i="4"/>
  <c r="L535" i="4"/>
  <c r="U533" i="4"/>
  <c r="S654" i="4"/>
  <c r="J537" i="4" l="1"/>
  <c r="O536" i="4"/>
  <c r="T416" i="4"/>
  <c r="V416" i="4" s="1"/>
  <c r="L536" i="4"/>
  <c r="S655" i="4"/>
  <c r="U534" i="4"/>
  <c r="S656" i="4" l="1"/>
  <c r="U535" i="4"/>
  <c r="J538" i="4"/>
  <c r="O537" i="4"/>
  <c r="L537" i="4"/>
  <c r="T417" i="4"/>
  <c r="V417" i="4" s="1"/>
  <c r="T418" i="4" l="1"/>
  <c r="V418" i="4" s="1"/>
  <c r="J539" i="4"/>
  <c r="O538" i="4"/>
  <c r="L538" i="4"/>
  <c r="S657" i="4"/>
  <c r="U536" i="4"/>
  <c r="S658" i="4" l="1"/>
  <c r="U537" i="4"/>
  <c r="T419" i="4"/>
  <c r="V419" i="4" s="1"/>
  <c r="J540" i="4"/>
  <c r="O539" i="4"/>
  <c r="L539" i="4"/>
  <c r="O540" i="4" l="1"/>
  <c r="J541" i="4"/>
  <c r="T420" i="4"/>
  <c r="V420" i="4" s="1"/>
  <c r="L540" i="4"/>
  <c r="S659" i="4"/>
  <c r="U538" i="4"/>
  <c r="U539" i="4" l="1"/>
  <c r="S660" i="4"/>
  <c r="J542" i="4"/>
  <c r="O541" i="4"/>
  <c r="T421" i="4"/>
  <c r="V421" i="4" s="1"/>
  <c r="L541" i="4"/>
  <c r="S661" i="4" l="1"/>
  <c r="U540" i="4"/>
  <c r="O542" i="4"/>
  <c r="T422" i="4"/>
  <c r="V422" i="4" s="1"/>
  <c r="J543" i="4"/>
  <c r="L542" i="4"/>
  <c r="O543" i="4" l="1"/>
  <c r="J544" i="4"/>
  <c r="T423" i="4"/>
  <c r="V423" i="4" s="1"/>
  <c r="L543" i="4"/>
  <c r="S662" i="4"/>
  <c r="U541" i="4"/>
  <c r="O544" i="4" l="1"/>
  <c r="L544" i="4"/>
  <c r="J545" i="4"/>
  <c r="T424" i="4"/>
  <c r="V424" i="4" s="1"/>
  <c r="U542" i="4"/>
  <c r="S663" i="4"/>
  <c r="S664" i="4" l="1"/>
  <c r="U543" i="4"/>
  <c r="J546" i="4"/>
  <c r="O545" i="4"/>
  <c r="T425" i="4"/>
  <c r="V425" i="4" s="1"/>
  <c r="L545" i="4"/>
  <c r="L546" i="4" l="1"/>
  <c r="T426" i="4"/>
  <c r="V426" i="4" s="1"/>
  <c r="O546" i="4"/>
  <c r="J547" i="4"/>
  <c r="S665" i="4"/>
  <c r="U544" i="4"/>
  <c r="S666" i="4" l="1"/>
  <c r="U545" i="4"/>
  <c r="J548" i="4"/>
  <c r="O547" i="4"/>
  <c r="T427" i="4"/>
  <c r="V427" i="4" s="1"/>
  <c r="L547" i="4"/>
  <c r="O548" i="4" l="1"/>
  <c r="T428" i="4"/>
  <c r="V428" i="4" s="1"/>
  <c r="J549" i="4"/>
  <c r="L548" i="4"/>
  <c r="S667" i="4"/>
  <c r="U546" i="4"/>
  <c r="O549" i="4" l="1"/>
  <c r="T429" i="4"/>
  <c r="V429" i="4" s="1"/>
  <c r="J550" i="4"/>
  <c r="L549" i="4"/>
  <c r="S668" i="4"/>
  <c r="U547" i="4"/>
  <c r="J551" i="4" l="1"/>
  <c r="T430" i="4"/>
  <c r="V430" i="4" s="1"/>
  <c r="O550" i="4"/>
  <c r="L550" i="4"/>
  <c r="S669" i="4"/>
  <c r="U548" i="4"/>
  <c r="U549" i="4" l="1"/>
  <c r="S670" i="4"/>
  <c r="J552" i="4"/>
  <c r="O551" i="4"/>
  <c r="L551" i="4"/>
  <c r="T431" i="4"/>
  <c r="V431" i="4" s="1"/>
  <c r="S671" i="4" l="1"/>
  <c r="U550" i="4"/>
  <c r="O552" i="4"/>
  <c r="J553" i="4"/>
  <c r="T432" i="4"/>
  <c r="V432" i="4" s="1"/>
  <c r="L552" i="4"/>
  <c r="O553" i="4" l="1"/>
  <c r="T433" i="4"/>
  <c r="V433" i="4" s="1"/>
  <c r="L553" i="4"/>
  <c r="J554" i="4"/>
  <c r="S672" i="4"/>
  <c r="U551" i="4"/>
  <c r="S673" i="4" l="1"/>
  <c r="U552" i="4"/>
  <c r="T434" i="4"/>
  <c r="V434" i="4" s="1"/>
  <c r="O554" i="4"/>
  <c r="L554" i="4"/>
  <c r="J555" i="4"/>
  <c r="J556" i="4" l="1"/>
  <c r="T435" i="4"/>
  <c r="V435" i="4" s="1"/>
  <c r="O555" i="4"/>
  <c r="L555" i="4"/>
  <c r="S674" i="4"/>
  <c r="U553" i="4"/>
  <c r="U554" i="4" l="1"/>
  <c r="S675" i="4"/>
  <c r="O556" i="4"/>
  <c r="J557" i="4"/>
  <c r="L556" i="4"/>
  <c r="T436" i="4"/>
  <c r="V436" i="4" s="1"/>
  <c r="O557" i="4" l="1"/>
  <c r="T437" i="4"/>
  <c r="V437" i="4" s="1"/>
  <c r="L557" i="4"/>
  <c r="J558" i="4"/>
  <c r="S676" i="4"/>
  <c r="U555" i="4"/>
  <c r="O558" i="4" l="1"/>
  <c r="T438" i="4"/>
  <c r="V438" i="4" s="1"/>
  <c r="J559" i="4"/>
  <c r="L558" i="4"/>
  <c r="S677" i="4"/>
  <c r="U556" i="4"/>
  <c r="L559" i="4" l="1"/>
  <c r="O559" i="4"/>
  <c r="J560" i="4"/>
  <c r="T439" i="4"/>
  <c r="V439" i="4" s="1"/>
  <c r="S678" i="4"/>
  <c r="U557" i="4"/>
  <c r="U558" i="4" l="1"/>
  <c r="S679" i="4"/>
  <c r="O560" i="4"/>
  <c r="J561" i="4"/>
  <c r="T440" i="4"/>
  <c r="V440" i="4" s="1"/>
  <c r="L560" i="4"/>
  <c r="L561" i="4" l="1"/>
  <c r="T441" i="4"/>
  <c r="V441" i="4" s="1"/>
  <c r="O561" i="4"/>
  <c r="J562" i="4"/>
  <c r="S680" i="4"/>
  <c r="U559" i="4"/>
  <c r="S681" i="4" l="1"/>
  <c r="U560" i="4"/>
  <c r="J563" i="4"/>
  <c r="O562" i="4"/>
  <c r="T442" i="4"/>
  <c r="V442" i="4" s="1"/>
  <c r="L562" i="4"/>
  <c r="L563" i="4" l="1"/>
  <c r="O563" i="4"/>
  <c r="J564" i="4"/>
  <c r="T443" i="4"/>
  <c r="V443" i="4" s="1"/>
  <c r="U561" i="4"/>
  <c r="S682" i="4"/>
  <c r="S683" i="4" l="1"/>
  <c r="U562" i="4"/>
  <c r="O564" i="4"/>
  <c r="L564" i="4"/>
  <c r="T444" i="4"/>
  <c r="V444" i="4" s="1"/>
  <c r="J565" i="4"/>
  <c r="J566" i="4" l="1"/>
  <c r="T445" i="4"/>
  <c r="V445" i="4" s="1"/>
  <c r="O565" i="4"/>
  <c r="L565" i="4"/>
  <c r="S684" i="4"/>
  <c r="U563" i="4"/>
  <c r="U564" i="4" l="1"/>
  <c r="S685" i="4"/>
  <c r="J567" i="4"/>
  <c r="L566" i="4"/>
  <c r="T446" i="4"/>
  <c r="V446" i="4" s="1"/>
  <c r="O566" i="4"/>
  <c r="S686" i="4" l="1"/>
  <c r="U565" i="4"/>
  <c r="O567" i="4"/>
  <c r="J568" i="4"/>
  <c r="T447" i="4"/>
  <c r="V447" i="4" s="1"/>
  <c r="L567" i="4"/>
  <c r="J569" i="4" l="1"/>
  <c r="T448" i="4"/>
  <c r="V448" i="4" s="1"/>
  <c r="O568" i="4"/>
  <c r="L568" i="4"/>
  <c r="S687" i="4"/>
  <c r="U566" i="4"/>
  <c r="S688" i="4" l="1"/>
  <c r="U567" i="4"/>
  <c r="O569" i="4"/>
  <c r="T449" i="4"/>
  <c r="V449" i="4" s="1"/>
  <c r="J570" i="4"/>
  <c r="L569" i="4"/>
  <c r="J571" i="4" l="1"/>
  <c r="O570" i="4"/>
  <c r="T450" i="4"/>
  <c r="V450" i="4" s="1"/>
  <c r="L570" i="4"/>
  <c r="S689" i="4"/>
  <c r="U568" i="4"/>
  <c r="S690" i="4" l="1"/>
  <c r="U569" i="4"/>
  <c r="J572" i="4"/>
  <c r="L571" i="4"/>
  <c r="T451" i="4"/>
  <c r="V451" i="4" s="1"/>
  <c r="O571" i="4"/>
  <c r="O572" i="4" l="1"/>
  <c r="T452" i="4"/>
  <c r="V452" i="4" s="1"/>
  <c r="L572" i="4"/>
  <c r="J573" i="4"/>
  <c r="S691" i="4"/>
  <c r="U570" i="4"/>
  <c r="J574" i="4" l="1"/>
  <c r="L573" i="4"/>
  <c r="O573" i="4"/>
  <c r="T453" i="4"/>
  <c r="V453" i="4" s="1"/>
  <c r="S692" i="4"/>
  <c r="U571" i="4"/>
  <c r="U572" i="4" l="1"/>
  <c r="S693" i="4"/>
  <c r="O574" i="4"/>
  <c r="J575" i="4"/>
  <c r="L574" i="4"/>
  <c r="T454" i="4"/>
  <c r="V454" i="4" s="1"/>
  <c r="O575" i="4" l="1"/>
  <c r="T455" i="4"/>
  <c r="V455" i="4" s="1"/>
  <c r="J576" i="4"/>
  <c r="L575" i="4"/>
  <c r="S694" i="4"/>
  <c r="U573" i="4"/>
  <c r="T456" i="4" l="1"/>
  <c r="V456" i="4" s="1"/>
  <c r="O576" i="4"/>
  <c r="L576" i="4"/>
  <c r="J577" i="4"/>
  <c r="S695" i="4"/>
  <c r="U574" i="4"/>
  <c r="S696" i="4" l="1"/>
  <c r="U575" i="4"/>
  <c r="J578" i="4"/>
  <c r="O577" i="4"/>
  <c r="T457" i="4"/>
  <c r="V457" i="4" s="1"/>
  <c r="L577" i="4"/>
  <c r="J579" i="4" l="1"/>
  <c r="O578" i="4"/>
  <c r="T458" i="4"/>
  <c r="V458" i="4" s="1"/>
  <c r="L578" i="4"/>
  <c r="S697" i="4"/>
  <c r="U576" i="4"/>
  <c r="S698" i="4" l="1"/>
  <c r="U577" i="4"/>
  <c r="O579" i="4"/>
  <c r="J580" i="4"/>
  <c r="T459" i="4"/>
  <c r="V459" i="4" s="1"/>
  <c r="L579" i="4"/>
  <c r="J581" i="4" l="1"/>
  <c r="O580" i="4"/>
  <c r="T460" i="4"/>
  <c r="V460" i="4" s="1"/>
  <c r="L580" i="4"/>
  <c r="S699" i="4"/>
  <c r="U578" i="4"/>
  <c r="U579" i="4" l="1"/>
  <c r="S700" i="4"/>
  <c r="T461" i="4"/>
  <c r="V461" i="4" s="1"/>
  <c r="O581" i="4"/>
  <c r="J582" i="4"/>
  <c r="L581" i="4"/>
  <c r="S701" i="4" l="1"/>
  <c r="U580" i="4"/>
  <c r="O582" i="4"/>
  <c r="J583" i="4"/>
  <c r="T462" i="4"/>
  <c r="V462" i="4" s="1"/>
  <c r="L582" i="4"/>
  <c r="O583" i="4" l="1"/>
  <c r="T463" i="4"/>
  <c r="V463" i="4" s="1"/>
  <c r="J584" i="4"/>
  <c r="L583" i="4"/>
  <c r="S702" i="4"/>
  <c r="U581" i="4"/>
  <c r="J585" i="4" l="1"/>
  <c r="T464" i="4"/>
  <c r="V464" i="4" s="1"/>
  <c r="O584" i="4"/>
  <c r="L584" i="4"/>
  <c r="S703" i="4"/>
  <c r="U582" i="4"/>
  <c r="S704" i="4" l="1"/>
  <c r="U583" i="4"/>
  <c r="O585" i="4"/>
  <c r="J586" i="4"/>
  <c r="T465" i="4"/>
  <c r="V465" i="4" s="1"/>
  <c r="L585" i="4"/>
  <c r="O586" i="4" l="1"/>
  <c r="T466" i="4"/>
  <c r="V466" i="4" s="1"/>
  <c r="L586" i="4"/>
  <c r="J587" i="4"/>
  <c r="S705" i="4"/>
  <c r="U584" i="4"/>
  <c r="O587" i="4" l="1"/>
  <c r="J588" i="4"/>
  <c r="T467" i="4"/>
  <c r="V467" i="4" s="1"/>
  <c r="L587" i="4"/>
  <c r="S706" i="4"/>
  <c r="U585" i="4"/>
  <c r="S707" i="4" l="1"/>
  <c r="U586" i="4"/>
  <c r="L588" i="4"/>
  <c r="J589" i="4"/>
  <c r="T468" i="4"/>
  <c r="V468" i="4" s="1"/>
  <c r="O588" i="4"/>
  <c r="O589" i="4" l="1"/>
  <c r="J590" i="4"/>
  <c r="T469" i="4"/>
  <c r="V469" i="4" s="1"/>
  <c r="L589" i="4"/>
  <c r="S708" i="4"/>
  <c r="U587" i="4"/>
  <c r="S709" i="4" l="1"/>
  <c r="U588" i="4"/>
  <c r="J591" i="4"/>
  <c r="O590" i="4"/>
  <c r="T470" i="4"/>
  <c r="V470" i="4" s="1"/>
  <c r="L590" i="4"/>
  <c r="T471" i="4" l="1"/>
  <c r="V471" i="4" s="1"/>
  <c r="J592" i="4"/>
  <c r="O591" i="4"/>
  <c r="L591" i="4"/>
  <c r="S710" i="4"/>
  <c r="U589" i="4"/>
  <c r="S711" i="4" l="1"/>
  <c r="U590" i="4"/>
  <c r="J593" i="4"/>
  <c r="O592" i="4"/>
  <c r="T472" i="4"/>
  <c r="V472" i="4" s="1"/>
  <c r="L592" i="4"/>
  <c r="J594" i="4" l="1"/>
  <c r="O593" i="4"/>
  <c r="T473" i="4"/>
  <c r="V473" i="4" s="1"/>
  <c r="L593" i="4"/>
  <c r="S712" i="4"/>
  <c r="U591" i="4"/>
  <c r="S713" i="4" l="1"/>
  <c r="U592" i="4"/>
  <c r="O594" i="4"/>
  <c r="J595" i="4"/>
  <c r="T474" i="4"/>
  <c r="V474" i="4" s="1"/>
  <c r="L594" i="4"/>
  <c r="J596" i="4" l="1"/>
  <c r="O595" i="4"/>
  <c r="T475" i="4"/>
  <c r="V475" i="4" s="1"/>
  <c r="L595" i="4"/>
  <c r="S714" i="4"/>
  <c r="U593" i="4"/>
  <c r="U594" i="4" l="1"/>
  <c r="S715" i="4"/>
  <c r="J597" i="4"/>
  <c r="O596" i="4"/>
  <c r="L596" i="4"/>
  <c r="T476" i="4"/>
  <c r="V476" i="4" s="1"/>
  <c r="S716" i="4" l="1"/>
  <c r="U595" i="4"/>
  <c r="J598" i="4"/>
  <c r="O597" i="4"/>
  <c r="T477" i="4"/>
  <c r="V477" i="4" s="1"/>
  <c r="L597" i="4"/>
  <c r="O598" i="4" l="1"/>
  <c r="J599" i="4"/>
  <c r="T478" i="4"/>
  <c r="V478" i="4" s="1"/>
  <c r="L598" i="4"/>
  <c r="S717" i="4"/>
  <c r="U596" i="4"/>
  <c r="J600" i="4" l="1"/>
  <c r="O599" i="4"/>
  <c r="T479" i="4"/>
  <c r="V479" i="4" s="1"/>
  <c r="L599" i="4"/>
  <c r="S718" i="4"/>
  <c r="U597" i="4"/>
  <c r="S719" i="4" l="1"/>
  <c r="U598" i="4"/>
  <c r="J601" i="4"/>
  <c r="O600" i="4"/>
  <c r="T480" i="4"/>
  <c r="V480" i="4" s="1"/>
  <c r="L600" i="4"/>
  <c r="O601" i="4" l="1"/>
  <c r="T481" i="4"/>
  <c r="V481" i="4" s="1"/>
  <c r="J602" i="4"/>
  <c r="L601" i="4"/>
  <c r="U599" i="4"/>
  <c r="S720" i="4"/>
  <c r="O602" i="4" l="1"/>
  <c r="J603" i="4"/>
  <c r="T482" i="4"/>
  <c r="V482" i="4" s="1"/>
  <c r="L602" i="4"/>
  <c r="S721" i="4"/>
  <c r="U600" i="4"/>
  <c r="U601" i="4" l="1"/>
  <c r="S722" i="4"/>
  <c r="L603" i="4"/>
  <c r="J604" i="4"/>
  <c r="T483" i="4"/>
  <c r="V483" i="4" s="1"/>
  <c r="O603" i="4"/>
  <c r="S723" i="4" l="1"/>
  <c r="U602" i="4"/>
  <c r="O604" i="4"/>
  <c r="J605" i="4"/>
  <c r="L604" i="4"/>
  <c r="T484" i="4"/>
  <c r="V484" i="4" s="1"/>
  <c r="T485" i="4" l="1"/>
  <c r="V485" i="4" s="1"/>
  <c r="J606" i="4"/>
  <c r="O605" i="4"/>
  <c r="L605" i="4"/>
  <c r="S724" i="4"/>
  <c r="U603" i="4"/>
  <c r="S725" i="4" l="1"/>
  <c r="U604" i="4"/>
  <c r="L606" i="4"/>
  <c r="O606" i="4"/>
  <c r="T486" i="4"/>
  <c r="V486" i="4" s="1"/>
  <c r="J607" i="4"/>
  <c r="J608" i="4" l="1"/>
  <c r="O607" i="4"/>
  <c r="T487" i="4"/>
  <c r="V487" i="4" s="1"/>
  <c r="L607" i="4"/>
  <c r="S726" i="4"/>
  <c r="U605" i="4"/>
  <c r="S727" i="4" l="1"/>
  <c r="U606" i="4"/>
  <c r="J609" i="4"/>
  <c r="O608" i="4"/>
  <c r="T488" i="4"/>
  <c r="V488" i="4" s="1"/>
  <c r="L608" i="4"/>
  <c r="J610" i="4" l="1"/>
  <c r="O609" i="4"/>
  <c r="T489" i="4"/>
  <c r="V489" i="4" s="1"/>
  <c r="L609" i="4"/>
  <c r="S728" i="4"/>
  <c r="U607" i="4"/>
  <c r="S729" i="4" l="1"/>
  <c r="U608" i="4"/>
  <c r="O610" i="4"/>
  <c r="T490" i="4"/>
  <c r="V490" i="4" s="1"/>
  <c r="J611" i="4"/>
  <c r="L610" i="4"/>
  <c r="O611" i="4" l="1"/>
  <c r="J612" i="4"/>
  <c r="L611" i="4"/>
  <c r="T491" i="4"/>
  <c r="V491" i="4" s="1"/>
  <c r="S730" i="4"/>
  <c r="U609" i="4"/>
  <c r="S731" i="4" l="1"/>
  <c r="U610" i="4"/>
  <c r="L612" i="4"/>
  <c r="T492" i="4"/>
  <c r="V492" i="4" s="1"/>
  <c r="O612" i="4"/>
  <c r="J613" i="4"/>
  <c r="L613" i="4" l="1"/>
  <c r="J614" i="4"/>
  <c r="O613" i="4"/>
  <c r="T493" i="4"/>
  <c r="V493" i="4" s="1"/>
  <c r="S732" i="4"/>
  <c r="U611" i="4"/>
  <c r="S733" i="4" l="1"/>
  <c r="U612" i="4"/>
  <c r="J615" i="4"/>
  <c r="T494" i="4"/>
  <c r="V494" i="4" s="1"/>
  <c r="O614" i="4"/>
  <c r="L614" i="4"/>
  <c r="J616" i="4" l="1"/>
  <c r="O615" i="4"/>
  <c r="L615" i="4"/>
  <c r="T495" i="4"/>
  <c r="V495" i="4" s="1"/>
  <c r="U613" i="4"/>
  <c r="S734" i="4"/>
  <c r="S735" i="4" l="1"/>
  <c r="U614" i="4"/>
  <c r="O616" i="4"/>
  <c r="L616" i="4"/>
  <c r="J617" i="4"/>
  <c r="T496" i="4"/>
  <c r="V496" i="4" s="1"/>
  <c r="T497" i="4" l="1"/>
  <c r="V497" i="4" s="1"/>
  <c r="O617" i="4"/>
  <c r="J618" i="4"/>
  <c r="L617" i="4"/>
  <c r="S736" i="4"/>
  <c r="U615" i="4"/>
  <c r="S737" i="4" l="1"/>
  <c r="U616" i="4"/>
  <c r="T498" i="4"/>
  <c r="V498" i="4" s="1"/>
  <c r="J619" i="4"/>
  <c r="O618" i="4"/>
  <c r="L618" i="4"/>
  <c r="O619" i="4" l="1"/>
  <c r="J620" i="4"/>
  <c r="L619" i="4"/>
  <c r="T499" i="4"/>
  <c r="V499" i="4" s="1"/>
  <c r="U617" i="4"/>
  <c r="S738" i="4"/>
  <c r="S739" i="4" l="1"/>
  <c r="U618" i="4"/>
  <c r="L620" i="4"/>
  <c r="T500" i="4"/>
  <c r="V500" i="4" s="1"/>
  <c r="O620" i="4"/>
  <c r="J621" i="4"/>
  <c r="J622" i="4" l="1"/>
  <c r="T501" i="4"/>
  <c r="V501" i="4" s="1"/>
  <c r="O621" i="4"/>
  <c r="L621" i="4"/>
  <c r="S740" i="4"/>
  <c r="U619" i="4"/>
  <c r="S741" i="4" l="1"/>
  <c r="U620" i="4"/>
  <c r="J623" i="4"/>
  <c r="O622" i="4"/>
  <c r="T502" i="4"/>
  <c r="V502" i="4" s="1"/>
  <c r="L622" i="4"/>
  <c r="O623" i="4" l="1"/>
  <c r="L623" i="4"/>
  <c r="T503" i="4"/>
  <c r="V503" i="4" s="1"/>
  <c r="J624" i="4"/>
  <c r="S742" i="4"/>
  <c r="U621" i="4"/>
  <c r="S743" i="4" l="1"/>
  <c r="U622" i="4"/>
  <c r="J625" i="4"/>
  <c r="T504" i="4"/>
  <c r="V504" i="4" s="1"/>
  <c r="O624" i="4"/>
  <c r="L624" i="4"/>
  <c r="J626" i="4" l="1"/>
  <c r="O625" i="4"/>
  <c r="T505" i="4"/>
  <c r="V505" i="4" s="1"/>
  <c r="L625" i="4"/>
  <c r="U623" i="4"/>
  <c r="S744" i="4"/>
  <c r="S745" i="4" l="1"/>
  <c r="U624" i="4"/>
  <c r="O626" i="4"/>
  <c r="J627" i="4"/>
  <c r="T506" i="4"/>
  <c r="V506" i="4" s="1"/>
  <c r="L626" i="4"/>
  <c r="J628" i="4" l="1"/>
  <c r="O627" i="4"/>
  <c r="T507" i="4"/>
  <c r="V507" i="4" s="1"/>
  <c r="L627" i="4"/>
  <c r="U625" i="4"/>
  <c r="S746" i="4"/>
  <c r="S747" i="4" l="1"/>
  <c r="U626" i="4"/>
  <c r="T508" i="4"/>
  <c r="V508" i="4" s="1"/>
  <c r="J629" i="4"/>
  <c r="O628" i="4"/>
  <c r="L628" i="4"/>
  <c r="J630" i="4" l="1"/>
  <c r="T509" i="4"/>
  <c r="V509" i="4" s="1"/>
  <c r="O629" i="4"/>
  <c r="L629" i="4"/>
  <c r="S748" i="4"/>
  <c r="U627" i="4"/>
  <c r="S749" i="4" l="1"/>
  <c r="U628" i="4"/>
  <c r="J631" i="4"/>
  <c r="O630" i="4"/>
  <c r="T510" i="4"/>
  <c r="V510" i="4" s="1"/>
  <c r="L630" i="4"/>
  <c r="J632" i="4" l="1"/>
  <c r="O631" i="4"/>
  <c r="L631" i="4"/>
  <c r="T511" i="4"/>
  <c r="V511" i="4" s="1"/>
  <c r="S750" i="4"/>
  <c r="U629" i="4"/>
  <c r="S751" i="4" l="1"/>
  <c r="U630" i="4"/>
  <c r="J633" i="4"/>
  <c r="T512" i="4"/>
  <c r="V512" i="4" s="1"/>
  <c r="O632" i="4"/>
  <c r="L632" i="4"/>
  <c r="J634" i="4" l="1"/>
  <c r="O633" i="4"/>
  <c r="L633" i="4"/>
  <c r="T513" i="4"/>
  <c r="V513" i="4" s="1"/>
  <c r="U631" i="4"/>
  <c r="S752" i="4"/>
  <c r="S753" i="4" l="1"/>
  <c r="U632" i="4"/>
  <c r="L634" i="4"/>
  <c r="T514" i="4"/>
  <c r="V514" i="4" s="1"/>
  <c r="O634" i="4"/>
  <c r="J635" i="4"/>
  <c r="O635" i="4" l="1"/>
  <c r="J636" i="4"/>
  <c r="T515" i="4"/>
  <c r="V515" i="4" s="1"/>
  <c r="L635" i="4"/>
  <c r="U633" i="4"/>
  <c r="S754" i="4"/>
  <c r="T516" i="4" l="1"/>
  <c r="V516" i="4" s="1"/>
  <c r="J637" i="4"/>
  <c r="O636" i="4"/>
  <c r="L636" i="4"/>
  <c r="S755" i="4"/>
  <c r="U634" i="4"/>
  <c r="S756" i="4" l="1"/>
  <c r="U635" i="4"/>
  <c r="O637" i="4"/>
  <c r="J638" i="4"/>
  <c r="T517" i="4"/>
  <c r="V517" i="4" s="1"/>
  <c r="L637" i="4"/>
  <c r="O638" i="4" l="1"/>
  <c r="J639" i="4"/>
  <c r="L638" i="4"/>
  <c r="T518" i="4"/>
  <c r="V518" i="4" s="1"/>
  <c r="S757" i="4"/>
  <c r="U636" i="4"/>
  <c r="S758" i="4" l="1"/>
  <c r="U637" i="4"/>
  <c r="J640" i="4"/>
  <c r="L639" i="4"/>
  <c r="O639" i="4"/>
  <c r="T519" i="4"/>
  <c r="V519" i="4" s="1"/>
  <c r="J641" i="4" l="1"/>
  <c r="O640" i="4"/>
  <c r="L640" i="4"/>
  <c r="T520" i="4"/>
  <c r="V520" i="4" s="1"/>
  <c r="S759" i="4"/>
  <c r="U638" i="4"/>
  <c r="S760" i="4" l="1"/>
  <c r="U639" i="4"/>
  <c r="O641" i="4"/>
  <c r="J642" i="4"/>
  <c r="T521" i="4"/>
  <c r="V521" i="4" s="1"/>
  <c r="L641" i="4"/>
  <c r="L642" i="4" l="1"/>
  <c r="J643" i="4"/>
  <c r="O642" i="4"/>
  <c r="T522" i="4"/>
  <c r="V522" i="4" s="1"/>
  <c r="U640" i="4"/>
  <c r="S761" i="4"/>
  <c r="S762" i="4" l="1"/>
  <c r="U641" i="4"/>
  <c r="J644" i="4"/>
  <c r="T523" i="4"/>
  <c r="V523" i="4" s="1"/>
  <c r="O643" i="4"/>
  <c r="L643" i="4"/>
  <c r="T524" i="4" l="1"/>
  <c r="V524" i="4" s="1"/>
  <c r="J645" i="4"/>
  <c r="O644" i="4"/>
  <c r="L644" i="4"/>
  <c r="S763" i="4"/>
  <c r="U642" i="4"/>
  <c r="S764" i="4" l="1"/>
  <c r="U643" i="4"/>
  <c r="J646" i="4"/>
  <c r="L645" i="4"/>
  <c r="O645" i="4"/>
  <c r="T525" i="4"/>
  <c r="V525" i="4" s="1"/>
  <c r="J647" i="4" l="1"/>
  <c r="O646" i="4"/>
  <c r="T526" i="4"/>
  <c r="V526" i="4" s="1"/>
  <c r="L646" i="4"/>
  <c r="S765" i="4"/>
  <c r="U644" i="4"/>
  <c r="S766" i="4" l="1"/>
  <c r="U645" i="4"/>
  <c r="J648" i="4"/>
  <c r="L647" i="4"/>
  <c r="O647" i="4"/>
  <c r="T527" i="4"/>
  <c r="V527" i="4" s="1"/>
  <c r="O648" i="4" l="1"/>
  <c r="L648" i="4"/>
  <c r="T528" i="4"/>
  <c r="V528" i="4" s="1"/>
  <c r="J649" i="4"/>
  <c r="S767" i="4"/>
  <c r="U646" i="4"/>
  <c r="S768" i="4" l="1"/>
  <c r="U647" i="4"/>
  <c r="O649" i="4"/>
  <c r="J650" i="4"/>
  <c r="T529" i="4"/>
  <c r="V529" i="4" s="1"/>
  <c r="L649" i="4"/>
  <c r="J651" i="4" l="1"/>
  <c r="O650" i="4"/>
  <c r="T530" i="4"/>
  <c r="V530" i="4" s="1"/>
  <c r="L650" i="4"/>
  <c r="S769" i="4"/>
  <c r="U648" i="4"/>
  <c r="S770" i="4" l="1"/>
  <c r="U649" i="4"/>
  <c r="J652" i="4"/>
  <c r="O651" i="4"/>
  <c r="T531" i="4"/>
  <c r="V531" i="4" s="1"/>
  <c r="L651" i="4"/>
  <c r="O652" i="4" l="1"/>
  <c r="J653" i="4"/>
  <c r="T532" i="4"/>
  <c r="V532" i="4" s="1"/>
  <c r="L652" i="4"/>
  <c r="S771" i="4"/>
  <c r="U650" i="4"/>
  <c r="J654" i="4" l="1"/>
  <c r="L653" i="4"/>
  <c r="T533" i="4"/>
  <c r="V533" i="4" s="1"/>
  <c r="O653" i="4"/>
  <c r="U651" i="4"/>
  <c r="S772" i="4"/>
  <c r="S773" i="4" l="1"/>
  <c r="U652" i="4"/>
  <c r="O654" i="4"/>
  <c r="J655" i="4"/>
  <c r="T534" i="4"/>
  <c r="V534" i="4" s="1"/>
  <c r="L654" i="4"/>
  <c r="J656" i="4" l="1"/>
  <c r="O655" i="4"/>
  <c r="T535" i="4"/>
  <c r="V535" i="4" s="1"/>
  <c r="L655" i="4"/>
  <c r="U653" i="4"/>
  <c r="S774" i="4"/>
  <c r="S775" i="4" l="1"/>
  <c r="U654" i="4"/>
  <c r="O656" i="4"/>
  <c r="J657" i="4"/>
  <c r="T536" i="4"/>
  <c r="V536" i="4" s="1"/>
  <c r="L656" i="4"/>
  <c r="O657" i="4" l="1"/>
  <c r="J658" i="4"/>
  <c r="T537" i="4"/>
  <c r="V537" i="4" s="1"/>
  <c r="L657" i="4"/>
  <c r="S776" i="4"/>
  <c r="U655" i="4"/>
  <c r="J659" i="4" l="1"/>
  <c r="T538" i="4"/>
  <c r="V538" i="4" s="1"/>
  <c r="L658" i="4"/>
  <c r="O658" i="4"/>
  <c r="S777" i="4"/>
  <c r="U656" i="4"/>
  <c r="S778" i="4" l="1"/>
  <c r="U657" i="4"/>
  <c r="O659" i="4"/>
  <c r="L659" i="4"/>
  <c r="J660" i="4"/>
  <c r="T539" i="4"/>
  <c r="V539" i="4" s="1"/>
  <c r="O660" i="4" l="1"/>
  <c r="T540" i="4"/>
  <c r="V540" i="4" s="1"/>
  <c r="J661" i="4"/>
  <c r="L660" i="4"/>
  <c r="U658" i="4"/>
  <c r="S779" i="4"/>
  <c r="J662" i="4" l="1"/>
  <c r="O661" i="4"/>
  <c r="T541" i="4"/>
  <c r="V541" i="4" s="1"/>
  <c r="L661" i="4"/>
  <c r="S780" i="4"/>
  <c r="U659" i="4"/>
  <c r="U660" i="4" l="1"/>
  <c r="S781" i="4"/>
  <c r="J663" i="4"/>
  <c r="O662" i="4"/>
  <c r="L662" i="4"/>
  <c r="T542" i="4"/>
  <c r="V542" i="4" s="1"/>
  <c r="S782" i="4" l="1"/>
  <c r="U661" i="4"/>
  <c r="O663" i="4"/>
  <c r="J664" i="4"/>
  <c r="T543" i="4"/>
  <c r="V543" i="4" s="1"/>
  <c r="L663" i="4"/>
  <c r="L664" i="4" l="1"/>
  <c r="O664" i="4"/>
  <c r="J665" i="4"/>
  <c r="T544" i="4"/>
  <c r="V544" i="4" s="1"/>
  <c r="S783" i="4"/>
  <c r="U662" i="4"/>
  <c r="S784" i="4" l="1"/>
  <c r="U663" i="4"/>
  <c r="O665" i="4"/>
  <c r="J666" i="4"/>
  <c r="T545" i="4"/>
  <c r="V545" i="4" s="1"/>
  <c r="L665" i="4"/>
  <c r="J667" i="4" l="1"/>
  <c r="T546" i="4"/>
  <c r="V546" i="4" s="1"/>
  <c r="O666" i="4"/>
  <c r="L666" i="4"/>
  <c r="S785" i="4"/>
  <c r="U664" i="4"/>
  <c r="S786" i="4" l="1"/>
  <c r="U665" i="4"/>
  <c r="O667" i="4"/>
  <c r="T547" i="4"/>
  <c r="V547" i="4" s="1"/>
  <c r="J668" i="4"/>
  <c r="L667" i="4"/>
  <c r="L668" i="4" l="1"/>
  <c r="J669" i="4"/>
  <c r="O668" i="4"/>
  <c r="T548" i="4"/>
  <c r="V548" i="4" s="1"/>
  <c r="S787" i="4"/>
  <c r="U666" i="4"/>
  <c r="S788" i="4" l="1"/>
  <c r="U667" i="4"/>
  <c r="J670" i="4"/>
  <c r="O669" i="4"/>
  <c r="L669" i="4"/>
  <c r="T549" i="4"/>
  <c r="V549" i="4" s="1"/>
  <c r="O670" i="4" l="1"/>
  <c r="J671" i="4"/>
  <c r="L670" i="4"/>
  <c r="T550" i="4"/>
  <c r="V550" i="4" s="1"/>
  <c r="U668" i="4"/>
  <c r="S789" i="4"/>
  <c r="S790" i="4" l="1"/>
  <c r="U669" i="4"/>
  <c r="L671" i="4"/>
  <c r="J672" i="4"/>
  <c r="O671" i="4"/>
  <c r="T551" i="4"/>
  <c r="V551" i="4" s="1"/>
  <c r="J673" i="4" l="1"/>
  <c r="O672" i="4"/>
  <c r="T552" i="4"/>
  <c r="V552" i="4" s="1"/>
  <c r="L672" i="4"/>
  <c r="U670" i="4"/>
  <c r="S791" i="4"/>
  <c r="S792" i="4" l="1"/>
  <c r="U671" i="4"/>
  <c r="J674" i="4"/>
  <c r="T553" i="4"/>
  <c r="V553" i="4" s="1"/>
  <c r="O673" i="4"/>
  <c r="L673" i="4"/>
  <c r="O674" i="4" l="1"/>
  <c r="J675" i="4"/>
  <c r="T554" i="4"/>
  <c r="V554" i="4" s="1"/>
  <c r="L674" i="4"/>
  <c r="S793" i="4"/>
  <c r="U672" i="4"/>
  <c r="S794" i="4" l="1"/>
  <c r="U673" i="4"/>
  <c r="L675" i="4"/>
  <c r="J676" i="4"/>
  <c r="T555" i="4"/>
  <c r="V555" i="4" s="1"/>
  <c r="O675" i="4"/>
  <c r="T556" i="4" l="1"/>
  <c r="V556" i="4" s="1"/>
  <c r="J677" i="4"/>
  <c r="O676" i="4"/>
  <c r="L676" i="4"/>
  <c r="S795" i="4"/>
  <c r="U674" i="4"/>
  <c r="S796" i="4" l="1"/>
  <c r="U675" i="4"/>
  <c r="J678" i="4"/>
  <c r="T557" i="4"/>
  <c r="V557" i="4" s="1"/>
  <c r="O677" i="4"/>
  <c r="L677" i="4"/>
  <c r="O678" i="4" l="1"/>
  <c r="J679" i="4"/>
  <c r="T558" i="4"/>
  <c r="V558" i="4" s="1"/>
  <c r="L678" i="4"/>
  <c r="S797" i="4"/>
  <c r="U676" i="4"/>
  <c r="O679" i="4" l="1"/>
  <c r="T559" i="4"/>
  <c r="V559" i="4" s="1"/>
  <c r="L679" i="4"/>
  <c r="J680" i="4"/>
  <c r="S798" i="4"/>
  <c r="U677" i="4"/>
  <c r="S799" i="4" l="1"/>
  <c r="U678" i="4"/>
  <c r="J681" i="4"/>
  <c r="O680" i="4"/>
  <c r="T560" i="4"/>
  <c r="V560" i="4" s="1"/>
  <c r="L680" i="4"/>
  <c r="O681" i="4" l="1"/>
  <c r="J682" i="4"/>
  <c r="T561" i="4"/>
  <c r="V561" i="4" s="1"/>
  <c r="L681" i="4"/>
  <c r="S800" i="4"/>
  <c r="U679" i="4"/>
  <c r="J683" i="4" l="1"/>
  <c r="O682" i="4"/>
  <c r="L682" i="4"/>
  <c r="T562" i="4"/>
  <c r="V562" i="4" s="1"/>
  <c r="S801" i="4"/>
  <c r="U680" i="4"/>
  <c r="S802" i="4" l="1"/>
  <c r="U681" i="4"/>
  <c r="T563" i="4"/>
  <c r="V563" i="4" s="1"/>
  <c r="O683" i="4"/>
  <c r="J684" i="4"/>
  <c r="L683" i="4"/>
  <c r="J685" i="4" l="1"/>
  <c r="O684" i="4"/>
  <c r="T564" i="4"/>
  <c r="V564" i="4" s="1"/>
  <c r="L684" i="4"/>
  <c r="S803" i="4"/>
  <c r="U682" i="4"/>
  <c r="S804" i="4" l="1"/>
  <c r="U683" i="4"/>
  <c r="O685" i="4"/>
  <c r="J686" i="4"/>
  <c r="L685" i="4"/>
  <c r="T565" i="4"/>
  <c r="V565" i="4" s="1"/>
  <c r="O686" i="4" l="1"/>
  <c r="L686" i="4"/>
  <c r="J687" i="4"/>
  <c r="T566" i="4"/>
  <c r="V566" i="4" s="1"/>
  <c r="S805" i="4"/>
  <c r="U684" i="4"/>
  <c r="S806" i="4" l="1"/>
  <c r="U685" i="4"/>
  <c r="O687" i="4"/>
  <c r="J688" i="4"/>
  <c r="T567" i="4"/>
  <c r="V567" i="4" s="1"/>
  <c r="L687" i="4"/>
  <c r="J689" i="4" l="1"/>
  <c r="O688" i="4"/>
  <c r="L688" i="4"/>
  <c r="T568" i="4"/>
  <c r="V568" i="4" s="1"/>
  <c r="S807" i="4"/>
  <c r="U686" i="4"/>
  <c r="S808" i="4" l="1"/>
  <c r="U687" i="4"/>
  <c r="O689" i="4"/>
  <c r="J690" i="4"/>
  <c r="T569" i="4"/>
  <c r="V569" i="4" s="1"/>
  <c r="L689" i="4"/>
  <c r="L690" i="4" l="1"/>
  <c r="O690" i="4"/>
  <c r="J691" i="4"/>
  <c r="T570" i="4"/>
  <c r="V570" i="4" s="1"/>
  <c r="S809" i="4"/>
  <c r="U688" i="4"/>
  <c r="S810" i="4" l="1"/>
  <c r="U689" i="4"/>
  <c r="T571" i="4"/>
  <c r="V571" i="4" s="1"/>
  <c r="J692" i="4"/>
  <c r="O691" i="4"/>
  <c r="L691" i="4"/>
  <c r="O692" i="4" l="1"/>
  <c r="J693" i="4"/>
  <c r="T572" i="4"/>
  <c r="V572" i="4" s="1"/>
  <c r="L692" i="4"/>
  <c r="S811" i="4"/>
  <c r="U690" i="4"/>
  <c r="U691" i="4" l="1"/>
  <c r="S812" i="4"/>
  <c r="J694" i="4"/>
  <c r="L693" i="4"/>
  <c r="O693" i="4"/>
  <c r="T573" i="4"/>
  <c r="V573" i="4" s="1"/>
  <c r="S813" i="4" l="1"/>
  <c r="U692" i="4"/>
  <c r="J695" i="4"/>
  <c r="O694" i="4"/>
  <c r="T574" i="4"/>
  <c r="V574" i="4" s="1"/>
  <c r="L694" i="4"/>
  <c r="J696" i="4" l="1"/>
  <c r="T575" i="4"/>
  <c r="V575" i="4" s="1"/>
  <c r="L695" i="4"/>
  <c r="O695" i="4"/>
  <c r="S814" i="4"/>
  <c r="U693" i="4"/>
  <c r="S815" i="4" l="1"/>
  <c r="U694" i="4"/>
  <c r="O696" i="4"/>
  <c r="L696" i="4"/>
  <c r="J697" i="4"/>
  <c r="T576" i="4"/>
  <c r="V576" i="4" s="1"/>
  <c r="J698" i="4" l="1"/>
  <c r="O697" i="4"/>
  <c r="L697" i="4"/>
  <c r="T577" i="4"/>
  <c r="V577" i="4" s="1"/>
  <c r="S816" i="4"/>
  <c r="U695" i="4"/>
  <c r="S817" i="4" l="1"/>
  <c r="U696" i="4"/>
  <c r="T578" i="4"/>
  <c r="V578" i="4" s="1"/>
  <c r="J699" i="4"/>
  <c r="O698" i="4"/>
  <c r="L698" i="4"/>
  <c r="J700" i="4" l="1"/>
  <c r="O699" i="4"/>
  <c r="L699" i="4"/>
  <c r="T579" i="4"/>
  <c r="V579" i="4" s="1"/>
  <c r="S818" i="4"/>
  <c r="U697" i="4"/>
  <c r="S819" i="4" l="1"/>
  <c r="U698" i="4"/>
  <c r="O700" i="4"/>
  <c r="J701" i="4"/>
  <c r="T580" i="4"/>
  <c r="V580" i="4" s="1"/>
  <c r="L700" i="4"/>
  <c r="J702" i="4" l="1"/>
  <c r="O701" i="4"/>
  <c r="L701" i="4"/>
  <c r="T581" i="4"/>
  <c r="V581" i="4" s="1"/>
  <c r="S820" i="4"/>
  <c r="U699" i="4"/>
  <c r="S821" i="4" l="1"/>
  <c r="U700" i="4"/>
  <c r="O702" i="4"/>
  <c r="J703" i="4"/>
  <c r="T582" i="4"/>
  <c r="V582" i="4" s="1"/>
  <c r="L702" i="4"/>
  <c r="J704" i="4" l="1"/>
  <c r="O703" i="4"/>
  <c r="T583" i="4"/>
  <c r="V583" i="4" s="1"/>
  <c r="L703" i="4"/>
  <c r="S822" i="4"/>
  <c r="U701" i="4"/>
  <c r="S823" i="4" l="1"/>
  <c r="U702" i="4"/>
  <c r="O704" i="4"/>
  <c r="J705" i="4"/>
  <c r="L704" i="4"/>
  <c r="T584" i="4"/>
  <c r="V584" i="4" s="1"/>
  <c r="T585" i="4" l="1"/>
  <c r="V585" i="4" s="1"/>
  <c r="J706" i="4"/>
  <c r="O705" i="4"/>
  <c r="L705" i="4"/>
  <c r="S824" i="4"/>
  <c r="U703" i="4"/>
  <c r="S825" i="4" l="1"/>
  <c r="U704" i="4"/>
  <c r="J707" i="4"/>
  <c r="O706" i="4"/>
  <c r="L706" i="4"/>
  <c r="T586" i="4"/>
  <c r="V586" i="4" s="1"/>
  <c r="O707" i="4" l="1"/>
  <c r="J708" i="4"/>
  <c r="T587" i="4"/>
  <c r="V587" i="4" s="1"/>
  <c r="L707" i="4"/>
  <c r="S826" i="4"/>
  <c r="U705" i="4"/>
  <c r="O708" i="4" l="1"/>
  <c r="L708" i="4"/>
  <c r="J709" i="4"/>
  <c r="T588" i="4"/>
  <c r="V588" i="4" s="1"/>
  <c r="S827" i="4"/>
  <c r="U706" i="4"/>
  <c r="S828" i="4" l="1"/>
  <c r="U707" i="4"/>
  <c r="J710" i="4"/>
  <c r="O709" i="4"/>
  <c r="T589" i="4"/>
  <c r="V589" i="4" s="1"/>
  <c r="L709" i="4"/>
  <c r="J711" i="4" l="1"/>
  <c r="O710" i="4"/>
  <c r="T590" i="4"/>
  <c r="V590" i="4" s="1"/>
  <c r="L710" i="4"/>
  <c r="S829" i="4"/>
  <c r="U708" i="4"/>
  <c r="S830" i="4" l="1"/>
  <c r="U709" i="4"/>
  <c r="O711" i="4"/>
  <c r="J712" i="4"/>
  <c r="L711" i="4"/>
  <c r="T591" i="4"/>
  <c r="V591" i="4" s="1"/>
  <c r="L712" i="4" l="1"/>
  <c r="O712" i="4"/>
  <c r="T592" i="4"/>
  <c r="V592" i="4" s="1"/>
  <c r="J713" i="4"/>
  <c r="U710" i="4"/>
  <c r="S831" i="4"/>
  <c r="S832" i="4" l="1"/>
  <c r="U711" i="4"/>
  <c r="T593" i="4"/>
  <c r="V593" i="4" s="1"/>
  <c r="J714" i="4"/>
  <c r="O713" i="4"/>
  <c r="L713" i="4"/>
  <c r="O714" i="4" l="1"/>
  <c r="J715" i="4"/>
  <c r="L714" i="4"/>
  <c r="T594" i="4"/>
  <c r="V594" i="4" s="1"/>
  <c r="S833" i="4"/>
  <c r="U712" i="4"/>
  <c r="O715" i="4" l="1"/>
  <c r="J716" i="4"/>
  <c r="T595" i="4"/>
  <c r="V595" i="4" s="1"/>
  <c r="L715" i="4"/>
  <c r="S834" i="4"/>
  <c r="U713" i="4"/>
  <c r="S835" i="4" l="1"/>
  <c r="U714" i="4"/>
  <c r="J717" i="4"/>
  <c r="L716" i="4"/>
  <c r="O716" i="4"/>
  <c r="T596" i="4"/>
  <c r="V596" i="4" s="1"/>
  <c r="J718" i="4" l="1"/>
  <c r="O717" i="4"/>
  <c r="T597" i="4"/>
  <c r="V597" i="4" s="1"/>
  <c r="L717" i="4"/>
  <c r="S836" i="4"/>
  <c r="U715" i="4"/>
  <c r="S837" i="4" l="1"/>
  <c r="U716" i="4"/>
  <c r="O718" i="4"/>
  <c r="L718" i="4"/>
  <c r="J719" i="4"/>
  <c r="T598" i="4"/>
  <c r="V598" i="4" s="1"/>
  <c r="L719" i="4" l="1"/>
  <c r="O719" i="4"/>
  <c r="T599" i="4"/>
  <c r="V599" i="4" s="1"/>
  <c r="J720" i="4"/>
  <c r="S838" i="4"/>
  <c r="U717" i="4"/>
  <c r="S839" i="4" l="1"/>
  <c r="U718" i="4"/>
  <c r="T600" i="4"/>
  <c r="V600" i="4" s="1"/>
  <c r="J721" i="4"/>
  <c r="O720" i="4"/>
  <c r="L720" i="4"/>
  <c r="O721" i="4" l="1"/>
  <c r="J722" i="4"/>
  <c r="L721" i="4"/>
  <c r="T601" i="4"/>
  <c r="V601" i="4" s="1"/>
  <c r="S840" i="4"/>
  <c r="U719" i="4"/>
  <c r="O722" i="4" l="1"/>
  <c r="J723" i="4"/>
  <c r="T602" i="4"/>
  <c r="V602" i="4" s="1"/>
  <c r="L722" i="4"/>
  <c r="U720" i="4"/>
  <c r="S841" i="4"/>
  <c r="S842" i="4" l="1"/>
  <c r="U721" i="4"/>
  <c r="L723" i="4"/>
  <c r="J724" i="4"/>
  <c r="O723" i="4"/>
  <c r="T603" i="4"/>
  <c r="V603" i="4" s="1"/>
  <c r="J725" i="4" l="1"/>
  <c r="O724" i="4"/>
  <c r="T604" i="4"/>
  <c r="V604" i="4" s="1"/>
  <c r="L724" i="4"/>
  <c r="U722" i="4"/>
  <c r="S843" i="4"/>
  <c r="S844" i="4" l="1"/>
  <c r="U723" i="4"/>
  <c r="J726" i="4"/>
  <c r="O725" i="4"/>
  <c r="T605" i="4"/>
  <c r="V605" i="4" s="1"/>
  <c r="L725" i="4"/>
  <c r="O726" i="4" l="1"/>
  <c r="L726" i="4"/>
  <c r="J727" i="4"/>
  <c r="T606" i="4"/>
  <c r="V606" i="4" s="1"/>
  <c r="S845" i="4"/>
  <c r="U724" i="4"/>
  <c r="L727" i="4" l="1"/>
  <c r="J728" i="4"/>
  <c r="O727" i="4"/>
  <c r="T607" i="4"/>
  <c r="V607" i="4" s="1"/>
  <c r="S846" i="4"/>
  <c r="U725" i="4"/>
  <c r="S847" i="4" l="1"/>
  <c r="U726" i="4"/>
  <c r="J729" i="4"/>
  <c r="T608" i="4"/>
  <c r="V608" i="4" s="1"/>
  <c r="O728" i="4"/>
  <c r="L728" i="4"/>
  <c r="O729" i="4" l="1"/>
  <c r="J730" i="4"/>
  <c r="T609" i="4"/>
  <c r="V609" i="4" s="1"/>
  <c r="L729" i="4"/>
  <c r="S848" i="4"/>
  <c r="U727" i="4"/>
  <c r="L730" i="4" l="1"/>
  <c r="O730" i="4"/>
  <c r="J731" i="4"/>
  <c r="T610" i="4"/>
  <c r="V610" i="4" s="1"/>
  <c r="S849" i="4"/>
  <c r="U728" i="4"/>
  <c r="S850" i="4" l="1"/>
  <c r="U729" i="4"/>
  <c r="J732" i="4"/>
  <c r="O731" i="4"/>
  <c r="T611" i="4"/>
  <c r="V611" i="4" s="1"/>
  <c r="L731" i="4"/>
  <c r="J733" i="4" l="1"/>
  <c r="T612" i="4"/>
  <c r="V612" i="4" s="1"/>
  <c r="O732" i="4"/>
  <c r="L732" i="4"/>
  <c r="S851" i="4"/>
  <c r="U730" i="4"/>
  <c r="S852" i="4" l="1"/>
  <c r="U731" i="4"/>
  <c r="O733" i="4"/>
  <c r="J734" i="4"/>
  <c r="T613" i="4"/>
  <c r="V613" i="4" s="1"/>
  <c r="L733" i="4"/>
  <c r="L734" i="4" l="1"/>
  <c r="J735" i="4"/>
  <c r="O734" i="4"/>
  <c r="T614" i="4"/>
  <c r="V614" i="4" s="1"/>
  <c r="S853" i="4"/>
  <c r="U732" i="4"/>
  <c r="S854" i="4" l="1"/>
  <c r="U733" i="4"/>
  <c r="T615" i="4"/>
  <c r="V615" i="4" s="1"/>
  <c r="O735" i="4"/>
  <c r="J736" i="4"/>
  <c r="L735" i="4"/>
  <c r="O736" i="4" l="1"/>
  <c r="J737" i="4"/>
  <c r="T616" i="4"/>
  <c r="V616" i="4" s="1"/>
  <c r="L736" i="4"/>
  <c r="S855" i="4"/>
  <c r="U734" i="4"/>
  <c r="S856" i="4" l="1"/>
  <c r="U735" i="4"/>
  <c r="O737" i="4"/>
  <c r="J738" i="4"/>
  <c r="T617" i="4"/>
  <c r="V617" i="4" s="1"/>
  <c r="L737" i="4"/>
  <c r="J739" i="4" l="1"/>
  <c r="O738" i="4"/>
  <c r="L738" i="4"/>
  <c r="T618" i="4"/>
  <c r="V618" i="4" s="1"/>
  <c r="U736" i="4"/>
  <c r="S857" i="4"/>
  <c r="S858" i="4" l="1"/>
  <c r="U737" i="4"/>
  <c r="J740" i="4"/>
  <c r="O739" i="4"/>
  <c r="T619" i="4"/>
  <c r="V619" i="4" s="1"/>
  <c r="L739" i="4"/>
  <c r="O740" i="4" l="1"/>
  <c r="J741" i="4"/>
  <c r="T620" i="4"/>
  <c r="V620" i="4" s="1"/>
  <c r="L740" i="4"/>
  <c r="S859" i="4"/>
  <c r="U738" i="4"/>
  <c r="S860" i="4" l="1"/>
  <c r="U739" i="4"/>
  <c r="L741" i="4"/>
  <c r="O741" i="4"/>
  <c r="J742" i="4"/>
  <c r="T621" i="4"/>
  <c r="V621" i="4" s="1"/>
  <c r="T622" i="4" l="1"/>
  <c r="V622" i="4" s="1"/>
  <c r="O742" i="4"/>
  <c r="J743" i="4"/>
  <c r="L742" i="4"/>
  <c r="S861" i="4"/>
  <c r="U740" i="4"/>
  <c r="S862" i="4" l="1"/>
  <c r="U741" i="4"/>
  <c r="O743" i="4"/>
  <c r="J744" i="4"/>
  <c r="T623" i="4"/>
  <c r="V623" i="4" s="1"/>
  <c r="L743" i="4"/>
  <c r="J745" i="4" l="1"/>
  <c r="T624" i="4"/>
  <c r="V624" i="4" s="1"/>
  <c r="O744" i="4"/>
  <c r="L744" i="4"/>
  <c r="U742" i="4"/>
  <c r="S863" i="4"/>
  <c r="S864" i="4" l="1"/>
  <c r="U743" i="4"/>
  <c r="O745" i="4"/>
  <c r="L745" i="4"/>
  <c r="J746" i="4"/>
  <c r="T625" i="4"/>
  <c r="V625" i="4" s="1"/>
  <c r="O746" i="4" l="1"/>
  <c r="J747" i="4"/>
  <c r="T626" i="4"/>
  <c r="V626" i="4" s="1"/>
  <c r="L746" i="4"/>
  <c r="S865" i="4"/>
  <c r="U744" i="4"/>
  <c r="S866" i="4" l="1"/>
  <c r="U745" i="4"/>
  <c r="J748" i="4"/>
  <c r="O747" i="4"/>
  <c r="T627" i="4"/>
  <c r="V627" i="4" s="1"/>
  <c r="L747" i="4"/>
  <c r="J749" i="4" l="1"/>
  <c r="O748" i="4"/>
  <c r="L748" i="4"/>
  <c r="T628" i="4"/>
  <c r="V628" i="4" s="1"/>
  <c r="S867" i="4"/>
  <c r="U746" i="4"/>
  <c r="S868" i="4" l="1"/>
  <c r="U747" i="4"/>
  <c r="J750" i="4"/>
  <c r="O749" i="4"/>
  <c r="T629" i="4"/>
  <c r="V629" i="4" s="1"/>
  <c r="L749" i="4"/>
  <c r="O750" i="4" l="1"/>
  <c r="J751" i="4"/>
  <c r="L750" i="4"/>
  <c r="T630" i="4"/>
  <c r="V630" i="4" s="1"/>
  <c r="S869" i="4"/>
  <c r="U748" i="4"/>
  <c r="S870" i="4" l="1"/>
  <c r="U749" i="4"/>
  <c r="J752" i="4"/>
  <c r="O751" i="4"/>
  <c r="T631" i="4"/>
  <c r="V631" i="4" s="1"/>
  <c r="L751" i="4"/>
  <c r="J753" i="4" l="1"/>
  <c r="T632" i="4"/>
  <c r="V632" i="4" s="1"/>
  <c r="O752" i="4"/>
  <c r="L752" i="4"/>
  <c r="U750" i="4"/>
  <c r="S871" i="4"/>
  <c r="S872" i="4" l="1"/>
  <c r="U751" i="4"/>
  <c r="O753" i="4"/>
  <c r="J754" i="4"/>
  <c r="T633" i="4"/>
  <c r="V633" i="4" s="1"/>
  <c r="L753" i="4"/>
  <c r="O754" i="4" l="1"/>
  <c r="J755" i="4"/>
  <c r="L754" i="4"/>
  <c r="T634" i="4"/>
  <c r="V634" i="4" s="1"/>
  <c r="S873" i="4"/>
  <c r="U752" i="4"/>
  <c r="J756" i="4" l="1"/>
  <c r="O755" i="4"/>
  <c r="T635" i="4"/>
  <c r="V635" i="4" s="1"/>
  <c r="L755" i="4"/>
  <c r="S874" i="4"/>
  <c r="U753" i="4"/>
  <c r="U754" i="4" l="1"/>
  <c r="S875" i="4"/>
  <c r="J757" i="4"/>
  <c r="O756" i="4"/>
  <c r="T636" i="4"/>
  <c r="V636" i="4" s="1"/>
  <c r="L756" i="4"/>
  <c r="S876" i="4" l="1"/>
  <c r="U755" i="4"/>
  <c r="O757" i="4"/>
  <c r="T637" i="4"/>
  <c r="V637" i="4" s="1"/>
  <c r="J758" i="4"/>
  <c r="L757" i="4"/>
  <c r="J759" i="4" l="1"/>
  <c r="T638" i="4"/>
  <c r="V638" i="4" s="1"/>
  <c r="O758" i="4"/>
  <c r="L758" i="4"/>
  <c r="U756" i="4"/>
  <c r="S877" i="4"/>
  <c r="S878" i="4" l="1"/>
  <c r="U757" i="4"/>
  <c r="J760" i="4"/>
  <c r="O759" i="4"/>
  <c r="T639" i="4"/>
  <c r="V639" i="4" s="1"/>
  <c r="L759" i="4"/>
  <c r="O760" i="4" l="1"/>
  <c r="J761" i="4"/>
  <c r="T640" i="4"/>
  <c r="V640" i="4" s="1"/>
  <c r="L760" i="4"/>
  <c r="S879" i="4"/>
  <c r="U758" i="4"/>
  <c r="O761" i="4" l="1"/>
  <c r="T641" i="4"/>
  <c r="V641" i="4" s="1"/>
  <c r="J762" i="4"/>
  <c r="L761" i="4"/>
  <c r="S880" i="4"/>
  <c r="U759" i="4"/>
  <c r="O762" i="4" l="1"/>
  <c r="T642" i="4"/>
  <c r="V642" i="4" s="1"/>
  <c r="J763" i="4"/>
  <c r="L762" i="4"/>
  <c r="S881" i="4"/>
  <c r="U760" i="4"/>
  <c r="J764" i="4" l="1"/>
  <c r="L763" i="4"/>
  <c r="O763" i="4"/>
  <c r="T643" i="4"/>
  <c r="V643" i="4" s="1"/>
  <c r="S882" i="4"/>
  <c r="U761" i="4"/>
  <c r="S883" i="4" l="1"/>
  <c r="U762" i="4"/>
  <c r="L764" i="4"/>
  <c r="J765" i="4"/>
  <c r="O764" i="4"/>
  <c r="T644" i="4"/>
  <c r="V644" i="4" s="1"/>
  <c r="T645" i="4" l="1"/>
  <c r="V645" i="4" s="1"/>
  <c r="J766" i="4"/>
  <c r="O765" i="4"/>
  <c r="L765" i="4"/>
  <c r="S884" i="4"/>
  <c r="U763" i="4"/>
  <c r="S885" i="4" l="1"/>
  <c r="U764" i="4"/>
  <c r="O766" i="4"/>
  <c r="T646" i="4"/>
  <c r="V646" i="4" s="1"/>
  <c r="J767" i="4"/>
  <c r="L766" i="4"/>
  <c r="O767" i="4" l="1"/>
  <c r="T647" i="4"/>
  <c r="V647" i="4" s="1"/>
  <c r="J768" i="4"/>
  <c r="L767" i="4"/>
  <c r="S886" i="4"/>
  <c r="U765" i="4"/>
  <c r="O768" i="4" l="1"/>
  <c r="T648" i="4"/>
  <c r="V648" i="4" s="1"/>
  <c r="J769" i="4"/>
  <c r="L768" i="4"/>
  <c r="S887" i="4"/>
  <c r="U766" i="4"/>
  <c r="L769" i="4" l="1"/>
  <c r="J770" i="4"/>
  <c r="O769" i="4"/>
  <c r="T649" i="4"/>
  <c r="V649" i="4" s="1"/>
  <c r="S888" i="4"/>
  <c r="U767" i="4"/>
  <c r="U768" i="4" l="1"/>
  <c r="S889" i="4"/>
  <c r="J771" i="4"/>
  <c r="O770" i="4"/>
  <c r="T650" i="4"/>
  <c r="V650" i="4" s="1"/>
  <c r="L770" i="4"/>
  <c r="S890" i="4" l="1"/>
  <c r="U769" i="4"/>
  <c r="J772" i="4"/>
  <c r="O771" i="4"/>
  <c r="L771" i="4"/>
  <c r="T651" i="4"/>
  <c r="V651" i="4" s="1"/>
  <c r="J773" i="4" l="1"/>
  <c r="O772" i="4"/>
  <c r="T652" i="4"/>
  <c r="V652" i="4" s="1"/>
  <c r="L772" i="4"/>
  <c r="S891" i="4"/>
  <c r="U770" i="4"/>
  <c r="S892" i="4" l="1"/>
  <c r="U771" i="4"/>
  <c r="O773" i="4"/>
  <c r="J774" i="4"/>
  <c r="T653" i="4"/>
  <c r="V653" i="4" s="1"/>
  <c r="L773" i="4"/>
  <c r="J775" i="4" l="1"/>
  <c r="T654" i="4"/>
  <c r="V654" i="4" s="1"/>
  <c r="O774" i="4"/>
  <c r="L774" i="4"/>
  <c r="S893" i="4"/>
  <c r="U772" i="4"/>
  <c r="S894" i="4" l="1"/>
  <c r="U773" i="4"/>
  <c r="O775" i="4"/>
  <c r="J776" i="4"/>
  <c r="L775" i="4"/>
  <c r="T655" i="4"/>
  <c r="V655" i="4" s="1"/>
  <c r="O776" i="4" l="1"/>
  <c r="J777" i="4"/>
  <c r="T656" i="4"/>
  <c r="V656" i="4" s="1"/>
  <c r="L776" i="4"/>
  <c r="S895" i="4"/>
  <c r="U774" i="4"/>
  <c r="S896" i="4" l="1"/>
  <c r="U775" i="4"/>
  <c r="J778" i="4"/>
  <c r="O777" i="4"/>
  <c r="T657" i="4"/>
  <c r="V657" i="4" s="1"/>
  <c r="L777" i="4"/>
  <c r="J779" i="4" l="1"/>
  <c r="O778" i="4"/>
  <c r="T658" i="4"/>
  <c r="V658" i="4" s="1"/>
  <c r="L778" i="4"/>
  <c r="U776" i="4"/>
  <c r="S897" i="4"/>
  <c r="S898" i="4" l="1"/>
  <c r="U777" i="4"/>
  <c r="T659" i="4"/>
  <c r="V659" i="4" s="1"/>
  <c r="O779" i="4"/>
  <c r="J780" i="4"/>
  <c r="L779" i="4"/>
  <c r="J781" i="4" l="1"/>
  <c r="O780" i="4"/>
  <c r="T660" i="4"/>
  <c r="V660" i="4" s="1"/>
  <c r="L780" i="4"/>
  <c r="S899" i="4"/>
  <c r="U778" i="4"/>
  <c r="S900" i="4" l="1"/>
  <c r="U779" i="4"/>
  <c r="J782" i="4"/>
  <c r="O781" i="4"/>
  <c r="T661" i="4"/>
  <c r="V661" i="4" s="1"/>
  <c r="L781" i="4"/>
  <c r="O782" i="4" l="1"/>
  <c r="J783" i="4"/>
  <c r="T662" i="4"/>
  <c r="V662" i="4" s="1"/>
  <c r="L782" i="4"/>
  <c r="S901" i="4"/>
  <c r="U780" i="4"/>
  <c r="S902" i="4" l="1"/>
  <c r="U781" i="4"/>
  <c r="O783" i="4"/>
  <c r="L783" i="4"/>
  <c r="T663" i="4"/>
  <c r="V663" i="4" s="1"/>
  <c r="J784" i="4"/>
  <c r="J785" i="4" l="1"/>
  <c r="T664" i="4"/>
  <c r="V664" i="4" s="1"/>
  <c r="O784" i="4"/>
  <c r="L784" i="4"/>
  <c r="S903" i="4"/>
  <c r="U782" i="4"/>
  <c r="S904" i="4" l="1"/>
  <c r="U783" i="4"/>
  <c r="J786" i="4"/>
  <c r="O785" i="4"/>
  <c r="T665" i="4"/>
  <c r="V665" i="4" s="1"/>
  <c r="L785" i="4"/>
  <c r="O786" i="4" l="1"/>
  <c r="J787" i="4"/>
  <c r="L786" i="4"/>
  <c r="T666" i="4"/>
  <c r="V666" i="4" s="1"/>
  <c r="S905" i="4"/>
  <c r="U784" i="4"/>
  <c r="S906" i="4" l="1"/>
  <c r="U785" i="4"/>
  <c r="T667" i="4"/>
  <c r="V667" i="4" s="1"/>
  <c r="O787" i="4"/>
  <c r="J788" i="4"/>
  <c r="L787" i="4"/>
  <c r="J789" i="4" l="1"/>
  <c r="O788" i="4"/>
  <c r="T668" i="4"/>
  <c r="V668" i="4" s="1"/>
  <c r="L788" i="4"/>
  <c r="S907" i="4"/>
  <c r="U786" i="4"/>
  <c r="S908" i="4" l="1"/>
  <c r="U787" i="4"/>
  <c r="O789" i="4"/>
  <c r="J790" i="4"/>
  <c r="L789" i="4"/>
  <c r="T669" i="4"/>
  <c r="V669" i="4" s="1"/>
  <c r="O790" i="4" l="1"/>
  <c r="T670" i="4"/>
  <c r="V670" i="4" s="1"/>
  <c r="J791" i="4"/>
  <c r="L790" i="4"/>
  <c r="S909" i="4"/>
  <c r="U788" i="4"/>
  <c r="J792" i="4" l="1"/>
  <c r="O791" i="4"/>
  <c r="T671" i="4"/>
  <c r="V671" i="4" s="1"/>
  <c r="L791" i="4"/>
  <c r="S910" i="4"/>
  <c r="U789" i="4"/>
  <c r="S911" i="4" l="1"/>
  <c r="U790" i="4"/>
  <c r="J793" i="4"/>
  <c r="T672" i="4"/>
  <c r="V672" i="4" s="1"/>
  <c r="O792" i="4"/>
  <c r="L792" i="4"/>
  <c r="O793" i="4" l="1"/>
  <c r="J794" i="4"/>
  <c r="L793" i="4"/>
  <c r="T673" i="4"/>
  <c r="V673" i="4" s="1"/>
  <c r="S912" i="4"/>
  <c r="U791" i="4"/>
  <c r="L794" i="4" l="1"/>
  <c r="T674" i="4"/>
  <c r="V674" i="4" s="1"/>
  <c r="J795" i="4"/>
  <c r="O794" i="4"/>
  <c r="S913" i="4"/>
  <c r="U792" i="4"/>
  <c r="S914" i="4" l="1"/>
  <c r="U793" i="4"/>
  <c r="O795" i="4"/>
  <c r="J796" i="4"/>
  <c r="T675" i="4"/>
  <c r="V675" i="4" s="1"/>
  <c r="L795" i="4"/>
  <c r="J797" i="4" l="1"/>
  <c r="O796" i="4"/>
  <c r="T676" i="4"/>
  <c r="V676" i="4" s="1"/>
  <c r="L796" i="4"/>
  <c r="S915" i="4"/>
  <c r="U794" i="4"/>
  <c r="S916" i="4" l="1"/>
  <c r="U795" i="4"/>
  <c r="O797" i="4"/>
  <c r="L797" i="4"/>
  <c r="T677" i="4"/>
  <c r="V677" i="4" s="1"/>
  <c r="J798" i="4"/>
  <c r="O798" i="4" l="1"/>
  <c r="L798" i="4"/>
  <c r="T678" i="4"/>
  <c r="V678" i="4" s="1"/>
  <c r="J799" i="4"/>
  <c r="S917" i="4"/>
  <c r="U796" i="4"/>
  <c r="S918" i="4" l="1"/>
  <c r="U797" i="4"/>
  <c r="J800" i="4"/>
  <c r="O799" i="4"/>
  <c r="T679" i="4"/>
  <c r="V679" i="4" s="1"/>
  <c r="L799" i="4"/>
  <c r="J801" i="4" l="1"/>
  <c r="O800" i="4"/>
  <c r="T680" i="4"/>
  <c r="V680" i="4" s="1"/>
  <c r="L800" i="4"/>
  <c r="U798" i="4"/>
  <c r="S919" i="4"/>
  <c r="S920" i="4" l="1"/>
  <c r="U799" i="4"/>
  <c r="T681" i="4"/>
  <c r="V681" i="4" s="1"/>
  <c r="L801" i="4"/>
  <c r="O801" i="4"/>
  <c r="J802" i="4"/>
  <c r="J803" i="4" l="1"/>
  <c r="O802" i="4"/>
  <c r="T682" i="4"/>
  <c r="V682" i="4" s="1"/>
  <c r="L802" i="4"/>
  <c r="U800" i="4"/>
  <c r="S921" i="4"/>
  <c r="S922" i="4" l="1"/>
  <c r="U801" i="4"/>
  <c r="J804" i="4"/>
  <c r="T683" i="4"/>
  <c r="V683" i="4" s="1"/>
  <c r="O803" i="4"/>
  <c r="L803" i="4"/>
  <c r="O804" i="4" l="1"/>
  <c r="J805" i="4"/>
  <c r="T684" i="4"/>
  <c r="V684" i="4" s="1"/>
  <c r="L804" i="4"/>
  <c r="S923" i="4"/>
  <c r="U802" i="4"/>
  <c r="O805" i="4" l="1"/>
  <c r="J806" i="4"/>
  <c r="T685" i="4"/>
  <c r="V685" i="4" s="1"/>
  <c r="L805" i="4"/>
  <c r="S924" i="4"/>
  <c r="U803" i="4"/>
  <c r="J807" i="4" l="1"/>
  <c r="O806" i="4"/>
  <c r="T686" i="4"/>
  <c r="V686" i="4" s="1"/>
  <c r="L806" i="4"/>
  <c r="S925" i="4"/>
  <c r="U804" i="4"/>
  <c r="U805" i="4" l="1"/>
  <c r="S926" i="4"/>
  <c r="J808" i="4"/>
  <c r="O807" i="4"/>
  <c r="T687" i="4"/>
  <c r="V687" i="4" s="1"/>
  <c r="L807" i="4"/>
  <c r="S927" i="4" l="1"/>
  <c r="U806" i="4"/>
  <c r="O808" i="4"/>
  <c r="J809" i="4"/>
  <c r="T688" i="4"/>
  <c r="V688" i="4" s="1"/>
  <c r="L808" i="4"/>
  <c r="T689" i="4" l="1"/>
  <c r="V689" i="4" s="1"/>
  <c r="O809" i="4"/>
  <c r="L809" i="4"/>
  <c r="J810" i="4"/>
  <c r="S928" i="4"/>
  <c r="U807" i="4"/>
  <c r="S929" i="4" l="1"/>
  <c r="U808" i="4"/>
  <c r="J811" i="4"/>
  <c r="O810" i="4"/>
  <c r="T690" i="4"/>
  <c r="V690" i="4" s="1"/>
  <c r="L810" i="4"/>
  <c r="J812" i="4" l="1"/>
  <c r="O811" i="4"/>
  <c r="T691" i="4"/>
  <c r="V691" i="4" s="1"/>
  <c r="L811" i="4"/>
  <c r="S930" i="4"/>
  <c r="U809" i="4"/>
  <c r="S931" i="4" l="1"/>
  <c r="U810" i="4"/>
  <c r="O812" i="4"/>
  <c r="L812" i="4"/>
  <c r="J813" i="4"/>
  <c r="T692" i="4"/>
  <c r="V692" i="4" s="1"/>
  <c r="O813" i="4" l="1"/>
  <c r="J814" i="4"/>
  <c r="T693" i="4"/>
  <c r="V693" i="4" s="1"/>
  <c r="L813" i="4"/>
  <c r="S932" i="4"/>
  <c r="U811" i="4"/>
  <c r="O814" i="4" l="1"/>
  <c r="J815" i="4"/>
  <c r="L814" i="4"/>
  <c r="T694" i="4"/>
  <c r="V694" i="4" s="1"/>
  <c r="U812" i="4"/>
  <c r="S933" i="4"/>
  <c r="S934" i="4" l="1"/>
  <c r="U813" i="4"/>
  <c r="O815" i="4"/>
  <c r="J816" i="4"/>
  <c r="T695" i="4"/>
  <c r="V695" i="4" s="1"/>
  <c r="L815" i="4"/>
  <c r="T696" i="4" l="1"/>
  <c r="V696" i="4" s="1"/>
  <c r="L816" i="4"/>
  <c r="J817" i="4"/>
  <c r="O816" i="4"/>
  <c r="S935" i="4"/>
  <c r="U814" i="4"/>
  <c r="S936" i="4" l="1"/>
  <c r="U815" i="4"/>
  <c r="J818" i="4"/>
  <c r="O817" i="4"/>
  <c r="T697" i="4"/>
  <c r="V697" i="4" s="1"/>
  <c r="L817" i="4"/>
  <c r="J819" i="4" l="1"/>
  <c r="O818" i="4"/>
  <c r="T698" i="4"/>
  <c r="V698" i="4" s="1"/>
  <c r="L818" i="4"/>
  <c r="S937" i="4"/>
  <c r="U816" i="4"/>
  <c r="S938" i="4" l="1"/>
  <c r="U817" i="4"/>
  <c r="O819" i="4"/>
  <c r="J820" i="4"/>
  <c r="L819" i="4"/>
  <c r="T699" i="4"/>
  <c r="V699" i="4" s="1"/>
  <c r="L820" i="4" l="1"/>
  <c r="O820" i="4"/>
  <c r="T700" i="4"/>
  <c r="V700" i="4" s="1"/>
  <c r="J821" i="4"/>
  <c r="S939" i="4"/>
  <c r="U818" i="4"/>
  <c r="S940" i="4" l="1"/>
  <c r="U819" i="4"/>
  <c r="J822" i="4"/>
  <c r="O821" i="4"/>
  <c r="T701" i="4"/>
  <c r="V701" i="4" s="1"/>
  <c r="L821" i="4"/>
  <c r="O822" i="4" l="1"/>
  <c r="J823" i="4"/>
  <c r="T702" i="4"/>
  <c r="V702" i="4" s="1"/>
  <c r="L822" i="4"/>
  <c r="U820" i="4"/>
  <c r="S941" i="4"/>
  <c r="O823" i="4" l="1"/>
  <c r="J824" i="4"/>
  <c r="L823" i="4"/>
  <c r="T703" i="4"/>
  <c r="V703" i="4" s="1"/>
  <c r="U821" i="4"/>
  <c r="S942" i="4"/>
  <c r="S943" i="4" l="1"/>
  <c r="U822" i="4"/>
  <c r="J825" i="4"/>
  <c r="L824" i="4"/>
  <c r="T704" i="4"/>
  <c r="V704" i="4" s="1"/>
  <c r="O824" i="4"/>
  <c r="J826" i="4" l="1"/>
  <c r="O825" i="4"/>
  <c r="T705" i="4"/>
  <c r="V705" i="4" s="1"/>
  <c r="L825" i="4"/>
  <c r="S944" i="4"/>
  <c r="U823" i="4"/>
  <c r="S945" i="4" l="1"/>
  <c r="U824" i="4"/>
  <c r="O826" i="4"/>
  <c r="J827" i="4"/>
  <c r="T706" i="4"/>
  <c r="V706" i="4" s="1"/>
  <c r="L826" i="4"/>
  <c r="L827" i="4" l="1"/>
  <c r="O827" i="4"/>
  <c r="T707" i="4"/>
  <c r="V707" i="4" s="1"/>
  <c r="J828" i="4"/>
  <c r="S946" i="4"/>
  <c r="U825" i="4"/>
  <c r="S947" i="4" l="1"/>
  <c r="U826" i="4"/>
  <c r="T708" i="4"/>
  <c r="V708" i="4" s="1"/>
  <c r="O828" i="4"/>
  <c r="J829" i="4"/>
  <c r="L828" i="4"/>
  <c r="O829" i="4" l="1"/>
  <c r="J830" i="4"/>
  <c r="T709" i="4"/>
  <c r="V709" i="4" s="1"/>
  <c r="L829" i="4"/>
  <c r="U827" i="4"/>
  <c r="S948" i="4"/>
  <c r="O830" i="4" l="1"/>
  <c r="J831" i="4"/>
  <c r="L830" i="4"/>
  <c r="T710" i="4"/>
  <c r="V710" i="4" s="1"/>
  <c r="S949" i="4"/>
  <c r="U828" i="4"/>
  <c r="S950" i="4" l="1"/>
  <c r="U829" i="4"/>
  <c r="T711" i="4"/>
  <c r="V711" i="4" s="1"/>
  <c r="J832" i="4"/>
  <c r="O831" i="4"/>
  <c r="L831" i="4"/>
  <c r="J833" i="4" l="1"/>
  <c r="O832" i="4"/>
  <c r="T712" i="4"/>
  <c r="V712" i="4" s="1"/>
  <c r="L832" i="4"/>
  <c r="S951" i="4"/>
  <c r="U830" i="4"/>
  <c r="S952" i="4" l="1"/>
  <c r="U831" i="4"/>
  <c r="J834" i="4"/>
  <c r="T713" i="4"/>
  <c r="V713" i="4" s="1"/>
  <c r="O833" i="4"/>
  <c r="L833" i="4"/>
  <c r="O834" i="4" l="1"/>
  <c r="T714" i="4"/>
  <c r="V714" i="4" s="1"/>
  <c r="L834" i="4"/>
  <c r="J835" i="4"/>
  <c r="S953" i="4"/>
  <c r="U832" i="4"/>
  <c r="S954" i="4" l="1"/>
  <c r="U833" i="4"/>
  <c r="L835" i="4"/>
  <c r="O835" i="4"/>
  <c r="J836" i="4"/>
  <c r="T715" i="4"/>
  <c r="V715" i="4" s="1"/>
  <c r="J837" i="4" l="1"/>
  <c r="T716" i="4"/>
  <c r="V716" i="4" s="1"/>
  <c r="O836" i="4"/>
  <c r="L836" i="4"/>
  <c r="S955" i="4"/>
  <c r="U834" i="4"/>
  <c r="U835" i="4" l="1"/>
  <c r="S956" i="4"/>
  <c r="O837" i="4"/>
  <c r="J838" i="4"/>
  <c r="T717" i="4"/>
  <c r="V717" i="4" s="1"/>
  <c r="L837" i="4"/>
  <c r="T718" i="4" l="1"/>
  <c r="V718" i="4" s="1"/>
  <c r="L838" i="4"/>
  <c r="O838" i="4"/>
  <c r="J839" i="4"/>
  <c r="S957" i="4"/>
  <c r="U836" i="4"/>
  <c r="S958" i="4" l="1"/>
  <c r="U837" i="4"/>
  <c r="J840" i="4"/>
  <c r="O839" i="4"/>
  <c r="T719" i="4"/>
  <c r="V719" i="4" s="1"/>
  <c r="L839" i="4"/>
  <c r="J841" i="4" l="1"/>
  <c r="O840" i="4"/>
  <c r="T720" i="4"/>
  <c r="V720" i="4" s="1"/>
  <c r="L840" i="4"/>
  <c r="S959" i="4"/>
  <c r="U838" i="4"/>
  <c r="S960" i="4" l="1"/>
  <c r="U839" i="4"/>
  <c r="O841" i="4"/>
  <c r="J842" i="4"/>
  <c r="L841" i="4"/>
  <c r="T721" i="4"/>
  <c r="V721" i="4" s="1"/>
  <c r="L842" i="4" l="1"/>
  <c r="O842" i="4"/>
  <c r="T722" i="4"/>
  <c r="V722" i="4" s="1"/>
  <c r="J843" i="4"/>
  <c r="S961" i="4"/>
  <c r="U840" i="4"/>
  <c r="S962" i="4" l="1"/>
  <c r="U841" i="4"/>
  <c r="O843" i="4"/>
  <c r="J844" i="4"/>
  <c r="T723" i="4"/>
  <c r="V723" i="4" s="1"/>
  <c r="L843" i="4"/>
  <c r="O844" i="4" l="1"/>
  <c r="J845" i="4"/>
  <c r="T724" i="4"/>
  <c r="V724" i="4" s="1"/>
  <c r="L844" i="4"/>
  <c r="U842" i="4"/>
  <c r="S963" i="4"/>
  <c r="S964" i="4" l="1"/>
  <c r="U843" i="4"/>
  <c r="O845" i="4"/>
  <c r="J846" i="4"/>
  <c r="T725" i="4"/>
  <c r="V725" i="4" s="1"/>
  <c r="L845" i="4"/>
  <c r="J847" i="4" l="1"/>
  <c r="L846" i="4"/>
  <c r="T726" i="4"/>
  <c r="V726" i="4" s="1"/>
  <c r="O846" i="4"/>
  <c r="S965" i="4"/>
  <c r="U844" i="4"/>
  <c r="S966" i="4" l="1"/>
  <c r="U845" i="4"/>
  <c r="J848" i="4"/>
  <c r="O847" i="4"/>
  <c r="T727" i="4"/>
  <c r="V727" i="4" s="1"/>
  <c r="L847" i="4"/>
  <c r="O848" i="4" l="1"/>
  <c r="J849" i="4"/>
  <c r="T728" i="4"/>
  <c r="V728" i="4" s="1"/>
  <c r="L848" i="4"/>
  <c r="S967" i="4"/>
  <c r="U846" i="4"/>
  <c r="L849" i="4" l="1"/>
  <c r="O849" i="4"/>
  <c r="J850" i="4"/>
  <c r="T729" i="4"/>
  <c r="V729" i="4" s="1"/>
  <c r="S968" i="4"/>
  <c r="U847" i="4"/>
  <c r="S969" i="4" l="1"/>
  <c r="U848" i="4"/>
  <c r="O850" i="4"/>
  <c r="T730" i="4"/>
  <c r="V730" i="4" s="1"/>
  <c r="J851" i="4"/>
  <c r="L850" i="4"/>
  <c r="O851" i="4" l="1"/>
  <c r="J852" i="4"/>
  <c r="T731" i="4"/>
  <c r="V731" i="4" s="1"/>
  <c r="L851" i="4"/>
  <c r="U849" i="4"/>
  <c r="S970" i="4"/>
  <c r="S971" i="4" l="1"/>
  <c r="U850" i="4"/>
  <c r="O852" i="4"/>
  <c r="J853" i="4"/>
  <c r="T732" i="4"/>
  <c r="V732" i="4" s="1"/>
  <c r="L852" i="4"/>
  <c r="T733" i="4" l="1"/>
  <c r="V733" i="4" s="1"/>
  <c r="O853" i="4"/>
  <c r="L853" i="4"/>
  <c r="J854" i="4"/>
  <c r="S972" i="4"/>
  <c r="U851" i="4"/>
  <c r="U852" i="4" l="1"/>
  <c r="S973" i="4"/>
  <c r="J855" i="4"/>
  <c r="O854" i="4"/>
  <c r="T734" i="4"/>
  <c r="V734" i="4" s="1"/>
  <c r="L854" i="4"/>
  <c r="S974" i="4" l="1"/>
  <c r="U853" i="4"/>
  <c r="J856" i="4"/>
  <c r="O855" i="4"/>
  <c r="T735" i="4"/>
  <c r="V735" i="4" s="1"/>
  <c r="L855" i="4"/>
  <c r="O856" i="4" l="1"/>
  <c r="T736" i="4"/>
  <c r="V736" i="4" s="1"/>
  <c r="L856" i="4"/>
  <c r="J857" i="4"/>
  <c r="S975" i="4"/>
  <c r="U854" i="4"/>
  <c r="L857" i="4" l="1"/>
  <c r="O857" i="4"/>
  <c r="J858" i="4"/>
  <c r="T737" i="4"/>
  <c r="V737" i="4" s="1"/>
  <c r="S976" i="4"/>
  <c r="U855" i="4"/>
  <c r="S977" i="4" l="1"/>
  <c r="U856" i="4"/>
  <c r="J859" i="4"/>
  <c r="O858" i="4"/>
  <c r="T738" i="4"/>
  <c r="V738" i="4" s="1"/>
  <c r="L858" i="4"/>
  <c r="O859" i="4" l="1"/>
  <c r="J860" i="4"/>
  <c r="T739" i="4"/>
  <c r="V739" i="4" s="1"/>
  <c r="L859" i="4"/>
  <c r="U857" i="4"/>
  <c r="S978" i="4"/>
  <c r="O860" i="4" l="1"/>
  <c r="T740" i="4"/>
  <c r="V740" i="4" s="1"/>
  <c r="J861" i="4"/>
  <c r="L860" i="4"/>
  <c r="S979" i="4"/>
  <c r="U858" i="4"/>
  <c r="J862" i="4" l="1"/>
  <c r="O861" i="4"/>
  <c r="T741" i="4"/>
  <c r="V741" i="4" s="1"/>
  <c r="L861" i="4"/>
  <c r="S980" i="4"/>
  <c r="U859" i="4"/>
  <c r="S981" i="4" l="1"/>
  <c r="U860" i="4"/>
  <c r="J863" i="4"/>
  <c r="T742" i="4"/>
  <c r="V742" i="4" s="1"/>
  <c r="O862" i="4"/>
  <c r="L862" i="4"/>
  <c r="O863" i="4" l="1"/>
  <c r="J864" i="4"/>
  <c r="T743" i="4"/>
  <c r="V743" i="4" s="1"/>
  <c r="L863" i="4"/>
  <c r="S982" i="4"/>
  <c r="U861" i="4"/>
  <c r="L864" i="4" l="1"/>
  <c r="O864" i="4"/>
  <c r="J865" i="4"/>
  <c r="T744" i="4"/>
  <c r="V744" i="4" s="1"/>
  <c r="S983" i="4"/>
  <c r="U862" i="4"/>
  <c r="S984" i="4" l="1"/>
  <c r="U863" i="4"/>
  <c r="T745" i="4"/>
  <c r="V745" i="4" s="1"/>
  <c r="O865" i="4"/>
  <c r="J866" i="4"/>
  <c r="L865" i="4"/>
  <c r="J867" i="4" l="1"/>
  <c r="O866" i="4"/>
  <c r="T746" i="4"/>
  <c r="V746" i="4" s="1"/>
  <c r="L866" i="4"/>
  <c r="U864" i="4"/>
  <c r="S985" i="4"/>
  <c r="S986" i="4" l="1"/>
  <c r="U865" i="4"/>
  <c r="T747" i="4"/>
  <c r="V747" i="4" s="1"/>
  <c r="J868" i="4"/>
  <c r="O867" i="4"/>
  <c r="L867" i="4"/>
  <c r="O868" i="4" l="1"/>
  <c r="L868" i="4"/>
  <c r="J869" i="4"/>
  <c r="T748" i="4"/>
  <c r="V748" i="4" s="1"/>
  <c r="S987" i="4"/>
  <c r="U866" i="4"/>
  <c r="O869" i="4" l="1"/>
  <c r="T749" i="4"/>
  <c r="V749" i="4" s="1"/>
  <c r="J870" i="4"/>
  <c r="L869" i="4"/>
  <c r="U867" i="4"/>
  <c r="S988" i="4"/>
  <c r="O870" i="4" l="1"/>
  <c r="T750" i="4"/>
  <c r="V750" i="4" s="1"/>
  <c r="J871" i="4"/>
  <c r="L870" i="4"/>
  <c r="S989" i="4"/>
  <c r="U868" i="4"/>
  <c r="O871" i="4" l="1"/>
  <c r="T751" i="4"/>
  <c r="V751" i="4" s="1"/>
  <c r="J872" i="4"/>
  <c r="L871" i="4"/>
  <c r="S990" i="4"/>
  <c r="U869" i="4"/>
  <c r="L872" i="4" l="1"/>
  <c r="J873" i="4"/>
  <c r="O872" i="4"/>
  <c r="T752" i="4"/>
  <c r="V752" i="4" s="1"/>
  <c r="S991" i="4"/>
  <c r="U870" i="4"/>
  <c r="S992" i="4" l="1"/>
  <c r="U871" i="4"/>
  <c r="J874" i="4"/>
  <c r="T753" i="4"/>
  <c r="V753" i="4" s="1"/>
  <c r="L873" i="4"/>
  <c r="O873" i="4"/>
  <c r="J875" i="4" l="1"/>
  <c r="O874" i="4"/>
  <c r="T754" i="4"/>
  <c r="V754" i="4" s="1"/>
  <c r="L874" i="4"/>
  <c r="S993" i="4"/>
  <c r="U872" i="4"/>
  <c r="U873" i="4" l="1"/>
  <c r="S994" i="4"/>
  <c r="O875" i="4"/>
  <c r="J876" i="4"/>
  <c r="T755" i="4"/>
  <c r="V755" i="4" s="1"/>
  <c r="L875" i="4"/>
  <c r="O876" i="4" l="1"/>
  <c r="T756" i="4"/>
  <c r="V756" i="4" s="1"/>
  <c r="J877" i="4"/>
  <c r="L876" i="4"/>
  <c r="S995" i="4"/>
  <c r="U874" i="4"/>
  <c r="J878" i="4" l="1"/>
  <c r="O877" i="4"/>
  <c r="T757" i="4"/>
  <c r="V757" i="4" s="1"/>
  <c r="L877" i="4"/>
  <c r="S996" i="4"/>
  <c r="U875" i="4"/>
  <c r="U876" i="4" l="1"/>
  <c r="S997" i="4"/>
  <c r="J879" i="4"/>
  <c r="O878" i="4"/>
  <c r="T758" i="4"/>
  <c r="V758" i="4" s="1"/>
  <c r="L878" i="4"/>
  <c r="S998" i="4" l="1"/>
  <c r="U877" i="4"/>
  <c r="J880" i="4"/>
  <c r="O879" i="4"/>
  <c r="T759" i="4"/>
  <c r="V759" i="4" s="1"/>
  <c r="L879" i="4"/>
  <c r="J881" i="4" l="1"/>
  <c r="L880" i="4"/>
  <c r="O880" i="4"/>
  <c r="T760" i="4"/>
  <c r="V760" i="4" s="1"/>
  <c r="S999" i="4"/>
  <c r="U878" i="4"/>
  <c r="S1000" i="4" l="1"/>
  <c r="U879" i="4"/>
  <c r="O881" i="4"/>
  <c r="L881" i="4"/>
  <c r="J882" i="4"/>
  <c r="T761" i="4"/>
  <c r="V761" i="4" s="1"/>
  <c r="J883" i="4" l="1"/>
  <c r="O882" i="4"/>
  <c r="T762" i="4"/>
  <c r="V762" i="4" s="1"/>
  <c r="L882" i="4"/>
  <c r="U880" i="4"/>
  <c r="S1001" i="4"/>
  <c r="U881" i="4" l="1"/>
  <c r="S1002" i="4"/>
  <c r="O883" i="4"/>
  <c r="L883" i="4"/>
  <c r="J884" i="4"/>
  <c r="T763" i="4"/>
  <c r="V763" i="4" s="1"/>
  <c r="O884" i="4" l="1"/>
  <c r="J885" i="4"/>
  <c r="T764" i="4"/>
  <c r="V764" i="4" s="1"/>
  <c r="L884" i="4"/>
  <c r="S1003" i="4"/>
  <c r="U882" i="4"/>
  <c r="S1004" i="4" l="1"/>
  <c r="U883" i="4"/>
  <c r="J886" i="4"/>
  <c r="O885" i="4"/>
  <c r="L885" i="4"/>
  <c r="T765" i="4"/>
  <c r="V765" i="4" s="1"/>
  <c r="J887" i="4" l="1"/>
  <c r="T766" i="4"/>
  <c r="V766" i="4" s="1"/>
  <c r="O886" i="4"/>
  <c r="L886" i="4"/>
  <c r="S1005" i="4"/>
  <c r="U884" i="4"/>
  <c r="U885" i="4" l="1"/>
  <c r="S1006" i="4"/>
  <c r="J888" i="4"/>
  <c r="L887" i="4"/>
  <c r="T767" i="4"/>
  <c r="V767" i="4" s="1"/>
  <c r="O887" i="4"/>
  <c r="S1007" i="4" l="1"/>
  <c r="U886" i="4"/>
  <c r="O888" i="4"/>
  <c r="L888" i="4"/>
  <c r="J889" i="4"/>
  <c r="T768" i="4"/>
  <c r="V768" i="4" s="1"/>
  <c r="O889" i="4" l="1"/>
  <c r="J890" i="4"/>
  <c r="T769" i="4"/>
  <c r="V769" i="4" s="1"/>
  <c r="L889" i="4"/>
  <c r="U887" i="4"/>
  <c r="S1008" i="4"/>
  <c r="O890" i="4" l="1"/>
  <c r="L890" i="4"/>
  <c r="J891" i="4"/>
  <c r="T770" i="4"/>
  <c r="V770" i="4" s="1"/>
  <c r="U888" i="4"/>
  <c r="S1009" i="4"/>
  <c r="U889" i="4" l="1"/>
  <c r="S1010" i="4"/>
  <c r="J892" i="4"/>
  <c r="O891" i="4"/>
  <c r="T771" i="4"/>
  <c r="V771" i="4" s="1"/>
  <c r="L891" i="4"/>
  <c r="S1011" i="4" l="1"/>
  <c r="U890" i="4"/>
  <c r="O892" i="4"/>
  <c r="T772" i="4"/>
  <c r="V772" i="4" s="1"/>
  <c r="J893" i="4"/>
  <c r="L892" i="4"/>
  <c r="J894" i="4" l="1"/>
  <c r="O893" i="4"/>
  <c r="L893" i="4"/>
  <c r="T773" i="4"/>
  <c r="V773" i="4" s="1"/>
  <c r="S1012" i="4"/>
  <c r="U891" i="4"/>
  <c r="S1013" i="4" l="1"/>
  <c r="U892" i="4"/>
  <c r="J895" i="4"/>
  <c r="O894" i="4"/>
  <c r="T774" i="4"/>
  <c r="V774" i="4" s="1"/>
  <c r="L894" i="4"/>
  <c r="J896" i="4" l="1"/>
  <c r="O895" i="4"/>
  <c r="L895" i="4"/>
  <c r="T775" i="4"/>
  <c r="V775" i="4" s="1"/>
  <c r="U893" i="4"/>
  <c r="S1014" i="4"/>
  <c r="S1015" i="4" l="1"/>
  <c r="U894" i="4"/>
  <c r="O896" i="4"/>
  <c r="L896" i="4"/>
  <c r="J897" i="4"/>
  <c r="T776" i="4"/>
  <c r="V776" i="4" s="1"/>
  <c r="O897" i="4" l="1"/>
  <c r="L897" i="4"/>
  <c r="J898" i="4"/>
  <c r="T777" i="4"/>
  <c r="V777" i="4" s="1"/>
  <c r="U895" i="4"/>
  <c r="S1016" i="4"/>
  <c r="J899" i="4" l="1"/>
  <c r="O898" i="4"/>
  <c r="T778" i="4"/>
  <c r="V778" i="4" s="1"/>
  <c r="L898" i="4"/>
  <c r="U896" i="4"/>
  <c r="S1017" i="4"/>
  <c r="U897" i="4" l="1"/>
  <c r="S1018" i="4"/>
  <c r="O899" i="4"/>
  <c r="J900" i="4"/>
  <c r="T779" i="4"/>
  <c r="V779" i="4" s="1"/>
  <c r="L899" i="4"/>
  <c r="J901" i="4" l="1"/>
  <c r="O900" i="4"/>
  <c r="L900" i="4"/>
  <c r="T780" i="4"/>
  <c r="V780" i="4" s="1"/>
  <c r="S1019" i="4"/>
  <c r="U898" i="4"/>
  <c r="S1020" i="4" l="1"/>
  <c r="U899" i="4"/>
  <c r="J902" i="4"/>
  <c r="O901" i="4"/>
  <c r="T781" i="4"/>
  <c r="V781" i="4" s="1"/>
  <c r="L901" i="4"/>
  <c r="J903" i="4" l="1"/>
  <c r="O902" i="4"/>
  <c r="T782" i="4"/>
  <c r="V782" i="4" s="1"/>
  <c r="L902" i="4"/>
  <c r="U900" i="4"/>
  <c r="S1021" i="4"/>
  <c r="U901" i="4" l="1"/>
  <c r="S1022" i="4"/>
  <c r="O903" i="4"/>
  <c r="L903" i="4"/>
  <c r="J904" i="4"/>
  <c r="T783" i="4"/>
  <c r="V783" i="4" s="1"/>
  <c r="T784" i="4" l="1"/>
  <c r="V784" i="4" s="1"/>
  <c r="J905" i="4"/>
  <c r="O904" i="4"/>
  <c r="L904" i="4"/>
  <c r="U902" i="4"/>
  <c r="S1023" i="4"/>
  <c r="U903" i="4" l="1"/>
  <c r="S1024" i="4"/>
  <c r="O905" i="4"/>
  <c r="L905" i="4"/>
  <c r="J906" i="4"/>
  <c r="T785" i="4"/>
  <c r="V785" i="4" s="1"/>
  <c r="J907" i="4" l="1"/>
  <c r="O906" i="4"/>
  <c r="T786" i="4"/>
  <c r="V786" i="4" s="1"/>
  <c r="L906" i="4"/>
  <c r="U904" i="4"/>
  <c r="S1025" i="4"/>
  <c r="U905" i="4" l="1"/>
  <c r="S1026" i="4"/>
  <c r="O907" i="4"/>
  <c r="T787" i="4"/>
  <c r="V787" i="4" s="1"/>
  <c r="J908" i="4"/>
  <c r="L907" i="4"/>
  <c r="J909" i="4" l="1"/>
  <c r="O908" i="4"/>
  <c r="L908" i="4"/>
  <c r="T788" i="4"/>
  <c r="V788" i="4" s="1"/>
  <c r="S1027" i="4"/>
  <c r="U906" i="4"/>
  <c r="S1028" i="4" l="1"/>
  <c r="U907" i="4"/>
  <c r="J910" i="4"/>
  <c r="O909" i="4"/>
  <c r="T789" i="4"/>
  <c r="V789" i="4" s="1"/>
  <c r="L909" i="4"/>
  <c r="O910" i="4" l="1"/>
  <c r="L910" i="4"/>
  <c r="J911" i="4"/>
  <c r="T790" i="4"/>
  <c r="V790" i="4" s="1"/>
  <c r="U908" i="4"/>
  <c r="S1029" i="4"/>
  <c r="J912" i="4" l="1"/>
  <c r="O911" i="4"/>
  <c r="T791" i="4"/>
  <c r="V791" i="4" s="1"/>
  <c r="L911" i="4"/>
  <c r="U909" i="4"/>
  <c r="S1030" i="4"/>
  <c r="S1031" i="4" l="1"/>
  <c r="U910" i="4"/>
  <c r="O912" i="4"/>
  <c r="L912" i="4"/>
  <c r="J913" i="4"/>
  <c r="T792" i="4"/>
  <c r="V792" i="4" s="1"/>
  <c r="J914" i="4" l="1"/>
  <c r="O913" i="4"/>
  <c r="T793" i="4"/>
  <c r="V793" i="4" s="1"/>
  <c r="L913" i="4"/>
  <c r="U911" i="4"/>
  <c r="S1032" i="4"/>
  <c r="U912" i="4" l="1"/>
  <c r="S1033" i="4"/>
  <c r="O914" i="4"/>
  <c r="T794" i="4"/>
  <c r="V794" i="4" s="1"/>
  <c r="L914" i="4"/>
  <c r="J915" i="4"/>
  <c r="J916" i="4" l="1"/>
  <c r="O915" i="4"/>
  <c r="T795" i="4"/>
  <c r="V795" i="4" s="1"/>
  <c r="L915" i="4"/>
  <c r="U913" i="4"/>
  <c r="S1034" i="4"/>
  <c r="S1035" i="4" l="1"/>
  <c r="U914" i="4"/>
  <c r="J917" i="4"/>
  <c r="O916" i="4"/>
  <c r="T796" i="4"/>
  <c r="V796" i="4" s="1"/>
  <c r="L916" i="4"/>
  <c r="J918" i="4" l="1"/>
  <c r="O917" i="4"/>
  <c r="L917" i="4"/>
  <c r="T797" i="4"/>
  <c r="V797" i="4" s="1"/>
  <c r="U915" i="4"/>
  <c r="S1036" i="4"/>
  <c r="S1037" i="4" l="1"/>
  <c r="U916" i="4"/>
  <c r="O918" i="4"/>
  <c r="L918" i="4"/>
  <c r="J919" i="4"/>
  <c r="T798" i="4"/>
  <c r="V798" i="4" s="1"/>
  <c r="O919" i="4" l="1"/>
  <c r="T799" i="4"/>
  <c r="V799" i="4" s="1"/>
  <c r="J920" i="4"/>
  <c r="L919" i="4"/>
  <c r="U917" i="4"/>
  <c r="S1038" i="4"/>
  <c r="J921" i="4" l="1"/>
  <c r="O920" i="4"/>
  <c r="L920" i="4"/>
  <c r="T800" i="4"/>
  <c r="V800" i="4" s="1"/>
  <c r="S1039" i="4"/>
  <c r="U918" i="4"/>
  <c r="U919" i="4" l="1"/>
  <c r="S1040" i="4"/>
  <c r="O921" i="4"/>
  <c r="T801" i="4"/>
  <c r="V801" i="4" s="1"/>
  <c r="J922" i="4"/>
  <c r="L921" i="4"/>
  <c r="J923" i="4" l="1"/>
  <c r="O922" i="4"/>
  <c r="T802" i="4"/>
  <c r="V802" i="4" s="1"/>
  <c r="L922" i="4"/>
  <c r="U920" i="4"/>
  <c r="S1041" i="4"/>
  <c r="S1042" i="4" l="1"/>
  <c r="U921" i="4"/>
  <c r="J924" i="4"/>
  <c r="O923" i="4"/>
  <c r="T803" i="4"/>
  <c r="V803" i="4" s="1"/>
  <c r="L923" i="4"/>
  <c r="J925" i="4" l="1"/>
  <c r="O924" i="4"/>
  <c r="L924" i="4"/>
  <c r="T804" i="4"/>
  <c r="V804" i="4" s="1"/>
  <c r="U922" i="4"/>
  <c r="S1043" i="4"/>
  <c r="S1044" i="4" l="1"/>
  <c r="U923" i="4"/>
  <c r="O925" i="4"/>
  <c r="L925" i="4"/>
  <c r="J926" i="4"/>
  <c r="T805" i="4"/>
  <c r="V805" i="4" s="1"/>
  <c r="O926" i="4" l="1"/>
  <c r="J927" i="4"/>
  <c r="T806" i="4"/>
  <c r="V806" i="4" s="1"/>
  <c r="L926" i="4"/>
  <c r="U924" i="4"/>
  <c r="S1045" i="4"/>
  <c r="O927" i="4" l="1"/>
  <c r="L927" i="4"/>
  <c r="T807" i="4"/>
  <c r="V807" i="4" s="1"/>
  <c r="J928" i="4"/>
  <c r="U925" i="4"/>
  <c r="S1046" i="4"/>
  <c r="U926" i="4" l="1"/>
  <c r="S1047" i="4"/>
  <c r="J929" i="4"/>
  <c r="O928" i="4"/>
  <c r="T808" i="4"/>
  <c r="V808" i="4" s="1"/>
  <c r="L928" i="4"/>
  <c r="S1048" i="4" l="1"/>
  <c r="U927" i="4"/>
  <c r="O929" i="4"/>
  <c r="T809" i="4"/>
  <c r="V809" i="4" s="1"/>
  <c r="J930" i="4"/>
  <c r="L929" i="4"/>
  <c r="J931" i="4" l="1"/>
  <c r="O930" i="4"/>
  <c r="L930" i="4"/>
  <c r="T810" i="4"/>
  <c r="V810" i="4" s="1"/>
  <c r="S1049" i="4"/>
  <c r="U928" i="4"/>
  <c r="S1050" i="4" l="1"/>
  <c r="U929" i="4"/>
  <c r="J932" i="4"/>
  <c r="T811" i="4"/>
  <c r="V811" i="4" s="1"/>
  <c r="O931" i="4"/>
  <c r="L931" i="4"/>
  <c r="J933" i="4" l="1"/>
  <c r="L932" i="4"/>
  <c r="T812" i="4"/>
  <c r="V812" i="4" s="1"/>
  <c r="O932" i="4"/>
  <c r="S1051" i="4"/>
  <c r="U930" i="4"/>
  <c r="S1052" i="4" l="1"/>
  <c r="U931" i="4"/>
  <c r="O933" i="4"/>
  <c r="T813" i="4"/>
  <c r="V813" i="4" s="1"/>
  <c r="J934" i="4"/>
  <c r="L933" i="4"/>
  <c r="O934" i="4" l="1"/>
  <c r="L934" i="4"/>
  <c r="T814" i="4"/>
  <c r="V814" i="4" s="1"/>
  <c r="J935" i="4"/>
  <c r="S1053" i="4"/>
  <c r="U932" i="4"/>
  <c r="S1054" i="4" l="1"/>
  <c r="U933" i="4"/>
  <c r="J936" i="4"/>
  <c r="O935" i="4"/>
  <c r="T815" i="4"/>
  <c r="V815" i="4" s="1"/>
  <c r="L935" i="4"/>
  <c r="O936" i="4" l="1"/>
  <c r="T816" i="4"/>
  <c r="V816" i="4" s="1"/>
  <c r="J937" i="4"/>
  <c r="L936" i="4"/>
  <c r="S1055" i="4"/>
  <c r="U934" i="4"/>
  <c r="J938" i="4" l="1"/>
  <c r="O937" i="4"/>
  <c r="L937" i="4"/>
  <c r="T817" i="4"/>
  <c r="V817" i="4" s="1"/>
  <c r="S1056" i="4"/>
  <c r="U935" i="4"/>
  <c r="S1057" i="4" l="1"/>
  <c r="U936" i="4"/>
  <c r="J939" i="4"/>
  <c r="T818" i="4"/>
  <c r="V818" i="4" s="1"/>
  <c r="O938" i="4"/>
  <c r="L938" i="4"/>
  <c r="J940" i="4" l="1"/>
  <c r="L939" i="4"/>
  <c r="T819" i="4"/>
  <c r="V819" i="4" s="1"/>
  <c r="O939" i="4"/>
  <c r="U937" i="4"/>
  <c r="S1058" i="4"/>
  <c r="S1059" i="4" l="1"/>
  <c r="U938" i="4"/>
  <c r="O940" i="4"/>
  <c r="L940" i="4"/>
  <c r="J941" i="4"/>
  <c r="T820" i="4"/>
  <c r="V820" i="4" s="1"/>
  <c r="O941" i="4" l="1"/>
  <c r="T821" i="4"/>
  <c r="V821" i="4" s="1"/>
  <c r="J942" i="4"/>
  <c r="L941" i="4"/>
  <c r="S1060" i="4"/>
  <c r="U939" i="4"/>
  <c r="O942" i="4" l="1"/>
  <c r="L942" i="4"/>
  <c r="J943" i="4"/>
  <c r="T822" i="4"/>
  <c r="V822" i="4" s="1"/>
  <c r="S1061" i="4"/>
  <c r="U940" i="4"/>
  <c r="S1062" i="4" l="1"/>
  <c r="U941" i="4"/>
  <c r="J944" i="4"/>
  <c r="O943" i="4"/>
  <c r="T823" i="4"/>
  <c r="V823" i="4" s="1"/>
  <c r="L943" i="4"/>
  <c r="J945" i="4" l="1"/>
  <c r="O944" i="4"/>
  <c r="T824" i="4"/>
  <c r="V824" i="4" s="1"/>
  <c r="L944" i="4"/>
  <c r="S1063" i="4"/>
  <c r="U942" i="4"/>
  <c r="S1064" i="4" l="1"/>
  <c r="U943" i="4"/>
  <c r="J946" i="4"/>
  <c r="O945" i="4"/>
  <c r="T825" i="4"/>
  <c r="V825" i="4" s="1"/>
  <c r="L945" i="4"/>
  <c r="J947" i="4" l="1"/>
  <c r="O946" i="4"/>
  <c r="L946" i="4"/>
  <c r="T826" i="4"/>
  <c r="V826" i="4" s="1"/>
  <c r="S1065" i="4"/>
  <c r="U944" i="4"/>
  <c r="S1066" i="4" l="1"/>
  <c r="U945" i="4"/>
  <c r="O947" i="4"/>
  <c r="L947" i="4"/>
  <c r="J948" i="4"/>
  <c r="T827" i="4"/>
  <c r="V827" i="4" s="1"/>
  <c r="O948" i="4" l="1"/>
  <c r="J949" i="4"/>
  <c r="T828" i="4"/>
  <c r="V828" i="4" s="1"/>
  <c r="L948" i="4"/>
  <c r="U946" i="4"/>
  <c r="S1067" i="4"/>
  <c r="S1068" i="4" l="1"/>
  <c r="U947" i="4"/>
  <c r="O949" i="4"/>
  <c r="L949" i="4"/>
  <c r="J950" i="4"/>
  <c r="T829" i="4"/>
  <c r="V829" i="4" s="1"/>
  <c r="J951" i="4" l="1"/>
  <c r="O950" i="4"/>
  <c r="T830" i="4"/>
  <c r="V830" i="4" s="1"/>
  <c r="L950" i="4"/>
  <c r="S1069" i="4"/>
  <c r="U948" i="4"/>
  <c r="S1070" i="4" l="1"/>
  <c r="U949" i="4"/>
  <c r="O951" i="4"/>
  <c r="T831" i="4"/>
  <c r="V831" i="4" s="1"/>
  <c r="J952" i="4"/>
  <c r="L951" i="4"/>
  <c r="J953" i="4" l="1"/>
  <c r="O952" i="4"/>
  <c r="L952" i="4"/>
  <c r="T832" i="4"/>
  <c r="V832" i="4" s="1"/>
  <c r="S1071" i="4"/>
  <c r="U950" i="4"/>
  <c r="S1072" i="4" l="1"/>
  <c r="U951" i="4"/>
  <c r="J954" i="4"/>
  <c r="T833" i="4"/>
  <c r="V833" i="4" s="1"/>
  <c r="O953" i="4"/>
  <c r="L953" i="4"/>
  <c r="J955" i="4" l="1"/>
  <c r="L954" i="4"/>
  <c r="T834" i="4"/>
  <c r="V834" i="4" s="1"/>
  <c r="O954" i="4"/>
  <c r="S1073" i="4"/>
  <c r="U952" i="4"/>
  <c r="U953" i="4" l="1"/>
  <c r="S1074" i="4"/>
  <c r="O955" i="4"/>
  <c r="L955" i="4"/>
  <c r="J956" i="4"/>
  <c r="T835" i="4"/>
  <c r="V835" i="4" s="1"/>
  <c r="O956" i="4" l="1"/>
  <c r="T836" i="4"/>
  <c r="V836" i="4" s="1"/>
  <c r="J957" i="4"/>
  <c r="L956" i="4"/>
  <c r="U954" i="4"/>
  <c r="S1075" i="4"/>
  <c r="J958" i="4" l="1"/>
  <c r="O957" i="4"/>
  <c r="T837" i="4"/>
  <c r="V837" i="4" s="1"/>
  <c r="L957" i="4"/>
  <c r="S1076" i="4"/>
  <c r="U955" i="4"/>
  <c r="S1077" i="4" l="1"/>
  <c r="U956" i="4"/>
  <c r="O958" i="4"/>
  <c r="T838" i="4"/>
  <c r="V838" i="4" s="1"/>
  <c r="L958" i="4"/>
  <c r="J959" i="4"/>
  <c r="J960" i="4" l="1"/>
  <c r="O959" i="4"/>
  <c r="L959" i="4"/>
  <c r="T839" i="4"/>
  <c r="V839" i="4" s="1"/>
  <c r="S1078" i="4"/>
  <c r="U957" i="4"/>
  <c r="U958" i="4" l="1"/>
  <c r="S1079" i="4"/>
  <c r="J961" i="4"/>
  <c r="T840" i="4"/>
  <c r="V840" i="4" s="1"/>
  <c r="O960" i="4"/>
  <c r="L960" i="4"/>
  <c r="S1080" i="4" l="1"/>
  <c r="U959" i="4"/>
  <c r="J962" i="4"/>
  <c r="L961" i="4"/>
  <c r="T841" i="4"/>
  <c r="V841" i="4" s="1"/>
  <c r="O961" i="4"/>
  <c r="O962" i="4" l="1"/>
  <c r="L962" i="4"/>
  <c r="J963" i="4"/>
  <c r="T842" i="4"/>
  <c r="V842" i="4" s="1"/>
  <c r="S1081" i="4"/>
  <c r="U960" i="4"/>
  <c r="O963" i="4" l="1"/>
  <c r="J964" i="4"/>
  <c r="T843" i="4"/>
  <c r="V843" i="4" s="1"/>
  <c r="L963" i="4"/>
  <c r="U961" i="4"/>
  <c r="S1082" i="4"/>
  <c r="U962" i="4" l="1"/>
  <c r="S1083" i="4"/>
  <c r="O964" i="4"/>
  <c r="L964" i="4"/>
  <c r="J965" i="4"/>
  <c r="T844" i="4"/>
  <c r="V844" i="4" s="1"/>
  <c r="J966" i="4" l="1"/>
  <c r="O965" i="4"/>
  <c r="T845" i="4"/>
  <c r="V845" i="4" s="1"/>
  <c r="L965" i="4"/>
  <c r="S1084" i="4"/>
  <c r="U963" i="4"/>
  <c r="S1085" i="4" l="1"/>
  <c r="U964" i="4"/>
  <c r="O966" i="4"/>
  <c r="T846" i="4"/>
  <c r="V846" i="4" s="1"/>
  <c r="J967" i="4"/>
  <c r="L966" i="4"/>
  <c r="J968" i="4" l="1"/>
  <c r="O967" i="4"/>
  <c r="L967" i="4"/>
  <c r="T847" i="4"/>
  <c r="V847" i="4" s="1"/>
  <c r="U965" i="4"/>
  <c r="S1086" i="4"/>
  <c r="S1087" i="4" l="1"/>
  <c r="U966" i="4"/>
  <c r="J969" i="4"/>
  <c r="T848" i="4"/>
  <c r="V848" i="4" s="1"/>
  <c r="O968" i="4"/>
  <c r="L968" i="4"/>
  <c r="O969" i="4" l="1"/>
  <c r="L969" i="4"/>
  <c r="J970" i="4"/>
  <c r="T849" i="4"/>
  <c r="V849" i="4" s="1"/>
  <c r="S1088" i="4"/>
  <c r="U967" i="4"/>
  <c r="J971" i="4" l="1"/>
  <c r="T850" i="4"/>
  <c r="V850" i="4" s="1"/>
  <c r="O970" i="4"/>
  <c r="L970" i="4"/>
  <c r="S1089" i="4"/>
  <c r="U968" i="4"/>
  <c r="U969" i="4" l="1"/>
  <c r="S1090" i="4"/>
  <c r="O971" i="4"/>
  <c r="L971" i="4"/>
  <c r="J972" i="4"/>
  <c r="T851" i="4"/>
  <c r="V851" i="4" s="1"/>
  <c r="J973" i="4" l="1"/>
  <c r="O972" i="4"/>
  <c r="T852" i="4"/>
  <c r="V852" i="4" s="1"/>
  <c r="L972" i="4"/>
  <c r="U970" i="4"/>
  <c r="S1091" i="4"/>
  <c r="S1092" i="4" l="1"/>
  <c r="U971" i="4"/>
  <c r="O973" i="4"/>
  <c r="L973" i="4"/>
  <c r="J974" i="4"/>
  <c r="T853" i="4"/>
  <c r="V853" i="4" s="1"/>
  <c r="J975" i="4" l="1"/>
  <c r="O974" i="4"/>
  <c r="L974" i="4"/>
  <c r="T854" i="4"/>
  <c r="V854" i="4" s="1"/>
  <c r="S1093" i="4"/>
  <c r="U972" i="4"/>
  <c r="S1094" i="4" l="1"/>
  <c r="U973" i="4"/>
  <c r="J976" i="4"/>
  <c r="T855" i="4"/>
  <c r="V855" i="4" s="1"/>
  <c r="O975" i="4"/>
  <c r="L975" i="4"/>
  <c r="J977" i="4" l="1"/>
  <c r="T856" i="4"/>
  <c r="V856" i="4" s="1"/>
  <c r="O976" i="4"/>
  <c r="L976" i="4"/>
  <c r="U974" i="4"/>
  <c r="S1095" i="4"/>
  <c r="S1096" i="4" l="1"/>
  <c r="U975" i="4"/>
  <c r="O977" i="4"/>
  <c r="L977" i="4"/>
  <c r="J978" i="4"/>
  <c r="T857" i="4"/>
  <c r="V857" i="4" s="1"/>
  <c r="J979" i="4" l="1"/>
  <c r="O978" i="4"/>
  <c r="T858" i="4"/>
  <c r="V858" i="4" s="1"/>
  <c r="L978" i="4"/>
  <c r="S1097" i="4"/>
  <c r="U976" i="4"/>
  <c r="U977" i="4" l="1"/>
  <c r="S1098" i="4"/>
  <c r="O979" i="4"/>
  <c r="L979" i="4"/>
  <c r="J980" i="4"/>
  <c r="T859" i="4"/>
  <c r="V859" i="4" s="1"/>
  <c r="O980" i="4" l="1"/>
  <c r="J981" i="4"/>
  <c r="T860" i="4"/>
  <c r="V860" i="4" s="1"/>
  <c r="L980" i="4"/>
  <c r="U978" i="4"/>
  <c r="S1099" i="4"/>
  <c r="J982" i="4" l="1"/>
  <c r="O981" i="4"/>
  <c r="T861" i="4"/>
  <c r="V861" i="4" s="1"/>
  <c r="L981" i="4"/>
  <c r="S1100" i="4"/>
  <c r="U979" i="4"/>
  <c r="S1101" i="4" l="1"/>
  <c r="U980" i="4"/>
  <c r="J983" i="4"/>
  <c r="T862" i="4"/>
  <c r="V862" i="4" s="1"/>
  <c r="O982" i="4"/>
  <c r="L982" i="4"/>
  <c r="J984" i="4" l="1"/>
  <c r="T863" i="4"/>
  <c r="V863" i="4" s="1"/>
  <c r="O983" i="4"/>
  <c r="L983" i="4"/>
  <c r="U981" i="4"/>
  <c r="S1102" i="4"/>
  <c r="S1103" i="4" l="1"/>
  <c r="U982" i="4"/>
  <c r="O984" i="4"/>
  <c r="L984" i="4"/>
  <c r="J985" i="4"/>
  <c r="T864" i="4"/>
  <c r="V864" i="4" s="1"/>
  <c r="J986" i="4" l="1"/>
  <c r="O985" i="4"/>
  <c r="T865" i="4"/>
  <c r="V865" i="4" s="1"/>
  <c r="L985" i="4"/>
  <c r="S1104" i="4"/>
  <c r="U983" i="4"/>
  <c r="S1105" i="4" l="1"/>
  <c r="U984" i="4"/>
  <c r="O986" i="4"/>
  <c r="L986" i="4"/>
  <c r="J987" i="4"/>
  <c r="T866" i="4"/>
  <c r="V866" i="4" s="1"/>
  <c r="J988" i="4" l="1"/>
  <c r="O987" i="4"/>
  <c r="T867" i="4"/>
  <c r="V867" i="4" s="1"/>
  <c r="L987" i="4"/>
  <c r="U985" i="4"/>
  <c r="S1106" i="4"/>
  <c r="U986" i="4" l="1"/>
  <c r="S1107" i="4"/>
  <c r="O988" i="4"/>
  <c r="J989" i="4"/>
  <c r="L988" i="4"/>
  <c r="T868" i="4"/>
  <c r="V868" i="4" s="1"/>
  <c r="J990" i="4" l="1"/>
  <c r="O989" i="4"/>
  <c r="T869" i="4"/>
  <c r="V869" i="4" s="1"/>
  <c r="L989" i="4"/>
  <c r="S1108" i="4"/>
  <c r="U987" i="4"/>
  <c r="S1109" i="4" l="1"/>
  <c r="U988" i="4"/>
  <c r="J991" i="4"/>
  <c r="T870" i="4"/>
  <c r="V870" i="4" s="1"/>
  <c r="O990" i="4"/>
  <c r="L990" i="4"/>
  <c r="J992" i="4" l="1"/>
  <c r="T871" i="4"/>
  <c r="V871" i="4" s="1"/>
  <c r="L991" i="4"/>
  <c r="O991" i="4"/>
  <c r="U989" i="4"/>
  <c r="S1110" i="4"/>
  <c r="S1111" i="4" l="1"/>
  <c r="U990" i="4"/>
  <c r="O992" i="4"/>
  <c r="L992" i="4"/>
  <c r="J993" i="4"/>
  <c r="T872" i="4"/>
  <c r="V872" i="4" s="1"/>
  <c r="J994" i="4" l="1"/>
  <c r="O993" i="4"/>
  <c r="L993" i="4"/>
  <c r="T873" i="4"/>
  <c r="V873" i="4" s="1"/>
  <c r="S1112" i="4"/>
  <c r="U991" i="4"/>
  <c r="S1113" i="4" l="1"/>
  <c r="U992" i="4"/>
  <c r="J995" i="4"/>
  <c r="O994" i="4"/>
  <c r="T874" i="4"/>
  <c r="V874" i="4" s="1"/>
  <c r="L994" i="4"/>
  <c r="J996" i="4" l="1"/>
  <c r="O995" i="4"/>
  <c r="T875" i="4"/>
  <c r="V875" i="4" s="1"/>
  <c r="L995" i="4"/>
  <c r="U993" i="4"/>
  <c r="S1114" i="4"/>
  <c r="S1115" i="4" l="1"/>
  <c r="U994" i="4"/>
  <c r="O996" i="4"/>
  <c r="L996" i="4"/>
  <c r="J997" i="4"/>
  <c r="T876" i="4"/>
  <c r="V876" i="4" s="1"/>
  <c r="J998" i="4" l="1"/>
  <c r="O997" i="4"/>
  <c r="L997" i="4"/>
  <c r="T877" i="4"/>
  <c r="V877" i="4" s="1"/>
  <c r="S1116" i="4"/>
  <c r="U995" i="4"/>
  <c r="S1117" i="4" l="1"/>
  <c r="U996" i="4"/>
  <c r="J999" i="4"/>
  <c r="O998" i="4"/>
  <c r="L998" i="4"/>
  <c r="T878" i="4"/>
  <c r="V878" i="4" s="1"/>
  <c r="T879" i="4" l="1"/>
  <c r="V879" i="4" s="1"/>
  <c r="J1000" i="4"/>
  <c r="O999" i="4"/>
  <c r="L999" i="4"/>
  <c r="S1118" i="4"/>
  <c r="U997" i="4"/>
  <c r="S1119" i="4" l="1"/>
  <c r="U998" i="4"/>
  <c r="O1000" i="4"/>
  <c r="L1000" i="4"/>
  <c r="T880" i="4"/>
  <c r="V880" i="4" s="1"/>
  <c r="J1001" i="4"/>
  <c r="J1002" i="4" l="1"/>
  <c r="O1001" i="4"/>
  <c r="L1001" i="4"/>
  <c r="T881" i="4"/>
  <c r="V881" i="4" s="1"/>
  <c r="S1120" i="4"/>
  <c r="U999" i="4"/>
  <c r="S1121" i="4" l="1"/>
  <c r="U1000" i="4"/>
  <c r="J1003" i="4"/>
  <c r="O1002" i="4"/>
  <c r="T882" i="4"/>
  <c r="V882" i="4" s="1"/>
  <c r="L1002" i="4"/>
  <c r="J1004" i="4" l="1"/>
  <c r="O1003" i="4"/>
  <c r="T883" i="4"/>
  <c r="V883" i="4" s="1"/>
  <c r="L1003" i="4"/>
  <c r="S1122" i="4"/>
  <c r="U1001" i="4"/>
  <c r="S1123" i="4" l="1"/>
  <c r="U1002" i="4"/>
  <c r="O1004" i="4"/>
  <c r="L1004" i="4"/>
  <c r="T884" i="4"/>
  <c r="V884" i="4" s="1"/>
  <c r="J1005" i="4"/>
  <c r="J1006" i="4" l="1"/>
  <c r="O1005" i="4"/>
  <c r="L1005" i="4"/>
  <c r="T885" i="4"/>
  <c r="V885" i="4" s="1"/>
  <c r="S1124" i="4"/>
  <c r="U1003" i="4"/>
  <c r="S1125" i="4" l="1"/>
  <c r="U1004" i="4"/>
  <c r="J1007" i="4"/>
  <c r="T886" i="4"/>
  <c r="V886" i="4" s="1"/>
  <c r="O1006" i="4"/>
  <c r="L1006" i="4"/>
  <c r="T887" i="4" l="1"/>
  <c r="V887" i="4" s="1"/>
  <c r="J1008" i="4"/>
  <c r="O1007" i="4"/>
  <c r="L1007" i="4"/>
  <c r="U1005" i="4"/>
  <c r="S1126" i="4"/>
  <c r="S1127" i="4" l="1"/>
  <c r="U1006" i="4"/>
  <c r="O1008" i="4"/>
  <c r="L1008" i="4"/>
  <c r="T888" i="4"/>
  <c r="V888" i="4" s="1"/>
  <c r="J1009" i="4"/>
  <c r="J1010" i="4" l="1"/>
  <c r="O1009" i="4"/>
  <c r="L1009" i="4"/>
  <c r="T889" i="4"/>
  <c r="V889" i="4" s="1"/>
  <c r="S1128" i="4"/>
  <c r="U1007" i="4"/>
  <c r="S1129" i="4" l="1"/>
  <c r="U1008" i="4"/>
  <c r="J1011" i="4"/>
  <c r="O1010" i="4"/>
  <c r="L1010" i="4"/>
  <c r="T890" i="4"/>
  <c r="V890" i="4" s="1"/>
  <c r="J1012" i="4" l="1"/>
  <c r="O1011" i="4"/>
  <c r="T891" i="4"/>
  <c r="V891" i="4" s="1"/>
  <c r="L1011" i="4"/>
  <c r="U1009" i="4"/>
  <c r="S1130" i="4"/>
  <c r="S1131" i="4" l="1"/>
  <c r="U1010" i="4"/>
  <c r="O1012" i="4"/>
  <c r="T892" i="4"/>
  <c r="V892" i="4" s="1"/>
  <c r="L1012" i="4"/>
  <c r="J1013" i="4"/>
  <c r="J1014" i="4" l="1"/>
  <c r="O1013" i="4"/>
  <c r="L1013" i="4"/>
  <c r="T893" i="4"/>
  <c r="V893" i="4" s="1"/>
  <c r="S1132" i="4"/>
  <c r="U1011" i="4"/>
  <c r="S1133" i="4" l="1"/>
  <c r="U1012" i="4"/>
  <c r="J1015" i="4"/>
  <c r="T894" i="4"/>
  <c r="V894" i="4" s="1"/>
  <c r="O1014" i="4"/>
  <c r="L1014" i="4"/>
  <c r="T895" i="4" l="1"/>
  <c r="V895" i="4" s="1"/>
  <c r="J1016" i="4"/>
  <c r="O1015" i="4"/>
  <c r="L1015" i="4"/>
  <c r="S1134" i="4"/>
  <c r="U1013" i="4"/>
  <c r="S1135" i="4" l="1"/>
  <c r="U1014" i="4"/>
  <c r="O1016" i="4"/>
  <c r="L1016" i="4"/>
  <c r="T896" i="4"/>
  <c r="V896" i="4" s="1"/>
  <c r="J1017" i="4"/>
  <c r="J1018" i="4" l="1"/>
  <c r="O1017" i="4"/>
  <c r="L1017" i="4"/>
  <c r="T897" i="4"/>
  <c r="V897" i="4" s="1"/>
  <c r="S1136" i="4"/>
  <c r="U1015" i="4"/>
  <c r="S1137" i="4" l="1"/>
  <c r="U1016" i="4"/>
  <c r="J1019" i="4"/>
  <c r="O1018" i="4"/>
  <c r="L1018" i="4"/>
  <c r="T898" i="4"/>
  <c r="V898" i="4" s="1"/>
  <c r="T899" i="4" l="1"/>
  <c r="V899" i="4" s="1"/>
  <c r="J1020" i="4"/>
  <c r="O1019" i="4"/>
  <c r="L1019" i="4"/>
  <c r="S1138" i="4"/>
  <c r="U1017" i="4"/>
  <c r="S1139" i="4" l="1"/>
  <c r="U1018" i="4"/>
  <c r="O1020" i="4"/>
  <c r="L1020" i="4"/>
  <c r="T900" i="4"/>
  <c r="V900" i="4" s="1"/>
  <c r="J1021" i="4"/>
  <c r="J1022" i="4" l="1"/>
  <c r="O1021" i="4"/>
  <c r="T901" i="4"/>
  <c r="V901" i="4" s="1"/>
  <c r="L1021" i="4"/>
  <c r="S1140" i="4"/>
  <c r="U1019" i="4"/>
  <c r="S1141" i="4" l="1"/>
  <c r="U1020" i="4"/>
  <c r="J1023" i="4"/>
  <c r="T902" i="4"/>
  <c r="V902" i="4" s="1"/>
  <c r="O1022" i="4"/>
  <c r="L1022" i="4"/>
  <c r="J1024" i="4" l="1"/>
  <c r="T903" i="4"/>
  <c r="V903" i="4" s="1"/>
  <c r="O1023" i="4"/>
  <c r="L1023" i="4"/>
  <c r="U1021" i="4"/>
  <c r="S1142" i="4"/>
  <c r="S1143" i="4" l="1"/>
  <c r="U1022" i="4"/>
  <c r="O1024" i="4"/>
  <c r="L1024" i="4"/>
  <c r="T904" i="4"/>
  <c r="V904" i="4" s="1"/>
  <c r="J1025" i="4"/>
  <c r="J1026" i="4" l="1"/>
  <c r="O1025" i="4"/>
  <c r="L1025" i="4"/>
  <c r="T905" i="4"/>
  <c r="V905" i="4" s="1"/>
  <c r="S1144" i="4"/>
  <c r="U1023" i="4"/>
  <c r="S1145" i="4" l="1"/>
  <c r="U1024" i="4"/>
  <c r="J1027" i="4"/>
  <c r="O1026" i="4"/>
  <c r="T906" i="4"/>
  <c r="V906" i="4" s="1"/>
  <c r="L1026" i="4"/>
  <c r="T907" i="4" l="1"/>
  <c r="V907" i="4" s="1"/>
  <c r="J1028" i="4"/>
  <c r="O1027" i="4"/>
  <c r="L1027" i="4"/>
  <c r="U1025" i="4"/>
  <c r="S1146" i="4"/>
  <c r="S1147" i="4" l="1"/>
  <c r="U1026" i="4"/>
  <c r="O1028" i="4"/>
  <c r="L1028" i="4"/>
  <c r="J1029" i="4"/>
  <c r="T908" i="4"/>
  <c r="V908" i="4" s="1"/>
  <c r="J1030" i="4" l="1"/>
  <c r="O1029" i="4"/>
  <c r="T909" i="4"/>
  <c r="V909" i="4" s="1"/>
  <c r="L1029" i="4"/>
  <c r="S1148" i="4"/>
  <c r="U1027" i="4"/>
  <c r="S1149" i="4" l="1"/>
  <c r="U1028" i="4"/>
  <c r="J1031" i="4"/>
  <c r="O1030" i="4"/>
  <c r="T910" i="4"/>
  <c r="V910" i="4" s="1"/>
  <c r="L1030" i="4"/>
  <c r="J1032" i="4" l="1"/>
  <c r="T911" i="4"/>
  <c r="V911" i="4" s="1"/>
  <c r="O1031" i="4"/>
  <c r="L1031" i="4"/>
  <c r="S1150" i="4"/>
  <c r="U1029" i="4"/>
  <c r="S1151" i="4" l="1"/>
  <c r="U1030" i="4"/>
  <c r="O1032" i="4"/>
  <c r="L1032" i="4"/>
  <c r="T912" i="4"/>
  <c r="V912" i="4" s="1"/>
  <c r="J1033" i="4"/>
  <c r="J1034" i="4" l="1"/>
  <c r="O1033" i="4"/>
  <c r="L1033" i="4"/>
  <c r="T913" i="4"/>
  <c r="V913" i="4" s="1"/>
  <c r="S1152" i="4"/>
  <c r="U1031" i="4"/>
  <c r="S1153" i="4" l="1"/>
  <c r="U1032" i="4"/>
  <c r="T914" i="4"/>
  <c r="V914" i="4" s="1"/>
  <c r="J1035" i="4"/>
  <c r="O1034" i="4"/>
  <c r="L1034" i="4"/>
  <c r="J1036" i="4" l="1"/>
  <c r="T915" i="4"/>
  <c r="V915" i="4" s="1"/>
  <c r="O1035" i="4"/>
  <c r="L1035" i="4"/>
  <c r="S1154" i="4"/>
  <c r="U1033" i="4"/>
  <c r="S1155" i="4" l="1"/>
  <c r="U1034" i="4"/>
  <c r="O1036" i="4"/>
  <c r="L1036" i="4"/>
  <c r="T916" i="4"/>
  <c r="V916" i="4" s="1"/>
  <c r="J1037" i="4"/>
  <c r="J1038" i="4" l="1"/>
  <c r="O1037" i="4"/>
  <c r="T917" i="4"/>
  <c r="V917" i="4" s="1"/>
  <c r="L1037" i="4"/>
  <c r="S1156" i="4"/>
  <c r="U1035" i="4"/>
  <c r="S1157" i="4" l="1"/>
  <c r="U1036" i="4"/>
  <c r="J1039" i="4"/>
  <c r="O1038" i="4"/>
  <c r="T918" i="4"/>
  <c r="V918" i="4" s="1"/>
  <c r="L1038" i="4"/>
  <c r="J1040" i="4" l="1"/>
  <c r="T919" i="4"/>
  <c r="V919" i="4" s="1"/>
  <c r="O1039" i="4"/>
  <c r="L1039" i="4"/>
  <c r="U1037" i="4"/>
  <c r="S1158" i="4"/>
  <c r="S1159" i="4" l="1"/>
  <c r="U1038" i="4"/>
  <c r="O1040" i="4"/>
  <c r="L1040" i="4"/>
  <c r="J1041" i="4"/>
  <c r="T920" i="4"/>
  <c r="V920" i="4" s="1"/>
  <c r="J1042" i="4" l="1"/>
  <c r="T921" i="4"/>
  <c r="V921" i="4" s="1"/>
  <c r="O1041" i="4"/>
  <c r="L1041" i="4"/>
  <c r="S1160" i="4"/>
  <c r="U1039" i="4"/>
  <c r="S1161" i="4" l="1"/>
  <c r="U1040" i="4"/>
  <c r="J1043" i="4"/>
  <c r="O1042" i="4"/>
  <c r="T922" i="4"/>
  <c r="V922" i="4" s="1"/>
  <c r="L1042" i="4"/>
  <c r="T923" i="4" l="1"/>
  <c r="V923" i="4" s="1"/>
  <c r="J1044" i="4"/>
  <c r="O1043" i="4"/>
  <c r="L1043" i="4"/>
  <c r="U1041" i="4"/>
  <c r="S1162" i="4"/>
  <c r="S1163" i="4" l="1"/>
  <c r="U1042" i="4"/>
  <c r="O1044" i="4"/>
  <c r="L1044" i="4"/>
  <c r="T924" i="4"/>
  <c r="V924" i="4" s="1"/>
  <c r="J1045" i="4"/>
  <c r="J1046" i="4" l="1"/>
  <c r="O1045" i="4"/>
  <c r="L1045" i="4"/>
  <c r="T925" i="4"/>
  <c r="V925" i="4" s="1"/>
  <c r="S1164" i="4"/>
  <c r="U1043" i="4"/>
  <c r="S1165" i="4" l="1"/>
  <c r="U1044" i="4"/>
  <c r="J1047" i="4"/>
  <c r="O1046" i="4"/>
  <c r="T926" i="4"/>
  <c r="V926" i="4" s="1"/>
  <c r="L1046" i="4"/>
  <c r="J1048" i="4" l="1"/>
  <c r="O1047" i="4"/>
  <c r="T927" i="4"/>
  <c r="V927" i="4" s="1"/>
  <c r="L1047" i="4"/>
  <c r="S1166" i="4"/>
  <c r="U1045" i="4"/>
  <c r="U1046" i="4" l="1"/>
  <c r="S1167" i="4"/>
  <c r="J1049" i="4"/>
  <c r="O1048" i="4"/>
  <c r="T928" i="4"/>
  <c r="V928" i="4" s="1"/>
  <c r="L1048" i="4"/>
  <c r="S1168" i="4" l="1"/>
  <c r="U1047" i="4"/>
  <c r="J1050" i="4"/>
  <c r="O1049" i="4"/>
  <c r="T929" i="4"/>
  <c r="V929" i="4" s="1"/>
  <c r="L1049" i="4"/>
  <c r="J1051" i="4" l="1"/>
  <c r="O1050" i="4"/>
  <c r="L1050" i="4"/>
  <c r="T930" i="4"/>
  <c r="V930" i="4" s="1"/>
  <c r="S1169" i="4"/>
  <c r="U1048" i="4"/>
  <c r="S1170" i="4" l="1"/>
  <c r="U1049" i="4"/>
  <c r="J1052" i="4"/>
  <c r="O1051" i="4"/>
  <c r="T931" i="4"/>
  <c r="V931" i="4" s="1"/>
  <c r="L1051" i="4"/>
  <c r="T932" i="4" l="1"/>
  <c r="V932" i="4" s="1"/>
  <c r="J1053" i="4"/>
  <c r="O1052" i="4"/>
  <c r="L1052" i="4"/>
  <c r="S1171" i="4"/>
  <c r="U1050" i="4"/>
  <c r="S1172" i="4" l="1"/>
  <c r="U1051" i="4"/>
  <c r="J1054" i="4"/>
  <c r="O1053" i="4"/>
  <c r="L1053" i="4"/>
  <c r="T933" i="4"/>
  <c r="V933" i="4" s="1"/>
  <c r="J1055" i="4" l="1"/>
  <c r="L1054" i="4"/>
  <c r="O1054" i="4"/>
  <c r="T934" i="4"/>
  <c r="V934" i="4" s="1"/>
  <c r="S1173" i="4"/>
  <c r="U1052" i="4"/>
  <c r="S1174" i="4" l="1"/>
  <c r="U1053" i="4"/>
  <c r="O1055" i="4"/>
  <c r="T935" i="4"/>
  <c r="V935" i="4" s="1"/>
  <c r="L1055" i="4"/>
  <c r="J1056" i="4"/>
  <c r="J1057" i="4" l="1"/>
  <c r="T936" i="4"/>
  <c r="V936" i="4" s="1"/>
  <c r="O1056" i="4"/>
  <c r="L1056" i="4"/>
  <c r="S1175" i="4"/>
  <c r="U1054" i="4"/>
  <c r="S1176" i="4" l="1"/>
  <c r="U1055" i="4"/>
  <c r="J1058" i="4"/>
  <c r="O1057" i="4"/>
  <c r="L1057" i="4"/>
  <c r="T937" i="4"/>
  <c r="V937" i="4" s="1"/>
  <c r="L1058" i="4" l="1"/>
  <c r="T938" i="4"/>
  <c r="V938" i="4" s="1"/>
  <c r="O1058" i="4"/>
  <c r="J1059" i="4"/>
  <c r="S1177" i="4"/>
  <c r="U1056" i="4"/>
  <c r="S1178" i="4" l="1"/>
  <c r="U1057" i="4"/>
  <c r="O1059" i="4"/>
  <c r="T939" i="4"/>
  <c r="V939" i="4" s="1"/>
  <c r="J1060" i="4"/>
  <c r="L1059" i="4"/>
  <c r="J1061" i="4" l="1"/>
  <c r="T940" i="4"/>
  <c r="V940" i="4" s="1"/>
  <c r="O1060" i="4"/>
  <c r="L1060" i="4"/>
  <c r="S1179" i="4"/>
  <c r="U1058" i="4"/>
  <c r="S1180" i="4" l="1"/>
  <c r="U1059" i="4"/>
  <c r="L1061" i="4"/>
  <c r="T941" i="4"/>
  <c r="V941" i="4" s="1"/>
  <c r="O1061" i="4"/>
  <c r="J1062" i="4"/>
  <c r="L1062" i="4" l="1"/>
  <c r="O1062" i="4"/>
  <c r="J1063" i="4"/>
  <c r="T942" i="4"/>
  <c r="V942" i="4" s="1"/>
  <c r="S1181" i="4"/>
  <c r="U1060" i="4"/>
  <c r="S1182" i="4" l="1"/>
  <c r="U1061" i="4"/>
  <c r="O1063" i="4"/>
  <c r="J1064" i="4"/>
  <c r="L1063" i="4"/>
  <c r="T943" i="4"/>
  <c r="V943" i="4" s="1"/>
  <c r="J1065" i="4" l="1"/>
  <c r="O1064" i="4"/>
  <c r="T944" i="4"/>
  <c r="V944" i="4" s="1"/>
  <c r="L1064" i="4"/>
  <c r="S1183" i="4"/>
  <c r="U1062" i="4"/>
  <c r="S1184" i="4" l="1"/>
  <c r="U1063" i="4"/>
  <c r="T945" i="4"/>
  <c r="V945" i="4" s="1"/>
  <c r="O1065" i="4"/>
  <c r="L1065" i="4"/>
  <c r="J1066" i="4"/>
  <c r="L1066" i="4" l="1"/>
  <c r="T946" i="4"/>
  <c r="V946" i="4" s="1"/>
  <c r="O1066" i="4"/>
  <c r="J1067" i="4"/>
  <c r="S1185" i="4"/>
  <c r="U1064" i="4"/>
  <c r="S1186" i="4" l="1"/>
  <c r="U1065" i="4"/>
  <c r="O1067" i="4"/>
  <c r="J1068" i="4"/>
  <c r="T947" i="4"/>
  <c r="V947" i="4" s="1"/>
  <c r="L1067" i="4"/>
  <c r="J1069" i="4" l="1"/>
  <c r="T948" i="4"/>
  <c r="V948" i="4" s="1"/>
  <c r="L1068" i="4"/>
  <c r="O1068" i="4"/>
  <c r="S1187" i="4"/>
  <c r="U1066" i="4"/>
  <c r="S1188" i="4" l="1"/>
  <c r="U1067" i="4"/>
  <c r="O1069" i="4"/>
  <c r="J1070" i="4"/>
  <c r="L1069" i="4"/>
  <c r="T949" i="4"/>
  <c r="V949" i="4" s="1"/>
  <c r="L1070" i="4" l="1"/>
  <c r="O1070" i="4"/>
  <c r="J1071" i="4"/>
  <c r="T950" i="4"/>
  <c r="V950" i="4" s="1"/>
  <c r="S1189" i="4"/>
  <c r="U1068" i="4"/>
  <c r="S1190" i="4" l="1"/>
  <c r="U1069" i="4"/>
  <c r="O1071" i="4"/>
  <c r="T951" i="4"/>
  <c r="V951" i="4" s="1"/>
  <c r="J1072" i="4"/>
  <c r="L1071" i="4"/>
  <c r="J1073" i="4" l="1"/>
  <c r="O1072" i="4"/>
  <c r="T952" i="4"/>
  <c r="V952" i="4" s="1"/>
  <c r="L1072" i="4"/>
  <c r="U1070" i="4"/>
  <c r="S1191" i="4"/>
  <c r="S1192" i="4" l="1"/>
  <c r="U1071" i="4"/>
  <c r="T953" i="4"/>
  <c r="V953" i="4" s="1"/>
  <c r="O1073" i="4"/>
  <c r="J1074" i="4"/>
  <c r="L1073" i="4"/>
  <c r="L1074" i="4" l="1"/>
  <c r="O1074" i="4"/>
  <c r="J1075" i="4"/>
  <c r="T954" i="4"/>
  <c r="V954" i="4" s="1"/>
  <c r="S1193" i="4"/>
  <c r="U1072" i="4"/>
  <c r="S1194" i="4" l="1"/>
  <c r="U1073" i="4"/>
  <c r="O1075" i="4"/>
  <c r="T955" i="4"/>
  <c r="V955" i="4" s="1"/>
  <c r="L1075" i="4"/>
  <c r="J1076" i="4"/>
  <c r="J1077" i="4" l="1"/>
  <c r="O1076" i="4"/>
  <c r="T956" i="4"/>
  <c r="V956" i="4" s="1"/>
  <c r="L1076" i="4"/>
  <c r="U1074" i="4"/>
  <c r="S1195" i="4"/>
  <c r="S1196" i="4" l="1"/>
  <c r="U1075" i="4"/>
  <c r="O1077" i="4"/>
  <c r="J1078" i="4"/>
  <c r="L1077" i="4"/>
  <c r="T957" i="4"/>
  <c r="V957" i="4" s="1"/>
  <c r="L1078" i="4" l="1"/>
  <c r="T958" i="4"/>
  <c r="V958" i="4" s="1"/>
  <c r="J1079" i="4"/>
  <c r="O1078" i="4"/>
  <c r="S1197" i="4"/>
  <c r="U1076" i="4"/>
  <c r="S1198" i="4" l="1"/>
  <c r="U1077" i="4"/>
  <c r="O1079" i="4"/>
  <c r="J1080" i="4"/>
  <c r="T959" i="4"/>
  <c r="V959" i="4" s="1"/>
  <c r="L1079" i="4"/>
  <c r="J1081" i="4" l="1"/>
  <c r="T960" i="4"/>
  <c r="V960" i="4" s="1"/>
  <c r="O1080" i="4"/>
  <c r="L1080" i="4"/>
  <c r="S1199" i="4"/>
  <c r="U1078" i="4"/>
  <c r="S1200" i="4" l="1"/>
  <c r="U1079" i="4"/>
  <c r="J1082" i="4"/>
  <c r="L1081" i="4"/>
  <c r="T961" i="4"/>
  <c r="V961" i="4" s="1"/>
  <c r="O1081" i="4"/>
  <c r="J1083" i="4" l="1"/>
  <c r="L1082" i="4"/>
  <c r="O1082" i="4"/>
  <c r="T962" i="4"/>
  <c r="V962" i="4" s="1"/>
  <c r="S1201" i="4"/>
  <c r="U1080" i="4"/>
  <c r="S1202" i="4" l="1"/>
  <c r="U1081" i="4"/>
  <c r="O1083" i="4"/>
  <c r="T963" i="4"/>
  <c r="V963" i="4" s="1"/>
  <c r="J1084" i="4"/>
  <c r="L1083" i="4"/>
  <c r="J1085" i="4" l="1"/>
  <c r="O1084" i="4"/>
  <c r="T964" i="4"/>
  <c r="V964" i="4" s="1"/>
  <c r="L1084" i="4"/>
  <c r="U1082" i="4"/>
  <c r="S1203" i="4"/>
  <c r="S1204" i="4" l="1"/>
  <c r="U1083" i="4"/>
  <c r="O1085" i="4"/>
  <c r="J1086" i="4"/>
  <c r="L1085" i="4"/>
  <c r="T965" i="4"/>
  <c r="V965" i="4" s="1"/>
  <c r="J1087" i="4" l="1"/>
  <c r="L1086" i="4"/>
  <c r="T966" i="4"/>
  <c r="V966" i="4" s="1"/>
  <c r="O1086" i="4"/>
  <c r="S1205" i="4"/>
  <c r="U1084" i="4"/>
  <c r="S1206" i="4" l="1"/>
  <c r="U1085" i="4"/>
  <c r="O1087" i="4"/>
  <c r="L1087" i="4"/>
  <c r="J1088" i="4"/>
  <c r="T967" i="4"/>
  <c r="V967" i="4" s="1"/>
  <c r="J1089" i="4" l="1"/>
  <c r="O1088" i="4"/>
  <c r="T968" i="4"/>
  <c r="V968" i="4" s="1"/>
  <c r="L1088" i="4"/>
  <c r="S1207" i="4"/>
  <c r="U1086" i="4"/>
  <c r="S1208" i="4" l="1"/>
  <c r="U1087" i="4"/>
  <c r="O1089" i="4"/>
  <c r="J1090" i="4"/>
  <c r="L1089" i="4"/>
  <c r="T969" i="4"/>
  <c r="V969" i="4" s="1"/>
  <c r="J1091" i="4" l="1"/>
  <c r="L1090" i="4"/>
  <c r="O1090" i="4"/>
  <c r="T970" i="4"/>
  <c r="V970" i="4" s="1"/>
  <c r="S1209" i="4"/>
  <c r="U1088" i="4"/>
  <c r="S1210" i="4" l="1"/>
  <c r="U1089" i="4"/>
  <c r="O1091" i="4"/>
  <c r="J1092" i="4"/>
  <c r="T971" i="4"/>
  <c r="V971" i="4" s="1"/>
  <c r="L1091" i="4"/>
  <c r="J1093" i="4" l="1"/>
  <c r="T972" i="4"/>
  <c r="V972" i="4" s="1"/>
  <c r="O1092" i="4"/>
  <c r="L1092" i="4"/>
  <c r="U1090" i="4"/>
  <c r="S1211" i="4"/>
  <c r="S1212" i="4" l="1"/>
  <c r="U1091" i="4"/>
  <c r="O1093" i="4"/>
  <c r="T973" i="4"/>
  <c r="V973" i="4" s="1"/>
  <c r="J1094" i="4"/>
  <c r="L1093" i="4"/>
  <c r="J1095" i="4" l="1"/>
  <c r="L1094" i="4"/>
  <c r="O1094" i="4"/>
  <c r="T974" i="4"/>
  <c r="V974" i="4" s="1"/>
  <c r="S1213" i="4"/>
  <c r="U1092" i="4"/>
  <c r="S1214" i="4" l="1"/>
  <c r="U1093" i="4"/>
  <c r="O1095" i="4"/>
  <c r="T975" i="4"/>
  <c r="V975" i="4" s="1"/>
  <c r="L1095" i="4"/>
  <c r="J1096" i="4"/>
  <c r="J1097" i="4" l="1"/>
  <c r="O1096" i="4"/>
  <c r="T976" i="4"/>
  <c r="V976" i="4" s="1"/>
  <c r="L1096" i="4"/>
  <c r="U1094" i="4"/>
  <c r="S1215" i="4"/>
  <c r="S1216" i="4" l="1"/>
  <c r="U1095" i="4"/>
  <c r="O1097" i="4"/>
  <c r="J1098" i="4"/>
  <c r="L1097" i="4"/>
  <c r="T977" i="4"/>
  <c r="V977" i="4" s="1"/>
  <c r="J1099" i="4" l="1"/>
  <c r="L1098" i="4"/>
  <c r="O1098" i="4"/>
  <c r="T978" i="4"/>
  <c r="V978" i="4" s="1"/>
  <c r="S1217" i="4"/>
  <c r="U1096" i="4"/>
  <c r="S1218" i="4" l="1"/>
  <c r="U1097" i="4"/>
  <c r="O1099" i="4"/>
  <c r="J1100" i="4"/>
  <c r="T979" i="4"/>
  <c r="V979" i="4" s="1"/>
  <c r="L1099" i="4"/>
  <c r="J1101" i="4" l="1"/>
  <c r="T980" i="4"/>
  <c r="V980" i="4" s="1"/>
  <c r="O1100" i="4"/>
  <c r="L1100" i="4"/>
  <c r="S1219" i="4"/>
  <c r="U1098" i="4"/>
  <c r="S1220" i="4" l="1"/>
  <c r="U1099" i="4"/>
  <c r="O1101" i="4"/>
  <c r="T981" i="4"/>
  <c r="V981" i="4" s="1"/>
  <c r="J1102" i="4"/>
  <c r="L1101" i="4"/>
  <c r="J1103" i="4" l="1"/>
  <c r="L1102" i="4"/>
  <c r="T982" i="4"/>
  <c r="V982" i="4" s="1"/>
  <c r="O1102" i="4"/>
  <c r="S1221" i="4"/>
  <c r="U1100" i="4"/>
  <c r="S1222" i="4" l="1"/>
  <c r="U1101" i="4"/>
  <c r="O1103" i="4"/>
  <c r="T983" i="4"/>
  <c r="V983" i="4" s="1"/>
  <c r="L1103" i="4"/>
  <c r="J1104" i="4"/>
  <c r="J1105" i="4" l="1"/>
  <c r="O1104" i="4"/>
  <c r="T984" i="4"/>
  <c r="V984" i="4" s="1"/>
  <c r="L1104" i="4"/>
  <c r="S1223" i="4"/>
  <c r="U1102" i="4"/>
  <c r="S1224" i="4" l="1"/>
  <c r="U1103" i="4"/>
  <c r="O1105" i="4"/>
  <c r="J1106" i="4"/>
  <c r="L1105" i="4"/>
  <c r="T985" i="4"/>
  <c r="V985" i="4" s="1"/>
  <c r="J1107" i="4" l="1"/>
  <c r="L1106" i="4"/>
  <c r="O1106" i="4"/>
  <c r="T986" i="4"/>
  <c r="V986" i="4" s="1"/>
  <c r="S1225" i="4"/>
  <c r="U1104" i="4"/>
  <c r="S1226" i="4" l="1"/>
  <c r="U1105" i="4"/>
  <c r="O1107" i="4"/>
  <c r="J1108" i="4"/>
  <c r="T987" i="4"/>
  <c r="V987" i="4" s="1"/>
  <c r="L1107" i="4"/>
  <c r="J1109" i="4" l="1"/>
  <c r="T988" i="4"/>
  <c r="V988" i="4" s="1"/>
  <c r="O1108" i="4"/>
  <c r="L1108" i="4"/>
  <c r="S1227" i="4"/>
  <c r="U1106" i="4"/>
  <c r="S1228" i="4" l="1"/>
  <c r="U1107" i="4"/>
  <c r="O1109" i="4"/>
  <c r="L1109" i="4"/>
  <c r="J1110" i="4"/>
  <c r="T989" i="4"/>
  <c r="V989" i="4" s="1"/>
  <c r="J1111" i="4" l="1"/>
  <c r="L1110" i="4"/>
  <c r="T990" i="4"/>
  <c r="V990" i="4" s="1"/>
  <c r="O1110" i="4"/>
  <c r="S1229" i="4"/>
  <c r="U1108" i="4"/>
  <c r="S1230" i="4" l="1"/>
  <c r="U1109" i="4"/>
  <c r="O1111" i="4"/>
  <c r="T991" i="4"/>
  <c r="V991" i="4" s="1"/>
  <c r="L1111" i="4"/>
  <c r="J1112" i="4"/>
  <c r="J1113" i="4" l="1"/>
  <c r="O1112" i="4"/>
  <c r="T992" i="4"/>
  <c r="V992" i="4" s="1"/>
  <c r="L1112" i="4"/>
  <c r="S1231" i="4"/>
  <c r="U1110" i="4"/>
  <c r="S1232" i="4" l="1"/>
  <c r="U1111" i="4"/>
  <c r="O1113" i="4"/>
  <c r="J1114" i="4"/>
  <c r="L1113" i="4"/>
  <c r="T993" i="4"/>
  <c r="V993" i="4" s="1"/>
  <c r="J1115" i="4" l="1"/>
  <c r="O1114" i="4"/>
  <c r="T994" i="4"/>
  <c r="V994" i="4" s="1"/>
  <c r="L1114" i="4"/>
  <c r="S1233" i="4"/>
  <c r="U1112" i="4"/>
  <c r="S1234" i="4" l="1"/>
  <c r="U1113" i="4"/>
  <c r="J1116" i="4"/>
  <c r="O1115" i="4"/>
  <c r="L1115" i="4"/>
  <c r="T995" i="4"/>
  <c r="V995" i="4" s="1"/>
  <c r="J1117" i="4" l="1"/>
  <c r="O1116" i="4"/>
  <c r="T996" i="4"/>
  <c r="V996" i="4" s="1"/>
  <c r="L1116" i="4"/>
  <c r="S1235" i="4"/>
  <c r="U1114" i="4"/>
  <c r="S1236" i="4" l="1"/>
  <c r="U1115" i="4"/>
  <c r="O1117" i="4"/>
  <c r="L1117" i="4"/>
  <c r="J1118" i="4"/>
  <c r="T997" i="4"/>
  <c r="V997" i="4" s="1"/>
  <c r="J1119" i="4" l="1"/>
  <c r="O1118" i="4"/>
  <c r="T998" i="4"/>
  <c r="V998" i="4" s="1"/>
  <c r="L1118" i="4"/>
  <c r="S1237" i="4"/>
  <c r="U1116" i="4"/>
  <c r="S1238" i="4" l="1"/>
  <c r="U1117" i="4"/>
  <c r="J1120" i="4"/>
  <c r="O1119" i="4"/>
  <c r="T999" i="4"/>
  <c r="V999" i="4" s="1"/>
  <c r="L1119" i="4"/>
  <c r="J1121" i="4" l="1"/>
  <c r="O1120" i="4"/>
  <c r="T1000" i="4"/>
  <c r="V1000" i="4" s="1"/>
  <c r="L1120" i="4"/>
  <c r="U1118" i="4"/>
  <c r="S1239" i="4"/>
  <c r="S1240" i="4" l="1"/>
  <c r="U1119" i="4"/>
  <c r="O1121" i="4"/>
  <c r="L1121" i="4"/>
  <c r="T1001" i="4"/>
  <c r="V1001" i="4" s="1"/>
  <c r="J1122" i="4"/>
  <c r="J1123" i="4" l="1"/>
  <c r="O1122" i="4"/>
  <c r="T1002" i="4"/>
  <c r="V1002" i="4" s="1"/>
  <c r="L1122" i="4"/>
  <c r="S1241" i="4"/>
  <c r="U1120" i="4"/>
  <c r="S1242" i="4" l="1"/>
  <c r="U1121" i="4"/>
  <c r="J1124" i="4"/>
  <c r="O1123" i="4"/>
  <c r="T1003" i="4"/>
  <c r="V1003" i="4" s="1"/>
  <c r="L1123" i="4"/>
  <c r="J1125" i="4" l="1"/>
  <c r="T1004" i="4"/>
  <c r="V1004" i="4" s="1"/>
  <c r="O1124" i="4"/>
  <c r="L1124" i="4"/>
  <c r="S1243" i="4"/>
  <c r="U1122" i="4"/>
  <c r="S1244" i="4" l="1"/>
  <c r="U1123" i="4"/>
  <c r="O1125" i="4"/>
  <c r="L1125" i="4"/>
  <c r="J1126" i="4"/>
  <c r="T1005" i="4"/>
  <c r="V1005" i="4" s="1"/>
  <c r="J1127" i="4" l="1"/>
  <c r="O1126" i="4"/>
  <c r="T1006" i="4"/>
  <c r="V1006" i="4" s="1"/>
  <c r="L1126" i="4"/>
  <c r="S1245" i="4"/>
  <c r="U1124" i="4"/>
  <c r="S1246" i="4" l="1"/>
  <c r="U1125" i="4"/>
  <c r="J1128" i="4"/>
  <c r="O1127" i="4"/>
  <c r="T1007" i="4"/>
  <c r="V1007" i="4" s="1"/>
  <c r="L1127" i="4"/>
  <c r="J1129" i="4" l="1"/>
  <c r="O1128" i="4"/>
  <c r="T1008" i="4"/>
  <c r="V1008" i="4" s="1"/>
  <c r="L1128" i="4"/>
  <c r="S1247" i="4"/>
  <c r="U1126" i="4"/>
  <c r="S1248" i="4" l="1"/>
  <c r="U1127" i="4"/>
  <c r="O1129" i="4"/>
  <c r="L1129" i="4"/>
  <c r="J1130" i="4"/>
  <c r="T1009" i="4"/>
  <c r="V1009" i="4" s="1"/>
  <c r="J1131" i="4" l="1"/>
  <c r="O1130" i="4"/>
  <c r="T1010" i="4"/>
  <c r="V1010" i="4" s="1"/>
  <c r="L1130" i="4"/>
  <c r="S1249" i="4"/>
  <c r="U1128" i="4"/>
  <c r="S1250" i="4" l="1"/>
  <c r="U1129" i="4"/>
  <c r="J1132" i="4"/>
  <c r="O1131" i="4"/>
  <c r="L1131" i="4"/>
  <c r="T1011" i="4"/>
  <c r="V1011" i="4" s="1"/>
  <c r="J1133" i="4" l="1"/>
  <c r="O1132" i="4"/>
  <c r="T1012" i="4"/>
  <c r="V1012" i="4" s="1"/>
  <c r="L1132" i="4"/>
  <c r="S1251" i="4"/>
  <c r="U1130" i="4"/>
  <c r="S1252" i="4" l="1"/>
  <c r="U1131" i="4"/>
  <c r="O1133" i="4"/>
  <c r="L1133" i="4"/>
  <c r="J1134" i="4"/>
  <c r="T1013" i="4"/>
  <c r="V1013" i="4" s="1"/>
  <c r="J1135" i="4" l="1"/>
  <c r="O1134" i="4"/>
  <c r="T1014" i="4"/>
  <c r="V1014" i="4" s="1"/>
  <c r="L1134" i="4"/>
  <c r="S1253" i="4"/>
  <c r="U1132" i="4"/>
  <c r="S1254" i="4" l="1"/>
  <c r="U1133" i="4"/>
  <c r="J1136" i="4"/>
  <c r="O1135" i="4"/>
  <c r="T1015" i="4"/>
  <c r="V1015" i="4" s="1"/>
  <c r="L1135" i="4"/>
  <c r="J1137" i="4" l="1"/>
  <c r="O1136" i="4"/>
  <c r="T1016" i="4"/>
  <c r="V1016" i="4" s="1"/>
  <c r="L1136" i="4"/>
  <c r="U1134" i="4"/>
  <c r="S1255" i="4"/>
  <c r="S1256" i="4" l="1"/>
  <c r="U1135" i="4"/>
  <c r="O1137" i="4"/>
  <c r="L1137" i="4"/>
  <c r="T1017" i="4"/>
  <c r="V1017" i="4" s="1"/>
  <c r="J1138" i="4"/>
  <c r="J1139" i="4" l="1"/>
  <c r="O1138" i="4"/>
  <c r="T1018" i="4"/>
  <c r="V1018" i="4" s="1"/>
  <c r="L1138" i="4"/>
  <c r="S1257" i="4"/>
  <c r="U1136" i="4"/>
  <c r="S1258" i="4" l="1"/>
  <c r="U1137" i="4"/>
  <c r="J1140" i="4"/>
  <c r="O1139" i="4"/>
  <c r="T1019" i="4"/>
  <c r="V1019" i="4" s="1"/>
  <c r="L1139" i="4"/>
  <c r="J1141" i="4" l="1"/>
  <c r="T1020" i="4"/>
  <c r="V1020" i="4" s="1"/>
  <c r="O1140" i="4"/>
  <c r="L1140" i="4"/>
  <c r="S1259" i="4"/>
  <c r="U1138" i="4"/>
  <c r="S1260" i="4" l="1"/>
  <c r="U1139" i="4"/>
  <c r="O1141" i="4"/>
  <c r="L1141" i="4"/>
  <c r="J1142" i="4"/>
  <c r="T1021" i="4"/>
  <c r="V1021" i="4" s="1"/>
  <c r="J1143" i="4" l="1"/>
  <c r="O1142" i="4"/>
  <c r="T1022" i="4"/>
  <c r="V1022" i="4" s="1"/>
  <c r="L1142" i="4"/>
  <c r="S1261" i="4"/>
  <c r="U1140" i="4"/>
  <c r="S1262" i="4" l="1"/>
  <c r="U1141" i="4"/>
  <c r="J1144" i="4"/>
  <c r="O1143" i="4"/>
  <c r="T1023" i="4"/>
  <c r="V1023" i="4" s="1"/>
  <c r="L1143" i="4"/>
  <c r="J1145" i="4" l="1"/>
  <c r="O1144" i="4"/>
  <c r="T1024" i="4"/>
  <c r="V1024" i="4" s="1"/>
  <c r="L1144" i="4"/>
  <c r="S1263" i="4"/>
  <c r="U1142" i="4"/>
  <c r="S1264" i="4" l="1"/>
  <c r="U1143" i="4"/>
  <c r="O1145" i="4"/>
  <c r="L1145" i="4"/>
  <c r="J1146" i="4"/>
  <c r="T1025" i="4"/>
  <c r="V1025" i="4" s="1"/>
  <c r="J1147" i="4" l="1"/>
  <c r="O1146" i="4"/>
  <c r="T1026" i="4"/>
  <c r="V1026" i="4" s="1"/>
  <c r="L1146" i="4"/>
  <c r="S1265" i="4"/>
  <c r="U1144" i="4"/>
  <c r="S1266" i="4" l="1"/>
  <c r="U1145" i="4"/>
  <c r="J1148" i="4"/>
  <c r="O1147" i="4"/>
  <c r="L1147" i="4"/>
  <c r="T1027" i="4"/>
  <c r="V1027" i="4" s="1"/>
  <c r="J1149" i="4" l="1"/>
  <c r="O1148" i="4"/>
  <c r="T1028" i="4"/>
  <c r="V1028" i="4" s="1"/>
  <c r="L1148" i="4"/>
  <c r="S1267" i="4"/>
  <c r="U1146" i="4"/>
  <c r="S1268" i="4" l="1"/>
  <c r="U1147" i="4"/>
  <c r="O1149" i="4"/>
  <c r="L1149" i="4"/>
  <c r="J1150" i="4"/>
  <c r="T1029" i="4"/>
  <c r="V1029" i="4" s="1"/>
  <c r="J1151" i="4" l="1"/>
  <c r="O1150" i="4"/>
  <c r="T1030" i="4"/>
  <c r="V1030" i="4" s="1"/>
  <c r="L1150" i="4"/>
  <c r="S1269" i="4"/>
  <c r="U1148" i="4"/>
  <c r="S1270" i="4" l="1"/>
  <c r="U1149" i="4"/>
  <c r="J1152" i="4"/>
  <c r="O1151" i="4"/>
  <c r="T1031" i="4"/>
  <c r="V1031" i="4" s="1"/>
  <c r="L1151" i="4"/>
  <c r="J1153" i="4" l="1"/>
  <c r="O1152" i="4"/>
  <c r="T1032" i="4"/>
  <c r="V1032" i="4" s="1"/>
  <c r="L1152" i="4"/>
  <c r="U1150" i="4"/>
  <c r="S1271" i="4"/>
  <c r="S1272" i="4" l="1"/>
  <c r="U1151" i="4"/>
  <c r="O1153" i="4"/>
  <c r="L1153" i="4"/>
  <c r="J1154" i="4"/>
  <c r="T1033" i="4"/>
  <c r="V1033" i="4" s="1"/>
  <c r="J1155" i="4" l="1"/>
  <c r="O1154" i="4"/>
  <c r="T1034" i="4"/>
  <c r="V1034" i="4" s="1"/>
  <c r="L1154" i="4"/>
  <c r="S1273" i="4"/>
  <c r="U1152" i="4"/>
  <c r="S1274" i="4" l="1"/>
  <c r="U1153" i="4"/>
  <c r="J1156" i="4"/>
  <c r="O1155" i="4"/>
  <c r="T1035" i="4"/>
  <c r="V1035" i="4" s="1"/>
  <c r="L1155" i="4"/>
  <c r="J1157" i="4" l="1"/>
  <c r="T1036" i="4"/>
  <c r="V1036" i="4" s="1"/>
  <c r="O1156" i="4"/>
  <c r="L1156" i="4"/>
  <c r="S1275" i="4"/>
  <c r="U1154" i="4"/>
  <c r="S1276" i="4" l="1"/>
  <c r="U1155" i="4"/>
  <c r="O1157" i="4"/>
  <c r="L1157" i="4"/>
  <c r="J1158" i="4"/>
  <c r="T1037" i="4"/>
  <c r="V1037" i="4" s="1"/>
  <c r="J1159" i="4" l="1"/>
  <c r="O1158" i="4"/>
  <c r="T1038" i="4"/>
  <c r="V1038" i="4" s="1"/>
  <c r="L1158" i="4"/>
  <c r="S1277" i="4"/>
  <c r="U1156" i="4"/>
  <c r="S1278" i="4" l="1"/>
  <c r="U1157" i="4"/>
  <c r="J1160" i="4"/>
  <c r="O1159" i="4"/>
  <c r="T1039" i="4"/>
  <c r="V1039" i="4" s="1"/>
  <c r="L1159" i="4"/>
  <c r="J1161" i="4" l="1"/>
  <c r="O1160" i="4"/>
  <c r="T1040" i="4"/>
  <c r="V1040" i="4" s="1"/>
  <c r="L1160" i="4"/>
  <c r="S1279" i="4"/>
  <c r="U1158" i="4"/>
  <c r="S1280" i="4" l="1"/>
  <c r="U1159" i="4"/>
  <c r="O1161" i="4"/>
  <c r="L1161" i="4"/>
  <c r="J1162" i="4"/>
  <c r="T1041" i="4"/>
  <c r="V1041" i="4" s="1"/>
  <c r="J1163" i="4" l="1"/>
  <c r="O1162" i="4"/>
  <c r="T1042" i="4"/>
  <c r="V1042" i="4" s="1"/>
  <c r="L1162" i="4"/>
  <c r="S1281" i="4"/>
  <c r="U1160" i="4"/>
  <c r="S1282" i="4" l="1"/>
  <c r="U1161" i="4"/>
  <c r="J1164" i="4"/>
  <c r="O1163" i="4"/>
  <c r="L1163" i="4"/>
  <c r="T1043" i="4"/>
  <c r="V1043" i="4" s="1"/>
  <c r="J1165" i="4" l="1"/>
  <c r="O1164" i="4"/>
  <c r="T1044" i="4"/>
  <c r="V1044" i="4" s="1"/>
  <c r="L1164" i="4"/>
  <c r="S1283" i="4"/>
  <c r="U1162" i="4"/>
  <c r="S1284" i="4" l="1"/>
  <c r="U1163" i="4"/>
  <c r="J1166" i="4"/>
  <c r="O1165" i="4"/>
  <c r="L1165" i="4"/>
  <c r="T1045" i="4"/>
  <c r="V1045" i="4" s="1"/>
  <c r="J1167" i="4" l="1"/>
  <c r="O1166" i="4"/>
  <c r="T1046" i="4"/>
  <c r="V1046" i="4" s="1"/>
  <c r="L1166" i="4"/>
  <c r="S1285" i="4"/>
  <c r="U1164" i="4"/>
  <c r="S1286" i="4" l="1"/>
  <c r="U1165" i="4"/>
  <c r="J1168" i="4"/>
  <c r="O1167" i="4"/>
  <c r="L1167" i="4"/>
  <c r="T1047" i="4"/>
  <c r="V1047" i="4" s="1"/>
  <c r="T1048" i="4" l="1"/>
  <c r="V1048" i="4" s="1"/>
  <c r="O1168" i="4"/>
  <c r="J1169" i="4"/>
  <c r="L1168" i="4"/>
  <c r="U1166" i="4"/>
  <c r="S1287" i="4"/>
  <c r="S1288" i="4" l="1"/>
  <c r="U1167" i="4"/>
  <c r="J1170" i="4"/>
  <c r="O1169" i="4"/>
  <c r="T1049" i="4"/>
  <c r="V1049" i="4" s="1"/>
  <c r="L1169" i="4"/>
  <c r="O1170" i="4" l="1"/>
  <c r="J1171" i="4"/>
  <c r="L1170" i="4"/>
  <c r="T1050" i="4"/>
  <c r="V1050" i="4" s="1"/>
  <c r="S1289" i="4"/>
  <c r="U1168" i="4"/>
  <c r="L1171" i="4" l="1"/>
  <c r="J1172" i="4"/>
  <c r="O1171" i="4"/>
  <c r="T1051" i="4"/>
  <c r="V1051" i="4" s="1"/>
  <c r="S1290" i="4"/>
  <c r="U1169" i="4"/>
  <c r="U1170" i="4" l="1"/>
  <c r="S1291" i="4"/>
  <c r="O1172" i="4"/>
  <c r="J1173" i="4"/>
  <c r="L1172" i="4"/>
  <c r="T1052" i="4"/>
  <c r="V1052" i="4" s="1"/>
  <c r="J1174" i="4" l="1"/>
  <c r="O1173" i="4"/>
  <c r="T1053" i="4"/>
  <c r="V1053" i="4" s="1"/>
  <c r="L1173" i="4"/>
  <c r="S1292" i="4"/>
  <c r="U1171" i="4"/>
  <c r="S1293" i="4" l="1"/>
  <c r="U1172" i="4"/>
  <c r="J1175" i="4"/>
  <c r="L1174" i="4"/>
  <c r="O1174" i="4"/>
  <c r="T1054" i="4"/>
  <c r="V1054" i="4" s="1"/>
  <c r="L1175" i="4" l="1"/>
  <c r="O1175" i="4"/>
  <c r="T1055" i="4"/>
  <c r="V1055" i="4" s="1"/>
  <c r="J1176" i="4"/>
  <c r="S1294" i="4"/>
  <c r="U1173" i="4"/>
  <c r="U1174" i="4" l="1"/>
  <c r="S1295" i="4"/>
  <c r="O1176" i="4"/>
  <c r="J1177" i="4"/>
  <c r="T1056" i="4"/>
  <c r="V1056" i="4" s="1"/>
  <c r="L1176" i="4"/>
  <c r="J1178" i="4" l="1"/>
  <c r="O1177" i="4"/>
  <c r="L1177" i="4"/>
  <c r="T1057" i="4"/>
  <c r="V1057" i="4" s="1"/>
  <c r="S1296" i="4"/>
  <c r="U1175" i="4"/>
  <c r="S1297" i="4" l="1"/>
  <c r="U1176" i="4"/>
  <c r="L1178" i="4"/>
  <c r="T1058" i="4"/>
  <c r="V1058" i="4" s="1"/>
  <c r="J1179" i="4"/>
  <c r="O1178" i="4"/>
  <c r="L1179" i="4" l="1"/>
  <c r="O1179" i="4"/>
  <c r="J1180" i="4"/>
  <c r="T1059" i="4"/>
  <c r="V1059" i="4" s="1"/>
  <c r="S1298" i="4"/>
  <c r="U1177" i="4"/>
  <c r="U1178" i="4" l="1"/>
  <c r="S1299" i="4"/>
  <c r="O1180" i="4"/>
  <c r="J1181" i="4"/>
  <c r="T1060" i="4"/>
  <c r="V1060" i="4" s="1"/>
  <c r="L1180" i="4"/>
  <c r="J1182" i="4" l="1"/>
  <c r="O1181" i="4"/>
  <c r="L1181" i="4"/>
  <c r="T1061" i="4"/>
  <c r="V1061" i="4" s="1"/>
  <c r="S1300" i="4"/>
  <c r="U1179" i="4"/>
  <c r="S1301" i="4" l="1"/>
  <c r="U1180" i="4"/>
  <c r="O1182" i="4"/>
  <c r="L1182" i="4"/>
  <c r="T1062" i="4"/>
  <c r="V1062" i="4" s="1"/>
  <c r="J1183" i="4"/>
  <c r="L1183" i="4" l="1"/>
  <c r="O1183" i="4"/>
  <c r="J1184" i="4"/>
  <c r="T1063" i="4"/>
  <c r="V1063" i="4" s="1"/>
  <c r="S1302" i="4"/>
  <c r="U1181" i="4"/>
  <c r="U1182" i="4" l="1"/>
  <c r="S1303" i="4"/>
  <c r="O1184" i="4"/>
  <c r="J1185" i="4"/>
  <c r="L1184" i="4"/>
  <c r="T1064" i="4"/>
  <c r="V1064" i="4" s="1"/>
  <c r="J1186" i="4" l="1"/>
  <c r="L1185" i="4"/>
  <c r="T1065" i="4"/>
  <c r="V1065" i="4" s="1"/>
  <c r="O1185" i="4"/>
  <c r="S1304" i="4"/>
  <c r="U1183" i="4"/>
  <c r="S1305" i="4" l="1"/>
  <c r="U1184" i="4"/>
  <c r="O1186" i="4"/>
  <c r="J1187" i="4"/>
  <c r="T1066" i="4"/>
  <c r="V1066" i="4" s="1"/>
  <c r="L1186" i="4"/>
  <c r="L1187" i="4" l="1"/>
  <c r="O1187" i="4"/>
  <c r="J1188" i="4"/>
  <c r="T1067" i="4"/>
  <c r="V1067" i="4" s="1"/>
  <c r="S1306" i="4"/>
  <c r="U1185" i="4"/>
  <c r="S1307" i="4" l="1"/>
  <c r="U1186" i="4"/>
  <c r="O1188" i="4"/>
  <c r="J1189" i="4"/>
  <c r="L1188" i="4"/>
  <c r="T1068" i="4"/>
  <c r="V1068" i="4" s="1"/>
  <c r="J1190" i="4" l="1"/>
  <c r="T1069" i="4"/>
  <c r="V1069" i="4" s="1"/>
  <c r="O1189" i="4"/>
  <c r="L1189" i="4"/>
  <c r="S1308" i="4"/>
  <c r="U1187" i="4"/>
  <c r="S1309" i="4" l="1"/>
  <c r="U1188" i="4"/>
  <c r="O1190" i="4"/>
  <c r="J1191" i="4"/>
  <c r="L1190" i="4"/>
  <c r="T1070" i="4"/>
  <c r="V1070" i="4" s="1"/>
  <c r="L1191" i="4" l="1"/>
  <c r="O1191" i="4"/>
  <c r="J1192" i="4"/>
  <c r="T1071" i="4"/>
  <c r="V1071" i="4" s="1"/>
  <c r="S1310" i="4"/>
  <c r="U1189" i="4"/>
  <c r="U1190" i="4" l="1"/>
  <c r="S1311" i="4"/>
  <c r="O1192" i="4"/>
  <c r="J1193" i="4"/>
  <c r="L1192" i="4"/>
  <c r="T1072" i="4"/>
  <c r="V1072" i="4" s="1"/>
  <c r="J1194" i="4" l="1"/>
  <c r="T1073" i="4"/>
  <c r="V1073" i="4" s="1"/>
  <c r="O1193" i="4"/>
  <c r="L1193" i="4"/>
  <c r="S1312" i="4"/>
  <c r="U1191" i="4"/>
  <c r="S1313" i="4" l="1"/>
  <c r="U1192" i="4"/>
  <c r="O1194" i="4"/>
  <c r="J1195" i="4"/>
  <c r="L1194" i="4"/>
  <c r="T1074" i="4"/>
  <c r="V1074" i="4" s="1"/>
  <c r="L1195" i="4" l="1"/>
  <c r="O1195" i="4"/>
  <c r="J1196" i="4"/>
  <c r="T1075" i="4"/>
  <c r="V1075" i="4" s="1"/>
  <c r="S1314" i="4"/>
  <c r="U1193" i="4"/>
  <c r="U1194" i="4" l="1"/>
  <c r="S1315" i="4"/>
  <c r="O1196" i="4"/>
  <c r="L1196" i="4"/>
  <c r="J1197" i="4"/>
  <c r="T1076" i="4"/>
  <c r="V1076" i="4" s="1"/>
  <c r="J1198" i="4" l="1"/>
  <c r="L1197" i="4"/>
  <c r="T1077" i="4"/>
  <c r="V1077" i="4" s="1"/>
  <c r="O1197" i="4"/>
  <c r="S1316" i="4"/>
  <c r="U1195" i="4"/>
  <c r="S1317" i="4" l="1"/>
  <c r="U1196" i="4"/>
  <c r="O1198" i="4"/>
  <c r="J1199" i="4"/>
  <c r="T1078" i="4"/>
  <c r="V1078" i="4" s="1"/>
  <c r="L1198" i="4"/>
  <c r="L1199" i="4" l="1"/>
  <c r="O1199" i="4"/>
  <c r="J1200" i="4"/>
  <c r="T1079" i="4"/>
  <c r="V1079" i="4" s="1"/>
  <c r="S1318" i="4"/>
  <c r="U1197" i="4"/>
  <c r="U1198" i="4" l="1"/>
  <c r="S1319" i="4"/>
  <c r="O1200" i="4"/>
  <c r="T1080" i="4"/>
  <c r="V1080" i="4" s="1"/>
  <c r="J1201" i="4"/>
  <c r="L1200" i="4"/>
  <c r="J1202" i="4" l="1"/>
  <c r="O1201" i="4"/>
  <c r="L1201" i="4"/>
  <c r="T1081" i="4"/>
  <c r="V1081" i="4" s="1"/>
  <c r="S1320" i="4"/>
  <c r="U1199" i="4"/>
  <c r="S1321" i="4" l="1"/>
  <c r="U1200" i="4"/>
  <c r="O1202" i="4"/>
  <c r="L1202" i="4"/>
  <c r="J1203" i="4"/>
  <c r="T1082" i="4"/>
  <c r="V1082" i="4" s="1"/>
  <c r="L1203" i="4" l="1"/>
  <c r="T1083" i="4"/>
  <c r="V1083" i="4" s="1"/>
  <c r="O1203" i="4"/>
  <c r="J1204" i="4"/>
  <c r="S1322" i="4"/>
  <c r="U1201" i="4"/>
  <c r="U1202" i="4" l="1"/>
  <c r="S1323" i="4"/>
  <c r="O1204" i="4"/>
  <c r="L1204" i="4"/>
  <c r="J1205" i="4"/>
  <c r="T1084" i="4"/>
  <c r="V1084" i="4" s="1"/>
  <c r="J1206" i="4" l="1"/>
  <c r="L1205" i="4"/>
  <c r="T1085" i="4"/>
  <c r="V1085" i="4" s="1"/>
  <c r="O1205" i="4"/>
  <c r="S1324" i="4"/>
  <c r="U1203" i="4"/>
  <c r="S1325" i="4" l="1"/>
  <c r="U1204" i="4"/>
  <c r="O1206" i="4"/>
  <c r="J1207" i="4"/>
  <c r="T1086" i="4"/>
  <c r="V1086" i="4" s="1"/>
  <c r="L1206" i="4"/>
  <c r="L1207" i="4" l="1"/>
  <c r="T1087" i="4"/>
  <c r="V1087" i="4" s="1"/>
  <c r="O1207" i="4"/>
  <c r="J1208" i="4"/>
  <c r="S1326" i="4"/>
  <c r="U1205" i="4"/>
  <c r="S1327" i="4" l="1"/>
  <c r="U1206" i="4"/>
  <c r="O1208" i="4"/>
  <c r="T1088" i="4"/>
  <c r="V1088" i="4" s="1"/>
  <c r="J1209" i="4"/>
  <c r="L1208" i="4"/>
  <c r="J1210" i="4" l="1"/>
  <c r="O1209" i="4"/>
  <c r="L1209" i="4"/>
  <c r="T1089" i="4"/>
  <c r="V1089" i="4" s="1"/>
  <c r="S1328" i="4"/>
  <c r="U1207" i="4"/>
  <c r="S1329" i="4" l="1"/>
  <c r="U1208" i="4"/>
  <c r="O1210" i="4"/>
  <c r="L1210" i="4"/>
  <c r="J1211" i="4"/>
  <c r="T1090" i="4"/>
  <c r="V1090" i="4" s="1"/>
  <c r="L1211" i="4" l="1"/>
  <c r="T1091" i="4"/>
  <c r="V1091" i="4" s="1"/>
  <c r="O1211" i="4"/>
  <c r="J1212" i="4"/>
  <c r="S1330" i="4"/>
  <c r="U1209" i="4"/>
  <c r="S1331" i="4" l="1"/>
  <c r="U1210" i="4"/>
  <c r="O1212" i="4"/>
  <c r="L1212" i="4"/>
  <c r="J1213" i="4"/>
  <c r="T1092" i="4"/>
  <c r="V1092" i="4" s="1"/>
  <c r="L1213" i="4" l="1"/>
  <c r="J1214" i="4"/>
  <c r="O1213" i="4"/>
  <c r="T1093" i="4"/>
  <c r="V1093" i="4" s="1"/>
  <c r="S1332" i="4"/>
  <c r="U1211" i="4"/>
  <c r="S1333" i="4" l="1"/>
  <c r="U1212" i="4"/>
  <c r="O1214" i="4"/>
  <c r="L1214" i="4"/>
  <c r="J1215" i="4"/>
  <c r="T1094" i="4"/>
  <c r="V1094" i="4" s="1"/>
  <c r="J1216" i="4" l="1"/>
  <c r="L1215" i="4"/>
  <c r="T1095" i="4"/>
  <c r="V1095" i="4" s="1"/>
  <c r="O1215" i="4"/>
  <c r="S1334" i="4"/>
  <c r="U1213" i="4"/>
  <c r="S1335" i="4" l="1"/>
  <c r="U1214" i="4"/>
  <c r="O1216" i="4"/>
  <c r="L1216" i="4"/>
  <c r="J1217" i="4"/>
  <c r="T1096" i="4"/>
  <c r="V1096" i="4" s="1"/>
  <c r="L1217" i="4" l="1"/>
  <c r="J1218" i="4"/>
  <c r="O1217" i="4"/>
  <c r="T1097" i="4"/>
  <c r="V1097" i="4" s="1"/>
  <c r="S1336" i="4"/>
  <c r="U1215" i="4"/>
  <c r="S1337" i="4" l="1"/>
  <c r="U1216" i="4"/>
  <c r="O1218" i="4"/>
  <c r="L1218" i="4"/>
  <c r="J1219" i="4"/>
  <c r="T1098" i="4"/>
  <c r="V1098" i="4" s="1"/>
  <c r="J1220" i="4" l="1"/>
  <c r="L1219" i="4"/>
  <c r="T1099" i="4"/>
  <c r="V1099" i="4" s="1"/>
  <c r="O1219" i="4"/>
  <c r="S1338" i="4"/>
  <c r="U1217" i="4"/>
  <c r="S1339" i="4" l="1"/>
  <c r="U1218" i="4"/>
  <c r="O1220" i="4"/>
  <c r="L1220" i="4"/>
  <c r="J1221" i="4"/>
  <c r="T1100" i="4"/>
  <c r="V1100" i="4" s="1"/>
  <c r="L1221" i="4" l="1"/>
  <c r="J1222" i="4"/>
  <c r="O1221" i="4"/>
  <c r="T1101" i="4"/>
  <c r="V1101" i="4" s="1"/>
  <c r="S1340" i="4"/>
  <c r="U1219" i="4"/>
  <c r="S1341" i="4" l="1"/>
  <c r="U1220" i="4"/>
  <c r="O1222" i="4"/>
  <c r="L1222" i="4"/>
  <c r="J1223" i="4"/>
  <c r="T1102" i="4"/>
  <c r="V1102" i="4" s="1"/>
  <c r="J1224" i="4" l="1"/>
  <c r="L1223" i="4"/>
  <c r="T1103" i="4"/>
  <c r="V1103" i="4" s="1"/>
  <c r="O1223" i="4"/>
  <c r="S1342" i="4"/>
  <c r="U1221" i="4"/>
  <c r="U1222" i="4" l="1"/>
  <c r="S1343" i="4"/>
  <c r="O1224" i="4"/>
  <c r="T1104" i="4"/>
  <c r="V1104" i="4" s="1"/>
  <c r="J1225" i="4"/>
  <c r="L1224" i="4"/>
  <c r="L1225" i="4" l="1"/>
  <c r="J1226" i="4"/>
  <c r="O1225" i="4"/>
  <c r="T1105" i="4"/>
  <c r="V1105" i="4" s="1"/>
  <c r="S1344" i="4"/>
  <c r="U1223" i="4"/>
  <c r="S1345" i="4" l="1"/>
  <c r="U1224" i="4"/>
  <c r="O1226" i="4"/>
  <c r="L1226" i="4"/>
  <c r="J1227" i="4"/>
  <c r="T1106" i="4"/>
  <c r="V1106" i="4" s="1"/>
  <c r="J1228" i="4" l="1"/>
  <c r="O1227" i="4"/>
  <c r="L1227" i="4"/>
  <c r="T1107" i="4"/>
  <c r="V1107" i="4" s="1"/>
  <c r="S1346" i="4"/>
  <c r="U1225" i="4"/>
  <c r="S1347" i="4" l="1"/>
  <c r="U1226" i="4"/>
  <c r="J1229" i="4"/>
  <c r="O1228" i="4"/>
  <c r="T1108" i="4"/>
  <c r="V1108" i="4" s="1"/>
  <c r="L1228" i="4"/>
  <c r="L1229" i="4" l="1"/>
  <c r="J1230" i="4"/>
  <c r="O1229" i="4"/>
  <c r="T1109" i="4"/>
  <c r="V1109" i="4" s="1"/>
  <c r="S1348" i="4"/>
  <c r="U1227" i="4"/>
  <c r="S1349" i="4" l="1"/>
  <c r="U1228" i="4"/>
  <c r="O1230" i="4"/>
  <c r="L1230" i="4"/>
  <c r="T1110" i="4"/>
  <c r="V1110" i="4" s="1"/>
  <c r="J1231" i="4"/>
  <c r="J1232" i="4" l="1"/>
  <c r="O1231" i="4"/>
  <c r="L1231" i="4"/>
  <c r="T1111" i="4"/>
  <c r="V1111" i="4" s="1"/>
  <c r="S1350" i="4"/>
  <c r="U1229" i="4"/>
  <c r="S1351" i="4" l="1"/>
  <c r="U1230" i="4"/>
  <c r="J1233" i="4"/>
  <c r="O1232" i="4"/>
  <c r="T1112" i="4"/>
  <c r="V1112" i="4" s="1"/>
  <c r="L1232" i="4"/>
  <c r="L1233" i="4" l="1"/>
  <c r="J1234" i="4"/>
  <c r="T1113" i="4"/>
  <c r="V1113" i="4" s="1"/>
  <c r="O1233" i="4"/>
  <c r="S1352" i="4"/>
  <c r="U1231" i="4"/>
  <c r="S1353" i="4" l="1"/>
  <c r="U1232" i="4"/>
  <c r="O1234" i="4"/>
  <c r="L1234" i="4"/>
  <c r="J1235" i="4"/>
  <c r="T1114" i="4"/>
  <c r="V1114" i="4" s="1"/>
  <c r="J1236" i="4" l="1"/>
  <c r="O1235" i="4"/>
  <c r="L1235" i="4"/>
  <c r="T1115" i="4"/>
  <c r="V1115" i="4" s="1"/>
  <c r="S1354" i="4"/>
  <c r="U1233" i="4"/>
  <c r="U1234" i="4" l="1"/>
  <c r="S1355" i="4"/>
  <c r="J1237" i="4"/>
  <c r="O1236" i="4"/>
  <c r="T1116" i="4"/>
  <c r="V1116" i="4" s="1"/>
  <c r="L1236" i="4"/>
  <c r="S1356" i="4" l="1"/>
  <c r="U1235" i="4"/>
  <c r="L1237" i="4"/>
  <c r="J1238" i="4"/>
  <c r="O1237" i="4"/>
  <c r="T1117" i="4"/>
  <c r="V1117" i="4" s="1"/>
  <c r="O1238" i="4" l="1"/>
  <c r="L1238" i="4"/>
  <c r="J1239" i="4"/>
  <c r="T1118" i="4"/>
  <c r="V1118" i="4" s="1"/>
  <c r="S1357" i="4"/>
  <c r="U1236" i="4"/>
  <c r="S1358" i="4" l="1"/>
  <c r="U1237" i="4"/>
  <c r="J1240" i="4"/>
  <c r="O1239" i="4"/>
  <c r="L1239" i="4"/>
  <c r="T1119" i="4"/>
  <c r="V1119" i="4" s="1"/>
  <c r="J1241" i="4" l="1"/>
  <c r="O1240" i="4"/>
  <c r="L1240" i="4"/>
  <c r="T1120" i="4"/>
  <c r="V1120" i="4" s="1"/>
  <c r="U1238" i="4"/>
  <c r="S1359" i="4"/>
  <c r="S1360" i="4" l="1"/>
  <c r="U1239" i="4"/>
  <c r="L1241" i="4"/>
  <c r="J1242" i="4"/>
  <c r="O1241" i="4"/>
  <c r="T1121" i="4"/>
  <c r="V1121" i="4" s="1"/>
  <c r="O1242" i="4" l="1"/>
  <c r="L1242" i="4"/>
  <c r="J1243" i="4"/>
  <c r="T1122" i="4"/>
  <c r="V1122" i="4" s="1"/>
  <c r="S1361" i="4"/>
  <c r="U1240" i="4"/>
  <c r="S1362" i="4" l="1"/>
  <c r="U1241" i="4"/>
  <c r="J1244" i="4"/>
  <c r="O1243" i="4"/>
  <c r="L1243" i="4"/>
  <c r="T1123" i="4"/>
  <c r="V1123" i="4" s="1"/>
  <c r="J1245" i="4" l="1"/>
  <c r="O1244" i="4"/>
  <c r="T1124" i="4"/>
  <c r="V1124" i="4" s="1"/>
  <c r="L1244" i="4"/>
  <c r="S1363" i="4"/>
  <c r="U1242" i="4"/>
  <c r="S1364" i="4" l="1"/>
  <c r="U1243" i="4"/>
  <c r="L1245" i="4"/>
  <c r="J1246" i="4"/>
  <c r="O1245" i="4"/>
  <c r="T1125" i="4"/>
  <c r="V1125" i="4" s="1"/>
  <c r="O1246" i="4" l="1"/>
  <c r="L1246" i="4"/>
  <c r="T1126" i="4"/>
  <c r="V1126" i="4" s="1"/>
  <c r="J1247" i="4"/>
  <c r="S1365" i="4"/>
  <c r="U1244" i="4"/>
  <c r="U1245" i="4" l="1"/>
  <c r="S1366" i="4"/>
  <c r="J1248" i="4"/>
  <c r="O1247" i="4"/>
  <c r="L1247" i="4"/>
  <c r="T1127" i="4"/>
  <c r="V1127" i="4" s="1"/>
  <c r="S1367" i="4" l="1"/>
  <c r="U1246" i="4"/>
  <c r="J1249" i="4"/>
  <c r="O1248" i="4"/>
  <c r="T1128" i="4"/>
  <c r="V1128" i="4" s="1"/>
  <c r="L1248" i="4"/>
  <c r="L1249" i="4" l="1"/>
  <c r="J1250" i="4"/>
  <c r="T1129" i="4"/>
  <c r="V1129" i="4" s="1"/>
  <c r="O1249" i="4"/>
  <c r="S1368" i="4"/>
  <c r="U1247" i="4"/>
  <c r="O1250" i="4" l="1"/>
  <c r="L1250" i="4"/>
  <c r="J1251" i="4"/>
  <c r="T1130" i="4"/>
  <c r="V1130" i="4" s="1"/>
  <c r="S1369" i="4"/>
  <c r="U1248" i="4"/>
  <c r="S1370" i="4" l="1"/>
  <c r="U1249" i="4"/>
  <c r="J1252" i="4"/>
  <c r="O1251" i="4"/>
  <c r="L1251" i="4"/>
  <c r="T1131" i="4"/>
  <c r="V1131" i="4" s="1"/>
  <c r="J1253" i="4" l="1"/>
  <c r="O1252" i="4"/>
  <c r="T1132" i="4"/>
  <c r="V1132" i="4" s="1"/>
  <c r="L1252" i="4"/>
  <c r="S1371" i="4"/>
  <c r="U1250" i="4"/>
  <c r="S1372" i="4" l="1"/>
  <c r="U1251" i="4"/>
  <c r="L1253" i="4"/>
  <c r="J1254" i="4"/>
  <c r="O1253" i="4"/>
  <c r="T1133" i="4"/>
  <c r="V1133" i="4" s="1"/>
  <c r="O1254" i="4" l="1"/>
  <c r="L1254" i="4"/>
  <c r="J1255" i="4"/>
  <c r="T1134" i="4"/>
  <c r="V1134" i="4" s="1"/>
  <c r="S1373" i="4"/>
  <c r="U1252" i="4"/>
  <c r="S1374" i="4" l="1"/>
  <c r="U1253" i="4"/>
  <c r="J1256" i="4"/>
  <c r="O1255" i="4"/>
  <c r="L1255" i="4"/>
  <c r="T1135" i="4"/>
  <c r="V1135" i="4" s="1"/>
  <c r="J1257" i="4" l="1"/>
  <c r="O1256" i="4"/>
  <c r="L1256" i="4"/>
  <c r="T1136" i="4"/>
  <c r="V1136" i="4" s="1"/>
  <c r="S1375" i="4"/>
  <c r="U1254" i="4"/>
  <c r="S1376" i="4" l="1"/>
  <c r="U1255" i="4"/>
  <c r="L1257" i="4"/>
  <c r="J1258" i="4"/>
  <c r="O1257" i="4"/>
  <c r="T1137" i="4"/>
  <c r="V1137" i="4" s="1"/>
  <c r="O1258" i="4" l="1"/>
  <c r="L1258" i="4"/>
  <c r="J1259" i="4"/>
  <c r="T1138" i="4"/>
  <c r="V1138" i="4" s="1"/>
  <c r="S1377" i="4"/>
  <c r="U1256" i="4"/>
  <c r="S1378" i="4" l="1"/>
  <c r="U1257" i="4"/>
  <c r="J1260" i="4"/>
  <c r="O1259" i="4"/>
  <c r="L1259" i="4"/>
  <c r="T1139" i="4"/>
  <c r="V1139" i="4" s="1"/>
  <c r="J1261" i="4" l="1"/>
  <c r="O1260" i="4"/>
  <c r="T1140" i="4"/>
  <c r="V1140" i="4" s="1"/>
  <c r="L1260" i="4"/>
  <c r="S1379" i="4"/>
  <c r="U1258" i="4"/>
  <c r="S1380" i="4" l="1"/>
  <c r="U1259" i="4"/>
  <c r="L1261" i="4"/>
  <c r="J1262" i="4"/>
  <c r="O1261" i="4"/>
  <c r="T1141" i="4"/>
  <c r="V1141" i="4" s="1"/>
  <c r="O1262" i="4" l="1"/>
  <c r="L1262" i="4"/>
  <c r="T1142" i="4"/>
  <c r="V1142" i="4" s="1"/>
  <c r="J1263" i="4"/>
  <c r="S1381" i="4"/>
  <c r="U1260" i="4"/>
  <c r="J1264" i="4" l="1"/>
  <c r="O1263" i="4"/>
  <c r="L1263" i="4"/>
  <c r="T1143" i="4"/>
  <c r="V1143" i="4" s="1"/>
  <c r="S1382" i="4"/>
  <c r="U1261" i="4"/>
  <c r="S1383" i="4" l="1"/>
  <c r="U1262" i="4"/>
  <c r="J1265" i="4"/>
  <c r="O1264" i="4"/>
  <c r="T1144" i="4"/>
  <c r="V1144" i="4" s="1"/>
  <c r="L1264" i="4"/>
  <c r="L1265" i="4" l="1"/>
  <c r="J1266" i="4"/>
  <c r="T1145" i="4"/>
  <c r="V1145" i="4" s="1"/>
  <c r="O1265" i="4"/>
  <c r="S1384" i="4"/>
  <c r="U1263" i="4"/>
  <c r="S1385" i="4" l="1"/>
  <c r="U1264" i="4"/>
  <c r="O1266" i="4"/>
  <c r="L1266" i="4"/>
  <c r="J1267" i="4"/>
  <c r="T1146" i="4"/>
  <c r="V1146" i="4" s="1"/>
  <c r="J1268" i="4" l="1"/>
  <c r="O1267" i="4"/>
  <c r="L1267" i="4"/>
  <c r="T1147" i="4"/>
  <c r="V1147" i="4" s="1"/>
  <c r="S1386" i="4"/>
  <c r="U1265" i="4"/>
  <c r="S1387" i="4" l="1"/>
  <c r="U1266" i="4"/>
  <c r="J1269" i="4"/>
  <c r="O1268" i="4"/>
  <c r="T1148" i="4"/>
  <c r="V1148" i="4" s="1"/>
  <c r="L1268" i="4"/>
  <c r="L1269" i="4" l="1"/>
  <c r="J1270" i="4"/>
  <c r="O1269" i="4"/>
  <c r="T1149" i="4"/>
  <c r="V1149" i="4" s="1"/>
  <c r="U1267" i="4"/>
  <c r="S1388" i="4"/>
  <c r="S1389" i="4" l="1"/>
  <c r="U1268" i="4"/>
  <c r="O1270" i="4"/>
  <c r="L1270" i="4"/>
  <c r="J1271" i="4"/>
  <c r="T1150" i="4"/>
  <c r="V1150" i="4" s="1"/>
  <c r="J1272" i="4" l="1"/>
  <c r="O1271" i="4"/>
  <c r="L1271" i="4"/>
  <c r="T1151" i="4"/>
  <c r="V1151" i="4" s="1"/>
  <c r="S1390" i="4"/>
  <c r="U1269" i="4"/>
  <c r="S1391" i="4" l="1"/>
  <c r="U1270" i="4"/>
  <c r="J1273" i="4"/>
  <c r="O1272" i="4"/>
  <c r="L1272" i="4"/>
  <c r="T1152" i="4"/>
  <c r="V1152" i="4" s="1"/>
  <c r="J1274" i="4" l="1"/>
  <c r="O1273" i="4"/>
  <c r="T1153" i="4"/>
  <c r="V1153" i="4" s="1"/>
  <c r="L1273" i="4"/>
  <c r="S1392" i="4"/>
  <c r="U1271" i="4"/>
  <c r="S1393" i="4" l="1"/>
  <c r="U1272" i="4"/>
  <c r="O1274" i="4"/>
  <c r="L1274" i="4"/>
  <c r="J1275" i="4"/>
  <c r="T1154" i="4"/>
  <c r="V1154" i="4" s="1"/>
  <c r="J1276" i="4" l="1"/>
  <c r="O1275" i="4"/>
  <c r="L1275" i="4"/>
  <c r="T1155" i="4"/>
  <c r="V1155" i="4" s="1"/>
  <c r="S1394" i="4"/>
  <c r="U1273" i="4"/>
  <c r="S1395" i="4" l="1"/>
  <c r="U1274" i="4"/>
  <c r="J1277" i="4"/>
  <c r="O1276" i="4"/>
  <c r="T1156" i="4"/>
  <c r="V1156" i="4" s="1"/>
  <c r="L1276" i="4"/>
  <c r="J1278" i="4" l="1"/>
  <c r="O1277" i="4"/>
  <c r="T1157" i="4"/>
  <c r="V1157" i="4" s="1"/>
  <c r="L1277" i="4"/>
  <c r="S1396" i="4"/>
  <c r="U1275" i="4"/>
  <c r="S1397" i="4" l="1"/>
  <c r="U1276" i="4"/>
  <c r="O1278" i="4"/>
  <c r="L1278" i="4"/>
  <c r="T1158" i="4"/>
  <c r="V1158" i="4" s="1"/>
  <c r="J1279" i="4"/>
  <c r="J1280" i="4" l="1"/>
  <c r="O1279" i="4"/>
  <c r="L1279" i="4"/>
  <c r="T1159" i="4"/>
  <c r="V1159" i="4" s="1"/>
  <c r="S1398" i="4"/>
  <c r="U1277" i="4"/>
  <c r="S1399" i="4" l="1"/>
  <c r="U1278" i="4"/>
  <c r="J1281" i="4"/>
  <c r="O1280" i="4"/>
  <c r="T1160" i="4"/>
  <c r="V1160" i="4" s="1"/>
  <c r="L1280" i="4"/>
  <c r="J1282" i="4" l="1"/>
  <c r="T1161" i="4"/>
  <c r="V1161" i="4" s="1"/>
  <c r="O1281" i="4"/>
  <c r="L1281" i="4"/>
  <c r="S1400" i="4"/>
  <c r="U1279" i="4"/>
  <c r="S1401" i="4" l="1"/>
  <c r="U1280" i="4"/>
  <c r="O1282" i="4"/>
  <c r="L1282" i="4"/>
  <c r="J1283" i="4"/>
  <c r="T1162" i="4"/>
  <c r="V1162" i="4" s="1"/>
  <c r="J1284" i="4" l="1"/>
  <c r="O1283" i="4"/>
  <c r="L1283" i="4"/>
  <c r="T1163" i="4"/>
  <c r="V1163" i="4" s="1"/>
  <c r="S1402" i="4"/>
  <c r="U1281" i="4"/>
  <c r="S1403" i="4" l="1"/>
  <c r="U1282" i="4"/>
  <c r="J1285" i="4"/>
  <c r="O1284" i="4"/>
  <c r="T1164" i="4"/>
  <c r="V1164" i="4" s="1"/>
  <c r="L1284" i="4"/>
  <c r="J1286" i="4" l="1"/>
  <c r="O1285" i="4"/>
  <c r="T1165" i="4"/>
  <c r="V1165" i="4" s="1"/>
  <c r="L1285" i="4"/>
  <c r="S1404" i="4"/>
  <c r="U1283" i="4"/>
  <c r="S1405" i="4" l="1"/>
  <c r="U1284" i="4"/>
  <c r="O1286" i="4"/>
  <c r="L1286" i="4"/>
  <c r="J1287" i="4"/>
  <c r="T1166" i="4"/>
  <c r="V1166" i="4" s="1"/>
  <c r="J1288" i="4" l="1"/>
  <c r="O1287" i="4"/>
  <c r="L1287" i="4"/>
  <c r="T1167" i="4"/>
  <c r="V1167" i="4" s="1"/>
  <c r="U1285" i="4"/>
  <c r="S1406" i="4"/>
  <c r="S1407" i="4" l="1"/>
  <c r="U1286" i="4"/>
  <c r="J1289" i="4"/>
  <c r="O1288" i="4"/>
  <c r="L1288" i="4"/>
  <c r="T1168" i="4"/>
  <c r="V1168" i="4" s="1"/>
  <c r="J1290" i="4" l="1"/>
  <c r="T1169" i="4"/>
  <c r="V1169" i="4" s="1"/>
  <c r="O1289" i="4"/>
  <c r="L1289" i="4"/>
  <c r="S1408" i="4"/>
  <c r="U1287" i="4"/>
  <c r="S1409" i="4" l="1"/>
  <c r="U1288" i="4"/>
  <c r="O1290" i="4"/>
  <c r="L1290" i="4"/>
  <c r="T1170" i="4"/>
  <c r="V1170" i="4" s="1"/>
  <c r="J1291" i="4"/>
  <c r="J1292" i="4" l="1"/>
  <c r="O1291" i="4"/>
  <c r="L1291" i="4"/>
  <c r="T1171" i="4"/>
  <c r="V1171" i="4" s="1"/>
  <c r="U1289" i="4"/>
  <c r="S1410" i="4"/>
  <c r="S1411" i="4" l="1"/>
  <c r="U1290" i="4"/>
  <c r="J1293" i="4"/>
  <c r="O1292" i="4"/>
  <c r="T1172" i="4"/>
  <c r="V1172" i="4" s="1"/>
  <c r="L1292" i="4"/>
  <c r="J1294" i="4" l="1"/>
  <c r="O1293" i="4"/>
  <c r="T1173" i="4"/>
  <c r="V1173" i="4" s="1"/>
  <c r="L1293" i="4"/>
  <c r="S1412" i="4"/>
  <c r="U1291" i="4"/>
  <c r="S1413" i="4" l="1"/>
  <c r="U1292" i="4"/>
  <c r="O1294" i="4"/>
  <c r="L1294" i="4"/>
  <c r="T1174" i="4"/>
  <c r="V1174" i="4" s="1"/>
  <c r="J1295" i="4"/>
  <c r="J1296" i="4" l="1"/>
  <c r="O1295" i="4"/>
  <c r="L1295" i="4"/>
  <c r="T1175" i="4"/>
  <c r="V1175" i="4" s="1"/>
  <c r="S1414" i="4"/>
  <c r="U1293" i="4"/>
  <c r="S1415" i="4" l="1"/>
  <c r="U1294" i="4"/>
  <c r="J1297" i="4"/>
  <c r="O1296" i="4"/>
  <c r="T1176" i="4"/>
  <c r="V1176" i="4" s="1"/>
  <c r="L1296" i="4"/>
  <c r="J1298" i="4" l="1"/>
  <c r="O1297" i="4"/>
  <c r="T1177" i="4"/>
  <c r="V1177" i="4" s="1"/>
  <c r="L1297" i="4"/>
  <c r="S1416" i="4"/>
  <c r="U1295" i="4"/>
  <c r="S1417" i="4" l="1"/>
  <c r="U1296" i="4"/>
  <c r="O1298" i="4"/>
  <c r="L1298" i="4"/>
  <c r="T1178" i="4"/>
  <c r="V1178" i="4" s="1"/>
  <c r="J1299" i="4"/>
  <c r="J1300" i="4" l="1"/>
  <c r="O1299" i="4"/>
  <c r="L1299" i="4"/>
  <c r="T1179" i="4"/>
  <c r="V1179" i="4" s="1"/>
  <c r="S1418" i="4"/>
  <c r="U1297" i="4"/>
  <c r="S1419" i="4" l="1"/>
  <c r="U1298" i="4"/>
  <c r="J1301" i="4"/>
  <c r="O1300" i="4"/>
  <c r="T1180" i="4"/>
  <c r="V1180" i="4" s="1"/>
  <c r="L1300" i="4"/>
  <c r="J1302" i="4" l="1"/>
  <c r="O1301" i="4"/>
  <c r="T1181" i="4"/>
  <c r="V1181" i="4" s="1"/>
  <c r="L1301" i="4"/>
  <c r="U1299" i="4"/>
  <c r="S1420" i="4"/>
  <c r="S1421" i="4" l="1"/>
  <c r="U1300" i="4"/>
  <c r="J1303" i="4"/>
  <c r="O1302" i="4"/>
  <c r="L1302" i="4"/>
  <c r="T1182" i="4"/>
  <c r="V1182" i="4" s="1"/>
  <c r="J1304" i="4" l="1"/>
  <c r="T1183" i="4"/>
  <c r="V1183" i="4" s="1"/>
  <c r="O1303" i="4"/>
  <c r="L1303" i="4"/>
  <c r="S1422" i="4"/>
  <c r="U1301" i="4"/>
  <c r="S1423" i="4" l="1"/>
  <c r="U1302" i="4"/>
  <c r="O1304" i="4"/>
  <c r="J1305" i="4"/>
  <c r="T1184" i="4"/>
  <c r="V1184" i="4" s="1"/>
  <c r="L1304" i="4"/>
  <c r="L1305" i="4" l="1"/>
  <c r="J1306" i="4"/>
  <c r="O1305" i="4"/>
  <c r="T1185" i="4"/>
  <c r="V1185" i="4" s="1"/>
  <c r="S1424" i="4"/>
  <c r="U1303" i="4"/>
  <c r="S1425" i="4" l="1"/>
  <c r="U1304" i="4"/>
  <c r="O1306" i="4"/>
  <c r="T1186" i="4"/>
  <c r="V1186" i="4" s="1"/>
  <c r="L1306" i="4"/>
  <c r="J1307" i="4"/>
  <c r="J1308" i="4" l="1"/>
  <c r="L1307" i="4"/>
  <c r="O1307" i="4"/>
  <c r="T1187" i="4"/>
  <c r="V1187" i="4" s="1"/>
  <c r="U1305" i="4"/>
  <c r="S1426" i="4"/>
  <c r="S1427" i="4" l="1"/>
  <c r="U1306" i="4"/>
  <c r="O1308" i="4"/>
  <c r="J1309" i="4"/>
  <c r="T1188" i="4"/>
  <c r="V1188" i="4" s="1"/>
  <c r="L1308" i="4"/>
  <c r="L1309" i="4" l="1"/>
  <c r="J1310" i="4"/>
  <c r="O1309" i="4"/>
  <c r="T1189" i="4"/>
  <c r="V1189" i="4" s="1"/>
  <c r="S1428" i="4"/>
  <c r="U1307" i="4"/>
  <c r="S1429" i="4" l="1"/>
  <c r="U1308" i="4"/>
  <c r="O1310" i="4"/>
  <c r="J1311" i="4"/>
  <c r="T1190" i="4"/>
  <c r="V1190" i="4" s="1"/>
  <c r="L1310" i="4"/>
  <c r="J1312" i="4" l="1"/>
  <c r="L1311" i="4"/>
  <c r="O1311" i="4"/>
  <c r="T1191" i="4"/>
  <c r="V1191" i="4" s="1"/>
  <c r="S1430" i="4"/>
  <c r="U1309" i="4"/>
  <c r="S1431" i="4" l="1"/>
  <c r="U1310" i="4"/>
  <c r="O1312" i="4"/>
  <c r="J1313" i="4"/>
  <c r="L1312" i="4"/>
  <c r="T1192" i="4"/>
  <c r="V1192" i="4" s="1"/>
  <c r="L1313" i="4" l="1"/>
  <c r="J1314" i="4"/>
  <c r="T1193" i="4"/>
  <c r="V1193" i="4" s="1"/>
  <c r="O1313" i="4"/>
  <c r="S1432" i="4"/>
  <c r="U1311" i="4"/>
  <c r="O1314" i="4" l="1"/>
  <c r="J1315" i="4"/>
  <c r="T1194" i="4"/>
  <c r="V1194" i="4" s="1"/>
  <c r="L1314" i="4"/>
  <c r="S1433" i="4"/>
  <c r="U1312" i="4"/>
  <c r="S1434" i="4" l="1"/>
  <c r="U1313" i="4"/>
  <c r="J1316" i="4"/>
  <c r="O1315" i="4"/>
  <c r="T1195" i="4"/>
  <c r="V1195" i="4" s="1"/>
  <c r="L1315" i="4"/>
  <c r="O1316" i="4" l="1"/>
  <c r="J1317" i="4"/>
  <c r="T1196" i="4"/>
  <c r="V1196" i="4" s="1"/>
  <c r="L1316" i="4"/>
  <c r="S1435" i="4"/>
  <c r="U1314" i="4"/>
  <c r="S1436" i="4" l="1"/>
  <c r="U1315" i="4"/>
  <c r="L1317" i="4"/>
  <c r="J1318" i="4"/>
  <c r="O1317" i="4"/>
  <c r="T1197" i="4"/>
  <c r="V1197" i="4" s="1"/>
  <c r="O1318" i="4" l="1"/>
  <c r="L1318" i="4"/>
  <c r="J1319" i="4"/>
  <c r="T1198" i="4"/>
  <c r="V1198" i="4" s="1"/>
  <c r="S1437" i="4"/>
  <c r="U1316" i="4"/>
  <c r="J1320" i="4" l="1"/>
  <c r="O1319" i="4"/>
  <c r="T1199" i="4"/>
  <c r="V1199" i="4" s="1"/>
  <c r="L1319" i="4"/>
  <c r="S1438" i="4"/>
  <c r="U1317" i="4"/>
  <c r="S1439" i="4" l="1"/>
  <c r="U1318" i="4"/>
  <c r="O1320" i="4"/>
  <c r="J1321" i="4"/>
  <c r="T1200" i="4"/>
  <c r="V1200" i="4" s="1"/>
  <c r="L1320" i="4"/>
  <c r="L1321" i="4" l="1"/>
  <c r="J1322" i="4"/>
  <c r="O1321" i="4"/>
  <c r="T1201" i="4"/>
  <c r="V1201" i="4" s="1"/>
  <c r="U1319" i="4"/>
  <c r="S1440" i="4"/>
  <c r="S1441" i="4" l="1"/>
  <c r="U1320" i="4"/>
  <c r="O1322" i="4"/>
  <c r="L1322" i="4"/>
  <c r="J1323" i="4"/>
  <c r="T1202" i="4"/>
  <c r="V1202" i="4" s="1"/>
  <c r="J1324" i="4" l="1"/>
  <c r="L1323" i="4"/>
  <c r="O1323" i="4"/>
  <c r="T1203" i="4"/>
  <c r="V1203" i="4" s="1"/>
  <c r="U1321" i="4"/>
  <c r="S1442" i="4"/>
  <c r="S1443" i="4" l="1"/>
  <c r="U1322" i="4"/>
  <c r="O1324" i="4"/>
  <c r="L1324" i="4"/>
  <c r="J1325" i="4"/>
  <c r="T1204" i="4"/>
  <c r="V1204" i="4" s="1"/>
  <c r="L1325" i="4" l="1"/>
  <c r="J1326" i="4"/>
  <c r="O1325" i="4"/>
  <c r="T1205" i="4"/>
  <c r="V1205" i="4" s="1"/>
  <c r="S1444" i="4"/>
  <c r="U1323" i="4"/>
  <c r="S1445" i="4" l="1"/>
  <c r="U1324" i="4"/>
  <c r="O1326" i="4"/>
  <c r="L1326" i="4"/>
  <c r="J1327" i="4"/>
  <c r="T1206" i="4"/>
  <c r="V1206" i="4" s="1"/>
  <c r="J1328" i="4" l="1"/>
  <c r="O1327" i="4"/>
  <c r="T1207" i="4"/>
  <c r="V1207" i="4" s="1"/>
  <c r="L1327" i="4"/>
  <c r="U1325" i="4"/>
  <c r="S1446" i="4"/>
  <c r="S1447" i="4" l="1"/>
  <c r="U1326" i="4"/>
  <c r="O1328" i="4"/>
  <c r="J1329" i="4"/>
  <c r="T1208" i="4"/>
  <c r="V1208" i="4" s="1"/>
  <c r="L1328" i="4"/>
  <c r="L1329" i="4" l="1"/>
  <c r="J1330" i="4"/>
  <c r="O1329" i="4"/>
  <c r="T1209" i="4"/>
  <c r="V1209" i="4" s="1"/>
  <c r="S1448" i="4"/>
  <c r="U1327" i="4"/>
  <c r="S1449" i="4" l="1"/>
  <c r="U1328" i="4"/>
  <c r="O1330" i="4"/>
  <c r="L1330" i="4"/>
  <c r="T1210" i="4"/>
  <c r="V1210" i="4" s="1"/>
  <c r="J1331" i="4"/>
  <c r="J1332" i="4" l="1"/>
  <c r="O1331" i="4"/>
  <c r="T1211" i="4"/>
  <c r="V1211" i="4" s="1"/>
  <c r="L1331" i="4"/>
  <c r="S1450" i="4"/>
  <c r="U1329" i="4"/>
  <c r="S1451" i="4" l="1"/>
  <c r="U1330" i="4"/>
  <c r="O1332" i="4"/>
  <c r="T1212" i="4"/>
  <c r="V1212" i="4" s="1"/>
  <c r="L1332" i="4"/>
  <c r="J1333" i="4"/>
  <c r="L1333" i="4" l="1"/>
  <c r="J1334" i="4"/>
  <c r="O1333" i="4"/>
  <c r="T1213" i="4"/>
  <c r="V1213" i="4" s="1"/>
  <c r="S1452" i="4"/>
  <c r="U1331" i="4"/>
  <c r="S1453" i="4" l="1"/>
  <c r="U1332" i="4"/>
  <c r="O1334" i="4"/>
  <c r="L1334" i="4"/>
  <c r="T1214" i="4"/>
  <c r="V1214" i="4" s="1"/>
  <c r="J1335" i="4"/>
  <c r="J1336" i="4" l="1"/>
  <c r="O1335" i="4"/>
  <c r="T1215" i="4"/>
  <c r="V1215" i="4" s="1"/>
  <c r="L1335" i="4"/>
  <c r="S1454" i="4"/>
  <c r="U1333" i="4"/>
  <c r="S1455" i="4" l="1"/>
  <c r="U1334" i="4"/>
  <c r="O1336" i="4"/>
  <c r="T1216" i="4"/>
  <c r="V1216" i="4" s="1"/>
  <c r="J1337" i="4"/>
  <c r="L1336" i="4"/>
  <c r="L1337" i="4" l="1"/>
  <c r="J1338" i="4"/>
  <c r="O1337" i="4"/>
  <c r="T1217" i="4"/>
  <c r="V1217" i="4" s="1"/>
  <c r="S1456" i="4"/>
  <c r="U1335" i="4"/>
  <c r="S1457" i="4" l="1"/>
  <c r="U1336" i="4"/>
  <c r="O1338" i="4"/>
  <c r="T1218" i="4"/>
  <c r="V1218" i="4" s="1"/>
  <c r="L1338" i="4"/>
  <c r="J1339" i="4"/>
  <c r="J1340" i="4" l="1"/>
  <c r="L1339" i="4"/>
  <c r="O1339" i="4"/>
  <c r="T1219" i="4"/>
  <c r="V1219" i="4" s="1"/>
  <c r="S1458" i="4"/>
  <c r="U1337" i="4"/>
  <c r="S1459" i="4" l="1"/>
  <c r="U1338" i="4"/>
  <c r="O1340" i="4"/>
  <c r="J1341" i="4"/>
  <c r="T1220" i="4"/>
  <c r="V1220" i="4" s="1"/>
  <c r="L1340" i="4"/>
  <c r="L1341" i="4" l="1"/>
  <c r="J1342" i="4"/>
  <c r="O1341" i="4"/>
  <c r="T1221" i="4"/>
  <c r="V1221" i="4" s="1"/>
  <c r="S1460" i="4"/>
  <c r="U1339" i="4"/>
  <c r="S1461" i="4" l="1"/>
  <c r="U1340" i="4"/>
  <c r="O1342" i="4"/>
  <c r="J1343" i="4"/>
  <c r="T1222" i="4"/>
  <c r="V1222" i="4" s="1"/>
  <c r="L1342" i="4"/>
  <c r="J1344" i="4" l="1"/>
  <c r="T1223" i="4"/>
  <c r="V1223" i="4" s="1"/>
  <c r="O1343" i="4"/>
  <c r="L1343" i="4"/>
  <c r="U1341" i="4"/>
  <c r="S1462" i="4"/>
  <c r="S1463" i="4" l="1"/>
  <c r="U1342" i="4"/>
  <c r="J1345" i="4"/>
  <c r="O1344" i="4"/>
  <c r="T1224" i="4"/>
  <c r="V1224" i="4" s="1"/>
  <c r="L1344" i="4"/>
  <c r="L1345" i="4" l="1"/>
  <c r="J1346" i="4"/>
  <c r="T1225" i="4"/>
  <c r="V1225" i="4" s="1"/>
  <c r="O1345" i="4"/>
  <c r="S1464" i="4"/>
  <c r="U1343" i="4"/>
  <c r="S1465" i="4" l="1"/>
  <c r="U1344" i="4"/>
  <c r="O1346" i="4"/>
  <c r="L1346" i="4"/>
  <c r="T1226" i="4"/>
  <c r="V1226" i="4" s="1"/>
  <c r="J1347" i="4"/>
  <c r="J1348" i="4" l="1"/>
  <c r="O1347" i="4"/>
  <c r="L1347" i="4"/>
  <c r="T1227" i="4"/>
  <c r="V1227" i="4" s="1"/>
  <c r="S1466" i="4"/>
  <c r="U1345" i="4"/>
  <c r="S1467" i="4" l="1"/>
  <c r="U1346" i="4"/>
  <c r="J1349" i="4"/>
  <c r="O1348" i="4"/>
  <c r="T1228" i="4"/>
  <c r="V1228" i="4" s="1"/>
  <c r="L1348" i="4"/>
  <c r="L1349" i="4" l="1"/>
  <c r="J1350" i="4"/>
  <c r="T1229" i="4"/>
  <c r="V1229" i="4" s="1"/>
  <c r="O1349" i="4"/>
  <c r="S1468" i="4"/>
  <c r="U1347" i="4"/>
  <c r="O1350" i="4" l="1"/>
  <c r="L1350" i="4"/>
  <c r="J1351" i="4"/>
  <c r="T1230" i="4"/>
  <c r="V1230" i="4" s="1"/>
  <c r="S1469" i="4"/>
  <c r="U1348" i="4"/>
  <c r="J1352" i="4" l="1"/>
  <c r="O1351" i="4"/>
  <c r="L1351" i="4"/>
  <c r="T1231" i="4"/>
  <c r="V1231" i="4" s="1"/>
  <c r="S1470" i="4"/>
  <c r="U1349" i="4"/>
  <c r="S1471" i="4" l="1"/>
  <c r="U1350" i="4"/>
  <c r="J1353" i="4"/>
  <c r="O1352" i="4"/>
  <c r="T1232" i="4"/>
  <c r="V1232" i="4" s="1"/>
  <c r="L1352" i="4"/>
  <c r="L1353" i="4" l="1"/>
  <c r="J1354" i="4"/>
  <c r="T1233" i="4"/>
  <c r="V1233" i="4" s="1"/>
  <c r="O1353" i="4"/>
  <c r="S1472" i="4"/>
  <c r="U1351" i="4"/>
  <c r="S1473" i="4" l="1"/>
  <c r="U1352" i="4"/>
  <c r="O1354" i="4"/>
  <c r="L1354" i="4"/>
  <c r="J1355" i="4"/>
  <c r="T1234" i="4"/>
  <c r="V1234" i="4" s="1"/>
  <c r="J1356" i="4" l="1"/>
  <c r="O1355" i="4"/>
  <c r="L1355" i="4"/>
  <c r="T1235" i="4"/>
  <c r="V1235" i="4" s="1"/>
  <c r="S1474" i="4"/>
  <c r="U1353" i="4"/>
  <c r="S1475" i="4" l="1"/>
  <c r="U1354" i="4"/>
  <c r="J1357" i="4"/>
  <c r="O1356" i="4"/>
  <c r="T1236" i="4"/>
  <c r="V1236" i="4" s="1"/>
  <c r="L1356" i="4"/>
  <c r="L1357" i="4" l="1"/>
  <c r="J1358" i="4"/>
  <c r="O1357" i="4"/>
  <c r="T1237" i="4"/>
  <c r="V1237" i="4" s="1"/>
  <c r="S1476" i="4"/>
  <c r="U1355" i="4"/>
  <c r="S1477" i="4" l="1"/>
  <c r="U1356" i="4"/>
  <c r="O1358" i="4"/>
  <c r="L1358" i="4"/>
  <c r="T1238" i="4"/>
  <c r="V1238" i="4" s="1"/>
  <c r="J1359" i="4"/>
  <c r="J1360" i="4" l="1"/>
  <c r="O1359" i="4"/>
  <c r="L1359" i="4"/>
  <c r="T1239" i="4"/>
  <c r="V1239" i="4" s="1"/>
  <c r="S1478" i="4"/>
  <c r="U1357" i="4"/>
  <c r="S1479" i="4" l="1"/>
  <c r="U1358" i="4"/>
  <c r="J1361" i="4"/>
  <c r="O1360" i="4"/>
  <c r="T1240" i="4"/>
  <c r="V1240" i="4" s="1"/>
  <c r="L1360" i="4"/>
  <c r="O1361" i="4" l="1"/>
  <c r="T1241" i="4"/>
  <c r="V1241" i="4" s="1"/>
  <c r="J1362" i="4"/>
  <c r="L1361" i="4"/>
  <c r="U1359" i="4"/>
  <c r="S1480" i="4"/>
  <c r="S1481" i="4" l="1"/>
  <c r="U1360" i="4"/>
  <c r="J1363" i="4"/>
  <c r="O1362" i="4"/>
  <c r="T1242" i="4"/>
  <c r="V1242" i="4" s="1"/>
  <c r="L1362" i="4"/>
  <c r="L1363" i="4" l="1"/>
  <c r="J1364" i="4"/>
  <c r="O1363" i="4"/>
  <c r="T1243" i="4"/>
  <c r="V1243" i="4" s="1"/>
  <c r="S1482" i="4"/>
  <c r="U1361" i="4"/>
  <c r="J1365" i="4" l="1"/>
  <c r="O1364" i="4"/>
  <c r="L1364" i="4"/>
  <c r="T1244" i="4"/>
  <c r="V1244" i="4" s="1"/>
  <c r="S1483" i="4"/>
  <c r="U1362" i="4"/>
  <c r="S1484" i="4" l="1"/>
  <c r="U1363" i="4"/>
  <c r="J1366" i="4"/>
  <c r="O1365" i="4"/>
  <c r="T1245" i="4"/>
  <c r="V1245" i="4" s="1"/>
  <c r="L1365" i="4"/>
  <c r="O1366" i="4" l="1"/>
  <c r="L1366" i="4"/>
  <c r="T1246" i="4"/>
  <c r="V1246" i="4" s="1"/>
  <c r="J1367" i="4"/>
  <c r="S1485" i="4"/>
  <c r="U1364" i="4"/>
  <c r="S1486" i="4" l="1"/>
  <c r="U1365" i="4"/>
  <c r="J1368" i="4"/>
  <c r="O1367" i="4"/>
  <c r="T1247" i="4"/>
  <c r="V1247" i="4" s="1"/>
  <c r="L1367" i="4"/>
  <c r="L1368" i="4" l="1"/>
  <c r="J1369" i="4"/>
  <c r="T1248" i="4"/>
  <c r="V1248" i="4" s="1"/>
  <c r="O1368" i="4"/>
  <c r="S1487" i="4"/>
  <c r="U1366" i="4"/>
  <c r="S1488" i="4" l="1"/>
  <c r="U1367" i="4"/>
  <c r="J1370" i="4"/>
  <c r="O1369" i="4"/>
  <c r="T1249" i="4"/>
  <c r="V1249" i="4" s="1"/>
  <c r="L1369" i="4"/>
  <c r="J1371" i="4" l="1"/>
  <c r="O1370" i="4"/>
  <c r="L1370" i="4"/>
  <c r="T1250" i="4"/>
  <c r="V1250" i="4" s="1"/>
  <c r="S1489" i="4"/>
  <c r="U1368" i="4"/>
  <c r="S1490" i="4" l="1"/>
  <c r="U1369" i="4"/>
  <c r="O1371" i="4"/>
  <c r="L1371" i="4"/>
  <c r="J1372" i="4"/>
  <c r="T1251" i="4"/>
  <c r="V1251" i="4" s="1"/>
  <c r="J1373" i="4" l="1"/>
  <c r="O1372" i="4"/>
  <c r="L1372" i="4"/>
  <c r="T1252" i="4"/>
  <c r="V1252" i="4" s="1"/>
  <c r="S1491" i="4"/>
  <c r="U1370" i="4"/>
  <c r="S1492" i="4" l="1"/>
  <c r="U1371" i="4"/>
  <c r="L1373" i="4"/>
  <c r="O1373" i="4"/>
  <c r="T1253" i="4"/>
  <c r="V1253" i="4" s="1"/>
  <c r="J1374" i="4"/>
  <c r="J1375" i="4" l="1"/>
  <c r="O1374" i="4"/>
  <c r="L1374" i="4"/>
  <c r="T1254" i="4"/>
  <c r="V1254" i="4" s="1"/>
  <c r="S1493" i="4"/>
  <c r="U1372" i="4"/>
  <c r="S1494" i="4" l="1"/>
  <c r="U1373" i="4"/>
  <c r="L1375" i="4"/>
  <c r="O1375" i="4"/>
  <c r="J1376" i="4"/>
  <c r="T1255" i="4"/>
  <c r="V1255" i="4" s="1"/>
  <c r="L1376" i="4" l="1"/>
  <c r="J1377" i="4"/>
  <c r="O1376" i="4"/>
  <c r="T1256" i="4"/>
  <c r="V1256" i="4" s="1"/>
  <c r="S1495" i="4"/>
  <c r="U1374" i="4"/>
  <c r="S1496" i="4" l="1"/>
  <c r="U1375" i="4"/>
  <c r="O1377" i="4"/>
  <c r="J1378" i="4"/>
  <c r="T1257" i="4"/>
  <c r="V1257" i="4" s="1"/>
  <c r="L1377" i="4"/>
  <c r="J1379" i="4" l="1"/>
  <c r="O1378" i="4"/>
  <c r="L1378" i="4"/>
  <c r="T1258" i="4"/>
  <c r="V1258" i="4" s="1"/>
  <c r="S1497" i="4"/>
  <c r="U1376" i="4"/>
  <c r="S1498" i="4" l="1"/>
  <c r="U1377" i="4"/>
  <c r="J1380" i="4"/>
  <c r="O1379" i="4"/>
  <c r="L1379" i="4"/>
  <c r="T1259" i="4"/>
  <c r="V1259" i="4" s="1"/>
  <c r="L1380" i="4" l="1"/>
  <c r="J1381" i="4"/>
  <c r="O1380" i="4"/>
  <c r="T1260" i="4"/>
  <c r="V1260" i="4" s="1"/>
  <c r="S1499" i="4"/>
  <c r="U1378" i="4"/>
  <c r="S1500" i="4" l="1"/>
  <c r="U1379" i="4"/>
  <c r="O1381" i="4"/>
  <c r="J1382" i="4"/>
  <c r="L1381" i="4"/>
  <c r="T1261" i="4"/>
  <c r="V1261" i="4" s="1"/>
  <c r="J1383" i="4" l="1"/>
  <c r="L1382" i="4"/>
  <c r="O1382" i="4"/>
  <c r="T1262" i="4"/>
  <c r="V1262" i="4" s="1"/>
  <c r="U1380" i="4"/>
  <c r="S1501" i="4"/>
  <c r="S1502" i="4" l="1"/>
  <c r="U1381" i="4"/>
  <c r="J1384" i="4"/>
  <c r="O1383" i="4"/>
  <c r="L1383" i="4"/>
  <c r="T1263" i="4"/>
  <c r="V1263" i="4" s="1"/>
  <c r="L1384" i="4" l="1"/>
  <c r="T1264" i="4"/>
  <c r="V1264" i="4" s="1"/>
  <c r="J1385" i="4"/>
  <c r="O1384" i="4"/>
  <c r="S1503" i="4"/>
  <c r="U1382" i="4"/>
  <c r="S1504" i="4" l="1"/>
  <c r="U1383" i="4"/>
  <c r="O1385" i="4"/>
  <c r="J1386" i="4"/>
  <c r="T1265" i="4"/>
  <c r="V1265" i="4" s="1"/>
  <c r="L1385" i="4"/>
  <c r="J1387" i="4" l="1"/>
  <c r="O1386" i="4"/>
  <c r="L1386" i="4"/>
  <c r="T1266" i="4"/>
  <c r="V1266" i="4" s="1"/>
  <c r="S1505" i="4"/>
  <c r="U1384" i="4"/>
  <c r="S1506" i="4" l="1"/>
  <c r="U1385" i="4"/>
  <c r="J1388" i="4"/>
  <c r="O1387" i="4"/>
  <c r="T1267" i="4"/>
  <c r="V1267" i="4" s="1"/>
  <c r="L1387" i="4"/>
  <c r="L1388" i="4" l="1"/>
  <c r="J1389" i="4"/>
  <c r="O1388" i="4"/>
  <c r="T1268" i="4"/>
  <c r="V1268" i="4" s="1"/>
  <c r="S1507" i="4"/>
  <c r="U1386" i="4"/>
  <c r="S1508" i="4" l="1"/>
  <c r="U1387" i="4"/>
  <c r="O1389" i="4"/>
  <c r="L1389" i="4"/>
  <c r="T1269" i="4"/>
  <c r="V1269" i="4" s="1"/>
  <c r="J1390" i="4"/>
  <c r="J1391" i="4" l="1"/>
  <c r="O1390" i="4"/>
  <c r="L1390" i="4"/>
  <c r="T1270" i="4"/>
  <c r="V1270" i="4" s="1"/>
  <c r="S1509" i="4"/>
  <c r="U1388" i="4"/>
  <c r="S1510" i="4" l="1"/>
  <c r="U1389" i="4"/>
  <c r="L1391" i="4"/>
  <c r="J1392" i="4"/>
  <c r="O1391" i="4"/>
  <c r="T1271" i="4"/>
  <c r="V1271" i="4" s="1"/>
  <c r="L1392" i="4" l="1"/>
  <c r="J1393" i="4"/>
  <c r="O1392" i="4"/>
  <c r="T1272" i="4"/>
  <c r="V1272" i="4" s="1"/>
  <c r="S1511" i="4"/>
  <c r="U1390" i="4"/>
  <c r="O1393" i="4" l="1"/>
  <c r="J1394" i="4"/>
  <c r="T1273" i="4"/>
  <c r="V1273" i="4" s="1"/>
  <c r="L1393" i="4"/>
  <c r="S1512" i="4"/>
  <c r="U1391" i="4"/>
  <c r="S1513" i="4" l="1"/>
  <c r="U1392" i="4"/>
  <c r="J1395" i="4"/>
  <c r="O1394" i="4"/>
  <c r="T1274" i="4"/>
  <c r="V1274" i="4" s="1"/>
  <c r="L1394" i="4"/>
  <c r="J1396" i="4" l="1"/>
  <c r="O1395" i="4"/>
  <c r="L1395" i="4"/>
  <c r="T1275" i="4"/>
  <c r="V1275" i="4" s="1"/>
  <c r="S1514" i="4"/>
  <c r="U1393" i="4"/>
  <c r="S1515" i="4" l="1"/>
  <c r="U1394" i="4"/>
  <c r="L1396" i="4"/>
  <c r="J1397" i="4"/>
  <c r="O1396" i="4"/>
  <c r="T1276" i="4"/>
  <c r="V1276" i="4" s="1"/>
  <c r="O1397" i="4" l="1"/>
  <c r="J1398" i="4"/>
  <c r="T1277" i="4"/>
  <c r="V1277" i="4" s="1"/>
  <c r="L1397" i="4"/>
  <c r="S1516" i="4"/>
  <c r="U1395" i="4"/>
  <c r="S1517" i="4" l="1"/>
  <c r="U1396" i="4"/>
  <c r="J1399" i="4"/>
  <c r="L1398" i="4"/>
  <c r="O1398" i="4"/>
  <c r="T1278" i="4"/>
  <c r="V1278" i="4" s="1"/>
  <c r="J1400" i="4" l="1"/>
  <c r="O1399" i="4"/>
  <c r="L1399" i="4"/>
  <c r="T1279" i="4"/>
  <c r="V1279" i="4" s="1"/>
  <c r="S1518" i="4"/>
  <c r="U1397" i="4"/>
  <c r="S1519" i="4" l="1"/>
  <c r="U1398" i="4"/>
  <c r="L1400" i="4"/>
  <c r="O1400" i="4"/>
  <c r="T1280" i="4"/>
  <c r="V1280" i="4" s="1"/>
  <c r="J1401" i="4"/>
  <c r="O1401" i="4" l="1"/>
  <c r="J1402" i="4"/>
  <c r="T1281" i="4"/>
  <c r="V1281" i="4" s="1"/>
  <c r="L1401" i="4"/>
  <c r="S1520" i="4"/>
  <c r="U1399" i="4"/>
  <c r="J1403" i="4" l="1"/>
  <c r="O1402" i="4"/>
  <c r="T1282" i="4"/>
  <c r="V1282" i="4" s="1"/>
  <c r="L1402" i="4"/>
  <c r="U1400" i="4"/>
  <c r="S1521" i="4"/>
  <c r="S1522" i="4" l="1"/>
  <c r="U1401" i="4"/>
  <c r="O1403" i="4"/>
  <c r="J1404" i="4"/>
  <c r="T1283" i="4"/>
  <c r="V1283" i="4" s="1"/>
  <c r="L1403" i="4"/>
  <c r="J1405" i="4" l="1"/>
  <c r="L1404" i="4"/>
  <c r="O1404" i="4"/>
  <c r="T1284" i="4"/>
  <c r="V1284" i="4" s="1"/>
  <c r="S1523" i="4"/>
  <c r="U1402" i="4"/>
  <c r="S1524" i="4" l="1"/>
  <c r="U1403" i="4"/>
  <c r="O1405" i="4"/>
  <c r="J1406" i="4"/>
  <c r="L1405" i="4"/>
  <c r="T1285" i="4"/>
  <c r="V1285" i="4" s="1"/>
  <c r="J1407" i="4" l="1"/>
  <c r="O1406" i="4"/>
  <c r="T1286" i="4"/>
  <c r="V1286" i="4" s="1"/>
  <c r="L1406" i="4"/>
  <c r="S1525" i="4"/>
  <c r="U1404" i="4"/>
  <c r="S1526" i="4" l="1"/>
  <c r="U1405" i="4"/>
  <c r="O1407" i="4"/>
  <c r="L1407" i="4"/>
  <c r="J1408" i="4"/>
  <c r="T1287" i="4"/>
  <c r="V1287" i="4" s="1"/>
  <c r="J1409" i="4" l="1"/>
  <c r="L1408" i="4"/>
  <c r="O1408" i="4"/>
  <c r="T1288" i="4"/>
  <c r="V1288" i="4" s="1"/>
  <c r="S1527" i="4"/>
  <c r="U1406" i="4"/>
  <c r="S1528" i="4" l="1"/>
  <c r="U1407" i="4"/>
  <c r="O1409" i="4"/>
  <c r="J1410" i="4"/>
  <c r="T1289" i="4"/>
  <c r="V1289" i="4" s="1"/>
  <c r="L1409" i="4"/>
  <c r="J1411" i="4" l="1"/>
  <c r="O1410" i="4"/>
  <c r="T1290" i="4"/>
  <c r="V1290" i="4" s="1"/>
  <c r="L1410" i="4"/>
  <c r="S1529" i="4"/>
  <c r="U1408" i="4"/>
  <c r="S1530" i="4" l="1"/>
  <c r="U1409" i="4"/>
  <c r="O1411" i="4"/>
  <c r="L1411" i="4"/>
  <c r="T1291" i="4"/>
  <c r="V1291" i="4" s="1"/>
  <c r="J1412" i="4"/>
  <c r="J1413" i="4" l="1"/>
  <c r="L1412" i="4"/>
  <c r="O1412" i="4"/>
  <c r="T1292" i="4"/>
  <c r="V1292" i="4" s="1"/>
  <c r="S1531" i="4"/>
  <c r="U1410" i="4"/>
  <c r="U1411" i="4" l="1"/>
  <c r="S1532" i="4"/>
  <c r="O1413" i="4"/>
  <c r="J1414" i="4"/>
  <c r="L1413" i="4"/>
  <c r="T1293" i="4"/>
  <c r="V1293" i="4" s="1"/>
  <c r="S1533" i="4" l="1"/>
  <c r="U1412" i="4"/>
  <c r="J1415" i="4"/>
  <c r="O1414" i="4"/>
  <c r="T1294" i="4"/>
  <c r="V1294" i="4" s="1"/>
  <c r="L1414" i="4"/>
  <c r="O1415" i="4" l="1"/>
  <c r="J1416" i="4"/>
  <c r="T1295" i="4"/>
  <c r="V1295" i="4" s="1"/>
  <c r="L1415" i="4"/>
  <c r="S1534" i="4"/>
  <c r="U1413" i="4"/>
  <c r="J1417" i="4" l="1"/>
  <c r="L1416" i="4"/>
  <c r="O1416" i="4"/>
  <c r="T1296" i="4"/>
  <c r="V1296" i="4" s="1"/>
  <c r="S1535" i="4"/>
  <c r="U1414" i="4"/>
  <c r="S1536" i="4" l="1"/>
  <c r="U1415" i="4"/>
  <c r="O1417" i="4"/>
  <c r="J1418" i="4"/>
  <c r="T1297" i="4"/>
  <c r="V1297" i="4" s="1"/>
  <c r="L1417" i="4"/>
  <c r="J1419" i="4" l="1"/>
  <c r="O1418" i="4"/>
  <c r="T1298" i="4"/>
  <c r="V1298" i="4" s="1"/>
  <c r="L1418" i="4"/>
  <c r="S1537" i="4"/>
  <c r="U1416" i="4"/>
  <c r="S1538" i="4" l="1"/>
  <c r="U1417" i="4"/>
  <c r="O1419" i="4"/>
  <c r="J1420" i="4"/>
  <c r="T1299" i="4"/>
  <c r="V1299" i="4" s="1"/>
  <c r="L1419" i="4"/>
  <c r="J1421" i="4" l="1"/>
  <c r="L1420" i="4"/>
  <c r="O1420" i="4"/>
  <c r="T1300" i="4"/>
  <c r="V1300" i="4" s="1"/>
  <c r="S1539" i="4"/>
  <c r="U1418" i="4"/>
  <c r="S1540" i="4" l="1"/>
  <c r="U1419" i="4"/>
  <c r="O1421" i="4"/>
  <c r="J1422" i="4"/>
  <c r="L1421" i="4"/>
  <c r="T1301" i="4"/>
  <c r="V1301" i="4" s="1"/>
  <c r="J1423" i="4" l="1"/>
  <c r="O1422" i="4"/>
  <c r="T1302" i="4"/>
  <c r="V1302" i="4" s="1"/>
  <c r="L1422" i="4"/>
  <c r="S1541" i="4"/>
  <c r="U1420" i="4"/>
  <c r="S1542" i="4" l="1"/>
  <c r="U1421" i="4"/>
  <c r="O1423" i="4"/>
  <c r="J1424" i="4"/>
  <c r="L1423" i="4"/>
  <c r="T1303" i="4"/>
  <c r="V1303" i="4" s="1"/>
  <c r="J1425" i="4" l="1"/>
  <c r="L1424" i="4"/>
  <c r="O1424" i="4"/>
  <c r="T1304" i="4"/>
  <c r="V1304" i="4" s="1"/>
  <c r="S1543" i="4"/>
  <c r="U1422" i="4"/>
  <c r="S1544" i="4" l="1"/>
  <c r="U1423" i="4"/>
  <c r="O1425" i="4"/>
  <c r="L1425" i="4"/>
  <c r="J1426" i="4"/>
  <c r="T1305" i="4"/>
  <c r="V1305" i="4" s="1"/>
  <c r="J1427" i="4" l="1"/>
  <c r="T1306" i="4"/>
  <c r="V1306" i="4" s="1"/>
  <c r="O1426" i="4"/>
  <c r="L1426" i="4"/>
  <c r="S1545" i="4"/>
  <c r="U1424" i="4"/>
  <c r="S1546" i="4" l="1"/>
  <c r="U1425" i="4"/>
  <c r="O1427" i="4"/>
  <c r="T1307" i="4"/>
  <c r="V1307" i="4" s="1"/>
  <c r="L1427" i="4"/>
  <c r="J1428" i="4"/>
  <c r="L1428" i="4" l="1"/>
  <c r="T1308" i="4"/>
  <c r="V1308" i="4" s="1"/>
  <c r="O1428" i="4"/>
  <c r="J1429" i="4"/>
  <c r="S1547" i="4"/>
  <c r="U1426" i="4"/>
  <c r="S1548" i="4" l="1"/>
  <c r="U1427" i="4"/>
  <c r="L1429" i="4"/>
  <c r="J1430" i="4"/>
  <c r="O1429" i="4"/>
  <c r="T1309" i="4"/>
  <c r="V1309" i="4" s="1"/>
  <c r="J1431" i="4" l="1"/>
  <c r="O1430" i="4"/>
  <c r="L1430" i="4"/>
  <c r="T1310" i="4"/>
  <c r="V1310" i="4" s="1"/>
  <c r="S1549" i="4"/>
  <c r="U1428" i="4"/>
  <c r="S1550" i="4" l="1"/>
  <c r="U1429" i="4"/>
  <c r="O1431" i="4"/>
  <c r="L1431" i="4"/>
  <c r="J1432" i="4"/>
  <c r="T1311" i="4"/>
  <c r="V1311" i="4" s="1"/>
  <c r="O1432" i="4" l="1"/>
  <c r="T1312" i="4"/>
  <c r="V1312" i="4" s="1"/>
  <c r="J1433" i="4"/>
  <c r="L1432" i="4"/>
  <c r="S1551" i="4"/>
  <c r="U1430" i="4"/>
  <c r="L1433" i="4" l="1"/>
  <c r="O1433" i="4"/>
  <c r="J1434" i="4"/>
  <c r="T1313" i="4"/>
  <c r="V1313" i="4" s="1"/>
  <c r="S1552" i="4"/>
  <c r="U1431" i="4"/>
  <c r="S1553" i="4" l="1"/>
  <c r="U1432" i="4"/>
  <c r="J1435" i="4"/>
  <c r="O1434" i="4"/>
  <c r="T1314" i="4"/>
  <c r="V1314" i="4" s="1"/>
  <c r="L1434" i="4"/>
  <c r="J1436" i="4" l="1"/>
  <c r="L1435" i="4"/>
  <c r="O1435" i="4"/>
  <c r="T1315" i="4"/>
  <c r="V1315" i="4" s="1"/>
  <c r="S1554" i="4"/>
  <c r="U1433" i="4"/>
  <c r="S1555" i="4" l="1"/>
  <c r="U1434" i="4"/>
  <c r="O1436" i="4"/>
  <c r="J1437" i="4"/>
  <c r="T1316" i="4"/>
  <c r="V1316" i="4" s="1"/>
  <c r="L1436" i="4"/>
  <c r="J1438" i="4" l="1"/>
  <c r="O1437" i="4"/>
  <c r="T1317" i="4"/>
  <c r="V1317" i="4" s="1"/>
  <c r="L1437" i="4"/>
  <c r="U1435" i="4"/>
  <c r="S1556" i="4"/>
  <c r="S1557" i="4" l="1"/>
  <c r="U1436" i="4"/>
  <c r="O1438" i="4"/>
  <c r="J1439" i="4"/>
  <c r="T1318" i="4"/>
  <c r="V1318" i="4" s="1"/>
  <c r="L1438" i="4"/>
  <c r="J1440" i="4" l="1"/>
  <c r="O1439" i="4"/>
  <c r="T1319" i="4"/>
  <c r="V1319" i="4" s="1"/>
  <c r="L1439" i="4"/>
  <c r="S1558" i="4"/>
  <c r="U1437" i="4"/>
  <c r="S1559" i="4" l="1"/>
  <c r="U1438" i="4"/>
  <c r="J1441" i="4"/>
  <c r="O1440" i="4"/>
  <c r="T1320" i="4"/>
  <c r="V1320" i="4" s="1"/>
  <c r="L1440" i="4"/>
  <c r="J1442" i="4" l="1"/>
  <c r="O1441" i="4"/>
  <c r="L1441" i="4"/>
  <c r="T1321" i="4"/>
  <c r="V1321" i="4" s="1"/>
  <c r="S1560" i="4"/>
  <c r="U1439" i="4"/>
  <c r="S1561" i="4" l="1"/>
  <c r="U1440" i="4"/>
  <c r="J1443" i="4"/>
  <c r="O1442" i="4"/>
  <c r="L1442" i="4"/>
  <c r="T1322" i="4"/>
  <c r="V1322" i="4" s="1"/>
  <c r="O1443" i="4" l="1"/>
  <c r="T1323" i="4"/>
  <c r="V1323" i="4" s="1"/>
  <c r="J1444" i="4"/>
  <c r="L1443" i="4"/>
  <c r="S1562" i="4"/>
  <c r="U1441" i="4"/>
  <c r="L1444" i="4" l="1"/>
  <c r="J1445" i="4"/>
  <c r="T1324" i="4"/>
  <c r="V1324" i="4" s="1"/>
  <c r="O1444" i="4"/>
  <c r="S1563" i="4"/>
  <c r="U1442" i="4"/>
  <c r="S1564" i="4" l="1"/>
  <c r="U1443" i="4"/>
  <c r="J1446" i="4"/>
  <c r="O1445" i="4"/>
  <c r="L1445" i="4"/>
  <c r="T1325" i="4"/>
  <c r="V1325" i="4" s="1"/>
  <c r="L1446" i="4" l="1"/>
  <c r="J1447" i="4"/>
  <c r="O1446" i="4"/>
  <c r="T1326" i="4"/>
  <c r="V1326" i="4" s="1"/>
  <c r="S1565" i="4"/>
  <c r="U1444" i="4"/>
  <c r="S1566" i="4" l="1"/>
  <c r="U1445" i="4"/>
  <c r="J1448" i="4"/>
  <c r="O1447" i="4"/>
  <c r="T1327" i="4"/>
  <c r="V1327" i="4" s="1"/>
  <c r="L1447" i="4"/>
  <c r="J1449" i="4" l="1"/>
  <c r="L1448" i="4"/>
  <c r="T1328" i="4"/>
  <c r="V1328" i="4" s="1"/>
  <c r="O1448" i="4"/>
  <c r="S1567" i="4"/>
  <c r="U1446" i="4"/>
  <c r="S1568" i="4" l="1"/>
  <c r="U1447" i="4"/>
  <c r="O1449" i="4"/>
  <c r="J1450" i="4"/>
  <c r="T1329" i="4"/>
  <c r="V1329" i="4" s="1"/>
  <c r="L1449" i="4"/>
  <c r="J1451" i="4" l="1"/>
  <c r="O1450" i="4"/>
  <c r="L1450" i="4"/>
  <c r="T1330" i="4"/>
  <c r="V1330" i="4" s="1"/>
  <c r="S1569" i="4"/>
  <c r="U1448" i="4"/>
  <c r="S1570" i="4" l="1"/>
  <c r="U1449" i="4"/>
  <c r="L1451" i="4"/>
  <c r="J1452" i="4"/>
  <c r="O1451" i="4"/>
  <c r="T1331" i="4"/>
  <c r="V1331" i="4" s="1"/>
  <c r="J1453" i="4" l="1"/>
  <c r="O1452" i="4"/>
  <c r="L1452" i="4"/>
  <c r="T1332" i="4"/>
  <c r="V1332" i="4" s="1"/>
  <c r="S1571" i="4"/>
  <c r="U1450" i="4"/>
  <c r="S1572" i="4" l="1"/>
  <c r="U1451" i="4"/>
  <c r="O1453" i="4"/>
  <c r="J1454" i="4"/>
  <c r="T1333" i="4"/>
  <c r="V1333" i="4" s="1"/>
  <c r="L1453" i="4"/>
  <c r="O1454" i="4" l="1"/>
  <c r="J1455" i="4"/>
  <c r="T1334" i="4"/>
  <c r="V1334" i="4" s="1"/>
  <c r="L1454" i="4"/>
  <c r="S1573" i="4"/>
  <c r="U1452" i="4"/>
  <c r="J1456" i="4" l="1"/>
  <c r="O1455" i="4"/>
  <c r="L1455" i="4"/>
  <c r="T1335" i="4"/>
  <c r="V1335" i="4" s="1"/>
  <c r="S1574" i="4"/>
  <c r="U1453" i="4"/>
  <c r="S1575" i="4" l="1"/>
  <c r="U1454" i="4"/>
  <c r="L1456" i="4"/>
  <c r="J1457" i="4"/>
  <c r="O1456" i="4"/>
  <c r="T1336" i="4"/>
  <c r="V1336" i="4" s="1"/>
  <c r="O1457" i="4" l="1"/>
  <c r="J1458" i="4"/>
  <c r="T1337" i="4"/>
  <c r="V1337" i="4" s="1"/>
  <c r="L1457" i="4"/>
  <c r="S1576" i="4"/>
  <c r="U1455" i="4"/>
  <c r="S1577" i="4" l="1"/>
  <c r="U1456" i="4"/>
  <c r="J1459" i="4"/>
  <c r="O1458" i="4"/>
  <c r="T1338" i="4"/>
  <c r="V1338" i="4" s="1"/>
  <c r="L1458" i="4"/>
  <c r="J1460" i="4" l="1"/>
  <c r="O1459" i="4"/>
  <c r="L1459" i="4"/>
  <c r="T1339" i="4"/>
  <c r="V1339" i="4" s="1"/>
  <c r="S1578" i="4"/>
  <c r="U1457" i="4"/>
  <c r="S1579" i="4" l="1"/>
  <c r="U1458" i="4"/>
  <c r="L1460" i="4"/>
  <c r="J1461" i="4"/>
  <c r="O1460" i="4"/>
  <c r="T1340" i="4"/>
  <c r="V1340" i="4" s="1"/>
  <c r="O1461" i="4" l="1"/>
  <c r="J1462" i="4"/>
  <c r="T1341" i="4"/>
  <c r="V1341" i="4" s="1"/>
  <c r="L1461" i="4"/>
  <c r="S1580" i="4"/>
  <c r="U1459" i="4"/>
  <c r="S1581" i="4" l="1"/>
  <c r="U1460" i="4"/>
  <c r="J1463" i="4"/>
  <c r="O1462" i="4"/>
  <c r="T1342" i="4"/>
  <c r="V1342" i="4" s="1"/>
  <c r="L1462" i="4"/>
  <c r="J1464" i="4" l="1"/>
  <c r="O1463" i="4"/>
  <c r="L1463" i="4"/>
  <c r="T1343" i="4"/>
  <c r="V1343" i="4" s="1"/>
  <c r="S1582" i="4"/>
  <c r="U1461" i="4"/>
  <c r="S1583" i="4" l="1"/>
  <c r="U1462" i="4"/>
  <c r="L1464" i="4"/>
  <c r="J1465" i="4"/>
  <c r="O1464" i="4"/>
  <c r="T1344" i="4"/>
  <c r="V1344" i="4" s="1"/>
  <c r="O1465" i="4" l="1"/>
  <c r="L1465" i="4"/>
  <c r="J1466" i="4"/>
  <c r="T1345" i="4"/>
  <c r="V1345" i="4" s="1"/>
  <c r="S1584" i="4"/>
  <c r="U1463" i="4"/>
  <c r="J1467" i="4" l="1"/>
  <c r="O1466" i="4"/>
  <c r="L1466" i="4"/>
  <c r="T1346" i="4"/>
  <c r="V1346" i="4" s="1"/>
  <c r="S1585" i="4"/>
  <c r="U1464" i="4"/>
  <c r="S1586" i="4" l="1"/>
  <c r="U1465" i="4"/>
  <c r="O1467" i="4"/>
  <c r="J1468" i="4"/>
  <c r="T1347" i="4"/>
  <c r="V1347" i="4" s="1"/>
  <c r="L1467" i="4"/>
  <c r="L1468" i="4" l="1"/>
  <c r="J1469" i="4"/>
  <c r="O1468" i="4"/>
  <c r="T1348" i="4"/>
  <c r="V1348" i="4" s="1"/>
  <c r="S1587" i="4"/>
  <c r="U1466" i="4"/>
  <c r="S1588" i="4" l="1"/>
  <c r="U1467" i="4"/>
  <c r="O1469" i="4"/>
  <c r="J1470" i="4"/>
  <c r="T1349" i="4"/>
  <c r="V1349" i="4" s="1"/>
  <c r="L1469" i="4"/>
  <c r="J1471" i="4" l="1"/>
  <c r="O1470" i="4"/>
  <c r="L1470" i="4"/>
  <c r="T1350" i="4"/>
  <c r="V1350" i="4" s="1"/>
  <c r="S1589" i="4"/>
  <c r="U1468" i="4"/>
  <c r="S1590" i="4" l="1"/>
  <c r="U1469" i="4"/>
  <c r="J1472" i="4"/>
  <c r="O1471" i="4"/>
  <c r="T1351" i="4"/>
  <c r="V1351" i="4" s="1"/>
  <c r="L1471" i="4"/>
  <c r="L1472" i="4" l="1"/>
  <c r="J1473" i="4"/>
  <c r="O1472" i="4"/>
  <c r="T1352" i="4"/>
  <c r="V1352" i="4" s="1"/>
  <c r="S1591" i="4"/>
  <c r="U1470" i="4"/>
  <c r="S1592" i="4" l="1"/>
  <c r="U1471" i="4"/>
  <c r="O1473" i="4"/>
  <c r="J1474" i="4"/>
  <c r="L1473" i="4"/>
  <c r="T1353" i="4"/>
  <c r="V1353" i="4" s="1"/>
  <c r="J1475" i="4" l="1"/>
  <c r="T1354" i="4"/>
  <c r="V1354" i="4" s="1"/>
  <c r="O1474" i="4"/>
  <c r="L1474" i="4"/>
  <c r="S1593" i="4"/>
  <c r="U1472" i="4"/>
  <c r="S1594" i="4" l="1"/>
  <c r="U1473" i="4"/>
  <c r="J1476" i="4"/>
  <c r="O1475" i="4"/>
  <c r="L1475" i="4"/>
  <c r="T1355" i="4"/>
  <c r="V1355" i="4" s="1"/>
  <c r="L1476" i="4" l="1"/>
  <c r="J1477" i="4"/>
  <c r="O1476" i="4"/>
  <c r="T1356" i="4"/>
  <c r="V1356" i="4" s="1"/>
  <c r="S1595" i="4"/>
  <c r="U1474" i="4"/>
  <c r="S1596" i="4" l="1"/>
  <c r="U1475" i="4"/>
  <c r="O1477" i="4"/>
  <c r="J1478" i="4"/>
  <c r="T1357" i="4"/>
  <c r="V1357" i="4" s="1"/>
  <c r="L1477" i="4"/>
  <c r="J1479" i="4" l="1"/>
  <c r="O1478" i="4"/>
  <c r="T1358" i="4"/>
  <c r="V1358" i="4" s="1"/>
  <c r="L1478" i="4"/>
  <c r="S1597" i="4"/>
  <c r="U1476" i="4"/>
  <c r="S1598" i="4" l="1"/>
  <c r="U1477" i="4"/>
  <c r="J1480" i="4"/>
  <c r="O1479" i="4"/>
  <c r="L1479" i="4"/>
  <c r="T1359" i="4"/>
  <c r="V1359" i="4" s="1"/>
  <c r="L1480" i="4" l="1"/>
  <c r="J1481" i="4"/>
  <c r="O1480" i="4"/>
  <c r="T1360" i="4"/>
  <c r="V1360" i="4" s="1"/>
  <c r="S1599" i="4"/>
  <c r="U1478" i="4"/>
  <c r="S1600" i="4" l="1"/>
  <c r="U1479" i="4"/>
  <c r="O1481" i="4"/>
  <c r="L1481" i="4"/>
  <c r="T1361" i="4"/>
  <c r="V1361" i="4" s="1"/>
  <c r="J1482" i="4"/>
  <c r="J1483" i="4" l="1"/>
  <c r="O1482" i="4"/>
  <c r="L1482" i="4"/>
  <c r="T1362" i="4"/>
  <c r="V1362" i="4" s="1"/>
  <c r="S1601" i="4"/>
  <c r="U1480" i="4"/>
  <c r="S1602" i="4" l="1"/>
  <c r="U1481" i="4"/>
  <c r="J1484" i="4"/>
  <c r="L1483" i="4"/>
  <c r="O1483" i="4"/>
  <c r="T1363" i="4"/>
  <c r="V1363" i="4" s="1"/>
  <c r="J1485" i="4" l="1"/>
  <c r="O1484" i="4"/>
  <c r="T1364" i="4"/>
  <c r="V1364" i="4" s="1"/>
  <c r="L1484" i="4"/>
  <c r="S1603" i="4"/>
  <c r="U1482" i="4"/>
  <c r="S1604" i="4" l="1"/>
  <c r="U1483" i="4"/>
  <c r="O1485" i="4"/>
  <c r="J1486" i="4"/>
  <c r="L1485" i="4"/>
  <c r="T1365" i="4"/>
  <c r="V1365" i="4" s="1"/>
  <c r="J1487" i="4" l="1"/>
  <c r="O1486" i="4"/>
  <c r="T1366" i="4"/>
  <c r="V1366" i="4" s="1"/>
  <c r="L1486" i="4"/>
  <c r="S1605" i="4"/>
  <c r="U1484" i="4"/>
  <c r="S1606" i="4" l="1"/>
  <c r="U1485" i="4"/>
  <c r="O1487" i="4"/>
  <c r="L1487" i="4"/>
  <c r="J1488" i="4"/>
  <c r="T1367" i="4"/>
  <c r="V1367" i="4" s="1"/>
  <c r="J1489" i="4" l="1"/>
  <c r="O1488" i="4"/>
  <c r="T1368" i="4"/>
  <c r="V1368" i="4" s="1"/>
  <c r="L1488" i="4"/>
  <c r="S1607" i="4"/>
  <c r="U1486" i="4"/>
  <c r="S1608" i="4" l="1"/>
  <c r="U1487" i="4"/>
  <c r="O1489" i="4"/>
  <c r="J1490" i="4"/>
  <c r="T1369" i="4"/>
  <c r="V1369" i="4" s="1"/>
  <c r="L1489" i="4"/>
  <c r="J1491" i="4" l="1"/>
  <c r="O1490" i="4"/>
  <c r="T1370" i="4"/>
  <c r="V1370" i="4" s="1"/>
  <c r="L1490" i="4"/>
  <c r="S1609" i="4"/>
  <c r="U1488" i="4"/>
  <c r="S1610" i="4" l="1"/>
  <c r="U1489" i="4"/>
  <c r="O1491" i="4"/>
  <c r="J1492" i="4"/>
  <c r="T1371" i="4"/>
  <c r="V1371" i="4" s="1"/>
  <c r="L1491" i="4"/>
  <c r="J1493" i="4" l="1"/>
  <c r="O1492" i="4"/>
  <c r="T1372" i="4"/>
  <c r="V1372" i="4" s="1"/>
  <c r="L1492" i="4"/>
  <c r="S1611" i="4"/>
  <c r="U1490" i="4"/>
  <c r="S1612" i="4" l="1"/>
  <c r="U1491" i="4"/>
  <c r="O1493" i="4"/>
  <c r="J1494" i="4"/>
  <c r="L1493" i="4"/>
  <c r="T1373" i="4"/>
  <c r="V1373" i="4" s="1"/>
  <c r="J1495" i="4" l="1"/>
  <c r="O1494" i="4"/>
  <c r="T1374" i="4"/>
  <c r="V1374" i="4" s="1"/>
  <c r="L1494" i="4"/>
  <c r="S1613" i="4"/>
  <c r="U1492" i="4"/>
  <c r="S1614" i="4" l="1"/>
  <c r="U1493" i="4"/>
  <c r="O1495" i="4"/>
  <c r="J1496" i="4"/>
  <c r="L1495" i="4"/>
  <c r="T1375" i="4"/>
  <c r="V1375" i="4" s="1"/>
  <c r="J1497" i="4" l="1"/>
  <c r="O1496" i="4"/>
  <c r="T1376" i="4"/>
  <c r="V1376" i="4" s="1"/>
  <c r="L1496" i="4"/>
  <c r="S1615" i="4"/>
  <c r="U1494" i="4"/>
  <c r="S1616" i="4" l="1"/>
  <c r="U1495" i="4"/>
  <c r="O1497" i="4"/>
  <c r="J1498" i="4"/>
  <c r="T1377" i="4"/>
  <c r="V1377" i="4" s="1"/>
  <c r="L1497" i="4"/>
  <c r="J1499" i="4" l="1"/>
  <c r="O1498" i="4"/>
  <c r="T1378" i="4"/>
  <c r="V1378" i="4" s="1"/>
  <c r="L1498" i="4"/>
  <c r="S1617" i="4"/>
  <c r="U1496" i="4"/>
  <c r="S1618" i="4" l="1"/>
  <c r="U1497" i="4"/>
  <c r="O1499" i="4"/>
  <c r="T1379" i="4"/>
  <c r="V1379" i="4" s="1"/>
  <c r="J1500" i="4"/>
  <c r="L1499" i="4"/>
  <c r="J1501" i="4" l="1"/>
  <c r="O1500" i="4"/>
  <c r="T1380" i="4"/>
  <c r="V1380" i="4" s="1"/>
  <c r="L1500" i="4"/>
  <c r="S1619" i="4"/>
  <c r="U1498" i="4"/>
  <c r="S1620" i="4" l="1"/>
  <c r="U1499" i="4"/>
  <c r="O1501" i="4"/>
  <c r="J1502" i="4"/>
  <c r="L1501" i="4"/>
  <c r="T1381" i="4"/>
  <c r="V1381" i="4" s="1"/>
  <c r="J1503" i="4" l="1"/>
  <c r="O1502" i="4"/>
  <c r="T1382" i="4"/>
  <c r="V1382" i="4" s="1"/>
  <c r="L1502" i="4"/>
  <c r="S1621" i="4"/>
  <c r="U1500" i="4"/>
  <c r="S1622" i="4" l="1"/>
  <c r="U1501" i="4"/>
  <c r="O1503" i="4"/>
  <c r="L1503" i="4"/>
  <c r="T1383" i="4"/>
  <c r="V1383" i="4" s="1"/>
  <c r="J1504" i="4"/>
  <c r="J1505" i="4" l="1"/>
  <c r="O1504" i="4"/>
  <c r="T1384" i="4"/>
  <c r="V1384" i="4" s="1"/>
  <c r="L1504" i="4"/>
  <c r="S1623" i="4"/>
  <c r="U1502" i="4"/>
  <c r="S1624" i="4" l="1"/>
  <c r="U1503" i="4"/>
  <c r="O1505" i="4"/>
  <c r="J1506" i="4"/>
  <c r="T1385" i="4"/>
  <c r="V1385" i="4" s="1"/>
  <c r="L1505" i="4"/>
  <c r="J1507" i="4" l="1"/>
  <c r="O1506" i="4"/>
  <c r="T1386" i="4"/>
  <c r="V1386" i="4" s="1"/>
  <c r="L1506" i="4"/>
  <c r="S1625" i="4"/>
  <c r="U1504" i="4"/>
  <c r="S1626" i="4" l="1"/>
  <c r="U1505" i="4"/>
  <c r="O1507" i="4"/>
  <c r="J1508" i="4"/>
  <c r="L1507" i="4"/>
  <c r="T1387" i="4"/>
  <c r="V1387" i="4" s="1"/>
  <c r="J1509" i="4" l="1"/>
  <c r="O1508" i="4"/>
  <c r="T1388" i="4"/>
  <c r="V1388" i="4" s="1"/>
  <c r="L1508" i="4"/>
  <c r="S1627" i="4"/>
  <c r="U1506" i="4"/>
  <c r="S1628" i="4" l="1"/>
  <c r="U1507" i="4"/>
  <c r="O1509" i="4"/>
  <c r="J1510" i="4"/>
  <c r="T1389" i="4"/>
  <c r="V1389" i="4" s="1"/>
  <c r="L1509" i="4"/>
  <c r="J1511" i="4" l="1"/>
  <c r="O1510" i="4"/>
  <c r="T1390" i="4"/>
  <c r="V1390" i="4" s="1"/>
  <c r="L1510" i="4"/>
  <c r="S1629" i="4"/>
  <c r="U1508" i="4"/>
  <c r="S1630" i="4" l="1"/>
  <c r="U1509" i="4"/>
  <c r="O1511" i="4"/>
  <c r="J1512" i="4"/>
  <c r="T1391" i="4"/>
  <c r="V1391" i="4" s="1"/>
  <c r="L1511" i="4"/>
  <c r="J1513" i="4" l="1"/>
  <c r="O1512" i="4"/>
  <c r="T1392" i="4"/>
  <c r="V1392" i="4" s="1"/>
  <c r="L1512" i="4"/>
  <c r="S1631" i="4"/>
  <c r="U1510" i="4"/>
  <c r="S1632" i="4" l="1"/>
  <c r="U1511" i="4"/>
  <c r="O1513" i="4"/>
  <c r="L1513" i="4"/>
  <c r="T1393" i="4"/>
  <c r="V1393" i="4" s="1"/>
  <c r="J1514" i="4"/>
  <c r="J1515" i="4" l="1"/>
  <c r="O1514" i="4"/>
  <c r="T1394" i="4"/>
  <c r="V1394" i="4" s="1"/>
  <c r="L1514" i="4"/>
  <c r="S1633" i="4"/>
  <c r="U1512" i="4"/>
  <c r="S1634" i="4" l="1"/>
  <c r="U1513" i="4"/>
  <c r="O1515" i="4"/>
  <c r="J1516" i="4"/>
  <c r="L1515" i="4"/>
  <c r="T1395" i="4"/>
  <c r="V1395" i="4" s="1"/>
  <c r="J1517" i="4" l="1"/>
  <c r="O1516" i="4"/>
  <c r="T1396" i="4"/>
  <c r="V1396" i="4" s="1"/>
  <c r="L1516" i="4"/>
  <c r="S1635" i="4"/>
  <c r="U1514" i="4"/>
  <c r="S1636" i="4" l="1"/>
  <c r="U1515" i="4"/>
  <c r="O1517" i="4"/>
  <c r="J1518" i="4"/>
  <c r="L1517" i="4"/>
  <c r="T1397" i="4"/>
  <c r="V1397" i="4" s="1"/>
  <c r="J1519" i="4" l="1"/>
  <c r="O1518" i="4"/>
  <c r="T1398" i="4"/>
  <c r="V1398" i="4" s="1"/>
  <c r="L1518" i="4"/>
  <c r="S1637" i="4"/>
  <c r="U1516" i="4"/>
  <c r="S1638" i="4" l="1"/>
  <c r="U1517" i="4"/>
  <c r="O1519" i="4"/>
  <c r="L1519" i="4"/>
  <c r="J1520" i="4"/>
  <c r="T1399" i="4"/>
  <c r="V1399" i="4" s="1"/>
  <c r="J1521" i="4" l="1"/>
  <c r="O1520" i="4"/>
  <c r="T1400" i="4"/>
  <c r="V1400" i="4" s="1"/>
  <c r="L1520" i="4"/>
  <c r="S1639" i="4"/>
  <c r="U1518" i="4"/>
  <c r="S1640" i="4" l="1"/>
  <c r="U1519" i="4"/>
  <c r="O1521" i="4"/>
  <c r="J1522" i="4"/>
  <c r="T1401" i="4"/>
  <c r="V1401" i="4" s="1"/>
  <c r="L1521" i="4"/>
  <c r="J1523" i="4" l="1"/>
  <c r="O1522" i="4"/>
  <c r="T1402" i="4"/>
  <c r="V1402" i="4" s="1"/>
  <c r="L1522" i="4"/>
  <c r="S1641" i="4"/>
  <c r="U1520" i="4"/>
  <c r="S1642" i="4" l="1"/>
  <c r="U1521" i="4"/>
  <c r="O1523" i="4"/>
  <c r="J1524" i="4"/>
  <c r="T1403" i="4"/>
  <c r="V1403" i="4" s="1"/>
  <c r="L1523" i="4"/>
  <c r="J1525" i="4" l="1"/>
  <c r="O1524" i="4"/>
  <c r="T1404" i="4"/>
  <c r="V1404" i="4" s="1"/>
  <c r="L1524" i="4"/>
  <c r="S1643" i="4"/>
  <c r="U1522" i="4"/>
  <c r="S1644" i="4" l="1"/>
  <c r="U1523" i="4"/>
  <c r="O1525" i="4"/>
  <c r="J1526" i="4"/>
  <c r="T1405" i="4"/>
  <c r="V1405" i="4" s="1"/>
  <c r="L1525" i="4"/>
  <c r="J1527" i="4" l="1"/>
  <c r="O1526" i="4"/>
  <c r="T1406" i="4"/>
  <c r="V1406" i="4" s="1"/>
  <c r="L1526" i="4"/>
  <c r="S1645" i="4"/>
  <c r="U1524" i="4"/>
  <c r="S1646" i="4" l="1"/>
  <c r="U1525" i="4"/>
  <c r="O1527" i="4"/>
  <c r="J1528" i="4"/>
  <c r="L1527" i="4"/>
  <c r="T1407" i="4"/>
  <c r="V1407" i="4" s="1"/>
  <c r="J1529" i="4" l="1"/>
  <c r="O1528" i="4"/>
  <c r="T1408" i="4"/>
  <c r="V1408" i="4" s="1"/>
  <c r="L1528" i="4"/>
  <c r="S1647" i="4"/>
  <c r="U1526" i="4"/>
  <c r="S1648" i="4" l="1"/>
  <c r="U1527" i="4"/>
  <c r="O1529" i="4"/>
  <c r="J1530" i="4"/>
  <c r="T1409" i="4"/>
  <c r="V1409" i="4" s="1"/>
  <c r="L1529" i="4"/>
  <c r="J1531" i="4" l="1"/>
  <c r="O1530" i="4"/>
  <c r="T1410" i="4"/>
  <c r="V1410" i="4" s="1"/>
  <c r="L1530" i="4"/>
  <c r="S1649" i="4"/>
  <c r="U1528" i="4"/>
  <c r="S1650" i="4" l="1"/>
  <c r="U1529" i="4"/>
  <c r="O1531" i="4"/>
  <c r="J1532" i="4"/>
  <c r="T1411" i="4"/>
  <c r="V1411" i="4" s="1"/>
  <c r="L1531" i="4"/>
  <c r="J1533" i="4" l="1"/>
  <c r="O1532" i="4"/>
  <c r="T1412" i="4"/>
  <c r="V1412" i="4" s="1"/>
  <c r="L1532" i="4"/>
  <c r="S1651" i="4"/>
  <c r="U1530" i="4"/>
  <c r="S1652" i="4" l="1"/>
  <c r="U1531" i="4"/>
  <c r="O1533" i="4"/>
  <c r="L1533" i="4"/>
  <c r="T1413" i="4"/>
  <c r="V1413" i="4" s="1"/>
  <c r="J1534" i="4"/>
  <c r="J1535" i="4" l="1"/>
  <c r="O1534" i="4"/>
  <c r="T1414" i="4"/>
  <c r="V1414" i="4" s="1"/>
  <c r="L1534" i="4"/>
  <c r="S1653" i="4"/>
  <c r="U1532" i="4"/>
  <c r="S1654" i="4" l="1"/>
  <c r="U1533" i="4"/>
  <c r="O1535" i="4"/>
  <c r="J1536" i="4"/>
  <c r="T1415" i="4"/>
  <c r="V1415" i="4" s="1"/>
  <c r="L1535" i="4"/>
  <c r="J1537" i="4" l="1"/>
  <c r="O1536" i="4"/>
  <c r="T1416" i="4"/>
  <c r="V1416" i="4" s="1"/>
  <c r="L1536" i="4"/>
  <c r="S1655" i="4"/>
  <c r="U1534" i="4"/>
  <c r="S1656" i="4" l="1"/>
  <c r="U1535" i="4"/>
  <c r="O1537" i="4"/>
  <c r="T1417" i="4"/>
  <c r="V1417" i="4" s="1"/>
  <c r="L1537" i="4"/>
  <c r="J1538" i="4"/>
  <c r="J1539" i="4" l="1"/>
  <c r="O1538" i="4"/>
  <c r="T1418" i="4"/>
  <c r="V1418" i="4" s="1"/>
  <c r="L1538" i="4"/>
  <c r="S1657" i="4"/>
  <c r="U1536" i="4"/>
  <c r="S1658" i="4" l="1"/>
  <c r="U1537" i="4"/>
  <c r="O1539" i="4"/>
  <c r="J1540" i="4"/>
  <c r="L1539" i="4"/>
  <c r="T1419" i="4"/>
  <c r="V1419" i="4" s="1"/>
  <c r="O1540" i="4" l="1"/>
  <c r="J1541" i="4"/>
  <c r="T1420" i="4"/>
  <c r="V1420" i="4" s="1"/>
  <c r="L1540" i="4"/>
  <c r="S1659" i="4"/>
  <c r="U1538" i="4"/>
  <c r="T1421" i="4" l="1"/>
  <c r="V1421" i="4" s="1"/>
  <c r="J1542" i="4"/>
  <c r="O1541" i="4"/>
  <c r="L1541" i="4"/>
  <c r="S1660" i="4"/>
  <c r="U1539" i="4"/>
  <c r="S1661" i="4" l="1"/>
  <c r="U1540" i="4"/>
  <c r="J1543" i="4"/>
  <c r="O1542" i="4"/>
  <c r="T1422" i="4"/>
  <c r="V1422" i="4" s="1"/>
  <c r="L1542" i="4"/>
  <c r="J1544" i="4" l="1"/>
  <c r="O1543" i="4"/>
  <c r="L1543" i="4"/>
  <c r="T1423" i="4"/>
  <c r="V1423" i="4" s="1"/>
  <c r="S1662" i="4"/>
  <c r="U1541" i="4"/>
  <c r="S1663" i="4" l="1"/>
  <c r="U1542" i="4"/>
  <c r="J1545" i="4"/>
  <c r="L1544" i="4"/>
  <c r="O1544" i="4"/>
  <c r="T1424" i="4"/>
  <c r="V1424" i="4" s="1"/>
  <c r="O1545" i="4" l="1"/>
  <c r="J1546" i="4"/>
  <c r="L1545" i="4"/>
  <c r="T1425" i="4"/>
  <c r="V1425" i="4" s="1"/>
  <c r="S1664" i="4"/>
  <c r="U1543" i="4"/>
  <c r="S1665" i="4" l="1"/>
  <c r="U1544" i="4"/>
  <c r="L1546" i="4"/>
  <c r="J1547" i="4"/>
  <c r="O1546" i="4"/>
  <c r="T1426" i="4"/>
  <c r="V1426" i="4" s="1"/>
  <c r="L1547" i="4" l="1"/>
  <c r="J1548" i="4"/>
  <c r="O1547" i="4"/>
  <c r="T1427" i="4"/>
  <c r="V1427" i="4" s="1"/>
  <c r="U1545" i="4"/>
  <c r="S1666" i="4"/>
  <c r="S1667" i="4" l="1"/>
  <c r="U1546" i="4"/>
  <c r="O1548" i="4"/>
  <c r="J1549" i="4"/>
  <c r="T1428" i="4"/>
  <c r="V1428" i="4" s="1"/>
  <c r="L1548" i="4"/>
  <c r="O1549" i="4" l="1"/>
  <c r="J1550" i="4"/>
  <c r="L1549" i="4"/>
  <c r="T1429" i="4"/>
  <c r="V1429" i="4" s="1"/>
  <c r="S1668" i="4"/>
  <c r="U1547" i="4"/>
  <c r="S1669" i="4" l="1"/>
  <c r="U1548" i="4"/>
  <c r="J1551" i="4"/>
  <c r="O1550" i="4"/>
  <c r="T1430" i="4"/>
  <c r="V1430" i="4" s="1"/>
  <c r="L1550" i="4"/>
  <c r="O1551" i="4" l="1"/>
  <c r="J1552" i="4"/>
  <c r="L1551" i="4"/>
  <c r="T1431" i="4"/>
  <c r="V1431" i="4" s="1"/>
  <c r="S1670" i="4"/>
  <c r="U1549" i="4"/>
  <c r="S1671" i="4" l="1"/>
  <c r="U1550" i="4"/>
  <c r="J1553" i="4"/>
  <c r="O1552" i="4"/>
  <c r="T1432" i="4"/>
  <c r="V1432" i="4" s="1"/>
  <c r="L1552" i="4"/>
  <c r="L1553" i="4" l="1"/>
  <c r="T1433" i="4"/>
  <c r="V1433" i="4" s="1"/>
  <c r="O1553" i="4"/>
  <c r="J1554" i="4"/>
  <c r="S1672" i="4"/>
  <c r="U1551" i="4"/>
  <c r="S1673" i="4" l="1"/>
  <c r="U1552" i="4"/>
  <c r="O1554" i="4"/>
  <c r="J1555" i="4"/>
  <c r="L1554" i="4"/>
  <c r="T1434" i="4"/>
  <c r="V1434" i="4" s="1"/>
  <c r="J1556" i="4" l="1"/>
  <c r="O1555" i="4"/>
  <c r="T1435" i="4"/>
  <c r="V1435" i="4" s="1"/>
  <c r="L1555" i="4"/>
  <c r="S1674" i="4"/>
  <c r="U1553" i="4"/>
  <c r="S1675" i="4" l="1"/>
  <c r="U1554" i="4"/>
  <c r="L1556" i="4"/>
  <c r="O1556" i="4"/>
  <c r="J1557" i="4"/>
  <c r="T1436" i="4"/>
  <c r="V1436" i="4" s="1"/>
  <c r="O1557" i="4" l="1"/>
  <c r="J1558" i="4"/>
  <c r="T1437" i="4"/>
  <c r="V1437" i="4" s="1"/>
  <c r="L1557" i="4"/>
  <c r="S1676" i="4"/>
  <c r="U1555" i="4"/>
  <c r="S1677" i="4" l="1"/>
  <c r="U1556" i="4"/>
  <c r="J1559" i="4"/>
  <c r="O1558" i="4"/>
  <c r="T1438" i="4"/>
  <c r="V1438" i="4" s="1"/>
  <c r="L1558" i="4"/>
  <c r="J1560" i="4" l="1"/>
  <c r="O1559" i="4"/>
  <c r="T1439" i="4"/>
  <c r="V1439" i="4" s="1"/>
  <c r="L1559" i="4"/>
  <c r="S1678" i="4"/>
  <c r="U1557" i="4"/>
  <c r="S1679" i="4" l="1"/>
  <c r="U1558" i="4"/>
  <c r="L1560" i="4"/>
  <c r="J1561" i="4"/>
  <c r="O1560" i="4"/>
  <c r="T1440" i="4"/>
  <c r="V1440" i="4" s="1"/>
  <c r="J1562" i="4" l="1"/>
  <c r="O1561" i="4"/>
  <c r="T1441" i="4"/>
  <c r="V1441" i="4" s="1"/>
  <c r="L1561" i="4"/>
  <c r="S1680" i="4"/>
  <c r="U1559" i="4"/>
  <c r="S1681" i="4" l="1"/>
  <c r="U1560" i="4"/>
  <c r="L1562" i="4"/>
  <c r="J1563" i="4"/>
  <c r="O1562" i="4"/>
  <c r="T1442" i="4"/>
  <c r="V1442" i="4" s="1"/>
  <c r="J1564" i="4" l="1"/>
  <c r="O1563" i="4"/>
  <c r="L1563" i="4"/>
  <c r="T1443" i="4"/>
  <c r="V1443" i="4" s="1"/>
  <c r="S1682" i="4"/>
  <c r="U1561" i="4"/>
  <c r="S1683" i="4" l="1"/>
  <c r="U1562" i="4"/>
  <c r="J1565" i="4"/>
  <c r="O1564" i="4"/>
  <c r="T1444" i="4"/>
  <c r="V1444" i="4" s="1"/>
  <c r="L1564" i="4"/>
  <c r="J1566" i="4" l="1"/>
  <c r="O1565" i="4"/>
  <c r="L1565" i="4"/>
  <c r="T1445" i="4"/>
  <c r="V1445" i="4" s="1"/>
  <c r="S1684" i="4"/>
  <c r="U1563" i="4"/>
  <c r="S1685" i="4" l="1"/>
  <c r="U1564" i="4"/>
  <c r="O1566" i="4"/>
  <c r="T1446" i="4"/>
  <c r="V1446" i="4" s="1"/>
  <c r="L1566" i="4"/>
  <c r="J1567" i="4"/>
  <c r="J1568" i="4" l="1"/>
  <c r="O1567" i="4"/>
  <c r="T1447" i="4"/>
  <c r="V1447" i="4" s="1"/>
  <c r="L1567" i="4"/>
  <c r="S1686" i="4"/>
  <c r="U1565" i="4"/>
  <c r="S1687" i="4" l="1"/>
  <c r="U1566" i="4"/>
  <c r="L1568" i="4"/>
  <c r="T1448" i="4"/>
  <c r="V1448" i="4" s="1"/>
  <c r="J1569" i="4"/>
  <c r="O1568" i="4"/>
  <c r="O1569" i="4" l="1"/>
  <c r="J1570" i="4"/>
  <c r="T1449" i="4"/>
  <c r="V1449" i="4" s="1"/>
  <c r="L1569" i="4"/>
  <c r="S1688" i="4"/>
  <c r="U1567" i="4"/>
  <c r="O1570" i="4" l="1"/>
  <c r="T1450" i="4"/>
  <c r="V1450" i="4" s="1"/>
  <c r="J1571" i="4"/>
  <c r="L1570" i="4"/>
  <c r="S1689" i="4"/>
  <c r="U1568" i="4"/>
  <c r="J1572" i="4" l="1"/>
  <c r="O1571" i="4"/>
  <c r="T1451" i="4"/>
  <c r="V1451" i="4" s="1"/>
  <c r="L1571" i="4"/>
  <c r="S1690" i="4"/>
  <c r="U1569" i="4"/>
  <c r="S1691" i="4" l="1"/>
  <c r="U1570" i="4"/>
  <c r="O1572" i="4"/>
  <c r="J1573" i="4"/>
  <c r="T1452" i="4"/>
  <c r="V1452" i="4" s="1"/>
  <c r="L1572" i="4"/>
  <c r="J1574" i="4" l="1"/>
  <c r="O1573" i="4"/>
  <c r="T1453" i="4"/>
  <c r="V1453" i="4" s="1"/>
  <c r="L1573" i="4"/>
  <c r="S1692" i="4"/>
  <c r="U1571" i="4"/>
  <c r="S1693" i="4" l="1"/>
  <c r="U1572" i="4"/>
  <c r="O1574" i="4"/>
  <c r="J1575" i="4"/>
  <c r="L1574" i="4"/>
  <c r="T1454" i="4"/>
  <c r="V1454" i="4" s="1"/>
  <c r="O1575" i="4" l="1"/>
  <c r="T1455" i="4"/>
  <c r="V1455" i="4" s="1"/>
  <c r="J1576" i="4"/>
  <c r="L1575" i="4"/>
  <c r="S1694" i="4"/>
  <c r="U1573" i="4"/>
  <c r="O1576" i="4" l="1"/>
  <c r="L1576" i="4"/>
  <c r="T1456" i="4"/>
  <c r="V1456" i="4" s="1"/>
  <c r="J1577" i="4"/>
  <c r="S1695" i="4"/>
  <c r="U1574" i="4"/>
  <c r="S1696" i="4" l="1"/>
  <c r="U1575" i="4"/>
  <c r="O1577" i="4"/>
  <c r="L1577" i="4"/>
  <c r="T1457" i="4"/>
  <c r="V1457" i="4" s="1"/>
  <c r="J1578" i="4"/>
  <c r="J1579" i="4" l="1"/>
  <c r="O1578" i="4"/>
  <c r="T1458" i="4"/>
  <c r="V1458" i="4" s="1"/>
  <c r="L1578" i="4"/>
  <c r="S1697" i="4"/>
  <c r="U1576" i="4"/>
  <c r="S1698" i="4" l="1"/>
  <c r="U1577" i="4"/>
  <c r="L1579" i="4"/>
  <c r="O1579" i="4"/>
  <c r="T1459" i="4"/>
  <c r="V1459" i="4" s="1"/>
  <c r="J1580" i="4"/>
  <c r="O1580" i="4" l="1"/>
  <c r="J1581" i="4"/>
  <c r="T1460" i="4"/>
  <c r="V1460" i="4" s="1"/>
  <c r="L1580" i="4"/>
  <c r="S1699" i="4"/>
  <c r="U1578" i="4"/>
  <c r="S1700" i="4" l="1"/>
  <c r="U1579" i="4"/>
  <c r="O1581" i="4"/>
  <c r="J1582" i="4"/>
  <c r="T1461" i="4"/>
  <c r="V1461" i="4" s="1"/>
  <c r="L1581" i="4"/>
  <c r="J1583" i="4" l="1"/>
  <c r="O1582" i="4"/>
  <c r="T1462" i="4"/>
  <c r="V1462" i="4" s="1"/>
  <c r="L1582" i="4"/>
  <c r="S1701" i="4"/>
  <c r="U1580" i="4"/>
  <c r="S1702" i="4" l="1"/>
  <c r="U1581" i="4"/>
  <c r="L1583" i="4"/>
  <c r="J1584" i="4"/>
  <c r="T1463" i="4"/>
  <c r="V1463" i="4" s="1"/>
  <c r="O1583" i="4"/>
  <c r="J1585" i="4" l="1"/>
  <c r="O1584" i="4"/>
  <c r="L1584" i="4"/>
  <c r="T1464" i="4"/>
  <c r="V1464" i="4" s="1"/>
  <c r="S1703" i="4"/>
  <c r="U1582" i="4"/>
  <c r="S1704" i="4" l="1"/>
  <c r="U1583" i="4"/>
  <c r="O1585" i="4"/>
  <c r="J1586" i="4"/>
  <c r="T1465" i="4"/>
  <c r="V1465" i="4" s="1"/>
  <c r="L1585" i="4"/>
  <c r="J1587" i="4" l="1"/>
  <c r="O1586" i="4"/>
  <c r="L1586" i="4"/>
  <c r="T1466" i="4"/>
  <c r="V1466" i="4" s="1"/>
  <c r="S1705" i="4"/>
  <c r="U1584" i="4"/>
  <c r="S1706" i="4" l="1"/>
  <c r="U1585" i="4"/>
  <c r="J1588" i="4"/>
  <c r="T1467" i="4"/>
  <c r="V1467" i="4" s="1"/>
  <c r="O1587" i="4"/>
  <c r="L1587" i="4"/>
  <c r="J1589" i="4" l="1"/>
  <c r="O1588" i="4"/>
  <c r="T1468" i="4"/>
  <c r="V1468" i="4" s="1"/>
  <c r="L1588" i="4"/>
  <c r="S1707" i="4"/>
  <c r="U1586" i="4"/>
  <c r="S1708" i="4" l="1"/>
  <c r="U1587" i="4"/>
  <c r="J1590" i="4"/>
  <c r="O1589" i="4"/>
  <c r="L1589" i="4"/>
  <c r="T1469" i="4"/>
  <c r="V1469" i="4" s="1"/>
  <c r="O1590" i="4" l="1"/>
  <c r="J1591" i="4"/>
  <c r="L1590" i="4"/>
  <c r="T1470" i="4"/>
  <c r="V1470" i="4" s="1"/>
  <c r="S1709" i="4"/>
  <c r="U1588" i="4"/>
  <c r="S1710" i="4" l="1"/>
  <c r="U1589" i="4"/>
  <c r="L1591" i="4"/>
  <c r="J1592" i="4"/>
  <c r="T1471" i="4"/>
  <c r="V1471" i="4" s="1"/>
  <c r="O1591" i="4"/>
  <c r="J1593" i="4" l="1"/>
  <c r="O1592" i="4"/>
  <c r="L1592" i="4"/>
  <c r="T1472" i="4"/>
  <c r="V1472" i="4" s="1"/>
  <c r="S1711" i="4"/>
  <c r="U1590" i="4"/>
  <c r="S1712" i="4" l="1"/>
  <c r="U1591" i="4"/>
  <c r="J1594" i="4"/>
  <c r="O1593" i="4"/>
  <c r="T1473" i="4"/>
  <c r="V1473" i="4" s="1"/>
  <c r="L1593" i="4"/>
  <c r="J1595" i="4" l="1"/>
  <c r="O1594" i="4"/>
  <c r="T1474" i="4"/>
  <c r="V1474" i="4" s="1"/>
  <c r="L1594" i="4"/>
  <c r="S1713" i="4"/>
  <c r="U1592" i="4"/>
  <c r="S1714" i="4" l="1"/>
  <c r="U1593" i="4"/>
  <c r="L1595" i="4"/>
  <c r="J1596" i="4"/>
  <c r="O1595" i="4"/>
  <c r="T1475" i="4"/>
  <c r="V1475" i="4" s="1"/>
  <c r="O1596" i="4" l="1"/>
  <c r="J1597" i="4"/>
  <c r="L1596" i="4"/>
  <c r="T1476" i="4"/>
  <c r="V1476" i="4" s="1"/>
  <c r="S1715" i="4"/>
  <c r="U1594" i="4"/>
  <c r="J1598" i="4" l="1"/>
  <c r="O1597" i="4"/>
  <c r="T1477" i="4"/>
  <c r="V1477" i="4" s="1"/>
  <c r="L1597" i="4"/>
  <c r="S1716" i="4"/>
  <c r="U1595" i="4"/>
  <c r="S1717" i="4" l="1"/>
  <c r="U1596" i="4"/>
  <c r="J1599" i="4"/>
  <c r="O1598" i="4"/>
  <c r="L1598" i="4"/>
  <c r="T1478" i="4"/>
  <c r="V1478" i="4" s="1"/>
  <c r="J1600" i="4" l="1"/>
  <c r="O1599" i="4"/>
  <c r="T1479" i="4"/>
  <c r="V1479" i="4" s="1"/>
  <c r="L1599" i="4"/>
  <c r="S1718" i="4"/>
  <c r="U1597" i="4"/>
  <c r="S1719" i="4" l="1"/>
  <c r="U1598" i="4"/>
  <c r="O1600" i="4"/>
  <c r="J1601" i="4"/>
  <c r="T1480" i="4"/>
  <c r="V1480" i="4" s="1"/>
  <c r="L1600" i="4"/>
  <c r="L1601" i="4" l="1"/>
  <c r="O1601" i="4"/>
  <c r="T1481" i="4"/>
  <c r="V1481" i="4" s="1"/>
  <c r="J1602" i="4"/>
  <c r="S1720" i="4"/>
  <c r="U1599" i="4"/>
  <c r="S1721" i="4" l="1"/>
  <c r="U1600" i="4"/>
  <c r="J1603" i="4"/>
  <c r="T1482" i="4"/>
  <c r="V1482" i="4" s="1"/>
  <c r="O1602" i="4"/>
  <c r="L1602" i="4"/>
  <c r="O1603" i="4" l="1"/>
  <c r="T1483" i="4"/>
  <c r="V1483" i="4" s="1"/>
  <c r="J1604" i="4"/>
  <c r="L1603" i="4"/>
  <c r="S1722" i="4"/>
  <c r="U1601" i="4"/>
  <c r="S1723" i="4" l="1"/>
  <c r="U1602" i="4"/>
  <c r="J1605" i="4"/>
  <c r="O1604" i="4"/>
  <c r="L1604" i="4"/>
  <c r="T1484" i="4"/>
  <c r="V1484" i="4" s="1"/>
  <c r="J1606" i="4" l="1"/>
  <c r="L1605" i="4"/>
  <c r="T1485" i="4"/>
  <c r="V1485" i="4" s="1"/>
  <c r="O1605" i="4"/>
  <c r="S1724" i="4"/>
  <c r="U1603" i="4"/>
  <c r="S1725" i="4" l="1"/>
  <c r="U1604" i="4"/>
  <c r="O1606" i="4"/>
  <c r="J1607" i="4"/>
  <c r="T1486" i="4"/>
  <c r="V1486" i="4" s="1"/>
  <c r="L1606" i="4"/>
  <c r="O1607" i="4" l="1"/>
  <c r="J1608" i="4"/>
  <c r="T1487" i="4"/>
  <c r="V1487" i="4" s="1"/>
  <c r="L1607" i="4"/>
  <c r="S1726" i="4"/>
  <c r="U1605" i="4"/>
  <c r="J1609" i="4" l="1"/>
  <c r="O1608" i="4"/>
  <c r="T1488" i="4"/>
  <c r="V1488" i="4" s="1"/>
  <c r="L1608" i="4"/>
  <c r="S1727" i="4"/>
  <c r="U1606" i="4"/>
  <c r="S1728" i="4" l="1"/>
  <c r="U1607" i="4"/>
  <c r="O1609" i="4"/>
  <c r="T1489" i="4"/>
  <c r="V1489" i="4" s="1"/>
  <c r="J1610" i="4"/>
  <c r="L1609" i="4"/>
  <c r="J1611" i="4" l="1"/>
  <c r="O1610" i="4"/>
  <c r="L1610" i="4"/>
  <c r="T1490" i="4"/>
  <c r="V1490" i="4" s="1"/>
  <c r="S1729" i="4"/>
  <c r="U1608" i="4"/>
  <c r="S1730" i="4" l="1"/>
  <c r="U1609" i="4"/>
  <c r="J1612" i="4"/>
  <c r="O1611" i="4"/>
  <c r="L1611" i="4"/>
  <c r="T1491" i="4"/>
  <c r="V1491" i="4" s="1"/>
  <c r="O1612" i="4" l="1"/>
  <c r="L1612" i="4"/>
  <c r="T1492" i="4"/>
  <c r="V1492" i="4" s="1"/>
  <c r="J1613" i="4"/>
  <c r="S1731" i="4"/>
  <c r="U1610" i="4"/>
  <c r="O1613" i="4" l="1"/>
  <c r="L1613" i="4"/>
  <c r="J1614" i="4"/>
  <c r="T1493" i="4"/>
  <c r="V1493" i="4" s="1"/>
  <c r="S1732" i="4"/>
  <c r="U1611" i="4"/>
  <c r="J1615" i="4" l="1"/>
  <c r="O1614" i="4"/>
  <c r="T1494" i="4"/>
  <c r="V1494" i="4" s="1"/>
  <c r="L1614" i="4"/>
  <c r="S1733" i="4"/>
  <c r="U1612" i="4"/>
  <c r="S1734" i="4" l="1"/>
  <c r="U1613" i="4"/>
  <c r="O1615" i="4"/>
  <c r="J1616" i="4"/>
  <c r="T1495" i="4"/>
  <c r="V1495" i="4" s="1"/>
  <c r="L1615" i="4"/>
  <c r="O1616" i="4" l="1"/>
  <c r="J1617" i="4"/>
  <c r="L1616" i="4"/>
  <c r="T1496" i="4"/>
  <c r="V1496" i="4" s="1"/>
  <c r="S1735" i="4"/>
  <c r="U1614" i="4"/>
  <c r="S1736" i="4" l="1"/>
  <c r="U1615" i="4"/>
  <c r="O1617" i="4"/>
  <c r="J1618" i="4"/>
  <c r="T1497" i="4"/>
  <c r="V1497" i="4" s="1"/>
  <c r="L1617" i="4"/>
  <c r="O1618" i="4" l="1"/>
  <c r="J1619" i="4"/>
  <c r="T1498" i="4"/>
  <c r="V1498" i="4" s="1"/>
  <c r="L1618" i="4"/>
  <c r="S1737" i="4"/>
  <c r="U1616" i="4"/>
  <c r="L1619" i="4" l="1"/>
  <c r="J1620" i="4"/>
  <c r="O1619" i="4"/>
  <c r="T1499" i="4"/>
  <c r="V1499" i="4" s="1"/>
  <c r="S1738" i="4"/>
  <c r="U1617" i="4"/>
  <c r="S1739" i="4" l="1"/>
  <c r="U1618" i="4"/>
  <c r="J1621" i="4"/>
  <c r="O1620" i="4"/>
  <c r="L1620" i="4"/>
  <c r="T1500" i="4"/>
  <c r="V1500" i="4" s="1"/>
  <c r="J1622" i="4" l="1"/>
  <c r="L1621" i="4"/>
  <c r="O1621" i="4"/>
  <c r="T1501" i="4"/>
  <c r="V1501" i="4" s="1"/>
  <c r="S1740" i="4"/>
  <c r="U1619" i="4"/>
  <c r="S1741" i="4" l="1"/>
  <c r="U1620" i="4"/>
  <c r="O1622" i="4"/>
  <c r="L1622" i="4"/>
  <c r="J1623" i="4"/>
  <c r="T1502" i="4"/>
  <c r="V1502" i="4" s="1"/>
  <c r="J1624" i="4" l="1"/>
  <c r="O1623" i="4"/>
  <c r="T1503" i="4"/>
  <c r="V1503" i="4" s="1"/>
  <c r="L1623" i="4"/>
  <c r="S1742" i="4"/>
  <c r="U1621" i="4"/>
  <c r="S1743" i="4" l="1"/>
  <c r="U1622" i="4"/>
  <c r="J1625" i="4"/>
  <c r="O1624" i="4"/>
  <c r="T1504" i="4"/>
  <c r="V1504" i="4" s="1"/>
  <c r="L1624" i="4"/>
  <c r="J1626" i="4" l="1"/>
  <c r="O1625" i="4"/>
  <c r="T1505" i="4"/>
  <c r="V1505" i="4" s="1"/>
  <c r="L1625" i="4"/>
  <c r="S1744" i="4"/>
  <c r="U1623" i="4"/>
  <c r="S1745" i="4" l="1"/>
  <c r="U1624" i="4"/>
  <c r="J1627" i="4"/>
  <c r="O1626" i="4"/>
  <c r="T1506" i="4"/>
  <c r="V1506" i="4" s="1"/>
  <c r="L1626" i="4"/>
  <c r="J1628" i="4" l="1"/>
  <c r="T1507" i="4"/>
  <c r="V1507" i="4" s="1"/>
  <c r="O1627" i="4"/>
  <c r="L1627" i="4"/>
  <c r="S1746" i="4"/>
  <c r="U1625" i="4"/>
  <c r="S1747" i="4" l="1"/>
  <c r="U1626" i="4"/>
  <c r="J1629" i="4"/>
  <c r="L1628" i="4"/>
  <c r="T1508" i="4"/>
  <c r="V1508" i="4" s="1"/>
  <c r="O1628" i="4"/>
  <c r="O1629" i="4" l="1"/>
  <c r="J1630" i="4"/>
  <c r="T1509" i="4"/>
  <c r="V1509" i="4" s="1"/>
  <c r="L1629" i="4"/>
  <c r="S1748" i="4"/>
  <c r="U1627" i="4"/>
  <c r="S1749" i="4" l="1"/>
  <c r="U1628" i="4"/>
  <c r="O1630" i="4"/>
  <c r="J1631" i="4"/>
  <c r="L1630" i="4"/>
  <c r="T1510" i="4"/>
  <c r="V1510" i="4" s="1"/>
  <c r="O1631" i="4" l="1"/>
  <c r="T1511" i="4"/>
  <c r="V1511" i="4" s="1"/>
  <c r="J1632" i="4"/>
  <c r="L1631" i="4"/>
  <c r="S1750" i="4"/>
  <c r="U1629" i="4"/>
  <c r="J1633" i="4" l="1"/>
  <c r="O1632" i="4"/>
  <c r="T1512" i="4"/>
  <c r="V1512" i="4" s="1"/>
  <c r="L1632" i="4"/>
  <c r="S1751" i="4"/>
  <c r="U1630" i="4"/>
  <c r="S1752" i="4" l="1"/>
  <c r="U1631" i="4"/>
  <c r="O1633" i="4"/>
  <c r="L1633" i="4"/>
  <c r="J1634" i="4"/>
  <c r="T1513" i="4"/>
  <c r="V1513" i="4" s="1"/>
  <c r="J1635" i="4" l="1"/>
  <c r="L1634" i="4"/>
  <c r="O1634" i="4"/>
  <c r="T1514" i="4"/>
  <c r="V1514" i="4" s="1"/>
  <c r="S1753" i="4"/>
  <c r="U1632" i="4"/>
  <c r="S1754" i="4" l="1"/>
  <c r="U1633" i="4"/>
  <c r="J1636" i="4"/>
  <c r="O1635" i="4"/>
  <c r="T1515" i="4"/>
  <c r="V1515" i="4" s="1"/>
  <c r="L1635" i="4"/>
  <c r="J1637" i="4" l="1"/>
  <c r="O1636" i="4"/>
  <c r="L1636" i="4"/>
  <c r="T1516" i="4"/>
  <c r="V1516" i="4" s="1"/>
  <c r="S1755" i="4"/>
  <c r="U1634" i="4"/>
  <c r="S1756" i="4" l="1"/>
  <c r="U1635" i="4"/>
  <c r="J1638" i="4"/>
  <c r="T1517" i="4"/>
  <c r="V1517" i="4" s="1"/>
  <c r="O1637" i="4"/>
  <c r="L1637" i="4"/>
  <c r="J1639" i="4" l="1"/>
  <c r="O1638" i="4"/>
  <c r="T1518" i="4"/>
  <c r="V1518" i="4" s="1"/>
  <c r="L1638" i="4"/>
  <c r="S1757" i="4"/>
  <c r="U1636" i="4"/>
  <c r="S1758" i="4" l="1"/>
  <c r="U1637" i="4"/>
  <c r="O1639" i="4"/>
  <c r="L1639" i="4"/>
  <c r="T1519" i="4"/>
  <c r="V1519" i="4" s="1"/>
  <c r="J1640" i="4"/>
  <c r="J1641" i="4" l="1"/>
  <c r="O1640" i="4"/>
  <c r="L1640" i="4"/>
  <c r="T1520" i="4"/>
  <c r="V1520" i="4" s="1"/>
  <c r="S1759" i="4"/>
  <c r="U1638" i="4"/>
  <c r="S1760" i="4" l="1"/>
  <c r="U1639" i="4"/>
  <c r="J1642" i="4"/>
  <c r="O1641" i="4"/>
  <c r="L1641" i="4"/>
  <c r="T1521" i="4"/>
  <c r="V1521" i="4" s="1"/>
  <c r="J1643" i="4" l="1"/>
  <c r="O1642" i="4"/>
  <c r="L1642" i="4"/>
  <c r="T1522" i="4"/>
  <c r="V1522" i="4" s="1"/>
  <c r="S1761" i="4"/>
  <c r="U1640" i="4"/>
  <c r="S1762" i="4" l="1"/>
  <c r="U1641" i="4"/>
  <c r="J1644" i="4"/>
  <c r="T1523" i="4"/>
  <c r="V1523" i="4" s="1"/>
  <c r="O1643" i="4"/>
  <c r="L1643" i="4"/>
  <c r="O1644" i="4" l="1"/>
  <c r="J1645" i="4"/>
  <c r="T1524" i="4"/>
  <c r="V1524" i="4" s="1"/>
  <c r="L1644" i="4"/>
  <c r="S1763" i="4"/>
  <c r="U1642" i="4"/>
  <c r="S1764" i="4" l="1"/>
  <c r="U1643" i="4"/>
  <c r="O1645" i="4"/>
  <c r="J1646" i="4"/>
  <c r="T1525" i="4"/>
  <c r="V1525" i="4" s="1"/>
  <c r="L1645" i="4"/>
  <c r="L1646" i="4" l="1"/>
  <c r="J1647" i="4"/>
  <c r="O1646" i="4"/>
  <c r="T1526" i="4"/>
  <c r="V1526" i="4" s="1"/>
  <c r="S1765" i="4"/>
  <c r="U1644" i="4"/>
  <c r="S1766" i="4" l="1"/>
  <c r="U1645" i="4"/>
  <c r="O1647" i="4"/>
  <c r="J1648" i="4"/>
  <c r="L1647" i="4"/>
  <c r="T1527" i="4"/>
  <c r="V1527" i="4" s="1"/>
  <c r="J1649" i="4" l="1"/>
  <c r="L1648" i="4"/>
  <c r="T1528" i="4"/>
  <c r="V1528" i="4" s="1"/>
  <c r="O1648" i="4"/>
  <c r="S1767" i="4"/>
  <c r="U1646" i="4"/>
  <c r="U1647" i="4" l="1"/>
  <c r="S1768" i="4"/>
  <c r="O1649" i="4"/>
  <c r="L1649" i="4"/>
  <c r="T1529" i="4"/>
  <c r="V1529" i="4" s="1"/>
  <c r="J1650" i="4"/>
  <c r="J1651" i="4" l="1"/>
  <c r="O1650" i="4"/>
  <c r="T1530" i="4"/>
  <c r="V1530" i="4" s="1"/>
  <c r="L1650" i="4"/>
  <c r="S1769" i="4"/>
  <c r="U1648" i="4"/>
  <c r="S1770" i="4" l="1"/>
  <c r="U1649" i="4"/>
  <c r="O1651" i="4"/>
  <c r="T1531" i="4"/>
  <c r="V1531" i="4" s="1"/>
  <c r="J1652" i="4"/>
  <c r="L1651" i="4"/>
  <c r="O1652" i="4" l="1"/>
  <c r="J1653" i="4"/>
  <c r="T1532" i="4"/>
  <c r="V1532" i="4" s="1"/>
  <c r="L1652" i="4"/>
  <c r="S1771" i="4"/>
  <c r="U1650" i="4"/>
  <c r="O1653" i="4" l="1"/>
  <c r="J1654" i="4"/>
  <c r="T1533" i="4"/>
  <c r="V1533" i="4" s="1"/>
  <c r="L1653" i="4"/>
  <c r="S1772" i="4"/>
  <c r="U1651" i="4"/>
  <c r="O1654" i="4" l="1"/>
  <c r="J1655" i="4"/>
  <c r="T1534" i="4"/>
  <c r="V1534" i="4" s="1"/>
  <c r="L1654" i="4"/>
  <c r="S1773" i="4"/>
  <c r="U1652" i="4"/>
  <c r="S1774" i="4" l="1"/>
  <c r="U1653" i="4"/>
  <c r="O1655" i="4"/>
  <c r="J1656" i="4"/>
  <c r="T1535" i="4"/>
  <c r="V1535" i="4" s="1"/>
  <c r="L1655" i="4"/>
  <c r="O1656" i="4" l="1"/>
  <c r="L1656" i="4"/>
  <c r="J1657" i="4"/>
  <c r="T1536" i="4"/>
  <c r="V1536" i="4" s="1"/>
  <c r="S1775" i="4"/>
  <c r="U1654" i="4"/>
  <c r="O1657" i="4" l="1"/>
  <c r="J1658" i="4"/>
  <c r="T1537" i="4"/>
  <c r="V1537" i="4" s="1"/>
  <c r="L1657" i="4"/>
  <c r="S1776" i="4"/>
  <c r="U1655" i="4"/>
  <c r="O1658" i="4" l="1"/>
  <c r="L1658" i="4"/>
  <c r="J1659" i="4"/>
  <c r="T1538" i="4"/>
  <c r="V1538" i="4" s="1"/>
  <c r="S1777" i="4"/>
  <c r="U1656" i="4"/>
  <c r="T1539" i="4" l="1"/>
  <c r="V1539" i="4" s="1"/>
  <c r="O1659" i="4"/>
  <c r="J1660" i="4"/>
  <c r="L1659" i="4"/>
  <c r="S1778" i="4"/>
  <c r="U1657" i="4"/>
  <c r="S1779" i="4" l="1"/>
  <c r="U1658" i="4"/>
  <c r="O1660" i="4"/>
  <c r="J1661" i="4"/>
  <c r="T1540" i="4"/>
  <c r="V1540" i="4" s="1"/>
  <c r="L1660" i="4"/>
  <c r="J1662" i="4" l="1"/>
  <c r="O1661" i="4"/>
  <c r="T1541" i="4"/>
  <c r="V1541" i="4" s="1"/>
  <c r="L1661" i="4"/>
  <c r="S1780" i="4"/>
  <c r="U1659" i="4"/>
  <c r="S1781" i="4" l="1"/>
  <c r="U1660" i="4"/>
  <c r="O1662" i="4"/>
  <c r="J1663" i="4"/>
  <c r="T1542" i="4"/>
  <c r="V1542" i="4" s="1"/>
  <c r="L1662" i="4"/>
  <c r="O1663" i="4" l="1"/>
  <c r="J1664" i="4"/>
  <c r="T1543" i="4"/>
  <c r="V1543" i="4" s="1"/>
  <c r="L1663" i="4"/>
  <c r="S1782" i="4"/>
  <c r="U1661" i="4"/>
  <c r="S1783" i="4" l="1"/>
  <c r="U1662" i="4"/>
  <c r="O1664" i="4"/>
  <c r="J1665" i="4"/>
  <c r="T1544" i="4"/>
  <c r="V1544" i="4" s="1"/>
  <c r="L1664" i="4"/>
  <c r="O1665" i="4" l="1"/>
  <c r="J1666" i="4"/>
  <c r="L1665" i="4"/>
  <c r="T1545" i="4"/>
  <c r="V1545" i="4" s="1"/>
  <c r="S1784" i="4"/>
  <c r="U1663" i="4"/>
  <c r="O1666" i="4" l="1"/>
  <c r="L1666" i="4"/>
  <c r="J1667" i="4"/>
  <c r="T1546" i="4"/>
  <c r="V1546" i="4" s="1"/>
  <c r="S1785" i="4"/>
  <c r="U1664" i="4"/>
  <c r="O1667" i="4" l="1"/>
  <c r="J1668" i="4"/>
  <c r="L1667" i="4"/>
  <c r="T1547" i="4"/>
  <c r="V1547" i="4" s="1"/>
  <c r="S1786" i="4"/>
  <c r="U1665" i="4"/>
  <c r="S1787" i="4" l="1"/>
  <c r="U1666" i="4"/>
  <c r="J1669" i="4"/>
  <c r="T1548" i="4"/>
  <c r="V1548" i="4" s="1"/>
  <c r="O1668" i="4"/>
  <c r="L1668" i="4"/>
  <c r="J1670" i="4" l="1"/>
  <c r="O1669" i="4"/>
  <c r="L1669" i="4"/>
  <c r="T1549" i="4"/>
  <c r="V1549" i="4" s="1"/>
  <c r="S1788" i="4"/>
  <c r="U1667" i="4"/>
  <c r="S1789" i="4" l="1"/>
  <c r="U1668" i="4"/>
  <c r="J1671" i="4"/>
  <c r="O1670" i="4"/>
  <c r="T1550" i="4"/>
  <c r="V1550" i="4" s="1"/>
  <c r="L1670" i="4"/>
  <c r="J1672" i="4" l="1"/>
  <c r="O1671" i="4"/>
  <c r="T1551" i="4"/>
  <c r="V1551" i="4" s="1"/>
  <c r="L1671" i="4"/>
  <c r="S1790" i="4"/>
  <c r="U1669" i="4"/>
  <c r="S1791" i="4" l="1"/>
  <c r="U1670" i="4"/>
  <c r="J1673" i="4"/>
  <c r="T1552" i="4"/>
  <c r="V1552" i="4" s="1"/>
  <c r="O1672" i="4"/>
  <c r="L1672" i="4"/>
  <c r="J1674" i="4" l="1"/>
  <c r="O1673" i="4"/>
  <c r="T1553" i="4"/>
  <c r="V1553" i="4" s="1"/>
  <c r="L1673" i="4"/>
  <c r="S1792" i="4"/>
  <c r="U1671" i="4"/>
  <c r="S1793" i="4" l="1"/>
  <c r="U1672" i="4"/>
  <c r="O1674" i="4"/>
  <c r="J1675" i="4"/>
  <c r="T1554" i="4"/>
  <c r="V1554" i="4" s="1"/>
  <c r="L1674" i="4"/>
  <c r="J1676" i="4" l="1"/>
  <c r="O1675" i="4"/>
  <c r="T1555" i="4"/>
  <c r="V1555" i="4" s="1"/>
  <c r="L1675" i="4"/>
  <c r="S1794" i="4"/>
  <c r="U1673" i="4"/>
  <c r="S1795" i="4" l="1"/>
  <c r="U1674" i="4"/>
  <c r="J1677" i="4"/>
  <c r="O1676" i="4"/>
  <c r="T1556" i="4"/>
  <c r="V1556" i="4" s="1"/>
  <c r="L1676" i="4"/>
  <c r="J1678" i="4" l="1"/>
  <c r="O1677" i="4"/>
  <c r="L1677" i="4"/>
  <c r="T1557" i="4"/>
  <c r="V1557" i="4" s="1"/>
  <c r="S1796" i="4"/>
  <c r="U1675" i="4"/>
  <c r="S1797" i="4" l="1"/>
  <c r="U1676" i="4"/>
  <c r="J1679" i="4"/>
  <c r="O1678" i="4"/>
  <c r="T1558" i="4"/>
  <c r="V1558" i="4" s="1"/>
  <c r="L1678" i="4"/>
  <c r="O1679" i="4" l="1"/>
  <c r="J1680" i="4"/>
  <c r="T1559" i="4"/>
  <c r="V1559" i="4" s="1"/>
  <c r="L1679" i="4"/>
  <c r="S1798" i="4"/>
  <c r="U1677" i="4"/>
  <c r="S1799" i="4" l="1"/>
  <c r="U1678" i="4"/>
  <c r="J1681" i="4"/>
  <c r="O1680" i="4"/>
  <c r="T1560" i="4"/>
  <c r="V1560" i="4" s="1"/>
  <c r="L1680" i="4"/>
  <c r="J1682" i="4" l="1"/>
  <c r="O1681" i="4"/>
  <c r="T1561" i="4"/>
  <c r="V1561" i="4" s="1"/>
  <c r="L1681" i="4"/>
  <c r="S1800" i="4"/>
  <c r="U1679" i="4"/>
  <c r="S1801" i="4" l="1"/>
  <c r="U1680" i="4"/>
  <c r="O1682" i="4"/>
  <c r="L1682" i="4"/>
  <c r="J1683" i="4"/>
  <c r="T1562" i="4"/>
  <c r="V1562" i="4" s="1"/>
  <c r="O1683" i="4" l="1"/>
  <c r="J1684" i="4"/>
  <c r="T1563" i="4"/>
  <c r="V1563" i="4" s="1"/>
  <c r="L1683" i="4"/>
  <c r="S1802" i="4"/>
  <c r="U1681" i="4"/>
  <c r="S1803" i="4" l="1"/>
  <c r="U1682" i="4"/>
  <c r="O1684" i="4"/>
  <c r="J1685" i="4"/>
  <c r="L1684" i="4"/>
  <c r="T1564" i="4"/>
  <c r="V1564" i="4" s="1"/>
  <c r="O1685" i="4" l="1"/>
  <c r="L1685" i="4"/>
  <c r="J1686" i="4"/>
  <c r="T1565" i="4"/>
  <c r="V1565" i="4" s="1"/>
  <c r="S1804" i="4"/>
  <c r="U1683" i="4"/>
  <c r="O1686" i="4" l="1"/>
  <c r="J1687" i="4"/>
  <c r="T1566" i="4"/>
  <c r="V1566" i="4" s="1"/>
  <c r="L1686" i="4"/>
  <c r="S1805" i="4"/>
  <c r="U1684" i="4"/>
  <c r="S1806" i="4" l="1"/>
  <c r="U1685" i="4"/>
  <c r="J1688" i="4"/>
  <c r="O1687" i="4"/>
  <c r="T1567" i="4"/>
  <c r="V1567" i="4" s="1"/>
  <c r="L1687" i="4"/>
  <c r="J1689" i="4" l="1"/>
  <c r="O1688" i="4"/>
  <c r="T1568" i="4"/>
  <c r="V1568" i="4" s="1"/>
  <c r="L1688" i="4"/>
  <c r="S1807" i="4"/>
  <c r="U1686" i="4"/>
  <c r="S1808" i="4" l="1"/>
  <c r="U1687" i="4"/>
  <c r="J1690" i="4"/>
  <c r="O1689" i="4"/>
  <c r="T1569" i="4"/>
  <c r="V1569" i="4" s="1"/>
  <c r="L1689" i="4"/>
  <c r="J1691" i="4" l="1"/>
  <c r="O1690" i="4"/>
  <c r="T1570" i="4"/>
  <c r="V1570" i="4" s="1"/>
  <c r="L1690" i="4"/>
  <c r="S1809" i="4"/>
  <c r="U1688" i="4"/>
  <c r="S1810" i="4" l="1"/>
  <c r="U1689" i="4"/>
  <c r="J1692" i="4"/>
  <c r="O1691" i="4"/>
  <c r="T1571" i="4"/>
  <c r="V1571" i="4" s="1"/>
  <c r="L1691" i="4"/>
  <c r="O1692" i="4" l="1"/>
  <c r="J1693" i="4"/>
  <c r="T1572" i="4"/>
  <c r="V1572" i="4" s="1"/>
  <c r="L1692" i="4"/>
  <c r="S1811" i="4"/>
  <c r="U1690" i="4"/>
  <c r="O1693" i="4" l="1"/>
  <c r="J1694" i="4"/>
  <c r="T1573" i="4"/>
  <c r="V1573" i="4" s="1"/>
  <c r="L1693" i="4"/>
  <c r="S1812" i="4"/>
  <c r="U1691" i="4"/>
  <c r="O1694" i="4" l="1"/>
  <c r="J1695" i="4"/>
  <c r="T1574" i="4"/>
  <c r="V1574" i="4" s="1"/>
  <c r="L1694" i="4"/>
  <c r="S1813" i="4"/>
  <c r="U1692" i="4"/>
  <c r="O1695" i="4" l="1"/>
  <c r="J1696" i="4"/>
  <c r="L1695" i="4"/>
  <c r="T1575" i="4"/>
  <c r="V1575" i="4" s="1"/>
  <c r="S1814" i="4"/>
  <c r="U1693" i="4"/>
  <c r="J1697" i="4" l="1"/>
  <c r="O1696" i="4"/>
  <c r="T1576" i="4"/>
  <c r="V1576" i="4" s="1"/>
  <c r="L1696" i="4"/>
  <c r="S1815" i="4"/>
  <c r="U1694" i="4"/>
  <c r="S1816" i="4" l="1"/>
  <c r="U1695" i="4"/>
  <c r="O1697" i="4"/>
  <c r="J1698" i="4"/>
  <c r="T1577" i="4"/>
  <c r="V1577" i="4" s="1"/>
  <c r="L1697" i="4"/>
  <c r="J1699" i="4" l="1"/>
  <c r="O1698" i="4"/>
  <c r="T1578" i="4"/>
  <c r="V1578" i="4" s="1"/>
  <c r="L1698" i="4"/>
  <c r="S1817" i="4"/>
  <c r="U1696" i="4"/>
  <c r="S1818" i="4" l="1"/>
  <c r="U1697" i="4"/>
  <c r="O1699" i="4"/>
  <c r="J1700" i="4"/>
  <c r="T1579" i="4"/>
  <c r="V1579" i="4" s="1"/>
  <c r="L1699" i="4"/>
  <c r="J1701" i="4" l="1"/>
  <c r="O1700" i="4"/>
  <c r="T1580" i="4"/>
  <c r="V1580" i="4" s="1"/>
  <c r="L1700" i="4"/>
  <c r="S1819" i="4"/>
  <c r="U1698" i="4"/>
  <c r="S1820" i="4" l="1"/>
  <c r="U1699" i="4"/>
  <c r="J1702" i="4"/>
  <c r="O1701" i="4"/>
  <c r="T1581" i="4"/>
  <c r="V1581" i="4" s="1"/>
  <c r="L1701" i="4"/>
  <c r="J1703" i="4" l="1"/>
  <c r="O1702" i="4"/>
  <c r="T1582" i="4"/>
  <c r="V1582" i="4" s="1"/>
  <c r="L1702" i="4"/>
  <c r="S1821" i="4"/>
  <c r="U1700" i="4"/>
  <c r="S1822" i="4" l="1"/>
  <c r="U1701" i="4"/>
  <c r="O1703" i="4"/>
  <c r="J1704" i="4"/>
  <c r="L1703" i="4"/>
  <c r="T1583" i="4"/>
  <c r="V1583" i="4" s="1"/>
  <c r="O1704" i="4" l="1"/>
  <c r="J1705" i="4"/>
  <c r="T1584" i="4"/>
  <c r="V1584" i="4" s="1"/>
  <c r="L1704" i="4"/>
  <c r="S1823" i="4"/>
  <c r="U1702" i="4"/>
  <c r="S1824" i="4" l="1"/>
  <c r="U1703" i="4"/>
  <c r="O1705" i="4"/>
  <c r="J1706" i="4"/>
  <c r="L1705" i="4"/>
  <c r="T1585" i="4"/>
  <c r="V1585" i="4" s="1"/>
  <c r="O1706" i="4" l="1"/>
  <c r="J1707" i="4"/>
  <c r="T1586" i="4"/>
  <c r="V1586" i="4" s="1"/>
  <c r="L1706" i="4"/>
  <c r="S1825" i="4"/>
  <c r="U1704" i="4"/>
  <c r="S1826" i="4" l="1"/>
  <c r="U1705" i="4"/>
  <c r="O1707" i="4"/>
  <c r="J1708" i="4"/>
  <c r="T1587" i="4"/>
  <c r="V1587" i="4" s="1"/>
  <c r="L1707" i="4"/>
  <c r="J1709" i="4" l="1"/>
  <c r="O1708" i="4"/>
  <c r="T1588" i="4"/>
  <c r="V1588" i="4" s="1"/>
  <c r="L1708" i="4"/>
  <c r="S1827" i="4"/>
  <c r="U1706" i="4"/>
  <c r="S1828" i="4" l="1"/>
  <c r="U1707" i="4"/>
  <c r="J1710" i="4"/>
  <c r="O1709" i="4"/>
  <c r="T1589" i="4"/>
  <c r="V1589" i="4" s="1"/>
  <c r="L1709" i="4"/>
  <c r="J1711" i="4" l="1"/>
  <c r="O1710" i="4"/>
  <c r="T1590" i="4"/>
  <c r="V1590" i="4" s="1"/>
  <c r="L1710" i="4"/>
  <c r="S1829" i="4"/>
  <c r="U1708" i="4"/>
  <c r="S1830" i="4" l="1"/>
  <c r="U1709" i="4"/>
  <c r="O1711" i="4"/>
  <c r="J1712" i="4"/>
  <c r="T1591" i="4"/>
  <c r="V1591" i="4" s="1"/>
  <c r="L1711" i="4"/>
  <c r="J1713" i="4" l="1"/>
  <c r="O1712" i="4"/>
  <c r="T1592" i="4"/>
  <c r="V1592" i="4" s="1"/>
  <c r="L1712" i="4"/>
  <c r="S1831" i="4"/>
  <c r="U1710" i="4"/>
  <c r="U1711" i="4" l="1"/>
  <c r="S1832" i="4"/>
  <c r="J1714" i="4"/>
  <c r="O1713" i="4"/>
  <c r="T1593" i="4"/>
  <c r="V1593" i="4" s="1"/>
  <c r="L1713" i="4"/>
  <c r="S1833" i="4" l="1"/>
  <c r="U1712" i="4"/>
  <c r="J1715" i="4"/>
  <c r="O1714" i="4"/>
  <c r="T1594" i="4"/>
  <c r="V1594" i="4" s="1"/>
  <c r="L1714" i="4"/>
  <c r="O1715" i="4" l="1"/>
  <c r="J1716" i="4"/>
  <c r="L1715" i="4"/>
  <c r="T1595" i="4"/>
  <c r="V1595" i="4" s="1"/>
  <c r="S1834" i="4"/>
  <c r="U1713" i="4"/>
  <c r="O1716" i="4" l="1"/>
  <c r="J1717" i="4"/>
  <c r="T1596" i="4"/>
  <c r="V1596" i="4" s="1"/>
  <c r="L1716" i="4"/>
  <c r="S1835" i="4"/>
  <c r="U1714" i="4"/>
  <c r="J1718" i="4" l="1"/>
  <c r="O1717" i="4"/>
  <c r="T1597" i="4"/>
  <c r="V1597" i="4" s="1"/>
  <c r="L1717" i="4"/>
  <c r="S1836" i="4"/>
  <c r="U1715" i="4"/>
  <c r="S1837" i="4" l="1"/>
  <c r="U1716" i="4"/>
  <c r="L1718" i="4"/>
  <c r="J1719" i="4"/>
  <c r="O1718" i="4"/>
  <c r="T1598" i="4"/>
  <c r="V1598" i="4" s="1"/>
  <c r="O1719" i="4" l="1"/>
  <c r="J1720" i="4"/>
  <c r="T1599" i="4"/>
  <c r="V1599" i="4" s="1"/>
  <c r="L1719" i="4"/>
  <c r="S1838" i="4"/>
  <c r="U1717" i="4"/>
  <c r="S1839" i="4" l="1"/>
  <c r="U1719" i="4" s="1"/>
  <c r="U1718" i="4"/>
  <c r="J1721" i="4"/>
  <c r="O1720" i="4"/>
  <c r="T1600" i="4"/>
  <c r="V1600" i="4" s="1"/>
  <c r="L1720" i="4"/>
  <c r="O1721" i="4" l="1"/>
  <c r="J1722" i="4"/>
  <c r="L1721" i="4"/>
  <c r="T1601" i="4"/>
  <c r="V1601" i="4" s="1"/>
  <c r="O1722" i="4" l="1"/>
  <c r="L1722" i="4"/>
  <c r="J1723" i="4"/>
  <c r="T1602" i="4"/>
  <c r="V1602" i="4" s="1"/>
  <c r="O1723" i="4" l="1"/>
  <c r="J1724" i="4"/>
  <c r="T1603" i="4"/>
  <c r="V1603" i="4" s="1"/>
  <c r="L1723" i="4"/>
  <c r="J1725" i="4" l="1"/>
  <c r="O1724" i="4"/>
  <c r="T1604" i="4"/>
  <c r="V1604" i="4" s="1"/>
  <c r="L1724" i="4"/>
  <c r="J1726" i="4" l="1"/>
  <c r="O1725" i="4"/>
  <c r="T1605" i="4"/>
  <c r="V1605" i="4" s="1"/>
  <c r="L1725" i="4"/>
  <c r="O1726" i="4" l="1"/>
  <c r="J1727" i="4"/>
  <c r="T1606" i="4"/>
  <c r="V1606" i="4" s="1"/>
  <c r="L1726" i="4"/>
  <c r="J1728" i="4" l="1"/>
  <c r="O1727" i="4"/>
  <c r="T1607" i="4"/>
  <c r="V1607" i="4" s="1"/>
  <c r="L1727" i="4"/>
  <c r="J1729" i="4" l="1"/>
  <c r="O1728" i="4"/>
  <c r="L1728" i="4"/>
  <c r="T1608" i="4"/>
  <c r="V1608" i="4" s="1"/>
  <c r="O1729" i="4" l="1"/>
  <c r="J1730" i="4"/>
  <c r="T1609" i="4"/>
  <c r="V1609" i="4" s="1"/>
  <c r="L1729" i="4"/>
  <c r="J1731" i="4" l="1"/>
  <c r="O1730" i="4"/>
  <c r="T1610" i="4"/>
  <c r="V1610" i="4" s="1"/>
  <c r="L1730" i="4"/>
  <c r="J1732" i="4" l="1"/>
  <c r="O1731" i="4"/>
  <c r="T1611" i="4"/>
  <c r="V1611" i="4" s="1"/>
  <c r="L1731" i="4"/>
  <c r="O1732" i="4" l="1"/>
  <c r="J1733" i="4"/>
  <c r="T1612" i="4"/>
  <c r="V1612" i="4" s="1"/>
  <c r="L1732" i="4"/>
  <c r="J1734" i="4" l="1"/>
  <c r="O1733" i="4"/>
  <c r="T1613" i="4"/>
  <c r="V1613" i="4" s="1"/>
  <c r="L1733" i="4"/>
  <c r="J1735" i="4" l="1"/>
  <c r="T1614" i="4"/>
  <c r="V1614" i="4" s="1"/>
  <c r="O1734" i="4"/>
  <c r="L1734" i="4"/>
  <c r="J1736" i="4" l="1"/>
  <c r="O1735" i="4"/>
  <c r="T1615" i="4"/>
  <c r="V1615" i="4" s="1"/>
  <c r="L1735" i="4"/>
  <c r="O1736" i="4" l="1"/>
  <c r="J1737" i="4"/>
  <c r="L1736" i="4"/>
  <c r="T1616" i="4"/>
  <c r="V1616" i="4" s="1"/>
  <c r="O1737" i="4" l="1"/>
  <c r="J1738" i="4"/>
  <c r="T1617" i="4"/>
  <c r="V1617" i="4" s="1"/>
  <c r="L1737" i="4"/>
  <c r="O1738" i="4" l="1"/>
  <c r="J1739" i="4"/>
  <c r="T1618" i="4"/>
  <c r="V1618" i="4" s="1"/>
  <c r="L1738" i="4"/>
  <c r="J1740" i="4" l="1"/>
  <c r="O1739" i="4"/>
  <c r="L1739" i="4"/>
  <c r="T1619" i="4"/>
  <c r="V1619" i="4" s="1"/>
  <c r="J1741" i="4" l="1"/>
  <c r="O1740" i="4"/>
  <c r="L1740" i="4"/>
  <c r="T1620" i="4"/>
  <c r="V1620" i="4" s="1"/>
  <c r="O1741" i="4" l="1"/>
  <c r="J1742" i="4"/>
  <c r="L1741" i="4"/>
  <c r="T1621" i="4"/>
  <c r="V1621" i="4" s="1"/>
  <c r="J1743" i="4" l="1"/>
  <c r="O1742" i="4"/>
  <c r="T1622" i="4"/>
  <c r="V1622" i="4" s="1"/>
  <c r="L1742" i="4"/>
  <c r="J1744" i="4" l="1"/>
  <c r="O1743" i="4"/>
  <c r="T1623" i="4"/>
  <c r="V1623" i="4" s="1"/>
  <c r="L1743" i="4"/>
  <c r="O1744" i="4" l="1"/>
  <c r="J1745" i="4"/>
  <c r="L1744" i="4"/>
  <c r="T1624" i="4"/>
  <c r="V1624" i="4" s="1"/>
  <c r="L1745" i="4" l="1"/>
  <c r="J1746" i="4"/>
  <c r="O1745" i="4"/>
  <c r="T1625" i="4"/>
  <c r="V1625" i="4" s="1"/>
  <c r="O1746" i="4" l="1"/>
  <c r="J1747" i="4"/>
  <c r="L1746" i="4"/>
  <c r="T1626" i="4"/>
  <c r="V1626" i="4" s="1"/>
  <c r="J1748" i="4" l="1"/>
  <c r="O1747" i="4"/>
  <c r="T1627" i="4"/>
  <c r="V1627" i="4" s="1"/>
  <c r="L1747" i="4"/>
  <c r="O1748" i="4" l="1"/>
  <c r="L1748" i="4"/>
  <c r="J1749" i="4"/>
  <c r="T1628" i="4"/>
  <c r="V1628" i="4" s="1"/>
  <c r="J1750" i="4" l="1"/>
  <c r="O1749" i="4"/>
  <c r="T1629" i="4"/>
  <c r="V1629" i="4" s="1"/>
  <c r="L1749" i="4"/>
  <c r="J1751" i="4" l="1"/>
  <c r="O1750" i="4"/>
  <c r="T1630" i="4"/>
  <c r="V1630" i="4" s="1"/>
  <c r="L1750" i="4"/>
  <c r="O1751" i="4" l="1"/>
  <c r="J1752" i="4"/>
  <c r="T1631" i="4"/>
  <c r="V1631" i="4" s="1"/>
  <c r="L1751" i="4"/>
  <c r="J1753" i="4" l="1"/>
  <c r="O1752" i="4"/>
  <c r="T1632" i="4"/>
  <c r="V1632" i="4" s="1"/>
  <c r="L1752" i="4"/>
  <c r="O1753" i="4" l="1"/>
  <c r="J1754" i="4"/>
  <c r="T1633" i="4"/>
  <c r="V1633" i="4" s="1"/>
  <c r="L1753" i="4"/>
  <c r="O1754" i="4" l="1"/>
  <c r="J1755" i="4"/>
  <c r="T1634" i="4"/>
  <c r="V1634" i="4" s="1"/>
  <c r="L1754" i="4"/>
  <c r="J1756" i="4" l="1"/>
  <c r="O1755" i="4"/>
  <c r="T1635" i="4"/>
  <c r="V1635" i="4" s="1"/>
  <c r="L1755" i="4"/>
  <c r="O1756" i="4" l="1"/>
  <c r="J1757" i="4"/>
  <c r="T1636" i="4"/>
  <c r="V1636" i="4" s="1"/>
  <c r="L1756" i="4"/>
  <c r="J1758" i="4" l="1"/>
  <c r="O1757" i="4"/>
  <c r="T1637" i="4"/>
  <c r="V1637" i="4" s="1"/>
  <c r="L1757" i="4"/>
  <c r="O1758" i="4" l="1"/>
  <c r="J1759" i="4"/>
  <c r="T1638" i="4"/>
  <c r="V1638" i="4" s="1"/>
  <c r="L1758" i="4"/>
  <c r="J1760" i="4" l="1"/>
  <c r="O1759" i="4"/>
  <c r="T1639" i="4"/>
  <c r="V1639" i="4" s="1"/>
  <c r="L1759" i="4"/>
  <c r="J1761" i="4" l="1"/>
  <c r="O1760" i="4"/>
  <c r="L1760" i="4"/>
  <c r="T1640" i="4"/>
  <c r="V1640" i="4" s="1"/>
  <c r="J1762" i="4" l="1"/>
  <c r="L1761" i="4"/>
  <c r="O1761" i="4"/>
  <c r="T1641" i="4"/>
  <c r="V1641" i="4" s="1"/>
  <c r="O1762" i="4" l="1"/>
  <c r="J1763" i="4"/>
  <c r="T1642" i="4"/>
  <c r="V1642" i="4" s="1"/>
  <c r="L1762" i="4"/>
  <c r="L1763" i="4" l="1"/>
  <c r="O1763" i="4"/>
  <c r="J1764" i="4"/>
  <c r="T1643" i="4"/>
  <c r="V1643" i="4" s="1"/>
  <c r="J1765" i="4" l="1"/>
  <c r="O1764" i="4"/>
  <c r="T1644" i="4"/>
  <c r="V1644" i="4" s="1"/>
  <c r="L1764" i="4"/>
  <c r="O1765" i="4" l="1"/>
  <c r="J1766" i="4"/>
  <c r="T1645" i="4"/>
  <c r="V1645" i="4" s="1"/>
  <c r="L1765" i="4"/>
  <c r="J1767" i="4" l="1"/>
  <c r="O1766" i="4"/>
  <c r="T1646" i="4"/>
  <c r="V1646" i="4" s="1"/>
  <c r="L1766" i="4"/>
  <c r="O1767" i="4" l="1"/>
  <c r="L1767" i="4"/>
  <c r="J1768" i="4"/>
  <c r="T1647" i="4"/>
  <c r="V1647" i="4" s="1"/>
  <c r="O1768" i="4" l="1"/>
  <c r="J1769" i="4"/>
  <c r="T1648" i="4"/>
  <c r="V1648" i="4" s="1"/>
  <c r="L1768" i="4"/>
  <c r="O1769" i="4" l="1"/>
  <c r="L1769" i="4"/>
  <c r="J1770" i="4"/>
  <c r="T1649" i="4"/>
  <c r="V1649" i="4" s="1"/>
  <c r="O1770" i="4" l="1"/>
  <c r="J1771" i="4"/>
  <c r="T1650" i="4"/>
  <c r="V1650" i="4" s="1"/>
  <c r="L1770" i="4"/>
  <c r="O1771" i="4" l="1"/>
  <c r="L1771" i="4"/>
  <c r="J1772" i="4"/>
  <c r="T1651" i="4"/>
  <c r="V1651" i="4" s="1"/>
  <c r="O1772" i="4" l="1"/>
  <c r="J1773" i="4"/>
  <c r="T1652" i="4"/>
  <c r="V1652" i="4" s="1"/>
  <c r="L1772" i="4"/>
  <c r="J1774" i="4" l="1"/>
  <c r="O1773" i="4"/>
  <c r="T1653" i="4"/>
  <c r="V1653" i="4" s="1"/>
  <c r="L1773" i="4"/>
  <c r="J1775" i="4" l="1"/>
  <c r="O1774" i="4"/>
  <c r="T1654" i="4"/>
  <c r="V1654" i="4" s="1"/>
  <c r="L1774" i="4"/>
  <c r="O1775" i="4" l="1"/>
  <c r="L1775" i="4"/>
  <c r="J1776" i="4"/>
  <c r="T1655" i="4"/>
  <c r="V1655" i="4" s="1"/>
  <c r="J1777" i="4" l="1"/>
  <c r="O1776" i="4"/>
  <c r="T1656" i="4"/>
  <c r="V1656" i="4" s="1"/>
  <c r="L1776" i="4"/>
  <c r="O1777" i="4" l="1"/>
  <c r="J1778" i="4"/>
  <c r="T1657" i="4"/>
  <c r="V1657" i="4" s="1"/>
  <c r="L1777" i="4"/>
  <c r="J1779" i="4" l="1"/>
  <c r="O1778" i="4"/>
  <c r="T1658" i="4"/>
  <c r="V1658" i="4" s="1"/>
  <c r="L1778" i="4"/>
  <c r="J1780" i="4" l="1"/>
  <c r="O1779" i="4"/>
  <c r="T1659" i="4"/>
  <c r="V1659" i="4" s="1"/>
  <c r="L1779" i="4"/>
  <c r="J1781" i="4" l="1"/>
  <c r="O1780" i="4"/>
  <c r="T1660" i="4"/>
  <c r="V1660" i="4" s="1"/>
  <c r="L1780" i="4"/>
  <c r="J1782" i="4" l="1"/>
  <c r="O1781" i="4"/>
  <c r="T1661" i="4"/>
  <c r="V1661" i="4" s="1"/>
  <c r="L1781" i="4"/>
  <c r="J1783" i="4" l="1"/>
  <c r="O1782" i="4"/>
  <c r="L1782" i="4"/>
  <c r="T1662" i="4"/>
  <c r="V1662" i="4" s="1"/>
  <c r="J1784" i="4" l="1"/>
  <c r="O1783" i="4"/>
  <c r="T1663" i="4"/>
  <c r="V1663" i="4" s="1"/>
  <c r="L1783" i="4"/>
  <c r="J1785" i="4" l="1"/>
  <c r="O1784" i="4"/>
  <c r="T1664" i="4"/>
  <c r="V1664" i="4" s="1"/>
  <c r="L1784" i="4"/>
  <c r="J1786" i="4" l="1"/>
  <c r="O1785" i="4"/>
  <c r="T1665" i="4"/>
  <c r="V1665" i="4" s="1"/>
  <c r="L1785" i="4"/>
  <c r="O1786" i="4" l="1"/>
  <c r="J1787" i="4"/>
  <c r="L1786" i="4"/>
  <c r="T1666" i="4"/>
  <c r="V1666" i="4" s="1"/>
  <c r="O1787" i="4" l="1"/>
  <c r="J1788" i="4"/>
  <c r="T1667" i="4"/>
  <c r="V1667" i="4" s="1"/>
  <c r="L1787" i="4"/>
  <c r="J1789" i="4" l="1"/>
  <c r="O1788" i="4"/>
  <c r="T1668" i="4"/>
  <c r="V1668" i="4" s="1"/>
  <c r="L1788" i="4"/>
  <c r="O1789" i="4" l="1"/>
  <c r="J1790" i="4"/>
  <c r="T1669" i="4"/>
  <c r="V1669" i="4" s="1"/>
  <c r="L1789" i="4"/>
  <c r="J1791" i="4" l="1"/>
  <c r="O1790" i="4"/>
  <c r="T1670" i="4"/>
  <c r="V1670" i="4" s="1"/>
  <c r="L1790" i="4"/>
  <c r="O1791" i="4" l="1"/>
  <c r="J1792" i="4"/>
  <c r="T1671" i="4"/>
  <c r="V1671" i="4" s="1"/>
  <c r="L1791" i="4"/>
  <c r="O1792" i="4" l="1"/>
  <c r="J1793" i="4"/>
  <c r="T1672" i="4"/>
  <c r="V1672" i="4" s="1"/>
  <c r="L1792" i="4"/>
  <c r="O1793" i="4" l="1"/>
  <c r="J1794" i="4"/>
  <c r="T1673" i="4"/>
  <c r="V1673" i="4" s="1"/>
  <c r="L1793" i="4"/>
  <c r="O1794" i="4" l="1"/>
  <c r="J1795" i="4"/>
  <c r="T1674" i="4"/>
  <c r="V1674" i="4" s="1"/>
  <c r="L1794" i="4"/>
  <c r="O1795" i="4" l="1"/>
  <c r="J1796" i="4"/>
  <c r="T1675" i="4"/>
  <c r="V1675" i="4" s="1"/>
  <c r="L1795" i="4"/>
  <c r="O1796" i="4" l="1"/>
  <c r="J1797" i="4"/>
  <c r="T1676" i="4"/>
  <c r="V1676" i="4" s="1"/>
  <c r="L1796" i="4"/>
  <c r="J1798" i="4" l="1"/>
  <c r="O1797" i="4"/>
  <c r="T1677" i="4"/>
  <c r="V1677" i="4" s="1"/>
  <c r="L1797" i="4"/>
  <c r="J1799" i="4" l="1"/>
  <c r="T1678" i="4"/>
  <c r="V1678" i="4" s="1"/>
  <c r="O1798" i="4"/>
  <c r="L1798" i="4"/>
  <c r="J1800" i="4" l="1"/>
  <c r="O1799" i="4"/>
  <c r="T1679" i="4"/>
  <c r="V1679" i="4" s="1"/>
  <c r="L1799" i="4"/>
  <c r="J1801" i="4" l="1"/>
  <c r="O1800" i="4"/>
  <c r="T1680" i="4"/>
  <c r="V1680" i="4" s="1"/>
  <c r="L1800" i="4"/>
  <c r="O1801" i="4" l="1"/>
  <c r="J1802" i="4"/>
  <c r="T1681" i="4"/>
  <c r="V1681" i="4" s="1"/>
  <c r="L1801" i="4"/>
  <c r="J1803" i="4" l="1"/>
  <c r="O1802" i="4"/>
  <c r="T1682" i="4"/>
  <c r="V1682" i="4" s="1"/>
  <c r="L1802" i="4"/>
  <c r="J1804" i="4" l="1"/>
  <c r="O1803" i="4"/>
  <c r="T1683" i="4"/>
  <c r="V1683" i="4" s="1"/>
  <c r="L1803" i="4"/>
  <c r="J1805" i="4" l="1"/>
  <c r="O1804" i="4"/>
  <c r="T1684" i="4"/>
  <c r="V1684" i="4" s="1"/>
  <c r="L1804" i="4"/>
  <c r="O1805" i="4" l="1"/>
  <c r="J1806" i="4"/>
  <c r="T1685" i="4"/>
  <c r="V1685" i="4" s="1"/>
  <c r="L1805" i="4"/>
  <c r="J1807" i="4" l="1"/>
  <c r="O1806" i="4"/>
  <c r="T1686" i="4"/>
  <c r="V1686" i="4" s="1"/>
  <c r="L1806" i="4"/>
  <c r="O1807" i="4" l="1"/>
  <c r="J1808" i="4"/>
  <c r="T1687" i="4"/>
  <c r="V1687" i="4" s="1"/>
  <c r="L1807" i="4"/>
  <c r="J1809" i="4" l="1"/>
  <c r="O1808" i="4"/>
  <c r="T1688" i="4"/>
  <c r="V1688" i="4" s="1"/>
  <c r="L1808" i="4"/>
  <c r="J1810" i="4" l="1"/>
  <c r="O1809" i="4"/>
  <c r="T1689" i="4"/>
  <c r="V1689" i="4" s="1"/>
  <c r="L1809" i="4"/>
  <c r="O1810" i="4" l="1"/>
  <c r="J1811" i="4"/>
  <c r="T1690" i="4"/>
  <c r="V1690" i="4" s="1"/>
  <c r="L1810" i="4"/>
  <c r="J1812" i="4" l="1"/>
  <c r="O1811" i="4"/>
  <c r="T1691" i="4"/>
  <c r="V1691" i="4" s="1"/>
  <c r="L1811" i="4"/>
  <c r="J1813" i="4" l="1"/>
  <c r="O1812" i="4"/>
  <c r="T1692" i="4"/>
  <c r="V1692" i="4" s="1"/>
  <c r="L1812" i="4"/>
  <c r="J1814" i="4" l="1"/>
  <c r="O1813" i="4"/>
  <c r="L1813" i="4"/>
  <c r="T1693" i="4"/>
  <c r="V1693" i="4" s="1"/>
  <c r="J1815" i="4" l="1"/>
  <c r="O1814" i="4"/>
  <c r="T1694" i="4"/>
  <c r="V1694" i="4" s="1"/>
  <c r="L1814" i="4"/>
  <c r="J1816" i="4" l="1"/>
  <c r="O1815" i="4"/>
  <c r="T1695" i="4"/>
  <c r="V1695" i="4" s="1"/>
  <c r="L1815" i="4"/>
  <c r="J1817" i="4" l="1"/>
  <c r="O1816" i="4"/>
  <c r="T1696" i="4"/>
  <c r="V1696" i="4" s="1"/>
  <c r="L1816" i="4"/>
  <c r="J1818" i="4" l="1"/>
  <c r="O1817" i="4"/>
  <c r="T1697" i="4"/>
  <c r="V1697" i="4" s="1"/>
  <c r="L1817" i="4"/>
  <c r="J1819" i="4" l="1"/>
  <c r="O1818" i="4"/>
  <c r="T1698" i="4"/>
  <c r="V1698" i="4" s="1"/>
  <c r="L1818" i="4"/>
  <c r="O1819" i="4" l="1"/>
  <c r="J1820" i="4"/>
  <c r="T1699" i="4"/>
  <c r="V1699" i="4" s="1"/>
  <c r="L1819" i="4"/>
  <c r="J1821" i="4" l="1"/>
  <c r="O1820" i="4"/>
  <c r="T1700" i="4"/>
  <c r="V1700" i="4" s="1"/>
  <c r="L1820" i="4"/>
  <c r="J1822" i="4" l="1"/>
  <c r="O1821" i="4"/>
  <c r="T1701" i="4"/>
  <c r="V1701" i="4" s="1"/>
  <c r="L1821" i="4"/>
  <c r="J1823" i="4" l="1"/>
  <c r="O1822" i="4"/>
  <c r="T1702" i="4"/>
  <c r="V1702" i="4" s="1"/>
  <c r="L1822" i="4"/>
  <c r="J1824" i="4" l="1"/>
  <c r="O1823" i="4"/>
  <c r="T1703" i="4"/>
  <c r="V1703" i="4" s="1"/>
  <c r="L1823" i="4"/>
  <c r="J1825" i="4" l="1"/>
  <c r="O1824" i="4"/>
  <c r="T1704" i="4"/>
  <c r="V1704" i="4" s="1"/>
  <c r="L1824" i="4"/>
  <c r="J1826" i="4" l="1"/>
  <c r="O1825" i="4"/>
  <c r="T1705" i="4"/>
  <c r="V1705" i="4" s="1"/>
  <c r="L1825" i="4"/>
  <c r="J1827" i="4" l="1"/>
  <c r="O1826" i="4"/>
  <c r="L1826" i="4"/>
  <c r="T1706" i="4"/>
  <c r="V1706" i="4" s="1"/>
  <c r="J1828" i="4" l="1"/>
  <c r="O1827" i="4"/>
  <c r="T1707" i="4"/>
  <c r="V1707" i="4" s="1"/>
  <c r="L1827" i="4"/>
  <c r="O1828" i="4" l="1"/>
  <c r="J1829" i="4"/>
  <c r="T1708" i="4"/>
  <c r="V1708" i="4" s="1"/>
  <c r="L1828" i="4"/>
  <c r="O1829" i="4" l="1"/>
  <c r="J1830" i="4"/>
  <c r="T1709" i="4"/>
  <c r="V1709" i="4" s="1"/>
  <c r="L1829" i="4"/>
  <c r="J1831" i="4" l="1"/>
  <c r="O1830" i="4"/>
  <c r="T1710" i="4"/>
  <c r="V1710" i="4" s="1"/>
  <c r="L1830" i="4"/>
  <c r="O1831" i="4" l="1"/>
  <c r="J1832" i="4"/>
  <c r="T1711" i="4"/>
  <c r="V1711" i="4" s="1"/>
  <c r="L1831" i="4"/>
  <c r="J1833" i="4" l="1"/>
  <c r="O1832" i="4"/>
  <c r="T1712" i="4"/>
  <c r="V1712" i="4" s="1"/>
  <c r="L1832" i="4"/>
  <c r="O1833" i="4" l="1"/>
  <c r="J1834" i="4"/>
  <c r="T1713" i="4"/>
  <c r="V1713" i="4" s="1"/>
  <c r="L1833" i="4"/>
  <c r="J1835" i="4" l="1"/>
  <c r="O1834" i="4"/>
  <c r="T1714" i="4"/>
  <c r="V1714" i="4" s="1"/>
  <c r="L1834" i="4"/>
  <c r="O1835" i="4" l="1"/>
  <c r="J1836" i="4"/>
  <c r="T1715" i="4"/>
  <c r="V1715" i="4" s="1"/>
  <c r="L1835" i="4"/>
  <c r="J1837" i="4" l="1"/>
  <c r="O1836" i="4"/>
  <c r="T1716" i="4"/>
  <c r="V1716" i="4" s="1"/>
  <c r="J1838" i="4" l="1"/>
  <c r="O1837" i="4"/>
  <c r="T1717" i="4"/>
  <c r="V1717" i="4" s="1"/>
  <c r="O1838" i="4" l="1"/>
  <c r="J1839" i="4"/>
  <c r="T1718" i="4"/>
  <c r="V1718" i="4" s="1"/>
  <c r="O1839" i="4" l="1"/>
  <c r="T1719" i="4"/>
  <c r="V1719" i="4" s="1"/>
</calcChain>
</file>

<file path=xl/sharedStrings.xml><?xml version="1.0" encoding="utf-8"?>
<sst xmlns="http://schemas.openxmlformats.org/spreadsheetml/2006/main" count="3257" uniqueCount="587">
  <si>
    <t>Download Page</t>
  </si>
  <si>
    <t>Z.1 Statistical Release for Sep 08, 2023</t>
  </si>
  <si>
    <t>Series Description</t>
  </si>
  <si>
    <t>Nonfinancial corporate business; total assets</t>
  </si>
  <si>
    <t>Nonfinancial corporate business; nonfinancial assets</t>
  </si>
  <si>
    <t>Nonfinancial corporate business; real estate at market value</t>
  </si>
  <si>
    <t xml:space="preserve">Nonfinancial corporate business; equipment, current cost basis </t>
  </si>
  <si>
    <t>Nonfinancial corporate business; nonresidential intellectual property products, current cost basis</t>
  </si>
  <si>
    <t>Nonfinancial corporate business; inventories excluding IVA, current cost basis</t>
  </si>
  <si>
    <t>Nonfinancial corporate business; total financial assets</t>
  </si>
  <si>
    <t>Nonfinancial corporate business; private foreign deposits; asset</t>
  </si>
  <si>
    <t>Nonfinancial corporate business; checkable deposits and currency; asset</t>
  </si>
  <si>
    <t>Nonfinancial corporate business; total time and savings deposits; asset</t>
  </si>
  <si>
    <t>Nonfinancial corporate business; money market fund shares; asset</t>
  </si>
  <si>
    <t>Nonfinancial corporate business; security repurchase agreements; asset</t>
  </si>
  <si>
    <t>Nonfinancial corporate business; debt securities; asset</t>
  </si>
  <si>
    <t>Nonfinancial corporate business; commercial paper; asset</t>
  </si>
  <si>
    <t>Nonfinancial corporate business; Treasury securities; asset</t>
  </si>
  <si>
    <t>Nonfinancial corporate business; agency- and GSE-backed securities; asset</t>
  </si>
  <si>
    <t>Nonfinancial corporate business; municipal securities; asset</t>
  </si>
  <si>
    <t>Nonfinancial corporate business; loans; asset</t>
  </si>
  <si>
    <t>Nonfinancial corporate business; total mortgages; asset</t>
  </si>
  <si>
    <t>Nonfinancial corporate business; consumer credit; asset</t>
  </si>
  <si>
    <t>Nonfinancial corporate business; U.S. direct investment abroad: intercompany debt (market value)</t>
  </si>
  <si>
    <t>Nonfinancial corporate business; corporate equities; asset</t>
  </si>
  <si>
    <t>Nonfinancial corporate business; U.S. direct investment abroad: equity; asset (market value)</t>
  </si>
  <si>
    <t xml:space="preserve">Nonfinancial corporate business; equity in Fannie Mae and Farm Credit System; asset </t>
  </si>
  <si>
    <t>Nonfinancial corporate business; mutual fund shares; asset</t>
  </si>
  <si>
    <t>Nonfinancial corporate business; trade receivables; asset</t>
  </si>
  <si>
    <t>Nonfinancial corporate business; total miscellaneous assets</t>
  </si>
  <si>
    <t>Nonfinancial corporate business; total liabilities</t>
  </si>
  <si>
    <t>Nonfinancial corporate business; debt securities; liability</t>
  </si>
  <si>
    <t>Nonfinancial corporate business; commercial paper; liability</t>
  </si>
  <si>
    <t>Nonfinancial corporate business; municipal securities; liability</t>
  </si>
  <si>
    <t>Nonfinancial corporate business; corporate bonds; liability</t>
  </si>
  <si>
    <t>Nonfinancial corporate business; loans; liability</t>
  </si>
  <si>
    <t>Nonfinancial corporate business; depository institution loans n.e.c.; liability</t>
  </si>
  <si>
    <t>Nonfinancial corporate business; other loans and advances; liability</t>
  </si>
  <si>
    <t>Nonfinancial corporate business; total mortgages; liability</t>
  </si>
  <si>
    <t>Nonfinancial corporate business; foreign direct investment in U.S.: intercompany debt; liability (market value)</t>
  </si>
  <si>
    <t>Nonfinancial corporate business; trade payables; liability</t>
  </si>
  <si>
    <t>Nonfinancial corporate business; total taxes payable; liability</t>
  </si>
  <si>
    <t>Nonfinancial corporate business; total miscellaneous liabilities</t>
  </si>
  <si>
    <t>Nonfinancial corporate business; net worth</t>
  </si>
  <si>
    <t>Nonfinancial corporate business; corporate equities; liability</t>
  </si>
  <si>
    <t>Nonfinancial corporate business; public corporate equities; liability (equal to total before 1996q4)</t>
  </si>
  <si>
    <t>Nonfinancial corporate business; closely held corporate equities; liability</t>
  </si>
  <si>
    <t>Nonfinancial corporate business; foreign direct investment in U.S.; liability (market value)</t>
  </si>
  <si>
    <t>Nonfinancial corporate business; corporate equities as a percentage of net worth</t>
  </si>
  <si>
    <t xml:space="preserve">Nonfinancial corporate business; debt as a percentage of the market value of corporate equities </t>
  </si>
  <si>
    <t>Nonfinancial corporate business; debt as a percentage of net worth (market value)</t>
  </si>
  <si>
    <t>Nonfinancial corporate business; total assets at historical cost</t>
  </si>
  <si>
    <t>Nonfinancial corporate business; nonfinancial assets at historical cost</t>
  </si>
  <si>
    <t>Nonfinancial corporate business; real estate, historical cost basis</t>
  </si>
  <si>
    <t>Nonfinancial corporate business; nonresidential equipment, historical cost basis</t>
  </si>
  <si>
    <t>Nonfinancial corporate business; nonresidential intellectual property products, historical cost basis</t>
  </si>
  <si>
    <t>Nonfinancial corporate business; inventories, historical cost basis (SOI)</t>
  </si>
  <si>
    <t>Nonfinancial corporate business; net worth at historical cost</t>
  </si>
  <si>
    <t>Nonfinancial corporate business; residential structures, historical cost basis</t>
  </si>
  <si>
    <t>Nonfinancial corporate business; nonresidential structures, historical cost basis</t>
  </si>
  <si>
    <t>Unit:</t>
  </si>
  <si>
    <t>Currency</t>
  </si>
  <si>
    <t>Percent</t>
  </si>
  <si>
    <t>Multiplier:</t>
  </si>
  <si>
    <t>Currency:</t>
  </si>
  <si>
    <t>USD</t>
  </si>
  <si>
    <t>NA</t>
  </si>
  <si>
    <t>Unique Identifier:</t>
  </si>
  <si>
    <t>Z1/Z1/FL102000005.Q</t>
  </si>
  <si>
    <t>Z1/Z1/LM102010005.Q</t>
  </si>
  <si>
    <t>Z1/Z1/LM105035005.Q</t>
  </si>
  <si>
    <t>Z1/Z1/LM105015205.Q</t>
  </si>
  <si>
    <t>Z1/Z1/LM105013765.Q</t>
  </si>
  <si>
    <t>Z1/Z1/LM105020015.Q</t>
  </si>
  <si>
    <t>Z1/Z1/FL104090005.Q</t>
  </si>
  <si>
    <t>Z1/Z1/FL103091003.Q</t>
  </si>
  <si>
    <t>Z1/Z1/FL103020000.Q</t>
  </si>
  <si>
    <t>Z1/Z1/FL103030003.Q</t>
  </si>
  <si>
    <t>Z1/Z1/FL103034000.Q</t>
  </si>
  <si>
    <t>Z1/Z1/FL102051003.Q</t>
  </si>
  <si>
    <t>Z1/Z1/LM104022005.Q</t>
  </si>
  <si>
    <t>Z1/Z1/FL103069100.Q</t>
  </si>
  <si>
    <t>Z1/Z1/LM103061103.Q</t>
  </si>
  <si>
    <t>Z1/Z1/LM103061703.Q</t>
  </si>
  <si>
    <t>Z1/Z1/LM103062003.Q</t>
  </si>
  <si>
    <t>Z1/Z1/FL104023005.Q</t>
  </si>
  <si>
    <t>Z1/Z1/FL103065003.Q</t>
  </si>
  <si>
    <t>Z1/Z1/FL103066005.Q</t>
  </si>
  <si>
    <t>Z1/Z1/LM103092305.Q</t>
  </si>
  <si>
    <t>Z1/Z1/LM103064103.Q</t>
  </si>
  <si>
    <t>Z1/Z1/LM103092105.Q</t>
  </si>
  <si>
    <t>Z1/Z1/FL103092405.Q</t>
  </si>
  <si>
    <t>Z1/Z1/LM103064203.Q</t>
  </si>
  <si>
    <t>Z1/Z1/FL103070005.Q</t>
  </si>
  <si>
    <t>Z1/Z1/FL103090005.Q</t>
  </si>
  <si>
    <t>Z1/Z1/FL104190005.Q</t>
  </si>
  <si>
    <t>Z1/Z1/FL104122005.Q</t>
  </si>
  <si>
    <t>Z1/Z1/FL103169100.Q</t>
  </si>
  <si>
    <t>Z1/Z1/FL103162000.Q</t>
  </si>
  <si>
    <t>Z1/Z1/FL103163003.Q</t>
  </si>
  <si>
    <t>Z1/Z1/FL104123005.Q</t>
  </si>
  <si>
    <t>Z1/Z1/FL103168005.Q</t>
  </si>
  <si>
    <t>Z1/Z1/FL103169005.Q</t>
  </si>
  <si>
    <t>Z1/Z1/FL103165005.Q</t>
  </si>
  <si>
    <t>Z1/Z1/LM103192305.Q</t>
  </si>
  <si>
    <t>Z1/Z1/FL103170005.Q</t>
  </si>
  <si>
    <t>Z1/Z1/FL103178005.Q</t>
  </si>
  <si>
    <t>Z1/Z1/FL103190005.Q</t>
  </si>
  <si>
    <t>Z1/Z1/FL102090005.Q</t>
  </si>
  <si>
    <t>Z1/Z1/LM103164103.Q</t>
  </si>
  <si>
    <t>Z1/Z1/LM103164113.Q</t>
  </si>
  <si>
    <t>Z1/Z1/LM103164123.Q</t>
  </si>
  <si>
    <t>Z1/Z1/LM103192105.Q</t>
  </si>
  <si>
    <t>Z1/Z1/FL103164106.Q</t>
  </si>
  <si>
    <t>Z1/Z1/FL104104016.Q</t>
  </si>
  <si>
    <t>Z1/Z1/FL104104006.Q</t>
  </si>
  <si>
    <t>Z1/Z1/FL102000115.Q</t>
  </si>
  <si>
    <t>Z1/Z1/FL102010115.Q</t>
  </si>
  <si>
    <t>Z1/Z1/FL105035045.Q</t>
  </si>
  <si>
    <t>Z1/Z1/FL105013213.Q</t>
  </si>
  <si>
    <t>Z1/Z1/FL105013715.Q</t>
  </si>
  <si>
    <t>Z1/Z1/FL105020000.Q</t>
  </si>
  <si>
    <t>Z1/Z1/FL102090115.Q</t>
  </si>
  <si>
    <t>Z1/Z1/FL105012613.Q</t>
  </si>
  <si>
    <t>Z1/Z1/FL105013613.Q</t>
  </si>
  <si>
    <t>Time Period</t>
  </si>
  <si>
    <t>FL102000005.Q</t>
  </si>
  <si>
    <t>LM102010005.Q</t>
  </si>
  <si>
    <t>LM105035005.Q</t>
  </si>
  <si>
    <t>LM105015205.Q</t>
  </si>
  <si>
    <t>LM105013765.Q</t>
  </si>
  <si>
    <t>LM105020015.Q</t>
  </si>
  <si>
    <t>FL104090005.Q</t>
  </si>
  <si>
    <t>FL103091003.Q</t>
  </si>
  <si>
    <t>FL103020000.Q</t>
  </si>
  <si>
    <t>FL103030003.Q</t>
  </si>
  <si>
    <t>FL103034000.Q</t>
  </si>
  <si>
    <t>FL102051003.Q</t>
  </si>
  <si>
    <t>LM104022005.Q</t>
  </si>
  <si>
    <t>FL103069100.Q</t>
  </si>
  <si>
    <t>LM103061103.Q</t>
  </si>
  <si>
    <t>LM103061703.Q</t>
  </si>
  <si>
    <t>LM103062003.Q</t>
  </si>
  <si>
    <t>FL104023005.Q</t>
  </si>
  <si>
    <t>FL103065003.Q</t>
  </si>
  <si>
    <t>FL103066005.Q</t>
  </si>
  <si>
    <t>LM103092305.Q</t>
  </si>
  <si>
    <t>LM103064103.Q</t>
  </si>
  <si>
    <t>LM103092105.Q</t>
  </si>
  <si>
    <t>FL103092405.Q</t>
  </si>
  <si>
    <t>LM103064203.Q</t>
  </si>
  <si>
    <t>FL103070005.Q</t>
  </si>
  <si>
    <t>FL103090005.Q</t>
  </si>
  <si>
    <t>FL104190005.Q</t>
  </si>
  <si>
    <t>FL104122005.Q</t>
  </si>
  <si>
    <t>FL103169100.Q</t>
  </si>
  <si>
    <t>FL103162000.Q</t>
  </si>
  <si>
    <t>FL103163003.Q</t>
  </si>
  <si>
    <t>FL104123005.Q</t>
  </si>
  <si>
    <t>FL103168005.Q</t>
  </si>
  <si>
    <t>FL103169005.Q</t>
  </si>
  <si>
    <t>FL103165005.Q</t>
  </si>
  <si>
    <t>LM103192305.Q</t>
  </si>
  <si>
    <t>FL103170005.Q</t>
  </si>
  <si>
    <t>FL103178005.Q</t>
  </si>
  <si>
    <t>FL103190005.Q</t>
  </si>
  <si>
    <t>FL102090005.Q</t>
  </si>
  <si>
    <t>LM103164103.Q</t>
  </si>
  <si>
    <t>LM103164113.Q</t>
  </si>
  <si>
    <t>LM103164123.Q</t>
  </si>
  <si>
    <t>LM103192105.Q</t>
  </si>
  <si>
    <t>FL103164106.Q</t>
  </si>
  <si>
    <t>FL104104016.Q</t>
  </si>
  <si>
    <t>FL104104006.Q</t>
  </si>
  <si>
    <t>FL102000115.Q</t>
  </si>
  <si>
    <t>FL102010115.Q</t>
  </si>
  <si>
    <t>FL105035045.Q</t>
  </si>
  <si>
    <t>FL105013213.Q</t>
  </si>
  <si>
    <t>FL105013715.Q</t>
  </si>
  <si>
    <t>FL105020000.Q</t>
  </si>
  <si>
    <t>FL102090115.Q</t>
  </si>
  <si>
    <t>FL105012613.Q</t>
  </si>
  <si>
    <t>FL105013613.Q</t>
  </si>
  <si>
    <t>1945Q4</t>
  </si>
  <si>
    <t>1946Q1</t>
  </si>
  <si>
    <t>ND</t>
  </si>
  <si>
    <t>1946Q2</t>
  </si>
  <si>
    <t>1946Q3</t>
  </si>
  <si>
    <t>1946Q4</t>
  </si>
  <si>
    <t>1947Q1</t>
  </si>
  <si>
    <t>1947Q2</t>
  </si>
  <si>
    <t>1947Q3</t>
  </si>
  <si>
    <t>1947Q4</t>
  </si>
  <si>
    <t>1948Q1</t>
  </si>
  <si>
    <t>1948Q2</t>
  </si>
  <si>
    <t>1948Q3</t>
  </si>
  <si>
    <t>1948Q4</t>
  </si>
  <si>
    <t>1949Q1</t>
  </si>
  <si>
    <t>1949Q2</t>
  </si>
  <si>
    <t>1949Q3</t>
  </si>
  <si>
    <t>1949Q4</t>
  </si>
  <si>
    <t>1950Q1</t>
  </si>
  <si>
    <t>1950Q2</t>
  </si>
  <si>
    <t>1950Q3</t>
  </si>
  <si>
    <t>1950Q4</t>
  </si>
  <si>
    <t>1951Q1</t>
  </si>
  <si>
    <t>1951Q2</t>
  </si>
  <si>
    <t>1951Q3</t>
  </si>
  <si>
    <t>1951Q4</t>
  </si>
  <si>
    <t>1952Q1</t>
  </si>
  <si>
    <t>1952Q2</t>
  </si>
  <si>
    <t>1952Q3</t>
  </si>
  <si>
    <t>1952Q4</t>
  </si>
  <si>
    <t>1953Q1</t>
  </si>
  <si>
    <t>1953Q2</t>
  </si>
  <si>
    <t>1953Q3</t>
  </si>
  <si>
    <t>1953Q4</t>
  </si>
  <si>
    <t>1954Q1</t>
  </si>
  <si>
    <t>1954Q2</t>
  </si>
  <si>
    <t>1954Q3</t>
  </si>
  <si>
    <t>1954Q4</t>
  </si>
  <si>
    <t>1955Q1</t>
  </si>
  <si>
    <t>1955Q2</t>
  </si>
  <si>
    <t>1955Q3</t>
  </si>
  <si>
    <t>1955Q4</t>
  </si>
  <si>
    <t>1956Q1</t>
  </si>
  <si>
    <t>1956Q2</t>
  </si>
  <si>
    <t>1956Q3</t>
  </si>
  <si>
    <t>1956Q4</t>
  </si>
  <si>
    <t>1957Q1</t>
  </si>
  <si>
    <t>1957Q2</t>
  </si>
  <si>
    <t>1957Q3</t>
  </si>
  <si>
    <t>1957Q4</t>
  </si>
  <si>
    <t>1958Q1</t>
  </si>
  <si>
    <t>1958Q2</t>
  </si>
  <si>
    <t>1958Q3</t>
  </si>
  <si>
    <t>1958Q4</t>
  </si>
  <si>
    <t>1959Q1</t>
  </si>
  <si>
    <t>1959Q2</t>
  </si>
  <si>
    <t>1959Q3</t>
  </si>
  <si>
    <t>1959Q4</t>
  </si>
  <si>
    <t>1960Q1</t>
  </si>
  <si>
    <t>1960Q2</t>
  </si>
  <si>
    <t>1960Q3</t>
  </si>
  <si>
    <t>1960Q4</t>
  </si>
  <si>
    <t>1961Q1</t>
  </si>
  <si>
    <t>1961Q2</t>
  </si>
  <si>
    <t>1961Q3</t>
  </si>
  <si>
    <t>1961Q4</t>
  </si>
  <si>
    <t>1962Q1</t>
  </si>
  <si>
    <t>1962Q2</t>
  </si>
  <si>
    <t>1962Q3</t>
  </si>
  <si>
    <t>1962Q4</t>
  </si>
  <si>
    <t>1963Q1</t>
  </si>
  <si>
    <t>1963Q2</t>
  </si>
  <si>
    <t>1963Q3</t>
  </si>
  <si>
    <t>1963Q4</t>
  </si>
  <si>
    <t>1964Q1</t>
  </si>
  <si>
    <t>1964Q2</t>
  </si>
  <si>
    <t>1964Q3</t>
  </si>
  <si>
    <t>1964Q4</t>
  </si>
  <si>
    <t>1965Q1</t>
  </si>
  <si>
    <t>1965Q2</t>
  </si>
  <si>
    <t>1965Q3</t>
  </si>
  <si>
    <t>1965Q4</t>
  </si>
  <si>
    <t>1966Q1</t>
  </si>
  <si>
    <t>1966Q2</t>
  </si>
  <si>
    <t>1966Q3</t>
  </si>
  <si>
    <t>1966Q4</t>
  </si>
  <si>
    <t>1967Q1</t>
  </si>
  <si>
    <t>1967Q2</t>
  </si>
  <si>
    <t>1967Q3</t>
  </si>
  <si>
    <t>1967Q4</t>
  </si>
  <si>
    <t>1968Q1</t>
  </si>
  <si>
    <t>1968Q2</t>
  </si>
  <si>
    <t>1968Q3</t>
  </si>
  <si>
    <t>1968Q4</t>
  </si>
  <si>
    <t>1969Q1</t>
  </si>
  <si>
    <t>1969Q2</t>
  </si>
  <si>
    <t>1969Q3</t>
  </si>
  <si>
    <t>1969Q4</t>
  </si>
  <si>
    <t>1970Q1</t>
  </si>
  <si>
    <t>1970Q2</t>
  </si>
  <si>
    <t>1970Q3</t>
  </si>
  <si>
    <t>1970Q4</t>
  </si>
  <si>
    <t>1971Q1</t>
  </si>
  <si>
    <t>1971Q2</t>
  </si>
  <si>
    <t>1971Q3</t>
  </si>
  <si>
    <t>1971Q4</t>
  </si>
  <si>
    <t>1972Q1</t>
  </si>
  <si>
    <t>1972Q2</t>
  </si>
  <si>
    <t>1972Q3</t>
  </si>
  <si>
    <t>1972Q4</t>
  </si>
  <si>
    <t>1973Q1</t>
  </si>
  <si>
    <t>1973Q2</t>
  </si>
  <si>
    <t>1973Q3</t>
  </si>
  <si>
    <t>1973Q4</t>
  </si>
  <si>
    <t>1974Q1</t>
  </si>
  <si>
    <t>1974Q2</t>
  </si>
  <si>
    <t>1974Q3</t>
  </si>
  <si>
    <t>1974Q4</t>
  </si>
  <si>
    <t>1975Q1</t>
  </si>
  <si>
    <t>1975Q2</t>
  </si>
  <si>
    <t>1975Q3</t>
  </si>
  <si>
    <t>1975Q4</t>
  </si>
  <si>
    <t>1976Q1</t>
  </si>
  <si>
    <t>1976Q2</t>
  </si>
  <si>
    <t>1976Q3</t>
  </si>
  <si>
    <t>1976Q4</t>
  </si>
  <si>
    <t>1977Q1</t>
  </si>
  <si>
    <t>1977Q2</t>
  </si>
  <si>
    <t>1977Q3</t>
  </si>
  <si>
    <t>1977Q4</t>
  </si>
  <si>
    <t>1978Q1</t>
  </si>
  <si>
    <t>1978Q2</t>
  </si>
  <si>
    <t>1978Q3</t>
  </si>
  <si>
    <t>1978Q4</t>
  </si>
  <si>
    <t>1979Q1</t>
  </si>
  <si>
    <t>1979Q2</t>
  </si>
  <si>
    <t>1979Q3</t>
  </si>
  <si>
    <t>1979Q4</t>
  </si>
  <si>
    <t>1980Q1</t>
  </si>
  <si>
    <t>1980Q2</t>
  </si>
  <si>
    <t>1980Q3</t>
  </si>
  <si>
    <t>1980Q4</t>
  </si>
  <si>
    <t>1981Q1</t>
  </si>
  <si>
    <t>1981Q2</t>
  </si>
  <si>
    <t>1981Q3</t>
  </si>
  <si>
    <t>1981Q4</t>
  </si>
  <si>
    <t>1982Q1</t>
  </si>
  <si>
    <t>1982Q2</t>
  </si>
  <si>
    <t>1982Q3</t>
  </si>
  <si>
    <t>1982Q4</t>
  </si>
  <si>
    <t>1983Q1</t>
  </si>
  <si>
    <t>1983Q2</t>
  </si>
  <si>
    <t>1983Q3</t>
  </si>
  <si>
    <t>1983Q4</t>
  </si>
  <si>
    <t>1984Q1</t>
  </si>
  <si>
    <t>1984Q2</t>
  </si>
  <si>
    <t>1984Q3</t>
  </si>
  <si>
    <t>1984Q4</t>
  </si>
  <si>
    <t>1985Q1</t>
  </si>
  <si>
    <t>1985Q2</t>
  </si>
  <si>
    <t>1985Q3</t>
  </si>
  <si>
    <t>1985Q4</t>
  </si>
  <si>
    <t>1986Q1</t>
  </si>
  <si>
    <t>1986Q2</t>
  </si>
  <si>
    <t>1986Q3</t>
  </si>
  <si>
    <t>1986Q4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</si>
  <si>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</si>
  <si>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</si>
  <si>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</si>
  <si>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</si>
  <si>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</si>
  <si>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</si>
  <si>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</si>
  <si>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</si>
  <si>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</si>
  <si>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</si>
  <si>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</si>
  <si>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</si>
  <si>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</si>
  <si>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</si>
  <si>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</si>
  <si>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</si>
  <si>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</si>
  <si>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</si>
  <si>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</si>
  <si>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</si>
  <si>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</si>
  <si>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</si>
  <si>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</si>
  <si>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</si>
  <si>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</si>
  <si>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</si>
  <si>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</si>
  <si>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</si>
  <si>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</si>
  <si>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</si>
  <si>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</si>
  <si>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</si>
  <si>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</si>
  <si>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</si>
  <si>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</si>
  <si>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</si>
  <si>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</si>
  <si>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</si>
  <si>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</si>
  <si>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</si>
  <si>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</si>
  <si>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</si>
  <si>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</si>
  <si>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</si>
  <si>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</si>
  <si>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</si>
  <si>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</si>
  <si>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</si>
  <si>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</si>
  <si>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</si>
  <si>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</si>
  <si>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</si>
  <si>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</si>
  <si>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</si>
  <si>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</si>
  <si>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</si>
  <si>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</si>
  <si>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</si>
  <si>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</si>
  <si>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</si>
  <si>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</si>
  <si>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</si>
  <si>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</si>
  <si>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</si>
  <si>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</si>
  <si>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</si>
  <si>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</si>
  <si>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</si>
  <si>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</si>
  <si>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</si>
  <si>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</si>
  <si>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</si>
  <si>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</si>
  <si>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</si>
  <si>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</si>
  <si>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</si>
  <si>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</si>
  <si>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</si>
  <si>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</si>
  <si>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</si>
  <si>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</si>
  <si>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</si>
  <si>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</si>
  <si>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</si>
  <si>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</si>
  <si>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</si>
  <si>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</si>
  <si>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</si>
  <si>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</si>
  <si>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</si>
  <si>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</si>
  <si>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</si>
  <si>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</si>
  <si>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</si>
  <si>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</si>
  <si>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</si>
  <si>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</si>
  <si>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</si>
  <si>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</si>
  <si>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</si>
  <si>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</si>
  <si>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</si>
  <si>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</si>
  <si>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</si>
  <si>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</si>
  <si>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</si>
  <si>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</si>
  <si>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</si>
  <si>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</si>
  <si>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</si>
  <si>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</si>
  <si>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</si>
  <si>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</si>
  <si>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</si>
  <si>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</si>
  <si>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</si>
  <si>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</si>
  <si>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</si>
  <si>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</si>
  <si>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</si>
  <si>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</si>
  <si>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</si>
  <si>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</si>
  <si>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</si>
  <si>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</si>
  <si>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</si>
  <si>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</si>
  <si>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</si>
  <si>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</si>
  <si>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</si>
  <si>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</si>
  <si>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</si>
  <si>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</si>
  <si>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</si>
  <si>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</si>
  <si>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</si>
  <si>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</si>
  <si>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</si>
  <si>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</si>
  <si>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</si>
  <si>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</si>
  <si>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</si>
  <si>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</si>
  <si>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</si>
  <si>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</si>
  <si>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</si>
  <si>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Z.1 Statistical Release for Jun 08, 2023</t>
  </si>
  <si>
    <t>Nonfinancial corporate business; U.S. direct investment abroad (market value); asset</t>
  </si>
  <si>
    <t>Z1/Z1/LM103092005.Q</t>
  </si>
  <si>
    <t>LM103092005.Q</t>
  </si>
  <si>
    <t xml:space="preserve">Interpolated </t>
  </si>
  <si>
    <t>q</t>
  </si>
  <si>
    <t xml:space="preserve">SHW </t>
  </si>
  <si>
    <t xml:space="preserve">MV </t>
  </si>
  <si>
    <t>NW</t>
  </si>
  <si>
    <t xml:space="preserve">Log q </t>
  </si>
  <si>
    <t>Q1</t>
  </si>
  <si>
    <t>Q2</t>
  </si>
  <si>
    <t>Q3</t>
  </si>
  <si>
    <t>Q4</t>
  </si>
  <si>
    <t xml:space="preserve">B 103 </t>
  </si>
  <si>
    <t>Stock Market Data Used in "Irrational Exuberance" Princeton University Press, 2000, 2005, 2015, updated</t>
  </si>
  <si>
    <t>Cyclically</t>
  </si>
  <si>
    <t xml:space="preserve">Cyclically </t>
  </si>
  <si>
    <t xml:space="preserve">Robert J. Shiller </t>
  </si>
  <si>
    <t>Adjusted</t>
  </si>
  <si>
    <t>Price</t>
  </si>
  <si>
    <t>Total Return Price</t>
  </si>
  <si>
    <t xml:space="preserve">  Consumer</t>
  </si>
  <si>
    <t>Real</t>
  </si>
  <si>
    <t>Earnings</t>
  </si>
  <si>
    <t>Monthly</t>
  </si>
  <si>
    <t>S&amp;P</t>
  </si>
  <si>
    <t>Long</t>
  </si>
  <si>
    <t>Total</t>
  </si>
  <si>
    <t>TR</t>
  </si>
  <si>
    <t>Ratio</t>
  </si>
  <si>
    <t>Excess</t>
  </si>
  <si>
    <t>10 Year</t>
  </si>
  <si>
    <t>Real 10 Year</t>
  </si>
  <si>
    <t>Comp.</t>
  </si>
  <si>
    <t>Dividend</t>
  </si>
  <si>
    <t>Index</t>
  </si>
  <si>
    <t xml:space="preserve">Date  </t>
  </si>
  <si>
    <t>Interest</t>
  </si>
  <si>
    <t>Return</t>
  </si>
  <si>
    <t>Scaled</t>
  </si>
  <si>
    <t>P/E10 or</t>
  </si>
  <si>
    <t>TR P/E10 or</t>
  </si>
  <si>
    <t>CAPE</t>
  </si>
  <si>
    <t>Bond</t>
  </si>
  <si>
    <t>Annualized Stock</t>
  </si>
  <si>
    <t xml:space="preserve">Annualized Bonds </t>
  </si>
  <si>
    <t xml:space="preserve">Excess Annualized </t>
  </si>
  <si>
    <t>Date</t>
  </si>
  <si>
    <t>P</t>
  </si>
  <si>
    <t>D</t>
  </si>
  <si>
    <t>E</t>
  </si>
  <si>
    <t>CPI</t>
  </si>
  <si>
    <t>Fraction</t>
  </si>
  <si>
    <t>Rate GS10</t>
  </si>
  <si>
    <t>TR CAPE</t>
  </si>
  <si>
    <t>Yield</t>
  </si>
  <si>
    <t>Returns</t>
  </si>
  <si>
    <t>Real Return</t>
  </si>
  <si>
    <t>July price is July 3rd close</t>
  </si>
  <si>
    <t>March Estimated</t>
  </si>
  <si>
    <t>June/July CPI estimated</t>
  </si>
  <si>
    <t>July GS10 is July 3rd value</t>
  </si>
  <si>
    <t>log ratio to average</t>
  </si>
  <si>
    <t xml:space="preserve">Ratio to average </t>
  </si>
  <si>
    <t xml:space="preserve"> </t>
  </si>
  <si>
    <t xml:space="preserve">Price at Jun 2023 CPI </t>
  </si>
  <si>
    <t>EPS at Junr 2022 CPI</t>
  </si>
  <si>
    <t xml:space="preserve">q as shown </t>
  </si>
  <si>
    <t xml:space="preserve">Sock market value as shown </t>
  </si>
  <si>
    <t xml:space="preserve">Net worth implied </t>
  </si>
  <si>
    <t xml:space="preserve">Net worth ex IP </t>
  </si>
  <si>
    <t xml:space="preserve">Overlaping data </t>
  </si>
  <si>
    <t>average</t>
  </si>
  <si>
    <t>SHWK9</t>
  </si>
  <si>
    <t xml:space="preserve">Linked </t>
  </si>
  <si>
    <t xml:space="preserve">Value </t>
  </si>
  <si>
    <t>Log CAPE</t>
  </si>
  <si>
    <t>Log CAPE to its own average</t>
  </si>
  <si>
    <t>Valuie</t>
  </si>
  <si>
    <t xml:space="preserve">q </t>
  </si>
  <si>
    <t>S&amp;P 500</t>
  </si>
  <si>
    <t>12th September 2023</t>
  </si>
  <si>
    <t>At 30th June 2023</t>
  </si>
  <si>
    <t xml:space="preserve">Valuation </t>
  </si>
  <si>
    <t>At 31st March 2023</t>
  </si>
  <si>
    <t xml:space="preserve">B 103 Adjusted q </t>
  </si>
  <si>
    <t xml:space="preserve">B 103 from q4 1951 </t>
  </si>
  <si>
    <t xml:space="preserve">Q Adjusted B 103 &amp; SHW no adjustmetns made for link </t>
  </si>
  <si>
    <t xml:space="preserve">Log q difference from average </t>
  </si>
  <si>
    <t xml:space="preserve">Adjusted value </t>
  </si>
  <si>
    <t xml:space="preserve">Log q to its own average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</si>
</sst>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0000_);_(* \(#,##0.00000\);_(* &quot;-&quot;??_);_(@_)"/>
    <numFmt numFmtId="166" formatCode="0.0000"/>
    <numFmt numFmtId="167" formatCode="0.0000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4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Courier"/>
    </font>
    <font>
      <sz val="10"/>
      <name val="Times New Roman"/>
      <family val="1"/>
    </font>
    <font>
      <b/>
      <sz val="10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name val="Times New Roman"/>
      <family val="1"/>
    </font>
    <font>
      <i/>
      <sz val="9"/>
      <name val="Courier"/>
    </font>
    <font>
      <sz val="9"/>
      <name val="Courier"/>
    </font>
    <font>
      <b/>
      <sz val="10"/>
      <name val="Courier"/>
    </font>
    <font>
      <sz val="10"/>
      <name val="Courier"/>
      <family val="3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5" fillId="0" borderId="0"/>
    <xf numFmtId="0" fontId="1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0" borderId="0"/>
  </cellStyleXfs>
  <cellXfs count="68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3" borderId="1" xfId="0" applyFill="1" applyBorder="1"/>
    <xf numFmtId="0" fontId="0" fillId="2" borderId="2" xfId="0" applyFill="1" applyBorder="1"/>
    <xf numFmtId="0" fontId="4" fillId="2" borderId="0" xfId="0" applyFont="1" applyFill="1"/>
    <xf numFmtId="0" fontId="5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5" fillId="0" borderId="0" xfId="1"/>
    <xf numFmtId="0" fontId="1" fillId="0" borderId="0" xfId="2"/>
    <xf numFmtId="0" fontId="5" fillId="0" borderId="0" xfId="1" applyAlignment="1">
      <alignment wrapText="1"/>
    </xf>
    <xf numFmtId="0" fontId="7" fillId="0" borderId="0" xfId="3" applyFont="1"/>
    <xf numFmtId="2" fontId="7" fillId="0" borderId="0" xfId="4" applyNumberFormat="1" applyFont="1" applyAlignment="1">
      <alignment horizontal="center"/>
    </xf>
    <xf numFmtId="2" fontId="7" fillId="0" borderId="0" xfId="4" applyNumberFormat="1" applyFont="1"/>
    <xf numFmtId="2" fontId="7" fillId="0" borderId="0" xfId="4" applyNumberFormat="1" applyFont="1" applyAlignment="1">
      <alignment horizontal="center" vertical="center"/>
    </xf>
    <xf numFmtId="164" fontId="7" fillId="4" borderId="0" xfId="4" applyFont="1" applyFill="1"/>
    <xf numFmtId="2" fontId="8" fillId="0" borderId="0" xfId="4" applyNumberFormat="1" applyFont="1" applyAlignment="1">
      <alignment horizontal="center"/>
    </xf>
    <xf numFmtId="2" fontId="9" fillId="4" borderId="0" xfId="4" applyNumberFormat="1" applyFont="1" applyFill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0" fontId="7" fillId="4" borderId="0" xfId="5" applyNumberFormat="1" applyFont="1" applyFill="1" applyAlignment="1">
      <alignment horizontal="center" vertical="center"/>
    </xf>
    <xf numFmtId="165" fontId="0" fillId="0" borderId="0" xfId="4" applyNumberFormat="1" applyFont="1"/>
    <xf numFmtId="0" fontId="6" fillId="0" borderId="0" xfId="3"/>
    <xf numFmtId="0" fontId="7" fillId="0" borderId="0" xfId="3" applyFont="1" applyAlignment="1">
      <alignment horizontal="left"/>
    </xf>
    <xf numFmtId="2" fontId="8" fillId="5" borderId="3" xfId="4" applyNumberFormat="1" applyFont="1" applyFill="1" applyBorder="1" applyAlignment="1">
      <alignment horizontal="center"/>
    </xf>
    <xf numFmtId="2" fontId="10" fillId="4" borderId="0" xfId="4" applyNumberFormat="1" applyFont="1" applyFill="1" applyAlignment="1">
      <alignment horizontal="center"/>
    </xf>
    <xf numFmtId="2" fontId="0" fillId="0" borderId="0" xfId="4" applyNumberFormat="1" applyFont="1" applyAlignment="1">
      <alignment horizontal="center" vertical="center"/>
    </xf>
    <xf numFmtId="2" fontId="8" fillId="5" borderId="4" xfId="4" applyNumberFormat="1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2" fontId="0" fillId="0" borderId="0" xfId="4" applyNumberFormat="1" applyFont="1" applyAlignment="1">
      <alignment horizontal="center"/>
    </xf>
    <xf numFmtId="164" fontId="7" fillId="4" borderId="0" xfId="4" applyFont="1" applyFill="1" applyAlignment="1">
      <alignment horizontal="center"/>
    </xf>
    <xf numFmtId="2" fontId="8" fillId="4" borderId="0" xfId="4" applyNumberFormat="1" applyFont="1" applyFill="1" applyAlignment="1">
      <alignment horizontal="center" vertical="center"/>
    </xf>
    <xf numFmtId="2" fontId="7" fillId="4" borderId="0" xfId="4" applyNumberFormat="1" applyFont="1" applyFill="1" applyAlignment="1">
      <alignment horizontal="center" vertical="center"/>
    </xf>
    <xf numFmtId="2" fontId="8" fillId="5" borderId="5" xfId="4" applyNumberFormat="1" applyFont="1" applyFill="1" applyBorder="1" applyAlignment="1">
      <alignment horizontal="center"/>
    </xf>
    <xf numFmtId="2" fontId="8" fillId="5" borderId="6" xfId="4" applyNumberFormat="1" applyFont="1" applyFill="1" applyBorder="1" applyAlignment="1">
      <alignment horizontal="center"/>
    </xf>
    <xf numFmtId="10" fontId="6" fillId="0" borderId="0" xfId="3" applyNumberFormat="1"/>
    <xf numFmtId="10" fontId="8" fillId="4" borderId="0" xfId="5" applyNumberFormat="1" applyFont="1" applyFill="1" applyAlignment="1">
      <alignment horizontal="center" vertical="center"/>
    </xf>
    <xf numFmtId="2" fontId="7" fillId="0" borderId="0" xfId="4" applyNumberFormat="1" applyFont="1" applyAlignment="1">
      <alignment horizontal="right"/>
    </xf>
    <xf numFmtId="2" fontId="7" fillId="0" borderId="0" xfId="4" applyNumberFormat="1" applyFont="1" applyAlignment="1" applyProtection="1">
      <alignment horizontal="center" vertical="center"/>
      <protection locked="0"/>
    </xf>
    <xf numFmtId="2" fontId="7" fillId="0" borderId="0" xfId="4" applyNumberFormat="1" applyFont="1" applyAlignment="1">
      <alignment horizontal="center" wrapText="1"/>
    </xf>
    <xf numFmtId="2" fontId="7" fillId="4" borderId="0" xfId="4" applyNumberFormat="1" applyFont="1" applyFill="1" applyAlignment="1">
      <alignment horizontal="center"/>
    </xf>
    <xf numFmtId="2" fontId="7" fillId="4" borderId="0" xfId="4" applyNumberFormat="1" applyFont="1" applyFill="1"/>
    <xf numFmtId="2" fontId="7" fillId="0" borderId="0" xfId="4" applyNumberFormat="1" applyFont="1" applyFill="1"/>
    <xf numFmtId="2" fontId="7" fillId="0" borderId="0" xfId="3" applyNumberFormat="1" applyFont="1" applyAlignment="1">
      <alignment horizontal="center"/>
    </xf>
    <xf numFmtId="0" fontId="11" fillId="0" borderId="0" xfId="3" applyFont="1" applyAlignment="1">
      <alignment horizontal="center" vertical="center"/>
    </xf>
    <xf numFmtId="2" fontId="11" fillId="0" borderId="0" xfId="4" applyNumberFormat="1" applyFont="1" applyAlignment="1">
      <alignment horizontal="center" vertical="center" wrapText="1"/>
    </xf>
    <xf numFmtId="2" fontId="11" fillId="0" borderId="0" xfId="4" applyNumberFormat="1" applyFont="1" applyAlignment="1">
      <alignment horizontal="center" vertical="center"/>
    </xf>
    <xf numFmtId="164" fontId="11" fillId="4" borderId="0" xfId="4" applyFont="1" applyFill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3" fillId="0" borderId="0" xfId="4" applyNumberFormat="1" applyFont="1" applyAlignment="1">
      <alignment horizontal="center" vertical="center"/>
    </xf>
    <xf numFmtId="2" fontId="14" fillId="4" borderId="0" xfId="4" applyNumberFormat="1" applyFont="1" applyFill="1" applyAlignment="1">
      <alignment horizontal="center" vertical="center"/>
    </xf>
    <xf numFmtId="0" fontId="13" fillId="0" borderId="0" xfId="3" applyFont="1" applyAlignment="1">
      <alignment horizontal="center" vertical="center"/>
    </xf>
    <xf numFmtId="165" fontId="15" fillId="0" borderId="0" xfId="4" applyNumberFormat="1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166" fontId="8" fillId="0" borderId="0" xfId="3" applyNumberFormat="1" applyFont="1" applyAlignment="1">
      <alignment horizontal="center" vertical="center"/>
    </xf>
    <xf numFmtId="166" fontId="7" fillId="0" borderId="0" xfId="3" applyNumberFormat="1" applyFont="1" applyAlignment="1">
      <alignment horizontal="center" vertical="center"/>
    </xf>
    <xf numFmtId="2" fontId="0" fillId="0" borderId="0" xfId="4" applyNumberFormat="1" applyFont="1"/>
    <xf numFmtId="2" fontId="16" fillId="0" borderId="0" xfId="4" applyNumberFormat="1" applyFont="1" applyAlignment="1">
      <alignment horizontal="center"/>
    </xf>
    <xf numFmtId="164" fontId="6" fillId="4" borderId="0" xfId="4" applyFont="1" applyFill="1"/>
    <xf numFmtId="0" fontId="18" fillId="0" borderId="0" xfId="6" applyFont="1"/>
    <xf numFmtId="2" fontId="18" fillId="0" borderId="0" xfId="6" applyNumberFormat="1" applyFont="1"/>
    <xf numFmtId="0" fontId="18" fillId="0" borderId="0" xfId="6" applyFont="1" applyAlignment="1">
      <alignment wrapText="1"/>
    </xf>
    <xf numFmtId="2" fontId="18" fillId="0" borderId="0" xfId="6" applyNumberFormat="1" applyFont="1" applyAlignment="1">
      <alignment wrapText="1"/>
    </xf>
    <xf numFmtId="167" fontId="18" fillId="0" borderId="0" xfId="6" applyNumberFormat="1" applyFont="1"/>
    <xf numFmtId="2" fontId="0" fillId="0" borderId="0" xfId="0" applyNumberFormat="1"/>
    <xf numFmtId="10" fontId="0" fillId="0" borderId="0" xfId="0" applyNumberFormat="1"/>
    <xf numFmtId="0" fontId="1" fillId="0" borderId="0" xfId="2" applyAlignment="1">
      <alignment wrapText="1"/>
    </xf>
  </cellXfs>
  <cellStyles count="7">
    <cellStyle name="Comma 2" xfId="4" xr:uid="{CEA31F4B-61DE-4887-B69D-C59FF4B42D81}"/>
    <cellStyle name="Normal" xfId="0" builtinId="0"/>
    <cellStyle name="Normal 2" xfId="1" xr:uid="{633C8A23-3F38-4723-98CF-30263DEDD7F0}"/>
    <cellStyle name="Normal 3" xfId="3" xr:uid="{DEFD587D-C904-42A8-A3E9-8B10E2B33050}"/>
    <cellStyle name="Normal 3 2" xfId="6" xr:uid="{81FA7A45-41DC-4780-A85A-4F38F8321935}"/>
    <cellStyle name="Normal 5" xfId="2" xr:uid="{4B9DA7F5-DE2D-410F-9C0E-333E1481FBFB}"/>
    <cellStyle name="Percent 2" xfId="5" xr:uid="{53C3C551-CF97-4D29-AA05-68BD666B74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theme" Target="theme/theme1.xml"/><Relationship Id="rId5" Type="http://schemas.openxmlformats.org/officeDocument/2006/relationships/worksheet" Target="worksheets/sheet4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 sz="1600"/>
              <a:t>US Stock Market: </a:t>
            </a:r>
            <a:r>
              <a:rPr lang="en-GB" sz="1600" i="1"/>
              <a:t>q</a:t>
            </a:r>
            <a:r>
              <a:rPr lang="en-GB" sz="1600"/>
              <a:t> and CAPE.</a:t>
            </a:r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156730408698906E-2"/>
          <c:y val="7.6762381095844101E-2"/>
          <c:w val="0.79053860575120416"/>
          <c:h val="0.77580518151222932"/>
        </c:manualLayout>
      </c:layout>
      <c:lineChart>
        <c:grouping val="standard"/>
        <c:varyColors val="0"/>
        <c:ser>
          <c:idx val="0"/>
          <c:order val="0"/>
          <c:tx>
            <c:strRef>
              <c:f>'Q &amp; CAPE for Chart'!$G$5</c:f>
              <c:strCache>
                <c:ptCount val="1"/>
                <c:pt idx="0">
                  <c:v>Log q to its own average 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'Q &amp; CAPE for Chart'!$C$6:$C$499</c:f>
              <c:numCache>
                <c:formatCode>General</c:formatCode>
                <c:ptCount val="494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</c:numCache>
            </c:numRef>
          </c:cat>
          <c:val>
            <c:numRef>
              <c:f>'Q &amp; CAPE for Chart'!$G$6:$G$499</c:f>
              <c:numCache>
                <c:formatCode>General</c:formatCode>
                <c:ptCount val="494"/>
                <c:pt idx="0">
                  <c:v>2.2993400377630258E-3</c:v>
                </c:pt>
                <c:pt idx="1">
                  <c:v>-7.0541810365008562E-2</c:v>
                </c:pt>
                <c:pt idx="2">
                  <c:v>-8.7597995020589292E-2</c:v>
                </c:pt>
                <c:pt idx="3">
                  <c:v>7.4989146201673545E-2</c:v>
                </c:pt>
                <c:pt idx="4">
                  <c:v>0.19718639376847855</c:v>
                </c:pt>
                <c:pt idx="5">
                  <c:v>0.31438713830008252</c:v>
                </c:pt>
                <c:pt idx="6">
                  <c:v>0.24717623022351506</c:v>
                </c:pt>
                <c:pt idx="7">
                  <c:v>0.23436342643207198</c:v>
                </c:pt>
                <c:pt idx="8">
                  <c:v>0.3655470633492735</c:v>
                </c:pt>
                <c:pt idx="9">
                  <c:v>0.37248110313831628</c:v>
                </c:pt>
                <c:pt idx="10">
                  <c:v>0.40545458933150169</c:v>
                </c:pt>
                <c:pt idx="11">
                  <c:v>0.29300579143589611</c:v>
                </c:pt>
                <c:pt idx="12">
                  <c:v>0.29046331300762385</c:v>
                </c:pt>
                <c:pt idx="13">
                  <c:v>0.1571463303483292</c:v>
                </c:pt>
                <c:pt idx="14">
                  <c:v>3.8026876192643916E-2</c:v>
                </c:pt>
                <c:pt idx="15">
                  <c:v>3.8589987405613868E-2</c:v>
                </c:pt>
                <c:pt idx="16">
                  <c:v>9.5378902086915296E-2</c:v>
                </c:pt>
                <c:pt idx="17">
                  <c:v>9.4624810163816714E-2</c:v>
                </c:pt>
                <c:pt idx="18">
                  <c:v>0.20655135945238493</c:v>
                </c:pt>
                <c:pt idx="19">
                  <c:v>0.32083831937914697</c:v>
                </c:pt>
                <c:pt idx="20">
                  <c:v>0.40213905722898891</c:v>
                </c:pt>
                <c:pt idx="21">
                  <c:v>0.33523664730175612</c:v>
                </c:pt>
                <c:pt idx="22">
                  <c:v>0.39028249090698208</c:v>
                </c:pt>
                <c:pt idx="23">
                  <c:v>0.40790711013222752</c:v>
                </c:pt>
                <c:pt idx="24">
                  <c:v>0.35725192961647129</c:v>
                </c:pt>
                <c:pt idx="25">
                  <c:v>0.30642766431666185</c:v>
                </c:pt>
                <c:pt idx="26">
                  <c:v>0.35927127261826841</c:v>
                </c:pt>
                <c:pt idx="27">
                  <c:v>0.31792865383417862</c:v>
                </c:pt>
                <c:pt idx="28">
                  <c:v>0.14087936042595589</c:v>
                </c:pt>
                <c:pt idx="29">
                  <c:v>6.1189817422566933E-2</c:v>
                </c:pt>
                <c:pt idx="30">
                  <c:v>-6.2285873004166992E-3</c:v>
                </c:pt>
                <c:pt idx="31">
                  <c:v>-0.14805796872642091</c:v>
                </c:pt>
                <c:pt idx="32">
                  <c:v>-7.253784381898043E-2</c:v>
                </c:pt>
                <c:pt idx="33">
                  <c:v>3.4598111215063204E-2</c:v>
                </c:pt>
                <c:pt idx="34">
                  <c:v>0.10257269016473078</c:v>
                </c:pt>
                <c:pt idx="35">
                  <c:v>0.20356023861817865</c:v>
                </c:pt>
                <c:pt idx="36">
                  <c:v>0.16330868366831552</c:v>
                </c:pt>
                <c:pt idx="37">
                  <c:v>0.25107590593109769</c:v>
                </c:pt>
                <c:pt idx="38">
                  <c:v>0.28382083254147394</c:v>
                </c:pt>
                <c:pt idx="39">
                  <c:v>0.28831753220811646</c:v>
                </c:pt>
                <c:pt idx="40">
                  <c:v>0.29117549641755502</c:v>
                </c:pt>
                <c:pt idx="41">
                  <c:v>0.18831762427953072</c:v>
                </c:pt>
                <c:pt idx="42">
                  <c:v>0.15481791898904657</c:v>
                </c:pt>
                <c:pt idx="43">
                  <c:v>0.15816076923134242</c:v>
                </c:pt>
                <c:pt idx="44">
                  <c:v>0.18361230493425476</c:v>
                </c:pt>
                <c:pt idx="45">
                  <c:v>0.21796088784273643</c:v>
                </c:pt>
                <c:pt idx="46">
                  <c:v>0.10629059118797443</c:v>
                </c:pt>
                <c:pt idx="47">
                  <c:v>0.15329002190642432</c:v>
                </c:pt>
                <c:pt idx="48">
                  <c:v>0.19369604181859509</c:v>
                </c:pt>
                <c:pt idx="49">
                  <c:v>0.21368517656809949</c:v>
                </c:pt>
                <c:pt idx="50">
                  <c:v>0.23291238752021823</c:v>
                </c:pt>
                <c:pt idx="51">
                  <c:v>0.17351554824869542</c:v>
                </c:pt>
                <c:pt idx="52">
                  <c:v>0.19460817081938175</c:v>
                </c:pt>
                <c:pt idx="53">
                  <c:v>9.7214278127605913E-2</c:v>
                </c:pt>
                <c:pt idx="54">
                  <c:v>0.12978441902820431</c:v>
                </c:pt>
                <c:pt idx="55">
                  <c:v>5.4209033357468628E-2</c:v>
                </c:pt>
                <c:pt idx="56">
                  <c:v>2.4664061317858171E-2</c:v>
                </c:pt>
                <c:pt idx="57">
                  <c:v>-2.5079071231570993E-3</c:v>
                </c:pt>
                <c:pt idx="58">
                  <c:v>-6.3503417758716596E-2</c:v>
                </c:pt>
                <c:pt idx="59">
                  <c:v>-0.11146041626705067</c:v>
                </c:pt>
                <c:pt idx="60">
                  <c:v>-4.9097030820413334E-2</c:v>
                </c:pt>
                <c:pt idx="61">
                  <c:v>-1.9156207431426042E-2</c:v>
                </c:pt>
                <c:pt idx="62">
                  <c:v>2.5725115163046819E-2</c:v>
                </c:pt>
                <c:pt idx="63">
                  <c:v>8.763036584707512E-2</c:v>
                </c:pt>
                <c:pt idx="64">
                  <c:v>-1.7711985783935291E-2</c:v>
                </c:pt>
                <c:pt idx="65">
                  <c:v>-6.3784650539874144E-2</c:v>
                </c:pt>
                <c:pt idx="66">
                  <c:v>-9.2591099933257037E-2</c:v>
                </c:pt>
                <c:pt idx="67">
                  <c:v>-0.13902493050586645</c:v>
                </c:pt>
                <c:pt idx="68">
                  <c:v>-0.26705277429132845</c:v>
                </c:pt>
                <c:pt idx="69">
                  <c:v>-0.37228014296201428</c:v>
                </c:pt>
                <c:pt idx="70">
                  <c:v>-0.55006394506367295</c:v>
                </c:pt>
                <c:pt idx="71">
                  <c:v>-0.79328742896786431</c:v>
                </c:pt>
                <c:pt idx="72">
                  <c:v>-0.74551766541169484</c:v>
                </c:pt>
                <c:pt idx="73">
                  <c:v>-0.77095542831995678</c:v>
                </c:pt>
                <c:pt idx="74">
                  <c:v>-0.8052224758842853</c:v>
                </c:pt>
                <c:pt idx="75">
                  <c:v>-0.80281007876303045</c:v>
                </c:pt>
                <c:pt idx="76">
                  <c:v>-0.77638152885986134</c:v>
                </c:pt>
                <c:pt idx="77">
                  <c:v>-0.68946577203676385</c:v>
                </c:pt>
                <c:pt idx="78">
                  <c:v>-0.74899717127820675</c:v>
                </c:pt>
                <c:pt idx="79">
                  <c:v>-0.7952519024731427</c:v>
                </c:pt>
                <c:pt idx="80">
                  <c:v>-0.74564337891351895</c:v>
                </c:pt>
                <c:pt idx="81">
                  <c:v>-0.84393058536366083</c:v>
                </c:pt>
                <c:pt idx="82">
                  <c:v>-0.85801283237345405</c:v>
                </c:pt>
                <c:pt idx="83">
                  <c:v>-1.0103682910984739</c:v>
                </c:pt>
                <c:pt idx="84">
                  <c:v>-0.95642227163119176</c:v>
                </c:pt>
                <c:pt idx="85">
                  <c:v>-0.96291359032044921</c:v>
                </c:pt>
                <c:pt idx="86">
                  <c:v>-0.90923120875717844</c:v>
                </c:pt>
                <c:pt idx="87">
                  <c:v>-0.76192887597588432</c:v>
                </c:pt>
                <c:pt idx="88">
                  <c:v>-0.76403831382212795</c:v>
                </c:pt>
                <c:pt idx="89">
                  <c:v>-0.66997615526099596</c:v>
                </c:pt>
                <c:pt idx="90">
                  <c:v>-0.59393616302001861</c:v>
                </c:pt>
                <c:pt idx="91">
                  <c:v>-0.61895114405308427</c:v>
                </c:pt>
                <c:pt idx="92">
                  <c:v>-0.45856674918638107</c:v>
                </c:pt>
                <c:pt idx="93">
                  <c:v>-0.60392779598659574</c:v>
                </c:pt>
                <c:pt idx="94">
                  <c:v>-0.64900489482232082</c:v>
                </c:pt>
                <c:pt idx="95">
                  <c:v>-0.62264839353251855</c:v>
                </c:pt>
                <c:pt idx="96">
                  <c:v>-0.63337940561616124</c:v>
                </c:pt>
                <c:pt idx="97">
                  <c:v>-0.64327897548021551</c:v>
                </c:pt>
                <c:pt idx="98">
                  <c:v>-0.57571766815663472</c:v>
                </c:pt>
                <c:pt idx="99">
                  <c:v>-0.48369721845492009</c:v>
                </c:pt>
                <c:pt idx="100">
                  <c:v>-0.43678368073380147</c:v>
                </c:pt>
                <c:pt idx="101">
                  <c:v>-0.40539615621762815</c:v>
                </c:pt>
                <c:pt idx="102">
                  <c:v>-0.34898775406500016</c:v>
                </c:pt>
                <c:pt idx="103">
                  <c:v>-0.27688979773689049</c:v>
                </c:pt>
                <c:pt idx="104">
                  <c:v>-0.36057779345786289</c:v>
                </c:pt>
                <c:pt idx="105">
                  <c:v>-0.3396477524566468</c:v>
                </c:pt>
                <c:pt idx="106">
                  <c:v>-0.24855033958812911</c:v>
                </c:pt>
                <c:pt idx="107">
                  <c:v>-0.23998897916562167</c:v>
                </c:pt>
                <c:pt idx="108">
                  <c:v>-0.23080287833601326</c:v>
                </c:pt>
                <c:pt idx="109">
                  <c:v>-0.16121444538986701</c:v>
                </c:pt>
                <c:pt idx="110">
                  <c:v>-3.3597899248631324E-2</c:v>
                </c:pt>
                <c:pt idx="111">
                  <c:v>-4.7324565688923736E-3</c:v>
                </c:pt>
                <c:pt idx="112">
                  <c:v>3.7725675350722132E-2</c:v>
                </c:pt>
                <c:pt idx="113">
                  <c:v>7.6902007186846477E-2</c:v>
                </c:pt>
                <c:pt idx="114">
                  <c:v>0.18185100102808802</c:v>
                </c:pt>
                <c:pt idx="115">
                  <c:v>0.26912025355014596</c:v>
                </c:pt>
                <c:pt idx="116">
                  <c:v>0.78514537482252789</c:v>
                </c:pt>
                <c:pt idx="117">
                  <c:v>0.80826894397411642</c:v>
                </c:pt>
                <c:pt idx="118">
                  <c:v>0.9832647013535134</c:v>
                </c:pt>
                <c:pt idx="119">
                  <c:v>0.59828705094984225</c:v>
                </c:pt>
                <c:pt idx="120">
                  <c:v>0.33012702173156794</c:v>
                </c:pt>
                <c:pt idx="121">
                  <c:v>0.25111763022301253</c:v>
                </c:pt>
                <c:pt idx="122">
                  <c:v>0.2444655043589794</c:v>
                </c:pt>
                <c:pt idx="123">
                  <c:v>-1.8874263134029234E-2</c:v>
                </c:pt>
                <c:pt idx="124">
                  <c:v>0.14725368448275231</c:v>
                </c:pt>
                <c:pt idx="125">
                  <c:v>-5.9876650802060782E-2</c:v>
                </c:pt>
                <c:pt idx="126">
                  <c:v>-0.19115869480603159</c:v>
                </c:pt>
                <c:pt idx="127">
                  <c:v>-0.5002121224816648</c:v>
                </c:pt>
                <c:pt idx="128">
                  <c:v>-0.42338258942213114</c:v>
                </c:pt>
                <c:pt idx="129">
                  <c:v>-0.95016665111351262</c:v>
                </c:pt>
                <c:pt idx="130">
                  <c:v>-0.37828575960251842</c:v>
                </c:pt>
                <c:pt idx="131">
                  <c:v>-0.54651615019839239</c:v>
                </c:pt>
                <c:pt idx="132">
                  <c:v>-0.699713877025542</c:v>
                </c:pt>
                <c:pt idx="133">
                  <c:v>-0.17791732597831805</c:v>
                </c:pt>
                <c:pt idx="134">
                  <c:v>-0.14935882156818236</c:v>
                </c:pt>
                <c:pt idx="135">
                  <c:v>-0.1981967025195186</c:v>
                </c:pt>
                <c:pt idx="136">
                  <c:v>-0.11630994136625317</c:v>
                </c:pt>
                <c:pt idx="137">
                  <c:v>-0.19302217216588696</c:v>
                </c:pt>
                <c:pt idx="138">
                  <c:v>-0.30509131369053399</c:v>
                </c:pt>
                <c:pt idx="139">
                  <c:v>-0.26249201469436845</c:v>
                </c:pt>
                <c:pt idx="140">
                  <c:v>-0.37722902249660129</c:v>
                </c:pt>
                <c:pt idx="141">
                  <c:v>-0.1958620109255711</c:v>
                </c:pt>
                <c:pt idx="142">
                  <c:v>-6.2220231911531476E-2</c:v>
                </c:pt>
                <c:pt idx="143">
                  <c:v>5.0236899264578722E-2</c:v>
                </c:pt>
                <c:pt idx="144">
                  <c:v>0.19399419444048882</c:v>
                </c:pt>
                <c:pt idx="145">
                  <c:v>0.16326373680472644</c:v>
                </c:pt>
                <c:pt idx="146">
                  <c:v>0.23294380539217202</c:v>
                </c:pt>
                <c:pt idx="147">
                  <c:v>0.27545889802331314</c:v>
                </c:pt>
                <c:pt idx="148">
                  <c:v>0.28824942764989681</c:v>
                </c:pt>
                <c:pt idx="149">
                  <c:v>0.11899758259375101</c:v>
                </c:pt>
                <c:pt idx="150">
                  <c:v>1.1134089345105652E-2</c:v>
                </c:pt>
                <c:pt idx="151">
                  <c:v>-0.27694635136471657</c:v>
                </c:pt>
                <c:pt idx="152">
                  <c:v>-0.33391991510764529</c:v>
                </c:pt>
                <c:pt idx="153">
                  <c:v>-0.3426234992377194</c:v>
                </c:pt>
                <c:pt idx="154">
                  <c:v>-0.20109371994624892</c:v>
                </c:pt>
                <c:pt idx="155">
                  <c:v>-0.12308741649968014</c:v>
                </c:pt>
                <c:pt idx="156">
                  <c:v>-0.14370589595579331</c:v>
                </c:pt>
                <c:pt idx="157">
                  <c:v>-0.22992234231601921</c:v>
                </c:pt>
                <c:pt idx="158">
                  <c:v>-0.12460254504435025</c:v>
                </c:pt>
                <c:pt idx="159">
                  <c:v>-0.16193392968708054</c:v>
                </c:pt>
                <c:pt idx="160">
                  <c:v>-0.20593384266988879</c:v>
                </c:pt>
                <c:pt idx="161">
                  <c:v>-0.45692283565470793</c:v>
                </c:pt>
                <c:pt idx="162">
                  <c:v>-0.38445573307846559</c:v>
                </c:pt>
                <c:pt idx="163">
                  <c:v>-0.41561087781357553</c:v>
                </c:pt>
                <c:pt idx="164">
                  <c:v>-0.48724709459538962</c:v>
                </c:pt>
                <c:pt idx="165">
                  <c:v>-0.55089812615201139</c:v>
                </c:pt>
                <c:pt idx="166">
                  <c:v>-0.54537437402409694</c:v>
                </c:pt>
                <c:pt idx="167">
                  <c:v>-0.74223386277986625</c:v>
                </c:pt>
                <c:pt idx="168">
                  <c:v>-0.76559702457690204</c:v>
                </c:pt>
                <c:pt idx="169">
                  <c:v>-0.7730490657167769</c:v>
                </c:pt>
                <c:pt idx="170">
                  <c:v>-0.75687415359692845</c:v>
                </c:pt>
                <c:pt idx="171">
                  <c:v>-0.68887501875773771</c:v>
                </c:pt>
                <c:pt idx="172">
                  <c:v>-0.5434770815941995</c:v>
                </c:pt>
                <c:pt idx="173">
                  <c:v>-0.46381228383321926</c:v>
                </c:pt>
                <c:pt idx="174">
                  <c:v>-0.48216094685070676</c:v>
                </c:pt>
                <c:pt idx="175">
                  <c:v>-0.53475954155924743</c:v>
                </c:pt>
                <c:pt idx="176">
                  <c:v>-0.48929478338277166</c:v>
                </c:pt>
                <c:pt idx="177">
                  <c:v>-0.45504367454467631</c:v>
                </c:pt>
                <c:pt idx="178">
                  <c:v>-0.4722271235005836</c:v>
                </c:pt>
                <c:pt idx="179">
                  <c:v>-0.44482096891008216</c:v>
                </c:pt>
                <c:pt idx="180">
                  <c:v>-0.4443763397216528</c:v>
                </c:pt>
                <c:pt idx="181">
                  <c:v>-0.39202474393663256</c:v>
                </c:pt>
                <c:pt idx="182">
                  <c:v>-0.37041127145245223</c:v>
                </c:pt>
                <c:pt idx="183">
                  <c:v>-0.30669888063245621</c:v>
                </c:pt>
                <c:pt idx="184">
                  <c:v>-0.32064452699954482</c:v>
                </c:pt>
                <c:pt idx="185">
                  <c:v>-0.28115114974091704</c:v>
                </c:pt>
                <c:pt idx="186">
                  <c:v>-0.50754076305475615</c:v>
                </c:pt>
                <c:pt idx="187">
                  <c:v>-0.52289949120122081</c:v>
                </c:pt>
                <c:pt idx="188">
                  <c:v>-0.588401606624393</c:v>
                </c:pt>
                <c:pt idx="189">
                  <c:v>-0.64804112932823377</c:v>
                </c:pt>
                <c:pt idx="190">
                  <c:v>-0.67021719450210782</c:v>
                </c:pt>
                <c:pt idx="191">
                  <c:v>-0.70779052556661737</c:v>
                </c:pt>
                <c:pt idx="192">
                  <c:v>-0.7938540311115484</c:v>
                </c:pt>
                <c:pt idx="193">
                  <c:v>-0.65296510864625945</c:v>
                </c:pt>
                <c:pt idx="194">
                  <c:v>-0.73902965437638901</c:v>
                </c:pt>
                <c:pt idx="195">
                  <c:v>-0.79640763406900683</c:v>
                </c:pt>
                <c:pt idx="196">
                  <c:v>-0.81453724567976338</c:v>
                </c:pt>
                <c:pt idx="197">
                  <c:v>-0.88758354146551699</c:v>
                </c:pt>
                <c:pt idx="198">
                  <c:v>-0.79216506746312609</c:v>
                </c:pt>
                <c:pt idx="199">
                  <c:v>-0.73438067907004267</c:v>
                </c:pt>
                <c:pt idx="200">
                  <c:v>-0.70153551295279359</c:v>
                </c:pt>
                <c:pt idx="201">
                  <c:v>-0.64357031262708519</c:v>
                </c:pt>
                <c:pt idx="202">
                  <c:v>-0.6443344148627328</c:v>
                </c:pt>
                <c:pt idx="203">
                  <c:v>-0.62822118010071282</c:v>
                </c:pt>
                <c:pt idx="204">
                  <c:v>-0.56972629590640611</c:v>
                </c:pt>
                <c:pt idx="205">
                  <c:v>-0.59955964058670053</c:v>
                </c:pt>
                <c:pt idx="206">
                  <c:v>-0.53924906176005083</c:v>
                </c:pt>
                <c:pt idx="207">
                  <c:v>-0.50108430190415088</c:v>
                </c:pt>
                <c:pt idx="208">
                  <c:v>-0.50405215833252592</c:v>
                </c:pt>
                <c:pt idx="209">
                  <c:v>-0.46107930813381515</c:v>
                </c:pt>
                <c:pt idx="210">
                  <c:v>-0.46762496826633593</c:v>
                </c:pt>
                <c:pt idx="211">
                  <c:v>-0.57305035503002544</c:v>
                </c:pt>
                <c:pt idx="212">
                  <c:v>-0.61976230478550021</c:v>
                </c:pt>
                <c:pt idx="213">
                  <c:v>-0.72831298552351598</c:v>
                </c:pt>
                <c:pt idx="214">
                  <c:v>-0.7899838345103104</c:v>
                </c:pt>
                <c:pt idx="215">
                  <c:v>-0.64125637435007488</c:v>
                </c:pt>
                <c:pt idx="216">
                  <c:v>-0.53886722186789382</c:v>
                </c:pt>
                <c:pt idx="217">
                  <c:v>-0.40639225730352657</c:v>
                </c:pt>
                <c:pt idx="218">
                  <c:v>-0.24615816995301748</c:v>
                </c:pt>
                <c:pt idx="219">
                  <c:v>-0.22580198914960753</c:v>
                </c:pt>
                <c:pt idx="220">
                  <c:v>-0.18479489312802627</c:v>
                </c:pt>
                <c:pt idx="221">
                  <c:v>-2.6666616947745025E-2</c:v>
                </c:pt>
                <c:pt idx="222">
                  <c:v>5.3991883394839263E-2</c:v>
                </c:pt>
                <c:pt idx="223">
                  <c:v>4.1681261654962054E-2</c:v>
                </c:pt>
                <c:pt idx="224">
                  <c:v>0.11558763487645787</c:v>
                </c:pt>
                <c:pt idx="225">
                  <c:v>2.7864234617830386E-2</c:v>
                </c:pt>
                <c:pt idx="226">
                  <c:v>-5.4506177380010568E-2</c:v>
                </c:pt>
                <c:pt idx="227">
                  <c:v>6.626731216244347E-2</c:v>
                </c:pt>
                <c:pt idx="228">
                  <c:v>-6.0842812949977843E-2</c:v>
                </c:pt>
                <c:pt idx="229">
                  <c:v>4.3193395339401641E-2</c:v>
                </c:pt>
                <c:pt idx="230">
                  <c:v>-0.15796379792102505</c:v>
                </c:pt>
                <c:pt idx="231">
                  <c:v>-0.15809465509247639</c:v>
                </c:pt>
                <c:pt idx="232">
                  <c:v>-6.5139544645883285E-2</c:v>
                </c:pt>
                <c:pt idx="233">
                  <c:v>3.3840452578734664E-2</c:v>
                </c:pt>
                <c:pt idx="234">
                  <c:v>0.22131349620207572</c:v>
                </c:pt>
                <c:pt idx="235">
                  <c:v>0.29860436768191573</c:v>
                </c:pt>
                <c:pt idx="236">
                  <c:v>0.32279042711224659</c:v>
                </c:pt>
                <c:pt idx="237">
                  <c:v>0.38817836440389553</c:v>
                </c:pt>
                <c:pt idx="238">
                  <c:v>0.32676895089282976</c:v>
                </c:pt>
                <c:pt idx="239">
                  <c:v>0.45023839060353527</c:v>
                </c:pt>
                <c:pt idx="240">
                  <c:v>0.30458335749896376</c:v>
                </c:pt>
                <c:pt idx="241">
                  <c:v>0.34850215672203927</c:v>
                </c:pt>
                <c:pt idx="242">
                  <c:v>0.17829753491550671</c:v>
                </c:pt>
                <c:pt idx="243">
                  <c:v>0.44692035691402504</c:v>
                </c:pt>
                <c:pt idx="244">
                  <c:v>0.70457556162919455</c:v>
                </c:pt>
                <c:pt idx="245">
                  <c:v>0.68235591252351235</c:v>
                </c:pt>
                <c:pt idx="246">
                  <c:v>0.73040810442262394</c:v>
                </c:pt>
                <c:pt idx="247">
                  <c:v>0.80322539710397844</c:v>
                </c:pt>
                <c:pt idx="248">
                  <c:v>0.754859636300659</c:v>
                </c:pt>
                <c:pt idx="249">
                  <c:v>0.48654754942657596</c:v>
                </c:pt>
                <c:pt idx="250">
                  <c:v>0.51548737184697413</c:v>
                </c:pt>
                <c:pt idx="251">
                  <c:v>0.69899154526332719</c:v>
                </c:pt>
                <c:pt idx="252">
                  <c:v>0.72949535444251268</c:v>
                </c:pt>
                <c:pt idx="253">
                  <c:v>0.75143808613008167</c:v>
                </c:pt>
                <c:pt idx="254">
                  <c:v>0.76376801001161576</c:v>
                </c:pt>
                <c:pt idx="255">
                  <c:v>0.71088315570953697</c:v>
                </c:pt>
                <c:pt idx="256">
                  <c:v>0.73916929751043781</c:v>
                </c:pt>
                <c:pt idx="257">
                  <c:v>0.73434283580684589</c:v>
                </c:pt>
                <c:pt idx="258">
                  <c:v>0.74041913987315522</c:v>
                </c:pt>
                <c:pt idx="259">
                  <c:v>0.76058525197323312</c:v>
                </c:pt>
                <c:pt idx="260">
                  <c:v>0.75568546530165426</c:v>
                </c:pt>
                <c:pt idx="261">
                  <c:v>0.69479175231531154</c:v>
                </c:pt>
                <c:pt idx="262">
                  <c:v>0.74726514974986269</c:v>
                </c:pt>
                <c:pt idx="263">
                  <c:v>0.7470074449998807</c:v>
                </c:pt>
                <c:pt idx="264">
                  <c:v>0.6975239516570364</c:v>
                </c:pt>
                <c:pt idx="265">
                  <c:v>0.61202458599863219</c:v>
                </c:pt>
                <c:pt idx="266">
                  <c:v>0.49330718979029442</c:v>
                </c:pt>
                <c:pt idx="267">
                  <c:v>0.51226401146275358</c:v>
                </c:pt>
                <c:pt idx="268">
                  <c:v>0.61119539121815558</c:v>
                </c:pt>
                <c:pt idx="269">
                  <c:v>0.61159573783663246</c:v>
                </c:pt>
                <c:pt idx="270">
                  <c:v>0.63067815787086867</c:v>
                </c:pt>
                <c:pt idx="271">
                  <c:v>0.64397896829719592</c:v>
                </c:pt>
                <c:pt idx="272">
                  <c:v>0.53646867622005312</c:v>
                </c:pt>
                <c:pt idx="273">
                  <c:v>0.60656169841501217</c:v>
                </c:pt>
                <c:pt idx="274">
                  <c:v>0.57854442078450419</c:v>
                </c:pt>
                <c:pt idx="275">
                  <c:v>0.68263384869921451</c:v>
                </c:pt>
                <c:pt idx="276">
                  <c:v>0.60399419837907931</c:v>
                </c:pt>
                <c:pt idx="277">
                  <c:v>0.54083618190007265</c:v>
                </c:pt>
                <c:pt idx="278">
                  <c:v>0.47432698013528085</c:v>
                </c:pt>
                <c:pt idx="279">
                  <c:v>0.38575008445659453</c:v>
                </c:pt>
                <c:pt idx="280">
                  <c:v>0.32480158658974723</c:v>
                </c:pt>
                <c:pt idx="281">
                  <c:v>7.7887786824045235E-2</c:v>
                </c:pt>
                <c:pt idx="282">
                  <c:v>0.2089979212934287</c:v>
                </c:pt>
                <c:pt idx="283">
                  <c:v>0.27163397551916735</c:v>
                </c:pt>
                <c:pt idx="284">
                  <c:v>0.32292693078708129</c:v>
                </c:pt>
                <c:pt idx="285">
                  <c:v>0.29591350850916398</c:v>
                </c:pt>
                <c:pt idx="286">
                  <c:v>0.24473481347065465</c:v>
                </c:pt>
                <c:pt idx="287">
                  <c:v>0.28196157185759024</c:v>
                </c:pt>
                <c:pt idx="288">
                  <c:v>0.29097237465897507</c:v>
                </c:pt>
                <c:pt idx="289">
                  <c:v>0.26691852798470089</c:v>
                </c:pt>
                <c:pt idx="290">
                  <c:v>0.26090126217120996</c:v>
                </c:pt>
                <c:pt idx="291">
                  <c:v>0.33953860459666646</c:v>
                </c:pt>
                <c:pt idx="292">
                  <c:v>0.24693138890705596</c:v>
                </c:pt>
                <c:pt idx="293">
                  <c:v>0.14508813850673702</c:v>
                </c:pt>
                <c:pt idx="294">
                  <c:v>0.1539007459719372</c:v>
                </c:pt>
                <c:pt idx="295">
                  <c:v>-4.5298415425031657E-2</c:v>
                </c:pt>
                <c:pt idx="296">
                  <c:v>-0.12337969543721267</c:v>
                </c:pt>
                <c:pt idx="297">
                  <c:v>-0.25375833560939948</c:v>
                </c:pt>
                <c:pt idx="298">
                  <c:v>-0.59629680192532852</c:v>
                </c:pt>
                <c:pt idx="299">
                  <c:v>-0.69125530129826562</c:v>
                </c:pt>
                <c:pt idx="300">
                  <c:v>-0.44478800248420058</c:v>
                </c:pt>
                <c:pt idx="301">
                  <c:v>-0.34981547683828429</c:v>
                </c:pt>
                <c:pt idx="302">
                  <c:v>-0.47327649598290222</c:v>
                </c:pt>
                <c:pt idx="303">
                  <c:v>-0.42746477832634311</c:v>
                </c:pt>
                <c:pt idx="304">
                  <c:v>-0.32789361441230191</c:v>
                </c:pt>
                <c:pt idx="305">
                  <c:v>-0.34457043453738567</c:v>
                </c:pt>
                <c:pt idx="306">
                  <c:v>-0.35932739125642033</c:v>
                </c:pt>
                <c:pt idx="307">
                  <c:v>-0.37132155326019101</c:v>
                </c:pt>
                <c:pt idx="308">
                  <c:v>-0.47283853708282364</c:v>
                </c:pt>
                <c:pt idx="309">
                  <c:v>-0.47460402941498303</c:v>
                </c:pt>
                <c:pt idx="310">
                  <c:v>-0.54161717309473967</c:v>
                </c:pt>
                <c:pt idx="311">
                  <c:v>-0.60114126405562063</c:v>
                </c:pt>
                <c:pt idx="312">
                  <c:v>-0.67930997792891434</c:v>
                </c:pt>
                <c:pt idx="313">
                  <c:v>-0.64914175726848089</c:v>
                </c:pt>
                <c:pt idx="314">
                  <c:v>-0.62121154605435158</c:v>
                </c:pt>
                <c:pt idx="315">
                  <c:v>-0.70198217330362378</c:v>
                </c:pt>
                <c:pt idx="316">
                  <c:v>-0.68306050564709786</c:v>
                </c:pt>
                <c:pt idx="317">
                  <c:v>-0.71410202040872506</c:v>
                </c:pt>
                <c:pt idx="318">
                  <c:v>-0.69796005925231419</c:v>
                </c:pt>
                <c:pt idx="319">
                  <c:v>-0.69585114349094734</c:v>
                </c:pt>
                <c:pt idx="320">
                  <c:v>-0.7740879159631876</c:v>
                </c:pt>
                <c:pt idx="321">
                  <c:v>-0.69818046783137977</c:v>
                </c:pt>
                <c:pt idx="322">
                  <c:v>-0.62528595973571222</c:v>
                </c:pt>
                <c:pt idx="323">
                  <c:v>-0.56066357895585894</c:v>
                </c:pt>
                <c:pt idx="324">
                  <c:v>-0.58710470695124273</c:v>
                </c:pt>
                <c:pt idx="325">
                  <c:v>-0.63793577501069731</c:v>
                </c:pt>
                <c:pt idx="326">
                  <c:v>-0.78340121472635105</c:v>
                </c:pt>
                <c:pt idx="327">
                  <c:v>-0.73692768820519872</c:v>
                </c:pt>
                <c:pt idx="328">
                  <c:v>-0.90067554964961227</c:v>
                </c:pt>
                <c:pt idx="329">
                  <c:v>-0.92530036109832914</c:v>
                </c:pt>
                <c:pt idx="330">
                  <c:v>-0.85961215549787762</c:v>
                </c:pt>
                <c:pt idx="331">
                  <c:v>-0.70772933545214534</c:v>
                </c:pt>
                <c:pt idx="332">
                  <c:v>-0.63204147807622069</c:v>
                </c:pt>
                <c:pt idx="333">
                  <c:v>-0.52888835720804406</c:v>
                </c:pt>
                <c:pt idx="334">
                  <c:v>-0.54474921331608017</c:v>
                </c:pt>
                <c:pt idx="335">
                  <c:v>-0.59943185744858163</c:v>
                </c:pt>
                <c:pt idx="336">
                  <c:v>-0.65091510299580124</c:v>
                </c:pt>
                <c:pt idx="337">
                  <c:v>-0.69841455676934372</c:v>
                </c:pt>
                <c:pt idx="338">
                  <c:v>-0.67019173475326244</c:v>
                </c:pt>
                <c:pt idx="339">
                  <c:v>-0.68210529799062836</c:v>
                </c:pt>
                <c:pt idx="340">
                  <c:v>-0.61436531008668704</c:v>
                </c:pt>
                <c:pt idx="341">
                  <c:v>-0.58224150984507927</c:v>
                </c:pt>
                <c:pt idx="342">
                  <c:v>-0.63364645840366307</c:v>
                </c:pt>
                <c:pt idx="343">
                  <c:v>-0.54333538657707481</c:v>
                </c:pt>
                <c:pt idx="344">
                  <c:v>-0.4548846092052985</c:v>
                </c:pt>
                <c:pt idx="345">
                  <c:v>-0.41642702547102639</c:v>
                </c:pt>
                <c:pt idx="346">
                  <c:v>-0.49969855223919735</c:v>
                </c:pt>
                <c:pt idx="347">
                  <c:v>-0.42818609990358758</c:v>
                </c:pt>
                <c:pt idx="348">
                  <c:v>-0.28586116545595985</c:v>
                </c:pt>
                <c:pt idx="349">
                  <c:v>-0.27134306366453775</c:v>
                </c:pt>
                <c:pt idx="350">
                  <c:v>-0.23312937218544966</c:v>
                </c:pt>
                <c:pt idx="351">
                  <c:v>-0.4340825724926084</c:v>
                </c:pt>
                <c:pt idx="352">
                  <c:v>-0.38933475995218059</c:v>
                </c:pt>
                <c:pt idx="353">
                  <c:v>-0.36423971068726568</c:v>
                </c:pt>
                <c:pt idx="354">
                  <c:v>-0.38763112173301273</c:v>
                </c:pt>
                <c:pt idx="355">
                  <c:v>-0.37302790174494926</c:v>
                </c:pt>
                <c:pt idx="356">
                  <c:v>-0.37731072586773418</c:v>
                </c:pt>
                <c:pt idx="357">
                  <c:v>-0.32490743511517683</c:v>
                </c:pt>
                <c:pt idx="358">
                  <c:v>-0.2585846138830048</c:v>
                </c:pt>
                <c:pt idx="359">
                  <c:v>-0.21705768868547748</c:v>
                </c:pt>
                <c:pt idx="360">
                  <c:v>-0.24137021248505802</c:v>
                </c:pt>
                <c:pt idx="361">
                  <c:v>-0.20979131603323903</c:v>
                </c:pt>
                <c:pt idx="362">
                  <c:v>-0.336474940082372</c:v>
                </c:pt>
                <c:pt idx="363">
                  <c:v>-0.23825405070379851</c:v>
                </c:pt>
                <c:pt idx="364">
                  <c:v>-0.12773997502099443</c:v>
                </c:pt>
                <c:pt idx="365">
                  <c:v>-0.13798550781319507</c:v>
                </c:pt>
                <c:pt idx="366">
                  <c:v>-7.9683550082138177E-2</c:v>
                </c:pt>
                <c:pt idx="367">
                  <c:v>4.8794838208562452E-2</c:v>
                </c:pt>
                <c:pt idx="368">
                  <c:v>6.8244091485971992E-2</c:v>
                </c:pt>
                <c:pt idx="369">
                  <c:v>6.6654098900880698E-2</c:v>
                </c:pt>
                <c:pt idx="370">
                  <c:v>9.9690940727706123E-2</c:v>
                </c:pt>
                <c:pt idx="371">
                  <c:v>0.20440741030817228</c:v>
                </c:pt>
                <c:pt idx="372">
                  <c:v>0.2214934477752008</c:v>
                </c:pt>
                <c:pt idx="373">
                  <c:v>0.21787420069128732</c:v>
                </c:pt>
                <c:pt idx="374">
                  <c:v>0.2273134703727123</c:v>
                </c:pt>
                <c:pt idx="375">
                  <c:v>0.22573383195797025</c:v>
                </c:pt>
                <c:pt idx="376">
                  <c:v>0.18288990112963222</c:v>
                </c:pt>
                <c:pt idx="377">
                  <c:v>0.14499590616849034</c:v>
                </c:pt>
                <c:pt idx="378">
                  <c:v>0.16942526198661034</c:v>
                </c:pt>
                <c:pt idx="379">
                  <c:v>0.13954947953291966</c:v>
                </c:pt>
                <c:pt idx="380">
                  <c:v>0.18657046961235074</c:v>
                </c:pt>
                <c:pt idx="381">
                  <c:v>0.23180373264949761</c:v>
                </c:pt>
                <c:pt idx="382">
                  <c:v>0.27635441104641056</c:v>
                </c:pt>
                <c:pt idx="383">
                  <c:v>0.31280162372017489</c:v>
                </c:pt>
                <c:pt idx="384">
                  <c:v>0.33587979520178773</c:v>
                </c:pt>
                <c:pt idx="385">
                  <c:v>0.36296505789300304</c:v>
                </c:pt>
                <c:pt idx="386">
                  <c:v>0.36035377803087687</c:v>
                </c:pt>
                <c:pt idx="387">
                  <c:v>0.32283552324851172</c:v>
                </c:pt>
                <c:pt idx="388">
                  <c:v>0.29343894029082762</c:v>
                </c:pt>
                <c:pt idx="389">
                  <c:v>0.3919154051801621</c:v>
                </c:pt>
                <c:pt idx="390">
                  <c:v>0.42300980390297294</c:v>
                </c:pt>
                <c:pt idx="391">
                  <c:v>0.39662642133641979</c:v>
                </c:pt>
                <c:pt idx="392">
                  <c:v>0.4875935589178102</c:v>
                </c:pt>
                <c:pt idx="393">
                  <c:v>0.4900687233547254</c:v>
                </c:pt>
                <c:pt idx="394">
                  <c:v>0.41799173247600074</c:v>
                </c:pt>
                <c:pt idx="395">
                  <c:v>0.52976888508764763</c:v>
                </c:pt>
                <c:pt idx="396">
                  <c:v>0.54982431185906711</c:v>
                </c:pt>
                <c:pt idx="397">
                  <c:v>0.60237797976516938</c:v>
                </c:pt>
                <c:pt idx="398">
                  <c:v>0.56067163379864415</c:v>
                </c:pt>
                <c:pt idx="399">
                  <c:v>0.67151289745295739</c:v>
                </c:pt>
                <c:pt idx="400">
                  <c:v>0.72519815109052799</c:v>
                </c:pt>
                <c:pt idx="401">
                  <c:v>0.66018236714472645</c:v>
                </c:pt>
                <c:pt idx="402">
                  <c:v>0.61148311815229028</c:v>
                </c:pt>
                <c:pt idx="403">
                  <c:v>0.46293405979311997</c:v>
                </c:pt>
                <c:pt idx="404">
                  <c:v>0.37895793368894687</c:v>
                </c:pt>
                <c:pt idx="405">
                  <c:v>0.43384983353687601</c:v>
                </c:pt>
                <c:pt idx="406">
                  <c:v>0.30100562869387559</c:v>
                </c:pt>
                <c:pt idx="407">
                  <c:v>0.42605675636316631</c:v>
                </c:pt>
                <c:pt idx="408">
                  <c:v>0.41911701640852095</c:v>
                </c:pt>
                <c:pt idx="409">
                  <c:v>0.30873005352414945</c:v>
                </c:pt>
                <c:pt idx="410">
                  <c:v>0.16526574761296303</c:v>
                </c:pt>
                <c:pt idx="411">
                  <c:v>0.17662534784655098</c:v>
                </c:pt>
                <c:pt idx="412">
                  <c:v>0.13124933052178323</c:v>
                </c:pt>
                <c:pt idx="413">
                  <c:v>0.23255959742976434</c:v>
                </c:pt>
                <c:pt idx="414">
                  <c:v>0.27067559072915048</c:v>
                </c:pt>
                <c:pt idx="415">
                  <c:v>0.31710622317521153</c:v>
                </c:pt>
                <c:pt idx="416">
                  <c:v>0.30092896934122748</c:v>
                </c:pt>
                <c:pt idx="417">
                  <c:v>0.28424957191120759</c:v>
                </c:pt>
                <c:pt idx="418">
                  <c:v>0.2283512762466143</c:v>
                </c:pt>
                <c:pt idx="419">
                  <c:v>0.27547297035102458</c:v>
                </c:pt>
                <c:pt idx="420">
                  <c:v>0.25277881379453349</c:v>
                </c:pt>
                <c:pt idx="421">
                  <c:v>0.24846691194152085</c:v>
                </c:pt>
                <c:pt idx="422">
                  <c:v>0.24367281931918003</c:v>
                </c:pt>
                <c:pt idx="423">
                  <c:v>0.20318822906388803</c:v>
                </c:pt>
                <c:pt idx="424">
                  <c:v>0.23456423696535877</c:v>
                </c:pt>
                <c:pt idx="425">
                  <c:v>0.17160029625840525</c:v>
                </c:pt>
                <c:pt idx="426">
                  <c:v>0.17034814696752437</c:v>
                </c:pt>
                <c:pt idx="427">
                  <c:v>0.19152063015679616</c:v>
                </c:pt>
                <c:pt idx="428">
                  <c:v>0.20420692210689259</c:v>
                </c:pt>
                <c:pt idx="429">
                  <c:v>0.21777625744582552</c:v>
                </c:pt>
                <c:pt idx="430">
                  <c:v>0.22109666884118973</c:v>
                </c:pt>
                <c:pt idx="431">
                  <c:v>0.18975705043698254</c:v>
                </c:pt>
                <c:pt idx="432">
                  <c:v>0.18668719387640373</c:v>
                </c:pt>
                <c:pt idx="433">
                  <c:v>0.18343844111405405</c:v>
                </c:pt>
                <c:pt idx="434">
                  <c:v>0.14461830093564731</c:v>
                </c:pt>
                <c:pt idx="435">
                  <c:v>2.7046186471922085E-2</c:v>
                </c:pt>
                <c:pt idx="436">
                  <c:v>-2.250801152915366E-2</c:v>
                </c:pt>
                <c:pt idx="437">
                  <c:v>0.15831418248798804</c:v>
                </c:pt>
                <c:pt idx="438">
                  <c:v>0.24448525537761728</c:v>
                </c:pt>
                <c:pt idx="439">
                  <c:v>0.29909668472178813</c:v>
                </c:pt>
                <c:pt idx="440">
                  <c:v>0.31754872265661449</c:v>
                </c:pt>
                <c:pt idx="441">
                  <c:v>0.20130965567294992</c:v>
                </c:pt>
                <c:pt idx="442">
                  <c:v>0.2670996995360182</c:v>
                </c:pt>
                <c:pt idx="443">
                  <c:v>0.44594604524594872</c:v>
                </c:pt>
                <c:pt idx="444">
                  <c:v>0.46227478120842552</c:v>
                </c:pt>
                <c:pt idx="445">
                  <c:v>0.45912308802210416</c:v>
                </c:pt>
                <c:pt idx="446">
                  <c:v>0.38781434194817987</c:v>
                </c:pt>
                <c:pt idx="447">
                  <c:v>0.44394837400293308</c:v>
                </c:pt>
                <c:pt idx="448">
                  <c:v>0.51851796214985635</c:v>
                </c:pt>
                <c:pt idx="449">
                  <c:v>0.50196475199447432</c:v>
                </c:pt>
                <c:pt idx="450">
                  <c:v>0.5197328932677574</c:v>
                </c:pt>
                <c:pt idx="451">
                  <c:v>0.50447532143179186</c:v>
                </c:pt>
                <c:pt idx="452">
                  <c:v>0.59452044379864921</c:v>
                </c:pt>
                <c:pt idx="453">
                  <c:v>0.59671167110500667</c:v>
                </c:pt>
                <c:pt idx="454">
                  <c:v>0.59088562016150981</c:v>
                </c:pt>
                <c:pt idx="455">
                  <c:v>0.63422416899059564</c:v>
                </c:pt>
                <c:pt idx="456">
                  <c:v>0.65957746988255417</c:v>
                </c:pt>
                <c:pt idx="457">
                  <c:v>0.66133135727704473</c:v>
                </c:pt>
                <c:pt idx="458">
                  <c:v>0.65951927572057611</c:v>
                </c:pt>
                <c:pt idx="459">
                  <c:v>0.69499190682390233</c:v>
                </c:pt>
                <c:pt idx="460">
                  <c:v>0.68200073657818416</c:v>
                </c:pt>
                <c:pt idx="461">
                  <c:v>0.66193236402004629</c:v>
                </c:pt>
                <c:pt idx="462">
                  <c:v>0.61552297863769834</c:v>
                </c:pt>
                <c:pt idx="463">
                  <c:v>0.6641076140893275</c:v>
                </c:pt>
                <c:pt idx="464">
                  <c:v>0.69262032763244996</c:v>
                </c:pt>
                <c:pt idx="465">
                  <c:v>0.68425799897433992</c:v>
                </c:pt>
                <c:pt idx="466">
                  <c:v>0.67246514768691801</c:v>
                </c:pt>
                <c:pt idx="467">
                  <c:v>0.68127873168948327</c:v>
                </c:pt>
                <c:pt idx="468">
                  <c:v>0.71596803242065932</c:v>
                </c:pt>
                <c:pt idx="469">
                  <c:v>0.66991342399172682</c:v>
                </c:pt>
                <c:pt idx="470">
                  <c:v>0.68026574082328484</c:v>
                </c:pt>
                <c:pt idx="471">
                  <c:v>0.70049063537136913</c:v>
                </c:pt>
                <c:pt idx="472">
                  <c:v>0.69442454134119436</c:v>
                </c:pt>
                <c:pt idx="473">
                  <c:v>0.71877912359845353</c:v>
                </c:pt>
                <c:pt idx="474">
                  <c:v>0.77049030819994468</c:v>
                </c:pt>
                <c:pt idx="475">
                  <c:v>0.66242061373653138</c:v>
                </c:pt>
                <c:pt idx="476">
                  <c:v>0.7354693235585148</c:v>
                </c:pt>
                <c:pt idx="477">
                  <c:v>0.71277877779187993</c:v>
                </c:pt>
                <c:pt idx="478">
                  <c:v>0.71225744413211434</c:v>
                </c:pt>
                <c:pt idx="479">
                  <c:v>0.75601207480964117</c:v>
                </c:pt>
                <c:pt idx="480">
                  <c:v>0.60797320456263004</c:v>
                </c:pt>
                <c:pt idx="481">
                  <c:v>0.77160387816126874</c:v>
                </c:pt>
                <c:pt idx="482">
                  <c:v>0.81706910004654087</c:v>
                </c:pt>
                <c:pt idx="483">
                  <c:v>0.87982608214701308</c:v>
                </c:pt>
                <c:pt idx="484">
                  <c:v>0.89724414193563651</c:v>
                </c:pt>
                <c:pt idx="485">
                  <c:v>0.91979926490190178</c:v>
                </c:pt>
                <c:pt idx="486">
                  <c:v>0.8665090628901263</c:v>
                </c:pt>
                <c:pt idx="487">
                  <c:v>0.8884950307928613</c:v>
                </c:pt>
                <c:pt idx="488">
                  <c:v>0.86026960433605204</c:v>
                </c:pt>
                <c:pt idx="489">
                  <c:v>0.71697758978916548</c:v>
                </c:pt>
                <c:pt idx="490">
                  <c:v>0.68671851435820475</c:v>
                </c:pt>
                <c:pt idx="491">
                  <c:v>0.69613994224659614</c:v>
                </c:pt>
                <c:pt idx="492">
                  <c:v>0.74810691425869258</c:v>
                </c:pt>
                <c:pt idx="493">
                  <c:v>0.80911073360299401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'Q &amp; CAPE for Chart'!$K$5</c:f>
              <c:strCache>
                <c:ptCount val="1"/>
                <c:pt idx="0">
                  <c:v>Log CAPE to its own average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'Q &amp; CAPE for Chart'!$C$6:$C$499</c:f>
              <c:numCache>
                <c:formatCode>General</c:formatCode>
                <c:ptCount val="494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</c:numCache>
            </c:numRef>
          </c:cat>
          <c:val>
            <c:numRef>
              <c:f>'Q &amp; CAPE for Chart'!$K$6:$K$499</c:f>
              <c:numCache>
                <c:formatCode>General</c:formatCode>
                <c:ptCount val="494"/>
                <c:pt idx="0">
                  <c:v>0.15758493194555112</c:v>
                </c:pt>
                <c:pt idx="1">
                  <c:v>0.11633131581102039</c:v>
                </c:pt>
                <c:pt idx="2">
                  <c:v>8.0956859119379498E-2</c:v>
                </c:pt>
                <c:pt idx="3">
                  <c:v>0.26151779466199782</c:v>
                </c:pt>
                <c:pt idx="4">
                  <c:v>0.33770963868288389</c:v>
                </c:pt>
                <c:pt idx="5">
                  <c:v>0.46139261210928834</c:v>
                </c:pt>
                <c:pt idx="6">
                  <c:v>0.35303473584606876</c:v>
                </c:pt>
                <c:pt idx="7">
                  <c:v>0.31392897562970729</c:v>
                </c:pt>
                <c:pt idx="8">
                  <c:v>0.34862806851279143</c:v>
                </c:pt>
                <c:pt idx="9">
                  <c:v>0.33056632448063072</c:v>
                </c:pt>
                <c:pt idx="10">
                  <c:v>0.37213093269735903</c:v>
                </c:pt>
                <c:pt idx="11">
                  <c:v>0.22234224473373146</c:v>
                </c:pt>
                <c:pt idx="12">
                  <c:v>0.2366425839551021</c:v>
                </c:pt>
                <c:pt idx="13">
                  <c:v>0.12874553911182865</c:v>
                </c:pt>
                <c:pt idx="14">
                  <c:v>5.4367644693866998E-4</c:v>
                </c:pt>
                <c:pt idx="15">
                  <c:v>2.4921872523147169E-2</c:v>
                </c:pt>
                <c:pt idx="16">
                  <c:v>-3.7227398541144437E-2</c:v>
                </c:pt>
                <c:pt idx="17">
                  <c:v>-1.3896707343267721E-2</c:v>
                </c:pt>
                <c:pt idx="18">
                  <c:v>6.1092479334503326E-2</c:v>
                </c:pt>
                <c:pt idx="19">
                  <c:v>0.13700490791638145</c:v>
                </c:pt>
                <c:pt idx="20">
                  <c:v>0.21988331895423946</c:v>
                </c:pt>
                <c:pt idx="21">
                  <c:v>0.15851153848101585</c:v>
                </c:pt>
                <c:pt idx="22">
                  <c:v>0.20841934412635485</c:v>
                </c:pt>
                <c:pt idx="23">
                  <c:v>0.19901828705526792</c:v>
                </c:pt>
                <c:pt idx="24">
                  <c:v>0.18148051989357958</c:v>
                </c:pt>
                <c:pt idx="25">
                  <c:v>0.12228565080573368</c:v>
                </c:pt>
                <c:pt idx="26">
                  <c:v>0.17561958816446815</c:v>
                </c:pt>
                <c:pt idx="27">
                  <c:v>8.8838117659960553E-2</c:v>
                </c:pt>
                <c:pt idx="28">
                  <c:v>-9.6964232820315133E-2</c:v>
                </c:pt>
                <c:pt idx="29">
                  <c:v>-0.20847665301536886</c:v>
                </c:pt>
                <c:pt idx="30">
                  <c:v>-0.27382795679106864</c:v>
                </c:pt>
                <c:pt idx="31">
                  <c:v>-0.35896646922180042</c:v>
                </c:pt>
                <c:pt idx="32">
                  <c:v>-0.3040438396877973</c:v>
                </c:pt>
                <c:pt idx="33">
                  <c:v>-0.21951187764699873</c:v>
                </c:pt>
                <c:pt idx="34">
                  <c:v>-0.17126144477660418</c:v>
                </c:pt>
                <c:pt idx="35">
                  <c:v>-0.1091650067924219</c:v>
                </c:pt>
                <c:pt idx="36">
                  <c:v>-0.12708129546388433</c:v>
                </c:pt>
                <c:pt idx="37">
                  <c:v>-7.9399584066751641E-2</c:v>
                </c:pt>
                <c:pt idx="38">
                  <c:v>-6.5846830085236382E-2</c:v>
                </c:pt>
                <c:pt idx="39">
                  <c:v>-9.9577066473557588E-2</c:v>
                </c:pt>
                <c:pt idx="40">
                  <c:v>-0.14834181360837806</c:v>
                </c:pt>
                <c:pt idx="41">
                  <c:v>-0.22451404882832571</c:v>
                </c:pt>
                <c:pt idx="42">
                  <c:v>-0.23121191833492347</c:v>
                </c:pt>
                <c:pt idx="43">
                  <c:v>-0.17114434100514478</c:v>
                </c:pt>
                <c:pt idx="44">
                  <c:v>-0.12613292863988099</c:v>
                </c:pt>
                <c:pt idx="45">
                  <c:v>-6.1339550758189337E-2</c:v>
                </c:pt>
                <c:pt idx="46">
                  <c:v>-0.22571775522340307</c:v>
                </c:pt>
                <c:pt idx="47">
                  <c:v>-0.15645411498772899</c:v>
                </c:pt>
                <c:pt idx="48">
                  <c:v>-0.1769187318723249</c:v>
                </c:pt>
                <c:pt idx="49">
                  <c:v>-0.16621307824170309</c:v>
                </c:pt>
                <c:pt idx="50">
                  <c:v>-0.15572657925451705</c:v>
                </c:pt>
                <c:pt idx="51">
                  <c:v>-0.19541234822162926</c:v>
                </c:pt>
                <c:pt idx="52">
                  <c:v>-0.26850759911597222</c:v>
                </c:pt>
                <c:pt idx="53">
                  <c:v>-0.3479784033658942</c:v>
                </c:pt>
                <c:pt idx="54">
                  <c:v>-0.31787768930183607</c:v>
                </c:pt>
                <c:pt idx="55">
                  <c:v>-0.37590826177599834</c:v>
                </c:pt>
                <c:pt idx="56">
                  <c:v>-0.33124901631809034</c:v>
                </c:pt>
                <c:pt idx="57">
                  <c:v>-0.35280285308865111</c:v>
                </c:pt>
                <c:pt idx="58">
                  <c:v>-0.43676738033072149</c:v>
                </c:pt>
                <c:pt idx="59">
                  <c:v>-0.46790746912230424</c:v>
                </c:pt>
                <c:pt idx="60">
                  <c:v>-0.4168778955570917</c:v>
                </c:pt>
                <c:pt idx="61">
                  <c:v>-0.37609685626399242</c:v>
                </c:pt>
                <c:pt idx="62">
                  <c:v>-0.30242068877821043</c:v>
                </c:pt>
                <c:pt idx="63">
                  <c:v>-0.23296996868112999</c:v>
                </c:pt>
                <c:pt idx="64">
                  <c:v>-0.28936759766761194</c:v>
                </c:pt>
                <c:pt idx="65">
                  <c:v>-0.3035173078135866</c:v>
                </c:pt>
                <c:pt idx="66">
                  <c:v>-0.30548530576183069</c:v>
                </c:pt>
                <c:pt idx="67">
                  <c:v>-0.3475774415085458</c:v>
                </c:pt>
                <c:pt idx="68">
                  <c:v>-0.44298948343469197</c:v>
                </c:pt>
                <c:pt idx="69">
                  <c:v>-0.56108063039878908</c:v>
                </c:pt>
                <c:pt idx="70">
                  <c:v>-0.69950243430199754</c:v>
                </c:pt>
                <c:pt idx="71">
                  <c:v>-0.91294540021692816</c:v>
                </c:pt>
                <c:pt idx="72">
                  <c:v>-0.87025334034463053</c:v>
                </c:pt>
                <c:pt idx="73">
                  <c:v>-0.8984993427858623</c:v>
                </c:pt>
                <c:pt idx="74">
                  <c:v>-0.95276138566725765</c:v>
                </c:pt>
                <c:pt idx="75">
                  <c:v>-0.95454368000001288</c:v>
                </c:pt>
                <c:pt idx="76">
                  <c:v>-0.91792402959438746</c:v>
                </c:pt>
                <c:pt idx="77">
                  <c:v>-0.81691906443266449</c:v>
                </c:pt>
                <c:pt idx="78">
                  <c:v>-0.88297294888129318</c:v>
                </c:pt>
                <c:pt idx="79">
                  <c:v>-0.9430177517144005</c:v>
                </c:pt>
                <c:pt idx="80">
                  <c:v>-1.0007232375441273</c:v>
                </c:pt>
                <c:pt idx="81">
                  <c:v>-1.1362785714342987</c:v>
                </c:pt>
                <c:pt idx="82">
                  <c:v>-1.0835759036602393</c:v>
                </c:pt>
                <c:pt idx="83">
                  <c:v>-1.1815363854306489</c:v>
                </c:pt>
                <c:pt idx="84">
                  <c:v>-1.0952965955687435</c:v>
                </c:pt>
                <c:pt idx="85">
                  <c:v>-1.0843176718736169</c:v>
                </c:pt>
                <c:pt idx="86">
                  <c:v>-1.0446842659957267</c:v>
                </c:pt>
                <c:pt idx="87">
                  <c:v>-0.90145717441166151</c:v>
                </c:pt>
                <c:pt idx="88">
                  <c:v>-0.78064082847508343</c:v>
                </c:pt>
                <c:pt idx="89">
                  <c:v>-0.67090693280151892</c:v>
                </c:pt>
                <c:pt idx="90">
                  <c:v>-0.57726700888017324</c:v>
                </c:pt>
                <c:pt idx="91">
                  <c:v>-0.6117265995517529</c:v>
                </c:pt>
                <c:pt idx="92">
                  <c:v>-0.52264199893041241</c:v>
                </c:pt>
                <c:pt idx="93">
                  <c:v>-0.64828320415103424</c:v>
                </c:pt>
                <c:pt idx="94">
                  <c:v>-0.67688232758008238</c:v>
                </c:pt>
                <c:pt idx="95">
                  <c:v>-0.63133253510993037</c:v>
                </c:pt>
                <c:pt idx="96">
                  <c:v>-0.60015976977870988</c:v>
                </c:pt>
                <c:pt idx="97">
                  <c:v>-0.60117045503927125</c:v>
                </c:pt>
                <c:pt idx="98">
                  <c:v>-0.53789971601847664</c:v>
                </c:pt>
                <c:pt idx="99">
                  <c:v>-0.45662842081234595</c:v>
                </c:pt>
                <c:pt idx="100">
                  <c:v>-0.43380170187259665</c:v>
                </c:pt>
                <c:pt idx="101">
                  <c:v>-0.4045677815496968</c:v>
                </c:pt>
                <c:pt idx="102">
                  <c:v>-0.3484538593511799</c:v>
                </c:pt>
                <c:pt idx="103">
                  <c:v>-0.27564106261563398</c:v>
                </c:pt>
                <c:pt idx="104">
                  <c:v>-0.3160349112893967</c:v>
                </c:pt>
                <c:pt idx="105">
                  <c:v>-0.27459287293204343</c:v>
                </c:pt>
                <c:pt idx="106">
                  <c:v>-0.15491886243763384</c:v>
                </c:pt>
                <c:pt idx="107">
                  <c:v>-0.13846903893372067</c:v>
                </c:pt>
                <c:pt idx="108">
                  <c:v>-7.3328175131605916E-2</c:v>
                </c:pt>
                <c:pt idx="109">
                  <c:v>-7.2280094269394574E-3</c:v>
                </c:pt>
                <c:pt idx="110">
                  <c:v>0.15016764843520902</c:v>
                </c:pt>
                <c:pt idx="111">
                  <c:v>0.19024984199943396</c:v>
                </c:pt>
                <c:pt idx="112">
                  <c:v>0.25278185003058495</c:v>
                </c:pt>
                <c:pt idx="113">
                  <c:v>0.2970088775847069</c:v>
                </c:pt>
                <c:pt idx="114">
                  <c:v>0.39091055025388483</c:v>
                </c:pt>
                <c:pt idx="115">
                  <c:v>0.48600361865425262</c:v>
                </c:pt>
                <c:pt idx="116">
                  <c:v>0.57761041014922321</c:v>
                </c:pt>
                <c:pt idx="117">
                  <c:v>0.58928839865981986</c:v>
                </c:pt>
                <c:pt idx="118">
                  <c:v>0.74499137136962301</c:v>
                </c:pt>
                <c:pt idx="119">
                  <c:v>0.35555195791731203</c:v>
                </c:pt>
                <c:pt idx="120">
                  <c:v>0.46929170959865446</c:v>
                </c:pt>
                <c:pt idx="121">
                  <c:v>0.35302912733330577</c:v>
                </c:pt>
                <c:pt idx="122">
                  <c:v>0.31640152562491752</c:v>
                </c:pt>
                <c:pt idx="123">
                  <c:v>4.3996184221066534E-2</c:v>
                </c:pt>
                <c:pt idx="124">
                  <c:v>0.18778677904663488</c:v>
                </c:pt>
                <c:pt idx="125">
                  <c:v>-2.597401228255402E-2</c:v>
                </c:pt>
                <c:pt idx="126">
                  <c:v>-0.1939542517345301</c:v>
                </c:pt>
                <c:pt idx="127">
                  <c:v>-0.52523116031289485</c:v>
                </c:pt>
                <c:pt idx="128">
                  <c:v>-0.52127369012559843</c:v>
                </c:pt>
                <c:pt idx="129">
                  <c:v>-1.0498566187141336</c:v>
                </c:pt>
                <c:pt idx="130">
                  <c:v>-0.48737239618349931</c:v>
                </c:pt>
                <c:pt idx="131">
                  <c:v>-0.65155375502603952</c:v>
                </c:pt>
                <c:pt idx="132">
                  <c:v>-0.69565726134093597</c:v>
                </c:pt>
                <c:pt idx="133">
                  <c:v>-0.18312895330935872</c:v>
                </c:pt>
                <c:pt idx="134">
                  <c:v>-0.19226227629768186</c:v>
                </c:pt>
                <c:pt idx="135">
                  <c:v>-0.2388767383146535</c:v>
                </c:pt>
                <c:pt idx="136">
                  <c:v>-0.15918322707152055</c:v>
                </c:pt>
                <c:pt idx="137">
                  <c:v>-0.23182954767923666</c:v>
                </c:pt>
                <c:pt idx="138">
                  <c:v>-0.34800419604617233</c:v>
                </c:pt>
                <c:pt idx="139">
                  <c:v>-0.28110720403281036</c:v>
                </c:pt>
                <c:pt idx="140">
                  <c:v>-0.39490594168302079</c:v>
                </c:pt>
                <c:pt idx="141">
                  <c:v>-0.20792815672720824</c:v>
                </c:pt>
                <c:pt idx="142">
                  <c:v>-6.7312584108119744E-2</c:v>
                </c:pt>
                <c:pt idx="143">
                  <c:v>4.6949211339324677E-2</c:v>
                </c:pt>
                <c:pt idx="144">
                  <c:v>0.19011436481085142</c:v>
                </c:pt>
                <c:pt idx="145">
                  <c:v>0.17442317558476156</c:v>
                </c:pt>
                <c:pt idx="146">
                  <c:v>0.25051239627256444</c:v>
                </c:pt>
                <c:pt idx="147">
                  <c:v>0.31129578526229001</c:v>
                </c:pt>
                <c:pt idx="148">
                  <c:v>0.35355457302630605</c:v>
                </c:pt>
                <c:pt idx="149">
                  <c:v>0.18997684919069274</c:v>
                </c:pt>
                <c:pt idx="150">
                  <c:v>8.6126056854073332E-2</c:v>
                </c:pt>
                <c:pt idx="151">
                  <c:v>-0.17082408929872164</c:v>
                </c:pt>
                <c:pt idx="152">
                  <c:v>-0.21818326469259408</c:v>
                </c:pt>
                <c:pt idx="153">
                  <c:v>-0.22321468787795792</c:v>
                </c:pt>
                <c:pt idx="154">
                  <c:v>-7.1226461438913799E-2</c:v>
                </c:pt>
                <c:pt idx="155">
                  <c:v>2.6809980307111812E-2</c:v>
                </c:pt>
                <c:pt idx="156">
                  <c:v>2.3125528731547374E-2</c:v>
                </c:pt>
                <c:pt idx="157">
                  <c:v>-3.8364301481716399E-2</c:v>
                </c:pt>
                <c:pt idx="158">
                  <c:v>6.1985814687046947E-2</c:v>
                </c:pt>
                <c:pt idx="159">
                  <c:v>4.7135225436809765E-2</c:v>
                </c:pt>
                <c:pt idx="160">
                  <c:v>3.5487114261780014E-2</c:v>
                </c:pt>
                <c:pt idx="161">
                  <c:v>-0.19778681184770333</c:v>
                </c:pt>
                <c:pt idx="162">
                  <c:v>-9.7646567300955958E-2</c:v>
                </c:pt>
                <c:pt idx="163">
                  <c:v>-0.11891114772963164</c:v>
                </c:pt>
                <c:pt idx="164">
                  <c:v>-0.18905931132346179</c:v>
                </c:pt>
                <c:pt idx="165">
                  <c:v>-0.25124117413065167</c:v>
                </c:pt>
                <c:pt idx="166">
                  <c:v>-0.24187216127426384</c:v>
                </c:pt>
                <c:pt idx="167">
                  <c:v>-0.43811623151792373</c:v>
                </c:pt>
                <c:pt idx="168">
                  <c:v>-0.55121076257086421</c:v>
                </c:pt>
                <c:pt idx="169">
                  <c:v>-0.5634689028235107</c:v>
                </c:pt>
                <c:pt idx="170">
                  <c:v>-0.54687676126931994</c:v>
                </c:pt>
                <c:pt idx="171">
                  <c:v>-0.49372645055518183</c:v>
                </c:pt>
                <c:pt idx="172">
                  <c:v>-0.37661710353676431</c:v>
                </c:pt>
                <c:pt idx="173">
                  <c:v>-0.32053610376824909</c:v>
                </c:pt>
                <c:pt idx="174">
                  <c:v>-0.34019333003275753</c:v>
                </c:pt>
                <c:pt idx="175">
                  <c:v>-0.39706654779794465</c:v>
                </c:pt>
                <c:pt idx="176">
                  <c:v>-0.35601818126713364</c:v>
                </c:pt>
                <c:pt idx="177">
                  <c:v>-0.3319437668239329</c:v>
                </c:pt>
                <c:pt idx="178">
                  <c:v>-0.35256496074895671</c:v>
                </c:pt>
                <c:pt idx="179">
                  <c:v>-0.32836490618237613</c:v>
                </c:pt>
                <c:pt idx="180">
                  <c:v>-0.26993974837256579</c:v>
                </c:pt>
                <c:pt idx="181">
                  <c:v>-0.2058334164032781</c:v>
                </c:pt>
                <c:pt idx="182">
                  <c:v>-0.15651952043055034</c:v>
                </c:pt>
                <c:pt idx="183">
                  <c:v>-7.1339410352925695E-2</c:v>
                </c:pt>
                <c:pt idx="184">
                  <c:v>-6.2489525525235429E-2</c:v>
                </c:pt>
                <c:pt idx="185">
                  <c:v>-1.8745029490966778E-2</c:v>
                </c:pt>
                <c:pt idx="186">
                  <c:v>-0.30336856221351316</c:v>
                </c:pt>
                <c:pt idx="187">
                  <c:v>-0.34309794471922239</c:v>
                </c:pt>
                <c:pt idx="188">
                  <c:v>-0.35152116000780492</c:v>
                </c:pt>
                <c:pt idx="189">
                  <c:v>-0.37144049978720989</c:v>
                </c:pt>
                <c:pt idx="190">
                  <c:v>-0.39590527256242614</c:v>
                </c:pt>
                <c:pt idx="191">
                  <c:v>-0.4113143342581716</c:v>
                </c:pt>
                <c:pt idx="192">
                  <c:v>-0.46071910109124542</c:v>
                </c:pt>
                <c:pt idx="193">
                  <c:v>-0.33405572482317208</c:v>
                </c:pt>
                <c:pt idx="194">
                  <c:v>-0.42920914074246347</c:v>
                </c:pt>
                <c:pt idx="195">
                  <c:v>-0.46718003964322047</c:v>
                </c:pt>
                <c:pt idx="196">
                  <c:v>-0.49057036183444486</c:v>
                </c:pt>
                <c:pt idx="197">
                  <c:v>-0.57542446023855676</c:v>
                </c:pt>
                <c:pt idx="198">
                  <c:v>-0.48630455474356915</c:v>
                </c:pt>
                <c:pt idx="199">
                  <c:v>-0.41970547852354462</c:v>
                </c:pt>
                <c:pt idx="200">
                  <c:v>-0.38127505429878256</c:v>
                </c:pt>
                <c:pt idx="201">
                  <c:v>-0.32170645221624</c:v>
                </c:pt>
                <c:pt idx="202">
                  <c:v>-0.33771453839639348</c:v>
                </c:pt>
                <c:pt idx="203">
                  <c:v>-0.33757607541753359</c:v>
                </c:pt>
                <c:pt idx="204">
                  <c:v>-0.28792190389453398</c:v>
                </c:pt>
                <c:pt idx="205">
                  <c:v>-0.3043921971277917</c:v>
                </c:pt>
                <c:pt idx="206">
                  <c:v>-0.23248068107668934</c:v>
                </c:pt>
                <c:pt idx="207">
                  <c:v>-0.25584506831289106</c:v>
                </c:pt>
                <c:pt idx="208">
                  <c:v>-0.23868908338101338</c:v>
                </c:pt>
                <c:pt idx="209">
                  <c:v>-0.23188732905537515</c:v>
                </c:pt>
                <c:pt idx="210">
                  <c:v>-0.23364132008716451</c:v>
                </c:pt>
                <c:pt idx="211">
                  <c:v>-0.19421665224238657</c:v>
                </c:pt>
                <c:pt idx="212">
                  <c:v>-0.20194174118479705</c:v>
                </c:pt>
                <c:pt idx="213">
                  <c:v>-0.30115207363672775</c:v>
                </c:pt>
                <c:pt idx="214">
                  <c:v>-0.34396490566338955</c:v>
                </c:pt>
                <c:pt idx="215">
                  <c:v>-0.29164850909774637</c:v>
                </c:pt>
                <c:pt idx="216">
                  <c:v>-0.23802291671247641</c:v>
                </c:pt>
                <c:pt idx="217">
                  <c:v>-0.16706976809632959</c:v>
                </c:pt>
                <c:pt idx="218">
                  <c:v>-9.7021786552647968E-2</c:v>
                </c:pt>
                <c:pt idx="219">
                  <c:v>-4.0285596656623865E-3</c:v>
                </c:pt>
                <c:pt idx="220">
                  <c:v>2.1061490377909216E-2</c:v>
                </c:pt>
                <c:pt idx="221">
                  <c:v>8.8181011575547474E-2</c:v>
                </c:pt>
                <c:pt idx="222">
                  <c:v>0.16857306457650953</c:v>
                </c:pt>
                <c:pt idx="223">
                  <c:v>0.17258574933508777</c:v>
                </c:pt>
                <c:pt idx="224">
                  <c:v>0.19335836065485851</c:v>
                </c:pt>
                <c:pt idx="225">
                  <c:v>0.12595038119270391</c:v>
                </c:pt>
                <c:pt idx="226">
                  <c:v>0.10378953079682934</c:v>
                </c:pt>
                <c:pt idx="227">
                  <c:v>6.3744723045058474E-2</c:v>
                </c:pt>
                <c:pt idx="228">
                  <c:v>-1.6673939330179164E-2</c:v>
                </c:pt>
                <c:pt idx="229">
                  <c:v>3.3014154758885993E-2</c:v>
                </c:pt>
                <c:pt idx="230">
                  <c:v>-6.709284368072084E-2</c:v>
                </c:pt>
                <c:pt idx="231">
                  <c:v>-0.1712224690565359</c:v>
                </c:pt>
                <c:pt idx="232">
                  <c:v>-0.15337294122324938</c:v>
                </c:pt>
                <c:pt idx="233">
                  <c:v>-0.10395233186937144</c:v>
                </c:pt>
                <c:pt idx="234">
                  <c:v>-1.9118333459178065E-2</c:v>
                </c:pt>
                <c:pt idx="235">
                  <c:v>6.7193115788153193E-2</c:v>
                </c:pt>
                <c:pt idx="236">
                  <c:v>0.11431098119214424</c:v>
                </c:pt>
                <c:pt idx="237">
                  <c:v>0.12714870734844858</c:v>
                </c:pt>
                <c:pt idx="238">
                  <c:v>0.10935532229922301</c:v>
                </c:pt>
                <c:pt idx="239">
                  <c:v>0.1366318813884278</c:v>
                </c:pt>
                <c:pt idx="240">
                  <c:v>6.2185491291303345E-2</c:v>
                </c:pt>
                <c:pt idx="241">
                  <c:v>9.3676414389692805E-2</c:v>
                </c:pt>
                <c:pt idx="242">
                  <c:v>4.9773540112983981E-2</c:v>
                </c:pt>
                <c:pt idx="243">
                  <c:v>7.9448040129465478E-2</c:v>
                </c:pt>
                <c:pt idx="244">
                  <c:v>0.20178826115044859</c:v>
                </c:pt>
                <c:pt idx="245">
                  <c:v>0.22592223362395261</c:v>
                </c:pt>
                <c:pt idx="246">
                  <c:v>0.24336516060641922</c:v>
                </c:pt>
                <c:pt idx="247">
                  <c:v>0.30498250627017431</c:v>
                </c:pt>
                <c:pt idx="248">
                  <c:v>0.27662283030076229</c:v>
                </c:pt>
                <c:pt idx="249">
                  <c:v>3.3333778229231815E-2</c:v>
                </c:pt>
                <c:pt idx="250">
                  <c:v>6.1648663656974287E-2</c:v>
                </c:pt>
                <c:pt idx="251">
                  <c:v>0.13141788506873048</c:v>
                </c:pt>
                <c:pt idx="252">
                  <c:v>0.16817736468412081</c:v>
                </c:pt>
                <c:pt idx="253">
                  <c:v>0.2230683301646971</c:v>
                </c:pt>
                <c:pt idx="254">
                  <c:v>0.25059684399017651</c:v>
                </c:pt>
                <c:pt idx="255">
                  <c:v>0.2539234748683879</c:v>
                </c:pt>
                <c:pt idx="256">
                  <c:v>0.3057781478710544</c:v>
                </c:pt>
                <c:pt idx="257">
                  <c:v>0.31168733674285964</c:v>
                </c:pt>
                <c:pt idx="258">
                  <c:v>0.33781548663998229</c:v>
                </c:pt>
                <c:pt idx="259">
                  <c:v>0.33229533358652458</c:v>
                </c:pt>
                <c:pt idx="260">
                  <c:v>0.35486341632327695</c:v>
                </c:pt>
                <c:pt idx="261">
                  <c:v>0.31800169685143298</c:v>
                </c:pt>
                <c:pt idx="262">
                  <c:v>0.36230924724274982</c:v>
                </c:pt>
                <c:pt idx="263">
                  <c:v>0.37702900031991665</c:v>
                </c:pt>
                <c:pt idx="264">
                  <c:v>0.33132105588718891</c:v>
                </c:pt>
                <c:pt idx="265">
                  <c:v>0.28423049046321697</c:v>
                </c:pt>
                <c:pt idx="266">
                  <c:v>0.16741607942852516</c:v>
                </c:pt>
                <c:pt idx="267">
                  <c:v>0.19802014701890969</c:v>
                </c:pt>
                <c:pt idx="268">
                  <c:v>0.28221742140069778</c:v>
                </c:pt>
                <c:pt idx="269">
                  <c:v>0.2883274982548481</c:v>
                </c:pt>
                <c:pt idx="270">
                  <c:v>0.31961279466547338</c:v>
                </c:pt>
                <c:pt idx="271">
                  <c:v>0.29859898816391683</c:v>
                </c:pt>
                <c:pt idx="272">
                  <c:v>0.21092715026806913</c:v>
                </c:pt>
                <c:pt idx="273">
                  <c:v>0.30901703329169267</c:v>
                </c:pt>
                <c:pt idx="274">
                  <c:v>0.29362932287133409</c:v>
                </c:pt>
                <c:pt idx="275">
                  <c:v>0.32027372599352005</c:v>
                </c:pt>
                <c:pt idx="276">
                  <c:v>0.22267867134509359</c:v>
                </c:pt>
                <c:pt idx="277">
                  <c:v>0.19876305072274134</c:v>
                </c:pt>
                <c:pt idx="278">
                  <c:v>0.12971499419587379</c:v>
                </c:pt>
                <c:pt idx="279">
                  <c:v>6.9718110267827066E-2</c:v>
                </c:pt>
                <c:pt idx="280">
                  <c:v>2.2711716168861858E-2</c:v>
                </c:pt>
                <c:pt idx="281">
                  <c:v>-0.15853297923674584</c:v>
                </c:pt>
                <c:pt idx="282">
                  <c:v>-8.6035223729144197E-2</c:v>
                </c:pt>
                <c:pt idx="283">
                  <c:v>-1.9146972349288131E-2</c:v>
                </c:pt>
                <c:pt idx="284">
                  <c:v>7.1448198063166324E-2</c:v>
                </c:pt>
                <c:pt idx="285">
                  <c:v>5.157891662110204E-2</c:v>
                </c:pt>
                <c:pt idx="286">
                  <c:v>3.6840338333290167E-2</c:v>
                </c:pt>
                <c:pt idx="287">
                  <c:v>2.0505336717226829E-2</c:v>
                </c:pt>
                <c:pt idx="288">
                  <c:v>8.9752538991191302E-2</c:v>
                </c:pt>
                <c:pt idx="289">
                  <c:v>7.9738454545239812E-2</c:v>
                </c:pt>
                <c:pt idx="290">
                  <c:v>7.7459082126379919E-2</c:v>
                </c:pt>
                <c:pt idx="291">
                  <c:v>0.13381374218045772</c:v>
                </c:pt>
                <c:pt idx="292">
                  <c:v>6.4628705459434929E-2</c:v>
                </c:pt>
                <c:pt idx="293">
                  <c:v>-3.24765559774167E-2</c:v>
                </c:pt>
                <c:pt idx="294">
                  <c:v>-5.4099080183853079E-2</c:v>
                </c:pt>
                <c:pt idx="295">
                  <c:v>-0.1914714625090935</c:v>
                </c:pt>
                <c:pt idx="296">
                  <c:v>-0.20469972415327065</c:v>
                </c:pt>
                <c:pt idx="297">
                  <c:v>-0.31748132684412389</c:v>
                </c:pt>
                <c:pt idx="298">
                  <c:v>-0.63163991044040224</c:v>
                </c:pt>
                <c:pt idx="299">
                  <c:v>-0.67708284427387633</c:v>
                </c:pt>
                <c:pt idx="300">
                  <c:v>-0.47240365591085948</c:v>
                </c:pt>
                <c:pt idx="301">
                  <c:v>-0.39148127870748017</c:v>
                </c:pt>
                <c:pt idx="302">
                  <c:v>-0.49530518030580883</c:v>
                </c:pt>
                <c:pt idx="303">
                  <c:v>-0.46212359519042873</c:v>
                </c:pt>
                <c:pt idx="304">
                  <c:v>-0.33617645273929336</c:v>
                </c:pt>
                <c:pt idx="305">
                  <c:v>-0.34413237165110983</c:v>
                </c:pt>
                <c:pt idx="306">
                  <c:v>-0.32187572309737011</c:v>
                </c:pt>
                <c:pt idx="307">
                  <c:v>-0.33990979712061858</c:v>
                </c:pt>
                <c:pt idx="308">
                  <c:v>-0.40243785223466971</c:v>
                </c:pt>
                <c:pt idx="309">
                  <c:v>-0.43687799935995991</c:v>
                </c:pt>
                <c:pt idx="310">
                  <c:v>-0.48189512848911492</c:v>
                </c:pt>
                <c:pt idx="311">
                  <c:v>-0.52125237813849179</c:v>
                </c:pt>
                <c:pt idx="312">
                  <c:v>-0.59905752254985101</c:v>
                </c:pt>
                <c:pt idx="313">
                  <c:v>-0.53403597152844118</c:v>
                </c:pt>
                <c:pt idx="314">
                  <c:v>-0.49371992735304882</c:v>
                </c:pt>
                <c:pt idx="315">
                  <c:v>-0.5920916113315482</c:v>
                </c:pt>
                <c:pt idx="316">
                  <c:v>-0.58568615332161955</c:v>
                </c:pt>
                <c:pt idx="317">
                  <c:v>-0.6096160776826739</c:v>
                </c:pt>
                <c:pt idx="318">
                  <c:v>-0.58043569567321263</c:v>
                </c:pt>
                <c:pt idx="319">
                  <c:v>-0.62127278553998022</c:v>
                </c:pt>
                <c:pt idx="320">
                  <c:v>-0.70007220469395537</c:v>
                </c:pt>
                <c:pt idx="321">
                  <c:v>-0.64782422989736232</c:v>
                </c:pt>
                <c:pt idx="322">
                  <c:v>-0.57073080333027115</c:v>
                </c:pt>
                <c:pt idx="323">
                  <c:v>-0.55068412896176677</c:v>
                </c:pt>
                <c:pt idx="324">
                  <c:v>-0.58434999300507517</c:v>
                </c:pt>
                <c:pt idx="325">
                  <c:v>-0.62041004982131409</c:v>
                </c:pt>
                <c:pt idx="326">
                  <c:v>-0.765980916133292</c:v>
                </c:pt>
                <c:pt idx="327">
                  <c:v>-0.73353455765549591</c:v>
                </c:pt>
                <c:pt idx="328">
                  <c:v>-0.85293329508490445</c:v>
                </c:pt>
                <c:pt idx="329">
                  <c:v>-0.89034892341585059</c:v>
                </c:pt>
                <c:pt idx="330">
                  <c:v>-0.78934396607756496</c:v>
                </c:pt>
                <c:pt idx="331">
                  <c:v>-0.653192109907066</c:v>
                </c:pt>
                <c:pt idx="332">
                  <c:v>-0.5654663710174892</c:v>
                </c:pt>
                <c:pt idx="333">
                  <c:v>-0.48440741450393415</c:v>
                </c:pt>
                <c:pt idx="334">
                  <c:v>-0.4852465152967958</c:v>
                </c:pt>
                <c:pt idx="335">
                  <c:v>-0.50191409525740593</c:v>
                </c:pt>
                <c:pt idx="336">
                  <c:v>-0.55339650664732987</c:v>
                </c:pt>
                <c:pt idx="337">
                  <c:v>-0.58815282175175931</c:v>
                </c:pt>
                <c:pt idx="338">
                  <c:v>-0.51577473335802382</c:v>
                </c:pt>
                <c:pt idx="339">
                  <c:v>-0.52585307724472918</c:v>
                </c:pt>
                <c:pt idx="340">
                  <c:v>-0.44820959393115717</c:v>
                </c:pt>
                <c:pt idx="341">
                  <c:v>-0.40705211887639942</c:v>
                </c:pt>
                <c:pt idx="342">
                  <c:v>-0.43895838196267595</c:v>
                </c:pt>
                <c:pt idx="343">
                  <c:v>-0.32820929571215957</c:v>
                </c:pt>
                <c:pt idx="344">
                  <c:v>-0.20661501685764602</c:v>
                </c:pt>
                <c:pt idx="345">
                  <c:v>-0.15416408163790618</c:v>
                </c:pt>
                <c:pt idx="346">
                  <c:v>-0.18447978914499771</c:v>
                </c:pt>
                <c:pt idx="347">
                  <c:v>-0.13880411961849934</c:v>
                </c:pt>
                <c:pt idx="348">
                  <c:v>1.5469329095362128E-2</c:v>
                </c:pt>
                <c:pt idx="349">
                  <c:v>3.9956752432078239E-2</c:v>
                </c:pt>
                <c:pt idx="350">
                  <c:v>8.9011610661733923E-2</c:v>
                </c:pt>
                <c:pt idx="351">
                  <c:v>-0.18953061622064457</c:v>
                </c:pt>
                <c:pt idx="352">
                  <c:v>-9.8970912600137961E-2</c:v>
                </c:pt>
                <c:pt idx="353">
                  <c:v>-9.3562970941303489E-2</c:v>
                </c:pt>
                <c:pt idx="354">
                  <c:v>-0.12072862178525304</c:v>
                </c:pt>
                <c:pt idx="355">
                  <c:v>-9.7392869148073893E-2</c:v>
                </c:pt>
                <c:pt idx="356">
                  <c:v>-5.7078805646467737E-2</c:v>
                </c:pt>
                <c:pt idx="357">
                  <c:v>2.7614506499267832E-2</c:v>
                </c:pt>
                <c:pt idx="358">
                  <c:v>9.0903746864917159E-2</c:v>
                </c:pt>
                <c:pt idx="359">
                  <c:v>8.7298403332259369E-2</c:v>
                </c:pt>
                <c:pt idx="360">
                  <c:v>4.0043879669356144E-2</c:v>
                </c:pt>
                <c:pt idx="361">
                  <c:v>9.620189311596157E-2</c:v>
                </c:pt>
                <c:pt idx="362">
                  <c:v>-5.6551003265543007E-2</c:v>
                </c:pt>
                <c:pt idx="363">
                  <c:v>-2.1586162687544673E-2</c:v>
                </c:pt>
                <c:pt idx="364">
                  <c:v>9.5508339302101952E-2</c:v>
                </c:pt>
                <c:pt idx="365">
                  <c:v>0.10718080737298018</c:v>
                </c:pt>
                <c:pt idx="366">
                  <c:v>0.12676888267702205</c:v>
                </c:pt>
                <c:pt idx="367">
                  <c:v>0.1327237097518344</c:v>
                </c:pt>
                <c:pt idx="368">
                  <c:v>0.17778407403472954</c:v>
                </c:pt>
                <c:pt idx="369">
                  <c:v>0.17916648581188865</c:v>
                </c:pt>
                <c:pt idx="370">
                  <c:v>0.19890327838767227</c:v>
                </c:pt>
                <c:pt idx="371">
                  <c:v>0.23487674915239801</c:v>
                </c:pt>
                <c:pt idx="372">
                  <c:v>0.254008349176986</c:v>
                </c:pt>
                <c:pt idx="373">
                  <c:v>0.24210370868226921</c:v>
                </c:pt>
                <c:pt idx="374">
                  <c:v>0.26038536339118518</c:v>
                </c:pt>
                <c:pt idx="375">
                  <c:v>0.26822648077392741</c:v>
                </c:pt>
                <c:pt idx="376">
                  <c:v>0.25275996514306404</c:v>
                </c:pt>
                <c:pt idx="377">
                  <c:v>0.22600144674408731</c:v>
                </c:pt>
                <c:pt idx="378">
                  <c:v>0.23971305588370717</c:v>
                </c:pt>
                <c:pt idx="379">
                  <c:v>0.20661097198213757</c:v>
                </c:pt>
                <c:pt idx="380">
                  <c:v>0.26773090193147436</c:v>
                </c:pt>
                <c:pt idx="381">
                  <c:v>0.33988737002848374</c:v>
                </c:pt>
                <c:pt idx="382">
                  <c:v>0.39398126855491244</c:v>
                </c:pt>
                <c:pt idx="383">
                  <c:v>0.43958397606586858</c:v>
                </c:pt>
                <c:pt idx="384">
                  <c:v>0.46440447403122742</c:v>
                </c:pt>
                <c:pt idx="385">
                  <c:v>0.47812743918601547</c:v>
                </c:pt>
                <c:pt idx="386">
                  <c:v>0.46766638233178276</c:v>
                </c:pt>
                <c:pt idx="387">
                  <c:v>0.54436267963683205</c:v>
                </c:pt>
                <c:pt idx="388">
                  <c:v>0.58370194160209077</c:v>
                </c:pt>
                <c:pt idx="389">
                  <c:v>0.66607003153650024</c:v>
                </c:pt>
                <c:pt idx="390">
                  <c:v>0.7117139040464211</c:v>
                </c:pt>
                <c:pt idx="391">
                  <c:v>0.72470747529328505</c:v>
                </c:pt>
                <c:pt idx="392">
                  <c:v>0.82043969274765272</c:v>
                </c:pt>
                <c:pt idx="393">
                  <c:v>0.8365195756189292</c:v>
                </c:pt>
                <c:pt idx="394">
                  <c:v>0.74478119822613142</c:v>
                </c:pt>
                <c:pt idx="395">
                  <c:v>0.89224855547964343</c:v>
                </c:pt>
                <c:pt idx="396">
                  <c:v>0.95625989209142159</c:v>
                </c:pt>
                <c:pt idx="397">
                  <c:v>0.97610870665499028</c:v>
                </c:pt>
                <c:pt idx="398">
                  <c:v>0.95559942232607376</c:v>
                </c:pt>
                <c:pt idx="399">
                  <c:v>1.0234151217350946</c:v>
                </c:pt>
                <c:pt idx="400">
                  <c:v>1.002388715286491</c:v>
                </c:pt>
                <c:pt idx="401">
                  <c:v>0.99408838189664217</c:v>
                </c:pt>
                <c:pt idx="402">
                  <c:v>0.97507970614846795</c:v>
                </c:pt>
                <c:pt idx="403">
                  <c:v>0.86015330543315849</c:v>
                </c:pt>
                <c:pt idx="404">
                  <c:v>0.7187439009453247</c:v>
                </c:pt>
                <c:pt idx="405">
                  <c:v>0.74168799393380547</c:v>
                </c:pt>
                <c:pt idx="406">
                  <c:v>0.56299539655398179</c:v>
                </c:pt>
                <c:pt idx="407">
                  <c:v>0.65886382785331565</c:v>
                </c:pt>
                <c:pt idx="408">
                  <c:v>0.65032134792147844</c:v>
                </c:pt>
                <c:pt idx="409">
                  <c:v>0.5103320949603527</c:v>
                </c:pt>
                <c:pt idx="410">
                  <c:v>0.34246873507201431</c:v>
                </c:pt>
                <c:pt idx="411">
                  <c:v>0.37424406915090525</c:v>
                </c:pt>
                <c:pt idx="412">
                  <c:v>0.29194387350993023</c:v>
                </c:pt>
                <c:pt idx="413">
                  <c:v>0.44188528405563976</c:v>
                </c:pt>
                <c:pt idx="414">
                  <c:v>0.45568267063075907</c:v>
                </c:pt>
                <c:pt idx="415">
                  <c:v>0.50601572960737451</c:v>
                </c:pt>
                <c:pt idx="416">
                  <c:v>0.51414037810610336</c:v>
                </c:pt>
                <c:pt idx="417">
                  <c:v>0.49564189872645525</c:v>
                </c:pt>
                <c:pt idx="418">
                  <c:v>0.46806318962903964</c:v>
                </c:pt>
                <c:pt idx="419">
                  <c:v>0.52542326346600432</c:v>
                </c:pt>
                <c:pt idx="420">
                  <c:v>0.49654413575005862</c:v>
                </c:pt>
                <c:pt idx="421">
                  <c:v>0.48735431351176556</c:v>
                </c:pt>
                <c:pt idx="422">
                  <c:v>0.47562976663200091</c:v>
                </c:pt>
                <c:pt idx="423">
                  <c:v>0.50381430590243492</c:v>
                </c:pt>
                <c:pt idx="424">
                  <c:v>0.50105793973416035</c:v>
                </c:pt>
                <c:pt idx="425">
                  <c:v>0.44126121359574122</c:v>
                </c:pt>
                <c:pt idx="426">
                  <c:v>0.47859489151940854</c:v>
                </c:pt>
                <c:pt idx="427">
                  <c:v>0.54337273413637255</c:v>
                </c:pt>
                <c:pt idx="428">
                  <c:v>0.50703169592270314</c:v>
                </c:pt>
                <c:pt idx="429">
                  <c:v>0.55410335310299863</c:v>
                </c:pt>
                <c:pt idx="430">
                  <c:v>0.53139688486636927</c:v>
                </c:pt>
                <c:pt idx="431">
                  <c:v>0.50445771188131361</c:v>
                </c:pt>
                <c:pt idx="432">
                  <c:v>0.36718801459168277</c:v>
                </c:pt>
                <c:pt idx="433">
                  <c:v>0.35999960514228513</c:v>
                </c:pt>
                <c:pt idx="434">
                  <c:v>0.26479402442200173</c:v>
                </c:pt>
                <c:pt idx="435">
                  <c:v>-4.0670192947154056E-3</c:v>
                </c:pt>
                <c:pt idx="436">
                  <c:v>-0.12172650816331726</c:v>
                </c:pt>
                <c:pt idx="437">
                  <c:v>0.11479995404722733</c:v>
                </c:pt>
                <c:pt idx="438">
                  <c:v>0.27480357333488548</c:v>
                </c:pt>
                <c:pt idx="439">
                  <c:v>0.34834649789041744</c:v>
                </c:pt>
                <c:pt idx="440">
                  <c:v>0.38003807393867173</c:v>
                </c:pt>
                <c:pt idx="441">
                  <c:v>0.3172167027059658</c:v>
                </c:pt>
                <c:pt idx="442">
                  <c:v>0.34895696468187221</c:v>
                </c:pt>
                <c:pt idx="443">
                  <c:v>0.44276921331431734</c:v>
                </c:pt>
                <c:pt idx="444">
                  <c:v>0.46534977990769227</c:v>
                </c:pt>
                <c:pt idx="445">
                  <c:v>0.42951662577461464</c:v>
                </c:pt>
                <c:pt idx="446">
                  <c:v>0.31273638066018949</c:v>
                </c:pt>
                <c:pt idx="447">
                  <c:v>0.35136787934655772</c:v>
                </c:pt>
                <c:pt idx="448">
                  <c:v>0.42041328028410274</c:v>
                </c:pt>
                <c:pt idx="449">
                  <c:v>0.34720993261063199</c:v>
                </c:pt>
                <c:pt idx="450">
                  <c:v>0.40414541310297619</c:v>
                </c:pt>
                <c:pt idx="451">
                  <c:v>0.37539425462493287</c:v>
                </c:pt>
                <c:pt idx="452">
                  <c:v>0.42688974984353917</c:v>
                </c:pt>
                <c:pt idx="453">
                  <c:v>0.44762421454161611</c:v>
                </c:pt>
                <c:pt idx="454">
                  <c:v>0.46921711418945372</c:v>
                </c:pt>
                <c:pt idx="455">
                  <c:v>0.52944716377107537</c:v>
                </c:pt>
                <c:pt idx="456">
                  <c:v>0.53476308124704119</c:v>
                </c:pt>
                <c:pt idx="457">
                  <c:v>0.56010060047424415</c:v>
                </c:pt>
                <c:pt idx="458">
                  <c:v>0.57534421097013033</c:v>
                </c:pt>
                <c:pt idx="459">
                  <c:v>0.61010271090455137</c:v>
                </c:pt>
                <c:pt idx="460">
                  <c:v>0.60906100213239411</c:v>
                </c:pt>
                <c:pt idx="461">
                  <c:v>0.60177338815450487</c:v>
                </c:pt>
                <c:pt idx="462">
                  <c:v>0.52426450291338544</c:v>
                </c:pt>
                <c:pt idx="463">
                  <c:v>0.58349641083323545</c:v>
                </c:pt>
                <c:pt idx="464">
                  <c:v>0.56070156943048022</c:v>
                </c:pt>
                <c:pt idx="465">
                  <c:v>0.57910185114144253</c:v>
                </c:pt>
                <c:pt idx="466">
                  <c:v>0.61306107660934628</c:v>
                </c:pt>
                <c:pt idx="467">
                  <c:v>0.65441572369896561</c:v>
                </c:pt>
                <c:pt idx="468">
                  <c:v>0.69684767194140629</c:v>
                </c:pt>
                <c:pt idx="469">
                  <c:v>0.71927231322803098</c:v>
                </c:pt>
                <c:pt idx="470">
                  <c:v>0.73288453667194331</c:v>
                </c:pt>
                <c:pt idx="471">
                  <c:v>0.79369310370892676</c:v>
                </c:pt>
                <c:pt idx="472">
                  <c:v>0.78477541198909362</c:v>
                </c:pt>
                <c:pt idx="473">
                  <c:v>0.77783542461053812</c:v>
                </c:pt>
                <c:pt idx="474">
                  <c:v>0.80698649056184579</c:v>
                </c:pt>
                <c:pt idx="475">
                  <c:v>0.65076093455481199</c:v>
                </c:pt>
                <c:pt idx="476">
                  <c:v>0.66489494534989135</c:v>
                </c:pt>
                <c:pt idx="477">
                  <c:v>0.61904547460728465</c:v>
                </c:pt>
                <c:pt idx="478">
                  <c:v>0.58936231105413017</c:v>
                </c:pt>
                <c:pt idx="479">
                  <c:v>0.62308167572405826</c:v>
                </c:pt>
                <c:pt idx="480">
                  <c:v>0.42343552581749333</c:v>
                </c:pt>
                <c:pt idx="481">
                  <c:v>0.5742656143056426</c:v>
                </c:pt>
                <c:pt idx="482">
                  <c:v>0.64124998846063375</c:v>
                </c:pt>
                <c:pt idx="483">
                  <c:v>0.73245508591563879</c:v>
                </c:pt>
                <c:pt idx="484">
                  <c:v>0.76718863024009498</c:v>
                </c:pt>
                <c:pt idx="485">
                  <c:v>0.81223253790828109</c:v>
                </c:pt>
                <c:pt idx="486">
                  <c:v>0.83805697682295333</c:v>
                </c:pt>
                <c:pt idx="487">
                  <c:v>0.85765995633538605</c:v>
                </c:pt>
                <c:pt idx="488">
                  <c:v>0.74961521039674495</c:v>
                </c:pt>
                <c:pt idx="489">
                  <c:v>0.58682372730781629</c:v>
                </c:pt>
                <c:pt idx="490">
                  <c:v>0.55956914266609492</c:v>
                </c:pt>
                <c:pt idx="491">
                  <c:v>0.56396341915774806</c:v>
                </c:pt>
                <c:pt idx="492">
                  <c:v>0.55112576720267525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Data sources: For </a:t>
                </a:r>
                <a:r>
                  <a:rPr lang="en-GB" i="1"/>
                  <a:t>q,</a:t>
                </a:r>
                <a:r>
                  <a:rPr lang="en-GB"/>
                  <a:t> Stephen Wright Q4 2000 to Q1 1951 linked to Federal Reserve Z1 Table B.103; For CAPE, Robert Shiller</a:t>
                </a:r>
              </a:p>
            </c:rich>
          </c:tx>
          <c:layout>
            <c:manualLayout>
              <c:xMode val="edge"/>
              <c:yMode val="edge"/>
              <c:x val="0.12185117654609851"/>
              <c:y val="0.900549668759638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40"/>
        <c:noMultiLvlLbl val="0"/>
      </c:catAx>
      <c:valAx>
        <c:axId val="576781695"/>
        <c:scaling>
          <c:orientation val="minMax"/>
          <c:max val="1.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Log </a:t>
                </a:r>
                <a:r>
                  <a:rPr lang="en-US" i="1"/>
                  <a:t>q</a:t>
                </a:r>
                <a:r>
                  <a:rPr lang="en-US"/>
                  <a:t> to its own average.</a:t>
                </a:r>
              </a:p>
            </c:rich>
          </c:tx>
          <c:layout>
            <c:manualLayout>
              <c:xMode val="edge"/>
              <c:yMode val="edge"/>
              <c:x val="1.2136021458856104E-2"/>
              <c:y val="0.30294987710499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  <c:majorUnit val="0.2"/>
      </c:valAx>
      <c:valAx>
        <c:axId val="787560992"/>
        <c:scaling>
          <c:orientation val="minMax"/>
          <c:max val="1.2"/>
          <c:min val="-1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Log CAPE to tis own average.</a:t>
                </a:r>
              </a:p>
            </c:rich>
          </c:tx>
          <c:layout>
            <c:manualLayout>
              <c:xMode val="edge"/>
              <c:yMode val="edge"/>
              <c:x val="0.96397060765561438"/>
              <c:y val="0.325202462569355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2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839300671839368"/>
          <c:y val="8.920295739432739E-2"/>
          <c:w val="0.26980050911022657"/>
          <c:h val="9.8703083313193718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sz="1200"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A9BFF06-045C-4847-8CB8-4385C9F9E732}">
  <sheetPr/>
  <sheetViews>
    <sheetView tabSelected="1"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67FF6B-73F8-6C54-DFE4-8B8FF1AF32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0.82033</cdr:x>
      <cdr:y>0.96328</cdr:y>
    </cdr:from>
    <cdr:to>
      <cdr:x>0.99589</cdr:x>
      <cdr:y>0.99859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A47C201-FA1B-A923-80DE-10777E461A35}"/>
            </a:ext>
          </a:extLst>
        </cdr:cNvPr>
        <cdr:cNvSpPr txBox="1"/>
      </cdr:nvSpPr>
      <cdr:spPr>
        <a:xfrm xmlns:a="http://schemas.openxmlformats.org/drawingml/2006/main">
          <a:off x="7112593" y="6071075"/>
          <a:ext cx="1522220" cy="222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©2023 Andrew Smithers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Z1\2023%20Q2\B%20103%20q.xlsx" TargetMode="External"/><Relationship Id="rId1" Type="http://schemas.openxmlformats.org/officeDocument/2006/relationships/externalLinkPath" Target="file:///F:\Data%20Backup%20from%20Previous%20Computer\C%20Drive%20backup\Andrew%202023\Z1\2023%20Q2\B%20103%20q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drew%202018\Website\Q3%202018\Copy%20of%20q%20and%20CAPE%20calc%20updated%20for%20Q3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8">
          <cell r="BU8">
            <v>0.54820444382521238</v>
          </cell>
        </row>
        <row r="12">
          <cell r="BU12">
            <v>0.48209356550367594</v>
          </cell>
        </row>
        <row r="16">
          <cell r="BU16">
            <v>0.40366202220842379</v>
          </cell>
        </row>
        <row r="20">
          <cell r="BU20">
            <v>0.36655479080879283</v>
          </cell>
        </row>
        <row r="24">
          <cell r="BU24">
            <v>0.39212659665553917</v>
          </cell>
        </row>
        <row r="28">
          <cell r="BU28">
            <v>0.4425781462754616</v>
          </cell>
        </row>
        <row r="32">
          <cell r="BU32">
            <v>0.49300485608399797</v>
          </cell>
        </row>
        <row r="33">
          <cell r="BU33">
            <v>0.49154542916090666</v>
          </cell>
        </row>
        <row r="34">
          <cell r="BU34">
            <v>0.51313225102741977</v>
          </cell>
        </row>
        <row r="35">
          <cell r="BU35">
            <v>0.5097789162745151</v>
          </cell>
        </row>
        <row r="36">
          <cell r="BU36">
            <v>0.45874803512748119</v>
          </cell>
        </row>
        <row r="37">
          <cell r="BU37">
            <v>0.4377975176741094</v>
          </cell>
        </row>
        <row r="38">
          <cell r="BU38">
            <v>0.39274486617875143</v>
          </cell>
        </row>
        <row r="39">
          <cell r="BU39">
            <v>0.36924005398947146</v>
          </cell>
        </row>
        <row r="40">
          <cell r="BU40">
            <v>0.42847470483331274</v>
          </cell>
        </row>
        <row r="41">
          <cell r="BU41">
            <v>0.47468815192605962</v>
          </cell>
        </row>
        <row r="42">
          <cell r="BU42">
            <v>0.54195039910971954</v>
          </cell>
        </row>
        <row r="43">
          <cell r="BU43">
            <v>0.6361614100343973</v>
          </cell>
        </row>
        <row r="44">
          <cell r="BU44">
            <v>0.64925063074104694</v>
          </cell>
        </row>
        <row r="45">
          <cell r="BU45">
            <v>0.67642945697150014</v>
          </cell>
        </row>
        <row r="46">
          <cell r="BU46">
            <v>0.79234552315748941</v>
          </cell>
        </row>
        <row r="47">
          <cell r="BU47">
            <v>0.8589190595945515</v>
          </cell>
        </row>
        <row r="48">
          <cell r="BU48">
            <v>0.84841086133499199</v>
          </cell>
        </row>
        <row r="49">
          <cell r="BU49">
            <v>0.9135084237497062</v>
          </cell>
        </row>
        <row r="50">
          <cell r="BU50">
            <v>0.83676159909799452</v>
          </cell>
        </row>
        <row r="51">
          <cell r="BU51">
            <v>0.77058230053206</v>
          </cell>
        </row>
        <row r="52">
          <cell r="BU52">
            <v>0.86953065017531883</v>
          </cell>
        </row>
        <row r="53">
          <cell r="BU53">
            <v>0.76571726515410932</v>
          </cell>
        </row>
        <row r="54">
          <cell r="BU54">
            <v>0.84969348685290791</v>
          </cell>
        </row>
        <row r="55">
          <cell r="BU55">
            <v>0.69482931486519472</v>
          </cell>
        </row>
        <row r="56">
          <cell r="BU56">
            <v>0.69472537287013625</v>
          </cell>
        </row>
        <row r="57">
          <cell r="BU57">
            <v>0.76241725826615692</v>
          </cell>
        </row>
        <row r="58">
          <cell r="BU58">
            <v>0.84176001852302806</v>
          </cell>
        </row>
        <row r="59">
          <cell r="BU59">
            <v>1.0153684137888361</v>
          </cell>
        </row>
        <row r="60">
          <cell r="BU60">
            <v>1.0969819078903413</v>
          </cell>
        </row>
        <row r="61">
          <cell r="BU61">
            <v>1.1238349409602977</v>
          </cell>
        </row>
        <row r="62">
          <cell r="BU62">
            <v>1.1997801862728299</v>
          </cell>
        </row>
        <row r="63">
          <cell r="BU63">
            <v>1.128296239770912</v>
          </cell>
        </row>
        <row r="64">
          <cell r="BU64">
            <v>1.2766043520049468</v>
          </cell>
        </row>
        <row r="65">
          <cell r="BU65">
            <v>1.1035303220523065</v>
          </cell>
        </row>
        <row r="66">
          <cell r="BU66">
            <v>1.1530809445891486</v>
          </cell>
        </row>
        <row r="67">
          <cell r="BU67">
            <v>0.97257396922448625</v>
          </cell>
        </row>
        <row r="68">
          <cell r="BU68">
            <v>1.2723541140449053</v>
          </cell>
        </row>
        <row r="69">
          <cell r="BU69">
            <v>1.6463626204764132</v>
          </cell>
        </row>
        <row r="70">
          <cell r="BU70">
            <v>1.6101744730588248</v>
          </cell>
        </row>
        <row r="71">
          <cell r="BU71">
            <v>1.6894443620095831</v>
          </cell>
        </row>
        <row r="72">
          <cell r="BU72">
            <v>1.8170939705513314</v>
          </cell>
        </row>
        <row r="73">
          <cell r="BU73">
            <v>1.7312833335331661</v>
          </cell>
        </row>
        <row r="74">
          <cell r="BU74">
            <v>1.3236874646238668</v>
          </cell>
        </row>
        <row r="75">
          <cell r="BU75">
            <v>1.3625882923780184</v>
          </cell>
        </row>
        <row r="76">
          <cell r="BU76">
            <v>1.6371640668181899</v>
          </cell>
        </row>
        <row r="77">
          <cell r="BU77">
            <v>1.6879001911187446</v>
          </cell>
        </row>
        <row r="78">
          <cell r="BU78">
            <v>1.7253609594951331</v>
          </cell>
        </row>
        <row r="79">
          <cell r="BU79">
            <v>1.7467797091211716</v>
          </cell>
        </row>
        <row r="80">
          <cell r="BU80">
            <v>1.6567898875383671</v>
          </cell>
        </row>
        <row r="81">
          <cell r="BU81">
            <v>1.7043531153559552</v>
          </cell>
        </row>
        <row r="82">
          <cell r="BU82">
            <v>1.6961521678279825</v>
          </cell>
        </row>
        <row r="83">
          <cell r="BU83">
            <v>1.7065088402409265</v>
          </cell>
        </row>
        <row r="84">
          <cell r="BU84">
            <v>1.7412957848848376</v>
          </cell>
        </row>
        <row r="85">
          <cell r="BU85">
            <v>1.7327838138192624</v>
          </cell>
        </row>
        <row r="86">
          <cell r="BU86">
            <v>1.6303933680385296</v>
          </cell>
        </row>
        <row r="87">
          <cell r="BU87">
            <v>1.7182697311100501</v>
          </cell>
        </row>
        <row r="88">
          <cell r="BU88">
            <v>1.7178508751220627</v>
          </cell>
        </row>
        <row r="89">
          <cell r="BU89">
            <v>1.6348898236415257</v>
          </cell>
        </row>
        <row r="90">
          <cell r="BU90">
            <v>1.5008850270329004</v>
          </cell>
        </row>
        <row r="91">
          <cell r="BU91">
            <v>1.3328257173200846</v>
          </cell>
        </row>
        <row r="92">
          <cell r="BU92">
            <v>1.3583339172766251</v>
          </cell>
        </row>
        <row r="93">
          <cell r="BU93">
            <v>1.4996473227634017</v>
          </cell>
        </row>
        <row r="94">
          <cell r="BU94">
            <v>1.5002444543008318</v>
          </cell>
        </row>
        <row r="95">
          <cell r="BU95">
            <v>1.5291668389052526</v>
          </cell>
        </row>
        <row r="96">
          <cell r="BU96">
            <v>1.5496615927621158</v>
          </cell>
        </row>
        <row r="97">
          <cell r="BU97">
            <v>1.3916350854164237</v>
          </cell>
        </row>
        <row r="98">
          <cell r="BU98">
            <v>1.4927307588293051</v>
          </cell>
        </row>
        <row r="99">
          <cell r="BU99">
            <v>1.4514784912610856</v>
          </cell>
        </row>
        <row r="100">
          <cell r="BU100">
            <v>1.6107776720079721</v>
          </cell>
        </row>
        <row r="101">
          <cell r="BU101">
            <v>1.4889203185935938</v>
          </cell>
        </row>
        <row r="102">
          <cell r="BU102">
            <v>1.3977608891166697</v>
          </cell>
        </row>
        <row r="103">
          <cell r="BU103">
            <v>1.3077905039116851</v>
          </cell>
        </row>
        <row r="104">
          <cell r="BU104">
            <v>1.1968784806048063</v>
          </cell>
        </row>
        <row r="105">
          <cell r="BU105">
            <v>1.1260589306705837</v>
          </cell>
        </row>
        <row r="106">
          <cell r="BU106">
            <v>0.87957481214355915</v>
          </cell>
        </row>
        <row r="107">
          <cell r="BU107">
            <v>1.0028645929331292</v>
          </cell>
        </row>
        <row r="108">
          <cell r="BU108">
            <v>1.06772909269723</v>
          </cell>
        </row>
        <row r="109">
          <cell r="BU109">
            <v>1.1239667595581304</v>
          </cell>
        </row>
        <row r="110">
          <cell r="BU110">
            <v>1.0940066594321016</v>
          </cell>
        </row>
        <row r="111">
          <cell r="BU111">
            <v>1.0394309559284629</v>
          </cell>
        </row>
        <row r="112">
          <cell r="BU112">
            <v>1.0788857801402838</v>
          </cell>
        </row>
        <row r="113">
          <cell r="BU113">
            <v>1.0886849978872186</v>
          </cell>
        </row>
        <row r="114">
          <cell r="BU114">
            <v>1.062803592212936</v>
          </cell>
        </row>
        <row r="115">
          <cell r="BU115">
            <v>1.0564219864523854</v>
          </cell>
        </row>
        <row r="116">
          <cell r="BU116">
            <v>1.1428988892834995</v>
          </cell>
        </row>
        <row r="117">
          <cell r="BU117">
            <v>1.0417556007415147</v>
          </cell>
        </row>
        <row r="118">
          <cell r="BU118">
            <v>0.9408187496826238</v>
          </cell>
        </row>
        <row r="119">
          <cell r="BU119">
            <v>0.9491563984168937</v>
          </cell>
        </row>
        <row r="120">
          <cell r="BU120">
            <v>0.77765872531766078</v>
          </cell>
        </row>
        <row r="121">
          <cell r="BU121">
            <v>0.71918534695948533</v>
          </cell>
        </row>
        <row r="122">
          <cell r="BU122">
            <v>0.63122719412025519</v>
          </cell>
        </row>
        <row r="123">
          <cell r="BU123">
            <v>0.4480040816551274</v>
          </cell>
        </row>
        <row r="124">
          <cell r="BU124">
            <v>0.40741497370452207</v>
          </cell>
        </row>
        <row r="125">
          <cell r="BU125">
            <v>0.52138373583843678</v>
          </cell>
        </row>
        <row r="126">
          <cell r="BU126">
            <v>0.5733777881433213</v>
          </cell>
        </row>
        <row r="127">
          <cell r="BU127">
            <v>0.50673410256722906</v>
          </cell>
        </row>
        <row r="128">
          <cell r="BU128">
            <v>0.53049243056043605</v>
          </cell>
        </row>
        <row r="129">
          <cell r="BU129">
            <v>0.5860715327546534</v>
          </cell>
        </row>
        <row r="130">
          <cell r="BU130">
            <v>0.57637138505789831</v>
          </cell>
        </row>
        <row r="131">
          <cell r="BU131">
            <v>0.56791806559008495</v>
          </cell>
        </row>
        <row r="132">
          <cell r="BU132">
            <v>0.56083085875272209</v>
          </cell>
        </row>
        <row r="133">
          <cell r="BU133">
            <v>0.50662218454693442</v>
          </cell>
        </row>
        <row r="134">
          <cell r="BU134">
            <v>0.5057357938152276</v>
          </cell>
        </row>
        <row r="135">
          <cell r="BU135">
            <v>0.47291112148386955</v>
          </cell>
        </row>
        <row r="136">
          <cell r="BU136">
            <v>0.44548667490449761</v>
          </cell>
        </row>
        <row r="137">
          <cell r="BU137">
            <v>0.41192922569051676</v>
          </cell>
        </row>
        <row r="138">
          <cell r="BU138">
            <v>0.42457265436580188</v>
          </cell>
        </row>
        <row r="139">
          <cell r="BU139">
            <v>0.43662100324296793</v>
          </cell>
        </row>
        <row r="140">
          <cell r="BU140">
            <v>0.40261615242636128</v>
          </cell>
        </row>
        <row r="141">
          <cell r="BU141">
            <v>0.4103434050905152</v>
          </cell>
        </row>
        <row r="142">
          <cell r="BU142">
            <v>0.39777792733518735</v>
          </cell>
        </row>
        <row r="143">
          <cell r="BU143">
            <v>0.40427021787581718</v>
          </cell>
        </row>
        <row r="144">
          <cell r="BU144">
            <v>0.40503698960299056</v>
          </cell>
        </row>
        <row r="145">
          <cell r="BU145">
            <v>0.37448183626117804</v>
          </cell>
        </row>
        <row r="146">
          <cell r="BU146">
            <v>0.40407085871633686</v>
          </cell>
        </row>
        <row r="147">
          <cell r="BU147">
            <v>0.43470286030959054</v>
          </cell>
        </row>
        <row r="148">
          <cell r="BU148">
            <v>0.463609833442647</v>
          </cell>
        </row>
        <row r="149">
          <cell r="BU149">
            <v>0.45148835816565108</v>
          </cell>
        </row>
        <row r="150">
          <cell r="BU150">
            <v>0.42904876007304149</v>
          </cell>
        </row>
        <row r="151">
          <cell r="BU151">
            <v>0.37078372365565859</v>
          </cell>
        </row>
        <row r="152">
          <cell r="BU152">
            <v>0.38831677546872978</v>
          </cell>
        </row>
        <row r="153">
          <cell r="BU153">
            <v>0.32997044559925032</v>
          </cell>
        </row>
        <row r="154">
          <cell r="BU154">
            <v>0.32192381999413061</v>
          </cell>
        </row>
        <row r="155">
          <cell r="BU155">
            <v>0.34383137230640731</v>
          </cell>
        </row>
        <row r="156">
          <cell r="BU156">
            <v>0.4002505393062335</v>
          </cell>
        </row>
        <row r="157">
          <cell r="BU157">
            <v>0.43180371030819231</v>
          </cell>
        </row>
        <row r="158">
          <cell r="BU158">
            <v>0.47882583522149325</v>
          </cell>
        </row>
        <row r="159">
          <cell r="BU159">
            <v>0.47126908595950756</v>
          </cell>
        </row>
        <row r="160">
          <cell r="BU160">
            <v>0.44601988879061699</v>
          </cell>
        </row>
        <row r="161">
          <cell r="BU161">
            <v>0.42355172573087529</v>
          </cell>
        </row>
        <row r="162">
          <cell r="BU162">
            <v>0.40381718315692822</v>
          </cell>
        </row>
        <row r="163">
          <cell r="BU163">
            <v>0.41541663162203607</v>
          </cell>
        </row>
        <row r="164">
          <cell r="BU164">
            <v>0.41050102213085565</v>
          </cell>
        </row>
        <row r="165">
          <cell r="BU165">
            <v>0.43931702130360167</v>
          </cell>
        </row>
        <row r="166">
          <cell r="BU166">
            <v>0.45368025892963798</v>
          </cell>
        </row>
        <row r="167">
          <cell r="BU167">
            <v>0.43086110685738527</v>
          </cell>
        </row>
        <row r="168">
          <cell r="BU168">
            <v>0.47152812666167476</v>
          </cell>
        </row>
        <row r="169">
          <cell r="BU169">
            <v>0.51519543261496747</v>
          </cell>
        </row>
        <row r="170">
          <cell r="BU170">
            <v>0.53541745057328549</v>
          </cell>
        </row>
        <row r="171">
          <cell r="BU171">
            <v>0.49245889587837505</v>
          </cell>
        </row>
        <row r="172">
          <cell r="BU172">
            <v>0.52889727349351012</v>
          </cell>
        </row>
        <row r="173">
          <cell r="BU173">
            <v>0.61004181233590982</v>
          </cell>
        </row>
        <row r="174">
          <cell r="BU174">
            <v>0.61894370874169957</v>
          </cell>
        </row>
        <row r="175">
          <cell r="BU175">
            <v>0.64307361859701595</v>
          </cell>
        </row>
        <row r="176">
          <cell r="BU176">
            <v>0.52551555866199884</v>
          </cell>
        </row>
        <row r="177">
          <cell r="BU177">
            <v>0.54954930829589954</v>
          </cell>
        </row>
        <row r="178">
          <cell r="BU178">
            <v>0.56345768815774311</v>
          </cell>
        </row>
        <row r="179">
          <cell r="BU179">
            <v>0.55030001530224637</v>
          </cell>
        </row>
        <row r="180">
          <cell r="BU180">
            <v>0.55827343119368567</v>
          </cell>
        </row>
        <row r="181">
          <cell r="BU181">
            <v>0.55594978252906446</v>
          </cell>
        </row>
        <row r="182">
          <cell r="BU182">
            <v>0.58592832534901196</v>
          </cell>
        </row>
        <row r="183">
          <cell r="BU183">
            <v>0.62617729051611382</v>
          </cell>
        </row>
        <row r="184">
          <cell r="BU184">
            <v>0.65226573482598127</v>
          </cell>
        </row>
        <row r="185">
          <cell r="BU185">
            <v>0.63640452540232118</v>
          </cell>
        </row>
        <row r="186">
          <cell r="BU186">
            <v>0.65687396276700061</v>
          </cell>
        </row>
        <row r="187">
          <cell r="BU187">
            <v>0.57815971417350986</v>
          </cell>
        </row>
        <row r="188">
          <cell r="BU188">
            <v>0.63827463711274834</v>
          </cell>
        </row>
        <row r="189">
          <cell r="BU189">
            <v>0.71320890391208847</v>
          </cell>
        </row>
        <row r="190">
          <cell r="BU190">
            <v>0.70593633851557092</v>
          </cell>
        </row>
        <row r="191">
          <cell r="BU191">
            <v>0.74847394999157679</v>
          </cell>
        </row>
        <row r="192">
          <cell r="BU192">
            <v>0.85090690928520152</v>
          </cell>
        </row>
        <row r="193">
          <cell r="BU193">
            <v>0.86744686358814904</v>
          </cell>
        </row>
        <row r="194">
          <cell r="BU194">
            <v>0.86600125518824855</v>
          </cell>
        </row>
        <row r="195">
          <cell r="BU195">
            <v>0.89517704236818962</v>
          </cell>
        </row>
        <row r="196">
          <cell r="BU196">
            <v>0.99431254150150583</v>
          </cell>
        </row>
        <row r="197">
          <cell r="BU197">
            <v>1.0115045645243614</v>
          </cell>
        </row>
        <row r="198">
          <cell r="BU198">
            <v>1.0078659203116538</v>
          </cell>
        </row>
        <row r="199">
          <cell r="BU199">
            <v>1.0175822590309427</v>
          </cell>
        </row>
        <row r="200">
          <cell r="BU200">
            <v>1.0160739609727636</v>
          </cell>
        </row>
        <row r="201">
          <cell r="BU201">
            <v>0.97318834448481029</v>
          </cell>
        </row>
        <row r="202">
          <cell r="BU202">
            <v>0.93691332666080729</v>
          </cell>
        </row>
        <row r="203">
          <cell r="BU203">
            <v>0.96017882756796058</v>
          </cell>
        </row>
        <row r="204">
          <cell r="BU204">
            <v>0.93194264288243422</v>
          </cell>
        </row>
        <row r="205">
          <cell r="BU205">
            <v>0.97697416069025844</v>
          </cell>
        </row>
        <row r="206">
          <cell r="BU206">
            <v>1.0224022076417123</v>
          </cell>
        </row>
        <row r="207">
          <cell r="BU207">
            <v>1.0691696234571213</v>
          </cell>
        </row>
        <row r="208">
          <cell r="BU208">
            <v>1.1082077571104236</v>
          </cell>
        </row>
        <row r="209">
          <cell r="BU209">
            <v>1.1341824988021736</v>
          </cell>
        </row>
        <row r="210">
          <cell r="BU210">
            <v>1.1654051657576705</v>
          </cell>
        </row>
        <row r="211">
          <cell r="BU211">
            <v>1.1623524582022489</v>
          </cell>
        </row>
        <row r="212">
          <cell r="BU212">
            <v>1.1189850142396571</v>
          </cell>
        </row>
        <row r="213">
          <cell r="BU213">
            <v>1.0880734588110776</v>
          </cell>
        </row>
        <row r="214">
          <cell r="BU214">
            <v>1.2004333123276696</v>
          </cell>
        </row>
        <row r="215">
          <cell r="BU215">
            <v>1.236677626986957</v>
          </cell>
        </row>
        <row r="216">
          <cell r="BU216">
            <v>1.2059763217702943</v>
          </cell>
        </row>
        <row r="217">
          <cell r="BU217">
            <v>1.3230791866069143</v>
          </cell>
        </row>
        <row r="218">
          <cell r="BU218">
            <v>1.32568808423031</v>
          </cell>
        </row>
        <row r="219">
          <cell r="BU219">
            <v>1.2341906303379968</v>
          </cell>
        </row>
        <row r="220">
          <cell r="BU220">
            <v>1.3770708032628456</v>
          </cell>
        </row>
        <row r="221">
          <cell r="BU221">
            <v>1.4021159454262586</v>
          </cell>
        </row>
        <row r="222">
          <cell r="BU222">
            <v>1.4796343138351884</v>
          </cell>
        </row>
        <row r="223">
          <cell r="BU223">
            <v>1.4197840190151709</v>
          </cell>
        </row>
        <row r="224">
          <cell r="BU224">
            <v>1.5786344287538732</v>
          </cell>
        </row>
        <row r="225">
          <cell r="BU225">
            <v>1.6611530075682759</v>
          </cell>
        </row>
        <row r="226">
          <cell r="BU226">
            <v>1.5578611342508848</v>
          </cell>
        </row>
        <row r="227">
          <cell r="BU227">
            <v>1.4828932561467287</v>
          </cell>
        </row>
        <row r="228">
          <cell r="BU228">
            <v>1.2816056231002415</v>
          </cell>
        </row>
        <row r="229">
          <cell r="BU229">
            <v>1.1821331972033882</v>
          </cell>
        </row>
        <row r="230">
          <cell r="BU230">
            <v>1.2487228252692837</v>
          </cell>
        </row>
        <row r="231">
          <cell r="BU231">
            <v>1.0952998794662681</v>
          </cell>
        </row>
        <row r="232">
          <cell r="BU232">
            <v>1.2417748028800053</v>
          </cell>
        </row>
        <row r="233">
          <cell r="BU233">
            <v>1.2341008305865901</v>
          </cell>
        </row>
        <row r="234">
          <cell r="BU234">
            <v>1.1073684327170161</v>
          </cell>
        </row>
        <row r="235">
          <cell r="BU235">
            <v>0.96001041678235222</v>
          </cell>
        </row>
        <row r="236">
          <cell r="BU236">
            <v>0.9711605159027179</v>
          </cell>
        </row>
        <row r="237">
          <cell r="BU237">
            <v>0.92731018870899662</v>
          </cell>
        </row>
        <row r="238">
          <cell r="BU238">
            <v>1.0250383554453359</v>
          </cell>
        </row>
        <row r="239">
          <cell r="BU239">
            <v>1.0649078436457462</v>
          </cell>
        </row>
        <row r="240">
          <cell r="BU240">
            <v>1.1126528142062584</v>
          </cell>
        </row>
        <row r="241">
          <cell r="BU241">
            <v>1.0975568802705797</v>
          </cell>
        </row>
        <row r="242">
          <cell r="BU242">
            <v>1.0795045760454693</v>
          </cell>
        </row>
        <row r="243">
          <cell r="BU243">
            <v>1.0219109462909082</v>
          </cell>
        </row>
        <row r="244">
          <cell r="BU244">
            <v>1.0697439551781163</v>
          </cell>
        </row>
        <row r="245">
          <cell r="BU245">
            <v>1.0494664815379091</v>
          </cell>
        </row>
        <row r="246">
          <cell r="BU246">
            <v>1.0462660167710589</v>
          </cell>
        </row>
        <row r="247">
          <cell r="BU247">
            <v>1.0405465859107561</v>
          </cell>
        </row>
        <row r="248">
          <cell r="BU248">
            <v>0.99886306033141858</v>
          </cell>
        </row>
        <row r="249">
          <cell r="BU249">
            <v>1.0323004922608183</v>
          </cell>
        </row>
        <row r="250">
          <cell r="BU250">
            <v>0.96913027803330398</v>
          </cell>
        </row>
        <row r="251">
          <cell r="BU251">
            <v>0.96757438114214311</v>
          </cell>
        </row>
        <row r="252">
          <cell r="BU252">
            <v>0.98768507359757463</v>
          </cell>
        </row>
        <row r="253">
          <cell r="BU253">
            <v>1.0055514895160149</v>
          </cell>
        </row>
        <row r="254">
          <cell r="BU254">
            <v>1.0169713498274044</v>
          </cell>
        </row>
        <row r="255">
          <cell r="BU255">
            <v>1.0202774220450075</v>
          </cell>
        </row>
        <row r="256">
          <cell r="BU256">
            <v>0.98798860054633852</v>
          </cell>
        </row>
        <row r="257">
          <cell r="BU257">
            <v>0.98855165736121287</v>
          </cell>
        </row>
        <row r="258">
          <cell r="BU258">
            <v>0.98270092014693022</v>
          </cell>
        </row>
        <row r="259">
          <cell r="BU259">
            <v>0.946240849975306</v>
          </cell>
        </row>
        <row r="260">
          <cell r="BU260">
            <v>0.84625885981759519</v>
          </cell>
        </row>
        <row r="261">
          <cell r="BU261">
            <v>0.80607092690071247</v>
          </cell>
        </row>
        <row r="262">
          <cell r="BU262">
            <v>0.96279883768283325</v>
          </cell>
        </row>
        <row r="263">
          <cell r="BU263">
            <v>1.0478419992068415</v>
          </cell>
        </row>
        <row r="264">
          <cell r="BU264">
            <v>1.1038644495005925</v>
          </cell>
        </row>
        <row r="265">
          <cell r="BU265">
            <v>1.1236755843766324</v>
          </cell>
        </row>
        <row r="266">
          <cell r="BU266">
            <v>1.0018766561382451</v>
          </cell>
        </row>
        <row r="267">
          <cell r="BU267">
            <v>1.0676163384707842</v>
          </cell>
        </row>
        <row r="268">
          <cell r="BU268">
            <v>1.2739234057391207</v>
          </cell>
        </row>
        <row r="269">
          <cell r="BU269">
            <v>1.2959757983798976</v>
          </cell>
        </row>
        <row r="270">
          <cell r="BU270">
            <v>1.2908235383842241</v>
          </cell>
        </row>
        <row r="271">
          <cell r="BU271">
            <v>1.2042924041568031</v>
          </cell>
        </row>
        <row r="272">
          <cell r="BU272">
            <v>1.2717417390659804</v>
          </cell>
        </row>
        <row r="273">
          <cell r="BU273">
            <v>1.3716618666460609</v>
          </cell>
        </row>
        <row r="274">
          <cell r="BU274">
            <v>1.3502308110228505</v>
          </cell>
        </row>
        <row r="275">
          <cell r="BU275">
            <v>1.373649684024125</v>
          </cell>
        </row>
        <row r="276">
          <cell r="BU276">
            <v>1.3529525007666443</v>
          </cell>
        </row>
        <row r="277">
          <cell r="BU277">
            <v>1.4866419582409791</v>
          </cell>
        </row>
        <row r="278">
          <cell r="BU278">
            <v>1.4917056062645511</v>
          </cell>
        </row>
        <row r="279">
          <cell r="BU279">
            <v>1.4823055783863901</v>
          </cell>
        </row>
        <row r="280">
          <cell r="BU280">
            <v>1.5431129968171986</v>
          </cell>
        </row>
        <row r="281">
          <cell r="BU281">
            <v>1.5886152509681384</v>
          </cell>
        </row>
        <row r="282">
          <cell r="BU282">
            <v>1.5897060236401137</v>
          </cell>
        </row>
        <row r="283">
          <cell r="BU283">
            <v>1.5878407416422602</v>
          </cell>
        </row>
        <row r="284">
          <cell r="BU284">
            <v>1.6458816658515625</v>
          </cell>
        </row>
        <row r="285">
          <cell r="BU285">
            <v>1.627041973095511</v>
          </cell>
        </row>
        <row r="286">
          <cell r="BU286">
            <v>1.5962363684888363</v>
          </cell>
        </row>
        <row r="287">
          <cell r="BU287">
            <v>1.5253322332263681</v>
          </cell>
        </row>
        <row r="288">
          <cell r="BU288">
            <v>1.5998855365613274</v>
          </cell>
        </row>
        <row r="289">
          <cell r="BU289">
            <v>1.6517632861726175</v>
          </cell>
        </row>
        <row r="290">
          <cell r="BU290">
            <v>1.6373325220517636</v>
          </cell>
        </row>
        <row r="291">
          <cell r="BU291">
            <v>1.6159221288807843</v>
          </cell>
        </row>
        <row r="292">
          <cell r="BU292">
            <v>1.6273879040059676</v>
          </cell>
        </row>
        <row r="293">
          <cell r="BU293">
            <v>1.6844773489391649</v>
          </cell>
        </row>
        <row r="294">
          <cell r="BU294">
            <v>1.6062934664499187</v>
          </cell>
        </row>
        <row r="295">
          <cell r="BU295">
            <v>1.620911879641727</v>
          </cell>
        </row>
        <row r="296">
          <cell r="BU296">
            <v>1.6537664187698846</v>
          </cell>
        </row>
        <row r="297">
          <cell r="BU297">
            <v>1.6448633526083998</v>
          </cell>
        </row>
        <row r="298">
          <cell r="BU298">
            <v>1.6830023028370982</v>
          </cell>
        </row>
        <row r="299">
          <cell r="BU299">
            <v>1.769605093972171</v>
          </cell>
        </row>
        <row r="300">
          <cell r="BU300">
            <v>1.5919033307021706</v>
          </cell>
        </row>
        <row r="301">
          <cell r="BU301">
            <v>1.7149719759007975</v>
          </cell>
        </row>
        <row r="302">
          <cell r="BU302">
            <v>1.6738376773231585</v>
          </cell>
        </row>
        <row r="303">
          <cell r="BU303">
            <v>1.6737530944110899</v>
          </cell>
        </row>
        <row r="304">
          <cell r="BU304">
            <v>1.7469979996123932</v>
          </cell>
        </row>
        <row r="305">
          <cell r="BU305">
            <v>1.5035426951831194</v>
          </cell>
        </row>
        <row r="306">
          <cell r="BU306">
            <v>1.7694153086812499</v>
          </cell>
        </row>
        <row r="307">
          <cell r="BU307">
            <v>1.851536968448116</v>
          </cell>
        </row>
        <row r="308">
          <cell r="BU308">
            <v>1.9746542275225945</v>
          </cell>
        </row>
        <row r="309">
          <cell r="BU309">
            <v>2.0100188032188173</v>
          </cell>
        </row>
        <row r="310">
          <cell r="BU310">
            <v>2.0510712785926035</v>
          </cell>
        </row>
        <row r="311">
          <cell r="BU311">
            <v>1.9449316748803529</v>
          </cell>
        </row>
        <row r="312">
          <cell r="BU312">
            <v>1.9805232062291818</v>
          </cell>
        </row>
        <row r="313">
          <cell r="BU313">
            <v>1.9322708193494089</v>
          </cell>
        </row>
        <row r="314">
          <cell r="BU314">
            <v>1.6777288254277807</v>
          </cell>
        </row>
        <row r="315">
          <cell r="BU315">
            <v>1.6303374138963886</v>
          </cell>
        </row>
        <row r="316">
          <cell r="BU316">
            <v>1.6425818180210994</v>
          </cell>
        </row>
        <row r="317">
          <cell r="BU317">
            <v>1.7271867231379523</v>
          </cell>
        </row>
        <row r="318">
          <cell r="BU318">
            <v>1.8340265736054981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31.12.17 "/>
      <sheetName val="Chart Q3 2018"/>
      <sheetName val="q &amp; CAPE annual"/>
      <sheetName val="CAPE calculation"/>
      <sheetName val="CAPE end 2018"/>
      <sheetName val="B 103"/>
    </sheetNames>
    <sheetDataSet>
      <sheetData sheetId="0" refreshError="1"/>
      <sheetData sheetId="1" refreshError="1"/>
      <sheetData sheetId="2">
        <row r="5">
          <cell r="C5" t="str">
            <v>SWH</v>
          </cell>
        </row>
      </sheetData>
      <sheetData sheetId="3">
        <row r="5">
          <cell r="E5" t="str">
            <v xml:space="preserve">  Consumer</v>
          </cell>
        </row>
        <row r="6">
          <cell r="B6" t="str">
            <v>S&amp;P</v>
          </cell>
          <cell r="E6" t="str">
            <v>Price</v>
          </cell>
        </row>
        <row r="7">
          <cell r="B7" t="str">
            <v>Comp.</v>
          </cell>
          <cell r="C7" t="str">
            <v>Dividend</v>
          </cell>
          <cell r="D7" t="str">
            <v>Earnings</v>
          </cell>
          <cell r="E7" t="str">
            <v>Index</v>
          </cell>
          <cell r="H7" t="str">
            <v>10 year mean</v>
          </cell>
        </row>
        <row r="8">
          <cell r="A8" t="str">
            <v>Date</v>
          </cell>
          <cell r="B8" t="str">
            <v>P</v>
          </cell>
          <cell r="C8" t="str">
            <v>D</v>
          </cell>
          <cell r="D8" t="str">
            <v>E</v>
          </cell>
          <cell r="E8" t="str">
            <v>CPI</v>
          </cell>
        </row>
        <row r="127">
          <cell r="J127" t="str">
            <v xml:space="preserve">CAPE </v>
          </cell>
          <cell r="K127" t="str">
            <v xml:space="preserve">Log CAPE </v>
          </cell>
          <cell r="L127" t="str">
            <v xml:space="preserve">ratio to average 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datadownload/Download.aspx?rel=Z1&amp;series=37fa309bc28f3366c2b18b5675c87410&amp;filetype=spreadsheetml&amp;label=include&amp;layout=seriescolumn&amp;from=03/01/1945&amp;to=06/30/202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ederalreserve.gov/datadownload/Download.aspx?rel=Z1&amp;series=b0c3a2e7a747b4af235e8c9171774747&amp;filetype=spreadsheetml&amp;label=include&amp;layout=seriescolumn&amp;from=12/01/1945&amp;to=03/31/2023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88DB2-2596-4C80-8653-A322F96B8B12}">
  <dimension ref="A1:BF322"/>
  <sheetViews>
    <sheetView topLeftCell="AN308" workbookViewId="0">
      <selection activeCell="BH322" sqref="BH322"/>
    </sheetView>
  </sheetViews>
  <sheetFormatPr defaultRowHeight="13.2" x14ac:dyDescent="0.25"/>
  <cols>
    <col min="1" max="1" width="17.109375" bestFit="1" customWidth="1"/>
  </cols>
  <sheetData>
    <row r="1" spans="1:58" s="2" customFormat="1" ht="18" x14ac:dyDescent="0.35">
      <c r="A1" s="1" t="s">
        <v>0</v>
      </c>
      <c r="B1" s="2" t="s">
        <v>1</v>
      </c>
    </row>
    <row r="2" spans="1:58" x14ac:dyDescent="0.25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31</v>
      </c>
      <c r="AE2" t="s">
        <v>32</v>
      </c>
      <c r="AF2" t="s">
        <v>33</v>
      </c>
      <c r="AG2" t="s">
        <v>34</v>
      </c>
      <c r="AH2" t="s">
        <v>35</v>
      </c>
      <c r="AI2" t="s">
        <v>36</v>
      </c>
      <c r="AJ2" t="s">
        <v>37</v>
      </c>
      <c r="AK2" t="s">
        <v>38</v>
      </c>
      <c r="AL2" t="s">
        <v>39</v>
      </c>
      <c r="AM2" t="s">
        <v>40</v>
      </c>
      <c r="AN2" t="s">
        <v>41</v>
      </c>
      <c r="AO2" t="s">
        <v>42</v>
      </c>
      <c r="AP2" t="s">
        <v>43</v>
      </c>
      <c r="AQ2" t="s">
        <v>44</v>
      </c>
      <c r="AR2" t="s">
        <v>45</v>
      </c>
      <c r="AS2" t="s">
        <v>46</v>
      </c>
      <c r="AT2" t="s">
        <v>47</v>
      </c>
      <c r="AU2" t="s">
        <v>48</v>
      </c>
      <c r="AV2" t="s">
        <v>49</v>
      </c>
      <c r="AW2" t="s">
        <v>50</v>
      </c>
      <c r="AX2" t="s">
        <v>51</v>
      </c>
      <c r="AY2" t="s">
        <v>52</v>
      </c>
      <c r="AZ2" t="s">
        <v>53</v>
      </c>
      <c r="BA2" t="s">
        <v>54</v>
      </c>
      <c r="BB2" t="s">
        <v>55</v>
      </c>
      <c r="BC2" t="s">
        <v>56</v>
      </c>
      <c r="BD2" t="s">
        <v>57</v>
      </c>
      <c r="BE2" t="s">
        <v>58</v>
      </c>
      <c r="BF2" t="s">
        <v>59</v>
      </c>
    </row>
    <row r="3" spans="1:58" x14ac:dyDescent="0.25">
      <c r="A3" t="s">
        <v>60</v>
      </c>
      <c r="B3" t="s">
        <v>61</v>
      </c>
      <c r="C3" t="s">
        <v>61</v>
      </c>
      <c r="D3" t="s">
        <v>61</v>
      </c>
      <c r="E3" t="s">
        <v>61</v>
      </c>
      <c r="F3" t="s">
        <v>61</v>
      </c>
      <c r="G3" t="s">
        <v>61</v>
      </c>
      <c r="H3" t="s">
        <v>61</v>
      </c>
      <c r="I3" t="s">
        <v>61</v>
      </c>
      <c r="J3" t="s">
        <v>61</v>
      </c>
      <c r="K3" t="s">
        <v>61</v>
      </c>
      <c r="L3" t="s">
        <v>61</v>
      </c>
      <c r="M3" t="s">
        <v>61</v>
      </c>
      <c r="N3" t="s">
        <v>61</v>
      </c>
      <c r="O3" t="s">
        <v>61</v>
      </c>
      <c r="P3" t="s">
        <v>61</v>
      </c>
      <c r="Q3" t="s">
        <v>61</v>
      </c>
      <c r="R3" t="s">
        <v>61</v>
      </c>
      <c r="S3" t="s">
        <v>61</v>
      </c>
      <c r="T3" t="s">
        <v>61</v>
      </c>
      <c r="U3" t="s">
        <v>61</v>
      </c>
      <c r="V3" t="s">
        <v>61</v>
      </c>
      <c r="W3" t="s">
        <v>61</v>
      </c>
      <c r="X3" t="s">
        <v>61</v>
      </c>
      <c r="Y3" t="s">
        <v>61</v>
      </c>
      <c r="Z3" t="s">
        <v>61</v>
      </c>
      <c r="AA3" t="s">
        <v>61</v>
      </c>
      <c r="AB3" t="s">
        <v>61</v>
      </c>
      <c r="AC3" t="s">
        <v>61</v>
      </c>
      <c r="AD3" t="s">
        <v>61</v>
      </c>
      <c r="AE3" t="s">
        <v>61</v>
      </c>
      <c r="AF3" t="s">
        <v>61</v>
      </c>
      <c r="AG3" t="s">
        <v>61</v>
      </c>
      <c r="AH3" t="s">
        <v>61</v>
      </c>
      <c r="AI3" t="s">
        <v>61</v>
      </c>
      <c r="AJ3" t="s">
        <v>61</v>
      </c>
      <c r="AK3" t="s">
        <v>61</v>
      </c>
      <c r="AL3" t="s">
        <v>61</v>
      </c>
      <c r="AM3" t="s">
        <v>61</v>
      </c>
      <c r="AN3" t="s">
        <v>61</v>
      </c>
      <c r="AO3" t="s">
        <v>61</v>
      </c>
      <c r="AP3" t="s">
        <v>61</v>
      </c>
      <c r="AQ3" t="s">
        <v>61</v>
      </c>
      <c r="AR3" t="s">
        <v>61</v>
      </c>
      <c r="AS3" t="s">
        <v>61</v>
      </c>
      <c r="AT3" t="s">
        <v>61</v>
      </c>
      <c r="AU3" t="s">
        <v>62</v>
      </c>
      <c r="AV3" t="s">
        <v>62</v>
      </c>
      <c r="AW3" t="s">
        <v>62</v>
      </c>
      <c r="AX3" t="s">
        <v>61</v>
      </c>
      <c r="AY3" t="s">
        <v>61</v>
      </c>
      <c r="AZ3" t="s">
        <v>61</v>
      </c>
      <c r="BA3" t="s">
        <v>61</v>
      </c>
      <c r="BB3" t="s">
        <v>61</v>
      </c>
      <c r="BC3" t="s">
        <v>61</v>
      </c>
      <c r="BD3" t="s">
        <v>61</v>
      </c>
      <c r="BE3" t="s">
        <v>61</v>
      </c>
      <c r="BF3" t="s">
        <v>61</v>
      </c>
    </row>
    <row r="4" spans="1:58" x14ac:dyDescent="0.25">
      <c r="A4" t="s">
        <v>63</v>
      </c>
      <c r="B4">
        <v>1000000</v>
      </c>
      <c r="C4">
        <v>1000000</v>
      </c>
      <c r="D4">
        <v>1000000</v>
      </c>
      <c r="E4">
        <v>1000000</v>
      </c>
      <c r="F4">
        <v>1000000</v>
      </c>
      <c r="G4">
        <v>1000000</v>
      </c>
      <c r="H4">
        <v>1000000</v>
      </c>
      <c r="I4">
        <v>1000000</v>
      </c>
      <c r="J4">
        <v>1000000</v>
      </c>
      <c r="K4">
        <v>1000000</v>
      </c>
      <c r="L4">
        <v>1000000</v>
      </c>
      <c r="M4">
        <v>1000000</v>
      </c>
      <c r="N4">
        <v>1000000</v>
      </c>
      <c r="O4">
        <v>1000000</v>
      </c>
      <c r="P4">
        <v>1000000</v>
      </c>
      <c r="Q4">
        <v>1000000</v>
      </c>
      <c r="R4">
        <v>1000000</v>
      </c>
      <c r="S4">
        <v>1000000</v>
      </c>
      <c r="T4">
        <v>1000000</v>
      </c>
      <c r="U4">
        <v>1000000</v>
      </c>
      <c r="V4">
        <v>1000000</v>
      </c>
      <c r="W4">
        <v>1000000</v>
      </c>
      <c r="X4">
        <v>1000000</v>
      </c>
      <c r="Y4">
        <v>1000000</v>
      </c>
      <c r="Z4">
        <v>1000000</v>
      </c>
      <c r="AA4">
        <v>1000000</v>
      </c>
      <c r="AB4">
        <v>1000000</v>
      </c>
      <c r="AC4">
        <v>1000000</v>
      </c>
      <c r="AD4">
        <v>1000000</v>
      </c>
      <c r="AE4">
        <v>1000000</v>
      </c>
      <c r="AF4">
        <v>1000000</v>
      </c>
      <c r="AG4">
        <v>1000000</v>
      </c>
      <c r="AH4">
        <v>1000000</v>
      </c>
      <c r="AI4">
        <v>1000000</v>
      </c>
      <c r="AJ4">
        <v>1000000</v>
      </c>
      <c r="AK4">
        <v>1000000</v>
      </c>
      <c r="AL4">
        <v>1000000</v>
      </c>
      <c r="AM4">
        <v>1000000</v>
      </c>
      <c r="AN4">
        <v>1000000</v>
      </c>
      <c r="AO4">
        <v>1000000</v>
      </c>
      <c r="AP4">
        <v>1000000</v>
      </c>
      <c r="AQ4">
        <v>1000000</v>
      </c>
      <c r="AR4">
        <v>1000000</v>
      </c>
      <c r="AS4">
        <v>1000000</v>
      </c>
      <c r="AT4">
        <v>1000000</v>
      </c>
      <c r="AU4">
        <v>1</v>
      </c>
      <c r="AV4">
        <v>1</v>
      </c>
      <c r="AW4">
        <v>1</v>
      </c>
      <c r="AX4">
        <v>1000000</v>
      </c>
      <c r="AY4">
        <v>1000000</v>
      </c>
      <c r="AZ4">
        <v>1000000</v>
      </c>
      <c r="BA4">
        <v>1000000</v>
      </c>
      <c r="BB4">
        <v>1000000</v>
      </c>
      <c r="BC4">
        <v>1000000</v>
      </c>
      <c r="BD4">
        <v>1000000</v>
      </c>
      <c r="BE4">
        <v>1000000</v>
      </c>
      <c r="BF4">
        <v>1000000</v>
      </c>
    </row>
    <row r="5" spans="1:58" x14ac:dyDescent="0.25">
      <c r="A5" t="s">
        <v>64</v>
      </c>
      <c r="B5" t="s">
        <v>65</v>
      </c>
      <c r="C5" t="s">
        <v>65</v>
      </c>
      <c r="D5" t="s">
        <v>65</v>
      </c>
      <c r="E5" t="s">
        <v>65</v>
      </c>
      <c r="F5" t="s">
        <v>65</v>
      </c>
      <c r="G5" t="s">
        <v>65</v>
      </c>
      <c r="H5" t="s">
        <v>65</v>
      </c>
      <c r="I5" t="s">
        <v>65</v>
      </c>
      <c r="J5" t="s">
        <v>65</v>
      </c>
      <c r="K5" t="s">
        <v>65</v>
      </c>
      <c r="L5" t="s">
        <v>65</v>
      </c>
      <c r="M5" t="s">
        <v>65</v>
      </c>
      <c r="N5" t="s">
        <v>65</v>
      </c>
      <c r="O5" t="s">
        <v>65</v>
      </c>
      <c r="P5" t="s">
        <v>65</v>
      </c>
      <c r="Q5" t="s">
        <v>65</v>
      </c>
      <c r="R5" t="s">
        <v>65</v>
      </c>
      <c r="S5" t="s">
        <v>65</v>
      </c>
      <c r="T5" t="s">
        <v>65</v>
      </c>
      <c r="U5" t="s">
        <v>65</v>
      </c>
      <c r="V5" t="s">
        <v>65</v>
      </c>
      <c r="W5" t="s">
        <v>65</v>
      </c>
      <c r="X5" t="s">
        <v>65</v>
      </c>
      <c r="Y5" t="s">
        <v>65</v>
      </c>
      <c r="Z5" t="s">
        <v>65</v>
      </c>
      <c r="AA5" t="s">
        <v>65</v>
      </c>
      <c r="AB5" t="s">
        <v>65</v>
      </c>
      <c r="AC5" t="s">
        <v>65</v>
      </c>
      <c r="AD5" t="s">
        <v>65</v>
      </c>
      <c r="AE5" t="s">
        <v>65</v>
      </c>
      <c r="AF5" t="s">
        <v>65</v>
      </c>
      <c r="AG5" t="s">
        <v>65</v>
      </c>
      <c r="AH5" t="s">
        <v>65</v>
      </c>
      <c r="AI5" t="s">
        <v>65</v>
      </c>
      <c r="AJ5" t="s">
        <v>65</v>
      </c>
      <c r="AK5" t="s">
        <v>65</v>
      </c>
      <c r="AL5" t="s">
        <v>65</v>
      </c>
      <c r="AM5" t="s">
        <v>65</v>
      </c>
      <c r="AN5" t="s">
        <v>65</v>
      </c>
      <c r="AO5" t="s">
        <v>65</v>
      </c>
      <c r="AP5" t="s">
        <v>65</v>
      </c>
      <c r="AQ5" t="s">
        <v>65</v>
      </c>
      <c r="AR5" t="s">
        <v>65</v>
      </c>
      <c r="AS5" t="s">
        <v>65</v>
      </c>
      <c r="AT5" t="s">
        <v>65</v>
      </c>
      <c r="AU5" t="s">
        <v>66</v>
      </c>
      <c r="AV5" t="s">
        <v>66</v>
      </c>
      <c r="AW5" t="s">
        <v>66</v>
      </c>
      <c r="AX5" t="s">
        <v>65</v>
      </c>
      <c r="AY5" t="s">
        <v>65</v>
      </c>
      <c r="AZ5" t="s">
        <v>65</v>
      </c>
      <c r="BA5" t="s">
        <v>65</v>
      </c>
      <c r="BB5" t="s">
        <v>65</v>
      </c>
      <c r="BC5" t="s">
        <v>65</v>
      </c>
      <c r="BD5" t="s">
        <v>65</v>
      </c>
      <c r="BE5" t="s">
        <v>65</v>
      </c>
      <c r="BF5" t="s">
        <v>65</v>
      </c>
    </row>
    <row r="6" spans="1:58" x14ac:dyDescent="0.25">
      <c r="A6" t="s">
        <v>67</v>
      </c>
      <c r="B6" t="s">
        <v>68</v>
      </c>
      <c r="C6" t="s">
        <v>69</v>
      </c>
      <c r="D6" t="s">
        <v>70</v>
      </c>
      <c r="E6" t="s">
        <v>71</v>
      </c>
      <c r="F6" t="s">
        <v>72</v>
      </c>
      <c r="G6" t="s">
        <v>73</v>
      </c>
      <c r="H6" t="s">
        <v>74</v>
      </c>
      <c r="I6" t="s">
        <v>75</v>
      </c>
      <c r="J6" t="s">
        <v>76</v>
      </c>
      <c r="K6" t="s">
        <v>77</v>
      </c>
      <c r="L6" t="s">
        <v>78</v>
      </c>
      <c r="M6" t="s">
        <v>79</v>
      </c>
      <c r="N6" t="s">
        <v>80</v>
      </c>
      <c r="O6" t="s">
        <v>81</v>
      </c>
      <c r="P6" t="s">
        <v>82</v>
      </c>
      <c r="Q6" t="s">
        <v>83</v>
      </c>
      <c r="R6" t="s">
        <v>84</v>
      </c>
      <c r="S6" t="s">
        <v>85</v>
      </c>
      <c r="T6" t="s">
        <v>86</v>
      </c>
      <c r="U6" t="s">
        <v>87</v>
      </c>
      <c r="V6" t="s">
        <v>88</v>
      </c>
      <c r="W6" t="s">
        <v>89</v>
      </c>
      <c r="X6" t="s">
        <v>90</v>
      </c>
      <c r="Y6" t="s">
        <v>91</v>
      </c>
      <c r="Z6" t="s">
        <v>92</v>
      </c>
      <c r="AA6" t="s">
        <v>93</v>
      </c>
      <c r="AB6" t="s">
        <v>94</v>
      </c>
      <c r="AC6" t="s">
        <v>95</v>
      </c>
      <c r="AD6" t="s">
        <v>96</v>
      </c>
      <c r="AE6" t="s">
        <v>97</v>
      </c>
      <c r="AF6" t="s">
        <v>98</v>
      </c>
      <c r="AG6" t="s">
        <v>99</v>
      </c>
      <c r="AH6" t="s">
        <v>100</v>
      </c>
      <c r="AI6" t="s">
        <v>101</v>
      </c>
      <c r="AJ6" t="s">
        <v>102</v>
      </c>
      <c r="AK6" t="s">
        <v>103</v>
      </c>
      <c r="AL6" t="s">
        <v>104</v>
      </c>
      <c r="AM6" t="s">
        <v>105</v>
      </c>
      <c r="AN6" t="s">
        <v>106</v>
      </c>
      <c r="AO6" t="s">
        <v>107</v>
      </c>
      <c r="AP6" t="s">
        <v>108</v>
      </c>
      <c r="AQ6" t="s">
        <v>109</v>
      </c>
      <c r="AR6" t="s">
        <v>110</v>
      </c>
      <c r="AS6" t="s">
        <v>111</v>
      </c>
      <c r="AT6" t="s">
        <v>112</v>
      </c>
      <c r="AU6" t="s">
        <v>113</v>
      </c>
      <c r="AV6" t="s">
        <v>114</v>
      </c>
      <c r="AW6" t="s">
        <v>115</v>
      </c>
      <c r="AX6" t="s">
        <v>116</v>
      </c>
      <c r="AY6" t="s">
        <v>117</v>
      </c>
      <c r="AZ6" t="s">
        <v>118</v>
      </c>
      <c r="BA6" t="s">
        <v>119</v>
      </c>
      <c r="BB6" t="s">
        <v>120</v>
      </c>
      <c r="BC6" t="s">
        <v>121</v>
      </c>
      <c r="BD6" t="s">
        <v>122</v>
      </c>
      <c r="BE6" t="s">
        <v>123</v>
      </c>
      <c r="BF6" t="s">
        <v>124</v>
      </c>
    </row>
    <row r="7" spans="1:58" ht="13.8" thickBot="1" x14ac:dyDescent="0.3">
      <c r="A7" s="3" t="s">
        <v>125</v>
      </c>
      <c r="B7" s="4" t="s">
        <v>126</v>
      </c>
      <c r="C7" s="4" t="s">
        <v>127</v>
      </c>
      <c r="D7" s="4" t="s">
        <v>128</v>
      </c>
      <c r="E7" s="4" t="s">
        <v>129</v>
      </c>
      <c r="F7" s="4" t="s">
        <v>130</v>
      </c>
      <c r="G7" s="4" t="s">
        <v>131</v>
      </c>
      <c r="H7" s="4" t="s">
        <v>132</v>
      </c>
      <c r="I7" s="4" t="s">
        <v>133</v>
      </c>
      <c r="J7" s="4" t="s">
        <v>134</v>
      </c>
      <c r="K7" s="4" t="s">
        <v>135</v>
      </c>
      <c r="L7" s="4" t="s">
        <v>136</v>
      </c>
      <c r="M7" s="4" t="s">
        <v>137</v>
      </c>
      <c r="N7" s="4" t="s">
        <v>138</v>
      </c>
      <c r="O7" s="4" t="s">
        <v>139</v>
      </c>
      <c r="P7" s="4" t="s">
        <v>140</v>
      </c>
      <c r="Q7" s="4" t="s">
        <v>141</v>
      </c>
      <c r="R7" s="4" t="s">
        <v>142</v>
      </c>
      <c r="S7" s="4" t="s">
        <v>143</v>
      </c>
      <c r="T7" s="4" t="s">
        <v>144</v>
      </c>
      <c r="U7" s="4" t="s">
        <v>145</v>
      </c>
      <c r="V7" s="4" t="s">
        <v>146</v>
      </c>
      <c r="W7" s="4" t="s">
        <v>147</v>
      </c>
      <c r="X7" s="4" t="s">
        <v>148</v>
      </c>
      <c r="Y7" s="4" t="s">
        <v>149</v>
      </c>
      <c r="Z7" s="4" t="s">
        <v>150</v>
      </c>
      <c r="AA7" s="4" t="s">
        <v>151</v>
      </c>
      <c r="AB7" s="4" t="s">
        <v>152</v>
      </c>
      <c r="AC7" s="4" t="s">
        <v>153</v>
      </c>
      <c r="AD7" s="4" t="s">
        <v>154</v>
      </c>
      <c r="AE7" s="4" t="s">
        <v>155</v>
      </c>
      <c r="AF7" s="4" t="s">
        <v>156</v>
      </c>
      <c r="AG7" s="4" t="s">
        <v>157</v>
      </c>
      <c r="AH7" s="4" t="s">
        <v>158</v>
      </c>
      <c r="AI7" s="4" t="s">
        <v>159</v>
      </c>
      <c r="AJ7" s="4" t="s">
        <v>160</v>
      </c>
      <c r="AK7" s="4" t="s">
        <v>161</v>
      </c>
      <c r="AL7" s="4" t="s">
        <v>162</v>
      </c>
      <c r="AM7" s="4" t="s">
        <v>163</v>
      </c>
      <c r="AN7" s="4" t="s">
        <v>164</v>
      </c>
      <c r="AO7" s="4" t="s">
        <v>165</v>
      </c>
      <c r="AP7" s="4" t="s">
        <v>166</v>
      </c>
      <c r="AQ7" s="4" t="s">
        <v>167</v>
      </c>
      <c r="AR7" s="4" t="s">
        <v>168</v>
      </c>
      <c r="AS7" s="4" t="s">
        <v>169</v>
      </c>
      <c r="AT7" s="4" t="s">
        <v>170</v>
      </c>
      <c r="AU7" s="4" t="s">
        <v>171</v>
      </c>
      <c r="AV7" s="4" t="s">
        <v>172</v>
      </c>
      <c r="AW7" s="4" t="s">
        <v>173</v>
      </c>
      <c r="AX7" s="4" t="s">
        <v>174</v>
      </c>
      <c r="AY7" s="4" t="s">
        <v>175</v>
      </c>
      <c r="AZ7" s="4" t="s">
        <v>176</v>
      </c>
      <c r="BA7" s="4" t="s">
        <v>177</v>
      </c>
      <c r="BB7" s="4" t="s">
        <v>178</v>
      </c>
      <c r="BC7" s="4" t="s">
        <v>179</v>
      </c>
      <c r="BD7" s="4" t="s">
        <v>180</v>
      </c>
      <c r="BE7" s="4" t="s">
        <v>181</v>
      </c>
      <c r="BF7" s="4" t="s">
        <v>182</v>
      </c>
    </row>
    <row r="8" spans="1:58" x14ac:dyDescent="0.25">
      <c r="A8" s="3" t="s">
        <v>183</v>
      </c>
      <c r="B8">
        <v>286155</v>
      </c>
      <c r="C8">
        <v>217386</v>
      </c>
      <c r="D8">
        <v>142811</v>
      </c>
      <c r="E8">
        <v>32441</v>
      </c>
      <c r="F8">
        <v>5846</v>
      </c>
      <c r="G8">
        <v>36287</v>
      </c>
      <c r="H8">
        <v>68769</v>
      </c>
      <c r="I8">
        <v>33</v>
      </c>
      <c r="J8">
        <v>18959</v>
      </c>
      <c r="K8">
        <v>900</v>
      </c>
      <c r="L8">
        <v>0</v>
      </c>
      <c r="M8">
        <v>0</v>
      </c>
      <c r="N8">
        <v>18760</v>
      </c>
      <c r="O8">
        <v>0</v>
      </c>
      <c r="P8">
        <v>18508</v>
      </c>
      <c r="Q8">
        <v>0</v>
      </c>
      <c r="R8">
        <v>252</v>
      </c>
      <c r="S8">
        <v>2799</v>
      </c>
      <c r="T8">
        <v>5</v>
      </c>
      <c r="U8">
        <v>2794</v>
      </c>
      <c r="V8">
        <v>272</v>
      </c>
      <c r="W8">
        <v>0</v>
      </c>
      <c r="X8">
        <v>6718</v>
      </c>
      <c r="Y8">
        <v>4</v>
      </c>
      <c r="Z8">
        <v>0</v>
      </c>
      <c r="AA8">
        <v>19821</v>
      </c>
      <c r="AB8">
        <v>503</v>
      </c>
      <c r="AC8">
        <v>87067</v>
      </c>
      <c r="AD8">
        <v>24000</v>
      </c>
      <c r="AE8">
        <v>95</v>
      </c>
      <c r="AF8">
        <v>0</v>
      </c>
      <c r="AG8">
        <v>23905</v>
      </c>
      <c r="AH8">
        <v>20653</v>
      </c>
      <c r="AI8">
        <v>8912</v>
      </c>
      <c r="AJ8">
        <v>3199</v>
      </c>
      <c r="AK8">
        <v>8541</v>
      </c>
      <c r="AL8">
        <v>309</v>
      </c>
      <c r="AM8">
        <v>13697</v>
      </c>
      <c r="AN8">
        <v>10105</v>
      </c>
      <c r="AO8">
        <v>18303</v>
      </c>
      <c r="AP8">
        <v>199088</v>
      </c>
      <c r="AQ8">
        <v>103694</v>
      </c>
      <c r="AR8">
        <v>103694</v>
      </c>
      <c r="AS8">
        <v>0</v>
      </c>
      <c r="AT8">
        <v>1184</v>
      </c>
      <c r="AU8">
        <v>52.679328273981056</v>
      </c>
      <c r="AV8">
        <v>42.5758233095208</v>
      </c>
      <c r="AW8">
        <v>22.428657726572609</v>
      </c>
      <c r="AX8">
        <v>193195</v>
      </c>
      <c r="AY8">
        <v>124426</v>
      </c>
      <c r="AZ8">
        <v>66535</v>
      </c>
      <c r="BA8">
        <v>26895</v>
      </c>
      <c r="BB8">
        <v>4744</v>
      </c>
      <c r="BC8">
        <v>26252</v>
      </c>
      <c r="BD8">
        <v>106128</v>
      </c>
      <c r="BE8">
        <v>1111</v>
      </c>
      <c r="BF8">
        <v>57924</v>
      </c>
    </row>
    <row r="9" spans="1:58" x14ac:dyDescent="0.25">
      <c r="A9" s="3" t="s">
        <v>184</v>
      </c>
      <c r="B9" t="s">
        <v>185</v>
      </c>
      <c r="C9" t="s">
        <v>185</v>
      </c>
      <c r="D9" t="s">
        <v>185</v>
      </c>
      <c r="E9" t="s">
        <v>185</v>
      </c>
      <c r="F9" t="s">
        <v>185</v>
      </c>
      <c r="G9" t="s">
        <v>185</v>
      </c>
      <c r="H9" t="s">
        <v>185</v>
      </c>
      <c r="I9" t="s">
        <v>185</v>
      </c>
      <c r="J9" t="s">
        <v>185</v>
      </c>
      <c r="K9" t="s">
        <v>185</v>
      </c>
      <c r="L9" t="s">
        <v>185</v>
      </c>
      <c r="M9" t="s">
        <v>185</v>
      </c>
      <c r="N9" t="s">
        <v>185</v>
      </c>
      <c r="O9" t="s">
        <v>185</v>
      </c>
      <c r="P9" t="s">
        <v>185</v>
      </c>
      <c r="Q9" t="s">
        <v>185</v>
      </c>
      <c r="R9" t="s">
        <v>185</v>
      </c>
      <c r="S9" t="s">
        <v>185</v>
      </c>
      <c r="T9" t="s">
        <v>185</v>
      </c>
      <c r="U9" t="s">
        <v>185</v>
      </c>
      <c r="V9" t="s">
        <v>185</v>
      </c>
      <c r="W9" t="s">
        <v>185</v>
      </c>
      <c r="X9" t="s">
        <v>185</v>
      </c>
      <c r="Y9" t="s">
        <v>185</v>
      </c>
      <c r="Z9" t="s">
        <v>185</v>
      </c>
      <c r="AA9" t="s">
        <v>185</v>
      </c>
      <c r="AB9" t="s">
        <v>185</v>
      </c>
      <c r="AC9" t="s">
        <v>185</v>
      </c>
      <c r="AD9" t="s">
        <v>185</v>
      </c>
      <c r="AE9" t="s">
        <v>185</v>
      </c>
      <c r="AF9" t="s">
        <v>185</v>
      </c>
      <c r="AG9" t="s">
        <v>185</v>
      </c>
      <c r="AH9" t="s">
        <v>185</v>
      </c>
      <c r="AI9" t="s">
        <v>185</v>
      </c>
      <c r="AJ9" t="s">
        <v>185</v>
      </c>
      <c r="AK9" t="s">
        <v>185</v>
      </c>
      <c r="AL9" t="s">
        <v>185</v>
      </c>
      <c r="AM9" t="s">
        <v>185</v>
      </c>
      <c r="AN9" t="s">
        <v>185</v>
      </c>
      <c r="AO9" t="s">
        <v>185</v>
      </c>
      <c r="AP9" t="s">
        <v>185</v>
      </c>
      <c r="AQ9" t="s">
        <v>185</v>
      </c>
      <c r="AR9" t="s">
        <v>185</v>
      </c>
      <c r="AS9" t="s">
        <v>185</v>
      </c>
      <c r="AT9" t="s">
        <v>185</v>
      </c>
      <c r="AU9" t="s">
        <v>185</v>
      </c>
      <c r="AV9" t="s">
        <v>185</v>
      </c>
      <c r="AW9" t="s">
        <v>185</v>
      </c>
      <c r="AX9" t="s">
        <v>185</v>
      </c>
      <c r="AY9" t="s">
        <v>185</v>
      </c>
      <c r="AZ9" t="s">
        <v>185</v>
      </c>
      <c r="BA9" t="s">
        <v>185</v>
      </c>
      <c r="BB9" t="s">
        <v>185</v>
      </c>
      <c r="BC9" t="s">
        <v>185</v>
      </c>
      <c r="BD9" t="s">
        <v>185</v>
      </c>
      <c r="BE9" t="s">
        <v>185</v>
      </c>
      <c r="BF9" t="s">
        <v>185</v>
      </c>
    </row>
    <row r="10" spans="1:58" x14ac:dyDescent="0.25">
      <c r="A10" s="3" t="s">
        <v>186</v>
      </c>
      <c r="B10" t="s">
        <v>185</v>
      </c>
      <c r="C10" t="s">
        <v>185</v>
      </c>
      <c r="D10" t="s">
        <v>185</v>
      </c>
      <c r="E10" t="s">
        <v>185</v>
      </c>
      <c r="F10" t="s">
        <v>185</v>
      </c>
      <c r="G10" t="s">
        <v>185</v>
      </c>
      <c r="H10" t="s">
        <v>185</v>
      </c>
      <c r="I10" t="s">
        <v>185</v>
      </c>
      <c r="J10" t="s">
        <v>185</v>
      </c>
      <c r="K10" t="s">
        <v>185</v>
      </c>
      <c r="L10" t="s">
        <v>185</v>
      </c>
      <c r="M10" t="s">
        <v>185</v>
      </c>
      <c r="N10" t="s">
        <v>185</v>
      </c>
      <c r="O10" t="s">
        <v>185</v>
      </c>
      <c r="P10" t="s">
        <v>185</v>
      </c>
      <c r="Q10" t="s">
        <v>185</v>
      </c>
      <c r="R10" t="s">
        <v>185</v>
      </c>
      <c r="S10" t="s">
        <v>185</v>
      </c>
      <c r="T10" t="s">
        <v>185</v>
      </c>
      <c r="U10" t="s">
        <v>185</v>
      </c>
      <c r="V10" t="s">
        <v>185</v>
      </c>
      <c r="W10" t="s">
        <v>185</v>
      </c>
      <c r="X10" t="s">
        <v>185</v>
      </c>
      <c r="Y10" t="s">
        <v>185</v>
      </c>
      <c r="Z10" t="s">
        <v>185</v>
      </c>
      <c r="AA10" t="s">
        <v>185</v>
      </c>
      <c r="AB10" t="s">
        <v>185</v>
      </c>
      <c r="AC10" t="s">
        <v>185</v>
      </c>
      <c r="AD10" t="s">
        <v>185</v>
      </c>
      <c r="AE10" t="s">
        <v>185</v>
      </c>
      <c r="AF10" t="s">
        <v>185</v>
      </c>
      <c r="AG10" t="s">
        <v>185</v>
      </c>
      <c r="AH10" t="s">
        <v>185</v>
      </c>
      <c r="AI10" t="s">
        <v>185</v>
      </c>
      <c r="AJ10" t="s">
        <v>185</v>
      </c>
      <c r="AK10" t="s">
        <v>185</v>
      </c>
      <c r="AL10" t="s">
        <v>185</v>
      </c>
      <c r="AM10" t="s">
        <v>185</v>
      </c>
      <c r="AN10" t="s">
        <v>185</v>
      </c>
      <c r="AO10" t="s">
        <v>185</v>
      </c>
      <c r="AP10" t="s">
        <v>185</v>
      </c>
      <c r="AQ10" t="s">
        <v>185</v>
      </c>
      <c r="AR10" t="s">
        <v>185</v>
      </c>
      <c r="AS10" t="s">
        <v>185</v>
      </c>
      <c r="AT10" t="s">
        <v>185</v>
      </c>
      <c r="AU10" t="s">
        <v>185</v>
      </c>
      <c r="AV10" t="s">
        <v>185</v>
      </c>
      <c r="AW10" t="s">
        <v>185</v>
      </c>
      <c r="AX10" t="s">
        <v>185</v>
      </c>
      <c r="AY10" t="s">
        <v>185</v>
      </c>
      <c r="AZ10" t="s">
        <v>185</v>
      </c>
      <c r="BA10" t="s">
        <v>185</v>
      </c>
      <c r="BB10" t="s">
        <v>185</v>
      </c>
      <c r="BC10" t="s">
        <v>185</v>
      </c>
      <c r="BD10" t="s">
        <v>185</v>
      </c>
      <c r="BE10" t="s">
        <v>185</v>
      </c>
      <c r="BF10" t="s">
        <v>185</v>
      </c>
    </row>
    <row r="11" spans="1:58" x14ac:dyDescent="0.25">
      <c r="A11" s="3" t="s">
        <v>187</v>
      </c>
      <c r="B11" t="s">
        <v>185</v>
      </c>
      <c r="C11" t="s">
        <v>185</v>
      </c>
      <c r="D11" t="s">
        <v>185</v>
      </c>
      <c r="E11" t="s">
        <v>185</v>
      </c>
      <c r="F11" t="s">
        <v>185</v>
      </c>
      <c r="G11" t="s">
        <v>185</v>
      </c>
      <c r="H11" t="s">
        <v>185</v>
      </c>
      <c r="I11" t="s">
        <v>185</v>
      </c>
      <c r="J11" t="s">
        <v>185</v>
      </c>
      <c r="K11" t="s">
        <v>185</v>
      </c>
      <c r="L11" t="s">
        <v>185</v>
      </c>
      <c r="M11" t="s">
        <v>185</v>
      </c>
      <c r="N11" t="s">
        <v>185</v>
      </c>
      <c r="O11" t="s">
        <v>185</v>
      </c>
      <c r="P11" t="s">
        <v>185</v>
      </c>
      <c r="Q11" t="s">
        <v>185</v>
      </c>
      <c r="R11" t="s">
        <v>185</v>
      </c>
      <c r="S11" t="s">
        <v>185</v>
      </c>
      <c r="T11" t="s">
        <v>185</v>
      </c>
      <c r="U11" t="s">
        <v>185</v>
      </c>
      <c r="V11" t="s">
        <v>185</v>
      </c>
      <c r="W11" t="s">
        <v>185</v>
      </c>
      <c r="X11" t="s">
        <v>185</v>
      </c>
      <c r="Y11" t="s">
        <v>185</v>
      </c>
      <c r="Z11" t="s">
        <v>185</v>
      </c>
      <c r="AA11" t="s">
        <v>185</v>
      </c>
      <c r="AB11" t="s">
        <v>185</v>
      </c>
      <c r="AC11" t="s">
        <v>185</v>
      </c>
      <c r="AD11" t="s">
        <v>185</v>
      </c>
      <c r="AE11" t="s">
        <v>185</v>
      </c>
      <c r="AF11" t="s">
        <v>185</v>
      </c>
      <c r="AG11" t="s">
        <v>185</v>
      </c>
      <c r="AH11" t="s">
        <v>185</v>
      </c>
      <c r="AI11" t="s">
        <v>185</v>
      </c>
      <c r="AJ11" t="s">
        <v>185</v>
      </c>
      <c r="AK11" t="s">
        <v>185</v>
      </c>
      <c r="AL11" t="s">
        <v>185</v>
      </c>
      <c r="AM11" t="s">
        <v>185</v>
      </c>
      <c r="AN11" t="s">
        <v>185</v>
      </c>
      <c r="AO11" t="s">
        <v>185</v>
      </c>
      <c r="AP11" t="s">
        <v>185</v>
      </c>
      <c r="AQ11" t="s">
        <v>185</v>
      </c>
      <c r="AR11" t="s">
        <v>185</v>
      </c>
      <c r="AS11" t="s">
        <v>185</v>
      </c>
      <c r="AT11" t="s">
        <v>185</v>
      </c>
      <c r="AU11" t="s">
        <v>185</v>
      </c>
      <c r="AV11" t="s">
        <v>185</v>
      </c>
      <c r="AW11" t="s">
        <v>185</v>
      </c>
      <c r="AX11" t="s">
        <v>185</v>
      </c>
      <c r="AY11" t="s">
        <v>185</v>
      </c>
      <c r="AZ11" t="s">
        <v>185</v>
      </c>
      <c r="BA11" t="s">
        <v>185</v>
      </c>
      <c r="BB11" t="s">
        <v>185</v>
      </c>
      <c r="BC11" t="s">
        <v>185</v>
      </c>
      <c r="BD11" t="s">
        <v>185</v>
      </c>
      <c r="BE11" t="s">
        <v>185</v>
      </c>
      <c r="BF11" t="s">
        <v>185</v>
      </c>
    </row>
    <row r="12" spans="1:58" x14ac:dyDescent="0.25">
      <c r="A12" s="3" t="s">
        <v>188</v>
      </c>
      <c r="B12">
        <v>311942</v>
      </c>
      <c r="C12">
        <v>245008</v>
      </c>
      <c r="D12">
        <v>159407</v>
      </c>
      <c r="E12">
        <v>39251</v>
      </c>
      <c r="F12">
        <v>6662</v>
      </c>
      <c r="G12">
        <v>39688</v>
      </c>
      <c r="H12">
        <v>66934</v>
      </c>
      <c r="I12">
        <v>68</v>
      </c>
      <c r="J12">
        <v>19502</v>
      </c>
      <c r="K12">
        <v>900</v>
      </c>
      <c r="L12">
        <v>0</v>
      </c>
      <c r="M12">
        <v>0</v>
      </c>
      <c r="N12">
        <v>13124</v>
      </c>
      <c r="O12">
        <v>32</v>
      </c>
      <c r="P12">
        <v>12779</v>
      </c>
      <c r="Q12">
        <v>0</v>
      </c>
      <c r="R12">
        <v>313</v>
      </c>
      <c r="S12">
        <v>3331</v>
      </c>
      <c r="T12">
        <v>10</v>
      </c>
      <c r="U12">
        <v>3321</v>
      </c>
      <c r="V12">
        <v>271</v>
      </c>
      <c r="W12">
        <v>0</v>
      </c>
      <c r="X12">
        <v>6700</v>
      </c>
      <c r="Y12">
        <v>3</v>
      </c>
      <c r="Z12">
        <v>0</v>
      </c>
      <c r="AA12">
        <v>22579</v>
      </c>
      <c r="AB12">
        <v>456</v>
      </c>
      <c r="AC12">
        <v>99373</v>
      </c>
      <c r="AD12">
        <v>24995</v>
      </c>
      <c r="AE12">
        <v>137</v>
      </c>
      <c r="AF12">
        <v>0</v>
      </c>
      <c r="AG12">
        <v>24858</v>
      </c>
      <c r="AH12">
        <v>24894</v>
      </c>
      <c r="AI12">
        <v>12505</v>
      </c>
      <c r="AJ12">
        <v>3054</v>
      </c>
      <c r="AK12">
        <v>9335</v>
      </c>
      <c r="AL12">
        <v>305</v>
      </c>
      <c r="AM12">
        <v>20041</v>
      </c>
      <c r="AN12">
        <v>8147</v>
      </c>
      <c r="AO12">
        <v>20991</v>
      </c>
      <c r="AP12">
        <v>212569</v>
      </c>
      <c r="AQ12">
        <v>97302</v>
      </c>
      <c r="AR12">
        <v>97302</v>
      </c>
      <c r="AS12">
        <v>0</v>
      </c>
      <c r="AT12">
        <v>1176</v>
      </c>
      <c r="AU12">
        <v>46.32748468623241</v>
      </c>
      <c r="AV12">
        <v>50.660526972697298</v>
      </c>
      <c r="AW12">
        <v>23.46974787524098</v>
      </c>
      <c r="AX12">
        <v>210604</v>
      </c>
      <c r="AY12">
        <v>143670</v>
      </c>
      <c r="AZ12">
        <v>70215</v>
      </c>
      <c r="BA12">
        <v>30534</v>
      </c>
      <c r="BB12">
        <v>5393</v>
      </c>
      <c r="BC12">
        <v>37528</v>
      </c>
      <c r="BD12">
        <v>111231</v>
      </c>
      <c r="BE12">
        <v>1129</v>
      </c>
      <c r="BF12">
        <v>60810</v>
      </c>
    </row>
    <row r="13" spans="1:58" x14ac:dyDescent="0.25">
      <c r="A13" s="3" t="s">
        <v>189</v>
      </c>
      <c r="B13" t="s">
        <v>185</v>
      </c>
      <c r="C13" t="s">
        <v>185</v>
      </c>
      <c r="D13" t="s">
        <v>185</v>
      </c>
      <c r="E13" t="s">
        <v>185</v>
      </c>
      <c r="F13" t="s">
        <v>185</v>
      </c>
      <c r="G13" t="s">
        <v>185</v>
      </c>
      <c r="H13" t="s">
        <v>185</v>
      </c>
      <c r="I13" t="s">
        <v>185</v>
      </c>
      <c r="J13" t="s">
        <v>185</v>
      </c>
      <c r="K13" t="s">
        <v>185</v>
      </c>
      <c r="L13" t="s">
        <v>185</v>
      </c>
      <c r="M13" t="s">
        <v>185</v>
      </c>
      <c r="N13" t="s">
        <v>185</v>
      </c>
      <c r="O13" t="s">
        <v>185</v>
      </c>
      <c r="P13" t="s">
        <v>185</v>
      </c>
      <c r="Q13" t="s">
        <v>185</v>
      </c>
      <c r="R13" t="s">
        <v>185</v>
      </c>
      <c r="S13" t="s">
        <v>185</v>
      </c>
      <c r="T13" t="s">
        <v>185</v>
      </c>
      <c r="U13" t="s">
        <v>185</v>
      </c>
      <c r="V13" t="s">
        <v>185</v>
      </c>
      <c r="W13" t="s">
        <v>185</v>
      </c>
      <c r="X13" t="s">
        <v>185</v>
      </c>
      <c r="Y13" t="s">
        <v>185</v>
      </c>
      <c r="Z13" t="s">
        <v>185</v>
      </c>
      <c r="AA13" t="s">
        <v>185</v>
      </c>
      <c r="AB13" t="s">
        <v>185</v>
      </c>
      <c r="AC13" t="s">
        <v>185</v>
      </c>
      <c r="AD13" t="s">
        <v>185</v>
      </c>
      <c r="AE13" t="s">
        <v>185</v>
      </c>
      <c r="AF13" t="s">
        <v>185</v>
      </c>
      <c r="AG13" t="s">
        <v>185</v>
      </c>
      <c r="AH13" t="s">
        <v>185</v>
      </c>
      <c r="AI13" t="s">
        <v>185</v>
      </c>
      <c r="AJ13" t="s">
        <v>185</v>
      </c>
      <c r="AK13" t="s">
        <v>185</v>
      </c>
      <c r="AL13" t="s">
        <v>185</v>
      </c>
      <c r="AM13" t="s">
        <v>185</v>
      </c>
      <c r="AN13" t="s">
        <v>185</v>
      </c>
      <c r="AO13" t="s">
        <v>185</v>
      </c>
      <c r="AP13" t="s">
        <v>185</v>
      </c>
      <c r="AQ13" t="s">
        <v>185</v>
      </c>
      <c r="AR13" t="s">
        <v>185</v>
      </c>
      <c r="AS13" t="s">
        <v>185</v>
      </c>
      <c r="AT13" t="s">
        <v>185</v>
      </c>
      <c r="AU13" t="s">
        <v>185</v>
      </c>
      <c r="AV13" t="s">
        <v>185</v>
      </c>
      <c r="AW13" t="s">
        <v>185</v>
      </c>
      <c r="AX13" t="s">
        <v>185</v>
      </c>
      <c r="AY13" t="s">
        <v>185</v>
      </c>
      <c r="AZ13" t="s">
        <v>185</v>
      </c>
      <c r="BA13" t="s">
        <v>185</v>
      </c>
      <c r="BB13" t="s">
        <v>185</v>
      </c>
      <c r="BC13" t="s">
        <v>185</v>
      </c>
      <c r="BD13" t="s">
        <v>185</v>
      </c>
      <c r="BE13" t="s">
        <v>185</v>
      </c>
      <c r="BF13" t="s">
        <v>185</v>
      </c>
    </row>
    <row r="14" spans="1:58" x14ac:dyDescent="0.25">
      <c r="A14" s="3" t="s">
        <v>190</v>
      </c>
      <c r="B14" t="s">
        <v>185</v>
      </c>
      <c r="C14" t="s">
        <v>185</v>
      </c>
      <c r="D14" t="s">
        <v>185</v>
      </c>
      <c r="E14" t="s">
        <v>185</v>
      </c>
      <c r="F14" t="s">
        <v>185</v>
      </c>
      <c r="G14" t="s">
        <v>185</v>
      </c>
      <c r="H14" t="s">
        <v>185</v>
      </c>
      <c r="I14" t="s">
        <v>185</v>
      </c>
      <c r="J14" t="s">
        <v>185</v>
      </c>
      <c r="K14" t="s">
        <v>185</v>
      </c>
      <c r="L14" t="s">
        <v>185</v>
      </c>
      <c r="M14" t="s">
        <v>185</v>
      </c>
      <c r="N14" t="s">
        <v>185</v>
      </c>
      <c r="O14" t="s">
        <v>185</v>
      </c>
      <c r="P14" t="s">
        <v>185</v>
      </c>
      <c r="Q14" t="s">
        <v>185</v>
      </c>
      <c r="R14" t="s">
        <v>185</v>
      </c>
      <c r="S14" t="s">
        <v>185</v>
      </c>
      <c r="T14" t="s">
        <v>185</v>
      </c>
      <c r="U14" t="s">
        <v>185</v>
      </c>
      <c r="V14" t="s">
        <v>185</v>
      </c>
      <c r="W14" t="s">
        <v>185</v>
      </c>
      <c r="X14" t="s">
        <v>185</v>
      </c>
      <c r="Y14" t="s">
        <v>185</v>
      </c>
      <c r="Z14" t="s">
        <v>185</v>
      </c>
      <c r="AA14" t="s">
        <v>185</v>
      </c>
      <c r="AB14" t="s">
        <v>185</v>
      </c>
      <c r="AC14" t="s">
        <v>185</v>
      </c>
      <c r="AD14" t="s">
        <v>185</v>
      </c>
      <c r="AE14" t="s">
        <v>185</v>
      </c>
      <c r="AF14" t="s">
        <v>185</v>
      </c>
      <c r="AG14" t="s">
        <v>185</v>
      </c>
      <c r="AH14" t="s">
        <v>185</v>
      </c>
      <c r="AI14" t="s">
        <v>185</v>
      </c>
      <c r="AJ14" t="s">
        <v>185</v>
      </c>
      <c r="AK14" t="s">
        <v>185</v>
      </c>
      <c r="AL14" t="s">
        <v>185</v>
      </c>
      <c r="AM14" t="s">
        <v>185</v>
      </c>
      <c r="AN14" t="s">
        <v>185</v>
      </c>
      <c r="AO14" t="s">
        <v>185</v>
      </c>
      <c r="AP14" t="s">
        <v>185</v>
      </c>
      <c r="AQ14" t="s">
        <v>185</v>
      </c>
      <c r="AR14" t="s">
        <v>185</v>
      </c>
      <c r="AS14" t="s">
        <v>185</v>
      </c>
      <c r="AT14" t="s">
        <v>185</v>
      </c>
      <c r="AU14" t="s">
        <v>185</v>
      </c>
      <c r="AV14" t="s">
        <v>185</v>
      </c>
      <c r="AW14" t="s">
        <v>185</v>
      </c>
      <c r="AX14" t="s">
        <v>185</v>
      </c>
      <c r="AY14" t="s">
        <v>185</v>
      </c>
      <c r="AZ14" t="s">
        <v>185</v>
      </c>
      <c r="BA14" t="s">
        <v>185</v>
      </c>
      <c r="BB14" t="s">
        <v>185</v>
      </c>
      <c r="BC14" t="s">
        <v>185</v>
      </c>
      <c r="BD14" t="s">
        <v>185</v>
      </c>
      <c r="BE14" t="s">
        <v>185</v>
      </c>
      <c r="BF14" t="s">
        <v>185</v>
      </c>
    </row>
    <row r="15" spans="1:58" x14ac:dyDescent="0.25">
      <c r="A15" s="3" t="s">
        <v>191</v>
      </c>
      <c r="B15" t="s">
        <v>185</v>
      </c>
      <c r="C15" t="s">
        <v>185</v>
      </c>
      <c r="D15" t="s">
        <v>185</v>
      </c>
      <c r="E15" t="s">
        <v>185</v>
      </c>
      <c r="F15" t="s">
        <v>185</v>
      </c>
      <c r="G15" t="s">
        <v>185</v>
      </c>
      <c r="H15" t="s">
        <v>185</v>
      </c>
      <c r="I15" t="s">
        <v>185</v>
      </c>
      <c r="J15" t="s">
        <v>185</v>
      </c>
      <c r="K15" t="s">
        <v>185</v>
      </c>
      <c r="L15" t="s">
        <v>185</v>
      </c>
      <c r="M15" t="s">
        <v>185</v>
      </c>
      <c r="N15" t="s">
        <v>185</v>
      </c>
      <c r="O15" t="s">
        <v>185</v>
      </c>
      <c r="P15" t="s">
        <v>185</v>
      </c>
      <c r="Q15" t="s">
        <v>185</v>
      </c>
      <c r="R15" t="s">
        <v>185</v>
      </c>
      <c r="S15" t="s">
        <v>185</v>
      </c>
      <c r="T15" t="s">
        <v>185</v>
      </c>
      <c r="U15" t="s">
        <v>185</v>
      </c>
      <c r="V15" t="s">
        <v>185</v>
      </c>
      <c r="W15" t="s">
        <v>185</v>
      </c>
      <c r="X15" t="s">
        <v>185</v>
      </c>
      <c r="Y15" t="s">
        <v>185</v>
      </c>
      <c r="Z15" t="s">
        <v>185</v>
      </c>
      <c r="AA15" t="s">
        <v>185</v>
      </c>
      <c r="AB15" t="s">
        <v>185</v>
      </c>
      <c r="AC15" t="s">
        <v>185</v>
      </c>
      <c r="AD15" t="s">
        <v>185</v>
      </c>
      <c r="AE15" t="s">
        <v>185</v>
      </c>
      <c r="AF15" t="s">
        <v>185</v>
      </c>
      <c r="AG15" t="s">
        <v>185</v>
      </c>
      <c r="AH15" t="s">
        <v>185</v>
      </c>
      <c r="AI15" t="s">
        <v>185</v>
      </c>
      <c r="AJ15" t="s">
        <v>185</v>
      </c>
      <c r="AK15" t="s">
        <v>185</v>
      </c>
      <c r="AL15" t="s">
        <v>185</v>
      </c>
      <c r="AM15" t="s">
        <v>185</v>
      </c>
      <c r="AN15" t="s">
        <v>185</v>
      </c>
      <c r="AO15" t="s">
        <v>185</v>
      </c>
      <c r="AP15" t="s">
        <v>185</v>
      </c>
      <c r="AQ15" t="s">
        <v>185</v>
      </c>
      <c r="AR15" t="s">
        <v>185</v>
      </c>
      <c r="AS15" t="s">
        <v>185</v>
      </c>
      <c r="AT15" t="s">
        <v>185</v>
      </c>
      <c r="AU15" t="s">
        <v>185</v>
      </c>
      <c r="AV15" t="s">
        <v>185</v>
      </c>
      <c r="AW15" t="s">
        <v>185</v>
      </c>
      <c r="AX15" t="s">
        <v>185</v>
      </c>
      <c r="AY15" t="s">
        <v>185</v>
      </c>
      <c r="AZ15" t="s">
        <v>185</v>
      </c>
      <c r="BA15" t="s">
        <v>185</v>
      </c>
      <c r="BB15" t="s">
        <v>185</v>
      </c>
      <c r="BC15" t="s">
        <v>185</v>
      </c>
      <c r="BD15" t="s">
        <v>185</v>
      </c>
      <c r="BE15" t="s">
        <v>185</v>
      </c>
      <c r="BF15" t="s">
        <v>185</v>
      </c>
    </row>
    <row r="16" spans="1:58" x14ac:dyDescent="0.25">
      <c r="A16" s="3" t="s">
        <v>192</v>
      </c>
      <c r="B16">
        <v>362881</v>
      </c>
      <c r="C16">
        <v>286835</v>
      </c>
      <c r="D16">
        <v>187736</v>
      </c>
      <c r="E16">
        <v>47231</v>
      </c>
      <c r="F16">
        <v>7773</v>
      </c>
      <c r="G16">
        <v>44094</v>
      </c>
      <c r="H16">
        <v>76046</v>
      </c>
      <c r="I16">
        <v>51</v>
      </c>
      <c r="J16">
        <v>21434</v>
      </c>
      <c r="K16">
        <v>900</v>
      </c>
      <c r="L16">
        <v>0</v>
      </c>
      <c r="M16">
        <v>0</v>
      </c>
      <c r="N16">
        <v>12770</v>
      </c>
      <c r="O16">
        <v>129</v>
      </c>
      <c r="P16">
        <v>12291</v>
      </c>
      <c r="Q16">
        <v>0</v>
      </c>
      <c r="R16">
        <v>350</v>
      </c>
      <c r="S16">
        <v>4135</v>
      </c>
      <c r="T16">
        <v>16</v>
      </c>
      <c r="U16">
        <v>4119</v>
      </c>
      <c r="V16">
        <v>314</v>
      </c>
      <c r="W16">
        <v>0</v>
      </c>
      <c r="X16">
        <v>7774</v>
      </c>
      <c r="Y16">
        <v>2</v>
      </c>
      <c r="Z16">
        <v>0</v>
      </c>
      <c r="AA16">
        <v>27554</v>
      </c>
      <c r="AB16">
        <v>1112</v>
      </c>
      <c r="AC16">
        <v>114472</v>
      </c>
      <c r="AD16">
        <v>27843</v>
      </c>
      <c r="AE16">
        <v>172</v>
      </c>
      <c r="AF16">
        <v>0</v>
      </c>
      <c r="AG16">
        <v>27671</v>
      </c>
      <c r="AH16">
        <v>28937</v>
      </c>
      <c r="AI16">
        <v>15574</v>
      </c>
      <c r="AJ16">
        <v>2869</v>
      </c>
      <c r="AK16">
        <v>10495</v>
      </c>
      <c r="AL16">
        <v>324</v>
      </c>
      <c r="AM16">
        <v>23392</v>
      </c>
      <c r="AN16">
        <v>10333</v>
      </c>
      <c r="AO16">
        <v>23643</v>
      </c>
      <c r="AP16">
        <v>248409</v>
      </c>
      <c r="AQ16">
        <v>95116</v>
      </c>
      <c r="AR16">
        <v>95116</v>
      </c>
      <c r="AS16">
        <v>0</v>
      </c>
      <c r="AT16">
        <v>1247</v>
      </c>
      <c r="AU16">
        <v>38.792117750166078</v>
      </c>
      <c r="AV16">
        <v>58.922903219563267</v>
      </c>
      <c r="AW16">
        <v>22.85744199874939</v>
      </c>
      <c r="AX16">
        <v>237367</v>
      </c>
      <c r="AY16">
        <v>161321</v>
      </c>
      <c r="AZ16">
        <v>74185</v>
      </c>
      <c r="BA16">
        <v>36452</v>
      </c>
      <c r="BB16">
        <v>6083</v>
      </c>
      <c r="BC16">
        <v>44601</v>
      </c>
      <c r="BD16">
        <v>122895</v>
      </c>
      <c r="BE16">
        <v>1168</v>
      </c>
      <c r="BF16">
        <v>64315</v>
      </c>
    </row>
    <row r="17" spans="1:58" x14ac:dyDescent="0.25">
      <c r="A17" s="3" t="s">
        <v>193</v>
      </c>
      <c r="B17" t="s">
        <v>185</v>
      </c>
      <c r="C17" t="s">
        <v>185</v>
      </c>
      <c r="D17" t="s">
        <v>185</v>
      </c>
      <c r="E17" t="s">
        <v>185</v>
      </c>
      <c r="F17" t="s">
        <v>185</v>
      </c>
      <c r="G17" t="s">
        <v>185</v>
      </c>
      <c r="H17" t="s">
        <v>185</v>
      </c>
      <c r="I17" t="s">
        <v>185</v>
      </c>
      <c r="J17" t="s">
        <v>185</v>
      </c>
      <c r="K17" t="s">
        <v>185</v>
      </c>
      <c r="L17" t="s">
        <v>185</v>
      </c>
      <c r="M17" t="s">
        <v>185</v>
      </c>
      <c r="N17" t="s">
        <v>185</v>
      </c>
      <c r="O17" t="s">
        <v>185</v>
      </c>
      <c r="P17" t="s">
        <v>185</v>
      </c>
      <c r="Q17" t="s">
        <v>185</v>
      </c>
      <c r="R17" t="s">
        <v>185</v>
      </c>
      <c r="S17" t="s">
        <v>185</v>
      </c>
      <c r="T17" t="s">
        <v>185</v>
      </c>
      <c r="U17" t="s">
        <v>185</v>
      </c>
      <c r="V17" t="s">
        <v>185</v>
      </c>
      <c r="W17" t="s">
        <v>185</v>
      </c>
      <c r="X17" t="s">
        <v>185</v>
      </c>
      <c r="Y17" t="s">
        <v>185</v>
      </c>
      <c r="Z17" t="s">
        <v>185</v>
      </c>
      <c r="AA17" t="s">
        <v>185</v>
      </c>
      <c r="AB17" t="s">
        <v>185</v>
      </c>
      <c r="AC17" t="s">
        <v>185</v>
      </c>
      <c r="AD17" t="s">
        <v>185</v>
      </c>
      <c r="AE17" t="s">
        <v>185</v>
      </c>
      <c r="AF17" t="s">
        <v>185</v>
      </c>
      <c r="AG17" t="s">
        <v>185</v>
      </c>
      <c r="AH17" t="s">
        <v>185</v>
      </c>
      <c r="AI17" t="s">
        <v>185</v>
      </c>
      <c r="AJ17" t="s">
        <v>185</v>
      </c>
      <c r="AK17" t="s">
        <v>185</v>
      </c>
      <c r="AL17" t="s">
        <v>185</v>
      </c>
      <c r="AM17" t="s">
        <v>185</v>
      </c>
      <c r="AN17" t="s">
        <v>185</v>
      </c>
      <c r="AO17" t="s">
        <v>185</v>
      </c>
      <c r="AP17" t="s">
        <v>185</v>
      </c>
      <c r="AQ17" t="s">
        <v>185</v>
      </c>
      <c r="AR17" t="s">
        <v>185</v>
      </c>
      <c r="AS17" t="s">
        <v>185</v>
      </c>
      <c r="AT17" t="s">
        <v>185</v>
      </c>
      <c r="AU17" t="s">
        <v>185</v>
      </c>
      <c r="AV17" t="s">
        <v>185</v>
      </c>
      <c r="AW17" t="s">
        <v>185</v>
      </c>
      <c r="AX17" t="s">
        <v>185</v>
      </c>
      <c r="AY17" t="s">
        <v>185</v>
      </c>
      <c r="AZ17" t="s">
        <v>185</v>
      </c>
      <c r="BA17" t="s">
        <v>185</v>
      </c>
      <c r="BB17" t="s">
        <v>185</v>
      </c>
      <c r="BC17" t="s">
        <v>185</v>
      </c>
      <c r="BD17" t="s">
        <v>185</v>
      </c>
      <c r="BE17" t="s">
        <v>185</v>
      </c>
      <c r="BF17" t="s">
        <v>185</v>
      </c>
    </row>
    <row r="18" spans="1:58" x14ac:dyDescent="0.25">
      <c r="A18" s="3" t="s">
        <v>194</v>
      </c>
      <c r="B18" t="s">
        <v>185</v>
      </c>
      <c r="C18" t="s">
        <v>185</v>
      </c>
      <c r="D18" t="s">
        <v>185</v>
      </c>
      <c r="E18" t="s">
        <v>185</v>
      </c>
      <c r="F18" t="s">
        <v>185</v>
      </c>
      <c r="G18" t="s">
        <v>185</v>
      </c>
      <c r="H18" t="s">
        <v>185</v>
      </c>
      <c r="I18" t="s">
        <v>185</v>
      </c>
      <c r="J18" t="s">
        <v>185</v>
      </c>
      <c r="K18" t="s">
        <v>185</v>
      </c>
      <c r="L18" t="s">
        <v>185</v>
      </c>
      <c r="M18" t="s">
        <v>185</v>
      </c>
      <c r="N18" t="s">
        <v>185</v>
      </c>
      <c r="O18" t="s">
        <v>185</v>
      </c>
      <c r="P18" t="s">
        <v>185</v>
      </c>
      <c r="Q18" t="s">
        <v>185</v>
      </c>
      <c r="R18" t="s">
        <v>185</v>
      </c>
      <c r="S18" t="s">
        <v>185</v>
      </c>
      <c r="T18" t="s">
        <v>185</v>
      </c>
      <c r="U18" t="s">
        <v>185</v>
      </c>
      <c r="V18" t="s">
        <v>185</v>
      </c>
      <c r="W18" t="s">
        <v>185</v>
      </c>
      <c r="X18" t="s">
        <v>185</v>
      </c>
      <c r="Y18" t="s">
        <v>185</v>
      </c>
      <c r="Z18" t="s">
        <v>185</v>
      </c>
      <c r="AA18" t="s">
        <v>185</v>
      </c>
      <c r="AB18" t="s">
        <v>185</v>
      </c>
      <c r="AC18" t="s">
        <v>185</v>
      </c>
      <c r="AD18" t="s">
        <v>185</v>
      </c>
      <c r="AE18" t="s">
        <v>185</v>
      </c>
      <c r="AF18" t="s">
        <v>185</v>
      </c>
      <c r="AG18" t="s">
        <v>185</v>
      </c>
      <c r="AH18" t="s">
        <v>185</v>
      </c>
      <c r="AI18" t="s">
        <v>185</v>
      </c>
      <c r="AJ18" t="s">
        <v>185</v>
      </c>
      <c r="AK18" t="s">
        <v>185</v>
      </c>
      <c r="AL18" t="s">
        <v>185</v>
      </c>
      <c r="AM18" t="s">
        <v>185</v>
      </c>
      <c r="AN18" t="s">
        <v>185</v>
      </c>
      <c r="AO18" t="s">
        <v>185</v>
      </c>
      <c r="AP18" t="s">
        <v>185</v>
      </c>
      <c r="AQ18" t="s">
        <v>185</v>
      </c>
      <c r="AR18" t="s">
        <v>185</v>
      </c>
      <c r="AS18" t="s">
        <v>185</v>
      </c>
      <c r="AT18" t="s">
        <v>185</v>
      </c>
      <c r="AU18" t="s">
        <v>185</v>
      </c>
      <c r="AV18" t="s">
        <v>185</v>
      </c>
      <c r="AW18" t="s">
        <v>185</v>
      </c>
      <c r="AX18" t="s">
        <v>185</v>
      </c>
      <c r="AY18" t="s">
        <v>185</v>
      </c>
      <c r="AZ18" t="s">
        <v>185</v>
      </c>
      <c r="BA18" t="s">
        <v>185</v>
      </c>
      <c r="BB18" t="s">
        <v>185</v>
      </c>
      <c r="BC18" t="s">
        <v>185</v>
      </c>
      <c r="BD18" t="s">
        <v>185</v>
      </c>
      <c r="BE18" t="s">
        <v>185</v>
      </c>
      <c r="BF18" t="s">
        <v>185</v>
      </c>
    </row>
    <row r="19" spans="1:58" x14ac:dyDescent="0.25">
      <c r="A19" s="3" t="s">
        <v>195</v>
      </c>
      <c r="B19" t="s">
        <v>185</v>
      </c>
      <c r="C19" t="s">
        <v>185</v>
      </c>
      <c r="D19" t="s">
        <v>185</v>
      </c>
      <c r="E19" t="s">
        <v>185</v>
      </c>
      <c r="F19" t="s">
        <v>185</v>
      </c>
      <c r="G19" t="s">
        <v>185</v>
      </c>
      <c r="H19" t="s">
        <v>185</v>
      </c>
      <c r="I19" t="s">
        <v>185</v>
      </c>
      <c r="J19" t="s">
        <v>185</v>
      </c>
      <c r="K19" t="s">
        <v>185</v>
      </c>
      <c r="L19" t="s">
        <v>185</v>
      </c>
      <c r="M19" t="s">
        <v>185</v>
      </c>
      <c r="N19" t="s">
        <v>185</v>
      </c>
      <c r="O19" t="s">
        <v>185</v>
      </c>
      <c r="P19" t="s">
        <v>185</v>
      </c>
      <c r="Q19" t="s">
        <v>185</v>
      </c>
      <c r="R19" t="s">
        <v>185</v>
      </c>
      <c r="S19" t="s">
        <v>185</v>
      </c>
      <c r="T19" t="s">
        <v>185</v>
      </c>
      <c r="U19" t="s">
        <v>185</v>
      </c>
      <c r="V19" t="s">
        <v>185</v>
      </c>
      <c r="W19" t="s">
        <v>185</v>
      </c>
      <c r="X19" t="s">
        <v>185</v>
      </c>
      <c r="Y19" t="s">
        <v>185</v>
      </c>
      <c r="Z19" t="s">
        <v>185</v>
      </c>
      <c r="AA19" t="s">
        <v>185</v>
      </c>
      <c r="AB19" t="s">
        <v>185</v>
      </c>
      <c r="AC19" t="s">
        <v>185</v>
      </c>
      <c r="AD19" t="s">
        <v>185</v>
      </c>
      <c r="AE19" t="s">
        <v>185</v>
      </c>
      <c r="AF19" t="s">
        <v>185</v>
      </c>
      <c r="AG19" t="s">
        <v>185</v>
      </c>
      <c r="AH19" t="s">
        <v>185</v>
      </c>
      <c r="AI19" t="s">
        <v>185</v>
      </c>
      <c r="AJ19" t="s">
        <v>185</v>
      </c>
      <c r="AK19" t="s">
        <v>185</v>
      </c>
      <c r="AL19" t="s">
        <v>185</v>
      </c>
      <c r="AM19" t="s">
        <v>185</v>
      </c>
      <c r="AN19" t="s">
        <v>185</v>
      </c>
      <c r="AO19" t="s">
        <v>185</v>
      </c>
      <c r="AP19" t="s">
        <v>185</v>
      </c>
      <c r="AQ19" t="s">
        <v>185</v>
      </c>
      <c r="AR19" t="s">
        <v>185</v>
      </c>
      <c r="AS19" t="s">
        <v>185</v>
      </c>
      <c r="AT19" t="s">
        <v>185</v>
      </c>
      <c r="AU19" t="s">
        <v>185</v>
      </c>
      <c r="AV19" t="s">
        <v>185</v>
      </c>
      <c r="AW19" t="s">
        <v>185</v>
      </c>
      <c r="AX19" t="s">
        <v>185</v>
      </c>
      <c r="AY19" t="s">
        <v>185</v>
      </c>
      <c r="AZ19" t="s">
        <v>185</v>
      </c>
      <c r="BA19" t="s">
        <v>185</v>
      </c>
      <c r="BB19" t="s">
        <v>185</v>
      </c>
      <c r="BC19" t="s">
        <v>185</v>
      </c>
      <c r="BD19" t="s">
        <v>185</v>
      </c>
      <c r="BE19" t="s">
        <v>185</v>
      </c>
      <c r="BF19" t="s">
        <v>185</v>
      </c>
    </row>
    <row r="20" spans="1:58" x14ac:dyDescent="0.25">
      <c r="A20" s="3" t="s">
        <v>196</v>
      </c>
      <c r="B20">
        <v>396682</v>
      </c>
      <c r="C20">
        <v>314618</v>
      </c>
      <c r="D20">
        <v>199450</v>
      </c>
      <c r="E20">
        <v>57118</v>
      </c>
      <c r="F20">
        <v>8356</v>
      </c>
      <c r="G20">
        <v>49694</v>
      </c>
      <c r="H20">
        <v>82064</v>
      </c>
      <c r="I20">
        <v>10</v>
      </c>
      <c r="J20">
        <v>21861</v>
      </c>
      <c r="K20">
        <v>900</v>
      </c>
      <c r="L20">
        <v>0</v>
      </c>
      <c r="M20">
        <v>0</v>
      </c>
      <c r="N20">
        <v>13485</v>
      </c>
      <c r="O20">
        <v>180</v>
      </c>
      <c r="P20">
        <v>12853</v>
      </c>
      <c r="Q20">
        <v>0</v>
      </c>
      <c r="R20">
        <v>452</v>
      </c>
      <c r="S20">
        <v>4935</v>
      </c>
      <c r="T20">
        <v>30</v>
      </c>
      <c r="U20">
        <v>4905</v>
      </c>
      <c r="V20">
        <v>362</v>
      </c>
      <c r="W20">
        <v>0</v>
      </c>
      <c r="X20">
        <v>8959</v>
      </c>
      <c r="Y20">
        <v>2</v>
      </c>
      <c r="Z20">
        <v>0</v>
      </c>
      <c r="AA20">
        <v>29600</v>
      </c>
      <c r="AB20">
        <v>1950</v>
      </c>
      <c r="AC20">
        <v>125516</v>
      </c>
      <c r="AD20">
        <v>32137</v>
      </c>
      <c r="AE20">
        <v>166</v>
      </c>
      <c r="AF20">
        <v>0</v>
      </c>
      <c r="AG20">
        <v>31971</v>
      </c>
      <c r="AH20">
        <v>30674</v>
      </c>
      <c r="AI20">
        <v>16181</v>
      </c>
      <c r="AJ20">
        <v>2958</v>
      </c>
      <c r="AK20">
        <v>11535</v>
      </c>
      <c r="AL20">
        <v>359</v>
      </c>
      <c r="AM20">
        <v>24980</v>
      </c>
      <c r="AN20">
        <v>11108</v>
      </c>
      <c r="AO20">
        <v>26258</v>
      </c>
      <c r="AP20">
        <v>271166</v>
      </c>
      <c r="AQ20">
        <v>94141</v>
      </c>
      <c r="AR20">
        <v>94141</v>
      </c>
      <c r="AS20">
        <v>0</v>
      </c>
      <c r="AT20">
        <v>1386</v>
      </c>
      <c r="AU20">
        <v>35.228231013556389</v>
      </c>
      <c r="AV20">
        <v>65.752039748968159</v>
      </c>
      <c r="AW20">
        <v>23.163280458891929</v>
      </c>
      <c r="AX20">
        <v>259126</v>
      </c>
      <c r="AY20">
        <v>177062</v>
      </c>
      <c r="AZ20">
        <v>79060</v>
      </c>
      <c r="BA20">
        <v>42436</v>
      </c>
      <c r="BB20">
        <v>6702</v>
      </c>
      <c r="BC20">
        <v>48864</v>
      </c>
      <c r="BD20">
        <v>133610</v>
      </c>
      <c r="BE20">
        <v>1230</v>
      </c>
      <c r="BF20">
        <v>68856</v>
      </c>
    </row>
    <row r="21" spans="1:58" x14ac:dyDescent="0.25">
      <c r="A21" s="3" t="s">
        <v>197</v>
      </c>
      <c r="B21" t="s">
        <v>185</v>
      </c>
      <c r="C21" t="s">
        <v>185</v>
      </c>
      <c r="D21" t="s">
        <v>185</v>
      </c>
      <c r="E21" t="s">
        <v>185</v>
      </c>
      <c r="F21" t="s">
        <v>185</v>
      </c>
      <c r="G21" t="s">
        <v>185</v>
      </c>
      <c r="H21" t="s">
        <v>185</v>
      </c>
      <c r="I21" t="s">
        <v>185</v>
      </c>
      <c r="J21" t="s">
        <v>185</v>
      </c>
      <c r="K21" t="s">
        <v>185</v>
      </c>
      <c r="L21" t="s">
        <v>185</v>
      </c>
      <c r="M21" t="s">
        <v>185</v>
      </c>
      <c r="N21" t="s">
        <v>185</v>
      </c>
      <c r="O21" t="s">
        <v>185</v>
      </c>
      <c r="P21" t="s">
        <v>185</v>
      </c>
      <c r="Q21" t="s">
        <v>185</v>
      </c>
      <c r="R21" t="s">
        <v>185</v>
      </c>
      <c r="S21" t="s">
        <v>185</v>
      </c>
      <c r="T21" t="s">
        <v>185</v>
      </c>
      <c r="U21" t="s">
        <v>185</v>
      </c>
      <c r="V21" t="s">
        <v>185</v>
      </c>
      <c r="W21" t="s">
        <v>185</v>
      </c>
      <c r="X21" t="s">
        <v>185</v>
      </c>
      <c r="Y21" t="s">
        <v>185</v>
      </c>
      <c r="Z21" t="s">
        <v>185</v>
      </c>
      <c r="AA21" t="s">
        <v>185</v>
      </c>
      <c r="AB21" t="s">
        <v>185</v>
      </c>
      <c r="AC21" t="s">
        <v>185</v>
      </c>
      <c r="AD21" t="s">
        <v>185</v>
      </c>
      <c r="AE21" t="s">
        <v>185</v>
      </c>
      <c r="AF21" t="s">
        <v>185</v>
      </c>
      <c r="AG21" t="s">
        <v>185</v>
      </c>
      <c r="AH21" t="s">
        <v>185</v>
      </c>
      <c r="AI21" t="s">
        <v>185</v>
      </c>
      <c r="AJ21" t="s">
        <v>185</v>
      </c>
      <c r="AK21" t="s">
        <v>185</v>
      </c>
      <c r="AL21" t="s">
        <v>185</v>
      </c>
      <c r="AM21" t="s">
        <v>185</v>
      </c>
      <c r="AN21" t="s">
        <v>185</v>
      </c>
      <c r="AO21" t="s">
        <v>185</v>
      </c>
      <c r="AP21" t="s">
        <v>185</v>
      </c>
      <c r="AQ21" t="s">
        <v>185</v>
      </c>
      <c r="AR21" t="s">
        <v>185</v>
      </c>
      <c r="AS21" t="s">
        <v>185</v>
      </c>
      <c r="AT21" t="s">
        <v>185</v>
      </c>
      <c r="AU21" t="s">
        <v>185</v>
      </c>
      <c r="AV21" t="s">
        <v>185</v>
      </c>
      <c r="AW21" t="s">
        <v>185</v>
      </c>
      <c r="AX21" t="s">
        <v>185</v>
      </c>
      <c r="AY21" t="s">
        <v>185</v>
      </c>
      <c r="AZ21" t="s">
        <v>185</v>
      </c>
      <c r="BA21" t="s">
        <v>185</v>
      </c>
      <c r="BB21" t="s">
        <v>185</v>
      </c>
      <c r="BC21" t="s">
        <v>185</v>
      </c>
      <c r="BD21" t="s">
        <v>185</v>
      </c>
      <c r="BE21" t="s">
        <v>185</v>
      </c>
      <c r="BF21" t="s">
        <v>185</v>
      </c>
    </row>
    <row r="22" spans="1:58" x14ac:dyDescent="0.25">
      <c r="A22" s="3" t="s">
        <v>198</v>
      </c>
      <c r="B22" t="s">
        <v>185</v>
      </c>
      <c r="C22" t="s">
        <v>185</v>
      </c>
      <c r="D22" t="s">
        <v>185</v>
      </c>
      <c r="E22" t="s">
        <v>185</v>
      </c>
      <c r="F22" t="s">
        <v>185</v>
      </c>
      <c r="G22" t="s">
        <v>185</v>
      </c>
      <c r="H22" t="s">
        <v>185</v>
      </c>
      <c r="I22" t="s">
        <v>185</v>
      </c>
      <c r="J22" t="s">
        <v>185</v>
      </c>
      <c r="K22" t="s">
        <v>185</v>
      </c>
      <c r="L22" t="s">
        <v>185</v>
      </c>
      <c r="M22" t="s">
        <v>185</v>
      </c>
      <c r="N22" t="s">
        <v>185</v>
      </c>
      <c r="O22" t="s">
        <v>185</v>
      </c>
      <c r="P22" t="s">
        <v>185</v>
      </c>
      <c r="Q22" t="s">
        <v>185</v>
      </c>
      <c r="R22" t="s">
        <v>185</v>
      </c>
      <c r="S22" t="s">
        <v>185</v>
      </c>
      <c r="T22" t="s">
        <v>185</v>
      </c>
      <c r="U22" t="s">
        <v>185</v>
      </c>
      <c r="V22" t="s">
        <v>185</v>
      </c>
      <c r="W22" t="s">
        <v>185</v>
      </c>
      <c r="X22" t="s">
        <v>185</v>
      </c>
      <c r="Y22" t="s">
        <v>185</v>
      </c>
      <c r="Z22" t="s">
        <v>185</v>
      </c>
      <c r="AA22" t="s">
        <v>185</v>
      </c>
      <c r="AB22" t="s">
        <v>185</v>
      </c>
      <c r="AC22" t="s">
        <v>185</v>
      </c>
      <c r="AD22" t="s">
        <v>185</v>
      </c>
      <c r="AE22" t="s">
        <v>185</v>
      </c>
      <c r="AF22" t="s">
        <v>185</v>
      </c>
      <c r="AG22" t="s">
        <v>185</v>
      </c>
      <c r="AH22" t="s">
        <v>185</v>
      </c>
      <c r="AI22" t="s">
        <v>185</v>
      </c>
      <c r="AJ22" t="s">
        <v>185</v>
      </c>
      <c r="AK22" t="s">
        <v>185</v>
      </c>
      <c r="AL22" t="s">
        <v>185</v>
      </c>
      <c r="AM22" t="s">
        <v>185</v>
      </c>
      <c r="AN22" t="s">
        <v>185</v>
      </c>
      <c r="AO22" t="s">
        <v>185</v>
      </c>
      <c r="AP22" t="s">
        <v>185</v>
      </c>
      <c r="AQ22" t="s">
        <v>185</v>
      </c>
      <c r="AR22" t="s">
        <v>185</v>
      </c>
      <c r="AS22" t="s">
        <v>185</v>
      </c>
      <c r="AT22" t="s">
        <v>185</v>
      </c>
      <c r="AU22" t="s">
        <v>185</v>
      </c>
      <c r="AV22" t="s">
        <v>185</v>
      </c>
      <c r="AW22" t="s">
        <v>185</v>
      </c>
      <c r="AX22" t="s">
        <v>185</v>
      </c>
      <c r="AY22" t="s">
        <v>185</v>
      </c>
      <c r="AZ22" t="s">
        <v>185</v>
      </c>
      <c r="BA22" t="s">
        <v>185</v>
      </c>
      <c r="BB22" t="s">
        <v>185</v>
      </c>
      <c r="BC22" t="s">
        <v>185</v>
      </c>
      <c r="BD22" t="s">
        <v>185</v>
      </c>
      <c r="BE22" t="s">
        <v>185</v>
      </c>
      <c r="BF22" t="s">
        <v>185</v>
      </c>
    </row>
    <row r="23" spans="1:58" x14ac:dyDescent="0.25">
      <c r="A23" s="3" t="s">
        <v>199</v>
      </c>
      <c r="B23" t="s">
        <v>185</v>
      </c>
      <c r="C23" t="s">
        <v>185</v>
      </c>
      <c r="D23" t="s">
        <v>185</v>
      </c>
      <c r="E23" t="s">
        <v>185</v>
      </c>
      <c r="F23" t="s">
        <v>185</v>
      </c>
      <c r="G23" t="s">
        <v>185</v>
      </c>
      <c r="H23" t="s">
        <v>185</v>
      </c>
      <c r="I23" t="s">
        <v>185</v>
      </c>
      <c r="J23" t="s">
        <v>185</v>
      </c>
      <c r="K23" t="s">
        <v>185</v>
      </c>
      <c r="L23" t="s">
        <v>185</v>
      </c>
      <c r="M23" t="s">
        <v>185</v>
      </c>
      <c r="N23" t="s">
        <v>185</v>
      </c>
      <c r="O23" t="s">
        <v>185</v>
      </c>
      <c r="P23" t="s">
        <v>185</v>
      </c>
      <c r="Q23" t="s">
        <v>185</v>
      </c>
      <c r="R23" t="s">
        <v>185</v>
      </c>
      <c r="S23" t="s">
        <v>185</v>
      </c>
      <c r="T23" t="s">
        <v>185</v>
      </c>
      <c r="U23" t="s">
        <v>185</v>
      </c>
      <c r="V23" t="s">
        <v>185</v>
      </c>
      <c r="W23" t="s">
        <v>185</v>
      </c>
      <c r="X23" t="s">
        <v>185</v>
      </c>
      <c r="Y23" t="s">
        <v>185</v>
      </c>
      <c r="Z23" t="s">
        <v>185</v>
      </c>
      <c r="AA23" t="s">
        <v>185</v>
      </c>
      <c r="AB23" t="s">
        <v>185</v>
      </c>
      <c r="AC23" t="s">
        <v>185</v>
      </c>
      <c r="AD23" t="s">
        <v>185</v>
      </c>
      <c r="AE23" t="s">
        <v>185</v>
      </c>
      <c r="AF23" t="s">
        <v>185</v>
      </c>
      <c r="AG23" t="s">
        <v>185</v>
      </c>
      <c r="AH23" t="s">
        <v>185</v>
      </c>
      <c r="AI23" t="s">
        <v>185</v>
      </c>
      <c r="AJ23" t="s">
        <v>185</v>
      </c>
      <c r="AK23" t="s">
        <v>185</v>
      </c>
      <c r="AL23" t="s">
        <v>185</v>
      </c>
      <c r="AM23" t="s">
        <v>185</v>
      </c>
      <c r="AN23" t="s">
        <v>185</v>
      </c>
      <c r="AO23" t="s">
        <v>185</v>
      </c>
      <c r="AP23" t="s">
        <v>185</v>
      </c>
      <c r="AQ23" t="s">
        <v>185</v>
      </c>
      <c r="AR23" t="s">
        <v>185</v>
      </c>
      <c r="AS23" t="s">
        <v>185</v>
      </c>
      <c r="AT23" t="s">
        <v>185</v>
      </c>
      <c r="AU23" t="s">
        <v>185</v>
      </c>
      <c r="AV23" t="s">
        <v>185</v>
      </c>
      <c r="AW23" t="s">
        <v>185</v>
      </c>
      <c r="AX23" t="s">
        <v>185</v>
      </c>
      <c r="AY23" t="s">
        <v>185</v>
      </c>
      <c r="AZ23" t="s">
        <v>185</v>
      </c>
      <c r="BA23" t="s">
        <v>185</v>
      </c>
      <c r="BB23" t="s">
        <v>185</v>
      </c>
      <c r="BC23" t="s">
        <v>185</v>
      </c>
      <c r="BD23" t="s">
        <v>185</v>
      </c>
      <c r="BE23" t="s">
        <v>185</v>
      </c>
      <c r="BF23" t="s">
        <v>185</v>
      </c>
    </row>
    <row r="24" spans="1:58" x14ac:dyDescent="0.25">
      <c r="A24" s="3" t="s">
        <v>200</v>
      </c>
      <c r="B24">
        <v>406551</v>
      </c>
      <c r="C24">
        <v>320170</v>
      </c>
      <c r="D24">
        <v>203936</v>
      </c>
      <c r="E24">
        <v>59233</v>
      </c>
      <c r="F24">
        <v>8555</v>
      </c>
      <c r="G24">
        <v>48446</v>
      </c>
      <c r="H24">
        <v>86381</v>
      </c>
      <c r="I24">
        <v>10</v>
      </c>
      <c r="J24">
        <v>22903</v>
      </c>
      <c r="K24">
        <v>900</v>
      </c>
      <c r="L24">
        <v>0</v>
      </c>
      <c r="M24">
        <v>0</v>
      </c>
      <c r="N24">
        <v>15447</v>
      </c>
      <c r="O24">
        <v>265</v>
      </c>
      <c r="P24">
        <v>14697</v>
      </c>
      <c r="Q24">
        <v>0</v>
      </c>
      <c r="R24">
        <v>485</v>
      </c>
      <c r="S24">
        <v>5501</v>
      </c>
      <c r="T24">
        <v>24</v>
      </c>
      <c r="U24">
        <v>5477</v>
      </c>
      <c r="V24">
        <v>404</v>
      </c>
      <c r="W24">
        <v>0</v>
      </c>
      <c r="X24">
        <v>9963</v>
      </c>
      <c r="Y24">
        <v>2</v>
      </c>
      <c r="Z24">
        <v>0</v>
      </c>
      <c r="AA24">
        <v>28640</v>
      </c>
      <c r="AB24">
        <v>2611</v>
      </c>
      <c r="AC24">
        <v>127077</v>
      </c>
      <c r="AD24">
        <v>35036</v>
      </c>
      <c r="AE24">
        <v>162</v>
      </c>
      <c r="AF24">
        <v>0</v>
      </c>
      <c r="AG24">
        <v>34874</v>
      </c>
      <c r="AH24">
        <v>29358</v>
      </c>
      <c r="AI24">
        <v>14287</v>
      </c>
      <c r="AJ24">
        <v>2891</v>
      </c>
      <c r="AK24">
        <v>12181</v>
      </c>
      <c r="AL24">
        <v>389</v>
      </c>
      <c r="AM24">
        <v>24718</v>
      </c>
      <c r="AN24">
        <v>8806</v>
      </c>
      <c r="AO24">
        <v>28770</v>
      </c>
      <c r="AP24">
        <v>279474</v>
      </c>
      <c r="AQ24">
        <v>103822</v>
      </c>
      <c r="AR24">
        <v>103822</v>
      </c>
      <c r="AS24">
        <v>0</v>
      </c>
      <c r="AT24">
        <v>1499</v>
      </c>
      <c r="AU24">
        <v>37.685483617129137</v>
      </c>
      <c r="AV24">
        <v>61.140593137209933</v>
      </c>
      <c r="AW24">
        <v>23.04112821013884</v>
      </c>
      <c r="AX24">
        <v>268592</v>
      </c>
      <c r="AY24">
        <v>182211</v>
      </c>
      <c r="AZ24">
        <v>83299</v>
      </c>
      <c r="BA24">
        <v>46429</v>
      </c>
      <c r="BB24">
        <v>7145</v>
      </c>
      <c r="BC24">
        <v>45338</v>
      </c>
      <c r="BD24">
        <v>141515</v>
      </c>
      <c r="BE24">
        <v>1295</v>
      </c>
      <c r="BF24">
        <v>72986</v>
      </c>
    </row>
    <row r="25" spans="1:58" x14ac:dyDescent="0.25">
      <c r="A25" s="3" t="s">
        <v>201</v>
      </c>
      <c r="B25" t="s">
        <v>185</v>
      </c>
      <c r="C25" t="s">
        <v>185</v>
      </c>
      <c r="D25" t="s">
        <v>185</v>
      </c>
      <c r="E25" t="s">
        <v>185</v>
      </c>
      <c r="F25" t="s">
        <v>185</v>
      </c>
      <c r="G25" t="s">
        <v>185</v>
      </c>
      <c r="H25" t="s">
        <v>185</v>
      </c>
      <c r="I25" t="s">
        <v>185</v>
      </c>
      <c r="J25" t="s">
        <v>185</v>
      </c>
      <c r="K25" t="s">
        <v>185</v>
      </c>
      <c r="L25" t="s">
        <v>185</v>
      </c>
      <c r="M25" t="s">
        <v>185</v>
      </c>
      <c r="N25" t="s">
        <v>185</v>
      </c>
      <c r="O25" t="s">
        <v>185</v>
      </c>
      <c r="P25" t="s">
        <v>185</v>
      </c>
      <c r="Q25" t="s">
        <v>185</v>
      </c>
      <c r="R25" t="s">
        <v>185</v>
      </c>
      <c r="S25" t="s">
        <v>185</v>
      </c>
      <c r="T25" t="s">
        <v>185</v>
      </c>
      <c r="U25" t="s">
        <v>185</v>
      </c>
      <c r="V25" t="s">
        <v>185</v>
      </c>
      <c r="W25" t="s">
        <v>185</v>
      </c>
      <c r="X25" t="s">
        <v>185</v>
      </c>
      <c r="Y25" t="s">
        <v>185</v>
      </c>
      <c r="Z25" t="s">
        <v>185</v>
      </c>
      <c r="AA25" t="s">
        <v>185</v>
      </c>
      <c r="AB25" t="s">
        <v>185</v>
      </c>
      <c r="AC25" t="s">
        <v>185</v>
      </c>
      <c r="AD25" t="s">
        <v>185</v>
      </c>
      <c r="AE25" t="s">
        <v>185</v>
      </c>
      <c r="AF25" t="s">
        <v>185</v>
      </c>
      <c r="AG25" t="s">
        <v>185</v>
      </c>
      <c r="AH25" t="s">
        <v>185</v>
      </c>
      <c r="AI25" t="s">
        <v>185</v>
      </c>
      <c r="AJ25" t="s">
        <v>185</v>
      </c>
      <c r="AK25" t="s">
        <v>185</v>
      </c>
      <c r="AL25" t="s">
        <v>185</v>
      </c>
      <c r="AM25" t="s">
        <v>185</v>
      </c>
      <c r="AN25" t="s">
        <v>185</v>
      </c>
      <c r="AO25" t="s">
        <v>185</v>
      </c>
      <c r="AP25" t="s">
        <v>185</v>
      </c>
      <c r="AQ25" t="s">
        <v>185</v>
      </c>
      <c r="AR25" t="s">
        <v>185</v>
      </c>
      <c r="AS25" t="s">
        <v>185</v>
      </c>
      <c r="AT25" t="s">
        <v>185</v>
      </c>
      <c r="AU25" t="s">
        <v>185</v>
      </c>
      <c r="AV25" t="s">
        <v>185</v>
      </c>
      <c r="AW25" t="s">
        <v>185</v>
      </c>
      <c r="AX25" t="s">
        <v>185</v>
      </c>
      <c r="AY25" t="s">
        <v>185</v>
      </c>
      <c r="AZ25" t="s">
        <v>185</v>
      </c>
      <c r="BA25" t="s">
        <v>185</v>
      </c>
      <c r="BB25" t="s">
        <v>185</v>
      </c>
      <c r="BC25" t="s">
        <v>185</v>
      </c>
      <c r="BD25" t="s">
        <v>185</v>
      </c>
      <c r="BE25" t="s">
        <v>185</v>
      </c>
      <c r="BF25" t="s">
        <v>185</v>
      </c>
    </row>
    <row r="26" spans="1:58" x14ac:dyDescent="0.25">
      <c r="A26" s="3" t="s">
        <v>202</v>
      </c>
      <c r="B26" t="s">
        <v>185</v>
      </c>
      <c r="C26" t="s">
        <v>185</v>
      </c>
      <c r="D26" t="s">
        <v>185</v>
      </c>
      <c r="E26" t="s">
        <v>185</v>
      </c>
      <c r="F26" t="s">
        <v>185</v>
      </c>
      <c r="G26" t="s">
        <v>185</v>
      </c>
      <c r="H26" t="s">
        <v>185</v>
      </c>
      <c r="I26" t="s">
        <v>185</v>
      </c>
      <c r="J26" t="s">
        <v>185</v>
      </c>
      <c r="K26" t="s">
        <v>185</v>
      </c>
      <c r="L26" t="s">
        <v>185</v>
      </c>
      <c r="M26" t="s">
        <v>185</v>
      </c>
      <c r="N26" t="s">
        <v>185</v>
      </c>
      <c r="O26" t="s">
        <v>185</v>
      </c>
      <c r="P26" t="s">
        <v>185</v>
      </c>
      <c r="Q26" t="s">
        <v>185</v>
      </c>
      <c r="R26" t="s">
        <v>185</v>
      </c>
      <c r="S26" t="s">
        <v>185</v>
      </c>
      <c r="T26" t="s">
        <v>185</v>
      </c>
      <c r="U26" t="s">
        <v>185</v>
      </c>
      <c r="V26" t="s">
        <v>185</v>
      </c>
      <c r="W26" t="s">
        <v>185</v>
      </c>
      <c r="X26" t="s">
        <v>185</v>
      </c>
      <c r="Y26" t="s">
        <v>185</v>
      </c>
      <c r="Z26" t="s">
        <v>185</v>
      </c>
      <c r="AA26" t="s">
        <v>185</v>
      </c>
      <c r="AB26" t="s">
        <v>185</v>
      </c>
      <c r="AC26" t="s">
        <v>185</v>
      </c>
      <c r="AD26" t="s">
        <v>185</v>
      </c>
      <c r="AE26" t="s">
        <v>185</v>
      </c>
      <c r="AF26" t="s">
        <v>185</v>
      </c>
      <c r="AG26" t="s">
        <v>185</v>
      </c>
      <c r="AH26" t="s">
        <v>185</v>
      </c>
      <c r="AI26" t="s">
        <v>185</v>
      </c>
      <c r="AJ26" t="s">
        <v>185</v>
      </c>
      <c r="AK26" t="s">
        <v>185</v>
      </c>
      <c r="AL26" t="s">
        <v>185</v>
      </c>
      <c r="AM26" t="s">
        <v>185</v>
      </c>
      <c r="AN26" t="s">
        <v>185</v>
      </c>
      <c r="AO26" t="s">
        <v>185</v>
      </c>
      <c r="AP26" t="s">
        <v>185</v>
      </c>
      <c r="AQ26" t="s">
        <v>185</v>
      </c>
      <c r="AR26" t="s">
        <v>185</v>
      </c>
      <c r="AS26" t="s">
        <v>185</v>
      </c>
      <c r="AT26" t="s">
        <v>185</v>
      </c>
      <c r="AU26" t="s">
        <v>185</v>
      </c>
      <c r="AV26" t="s">
        <v>185</v>
      </c>
      <c r="AW26" t="s">
        <v>185</v>
      </c>
      <c r="AX26" t="s">
        <v>185</v>
      </c>
      <c r="AY26" t="s">
        <v>185</v>
      </c>
      <c r="AZ26" t="s">
        <v>185</v>
      </c>
      <c r="BA26" t="s">
        <v>185</v>
      </c>
      <c r="BB26" t="s">
        <v>185</v>
      </c>
      <c r="BC26" t="s">
        <v>185</v>
      </c>
      <c r="BD26" t="s">
        <v>185</v>
      </c>
      <c r="BE26" t="s">
        <v>185</v>
      </c>
      <c r="BF26" t="s">
        <v>185</v>
      </c>
    </row>
    <row r="27" spans="1:58" x14ac:dyDescent="0.25">
      <c r="A27" s="3" t="s">
        <v>203</v>
      </c>
      <c r="B27" t="s">
        <v>185</v>
      </c>
      <c r="C27" t="s">
        <v>185</v>
      </c>
      <c r="D27" t="s">
        <v>185</v>
      </c>
      <c r="E27" t="s">
        <v>185</v>
      </c>
      <c r="F27" t="s">
        <v>185</v>
      </c>
      <c r="G27" t="s">
        <v>185</v>
      </c>
      <c r="H27" t="s">
        <v>185</v>
      </c>
      <c r="I27" t="s">
        <v>185</v>
      </c>
      <c r="J27" t="s">
        <v>185</v>
      </c>
      <c r="K27" t="s">
        <v>185</v>
      </c>
      <c r="L27" t="s">
        <v>185</v>
      </c>
      <c r="M27" t="s">
        <v>185</v>
      </c>
      <c r="N27" t="s">
        <v>185</v>
      </c>
      <c r="O27" t="s">
        <v>185</v>
      </c>
      <c r="P27" t="s">
        <v>185</v>
      </c>
      <c r="Q27" t="s">
        <v>185</v>
      </c>
      <c r="R27" t="s">
        <v>185</v>
      </c>
      <c r="S27" t="s">
        <v>185</v>
      </c>
      <c r="T27" t="s">
        <v>185</v>
      </c>
      <c r="U27" t="s">
        <v>185</v>
      </c>
      <c r="V27" t="s">
        <v>185</v>
      </c>
      <c r="W27" t="s">
        <v>185</v>
      </c>
      <c r="X27" t="s">
        <v>185</v>
      </c>
      <c r="Y27" t="s">
        <v>185</v>
      </c>
      <c r="Z27" t="s">
        <v>185</v>
      </c>
      <c r="AA27" t="s">
        <v>185</v>
      </c>
      <c r="AB27" t="s">
        <v>185</v>
      </c>
      <c r="AC27" t="s">
        <v>185</v>
      </c>
      <c r="AD27" t="s">
        <v>185</v>
      </c>
      <c r="AE27" t="s">
        <v>185</v>
      </c>
      <c r="AF27" t="s">
        <v>185</v>
      </c>
      <c r="AG27" t="s">
        <v>185</v>
      </c>
      <c r="AH27" t="s">
        <v>185</v>
      </c>
      <c r="AI27" t="s">
        <v>185</v>
      </c>
      <c r="AJ27" t="s">
        <v>185</v>
      </c>
      <c r="AK27" t="s">
        <v>185</v>
      </c>
      <c r="AL27" t="s">
        <v>185</v>
      </c>
      <c r="AM27" t="s">
        <v>185</v>
      </c>
      <c r="AN27" t="s">
        <v>185</v>
      </c>
      <c r="AO27" t="s">
        <v>185</v>
      </c>
      <c r="AP27" t="s">
        <v>185</v>
      </c>
      <c r="AQ27" t="s">
        <v>185</v>
      </c>
      <c r="AR27" t="s">
        <v>185</v>
      </c>
      <c r="AS27" t="s">
        <v>185</v>
      </c>
      <c r="AT27" t="s">
        <v>185</v>
      </c>
      <c r="AU27" t="s">
        <v>185</v>
      </c>
      <c r="AV27" t="s">
        <v>185</v>
      </c>
      <c r="AW27" t="s">
        <v>185</v>
      </c>
      <c r="AX27" t="s">
        <v>185</v>
      </c>
      <c r="AY27" t="s">
        <v>185</v>
      </c>
      <c r="AZ27" t="s">
        <v>185</v>
      </c>
      <c r="BA27" t="s">
        <v>185</v>
      </c>
      <c r="BB27" t="s">
        <v>185</v>
      </c>
      <c r="BC27" t="s">
        <v>185</v>
      </c>
      <c r="BD27" t="s">
        <v>185</v>
      </c>
      <c r="BE27" t="s">
        <v>185</v>
      </c>
      <c r="BF27" t="s">
        <v>185</v>
      </c>
    </row>
    <row r="28" spans="1:58" x14ac:dyDescent="0.25">
      <c r="A28" s="3" t="s">
        <v>204</v>
      </c>
      <c r="B28">
        <v>453776</v>
      </c>
      <c r="C28">
        <v>350144</v>
      </c>
      <c r="D28">
        <v>220714</v>
      </c>
      <c r="E28">
        <v>68431</v>
      </c>
      <c r="F28">
        <v>9455</v>
      </c>
      <c r="G28">
        <v>51544</v>
      </c>
      <c r="H28">
        <v>103632</v>
      </c>
      <c r="I28">
        <v>57</v>
      </c>
      <c r="J28">
        <v>24222</v>
      </c>
      <c r="K28">
        <v>900</v>
      </c>
      <c r="L28">
        <v>0</v>
      </c>
      <c r="M28">
        <v>0</v>
      </c>
      <c r="N28">
        <v>18665</v>
      </c>
      <c r="O28">
        <v>143</v>
      </c>
      <c r="P28">
        <v>17870</v>
      </c>
      <c r="Q28">
        <v>0</v>
      </c>
      <c r="R28">
        <v>652</v>
      </c>
      <c r="S28">
        <v>6614</v>
      </c>
      <c r="T28">
        <v>23</v>
      </c>
      <c r="U28">
        <v>6591</v>
      </c>
      <c r="V28">
        <v>443</v>
      </c>
      <c r="W28">
        <v>0</v>
      </c>
      <c r="X28">
        <v>10976</v>
      </c>
      <c r="Y28">
        <v>2</v>
      </c>
      <c r="Z28">
        <v>0</v>
      </c>
      <c r="AA28">
        <v>38583</v>
      </c>
      <c r="AB28">
        <v>3170</v>
      </c>
      <c r="AC28">
        <v>151599</v>
      </c>
      <c r="AD28">
        <v>36705</v>
      </c>
      <c r="AE28">
        <v>207</v>
      </c>
      <c r="AF28">
        <v>0</v>
      </c>
      <c r="AG28">
        <v>36498</v>
      </c>
      <c r="AH28">
        <v>33734</v>
      </c>
      <c r="AI28">
        <v>17974</v>
      </c>
      <c r="AJ28">
        <v>3126</v>
      </c>
      <c r="AK28">
        <v>12634</v>
      </c>
      <c r="AL28">
        <v>480</v>
      </c>
      <c r="AM28">
        <v>32694</v>
      </c>
      <c r="AN28">
        <v>16061</v>
      </c>
      <c r="AO28">
        <v>31925</v>
      </c>
      <c r="AP28">
        <v>302177</v>
      </c>
      <c r="AQ28">
        <v>126681</v>
      </c>
      <c r="AR28">
        <v>126681</v>
      </c>
      <c r="AS28">
        <v>0</v>
      </c>
      <c r="AT28">
        <v>1848</v>
      </c>
      <c r="AU28">
        <v>42.534325475854786</v>
      </c>
      <c r="AV28">
        <v>54.803927587027694</v>
      </c>
      <c r="AW28">
        <v>23.310480933418127</v>
      </c>
      <c r="AX28">
        <v>305443</v>
      </c>
      <c r="AY28">
        <v>201811</v>
      </c>
      <c r="AZ28">
        <v>88177</v>
      </c>
      <c r="BA28">
        <v>50819</v>
      </c>
      <c r="BB28">
        <v>7719</v>
      </c>
      <c r="BC28">
        <v>55096</v>
      </c>
      <c r="BD28">
        <v>153844</v>
      </c>
      <c r="BE28">
        <v>1376</v>
      </c>
      <c r="BF28">
        <v>77488</v>
      </c>
    </row>
    <row r="29" spans="1:58" x14ac:dyDescent="0.25">
      <c r="A29" s="3" t="s">
        <v>205</v>
      </c>
      <c r="B29" t="s">
        <v>185</v>
      </c>
      <c r="C29" t="s">
        <v>185</v>
      </c>
      <c r="D29" t="s">
        <v>185</v>
      </c>
      <c r="E29" t="s">
        <v>185</v>
      </c>
      <c r="F29" t="s">
        <v>185</v>
      </c>
      <c r="G29" t="s">
        <v>185</v>
      </c>
      <c r="H29" t="s">
        <v>185</v>
      </c>
      <c r="I29" t="s">
        <v>185</v>
      </c>
      <c r="J29" t="s">
        <v>185</v>
      </c>
      <c r="K29" t="s">
        <v>185</v>
      </c>
      <c r="L29" t="s">
        <v>185</v>
      </c>
      <c r="M29" t="s">
        <v>185</v>
      </c>
      <c r="N29" t="s">
        <v>185</v>
      </c>
      <c r="O29" t="s">
        <v>185</v>
      </c>
      <c r="P29" t="s">
        <v>185</v>
      </c>
      <c r="Q29" t="s">
        <v>185</v>
      </c>
      <c r="R29" t="s">
        <v>185</v>
      </c>
      <c r="S29" t="s">
        <v>185</v>
      </c>
      <c r="T29" t="s">
        <v>185</v>
      </c>
      <c r="U29" t="s">
        <v>185</v>
      </c>
      <c r="V29" t="s">
        <v>185</v>
      </c>
      <c r="W29" t="s">
        <v>185</v>
      </c>
      <c r="X29" t="s">
        <v>185</v>
      </c>
      <c r="Y29" t="s">
        <v>185</v>
      </c>
      <c r="Z29" t="s">
        <v>185</v>
      </c>
      <c r="AA29" t="s">
        <v>185</v>
      </c>
      <c r="AB29" t="s">
        <v>185</v>
      </c>
      <c r="AC29" t="s">
        <v>185</v>
      </c>
      <c r="AD29" t="s">
        <v>185</v>
      </c>
      <c r="AE29" t="s">
        <v>185</v>
      </c>
      <c r="AF29" t="s">
        <v>185</v>
      </c>
      <c r="AG29" t="s">
        <v>185</v>
      </c>
      <c r="AH29" t="s">
        <v>185</v>
      </c>
      <c r="AI29" t="s">
        <v>185</v>
      </c>
      <c r="AJ29" t="s">
        <v>185</v>
      </c>
      <c r="AK29" t="s">
        <v>185</v>
      </c>
      <c r="AL29" t="s">
        <v>185</v>
      </c>
      <c r="AM29" t="s">
        <v>185</v>
      </c>
      <c r="AN29" t="s">
        <v>185</v>
      </c>
      <c r="AO29" t="s">
        <v>185</v>
      </c>
      <c r="AP29" t="s">
        <v>185</v>
      </c>
      <c r="AQ29" t="s">
        <v>185</v>
      </c>
      <c r="AR29" t="s">
        <v>185</v>
      </c>
      <c r="AS29" t="s">
        <v>185</v>
      </c>
      <c r="AT29" t="s">
        <v>185</v>
      </c>
      <c r="AU29" t="s">
        <v>185</v>
      </c>
      <c r="AV29" t="s">
        <v>185</v>
      </c>
      <c r="AW29" t="s">
        <v>185</v>
      </c>
      <c r="AX29" t="s">
        <v>185</v>
      </c>
      <c r="AY29" t="s">
        <v>185</v>
      </c>
      <c r="AZ29" t="s">
        <v>185</v>
      </c>
      <c r="BA29" t="s">
        <v>185</v>
      </c>
      <c r="BB29" t="s">
        <v>185</v>
      </c>
      <c r="BC29" t="s">
        <v>185</v>
      </c>
      <c r="BD29" t="s">
        <v>185</v>
      </c>
      <c r="BE29" t="s">
        <v>185</v>
      </c>
      <c r="BF29" t="s">
        <v>185</v>
      </c>
    </row>
    <row r="30" spans="1:58" x14ac:dyDescent="0.25">
      <c r="A30" s="3" t="s">
        <v>206</v>
      </c>
      <c r="B30" t="s">
        <v>185</v>
      </c>
      <c r="C30" t="s">
        <v>185</v>
      </c>
      <c r="D30" t="s">
        <v>185</v>
      </c>
      <c r="E30" t="s">
        <v>185</v>
      </c>
      <c r="F30" t="s">
        <v>185</v>
      </c>
      <c r="G30" t="s">
        <v>185</v>
      </c>
      <c r="H30" t="s">
        <v>185</v>
      </c>
      <c r="I30" t="s">
        <v>185</v>
      </c>
      <c r="J30" t="s">
        <v>185</v>
      </c>
      <c r="K30" t="s">
        <v>185</v>
      </c>
      <c r="L30" t="s">
        <v>185</v>
      </c>
      <c r="M30" t="s">
        <v>185</v>
      </c>
      <c r="N30" t="s">
        <v>185</v>
      </c>
      <c r="O30" t="s">
        <v>185</v>
      </c>
      <c r="P30" t="s">
        <v>185</v>
      </c>
      <c r="Q30" t="s">
        <v>185</v>
      </c>
      <c r="R30" t="s">
        <v>185</v>
      </c>
      <c r="S30" t="s">
        <v>185</v>
      </c>
      <c r="T30" t="s">
        <v>185</v>
      </c>
      <c r="U30" t="s">
        <v>185</v>
      </c>
      <c r="V30" t="s">
        <v>185</v>
      </c>
      <c r="W30" t="s">
        <v>185</v>
      </c>
      <c r="X30" t="s">
        <v>185</v>
      </c>
      <c r="Y30" t="s">
        <v>185</v>
      </c>
      <c r="Z30" t="s">
        <v>185</v>
      </c>
      <c r="AA30" t="s">
        <v>185</v>
      </c>
      <c r="AB30" t="s">
        <v>185</v>
      </c>
      <c r="AC30" t="s">
        <v>185</v>
      </c>
      <c r="AD30" t="s">
        <v>185</v>
      </c>
      <c r="AE30" t="s">
        <v>185</v>
      </c>
      <c r="AF30" t="s">
        <v>185</v>
      </c>
      <c r="AG30" t="s">
        <v>185</v>
      </c>
      <c r="AH30" t="s">
        <v>185</v>
      </c>
      <c r="AI30" t="s">
        <v>185</v>
      </c>
      <c r="AJ30" t="s">
        <v>185</v>
      </c>
      <c r="AK30" t="s">
        <v>185</v>
      </c>
      <c r="AL30" t="s">
        <v>185</v>
      </c>
      <c r="AM30" t="s">
        <v>185</v>
      </c>
      <c r="AN30" t="s">
        <v>185</v>
      </c>
      <c r="AO30" t="s">
        <v>185</v>
      </c>
      <c r="AP30" t="s">
        <v>185</v>
      </c>
      <c r="AQ30" t="s">
        <v>185</v>
      </c>
      <c r="AR30" t="s">
        <v>185</v>
      </c>
      <c r="AS30" t="s">
        <v>185</v>
      </c>
      <c r="AT30" t="s">
        <v>185</v>
      </c>
      <c r="AU30" t="s">
        <v>185</v>
      </c>
      <c r="AV30" t="s">
        <v>185</v>
      </c>
      <c r="AW30" t="s">
        <v>185</v>
      </c>
      <c r="AX30" t="s">
        <v>185</v>
      </c>
      <c r="AY30" t="s">
        <v>185</v>
      </c>
      <c r="AZ30" t="s">
        <v>185</v>
      </c>
      <c r="BA30" t="s">
        <v>185</v>
      </c>
      <c r="BB30" t="s">
        <v>185</v>
      </c>
      <c r="BC30" t="s">
        <v>185</v>
      </c>
      <c r="BD30" t="s">
        <v>185</v>
      </c>
      <c r="BE30" t="s">
        <v>185</v>
      </c>
      <c r="BF30" t="s">
        <v>185</v>
      </c>
    </row>
    <row r="31" spans="1:58" x14ac:dyDescent="0.25">
      <c r="A31" s="3" t="s">
        <v>207</v>
      </c>
      <c r="B31" t="s">
        <v>185</v>
      </c>
      <c r="C31" t="s">
        <v>185</v>
      </c>
      <c r="D31" t="s">
        <v>185</v>
      </c>
      <c r="E31" t="s">
        <v>185</v>
      </c>
      <c r="F31" t="s">
        <v>185</v>
      </c>
      <c r="G31" t="s">
        <v>185</v>
      </c>
      <c r="H31" t="s">
        <v>185</v>
      </c>
      <c r="I31" t="s">
        <v>185</v>
      </c>
      <c r="J31" t="s">
        <v>185</v>
      </c>
      <c r="K31" t="s">
        <v>185</v>
      </c>
      <c r="L31" t="s">
        <v>185</v>
      </c>
      <c r="M31" t="s">
        <v>185</v>
      </c>
      <c r="N31" t="s">
        <v>185</v>
      </c>
      <c r="O31" t="s">
        <v>185</v>
      </c>
      <c r="P31" t="s">
        <v>185</v>
      </c>
      <c r="Q31" t="s">
        <v>185</v>
      </c>
      <c r="R31" t="s">
        <v>185</v>
      </c>
      <c r="S31" t="s">
        <v>185</v>
      </c>
      <c r="T31" t="s">
        <v>185</v>
      </c>
      <c r="U31" t="s">
        <v>185</v>
      </c>
      <c r="V31" t="s">
        <v>185</v>
      </c>
      <c r="W31" t="s">
        <v>185</v>
      </c>
      <c r="X31" t="s">
        <v>185</v>
      </c>
      <c r="Y31" t="s">
        <v>185</v>
      </c>
      <c r="Z31" t="s">
        <v>185</v>
      </c>
      <c r="AA31" t="s">
        <v>185</v>
      </c>
      <c r="AB31" t="s">
        <v>185</v>
      </c>
      <c r="AC31" t="s">
        <v>185</v>
      </c>
      <c r="AD31" t="s">
        <v>185</v>
      </c>
      <c r="AE31" t="s">
        <v>185</v>
      </c>
      <c r="AF31" t="s">
        <v>185</v>
      </c>
      <c r="AG31" t="s">
        <v>185</v>
      </c>
      <c r="AH31" t="s">
        <v>185</v>
      </c>
      <c r="AI31" t="s">
        <v>185</v>
      </c>
      <c r="AJ31" t="s">
        <v>185</v>
      </c>
      <c r="AK31" t="s">
        <v>185</v>
      </c>
      <c r="AL31" t="s">
        <v>185</v>
      </c>
      <c r="AM31" t="s">
        <v>185</v>
      </c>
      <c r="AN31" t="s">
        <v>185</v>
      </c>
      <c r="AO31" t="s">
        <v>185</v>
      </c>
      <c r="AP31" t="s">
        <v>185</v>
      </c>
      <c r="AQ31" t="s">
        <v>185</v>
      </c>
      <c r="AR31" t="s">
        <v>185</v>
      </c>
      <c r="AS31" t="s">
        <v>185</v>
      </c>
      <c r="AT31" t="s">
        <v>185</v>
      </c>
      <c r="AU31" t="s">
        <v>185</v>
      </c>
      <c r="AV31" t="s">
        <v>185</v>
      </c>
      <c r="AW31" t="s">
        <v>185</v>
      </c>
      <c r="AX31" t="s">
        <v>185</v>
      </c>
      <c r="AY31" t="s">
        <v>185</v>
      </c>
      <c r="AZ31" t="s">
        <v>185</v>
      </c>
      <c r="BA31" t="s">
        <v>185</v>
      </c>
      <c r="BB31" t="s">
        <v>185</v>
      </c>
      <c r="BC31" t="s">
        <v>185</v>
      </c>
      <c r="BD31" t="s">
        <v>185</v>
      </c>
      <c r="BE31" t="s">
        <v>185</v>
      </c>
      <c r="BF31" t="s">
        <v>185</v>
      </c>
    </row>
    <row r="32" spans="1:58" x14ac:dyDescent="0.25">
      <c r="A32" s="3" t="s">
        <v>208</v>
      </c>
      <c r="B32">
        <v>502918</v>
      </c>
      <c r="C32">
        <v>390576</v>
      </c>
      <c r="D32">
        <v>240645</v>
      </c>
      <c r="E32">
        <v>75319</v>
      </c>
      <c r="F32">
        <v>10128</v>
      </c>
      <c r="G32">
        <v>64484</v>
      </c>
      <c r="H32">
        <v>112342</v>
      </c>
      <c r="I32">
        <v>91</v>
      </c>
      <c r="J32">
        <v>25859</v>
      </c>
      <c r="K32">
        <v>900</v>
      </c>
      <c r="L32">
        <v>0</v>
      </c>
      <c r="M32">
        <v>0</v>
      </c>
      <c r="N32">
        <v>19587</v>
      </c>
      <c r="O32">
        <v>90</v>
      </c>
      <c r="P32">
        <v>18653</v>
      </c>
      <c r="Q32">
        <v>0</v>
      </c>
      <c r="R32">
        <v>844</v>
      </c>
      <c r="S32">
        <v>7241</v>
      </c>
      <c r="T32">
        <v>26</v>
      </c>
      <c r="U32">
        <v>7215</v>
      </c>
      <c r="V32">
        <v>489</v>
      </c>
      <c r="W32">
        <v>0</v>
      </c>
      <c r="X32">
        <v>12078</v>
      </c>
      <c r="Y32">
        <v>2</v>
      </c>
      <c r="Z32">
        <v>0</v>
      </c>
      <c r="AA32">
        <v>41964</v>
      </c>
      <c r="AB32">
        <v>4131</v>
      </c>
      <c r="AC32">
        <v>187002</v>
      </c>
      <c r="AD32">
        <v>40061</v>
      </c>
      <c r="AE32">
        <v>269</v>
      </c>
      <c r="AF32">
        <v>0</v>
      </c>
      <c r="AG32">
        <v>39792</v>
      </c>
      <c r="AH32">
        <v>38807</v>
      </c>
      <c r="AI32">
        <v>22183</v>
      </c>
      <c r="AJ32">
        <v>3395</v>
      </c>
      <c r="AK32">
        <v>13229</v>
      </c>
      <c r="AL32">
        <v>532</v>
      </c>
      <c r="AM32">
        <v>32316</v>
      </c>
      <c r="AN32">
        <v>20537</v>
      </c>
      <c r="AO32">
        <v>54749</v>
      </c>
      <c r="AP32">
        <v>315916</v>
      </c>
      <c r="AQ32">
        <v>147629</v>
      </c>
      <c r="AR32">
        <v>147629</v>
      </c>
      <c r="AS32">
        <v>0</v>
      </c>
      <c r="AT32">
        <v>2050</v>
      </c>
      <c r="AU32">
        <v>47.379327097823641</v>
      </c>
      <c r="AV32">
        <v>52.691652230843047</v>
      </c>
      <c r="AW32">
        <v>24.964950263698807</v>
      </c>
      <c r="AX32">
        <v>336718</v>
      </c>
      <c r="AY32">
        <v>224376</v>
      </c>
      <c r="AZ32">
        <v>94618</v>
      </c>
      <c r="BA32">
        <v>56603</v>
      </c>
      <c r="BB32">
        <v>8327</v>
      </c>
      <c r="BC32">
        <v>64828</v>
      </c>
      <c r="BD32">
        <v>149716</v>
      </c>
      <c r="BE32">
        <v>1431</v>
      </c>
      <c r="BF32">
        <v>83554</v>
      </c>
    </row>
    <row r="33" spans="1:58" x14ac:dyDescent="0.25">
      <c r="A33" s="3" t="s">
        <v>209</v>
      </c>
      <c r="B33">
        <v>511714</v>
      </c>
      <c r="C33">
        <v>401208</v>
      </c>
      <c r="D33">
        <v>247776</v>
      </c>
      <c r="E33">
        <v>76672</v>
      </c>
      <c r="F33">
        <v>10253</v>
      </c>
      <c r="G33">
        <v>66508</v>
      </c>
      <c r="H33">
        <v>110506</v>
      </c>
      <c r="I33">
        <v>84</v>
      </c>
      <c r="J33">
        <v>24511</v>
      </c>
      <c r="K33">
        <v>900</v>
      </c>
      <c r="L33">
        <v>0</v>
      </c>
      <c r="M33">
        <v>0</v>
      </c>
      <c r="N33">
        <v>18825</v>
      </c>
      <c r="O33">
        <v>138</v>
      </c>
      <c r="P33">
        <v>17862</v>
      </c>
      <c r="Q33">
        <v>0</v>
      </c>
      <c r="R33">
        <v>825</v>
      </c>
      <c r="S33">
        <v>5616</v>
      </c>
      <c r="T33">
        <v>27</v>
      </c>
      <c r="U33">
        <v>5589</v>
      </c>
      <c r="V33">
        <v>503</v>
      </c>
      <c r="W33">
        <v>0</v>
      </c>
      <c r="X33">
        <v>12442</v>
      </c>
      <c r="Y33">
        <v>3</v>
      </c>
      <c r="Z33">
        <v>0</v>
      </c>
      <c r="AA33">
        <v>43434</v>
      </c>
      <c r="AB33">
        <v>4188</v>
      </c>
      <c r="AC33">
        <v>186652</v>
      </c>
      <c r="AD33">
        <v>41201</v>
      </c>
      <c r="AE33">
        <v>328</v>
      </c>
      <c r="AF33">
        <v>0</v>
      </c>
      <c r="AG33">
        <v>40873</v>
      </c>
      <c r="AH33">
        <v>38567</v>
      </c>
      <c r="AI33">
        <v>21916</v>
      </c>
      <c r="AJ33">
        <v>3265</v>
      </c>
      <c r="AK33">
        <v>13385</v>
      </c>
      <c r="AL33">
        <v>544</v>
      </c>
      <c r="AM33">
        <v>30361</v>
      </c>
      <c r="AN33">
        <v>18812</v>
      </c>
      <c r="AO33">
        <v>57167</v>
      </c>
      <c r="AP33">
        <v>325062</v>
      </c>
      <c r="AQ33">
        <v>151463</v>
      </c>
      <c r="AR33">
        <v>151463</v>
      </c>
      <c r="AS33">
        <v>0</v>
      </c>
      <c r="AT33">
        <v>2093</v>
      </c>
      <c r="AU33">
        <v>47.238920513676383</v>
      </c>
      <c r="AV33">
        <v>51.947109213789183</v>
      </c>
      <c r="AW33">
        <v>24.539253630654528</v>
      </c>
      <c r="AX33">
        <v>339606</v>
      </c>
      <c r="AY33">
        <v>229100</v>
      </c>
      <c r="AZ33">
        <v>96160</v>
      </c>
      <c r="BA33">
        <v>58182</v>
      </c>
      <c r="BB33">
        <v>8532</v>
      </c>
      <c r="BC33">
        <v>66226</v>
      </c>
      <c r="BD33">
        <v>152954</v>
      </c>
      <c r="BE33">
        <v>1444</v>
      </c>
      <c r="BF33">
        <v>85113</v>
      </c>
    </row>
    <row r="34" spans="1:58" x14ac:dyDescent="0.25">
      <c r="A34" s="3" t="s">
        <v>210</v>
      </c>
      <c r="B34">
        <v>513812</v>
      </c>
      <c r="C34">
        <v>403344</v>
      </c>
      <c r="D34">
        <v>249166</v>
      </c>
      <c r="E34">
        <v>78341</v>
      </c>
      <c r="F34">
        <v>10453</v>
      </c>
      <c r="G34">
        <v>65384</v>
      </c>
      <c r="H34">
        <v>110468</v>
      </c>
      <c r="I34">
        <v>102</v>
      </c>
      <c r="J34">
        <v>25850</v>
      </c>
      <c r="K34">
        <v>900</v>
      </c>
      <c r="L34">
        <v>0</v>
      </c>
      <c r="M34">
        <v>0</v>
      </c>
      <c r="N34">
        <v>17555</v>
      </c>
      <c r="O34">
        <v>432</v>
      </c>
      <c r="P34">
        <v>16635</v>
      </c>
      <c r="Q34">
        <v>0</v>
      </c>
      <c r="R34">
        <v>488</v>
      </c>
      <c r="S34">
        <v>6172</v>
      </c>
      <c r="T34">
        <v>28</v>
      </c>
      <c r="U34">
        <v>6144</v>
      </c>
      <c r="V34">
        <v>527</v>
      </c>
      <c r="W34">
        <v>0</v>
      </c>
      <c r="X34">
        <v>13002</v>
      </c>
      <c r="Y34">
        <v>3</v>
      </c>
      <c r="Z34">
        <v>0</v>
      </c>
      <c r="AA34">
        <v>42254</v>
      </c>
      <c r="AB34">
        <v>4103</v>
      </c>
      <c r="AC34">
        <v>189852</v>
      </c>
      <c r="AD34">
        <v>42647</v>
      </c>
      <c r="AE34">
        <v>304</v>
      </c>
      <c r="AF34">
        <v>0</v>
      </c>
      <c r="AG34">
        <v>42343</v>
      </c>
      <c r="AH34">
        <v>38123</v>
      </c>
      <c r="AI34">
        <v>21494</v>
      </c>
      <c r="AJ34">
        <v>3369</v>
      </c>
      <c r="AK34">
        <v>13260</v>
      </c>
      <c r="AL34">
        <v>558</v>
      </c>
      <c r="AM34">
        <v>28227</v>
      </c>
      <c r="AN34">
        <v>16610</v>
      </c>
      <c r="AO34">
        <v>63687</v>
      </c>
      <c r="AP34">
        <v>323960</v>
      </c>
      <c r="AQ34">
        <v>157607</v>
      </c>
      <c r="AR34">
        <v>157607</v>
      </c>
      <c r="AS34">
        <v>0</v>
      </c>
      <c r="AT34">
        <v>2148</v>
      </c>
      <c r="AU34">
        <v>49.313160375382793</v>
      </c>
      <c r="AV34">
        <v>50.558874913589833</v>
      </c>
      <c r="AW34">
        <v>24.932179070127727</v>
      </c>
      <c r="AX34">
        <v>341089</v>
      </c>
      <c r="AY34">
        <v>230621</v>
      </c>
      <c r="AZ34">
        <v>97641</v>
      </c>
      <c r="BA34">
        <v>59842</v>
      </c>
      <c r="BB34">
        <v>8767</v>
      </c>
      <c r="BC34">
        <v>64371</v>
      </c>
      <c r="BD34">
        <v>151237</v>
      </c>
      <c r="BE34">
        <v>1457</v>
      </c>
      <c r="BF34">
        <v>86690</v>
      </c>
    </row>
    <row r="35" spans="1:58" x14ac:dyDescent="0.25">
      <c r="A35" s="3" t="s">
        <v>211</v>
      </c>
      <c r="B35">
        <v>519595</v>
      </c>
      <c r="C35">
        <v>403839</v>
      </c>
      <c r="D35">
        <v>248236</v>
      </c>
      <c r="E35">
        <v>78746</v>
      </c>
      <c r="F35">
        <v>10740</v>
      </c>
      <c r="G35">
        <v>66118</v>
      </c>
      <c r="H35">
        <v>115756</v>
      </c>
      <c r="I35">
        <v>98</v>
      </c>
      <c r="J35">
        <v>26398</v>
      </c>
      <c r="K35">
        <v>900</v>
      </c>
      <c r="L35">
        <v>0</v>
      </c>
      <c r="M35">
        <v>0</v>
      </c>
      <c r="N35">
        <v>18007</v>
      </c>
      <c r="O35">
        <v>411</v>
      </c>
      <c r="P35">
        <v>17018</v>
      </c>
      <c r="Q35">
        <v>0</v>
      </c>
      <c r="R35">
        <v>578</v>
      </c>
      <c r="S35">
        <v>6276</v>
      </c>
      <c r="T35">
        <v>29</v>
      </c>
      <c r="U35">
        <v>6247</v>
      </c>
      <c r="V35">
        <v>538</v>
      </c>
      <c r="W35">
        <v>0</v>
      </c>
      <c r="X35">
        <v>13289</v>
      </c>
      <c r="Y35">
        <v>3</v>
      </c>
      <c r="Z35">
        <v>0</v>
      </c>
      <c r="AA35">
        <v>46001</v>
      </c>
      <c r="AB35">
        <v>4246</v>
      </c>
      <c r="AC35">
        <v>194861</v>
      </c>
      <c r="AD35">
        <v>43816</v>
      </c>
      <c r="AE35">
        <v>346</v>
      </c>
      <c r="AF35">
        <v>0</v>
      </c>
      <c r="AG35">
        <v>43470</v>
      </c>
      <c r="AH35">
        <v>38712</v>
      </c>
      <c r="AI35">
        <v>21955</v>
      </c>
      <c r="AJ35">
        <v>3506</v>
      </c>
      <c r="AK35">
        <v>13251</v>
      </c>
      <c r="AL35">
        <v>567</v>
      </c>
      <c r="AM35">
        <v>30753</v>
      </c>
      <c r="AN35">
        <v>17238</v>
      </c>
      <c r="AO35">
        <v>63775</v>
      </c>
      <c r="AP35">
        <v>324734</v>
      </c>
      <c r="AQ35">
        <v>156907</v>
      </c>
      <c r="AR35">
        <v>156907</v>
      </c>
      <c r="AS35">
        <v>0</v>
      </c>
      <c r="AT35">
        <v>2185</v>
      </c>
      <c r="AU35">
        <v>48.991427313880173</v>
      </c>
      <c r="AV35">
        <v>51.874256838123557</v>
      </c>
      <c r="AW35">
        <v>25.413938833464819</v>
      </c>
      <c r="AX35">
        <v>349869</v>
      </c>
      <c r="AY35">
        <v>234113</v>
      </c>
      <c r="AZ35">
        <v>99139</v>
      </c>
      <c r="BA35">
        <v>60953</v>
      </c>
      <c r="BB35">
        <v>9035</v>
      </c>
      <c r="BC35">
        <v>64986</v>
      </c>
      <c r="BD35">
        <v>155008</v>
      </c>
      <c r="BE35">
        <v>1471</v>
      </c>
      <c r="BF35">
        <v>88276</v>
      </c>
    </row>
    <row r="36" spans="1:58" x14ac:dyDescent="0.25">
      <c r="A36" s="3" t="s">
        <v>212</v>
      </c>
      <c r="B36">
        <v>527408</v>
      </c>
      <c r="C36">
        <v>408765</v>
      </c>
      <c r="D36">
        <v>251382</v>
      </c>
      <c r="E36">
        <v>79669</v>
      </c>
      <c r="F36">
        <v>11026</v>
      </c>
      <c r="G36">
        <v>66688</v>
      </c>
      <c r="H36">
        <v>118643</v>
      </c>
      <c r="I36">
        <v>75</v>
      </c>
      <c r="J36">
        <v>26641</v>
      </c>
      <c r="K36">
        <v>900</v>
      </c>
      <c r="L36">
        <v>0</v>
      </c>
      <c r="M36">
        <v>0</v>
      </c>
      <c r="N36">
        <v>18655</v>
      </c>
      <c r="O36">
        <v>195</v>
      </c>
      <c r="P36">
        <v>17647</v>
      </c>
      <c r="Q36">
        <v>0</v>
      </c>
      <c r="R36">
        <v>813</v>
      </c>
      <c r="S36">
        <v>7081</v>
      </c>
      <c r="T36">
        <v>30</v>
      </c>
      <c r="U36">
        <v>7051</v>
      </c>
      <c r="V36">
        <v>555</v>
      </c>
      <c r="W36">
        <v>0</v>
      </c>
      <c r="X36">
        <v>13706</v>
      </c>
      <c r="Y36">
        <v>3</v>
      </c>
      <c r="Z36">
        <v>0</v>
      </c>
      <c r="AA36">
        <v>45866</v>
      </c>
      <c r="AB36">
        <v>5161</v>
      </c>
      <c r="AC36">
        <v>189787</v>
      </c>
      <c r="AD36">
        <v>44828</v>
      </c>
      <c r="AE36">
        <v>331</v>
      </c>
      <c r="AF36">
        <v>0</v>
      </c>
      <c r="AG36">
        <v>44497</v>
      </c>
      <c r="AH36">
        <v>40270</v>
      </c>
      <c r="AI36">
        <v>22979</v>
      </c>
      <c r="AJ36">
        <v>3827</v>
      </c>
      <c r="AK36">
        <v>13464</v>
      </c>
      <c r="AL36">
        <v>579</v>
      </c>
      <c r="AM36">
        <v>33077</v>
      </c>
      <c r="AN36">
        <v>17381</v>
      </c>
      <c r="AO36">
        <v>53652</v>
      </c>
      <c r="AP36">
        <v>337621</v>
      </c>
      <c r="AQ36">
        <v>146628</v>
      </c>
      <c r="AR36">
        <v>146628</v>
      </c>
      <c r="AS36">
        <v>0</v>
      </c>
      <c r="AT36">
        <v>2227</v>
      </c>
      <c r="AU36">
        <v>44.089424360005161</v>
      </c>
      <c r="AV36">
        <v>57.168205509244721</v>
      </c>
      <c r="AW36">
        <v>25.205132725970753</v>
      </c>
      <c r="AX36">
        <v>357172</v>
      </c>
      <c r="AY36">
        <v>238529</v>
      </c>
      <c r="AZ36">
        <v>100793</v>
      </c>
      <c r="BA36">
        <v>62362</v>
      </c>
      <c r="BB36">
        <v>9339</v>
      </c>
      <c r="BC36">
        <v>66035</v>
      </c>
      <c r="BD36">
        <v>167385</v>
      </c>
      <c r="BE36">
        <v>1485</v>
      </c>
      <c r="BF36">
        <v>89931</v>
      </c>
    </row>
    <row r="37" spans="1:58" x14ac:dyDescent="0.25">
      <c r="A37" s="3" t="s">
        <v>213</v>
      </c>
      <c r="B37">
        <v>529926</v>
      </c>
      <c r="C37">
        <v>412913</v>
      </c>
      <c r="D37">
        <v>252850</v>
      </c>
      <c r="E37">
        <v>81298</v>
      </c>
      <c r="F37">
        <v>11415</v>
      </c>
      <c r="G37">
        <v>67350</v>
      </c>
      <c r="H37">
        <v>117013</v>
      </c>
      <c r="I37">
        <v>102</v>
      </c>
      <c r="J37">
        <v>23589</v>
      </c>
      <c r="K37">
        <v>900</v>
      </c>
      <c r="L37">
        <v>0</v>
      </c>
      <c r="M37">
        <v>0</v>
      </c>
      <c r="N37">
        <v>19241</v>
      </c>
      <c r="O37">
        <v>212</v>
      </c>
      <c r="P37">
        <v>18164</v>
      </c>
      <c r="Q37">
        <v>0</v>
      </c>
      <c r="R37">
        <v>865</v>
      </c>
      <c r="S37">
        <v>6411</v>
      </c>
      <c r="T37">
        <v>31</v>
      </c>
      <c r="U37">
        <v>6380</v>
      </c>
      <c r="V37">
        <v>570</v>
      </c>
      <c r="W37">
        <v>0</v>
      </c>
      <c r="X37">
        <v>14065</v>
      </c>
      <c r="Y37">
        <v>3</v>
      </c>
      <c r="Z37">
        <v>0</v>
      </c>
      <c r="AA37">
        <v>46828</v>
      </c>
      <c r="AB37">
        <v>5304</v>
      </c>
      <c r="AC37">
        <v>184497</v>
      </c>
      <c r="AD37">
        <v>45627</v>
      </c>
      <c r="AE37">
        <v>370</v>
      </c>
      <c r="AF37">
        <v>0</v>
      </c>
      <c r="AG37">
        <v>45257</v>
      </c>
      <c r="AH37">
        <v>40877</v>
      </c>
      <c r="AI37">
        <v>23076</v>
      </c>
      <c r="AJ37">
        <v>4046</v>
      </c>
      <c r="AK37">
        <v>13756</v>
      </c>
      <c r="AL37">
        <v>596</v>
      </c>
      <c r="AM37">
        <v>31088</v>
      </c>
      <c r="AN37">
        <v>16007</v>
      </c>
      <c r="AO37">
        <v>50302</v>
      </c>
      <c r="AP37">
        <v>345429</v>
      </c>
      <c r="AQ37">
        <v>143052</v>
      </c>
      <c r="AR37">
        <v>143052</v>
      </c>
      <c r="AS37">
        <v>0</v>
      </c>
      <c r="AT37">
        <v>2295</v>
      </c>
      <c r="AU37">
        <v>42.077282775016734</v>
      </c>
      <c r="AV37">
        <v>59.51568102946819</v>
      </c>
      <c r="AW37">
        <v>25.04258140224632</v>
      </c>
      <c r="AX37">
        <v>360565</v>
      </c>
      <c r="AY37">
        <v>243552</v>
      </c>
      <c r="AZ37">
        <v>102597</v>
      </c>
      <c r="BA37">
        <v>63923</v>
      </c>
      <c r="BB37">
        <v>9666</v>
      </c>
      <c r="BC37">
        <v>67366</v>
      </c>
      <c r="BD37">
        <v>176068</v>
      </c>
      <c r="BE37">
        <v>1500</v>
      </c>
      <c r="BF37">
        <v>91641</v>
      </c>
    </row>
    <row r="38" spans="1:58" x14ac:dyDescent="0.25">
      <c r="A38" s="3" t="s">
        <v>214</v>
      </c>
      <c r="B38">
        <v>536855</v>
      </c>
      <c r="C38">
        <v>419219</v>
      </c>
      <c r="D38">
        <v>255579</v>
      </c>
      <c r="E38">
        <v>83324</v>
      </c>
      <c r="F38">
        <v>11757</v>
      </c>
      <c r="G38">
        <v>68559</v>
      </c>
      <c r="H38">
        <v>117636</v>
      </c>
      <c r="I38">
        <v>74</v>
      </c>
      <c r="J38">
        <v>25710</v>
      </c>
      <c r="K38">
        <v>900</v>
      </c>
      <c r="L38">
        <v>0</v>
      </c>
      <c r="M38">
        <v>0</v>
      </c>
      <c r="N38">
        <v>17581</v>
      </c>
      <c r="O38">
        <v>194</v>
      </c>
      <c r="P38">
        <v>16454</v>
      </c>
      <c r="Q38">
        <v>0</v>
      </c>
      <c r="R38">
        <v>933</v>
      </c>
      <c r="S38">
        <v>6777</v>
      </c>
      <c r="T38">
        <v>32</v>
      </c>
      <c r="U38">
        <v>6745</v>
      </c>
      <c r="V38">
        <v>586</v>
      </c>
      <c r="W38">
        <v>0</v>
      </c>
      <c r="X38">
        <v>14472</v>
      </c>
      <c r="Y38">
        <v>3</v>
      </c>
      <c r="Z38">
        <v>0</v>
      </c>
      <c r="AA38">
        <v>46126</v>
      </c>
      <c r="AB38">
        <v>5407</v>
      </c>
      <c r="AC38">
        <v>176236</v>
      </c>
      <c r="AD38">
        <v>46567</v>
      </c>
      <c r="AE38">
        <v>297</v>
      </c>
      <c r="AF38">
        <v>0</v>
      </c>
      <c r="AG38">
        <v>46270</v>
      </c>
      <c r="AH38">
        <v>40787</v>
      </c>
      <c r="AI38">
        <v>22710</v>
      </c>
      <c r="AJ38">
        <v>4381</v>
      </c>
      <c r="AK38">
        <v>13696</v>
      </c>
      <c r="AL38">
        <v>602</v>
      </c>
      <c r="AM38">
        <v>31407</v>
      </c>
      <c r="AN38">
        <v>15201</v>
      </c>
      <c r="AO38">
        <v>41672</v>
      </c>
      <c r="AP38">
        <v>360619</v>
      </c>
      <c r="AQ38">
        <v>133816</v>
      </c>
      <c r="AR38">
        <v>133816</v>
      </c>
      <c r="AS38">
        <v>0</v>
      </c>
      <c r="AT38">
        <v>2314</v>
      </c>
      <c r="AU38">
        <v>37.748936864530485</v>
      </c>
      <c r="AV38">
        <v>64.169424007335451</v>
      </c>
      <c r="AW38">
        <v>24.22327535486194</v>
      </c>
      <c r="AX38">
        <v>365108</v>
      </c>
      <c r="AY38">
        <v>247472</v>
      </c>
      <c r="AZ38">
        <v>104547</v>
      </c>
      <c r="BA38">
        <v>65421</v>
      </c>
      <c r="BB38">
        <v>10015</v>
      </c>
      <c r="BC38">
        <v>67489</v>
      </c>
      <c r="BD38">
        <v>188872</v>
      </c>
      <c r="BE38">
        <v>1515</v>
      </c>
      <c r="BF38">
        <v>93409</v>
      </c>
    </row>
    <row r="39" spans="1:58" x14ac:dyDescent="0.25">
      <c r="A39" s="3" t="s">
        <v>215</v>
      </c>
      <c r="B39">
        <v>547359</v>
      </c>
      <c r="C39">
        <v>425727</v>
      </c>
      <c r="D39">
        <v>258630</v>
      </c>
      <c r="E39">
        <v>85423</v>
      </c>
      <c r="F39">
        <v>12095</v>
      </c>
      <c r="G39">
        <v>69579</v>
      </c>
      <c r="H39">
        <v>121632</v>
      </c>
      <c r="I39">
        <v>85</v>
      </c>
      <c r="J39">
        <v>25865</v>
      </c>
      <c r="K39">
        <v>900</v>
      </c>
      <c r="L39">
        <v>0</v>
      </c>
      <c r="M39">
        <v>0</v>
      </c>
      <c r="N39">
        <v>19467</v>
      </c>
      <c r="O39">
        <v>214</v>
      </c>
      <c r="P39">
        <v>18232</v>
      </c>
      <c r="Q39">
        <v>0</v>
      </c>
      <c r="R39">
        <v>1021</v>
      </c>
      <c r="S39">
        <v>6697</v>
      </c>
      <c r="T39">
        <v>32</v>
      </c>
      <c r="U39">
        <v>6665</v>
      </c>
      <c r="V39">
        <v>599</v>
      </c>
      <c r="W39">
        <v>0</v>
      </c>
      <c r="X39">
        <v>14825</v>
      </c>
      <c r="Y39">
        <v>3</v>
      </c>
      <c r="Z39">
        <v>0</v>
      </c>
      <c r="AA39">
        <v>47561</v>
      </c>
      <c r="AB39">
        <v>5630</v>
      </c>
      <c r="AC39">
        <v>176420</v>
      </c>
      <c r="AD39">
        <v>47147</v>
      </c>
      <c r="AE39">
        <v>347</v>
      </c>
      <c r="AF39">
        <v>0</v>
      </c>
      <c r="AG39">
        <v>46800</v>
      </c>
      <c r="AH39">
        <v>41191</v>
      </c>
      <c r="AI39">
        <v>23000</v>
      </c>
      <c r="AJ39">
        <v>4430</v>
      </c>
      <c r="AK39">
        <v>13761</v>
      </c>
      <c r="AL39">
        <v>619</v>
      </c>
      <c r="AM39">
        <v>32222</v>
      </c>
      <c r="AN39">
        <v>17399</v>
      </c>
      <c r="AO39">
        <v>37842</v>
      </c>
      <c r="AP39">
        <v>370939</v>
      </c>
      <c r="AQ39">
        <v>129274</v>
      </c>
      <c r="AR39">
        <v>129274</v>
      </c>
      <c r="AS39">
        <v>0</v>
      </c>
      <c r="AT39">
        <v>2377</v>
      </c>
      <c r="AU39">
        <v>35.491259815300083</v>
      </c>
      <c r="AV39">
        <v>67.100199692269484</v>
      </c>
      <c r="AW39">
        <v>23.814706209368552</v>
      </c>
      <c r="AX39">
        <v>373964</v>
      </c>
      <c r="AY39">
        <v>252332</v>
      </c>
      <c r="AZ39">
        <v>106519</v>
      </c>
      <c r="BA39">
        <v>66998</v>
      </c>
      <c r="BB39">
        <v>10366</v>
      </c>
      <c r="BC39">
        <v>68449</v>
      </c>
      <c r="BD39">
        <v>197544</v>
      </c>
      <c r="BE39">
        <v>1530</v>
      </c>
      <c r="BF39">
        <v>95187</v>
      </c>
    </row>
    <row r="40" spans="1:58" x14ac:dyDescent="0.25">
      <c r="A40" s="3" t="s">
        <v>216</v>
      </c>
      <c r="B40">
        <v>549426</v>
      </c>
      <c r="C40">
        <v>426950</v>
      </c>
      <c r="D40">
        <v>259102</v>
      </c>
      <c r="E40">
        <v>86825</v>
      </c>
      <c r="F40">
        <v>12393</v>
      </c>
      <c r="G40">
        <v>68631</v>
      </c>
      <c r="H40">
        <v>122476</v>
      </c>
      <c r="I40">
        <v>114</v>
      </c>
      <c r="J40">
        <v>26550</v>
      </c>
      <c r="K40">
        <v>900</v>
      </c>
      <c r="L40">
        <v>0</v>
      </c>
      <c r="M40">
        <v>0</v>
      </c>
      <c r="N40">
        <v>20449</v>
      </c>
      <c r="O40">
        <v>204</v>
      </c>
      <c r="P40">
        <v>19240</v>
      </c>
      <c r="Q40">
        <v>0</v>
      </c>
      <c r="R40">
        <v>1005</v>
      </c>
      <c r="S40">
        <v>7341</v>
      </c>
      <c r="T40">
        <v>32</v>
      </c>
      <c r="U40">
        <v>7309</v>
      </c>
      <c r="V40">
        <v>611</v>
      </c>
      <c r="W40">
        <v>0</v>
      </c>
      <c r="X40">
        <v>15124</v>
      </c>
      <c r="Y40">
        <v>3</v>
      </c>
      <c r="Z40">
        <v>0</v>
      </c>
      <c r="AA40">
        <v>45021</v>
      </c>
      <c r="AB40">
        <v>6363</v>
      </c>
      <c r="AC40">
        <v>193654</v>
      </c>
      <c r="AD40">
        <v>48414</v>
      </c>
      <c r="AE40">
        <v>402</v>
      </c>
      <c r="AF40">
        <v>0</v>
      </c>
      <c r="AG40">
        <v>48012</v>
      </c>
      <c r="AH40">
        <v>40838</v>
      </c>
      <c r="AI40">
        <v>22417</v>
      </c>
      <c r="AJ40">
        <v>4279</v>
      </c>
      <c r="AK40">
        <v>14142</v>
      </c>
      <c r="AL40">
        <v>632</v>
      </c>
      <c r="AM40">
        <v>32800</v>
      </c>
      <c r="AN40">
        <v>17986</v>
      </c>
      <c r="AO40">
        <v>52984</v>
      </c>
      <c r="AP40">
        <v>355772</v>
      </c>
      <c r="AQ40">
        <v>144082</v>
      </c>
      <c r="AR40">
        <v>144082</v>
      </c>
      <c r="AS40">
        <v>0</v>
      </c>
      <c r="AT40">
        <v>2434</v>
      </c>
      <c r="AU40">
        <v>41.182521213272203</v>
      </c>
      <c r="AV40">
        <v>60.915901152286075</v>
      </c>
      <c r="AW40">
        <v>25.086703914296127</v>
      </c>
      <c r="AX40">
        <v>377457</v>
      </c>
      <c r="AY40">
        <v>254981</v>
      </c>
      <c r="AZ40">
        <v>108420</v>
      </c>
      <c r="BA40">
        <v>68431</v>
      </c>
      <c r="BB40">
        <v>10712</v>
      </c>
      <c r="BC40">
        <v>67418</v>
      </c>
      <c r="BD40">
        <v>183803</v>
      </c>
      <c r="BE40">
        <v>1544</v>
      </c>
      <c r="BF40">
        <v>96956</v>
      </c>
    </row>
    <row r="41" spans="1:58" x14ac:dyDescent="0.25">
      <c r="A41" s="3" t="s">
        <v>217</v>
      </c>
      <c r="B41">
        <v>548097</v>
      </c>
      <c r="C41">
        <v>429897</v>
      </c>
      <c r="D41">
        <v>260323</v>
      </c>
      <c r="E41">
        <v>88573</v>
      </c>
      <c r="F41">
        <v>12813</v>
      </c>
      <c r="G41">
        <v>68188</v>
      </c>
      <c r="H41">
        <v>118200</v>
      </c>
      <c r="I41">
        <v>115</v>
      </c>
      <c r="J41">
        <v>23706</v>
      </c>
      <c r="K41">
        <v>950</v>
      </c>
      <c r="L41">
        <v>0</v>
      </c>
      <c r="M41">
        <v>0</v>
      </c>
      <c r="N41">
        <v>19162</v>
      </c>
      <c r="O41">
        <v>312</v>
      </c>
      <c r="P41">
        <v>17887</v>
      </c>
      <c r="Q41">
        <v>0</v>
      </c>
      <c r="R41">
        <v>963</v>
      </c>
      <c r="S41">
        <v>6453</v>
      </c>
      <c r="T41">
        <v>32</v>
      </c>
      <c r="U41">
        <v>6421</v>
      </c>
      <c r="V41">
        <v>623</v>
      </c>
      <c r="W41">
        <v>0</v>
      </c>
      <c r="X41">
        <v>15408</v>
      </c>
      <c r="Y41">
        <v>3</v>
      </c>
      <c r="Z41">
        <v>0</v>
      </c>
      <c r="AA41">
        <v>45279</v>
      </c>
      <c r="AB41">
        <v>6501</v>
      </c>
      <c r="AC41">
        <v>200147</v>
      </c>
      <c r="AD41">
        <v>49314</v>
      </c>
      <c r="AE41">
        <v>525</v>
      </c>
      <c r="AF41">
        <v>0</v>
      </c>
      <c r="AG41">
        <v>48789</v>
      </c>
      <c r="AH41">
        <v>40851</v>
      </c>
      <c r="AI41">
        <v>22093</v>
      </c>
      <c r="AJ41">
        <v>4340</v>
      </c>
      <c r="AK41">
        <v>14418</v>
      </c>
      <c r="AL41">
        <v>646</v>
      </c>
      <c r="AM41">
        <v>30154</v>
      </c>
      <c r="AN41">
        <v>14340</v>
      </c>
      <c r="AO41">
        <v>64842</v>
      </c>
      <c r="AP41">
        <v>347950</v>
      </c>
      <c r="AQ41">
        <v>156255</v>
      </c>
      <c r="AR41">
        <v>156255</v>
      </c>
      <c r="AS41">
        <v>0</v>
      </c>
      <c r="AT41">
        <v>2489</v>
      </c>
      <c r="AU41">
        <v>45.622594007277243</v>
      </c>
      <c r="AV41">
        <v>56.799254621912489</v>
      </c>
      <c r="AW41">
        <v>25.913293335314791</v>
      </c>
      <c r="AX41">
        <v>376550</v>
      </c>
      <c r="AY41">
        <v>258350</v>
      </c>
      <c r="AZ41">
        <v>110200</v>
      </c>
      <c r="BA41">
        <v>69690</v>
      </c>
      <c r="BB41">
        <v>11053</v>
      </c>
      <c r="BC41">
        <v>67407</v>
      </c>
      <c r="BD41">
        <v>176403</v>
      </c>
      <c r="BE41">
        <v>1558</v>
      </c>
      <c r="BF41">
        <v>98666</v>
      </c>
    </row>
    <row r="42" spans="1:58" x14ac:dyDescent="0.25">
      <c r="A42" s="3" t="s">
        <v>218</v>
      </c>
      <c r="B42">
        <v>550230</v>
      </c>
      <c r="C42">
        <v>432562</v>
      </c>
      <c r="D42">
        <v>261677</v>
      </c>
      <c r="E42">
        <v>90274</v>
      </c>
      <c r="F42">
        <v>13085</v>
      </c>
      <c r="G42">
        <v>67526</v>
      </c>
      <c r="H42">
        <v>117668</v>
      </c>
      <c r="I42">
        <v>128</v>
      </c>
      <c r="J42">
        <v>25354</v>
      </c>
      <c r="K42">
        <v>1000</v>
      </c>
      <c r="L42">
        <v>0</v>
      </c>
      <c r="M42">
        <v>0</v>
      </c>
      <c r="N42">
        <v>16134</v>
      </c>
      <c r="O42">
        <v>338</v>
      </c>
      <c r="P42">
        <v>14874</v>
      </c>
      <c r="Q42">
        <v>0</v>
      </c>
      <c r="R42">
        <v>922</v>
      </c>
      <c r="S42">
        <v>6862</v>
      </c>
      <c r="T42">
        <v>32</v>
      </c>
      <c r="U42">
        <v>6830</v>
      </c>
      <c r="V42">
        <v>639</v>
      </c>
      <c r="W42">
        <v>0</v>
      </c>
      <c r="X42">
        <v>15801</v>
      </c>
      <c r="Y42">
        <v>3</v>
      </c>
      <c r="Z42">
        <v>0</v>
      </c>
      <c r="AA42">
        <v>45273</v>
      </c>
      <c r="AB42">
        <v>6474</v>
      </c>
      <c r="AC42">
        <v>214032</v>
      </c>
      <c r="AD42">
        <v>50208</v>
      </c>
      <c r="AE42">
        <v>484</v>
      </c>
      <c r="AF42">
        <v>0</v>
      </c>
      <c r="AG42">
        <v>49724</v>
      </c>
      <c r="AH42">
        <v>39943</v>
      </c>
      <c r="AI42">
        <v>21445</v>
      </c>
      <c r="AJ42">
        <v>4213</v>
      </c>
      <c r="AK42">
        <v>14285</v>
      </c>
      <c r="AL42">
        <v>667</v>
      </c>
      <c r="AM42">
        <v>30197</v>
      </c>
      <c r="AN42">
        <v>11324</v>
      </c>
      <c r="AO42">
        <v>81693</v>
      </c>
      <c r="AP42">
        <v>336198</v>
      </c>
      <c r="AQ42">
        <v>172550</v>
      </c>
      <c r="AR42">
        <v>172550</v>
      </c>
      <c r="AS42">
        <v>0</v>
      </c>
      <c r="AT42">
        <v>2559</v>
      </c>
      <c r="AU42">
        <v>52.085054249318645</v>
      </c>
      <c r="AV42">
        <v>51.482953243167159</v>
      </c>
      <c r="AW42">
        <v>26.814924125854979</v>
      </c>
      <c r="AX42">
        <v>377593</v>
      </c>
      <c r="AY42">
        <v>259925</v>
      </c>
      <c r="AZ42">
        <v>111868</v>
      </c>
      <c r="BA42">
        <v>70893</v>
      </c>
      <c r="BB42">
        <v>11381</v>
      </c>
      <c r="BC42">
        <v>65783</v>
      </c>
      <c r="BD42">
        <v>163561</v>
      </c>
      <c r="BE42">
        <v>1573</v>
      </c>
      <c r="BF42">
        <v>100322</v>
      </c>
    </row>
    <row r="43" spans="1:58" x14ac:dyDescent="0.25">
      <c r="A43" s="3" t="s">
        <v>219</v>
      </c>
      <c r="B43">
        <v>556679</v>
      </c>
      <c r="C43">
        <v>433467</v>
      </c>
      <c r="D43">
        <v>263287</v>
      </c>
      <c r="E43">
        <v>89557</v>
      </c>
      <c r="F43">
        <v>13371</v>
      </c>
      <c r="G43">
        <v>67252</v>
      </c>
      <c r="H43">
        <v>123212</v>
      </c>
      <c r="I43">
        <v>150</v>
      </c>
      <c r="J43">
        <v>26760</v>
      </c>
      <c r="K43">
        <v>1050</v>
      </c>
      <c r="L43">
        <v>0</v>
      </c>
      <c r="M43">
        <v>0</v>
      </c>
      <c r="N43">
        <v>17663</v>
      </c>
      <c r="O43">
        <v>300</v>
      </c>
      <c r="P43">
        <v>16366</v>
      </c>
      <c r="Q43">
        <v>0</v>
      </c>
      <c r="R43">
        <v>997</v>
      </c>
      <c r="S43">
        <v>6790</v>
      </c>
      <c r="T43">
        <v>32</v>
      </c>
      <c r="U43">
        <v>6758</v>
      </c>
      <c r="V43">
        <v>648</v>
      </c>
      <c r="W43">
        <v>0</v>
      </c>
      <c r="X43">
        <v>16001</v>
      </c>
      <c r="Y43">
        <v>3</v>
      </c>
      <c r="Z43">
        <v>0</v>
      </c>
      <c r="AA43">
        <v>47592</v>
      </c>
      <c r="AB43">
        <v>6555</v>
      </c>
      <c r="AC43">
        <v>238350</v>
      </c>
      <c r="AD43">
        <v>51583</v>
      </c>
      <c r="AE43">
        <v>584</v>
      </c>
      <c r="AF43">
        <v>0</v>
      </c>
      <c r="AG43">
        <v>50999</v>
      </c>
      <c r="AH43">
        <v>39583</v>
      </c>
      <c r="AI43">
        <v>21273</v>
      </c>
      <c r="AJ43">
        <v>4095</v>
      </c>
      <c r="AK43">
        <v>14216</v>
      </c>
      <c r="AL43">
        <v>682</v>
      </c>
      <c r="AM43">
        <v>31519</v>
      </c>
      <c r="AN43">
        <v>13163</v>
      </c>
      <c r="AO43">
        <v>101820</v>
      </c>
      <c r="AP43">
        <v>318329</v>
      </c>
      <c r="AQ43">
        <v>191985</v>
      </c>
      <c r="AR43">
        <v>191985</v>
      </c>
      <c r="AS43">
        <v>0</v>
      </c>
      <c r="AT43">
        <v>2631</v>
      </c>
      <c r="AU43">
        <v>61.136687027939487</v>
      </c>
      <c r="AV43">
        <v>46.844288646715874</v>
      </c>
      <c r="AW43">
        <v>28.63904614040727</v>
      </c>
      <c r="AX43">
        <v>386139</v>
      </c>
      <c r="AY43">
        <v>262927</v>
      </c>
      <c r="AZ43">
        <v>113502</v>
      </c>
      <c r="BA43">
        <v>72151</v>
      </c>
      <c r="BB43">
        <v>11700</v>
      </c>
      <c r="BC43">
        <v>65574</v>
      </c>
      <c r="BD43">
        <v>147789</v>
      </c>
      <c r="BE43">
        <v>1589</v>
      </c>
      <c r="BF43">
        <v>101933</v>
      </c>
    </row>
    <row r="44" spans="1:58" x14ac:dyDescent="0.25">
      <c r="A44" s="3" t="s">
        <v>220</v>
      </c>
      <c r="B44">
        <v>564636</v>
      </c>
      <c r="C44">
        <v>435961</v>
      </c>
      <c r="D44">
        <v>265003</v>
      </c>
      <c r="E44">
        <v>90065</v>
      </c>
      <c r="F44">
        <v>13648</v>
      </c>
      <c r="G44">
        <v>67246</v>
      </c>
      <c r="H44">
        <v>128675</v>
      </c>
      <c r="I44">
        <v>158</v>
      </c>
      <c r="J44">
        <v>28329</v>
      </c>
      <c r="K44">
        <v>1100</v>
      </c>
      <c r="L44">
        <v>0</v>
      </c>
      <c r="M44">
        <v>0</v>
      </c>
      <c r="N44">
        <v>18786</v>
      </c>
      <c r="O44">
        <v>291</v>
      </c>
      <c r="P44">
        <v>17523</v>
      </c>
      <c r="Q44">
        <v>0</v>
      </c>
      <c r="R44">
        <v>972</v>
      </c>
      <c r="S44">
        <v>7687</v>
      </c>
      <c r="T44">
        <v>33</v>
      </c>
      <c r="U44">
        <v>7654</v>
      </c>
      <c r="V44">
        <v>663</v>
      </c>
      <c r="W44">
        <v>0</v>
      </c>
      <c r="X44">
        <v>16373</v>
      </c>
      <c r="Y44">
        <v>3</v>
      </c>
      <c r="Z44">
        <v>0</v>
      </c>
      <c r="AA44">
        <v>48406</v>
      </c>
      <c r="AB44">
        <v>7170</v>
      </c>
      <c r="AC44">
        <v>248165</v>
      </c>
      <c r="AD44">
        <v>52078</v>
      </c>
      <c r="AE44">
        <v>531</v>
      </c>
      <c r="AF44">
        <v>0</v>
      </c>
      <c r="AG44">
        <v>51547</v>
      </c>
      <c r="AH44">
        <v>40765</v>
      </c>
      <c r="AI44">
        <v>21761</v>
      </c>
      <c r="AJ44">
        <v>4368</v>
      </c>
      <c r="AK44">
        <v>14636</v>
      </c>
      <c r="AL44">
        <v>681</v>
      </c>
      <c r="AM44">
        <v>34832</v>
      </c>
      <c r="AN44">
        <v>14767</v>
      </c>
      <c r="AO44">
        <v>105042</v>
      </c>
      <c r="AP44">
        <v>316471</v>
      </c>
      <c r="AQ44">
        <v>194840</v>
      </c>
      <c r="AR44">
        <v>194840</v>
      </c>
      <c r="AS44">
        <v>0</v>
      </c>
      <c r="AT44">
        <v>2619</v>
      </c>
      <c r="AU44">
        <v>62.393949600469846</v>
      </c>
      <c r="AV44">
        <v>47.018940534891968</v>
      </c>
      <c r="AW44">
        <v>29.336974060015379</v>
      </c>
      <c r="AX44">
        <v>394660</v>
      </c>
      <c r="AY44">
        <v>265985</v>
      </c>
      <c r="AZ44">
        <v>115182</v>
      </c>
      <c r="BA44">
        <v>73317</v>
      </c>
      <c r="BB44">
        <v>12015</v>
      </c>
      <c r="BC44">
        <v>65471</v>
      </c>
      <c r="BD44">
        <v>146495</v>
      </c>
      <c r="BE44">
        <v>1606</v>
      </c>
      <c r="BF44">
        <v>103506</v>
      </c>
    </row>
    <row r="45" spans="1:58" x14ac:dyDescent="0.25">
      <c r="A45" s="3" t="s">
        <v>221</v>
      </c>
      <c r="B45">
        <v>568503</v>
      </c>
      <c r="C45">
        <v>439111</v>
      </c>
      <c r="D45">
        <v>265939</v>
      </c>
      <c r="E45">
        <v>90580</v>
      </c>
      <c r="F45">
        <v>14169</v>
      </c>
      <c r="G45">
        <v>68422</v>
      </c>
      <c r="H45">
        <v>129392</v>
      </c>
      <c r="I45">
        <v>147</v>
      </c>
      <c r="J45">
        <v>26814</v>
      </c>
      <c r="K45">
        <v>1075</v>
      </c>
      <c r="L45">
        <v>0</v>
      </c>
      <c r="M45">
        <v>0</v>
      </c>
      <c r="N45">
        <v>19039</v>
      </c>
      <c r="O45">
        <v>281</v>
      </c>
      <c r="P45">
        <v>17543</v>
      </c>
      <c r="Q45">
        <v>150</v>
      </c>
      <c r="R45">
        <v>1065</v>
      </c>
      <c r="S45">
        <v>6834</v>
      </c>
      <c r="T45">
        <v>36</v>
      </c>
      <c r="U45">
        <v>6798</v>
      </c>
      <c r="V45">
        <v>675</v>
      </c>
      <c r="W45">
        <v>0</v>
      </c>
      <c r="X45">
        <v>16656</v>
      </c>
      <c r="Y45">
        <v>3</v>
      </c>
      <c r="Z45">
        <v>0</v>
      </c>
      <c r="AA45">
        <v>50806</v>
      </c>
      <c r="AB45">
        <v>7343</v>
      </c>
      <c r="AC45">
        <v>253426</v>
      </c>
      <c r="AD45">
        <v>52555</v>
      </c>
      <c r="AE45">
        <v>500</v>
      </c>
      <c r="AF45">
        <v>0</v>
      </c>
      <c r="AG45">
        <v>52055</v>
      </c>
      <c r="AH45">
        <v>41165</v>
      </c>
      <c r="AI45">
        <v>22121</v>
      </c>
      <c r="AJ45">
        <v>4109</v>
      </c>
      <c r="AK45">
        <v>14935</v>
      </c>
      <c r="AL45">
        <v>699</v>
      </c>
      <c r="AM45">
        <v>34093</v>
      </c>
      <c r="AN45">
        <v>12936</v>
      </c>
      <c r="AO45">
        <v>111978</v>
      </c>
      <c r="AP45">
        <v>315077</v>
      </c>
      <c r="AQ45">
        <v>202122</v>
      </c>
      <c r="AR45">
        <v>202122</v>
      </c>
      <c r="AS45">
        <v>0</v>
      </c>
      <c r="AT45">
        <v>2696</v>
      </c>
      <c r="AU45">
        <v>65.005729044967623</v>
      </c>
      <c r="AV45">
        <v>45.757935106446091</v>
      </c>
      <c r="AW45">
        <v>29.745279311868448</v>
      </c>
      <c r="AX45">
        <v>399927</v>
      </c>
      <c r="AY45">
        <v>270535</v>
      </c>
      <c r="AZ45">
        <v>116984</v>
      </c>
      <c r="BA45">
        <v>74394</v>
      </c>
      <c r="BB45">
        <v>12331</v>
      </c>
      <c r="BC45">
        <v>66826</v>
      </c>
      <c r="BD45">
        <v>146501</v>
      </c>
      <c r="BE45">
        <v>1625</v>
      </c>
      <c r="BF45">
        <v>105126</v>
      </c>
    </row>
    <row r="46" spans="1:58" x14ac:dyDescent="0.25">
      <c r="A46" s="3" t="s">
        <v>222</v>
      </c>
      <c r="B46">
        <v>579328</v>
      </c>
      <c r="C46">
        <v>446898</v>
      </c>
      <c r="D46">
        <v>270079</v>
      </c>
      <c r="E46">
        <v>92427</v>
      </c>
      <c r="F46">
        <v>14464</v>
      </c>
      <c r="G46">
        <v>69928</v>
      </c>
      <c r="H46">
        <v>132430</v>
      </c>
      <c r="I46">
        <v>127</v>
      </c>
      <c r="J46">
        <v>27756</v>
      </c>
      <c r="K46">
        <v>1050</v>
      </c>
      <c r="L46">
        <v>0</v>
      </c>
      <c r="M46">
        <v>0</v>
      </c>
      <c r="N46">
        <v>18399</v>
      </c>
      <c r="O46">
        <v>352</v>
      </c>
      <c r="P46">
        <v>16788</v>
      </c>
      <c r="Q46">
        <v>200</v>
      </c>
      <c r="R46">
        <v>1059</v>
      </c>
      <c r="S46">
        <v>7398</v>
      </c>
      <c r="T46">
        <v>40</v>
      </c>
      <c r="U46">
        <v>7358</v>
      </c>
      <c r="V46">
        <v>693</v>
      </c>
      <c r="W46">
        <v>0</v>
      </c>
      <c r="X46">
        <v>17144</v>
      </c>
      <c r="Y46">
        <v>4</v>
      </c>
      <c r="Z46">
        <v>0</v>
      </c>
      <c r="AA46">
        <v>52383</v>
      </c>
      <c r="AB46">
        <v>7476</v>
      </c>
      <c r="AC46">
        <v>279478</v>
      </c>
      <c r="AD46">
        <v>53159</v>
      </c>
      <c r="AE46">
        <v>380</v>
      </c>
      <c r="AF46">
        <v>0</v>
      </c>
      <c r="AG46">
        <v>52779</v>
      </c>
      <c r="AH46">
        <v>42227</v>
      </c>
      <c r="AI46">
        <v>22865</v>
      </c>
      <c r="AJ46">
        <v>4234</v>
      </c>
      <c r="AK46">
        <v>15128</v>
      </c>
      <c r="AL46">
        <v>723</v>
      </c>
      <c r="AM46">
        <v>35703</v>
      </c>
      <c r="AN46">
        <v>12026</v>
      </c>
      <c r="AO46">
        <v>135640</v>
      </c>
      <c r="AP46">
        <v>299850</v>
      </c>
      <c r="AQ46">
        <v>225533</v>
      </c>
      <c r="AR46">
        <v>225533</v>
      </c>
      <c r="AS46">
        <v>0</v>
      </c>
      <c r="AT46">
        <v>2780</v>
      </c>
      <c r="AU46">
        <v>76.142278934066738</v>
      </c>
      <c r="AV46">
        <v>41.778663915805296</v>
      </c>
      <c r="AW46">
        <v>31.811226813698759</v>
      </c>
      <c r="AX46">
        <v>406986</v>
      </c>
      <c r="AY46">
        <v>274556</v>
      </c>
      <c r="AZ46">
        <v>118888</v>
      </c>
      <c r="BA46">
        <v>75672</v>
      </c>
      <c r="BB46">
        <v>12659</v>
      </c>
      <c r="BC46">
        <v>67337</v>
      </c>
      <c r="BD46">
        <v>127508</v>
      </c>
      <c r="BE46">
        <v>1644</v>
      </c>
      <c r="BF46">
        <v>106787</v>
      </c>
    </row>
    <row r="47" spans="1:58" x14ac:dyDescent="0.25">
      <c r="A47" s="3" t="s">
        <v>223</v>
      </c>
      <c r="B47">
        <v>598923</v>
      </c>
      <c r="C47">
        <v>459147</v>
      </c>
      <c r="D47">
        <v>276744</v>
      </c>
      <c r="E47">
        <v>95769</v>
      </c>
      <c r="F47">
        <v>14832</v>
      </c>
      <c r="G47">
        <v>71802</v>
      </c>
      <c r="H47">
        <v>139776</v>
      </c>
      <c r="I47">
        <v>123</v>
      </c>
      <c r="J47">
        <v>28304</v>
      </c>
      <c r="K47">
        <v>1025</v>
      </c>
      <c r="L47">
        <v>0</v>
      </c>
      <c r="M47">
        <v>0</v>
      </c>
      <c r="N47">
        <v>20323</v>
      </c>
      <c r="O47">
        <v>245</v>
      </c>
      <c r="P47">
        <v>18619</v>
      </c>
      <c r="Q47">
        <v>250</v>
      </c>
      <c r="R47">
        <v>1209</v>
      </c>
      <c r="S47">
        <v>7477</v>
      </c>
      <c r="T47">
        <v>44</v>
      </c>
      <c r="U47">
        <v>7433</v>
      </c>
      <c r="V47">
        <v>707</v>
      </c>
      <c r="W47">
        <v>0</v>
      </c>
      <c r="X47">
        <v>17493</v>
      </c>
      <c r="Y47">
        <v>4</v>
      </c>
      <c r="Z47">
        <v>0</v>
      </c>
      <c r="AA47">
        <v>56754</v>
      </c>
      <c r="AB47">
        <v>7566</v>
      </c>
      <c r="AC47">
        <v>303493</v>
      </c>
      <c r="AD47">
        <v>53624</v>
      </c>
      <c r="AE47">
        <v>371</v>
      </c>
      <c r="AF47">
        <v>0</v>
      </c>
      <c r="AG47">
        <v>53253</v>
      </c>
      <c r="AH47">
        <v>43249</v>
      </c>
      <c r="AI47">
        <v>23814</v>
      </c>
      <c r="AJ47">
        <v>4080</v>
      </c>
      <c r="AK47">
        <v>15355</v>
      </c>
      <c r="AL47">
        <v>740</v>
      </c>
      <c r="AM47">
        <v>39673</v>
      </c>
      <c r="AN47">
        <v>15248</v>
      </c>
      <c r="AO47">
        <v>150959</v>
      </c>
      <c r="AP47">
        <v>295430</v>
      </c>
      <c r="AQ47">
        <v>240995</v>
      </c>
      <c r="AR47">
        <v>240995</v>
      </c>
      <c r="AS47">
        <v>0</v>
      </c>
      <c r="AT47">
        <v>2848</v>
      </c>
      <c r="AU47">
        <v>82.538279666702238</v>
      </c>
      <c r="AV47">
        <v>39.727415468207987</v>
      </c>
      <c r="AW47">
        <v>32.790325283502234</v>
      </c>
      <c r="AX47">
        <v>420731</v>
      </c>
      <c r="AY47">
        <v>280955</v>
      </c>
      <c r="AZ47">
        <v>120935</v>
      </c>
      <c r="BA47">
        <v>77220</v>
      </c>
      <c r="BB47">
        <v>13008</v>
      </c>
      <c r="BC47">
        <v>69792</v>
      </c>
      <c r="BD47">
        <v>117238</v>
      </c>
      <c r="BE47">
        <v>1663</v>
      </c>
      <c r="BF47">
        <v>108558</v>
      </c>
    </row>
    <row r="48" spans="1:58" x14ac:dyDescent="0.25">
      <c r="A48" s="3" t="s">
        <v>224</v>
      </c>
      <c r="B48">
        <v>620996</v>
      </c>
      <c r="C48">
        <v>473997</v>
      </c>
      <c r="D48">
        <v>285179</v>
      </c>
      <c r="E48">
        <v>99658</v>
      </c>
      <c r="F48">
        <v>15241</v>
      </c>
      <c r="G48">
        <v>73919</v>
      </c>
      <c r="H48">
        <v>146999</v>
      </c>
      <c r="I48">
        <v>129</v>
      </c>
      <c r="J48">
        <v>29282</v>
      </c>
      <c r="K48">
        <v>1000</v>
      </c>
      <c r="L48">
        <v>0</v>
      </c>
      <c r="M48">
        <v>0</v>
      </c>
      <c r="N48">
        <v>23017</v>
      </c>
      <c r="O48">
        <v>217</v>
      </c>
      <c r="P48">
        <v>21281</v>
      </c>
      <c r="Q48">
        <v>300</v>
      </c>
      <c r="R48">
        <v>1219</v>
      </c>
      <c r="S48">
        <v>8385</v>
      </c>
      <c r="T48">
        <v>47</v>
      </c>
      <c r="U48">
        <v>8338</v>
      </c>
      <c r="V48">
        <v>728</v>
      </c>
      <c r="W48">
        <v>0</v>
      </c>
      <c r="X48">
        <v>17992</v>
      </c>
      <c r="Y48">
        <v>6</v>
      </c>
      <c r="Z48">
        <v>0</v>
      </c>
      <c r="AA48">
        <v>58009</v>
      </c>
      <c r="AB48">
        <v>8451</v>
      </c>
      <c r="AC48">
        <v>317921</v>
      </c>
      <c r="AD48">
        <v>54926</v>
      </c>
      <c r="AE48">
        <v>362</v>
      </c>
      <c r="AF48">
        <v>0</v>
      </c>
      <c r="AG48">
        <v>54564</v>
      </c>
      <c r="AH48">
        <v>46290</v>
      </c>
      <c r="AI48">
        <v>25662</v>
      </c>
      <c r="AJ48">
        <v>4433</v>
      </c>
      <c r="AK48">
        <v>16195</v>
      </c>
      <c r="AL48">
        <v>746</v>
      </c>
      <c r="AM48">
        <v>43874</v>
      </c>
      <c r="AN48">
        <v>18430</v>
      </c>
      <c r="AO48">
        <v>153655</v>
      </c>
      <c r="AP48">
        <v>303075</v>
      </c>
      <c r="AQ48">
        <v>244222</v>
      </c>
      <c r="AR48">
        <v>244222</v>
      </c>
      <c r="AS48">
        <v>0</v>
      </c>
      <c r="AT48">
        <v>2870</v>
      </c>
      <c r="AU48">
        <v>81.528410936524097</v>
      </c>
      <c r="AV48">
        <v>40.96278811056208</v>
      </c>
      <c r="AW48">
        <v>33.396310221836686</v>
      </c>
      <c r="AX48">
        <v>435555</v>
      </c>
      <c r="AY48">
        <v>288556</v>
      </c>
      <c r="AZ48">
        <v>123139</v>
      </c>
      <c r="BA48">
        <v>79048</v>
      </c>
      <c r="BB48">
        <v>13402</v>
      </c>
      <c r="BC48">
        <v>72967</v>
      </c>
      <c r="BD48">
        <v>117634</v>
      </c>
      <c r="BE48">
        <v>1680</v>
      </c>
      <c r="BF48">
        <v>110482</v>
      </c>
    </row>
    <row r="49" spans="1:58" x14ac:dyDescent="0.25">
      <c r="A49" s="3" t="s">
        <v>225</v>
      </c>
      <c r="B49">
        <v>634540</v>
      </c>
      <c r="C49">
        <v>491588</v>
      </c>
      <c r="D49">
        <v>296669</v>
      </c>
      <c r="E49">
        <v>102953</v>
      </c>
      <c r="F49">
        <v>15812</v>
      </c>
      <c r="G49">
        <v>76154</v>
      </c>
      <c r="H49">
        <v>142952</v>
      </c>
      <c r="I49">
        <v>95</v>
      </c>
      <c r="J49">
        <v>26140</v>
      </c>
      <c r="K49">
        <v>1000</v>
      </c>
      <c r="L49">
        <v>0</v>
      </c>
      <c r="M49">
        <v>0</v>
      </c>
      <c r="N49">
        <v>20868</v>
      </c>
      <c r="O49">
        <v>171</v>
      </c>
      <c r="P49">
        <v>18878</v>
      </c>
      <c r="Q49">
        <v>325</v>
      </c>
      <c r="R49">
        <v>1494</v>
      </c>
      <c r="S49">
        <v>7505</v>
      </c>
      <c r="T49">
        <v>49</v>
      </c>
      <c r="U49">
        <v>7456</v>
      </c>
      <c r="V49">
        <v>750</v>
      </c>
      <c r="W49">
        <v>0</v>
      </c>
      <c r="X49">
        <v>18536</v>
      </c>
      <c r="Y49">
        <v>8</v>
      </c>
      <c r="Z49">
        <v>0</v>
      </c>
      <c r="AA49">
        <v>59131</v>
      </c>
      <c r="AB49">
        <v>8919</v>
      </c>
      <c r="AC49">
        <v>332316</v>
      </c>
      <c r="AD49">
        <v>55348</v>
      </c>
      <c r="AE49">
        <v>362</v>
      </c>
      <c r="AF49">
        <v>0</v>
      </c>
      <c r="AG49">
        <v>54986</v>
      </c>
      <c r="AH49">
        <v>48255</v>
      </c>
      <c r="AI49">
        <v>27113</v>
      </c>
      <c r="AJ49">
        <v>4715</v>
      </c>
      <c r="AK49">
        <v>16428</v>
      </c>
      <c r="AL49">
        <v>769</v>
      </c>
      <c r="AM49">
        <v>41991</v>
      </c>
      <c r="AN49">
        <v>15133</v>
      </c>
      <c r="AO49">
        <v>170820</v>
      </c>
      <c r="AP49">
        <v>302224</v>
      </c>
      <c r="AQ49">
        <v>262345</v>
      </c>
      <c r="AR49">
        <v>262345</v>
      </c>
      <c r="AS49">
        <v>0</v>
      </c>
      <c r="AT49">
        <v>2954</v>
      </c>
      <c r="AU49">
        <v>87.782128595071072</v>
      </c>
      <c r="AV49">
        <v>39.051596738606726</v>
      </c>
      <c r="AW49">
        <v>34.280322867512339</v>
      </c>
      <c r="AX49">
        <v>439510</v>
      </c>
      <c r="AY49">
        <v>296558</v>
      </c>
      <c r="AZ49">
        <v>125607</v>
      </c>
      <c r="BA49">
        <v>80805</v>
      </c>
      <c r="BB49">
        <v>13845</v>
      </c>
      <c r="BC49">
        <v>76301</v>
      </c>
      <c r="BD49">
        <v>107194</v>
      </c>
      <c r="BE49">
        <v>1697</v>
      </c>
      <c r="BF49">
        <v>112646</v>
      </c>
    </row>
    <row r="50" spans="1:58" x14ac:dyDescent="0.25">
      <c r="A50" s="3" t="s">
        <v>226</v>
      </c>
      <c r="B50">
        <v>642670</v>
      </c>
      <c r="C50">
        <v>499797</v>
      </c>
      <c r="D50">
        <v>299127</v>
      </c>
      <c r="E50">
        <v>106199</v>
      </c>
      <c r="F50">
        <v>16369</v>
      </c>
      <c r="G50">
        <v>78102</v>
      </c>
      <c r="H50">
        <v>142873</v>
      </c>
      <c r="I50">
        <v>141</v>
      </c>
      <c r="J50">
        <v>26977</v>
      </c>
      <c r="K50">
        <v>1000</v>
      </c>
      <c r="L50">
        <v>0</v>
      </c>
      <c r="M50">
        <v>0</v>
      </c>
      <c r="N50">
        <v>17675</v>
      </c>
      <c r="O50">
        <v>325</v>
      </c>
      <c r="P50">
        <v>15667</v>
      </c>
      <c r="Q50">
        <v>350</v>
      </c>
      <c r="R50">
        <v>1333</v>
      </c>
      <c r="S50">
        <v>7910</v>
      </c>
      <c r="T50">
        <v>50</v>
      </c>
      <c r="U50">
        <v>7860</v>
      </c>
      <c r="V50">
        <v>775</v>
      </c>
      <c r="W50">
        <v>0</v>
      </c>
      <c r="X50">
        <v>19186</v>
      </c>
      <c r="Y50">
        <v>10</v>
      </c>
      <c r="Z50">
        <v>0</v>
      </c>
      <c r="AA50">
        <v>60287</v>
      </c>
      <c r="AB50">
        <v>8912</v>
      </c>
      <c r="AC50">
        <v>324631</v>
      </c>
      <c r="AD50">
        <v>56235</v>
      </c>
      <c r="AE50">
        <v>289</v>
      </c>
      <c r="AF50">
        <v>0</v>
      </c>
      <c r="AG50">
        <v>55946</v>
      </c>
      <c r="AH50">
        <v>49747</v>
      </c>
      <c r="AI50">
        <v>28607</v>
      </c>
      <c r="AJ50">
        <v>4609</v>
      </c>
      <c r="AK50">
        <v>16531</v>
      </c>
      <c r="AL50">
        <v>789</v>
      </c>
      <c r="AM50">
        <v>43720</v>
      </c>
      <c r="AN50">
        <v>12175</v>
      </c>
      <c r="AO50">
        <v>161965</v>
      </c>
      <c r="AP50">
        <v>318039</v>
      </c>
      <c r="AQ50">
        <v>252704</v>
      </c>
      <c r="AR50">
        <v>252704</v>
      </c>
      <c r="AS50">
        <v>0</v>
      </c>
      <c r="AT50">
        <v>3030</v>
      </c>
      <c r="AU50">
        <v>80.409677263112059</v>
      </c>
      <c r="AV50">
        <v>41.442201503557918</v>
      </c>
      <c r="AW50">
        <v>33.323540479739499</v>
      </c>
      <c r="AX50">
        <v>446049</v>
      </c>
      <c r="AY50">
        <v>303176</v>
      </c>
      <c r="AZ50">
        <v>128251</v>
      </c>
      <c r="BA50">
        <v>82710</v>
      </c>
      <c r="BB50">
        <v>14328</v>
      </c>
      <c r="BC50">
        <v>77887</v>
      </c>
      <c r="BD50">
        <v>121418</v>
      </c>
      <c r="BE50">
        <v>1713</v>
      </c>
      <c r="BF50">
        <v>114942</v>
      </c>
    </row>
    <row r="51" spans="1:58" x14ac:dyDescent="0.25">
      <c r="A51" s="3" t="s">
        <v>227</v>
      </c>
      <c r="B51">
        <v>662194</v>
      </c>
      <c r="C51">
        <v>514721</v>
      </c>
      <c r="D51">
        <v>307973</v>
      </c>
      <c r="E51">
        <v>110485</v>
      </c>
      <c r="F51">
        <v>16950</v>
      </c>
      <c r="G51">
        <v>79313</v>
      </c>
      <c r="H51">
        <v>147473</v>
      </c>
      <c r="I51">
        <v>119</v>
      </c>
      <c r="J51">
        <v>27277</v>
      </c>
      <c r="K51">
        <v>1000</v>
      </c>
      <c r="L51">
        <v>0</v>
      </c>
      <c r="M51">
        <v>0</v>
      </c>
      <c r="N51">
        <v>17616</v>
      </c>
      <c r="O51">
        <v>371</v>
      </c>
      <c r="P51">
        <v>15575</v>
      </c>
      <c r="Q51">
        <v>375</v>
      </c>
      <c r="R51">
        <v>1295</v>
      </c>
      <c r="S51">
        <v>7936</v>
      </c>
      <c r="T51">
        <v>51</v>
      </c>
      <c r="U51">
        <v>7885</v>
      </c>
      <c r="V51">
        <v>809</v>
      </c>
      <c r="W51">
        <v>0</v>
      </c>
      <c r="X51">
        <v>19990</v>
      </c>
      <c r="Y51">
        <v>14</v>
      </c>
      <c r="Z51">
        <v>0</v>
      </c>
      <c r="AA51">
        <v>63778</v>
      </c>
      <c r="AB51">
        <v>8934</v>
      </c>
      <c r="AC51">
        <v>324685</v>
      </c>
      <c r="AD51">
        <v>57414</v>
      </c>
      <c r="AE51">
        <v>401</v>
      </c>
      <c r="AF51">
        <v>0</v>
      </c>
      <c r="AG51">
        <v>57013</v>
      </c>
      <c r="AH51">
        <v>50342</v>
      </c>
      <c r="AI51">
        <v>29331</v>
      </c>
      <c r="AJ51">
        <v>4398</v>
      </c>
      <c r="AK51">
        <v>16614</v>
      </c>
      <c r="AL51">
        <v>804</v>
      </c>
      <c r="AM51">
        <v>45420</v>
      </c>
      <c r="AN51">
        <v>14259</v>
      </c>
      <c r="AO51">
        <v>156446</v>
      </c>
      <c r="AP51">
        <v>337509</v>
      </c>
      <c r="AQ51">
        <v>246833</v>
      </c>
      <c r="AR51">
        <v>246833</v>
      </c>
      <c r="AS51">
        <v>0</v>
      </c>
      <c r="AT51">
        <v>3098</v>
      </c>
      <c r="AU51">
        <v>74.051746134335261</v>
      </c>
      <c r="AV51">
        <v>43.114342736658848</v>
      </c>
      <c r="AW51">
        <v>31.92692363083783</v>
      </c>
      <c r="AX51">
        <v>457404</v>
      </c>
      <c r="AY51">
        <v>309931</v>
      </c>
      <c r="AZ51">
        <v>131006</v>
      </c>
      <c r="BA51">
        <v>84794</v>
      </c>
      <c r="BB51">
        <v>14828</v>
      </c>
      <c r="BC51">
        <v>79303</v>
      </c>
      <c r="BD51">
        <v>132719</v>
      </c>
      <c r="BE51">
        <v>1730</v>
      </c>
      <c r="BF51">
        <v>117354</v>
      </c>
    </row>
    <row r="52" spans="1:58" x14ac:dyDescent="0.25">
      <c r="A52" s="3" t="s">
        <v>228</v>
      </c>
      <c r="B52">
        <v>679105</v>
      </c>
      <c r="C52">
        <v>525915</v>
      </c>
      <c r="D52">
        <v>313564</v>
      </c>
      <c r="E52">
        <v>113963</v>
      </c>
      <c r="F52">
        <v>17473</v>
      </c>
      <c r="G52">
        <v>80915</v>
      </c>
      <c r="H52">
        <v>153190</v>
      </c>
      <c r="I52">
        <v>138</v>
      </c>
      <c r="J52">
        <v>28990</v>
      </c>
      <c r="K52">
        <v>1000</v>
      </c>
      <c r="L52">
        <v>0</v>
      </c>
      <c r="M52">
        <v>0</v>
      </c>
      <c r="N52">
        <v>18765</v>
      </c>
      <c r="O52">
        <v>305</v>
      </c>
      <c r="P52">
        <v>16718</v>
      </c>
      <c r="Q52">
        <v>400</v>
      </c>
      <c r="R52">
        <v>1342</v>
      </c>
      <c r="S52">
        <v>8701</v>
      </c>
      <c r="T52">
        <v>54</v>
      </c>
      <c r="U52">
        <v>8647</v>
      </c>
      <c r="V52">
        <v>846</v>
      </c>
      <c r="W52">
        <v>0</v>
      </c>
      <c r="X52">
        <v>20894</v>
      </c>
      <c r="Y52">
        <v>17</v>
      </c>
      <c r="Z52">
        <v>0</v>
      </c>
      <c r="AA52">
        <v>63809</v>
      </c>
      <c r="AB52">
        <v>10030</v>
      </c>
      <c r="AC52">
        <v>354155</v>
      </c>
      <c r="AD52">
        <v>58418</v>
      </c>
      <c r="AE52">
        <v>378</v>
      </c>
      <c r="AF52">
        <v>0</v>
      </c>
      <c r="AG52">
        <v>58040</v>
      </c>
      <c r="AH52">
        <v>52543</v>
      </c>
      <c r="AI52">
        <v>30747</v>
      </c>
      <c r="AJ52">
        <v>4670</v>
      </c>
      <c r="AK52">
        <v>17126</v>
      </c>
      <c r="AL52">
        <v>819</v>
      </c>
      <c r="AM52">
        <v>47992</v>
      </c>
      <c r="AN52">
        <v>16754</v>
      </c>
      <c r="AO52">
        <v>177629</v>
      </c>
      <c r="AP52">
        <v>324950</v>
      </c>
      <c r="AQ52">
        <v>268373</v>
      </c>
      <c r="AR52">
        <v>268373</v>
      </c>
      <c r="AS52">
        <v>0</v>
      </c>
      <c r="AT52">
        <v>3148</v>
      </c>
      <c r="AU52">
        <v>83.557716651173578</v>
      </c>
      <c r="AV52">
        <v>40.866396392539343</v>
      </c>
      <c r="AW52">
        <v>34.147027703223443</v>
      </c>
      <c r="AX52">
        <v>469738</v>
      </c>
      <c r="AY52">
        <v>316548</v>
      </c>
      <c r="AZ52">
        <v>133715</v>
      </c>
      <c r="BA52">
        <v>86911</v>
      </c>
      <c r="BB52">
        <v>15333</v>
      </c>
      <c r="BC52">
        <v>80589</v>
      </c>
      <c r="BD52">
        <v>115583</v>
      </c>
      <c r="BE52">
        <v>1747</v>
      </c>
      <c r="BF52">
        <v>119776</v>
      </c>
    </row>
    <row r="53" spans="1:58" x14ac:dyDescent="0.25">
      <c r="A53" s="3" t="s">
        <v>229</v>
      </c>
      <c r="B53">
        <v>687800</v>
      </c>
      <c r="C53">
        <v>536469</v>
      </c>
      <c r="D53">
        <v>318689</v>
      </c>
      <c r="E53">
        <v>117838</v>
      </c>
      <c r="F53">
        <v>18082</v>
      </c>
      <c r="G53">
        <v>81860</v>
      </c>
      <c r="H53">
        <v>151331</v>
      </c>
      <c r="I53">
        <v>198</v>
      </c>
      <c r="J53">
        <v>26402</v>
      </c>
      <c r="K53">
        <v>1000</v>
      </c>
      <c r="L53">
        <v>0</v>
      </c>
      <c r="M53">
        <v>0</v>
      </c>
      <c r="N53">
        <v>18440</v>
      </c>
      <c r="O53">
        <v>355</v>
      </c>
      <c r="P53">
        <v>16166</v>
      </c>
      <c r="Q53">
        <v>500</v>
      </c>
      <c r="R53">
        <v>1419</v>
      </c>
      <c r="S53">
        <v>7609</v>
      </c>
      <c r="T53">
        <v>58</v>
      </c>
      <c r="U53">
        <v>7551</v>
      </c>
      <c r="V53">
        <v>870</v>
      </c>
      <c r="W53">
        <v>0</v>
      </c>
      <c r="X53">
        <v>21482</v>
      </c>
      <c r="Y53">
        <v>22</v>
      </c>
      <c r="Z53">
        <v>0</v>
      </c>
      <c r="AA53">
        <v>65016</v>
      </c>
      <c r="AB53">
        <v>10292</v>
      </c>
      <c r="AC53">
        <v>338261</v>
      </c>
      <c r="AD53">
        <v>59863</v>
      </c>
      <c r="AE53">
        <v>353</v>
      </c>
      <c r="AF53">
        <v>0</v>
      </c>
      <c r="AG53">
        <v>59510</v>
      </c>
      <c r="AH53">
        <v>53682</v>
      </c>
      <c r="AI53">
        <v>30873</v>
      </c>
      <c r="AJ53">
        <v>5180</v>
      </c>
      <c r="AK53">
        <v>17628</v>
      </c>
      <c r="AL53">
        <v>827</v>
      </c>
      <c r="AM53">
        <v>46320</v>
      </c>
      <c r="AN53">
        <v>14218</v>
      </c>
      <c r="AO53">
        <v>163351</v>
      </c>
      <c r="AP53">
        <v>349539</v>
      </c>
      <c r="AQ53">
        <v>254023</v>
      </c>
      <c r="AR53">
        <v>254023</v>
      </c>
      <c r="AS53">
        <v>0</v>
      </c>
      <c r="AT53">
        <v>3182</v>
      </c>
      <c r="AU53">
        <v>73.583990768552127</v>
      </c>
      <c r="AV53">
        <v>44.145547621690355</v>
      </c>
      <c r="AW53">
        <v>32.484055686671411</v>
      </c>
      <c r="AX53">
        <v>475169</v>
      </c>
      <c r="AY53">
        <v>323838</v>
      </c>
      <c r="AZ53">
        <v>136353</v>
      </c>
      <c r="BA53">
        <v>89183</v>
      </c>
      <c r="BB53">
        <v>15809</v>
      </c>
      <c r="BC53">
        <v>82493</v>
      </c>
      <c r="BD53">
        <v>136908</v>
      </c>
      <c r="BE53">
        <v>1765</v>
      </c>
      <c r="BF53">
        <v>122191</v>
      </c>
    </row>
    <row r="54" spans="1:58" x14ac:dyDescent="0.25">
      <c r="A54" s="3" t="s">
        <v>230</v>
      </c>
      <c r="B54">
        <v>696160</v>
      </c>
      <c r="C54">
        <v>544125</v>
      </c>
      <c r="D54">
        <v>323585</v>
      </c>
      <c r="E54">
        <v>119534</v>
      </c>
      <c r="F54">
        <v>18577</v>
      </c>
      <c r="G54">
        <v>82429</v>
      </c>
      <c r="H54">
        <v>152035</v>
      </c>
      <c r="I54">
        <v>176</v>
      </c>
      <c r="J54">
        <v>27100</v>
      </c>
      <c r="K54">
        <v>1000</v>
      </c>
      <c r="L54">
        <v>0</v>
      </c>
      <c r="M54">
        <v>0</v>
      </c>
      <c r="N54">
        <v>16579</v>
      </c>
      <c r="O54">
        <v>349</v>
      </c>
      <c r="P54">
        <v>14227</v>
      </c>
      <c r="Q54">
        <v>600</v>
      </c>
      <c r="R54">
        <v>1403</v>
      </c>
      <c r="S54">
        <v>8152</v>
      </c>
      <c r="T54">
        <v>63</v>
      </c>
      <c r="U54">
        <v>8089</v>
      </c>
      <c r="V54">
        <v>917</v>
      </c>
      <c r="W54">
        <v>0</v>
      </c>
      <c r="X54">
        <v>22680</v>
      </c>
      <c r="Y54">
        <v>27</v>
      </c>
      <c r="Z54">
        <v>0</v>
      </c>
      <c r="AA54">
        <v>65154</v>
      </c>
      <c r="AB54">
        <v>10250</v>
      </c>
      <c r="AC54">
        <v>357767</v>
      </c>
      <c r="AD54">
        <v>61295</v>
      </c>
      <c r="AE54">
        <v>320</v>
      </c>
      <c r="AF54">
        <v>0</v>
      </c>
      <c r="AG54">
        <v>60975</v>
      </c>
      <c r="AH54">
        <v>55042</v>
      </c>
      <c r="AI54">
        <v>32125</v>
      </c>
      <c r="AJ54">
        <v>5220</v>
      </c>
      <c r="AK54">
        <v>17697</v>
      </c>
      <c r="AL54">
        <v>838</v>
      </c>
      <c r="AM54">
        <v>46312</v>
      </c>
      <c r="AN54">
        <v>11957</v>
      </c>
      <c r="AO54">
        <v>182323</v>
      </c>
      <c r="AP54">
        <v>338393</v>
      </c>
      <c r="AQ54">
        <v>273076</v>
      </c>
      <c r="AR54">
        <v>273076</v>
      </c>
      <c r="AS54">
        <v>0</v>
      </c>
      <c r="AT54">
        <v>3228</v>
      </c>
      <c r="AU54">
        <v>81.65178604926335</v>
      </c>
      <c r="AV54">
        <v>42.104547632554066</v>
      </c>
      <c r="AW54">
        <v>34.37911514994321</v>
      </c>
      <c r="AX54">
        <v>481318</v>
      </c>
      <c r="AY54">
        <v>329283</v>
      </c>
      <c r="AZ54">
        <v>138947</v>
      </c>
      <c r="BA54">
        <v>91419</v>
      </c>
      <c r="BB54">
        <v>16266</v>
      </c>
      <c r="BC54">
        <v>82651</v>
      </c>
      <c r="BD54">
        <v>123551</v>
      </c>
      <c r="BE54">
        <v>1783</v>
      </c>
      <c r="BF54">
        <v>124634</v>
      </c>
    </row>
    <row r="55" spans="1:58" x14ac:dyDescent="0.25">
      <c r="A55" s="3" t="s">
        <v>231</v>
      </c>
      <c r="B55">
        <v>708096</v>
      </c>
      <c r="C55">
        <v>552204</v>
      </c>
      <c r="D55">
        <v>327499</v>
      </c>
      <c r="E55">
        <v>122241</v>
      </c>
      <c r="F55">
        <v>19062</v>
      </c>
      <c r="G55">
        <v>83403</v>
      </c>
      <c r="H55">
        <v>155892</v>
      </c>
      <c r="I55">
        <v>153</v>
      </c>
      <c r="J55">
        <v>27712</v>
      </c>
      <c r="K55">
        <v>1000</v>
      </c>
      <c r="L55">
        <v>0</v>
      </c>
      <c r="M55">
        <v>0</v>
      </c>
      <c r="N55">
        <v>17328</v>
      </c>
      <c r="O55">
        <v>345</v>
      </c>
      <c r="P55">
        <v>14773</v>
      </c>
      <c r="Q55">
        <v>700</v>
      </c>
      <c r="R55">
        <v>1510</v>
      </c>
      <c r="S55">
        <v>8064</v>
      </c>
      <c r="T55">
        <v>68</v>
      </c>
      <c r="U55">
        <v>7996</v>
      </c>
      <c r="V55">
        <v>936</v>
      </c>
      <c r="W55">
        <v>0</v>
      </c>
      <c r="X55">
        <v>23106</v>
      </c>
      <c r="Y55">
        <v>31</v>
      </c>
      <c r="Z55">
        <v>0</v>
      </c>
      <c r="AA55">
        <v>67098</v>
      </c>
      <c r="AB55">
        <v>10464</v>
      </c>
      <c r="AC55">
        <v>335751</v>
      </c>
      <c r="AD55">
        <v>62852</v>
      </c>
      <c r="AE55">
        <v>364</v>
      </c>
      <c r="AF55">
        <v>0</v>
      </c>
      <c r="AG55">
        <v>62488</v>
      </c>
      <c r="AH55">
        <v>54972</v>
      </c>
      <c r="AI55">
        <v>31811</v>
      </c>
      <c r="AJ55">
        <v>5354</v>
      </c>
      <c r="AK55">
        <v>17806</v>
      </c>
      <c r="AL55">
        <v>840</v>
      </c>
      <c r="AM55">
        <v>47428</v>
      </c>
      <c r="AN55">
        <v>13511</v>
      </c>
      <c r="AO55">
        <v>156148</v>
      </c>
      <c r="AP55">
        <v>372345</v>
      </c>
      <c r="AQ55">
        <v>245392</v>
      </c>
      <c r="AR55">
        <v>245392</v>
      </c>
      <c r="AS55">
        <v>0</v>
      </c>
      <c r="AT55">
        <v>3236</v>
      </c>
      <c r="AU55">
        <v>66.773513696919636</v>
      </c>
      <c r="AV55">
        <v>47.389510577844149</v>
      </c>
      <c r="AW55">
        <v>31.643641336599941</v>
      </c>
      <c r="AX55">
        <v>491354</v>
      </c>
      <c r="AY55">
        <v>335462</v>
      </c>
      <c r="AZ55">
        <v>141524</v>
      </c>
      <c r="BA55">
        <v>93801</v>
      </c>
      <c r="BB55">
        <v>16715</v>
      </c>
      <c r="BC55">
        <v>83422</v>
      </c>
      <c r="BD55">
        <v>155603</v>
      </c>
      <c r="BE55">
        <v>1802</v>
      </c>
      <c r="BF55">
        <v>127049</v>
      </c>
    </row>
    <row r="56" spans="1:58" x14ac:dyDescent="0.25">
      <c r="A56" s="3" t="s">
        <v>232</v>
      </c>
      <c r="B56">
        <v>716188</v>
      </c>
      <c r="C56">
        <v>557989</v>
      </c>
      <c r="D56">
        <v>330035</v>
      </c>
      <c r="E56">
        <v>125586</v>
      </c>
      <c r="F56">
        <v>19457</v>
      </c>
      <c r="G56">
        <v>82911</v>
      </c>
      <c r="H56">
        <v>158199</v>
      </c>
      <c r="I56">
        <v>131</v>
      </c>
      <c r="J56">
        <v>29024</v>
      </c>
      <c r="K56">
        <v>1000</v>
      </c>
      <c r="L56">
        <v>0</v>
      </c>
      <c r="M56">
        <v>0</v>
      </c>
      <c r="N56">
        <v>18303</v>
      </c>
      <c r="O56">
        <v>435</v>
      </c>
      <c r="P56">
        <v>15589</v>
      </c>
      <c r="Q56">
        <v>800</v>
      </c>
      <c r="R56">
        <v>1479</v>
      </c>
      <c r="S56">
        <v>8742</v>
      </c>
      <c r="T56">
        <v>72</v>
      </c>
      <c r="U56">
        <v>8670</v>
      </c>
      <c r="V56">
        <v>955</v>
      </c>
      <c r="W56">
        <v>0</v>
      </c>
      <c r="X56">
        <v>23569</v>
      </c>
      <c r="Y56">
        <v>37</v>
      </c>
      <c r="Z56">
        <v>0</v>
      </c>
      <c r="AA56">
        <v>65436</v>
      </c>
      <c r="AB56">
        <v>11002</v>
      </c>
      <c r="AC56">
        <v>343084</v>
      </c>
      <c r="AD56">
        <v>64494</v>
      </c>
      <c r="AE56">
        <v>422</v>
      </c>
      <c r="AF56">
        <v>0</v>
      </c>
      <c r="AG56">
        <v>64072</v>
      </c>
      <c r="AH56">
        <v>56138</v>
      </c>
      <c r="AI56">
        <v>31971</v>
      </c>
      <c r="AJ56">
        <v>5730</v>
      </c>
      <c r="AK56">
        <v>18437</v>
      </c>
      <c r="AL56">
        <v>873</v>
      </c>
      <c r="AM56">
        <v>49578</v>
      </c>
      <c r="AN56">
        <v>14621</v>
      </c>
      <c r="AO56">
        <v>157380</v>
      </c>
      <c r="AP56">
        <v>373104</v>
      </c>
      <c r="AQ56">
        <v>245747</v>
      </c>
      <c r="AR56">
        <v>245747</v>
      </c>
      <c r="AS56">
        <v>0</v>
      </c>
      <c r="AT56">
        <v>3355</v>
      </c>
      <c r="AU56">
        <v>66.764776475465908</v>
      </c>
      <c r="AV56">
        <v>48.426719319323965</v>
      </c>
      <c r="AW56">
        <v>32.331990907947919</v>
      </c>
      <c r="AX56">
        <v>497703</v>
      </c>
      <c r="AY56">
        <v>339504</v>
      </c>
      <c r="AZ56">
        <v>144086</v>
      </c>
      <c r="BA56">
        <v>95927</v>
      </c>
      <c r="BB56">
        <v>17147</v>
      </c>
      <c r="BC56">
        <v>82344</v>
      </c>
      <c r="BD56">
        <v>154619</v>
      </c>
      <c r="BE56">
        <v>1821</v>
      </c>
      <c r="BF56">
        <v>129355</v>
      </c>
    </row>
    <row r="57" spans="1:58" x14ac:dyDescent="0.25">
      <c r="A57" s="3" t="s">
        <v>233</v>
      </c>
      <c r="B57">
        <v>714448</v>
      </c>
      <c r="C57">
        <v>559665</v>
      </c>
      <c r="D57">
        <v>331473</v>
      </c>
      <c r="E57">
        <v>126440</v>
      </c>
      <c r="F57">
        <v>20023</v>
      </c>
      <c r="G57">
        <v>81729</v>
      </c>
      <c r="H57">
        <v>154783</v>
      </c>
      <c r="I57">
        <v>160</v>
      </c>
      <c r="J57">
        <v>25972</v>
      </c>
      <c r="K57">
        <v>1550</v>
      </c>
      <c r="L57">
        <v>0</v>
      </c>
      <c r="M57">
        <v>0</v>
      </c>
      <c r="N57">
        <v>17057</v>
      </c>
      <c r="O57">
        <v>746</v>
      </c>
      <c r="P57">
        <v>14394</v>
      </c>
      <c r="Q57">
        <v>700</v>
      </c>
      <c r="R57">
        <v>1217</v>
      </c>
      <c r="S57">
        <v>7512</v>
      </c>
      <c r="T57">
        <v>76</v>
      </c>
      <c r="U57">
        <v>7436</v>
      </c>
      <c r="V57">
        <v>965</v>
      </c>
      <c r="W57">
        <v>0</v>
      </c>
      <c r="X57">
        <v>23878</v>
      </c>
      <c r="Y57">
        <v>41</v>
      </c>
      <c r="Z57">
        <v>0</v>
      </c>
      <c r="AA57">
        <v>66550</v>
      </c>
      <c r="AB57">
        <v>11098</v>
      </c>
      <c r="AC57">
        <v>353117</v>
      </c>
      <c r="AD57">
        <v>66653</v>
      </c>
      <c r="AE57">
        <v>716</v>
      </c>
      <c r="AF57">
        <v>0</v>
      </c>
      <c r="AG57">
        <v>65937</v>
      </c>
      <c r="AH57">
        <v>55705</v>
      </c>
      <c r="AI57">
        <v>30808</v>
      </c>
      <c r="AJ57">
        <v>6185</v>
      </c>
      <c r="AK57">
        <v>18711</v>
      </c>
      <c r="AL57">
        <v>890</v>
      </c>
      <c r="AM57">
        <v>45517</v>
      </c>
      <c r="AN57">
        <v>11495</v>
      </c>
      <c r="AO57">
        <v>172857</v>
      </c>
      <c r="AP57">
        <v>361331</v>
      </c>
      <c r="AQ57">
        <v>261319</v>
      </c>
      <c r="AR57">
        <v>261319</v>
      </c>
      <c r="AS57">
        <v>0</v>
      </c>
      <c r="AT57">
        <v>3423</v>
      </c>
      <c r="AU57">
        <v>73.268498381557535</v>
      </c>
      <c r="AV57">
        <v>46.217696304125901</v>
      </c>
      <c r="AW57">
        <v>33.863012068581661</v>
      </c>
      <c r="AX57">
        <v>499131</v>
      </c>
      <c r="AY57">
        <v>344348</v>
      </c>
      <c r="AZ57">
        <v>146508</v>
      </c>
      <c r="BA57">
        <v>97398</v>
      </c>
      <c r="BB57">
        <v>17570</v>
      </c>
      <c r="BC57">
        <v>82872</v>
      </c>
      <c r="BD57">
        <v>146014</v>
      </c>
      <c r="BE57">
        <v>1839</v>
      </c>
      <c r="BF57">
        <v>131437</v>
      </c>
    </row>
    <row r="58" spans="1:58" x14ac:dyDescent="0.25">
      <c r="A58" s="3" t="s">
        <v>234</v>
      </c>
      <c r="B58">
        <v>718183</v>
      </c>
      <c r="C58">
        <v>562135</v>
      </c>
      <c r="D58">
        <v>333382</v>
      </c>
      <c r="E58">
        <v>127913</v>
      </c>
      <c r="F58">
        <v>20418</v>
      </c>
      <c r="G58">
        <v>80422</v>
      </c>
      <c r="H58">
        <v>156048</v>
      </c>
      <c r="I58">
        <v>132</v>
      </c>
      <c r="J58">
        <v>27218</v>
      </c>
      <c r="K58">
        <v>2100</v>
      </c>
      <c r="L58">
        <v>0</v>
      </c>
      <c r="M58">
        <v>0</v>
      </c>
      <c r="N58">
        <v>14977</v>
      </c>
      <c r="O58">
        <v>455</v>
      </c>
      <c r="P58">
        <v>12340</v>
      </c>
      <c r="Q58">
        <v>500</v>
      </c>
      <c r="R58">
        <v>1682</v>
      </c>
      <c r="S58">
        <v>7958</v>
      </c>
      <c r="T58">
        <v>80</v>
      </c>
      <c r="U58">
        <v>7878</v>
      </c>
      <c r="V58">
        <v>990</v>
      </c>
      <c r="W58">
        <v>0</v>
      </c>
      <c r="X58">
        <v>24479</v>
      </c>
      <c r="Y58">
        <v>41</v>
      </c>
      <c r="Z58">
        <v>0</v>
      </c>
      <c r="AA58">
        <v>66706</v>
      </c>
      <c r="AB58">
        <v>11447</v>
      </c>
      <c r="AC58">
        <v>369491</v>
      </c>
      <c r="AD58">
        <v>67808</v>
      </c>
      <c r="AE58">
        <v>791</v>
      </c>
      <c r="AF58">
        <v>0</v>
      </c>
      <c r="AG58">
        <v>67017</v>
      </c>
      <c r="AH58">
        <v>55463</v>
      </c>
      <c r="AI58">
        <v>30687</v>
      </c>
      <c r="AJ58">
        <v>5841</v>
      </c>
      <c r="AK58">
        <v>18935</v>
      </c>
      <c r="AL58">
        <v>910</v>
      </c>
      <c r="AM58">
        <v>46871</v>
      </c>
      <c r="AN58">
        <v>8991</v>
      </c>
      <c r="AO58">
        <v>189448</v>
      </c>
      <c r="AP58">
        <v>348692</v>
      </c>
      <c r="AQ58">
        <v>278565</v>
      </c>
      <c r="AR58">
        <v>278565</v>
      </c>
      <c r="AS58">
        <v>0</v>
      </c>
      <c r="AT58">
        <v>3498</v>
      </c>
      <c r="AU58">
        <v>80.891661808437789</v>
      </c>
      <c r="AV58">
        <v>43.703194688973127</v>
      </c>
      <c r="AW58">
        <v>35.352240447287286</v>
      </c>
      <c r="AX58">
        <v>502000</v>
      </c>
      <c r="AY58">
        <v>345952</v>
      </c>
      <c r="AZ58">
        <v>148855</v>
      </c>
      <c r="BA58">
        <v>98556</v>
      </c>
      <c r="BB58">
        <v>17991</v>
      </c>
      <c r="BC58">
        <v>80550</v>
      </c>
      <c r="BD58">
        <v>132509</v>
      </c>
      <c r="BE58">
        <v>1857</v>
      </c>
      <c r="BF58">
        <v>133364</v>
      </c>
    </row>
    <row r="59" spans="1:58" x14ac:dyDescent="0.25">
      <c r="A59" s="3" t="s">
        <v>235</v>
      </c>
      <c r="B59">
        <v>728738</v>
      </c>
      <c r="C59">
        <v>565467</v>
      </c>
      <c r="D59">
        <v>335558</v>
      </c>
      <c r="E59">
        <v>128629</v>
      </c>
      <c r="F59">
        <v>20777</v>
      </c>
      <c r="G59">
        <v>80503</v>
      </c>
      <c r="H59">
        <v>163271</v>
      </c>
      <c r="I59">
        <v>172</v>
      </c>
      <c r="J59">
        <v>28211</v>
      </c>
      <c r="K59">
        <v>2000</v>
      </c>
      <c r="L59">
        <v>0</v>
      </c>
      <c r="M59">
        <v>0</v>
      </c>
      <c r="N59">
        <v>15928</v>
      </c>
      <c r="O59">
        <v>224</v>
      </c>
      <c r="P59">
        <v>13175</v>
      </c>
      <c r="Q59">
        <v>550</v>
      </c>
      <c r="R59">
        <v>1979</v>
      </c>
      <c r="S59">
        <v>8051</v>
      </c>
      <c r="T59">
        <v>84</v>
      </c>
      <c r="U59">
        <v>7967</v>
      </c>
      <c r="V59">
        <v>1005</v>
      </c>
      <c r="W59">
        <v>0</v>
      </c>
      <c r="X59">
        <v>24832</v>
      </c>
      <c r="Y59">
        <v>42</v>
      </c>
      <c r="Z59">
        <v>0</v>
      </c>
      <c r="AA59">
        <v>71453</v>
      </c>
      <c r="AB59">
        <v>11577</v>
      </c>
      <c r="AC59">
        <v>406809</v>
      </c>
      <c r="AD59">
        <v>69258</v>
      </c>
      <c r="AE59">
        <v>795</v>
      </c>
      <c r="AF59">
        <v>0</v>
      </c>
      <c r="AG59">
        <v>68463</v>
      </c>
      <c r="AH59">
        <v>55019</v>
      </c>
      <c r="AI59">
        <v>30474</v>
      </c>
      <c r="AJ59">
        <v>5335</v>
      </c>
      <c r="AK59">
        <v>19211</v>
      </c>
      <c r="AL59">
        <v>928</v>
      </c>
      <c r="AM59">
        <v>50103</v>
      </c>
      <c r="AN59">
        <v>10322</v>
      </c>
      <c r="AO59">
        <v>221179</v>
      </c>
      <c r="AP59">
        <v>321929</v>
      </c>
      <c r="AQ59">
        <v>310541</v>
      </c>
      <c r="AR59">
        <v>310541</v>
      </c>
      <c r="AS59">
        <v>0</v>
      </c>
      <c r="AT59">
        <v>3569</v>
      </c>
      <c r="AU59">
        <v>97.571339194048861</v>
      </c>
      <c r="AV59">
        <v>39.564779221858728</v>
      </c>
      <c r="AW59">
        <v>38.603884935936335</v>
      </c>
      <c r="AX59">
        <v>512913</v>
      </c>
      <c r="AY59">
        <v>349642</v>
      </c>
      <c r="AZ59">
        <v>151128</v>
      </c>
      <c r="BA59">
        <v>99586</v>
      </c>
      <c r="BB59">
        <v>18424</v>
      </c>
      <c r="BC59">
        <v>80504</v>
      </c>
      <c r="BD59">
        <v>106104</v>
      </c>
      <c r="BE59">
        <v>1886</v>
      </c>
      <c r="BF59">
        <v>135183</v>
      </c>
    </row>
    <row r="60" spans="1:58" x14ac:dyDescent="0.25">
      <c r="A60" s="3" t="s">
        <v>236</v>
      </c>
      <c r="B60">
        <v>740855</v>
      </c>
      <c r="C60">
        <v>570292</v>
      </c>
      <c r="D60">
        <v>337847</v>
      </c>
      <c r="E60">
        <v>129601</v>
      </c>
      <c r="F60">
        <v>21159</v>
      </c>
      <c r="G60">
        <v>81685</v>
      </c>
      <c r="H60">
        <v>170563</v>
      </c>
      <c r="I60">
        <v>149</v>
      </c>
      <c r="J60">
        <v>30083</v>
      </c>
      <c r="K60">
        <v>1900</v>
      </c>
      <c r="L60">
        <v>0</v>
      </c>
      <c r="M60">
        <v>0</v>
      </c>
      <c r="N60">
        <v>18860</v>
      </c>
      <c r="O60">
        <v>210</v>
      </c>
      <c r="P60">
        <v>16092</v>
      </c>
      <c r="Q60">
        <v>600</v>
      </c>
      <c r="R60">
        <v>1958</v>
      </c>
      <c r="S60">
        <v>8907</v>
      </c>
      <c r="T60">
        <v>87</v>
      </c>
      <c r="U60">
        <v>8820</v>
      </c>
      <c r="V60">
        <v>1028</v>
      </c>
      <c r="W60">
        <v>0</v>
      </c>
      <c r="X60">
        <v>25415</v>
      </c>
      <c r="Y60">
        <v>43</v>
      </c>
      <c r="Z60">
        <v>0</v>
      </c>
      <c r="AA60">
        <v>71840</v>
      </c>
      <c r="AB60">
        <v>12338</v>
      </c>
      <c r="AC60">
        <v>429463</v>
      </c>
      <c r="AD60">
        <v>70373</v>
      </c>
      <c r="AE60">
        <v>658</v>
      </c>
      <c r="AF60">
        <v>0</v>
      </c>
      <c r="AG60">
        <v>69715</v>
      </c>
      <c r="AH60">
        <v>57592</v>
      </c>
      <c r="AI60">
        <v>31650</v>
      </c>
      <c r="AJ60">
        <v>5758</v>
      </c>
      <c r="AK60">
        <v>20184</v>
      </c>
      <c r="AL60">
        <v>930</v>
      </c>
      <c r="AM60">
        <v>53810</v>
      </c>
      <c r="AN60">
        <v>12026</v>
      </c>
      <c r="AO60">
        <v>234732</v>
      </c>
      <c r="AP60">
        <v>311392</v>
      </c>
      <c r="AQ60">
        <v>324670</v>
      </c>
      <c r="AR60">
        <v>324670</v>
      </c>
      <c r="AS60">
        <v>0</v>
      </c>
      <c r="AT60">
        <v>3574</v>
      </c>
      <c r="AU60">
        <v>105.4118086094952</v>
      </c>
      <c r="AV60">
        <v>38.984807216653714</v>
      </c>
      <c r="AW60">
        <v>41.094590369999686</v>
      </c>
      <c r="AX60">
        <v>525518</v>
      </c>
      <c r="AY60">
        <v>354955</v>
      </c>
      <c r="AZ60">
        <v>153411</v>
      </c>
      <c r="BA60">
        <v>100777</v>
      </c>
      <c r="BB60">
        <v>18879</v>
      </c>
      <c r="BC60">
        <v>81888</v>
      </c>
      <c r="BD60">
        <v>96055</v>
      </c>
      <c r="BE60">
        <v>1937</v>
      </c>
      <c r="BF60">
        <v>137024</v>
      </c>
    </row>
    <row r="61" spans="1:58" x14ac:dyDescent="0.25">
      <c r="A61" s="3" t="s">
        <v>237</v>
      </c>
      <c r="B61">
        <v>748227</v>
      </c>
      <c r="C61">
        <v>576996</v>
      </c>
      <c r="D61">
        <v>341236</v>
      </c>
      <c r="E61">
        <v>131385</v>
      </c>
      <c r="F61">
        <v>21533</v>
      </c>
      <c r="G61">
        <v>82842</v>
      </c>
      <c r="H61">
        <v>171231</v>
      </c>
      <c r="I61">
        <v>143</v>
      </c>
      <c r="J61">
        <v>27264</v>
      </c>
      <c r="K61">
        <v>1800</v>
      </c>
      <c r="L61">
        <v>0</v>
      </c>
      <c r="M61">
        <v>0</v>
      </c>
      <c r="N61">
        <v>20440</v>
      </c>
      <c r="O61">
        <v>502</v>
      </c>
      <c r="P61">
        <v>17280</v>
      </c>
      <c r="Q61">
        <v>700</v>
      </c>
      <c r="R61">
        <v>1958</v>
      </c>
      <c r="S61">
        <v>8118</v>
      </c>
      <c r="T61">
        <v>74</v>
      </c>
      <c r="U61">
        <v>8044</v>
      </c>
      <c r="V61">
        <v>1049</v>
      </c>
      <c r="W61">
        <v>0</v>
      </c>
      <c r="X61">
        <v>25930</v>
      </c>
      <c r="Y61">
        <v>45</v>
      </c>
      <c r="Z61">
        <v>0</v>
      </c>
      <c r="AA61">
        <v>73501</v>
      </c>
      <c r="AB61">
        <v>12941</v>
      </c>
      <c r="AC61">
        <v>437384</v>
      </c>
      <c r="AD61">
        <v>70959</v>
      </c>
      <c r="AE61">
        <v>652</v>
      </c>
      <c r="AF61">
        <v>0</v>
      </c>
      <c r="AG61">
        <v>70307</v>
      </c>
      <c r="AH61">
        <v>57891</v>
      </c>
      <c r="AI61">
        <v>31437</v>
      </c>
      <c r="AJ61">
        <v>6248</v>
      </c>
      <c r="AK61">
        <v>20206</v>
      </c>
      <c r="AL61">
        <v>956</v>
      </c>
      <c r="AM61">
        <v>53685</v>
      </c>
      <c r="AN61">
        <v>11682</v>
      </c>
      <c r="AO61">
        <v>242211</v>
      </c>
      <c r="AP61">
        <v>310843</v>
      </c>
      <c r="AQ61">
        <v>332012</v>
      </c>
      <c r="AR61">
        <v>332012</v>
      </c>
      <c r="AS61">
        <v>0</v>
      </c>
      <c r="AT61">
        <v>3675</v>
      </c>
      <c r="AU61">
        <v>107.9923860827495</v>
      </c>
      <c r="AV61">
        <v>38.383936684580547</v>
      </c>
      <c r="AW61">
        <v>41.451729098170325</v>
      </c>
      <c r="AX61">
        <v>532911</v>
      </c>
      <c r="AY61">
        <v>361680</v>
      </c>
      <c r="AZ61">
        <v>155643</v>
      </c>
      <c r="BA61">
        <v>102173</v>
      </c>
      <c r="BB61">
        <v>19348</v>
      </c>
      <c r="BC61">
        <v>84516</v>
      </c>
      <c r="BD61">
        <v>95527</v>
      </c>
      <c r="BE61">
        <v>2017</v>
      </c>
      <c r="BF61">
        <v>138807</v>
      </c>
    </row>
    <row r="62" spans="1:58" x14ac:dyDescent="0.25">
      <c r="A62" s="3" t="s">
        <v>238</v>
      </c>
      <c r="B62">
        <v>760933</v>
      </c>
      <c r="C62">
        <v>583892</v>
      </c>
      <c r="D62">
        <v>343483</v>
      </c>
      <c r="E62">
        <v>133142</v>
      </c>
      <c r="F62">
        <v>22141</v>
      </c>
      <c r="G62">
        <v>85126</v>
      </c>
      <c r="H62">
        <v>177041</v>
      </c>
      <c r="I62">
        <v>137</v>
      </c>
      <c r="J62">
        <v>28230</v>
      </c>
      <c r="K62">
        <v>1700</v>
      </c>
      <c r="L62">
        <v>0</v>
      </c>
      <c r="M62">
        <v>0</v>
      </c>
      <c r="N62">
        <v>21635</v>
      </c>
      <c r="O62">
        <v>622</v>
      </c>
      <c r="P62">
        <v>18104</v>
      </c>
      <c r="Q62">
        <v>900</v>
      </c>
      <c r="R62">
        <v>2009</v>
      </c>
      <c r="S62">
        <v>8667</v>
      </c>
      <c r="T62">
        <v>62</v>
      </c>
      <c r="U62">
        <v>8605</v>
      </c>
      <c r="V62">
        <v>1080</v>
      </c>
      <c r="W62">
        <v>0</v>
      </c>
      <c r="X62">
        <v>26670</v>
      </c>
      <c r="Y62">
        <v>48</v>
      </c>
      <c r="Z62">
        <v>0</v>
      </c>
      <c r="AA62">
        <v>75575</v>
      </c>
      <c r="AB62">
        <v>13299</v>
      </c>
      <c r="AC62">
        <v>457135</v>
      </c>
      <c r="AD62">
        <v>71627</v>
      </c>
      <c r="AE62">
        <v>458</v>
      </c>
      <c r="AF62">
        <v>0</v>
      </c>
      <c r="AG62">
        <v>71169</v>
      </c>
      <c r="AH62">
        <v>60298</v>
      </c>
      <c r="AI62">
        <v>33407</v>
      </c>
      <c r="AJ62">
        <v>6655</v>
      </c>
      <c r="AK62">
        <v>20235</v>
      </c>
      <c r="AL62">
        <v>987</v>
      </c>
      <c r="AM62">
        <v>55502</v>
      </c>
      <c r="AN62">
        <v>12591</v>
      </c>
      <c r="AO62">
        <v>256130</v>
      </c>
      <c r="AP62">
        <v>303798</v>
      </c>
      <c r="AQ62">
        <v>346451</v>
      </c>
      <c r="AR62">
        <v>346451</v>
      </c>
      <c r="AS62">
        <v>0</v>
      </c>
      <c r="AT62">
        <v>3797</v>
      </c>
      <c r="AU62">
        <v>115.2897658983608</v>
      </c>
      <c r="AV62">
        <v>37.666049765389793</v>
      </c>
      <c r="AW62">
        <v>43.425100597677982</v>
      </c>
      <c r="AX62">
        <v>544883</v>
      </c>
      <c r="AY62">
        <v>367842</v>
      </c>
      <c r="AZ62">
        <v>157964</v>
      </c>
      <c r="BA62">
        <v>103671</v>
      </c>
      <c r="BB62">
        <v>19830</v>
      </c>
      <c r="BC62">
        <v>86377</v>
      </c>
      <c r="BD62">
        <v>87748</v>
      </c>
      <c r="BE62">
        <v>2121</v>
      </c>
      <c r="BF62">
        <v>140665</v>
      </c>
    </row>
    <row r="63" spans="1:58" x14ac:dyDescent="0.25">
      <c r="A63" s="3" t="s">
        <v>239</v>
      </c>
      <c r="B63">
        <v>770589</v>
      </c>
      <c r="C63">
        <v>589281</v>
      </c>
      <c r="D63">
        <v>345763</v>
      </c>
      <c r="E63">
        <v>134930</v>
      </c>
      <c r="F63">
        <v>22721</v>
      </c>
      <c r="G63">
        <v>85866</v>
      </c>
      <c r="H63">
        <v>181308</v>
      </c>
      <c r="I63">
        <v>145</v>
      </c>
      <c r="J63">
        <v>27748</v>
      </c>
      <c r="K63">
        <v>1600</v>
      </c>
      <c r="L63">
        <v>0</v>
      </c>
      <c r="M63">
        <v>0</v>
      </c>
      <c r="N63">
        <v>24006</v>
      </c>
      <c r="O63">
        <v>240</v>
      </c>
      <c r="P63">
        <v>20311</v>
      </c>
      <c r="Q63">
        <v>1000</v>
      </c>
      <c r="R63">
        <v>2455</v>
      </c>
      <c r="S63">
        <v>8553</v>
      </c>
      <c r="T63">
        <v>21</v>
      </c>
      <c r="U63">
        <v>8532</v>
      </c>
      <c r="V63">
        <v>1099</v>
      </c>
      <c r="W63">
        <v>0</v>
      </c>
      <c r="X63">
        <v>27150</v>
      </c>
      <c r="Y63">
        <v>52</v>
      </c>
      <c r="Z63">
        <v>0</v>
      </c>
      <c r="AA63">
        <v>77484</v>
      </c>
      <c r="AB63">
        <v>13471</v>
      </c>
      <c r="AC63">
        <v>453530</v>
      </c>
      <c r="AD63">
        <v>72264</v>
      </c>
      <c r="AE63">
        <v>527</v>
      </c>
      <c r="AF63">
        <v>0</v>
      </c>
      <c r="AG63">
        <v>71737</v>
      </c>
      <c r="AH63">
        <v>60633</v>
      </c>
      <c r="AI63">
        <v>34014</v>
      </c>
      <c r="AJ63">
        <v>6412</v>
      </c>
      <c r="AK63">
        <v>20208</v>
      </c>
      <c r="AL63">
        <v>1010</v>
      </c>
      <c r="AM63">
        <v>55842</v>
      </c>
      <c r="AN63">
        <v>13275</v>
      </c>
      <c r="AO63">
        <v>250506</v>
      </c>
      <c r="AP63">
        <v>317059</v>
      </c>
      <c r="AQ63">
        <v>339875</v>
      </c>
      <c r="AR63">
        <v>339875</v>
      </c>
      <c r="AS63">
        <v>0</v>
      </c>
      <c r="AT63">
        <v>3889</v>
      </c>
      <c r="AU63">
        <v>108.42289218041449</v>
      </c>
      <c r="AV63">
        <v>38.659423655876807</v>
      </c>
      <c r="AW63">
        <v>41.915665227980966</v>
      </c>
      <c r="AX63">
        <v>554209</v>
      </c>
      <c r="AY63">
        <v>372901</v>
      </c>
      <c r="AZ63">
        <v>160368</v>
      </c>
      <c r="BA63">
        <v>105337</v>
      </c>
      <c r="BB63">
        <v>20295</v>
      </c>
      <c r="BC63">
        <v>86901</v>
      </c>
      <c r="BD63">
        <v>100679</v>
      </c>
      <c r="BE63">
        <v>2231</v>
      </c>
      <c r="BF63">
        <v>142601</v>
      </c>
    </row>
    <row r="64" spans="1:58" x14ac:dyDescent="0.25">
      <c r="A64" s="3" t="s">
        <v>240</v>
      </c>
      <c r="B64">
        <v>781776</v>
      </c>
      <c r="C64">
        <v>595067</v>
      </c>
      <c r="D64">
        <v>348117</v>
      </c>
      <c r="E64">
        <v>136432</v>
      </c>
      <c r="F64">
        <v>23283</v>
      </c>
      <c r="G64">
        <v>87235</v>
      </c>
      <c r="H64">
        <v>186709</v>
      </c>
      <c r="I64">
        <v>132</v>
      </c>
      <c r="J64">
        <v>29196</v>
      </c>
      <c r="K64">
        <v>1500</v>
      </c>
      <c r="L64">
        <v>0</v>
      </c>
      <c r="M64">
        <v>0</v>
      </c>
      <c r="N64">
        <v>25357</v>
      </c>
      <c r="O64">
        <v>742</v>
      </c>
      <c r="P64">
        <v>21621</v>
      </c>
      <c r="Q64">
        <v>1200</v>
      </c>
      <c r="R64">
        <v>1794</v>
      </c>
      <c r="S64">
        <v>10139</v>
      </c>
      <c r="T64">
        <v>21</v>
      </c>
      <c r="U64">
        <v>10118</v>
      </c>
      <c r="V64">
        <v>1118</v>
      </c>
      <c r="W64">
        <v>0</v>
      </c>
      <c r="X64">
        <v>27634</v>
      </c>
      <c r="Y64">
        <v>57</v>
      </c>
      <c r="Z64">
        <v>0</v>
      </c>
      <c r="AA64">
        <v>77386</v>
      </c>
      <c r="AB64">
        <v>14190</v>
      </c>
      <c r="AC64">
        <v>483366</v>
      </c>
      <c r="AD64">
        <v>73109</v>
      </c>
      <c r="AE64">
        <v>315</v>
      </c>
      <c r="AF64">
        <v>0</v>
      </c>
      <c r="AG64">
        <v>72794</v>
      </c>
      <c r="AH64">
        <v>63536</v>
      </c>
      <c r="AI64">
        <v>35439</v>
      </c>
      <c r="AJ64">
        <v>7088</v>
      </c>
      <c r="AK64">
        <v>21009</v>
      </c>
      <c r="AL64">
        <v>1017</v>
      </c>
      <c r="AM64">
        <v>59100</v>
      </c>
      <c r="AN64">
        <v>14150</v>
      </c>
      <c r="AO64">
        <v>272454</v>
      </c>
      <c r="AP64">
        <v>298410</v>
      </c>
      <c r="AQ64">
        <v>362157</v>
      </c>
      <c r="AR64">
        <v>362157</v>
      </c>
      <c r="AS64">
        <v>0</v>
      </c>
      <c r="AT64">
        <v>3906</v>
      </c>
      <c r="AU64">
        <v>122.67133292128921</v>
      </c>
      <c r="AV64">
        <v>37.328267363589312</v>
      </c>
      <c r="AW64">
        <v>45.791083131337608</v>
      </c>
      <c r="AX64">
        <v>565720</v>
      </c>
      <c r="AY64">
        <v>379011</v>
      </c>
      <c r="AZ64">
        <v>162745</v>
      </c>
      <c r="BA64">
        <v>107057</v>
      </c>
      <c r="BB64">
        <v>20761</v>
      </c>
      <c r="BC64">
        <v>88448</v>
      </c>
      <c r="BD64">
        <v>82354</v>
      </c>
      <c r="BE64">
        <v>2331</v>
      </c>
      <c r="BF64">
        <v>144510</v>
      </c>
    </row>
    <row r="65" spans="1:58" x14ac:dyDescent="0.25">
      <c r="A65" s="3" t="s">
        <v>241</v>
      </c>
      <c r="B65">
        <v>785192</v>
      </c>
      <c r="C65">
        <v>599732</v>
      </c>
      <c r="D65">
        <v>348684</v>
      </c>
      <c r="E65">
        <v>137447</v>
      </c>
      <c r="F65">
        <v>23738</v>
      </c>
      <c r="G65">
        <v>89863</v>
      </c>
      <c r="H65">
        <v>185460</v>
      </c>
      <c r="I65">
        <v>121</v>
      </c>
      <c r="J65">
        <v>26528</v>
      </c>
      <c r="K65">
        <v>1268</v>
      </c>
      <c r="L65">
        <v>0</v>
      </c>
      <c r="M65">
        <v>0</v>
      </c>
      <c r="N65">
        <v>24375</v>
      </c>
      <c r="O65">
        <v>740</v>
      </c>
      <c r="P65">
        <v>19986</v>
      </c>
      <c r="Q65">
        <v>1200</v>
      </c>
      <c r="R65">
        <v>2449</v>
      </c>
      <c r="S65">
        <v>8340</v>
      </c>
      <c r="T65">
        <v>22</v>
      </c>
      <c r="U65">
        <v>8318</v>
      </c>
      <c r="V65">
        <v>1140</v>
      </c>
      <c r="W65">
        <v>0</v>
      </c>
      <c r="X65">
        <v>28172</v>
      </c>
      <c r="Y65">
        <v>64</v>
      </c>
      <c r="Z65">
        <v>0</v>
      </c>
      <c r="AA65">
        <v>79948</v>
      </c>
      <c r="AB65">
        <v>15504</v>
      </c>
      <c r="AC65">
        <v>461468</v>
      </c>
      <c r="AD65">
        <v>73643</v>
      </c>
      <c r="AE65">
        <v>427</v>
      </c>
      <c r="AF65">
        <v>0</v>
      </c>
      <c r="AG65">
        <v>73216</v>
      </c>
      <c r="AH65">
        <v>65097</v>
      </c>
      <c r="AI65">
        <v>35977</v>
      </c>
      <c r="AJ65">
        <v>8149</v>
      </c>
      <c r="AK65">
        <v>20971</v>
      </c>
      <c r="AL65">
        <v>1035</v>
      </c>
      <c r="AM65">
        <v>58535</v>
      </c>
      <c r="AN65">
        <v>12817</v>
      </c>
      <c r="AO65">
        <v>250341</v>
      </c>
      <c r="AP65">
        <v>323724</v>
      </c>
      <c r="AQ65">
        <v>339310</v>
      </c>
      <c r="AR65">
        <v>339310</v>
      </c>
      <c r="AS65">
        <v>0</v>
      </c>
      <c r="AT65">
        <v>3980</v>
      </c>
      <c r="AU65">
        <v>106.04395264797969</v>
      </c>
      <c r="AV65">
        <v>40.414805225995998</v>
      </c>
      <c r="AW65">
        <v>42.857456916628394</v>
      </c>
      <c r="AX65">
        <v>573355</v>
      </c>
      <c r="AY65">
        <v>387895</v>
      </c>
      <c r="AZ65">
        <v>165300</v>
      </c>
      <c r="BA65">
        <v>108999</v>
      </c>
      <c r="BB65">
        <v>21238</v>
      </c>
      <c r="BC65">
        <v>92358</v>
      </c>
      <c r="BD65">
        <v>111887</v>
      </c>
      <c r="BE65">
        <v>2482</v>
      </c>
      <c r="BF65">
        <v>146548</v>
      </c>
    </row>
    <row r="66" spans="1:58" x14ac:dyDescent="0.25">
      <c r="A66" s="3" t="s">
        <v>242</v>
      </c>
      <c r="B66">
        <v>789416</v>
      </c>
      <c r="C66">
        <v>603930</v>
      </c>
      <c r="D66">
        <v>349886</v>
      </c>
      <c r="E66">
        <v>139566</v>
      </c>
      <c r="F66">
        <v>24157</v>
      </c>
      <c r="G66">
        <v>90320</v>
      </c>
      <c r="H66">
        <v>185486</v>
      </c>
      <c r="I66">
        <v>140</v>
      </c>
      <c r="J66">
        <v>27535</v>
      </c>
      <c r="K66">
        <v>1087</v>
      </c>
      <c r="L66">
        <v>0</v>
      </c>
      <c r="M66">
        <v>0</v>
      </c>
      <c r="N66">
        <v>22526</v>
      </c>
      <c r="O66">
        <v>757</v>
      </c>
      <c r="P66">
        <v>18247</v>
      </c>
      <c r="Q66">
        <v>1343</v>
      </c>
      <c r="R66">
        <v>2179</v>
      </c>
      <c r="S66">
        <v>9044</v>
      </c>
      <c r="T66">
        <v>23</v>
      </c>
      <c r="U66">
        <v>9021</v>
      </c>
      <c r="V66">
        <v>1153</v>
      </c>
      <c r="W66">
        <v>0</v>
      </c>
      <c r="X66">
        <v>28488</v>
      </c>
      <c r="Y66">
        <v>71</v>
      </c>
      <c r="Z66">
        <v>0</v>
      </c>
      <c r="AA66">
        <v>80465</v>
      </c>
      <c r="AB66">
        <v>14977</v>
      </c>
      <c r="AC66">
        <v>472090</v>
      </c>
      <c r="AD66">
        <v>74654</v>
      </c>
      <c r="AE66">
        <v>547</v>
      </c>
      <c r="AF66">
        <v>0</v>
      </c>
      <c r="AG66">
        <v>74107</v>
      </c>
      <c r="AH66">
        <v>66747</v>
      </c>
      <c r="AI66">
        <v>36856</v>
      </c>
      <c r="AJ66">
        <v>8811</v>
      </c>
      <c r="AK66">
        <v>21080</v>
      </c>
      <c r="AL66">
        <v>1045</v>
      </c>
      <c r="AM66">
        <v>59438</v>
      </c>
      <c r="AN66">
        <v>11903</v>
      </c>
      <c r="AO66">
        <v>258303</v>
      </c>
      <c r="AP66">
        <v>317326</v>
      </c>
      <c r="AQ66">
        <v>347588</v>
      </c>
      <c r="AR66">
        <v>347588</v>
      </c>
      <c r="AS66">
        <v>0</v>
      </c>
      <c r="AT66">
        <v>4025</v>
      </c>
      <c r="AU66">
        <v>110.80506153737031</v>
      </c>
      <c r="AV66">
        <v>40.214852234937048</v>
      </c>
      <c r="AW66">
        <v>44.560091766084525</v>
      </c>
      <c r="AX66">
        <v>578667</v>
      </c>
      <c r="AY66">
        <v>393181</v>
      </c>
      <c r="AZ66">
        <v>167840</v>
      </c>
      <c r="BA66">
        <v>111112</v>
      </c>
      <c r="BB66">
        <v>21714</v>
      </c>
      <c r="BC66">
        <v>92515</v>
      </c>
      <c r="BD66">
        <v>106577</v>
      </c>
      <c r="BE66">
        <v>2617</v>
      </c>
      <c r="BF66">
        <v>148598</v>
      </c>
    </row>
    <row r="67" spans="1:58" x14ac:dyDescent="0.25">
      <c r="A67" s="3" t="s">
        <v>243</v>
      </c>
      <c r="B67">
        <v>796008</v>
      </c>
      <c r="C67">
        <v>608270</v>
      </c>
      <c r="D67">
        <v>351278</v>
      </c>
      <c r="E67">
        <v>141023</v>
      </c>
      <c r="F67">
        <v>24675</v>
      </c>
      <c r="G67">
        <v>91295</v>
      </c>
      <c r="H67">
        <v>187738</v>
      </c>
      <c r="I67">
        <v>191</v>
      </c>
      <c r="J67">
        <v>27737</v>
      </c>
      <c r="K67">
        <v>1346</v>
      </c>
      <c r="L67">
        <v>0</v>
      </c>
      <c r="M67">
        <v>0</v>
      </c>
      <c r="N67">
        <v>20832</v>
      </c>
      <c r="O67">
        <v>648</v>
      </c>
      <c r="P67">
        <v>16446</v>
      </c>
      <c r="Q67">
        <v>1190</v>
      </c>
      <c r="R67">
        <v>2548</v>
      </c>
      <c r="S67">
        <v>8777</v>
      </c>
      <c r="T67">
        <v>24</v>
      </c>
      <c r="U67">
        <v>8753</v>
      </c>
      <c r="V67">
        <v>1165</v>
      </c>
      <c r="W67">
        <v>0</v>
      </c>
      <c r="X67">
        <v>28811</v>
      </c>
      <c r="Y67">
        <v>76</v>
      </c>
      <c r="Z67">
        <v>0</v>
      </c>
      <c r="AA67">
        <v>83319</v>
      </c>
      <c r="AB67">
        <v>15484</v>
      </c>
      <c r="AC67">
        <v>447880</v>
      </c>
      <c r="AD67">
        <v>75671</v>
      </c>
      <c r="AE67">
        <v>782</v>
      </c>
      <c r="AF67">
        <v>0</v>
      </c>
      <c r="AG67">
        <v>74889</v>
      </c>
      <c r="AH67">
        <v>66250</v>
      </c>
      <c r="AI67">
        <v>36543</v>
      </c>
      <c r="AJ67">
        <v>8402</v>
      </c>
      <c r="AK67">
        <v>21305</v>
      </c>
      <c r="AL67">
        <v>1064</v>
      </c>
      <c r="AM67">
        <v>60426</v>
      </c>
      <c r="AN67">
        <v>11795</v>
      </c>
      <c r="AO67">
        <v>232674</v>
      </c>
      <c r="AP67">
        <v>348128</v>
      </c>
      <c r="AQ67">
        <v>321285</v>
      </c>
      <c r="AR67">
        <v>321285</v>
      </c>
      <c r="AS67">
        <v>0</v>
      </c>
      <c r="AT67">
        <v>4087</v>
      </c>
      <c r="AU67">
        <v>93.463205353163261</v>
      </c>
      <c r="AV67">
        <v>43.617961670036927</v>
      </c>
      <c r="AW67">
        <v>40.766745086530655</v>
      </c>
      <c r="AX67">
        <v>586498</v>
      </c>
      <c r="AY67">
        <v>398760</v>
      </c>
      <c r="AZ67">
        <v>170371</v>
      </c>
      <c r="BA67">
        <v>112999</v>
      </c>
      <c r="BB67">
        <v>22221</v>
      </c>
      <c r="BC67">
        <v>93169</v>
      </c>
      <c r="BD67">
        <v>138618</v>
      </c>
      <c r="BE67">
        <v>2752</v>
      </c>
      <c r="BF67">
        <v>150619</v>
      </c>
    </row>
    <row r="68" spans="1:58" x14ac:dyDescent="0.25">
      <c r="A68" s="3" t="s">
        <v>244</v>
      </c>
      <c r="B68">
        <v>798314</v>
      </c>
      <c r="C68">
        <v>609666</v>
      </c>
      <c r="D68">
        <v>352721</v>
      </c>
      <c r="E68">
        <v>141877</v>
      </c>
      <c r="F68">
        <v>25168</v>
      </c>
      <c r="G68">
        <v>89900</v>
      </c>
      <c r="H68">
        <v>188648</v>
      </c>
      <c r="I68">
        <v>148</v>
      </c>
      <c r="J68">
        <v>28243</v>
      </c>
      <c r="K68">
        <v>3000</v>
      </c>
      <c r="L68">
        <v>0</v>
      </c>
      <c r="M68">
        <v>0</v>
      </c>
      <c r="N68">
        <v>20038</v>
      </c>
      <c r="O68">
        <v>788</v>
      </c>
      <c r="P68">
        <v>15752</v>
      </c>
      <c r="Q68">
        <v>1116</v>
      </c>
      <c r="R68">
        <v>2382</v>
      </c>
      <c r="S68">
        <v>9647</v>
      </c>
      <c r="T68">
        <v>24</v>
      </c>
      <c r="U68">
        <v>9623</v>
      </c>
      <c r="V68">
        <v>1192</v>
      </c>
      <c r="W68">
        <v>0</v>
      </c>
      <c r="X68">
        <v>29478</v>
      </c>
      <c r="Y68">
        <v>79</v>
      </c>
      <c r="Z68">
        <v>0</v>
      </c>
      <c r="AA68">
        <v>82311</v>
      </c>
      <c r="AB68">
        <v>14512</v>
      </c>
      <c r="AC68">
        <v>496291</v>
      </c>
      <c r="AD68">
        <v>76985</v>
      </c>
      <c r="AE68">
        <v>769</v>
      </c>
      <c r="AF68">
        <v>0</v>
      </c>
      <c r="AG68">
        <v>76216</v>
      </c>
      <c r="AH68">
        <v>68607</v>
      </c>
      <c r="AI68">
        <v>37651</v>
      </c>
      <c r="AJ68">
        <v>9131</v>
      </c>
      <c r="AK68">
        <v>21825</v>
      </c>
      <c r="AL68">
        <v>1067</v>
      </c>
      <c r="AM68">
        <v>61935</v>
      </c>
      <c r="AN68">
        <v>12560</v>
      </c>
      <c r="AO68">
        <v>275137</v>
      </c>
      <c r="AP68">
        <v>302023</v>
      </c>
      <c r="AQ68">
        <v>365166</v>
      </c>
      <c r="AR68">
        <v>365166</v>
      </c>
      <c r="AS68">
        <v>0</v>
      </c>
      <c r="AT68">
        <v>4102</v>
      </c>
      <c r="AU68">
        <v>122.2649798253571</v>
      </c>
      <c r="AV68">
        <v>39.427292388502003</v>
      </c>
      <c r="AW68">
        <v>48.205771084486514</v>
      </c>
      <c r="AX68">
        <v>590672</v>
      </c>
      <c r="AY68">
        <v>402024</v>
      </c>
      <c r="AZ68">
        <v>173027</v>
      </c>
      <c r="BA68">
        <v>114640</v>
      </c>
      <c r="BB68">
        <v>22731</v>
      </c>
      <c r="BC68">
        <v>91626</v>
      </c>
      <c r="BD68">
        <v>94381</v>
      </c>
      <c r="BE68">
        <v>2896</v>
      </c>
      <c r="BF68">
        <v>152706</v>
      </c>
    </row>
    <row r="69" spans="1:58" x14ac:dyDescent="0.25">
      <c r="A69" s="3" t="s">
        <v>245</v>
      </c>
      <c r="B69">
        <v>798118</v>
      </c>
      <c r="C69">
        <v>611171</v>
      </c>
      <c r="D69">
        <v>353922</v>
      </c>
      <c r="E69">
        <v>142465</v>
      </c>
      <c r="F69">
        <v>25635</v>
      </c>
      <c r="G69">
        <v>89150</v>
      </c>
      <c r="H69">
        <v>186947</v>
      </c>
      <c r="I69">
        <v>189</v>
      </c>
      <c r="J69">
        <v>26462</v>
      </c>
      <c r="K69">
        <v>3272</v>
      </c>
      <c r="L69">
        <v>0</v>
      </c>
      <c r="M69">
        <v>0</v>
      </c>
      <c r="N69">
        <v>19503</v>
      </c>
      <c r="O69">
        <v>562</v>
      </c>
      <c r="P69">
        <v>15225</v>
      </c>
      <c r="Q69">
        <v>936</v>
      </c>
      <c r="R69">
        <v>2780</v>
      </c>
      <c r="S69">
        <v>7992</v>
      </c>
      <c r="T69">
        <v>26</v>
      </c>
      <c r="U69">
        <v>7966</v>
      </c>
      <c r="V69">
        <v>1222</v>
      </c>
      <c r="W69">
        <v>0</v>
      </c>
      <c r="X69">
        <v>30171</v>
      </c>
      <c r="Y69">
        <v>82</v>
      </c>
      <c r="Z69">
        <v>0</v>
      </c>
      <c r="AA69">
        <v>83213</v>
      </c>
      <c r="AB69">
        <v>14841</v>
      </c>
      <c r="AC69">
        <v>536095</v>
      </c>
      <c r="AD69">
        <v>77200</v>
      </c>
      <c r="AE69">
        <v>623</v>
      </c>
      <c r="AF69">
        <v>0</v>
      </c>
      <c r="AG69">
        <v>76577</v>
      </c>
      <c r="AH69">
        <v>68327</v>
      </c>
      <c r="AI69">
        <v>37641</v>
      </c>
      <c r="AJ69">
        <v>8942</v>
      </c>
      <c r="AK69">
        <v>21744</v>
      </c>
      <c r="AL69">
        <v>1082</v>
      </c>
      <c r="AM69">
        <v>60270</v>
      </c>
      <c r="AN69">
        <v>10921</v>
      </c>
      <c r="AO69">
        <v>318295</v>
      </c>
      <c r="AP69">
        <v>262023</v>
      </c>
      <c r="AQ69">
        <v>410353</v>
      </c>
      <c r="AR69">
        <v>410353</v>
      </c>
      <c r="AS69">
        <v>0</v>
      </c>
      <c r="AT69">
        <v>4162</v>
      </c>
      <c r="AU69">
        <v>158.1977543018599</v>
      </c>
      <c r="AV69">
        <v>35.107794802541022</v>
      </c>
      <c r="AW69">
        <v>55.539742962524997</v>
      </c>
      <c r="AX69">
        <v>595188</v>
      </c>
      <c r="AY69">
        <v>408241</v>
      </c>
      <c r="AZ69">
        <v>175665</v>
      </c>
      <c r="BA69">
        <v>116044</v>
      </c>
      <c r="BB69">
        <v>23251</v>
      </c>
      <c r="BC69">
        <v>93281</v>
      </c>
      <c r="BD69">
        <v>59093</v>
      </c>
      <c r="BE69">
        <v>3015</v>
      </c>
      <c r="BF69">
        <v>154745</v>
      </c>
    </row>
    <row r="70" spans="1:58" x14ac:dyDescent="0.25">
      <c r="A70" s="3" t="s">
        <v>246</v>
      </c>
      <c r="B70">
        <v>808146</v>
      </c>
      <c r="C70">
        <v>615238</v>
      </c>
      <c r="D70">
        <v>356782</v>
      </c>
      <c r="E70">
        <v>143188</v>
      </c>
      <c r="F70">
        <v>26130</v>
      </c>
      <c r="G70">
        <v>89138</v>
      </c>
      <c r="H70">
        <v>192908</v>
      </c>
      <c r="I70">
        <v>213</v>
      </c>
      <c r="J70">
        <v>27769</v>
      </c>
      <c r="K70">
        <v>3863</v>
      </c>
      <c r="L70">
        <v>0</v>
      </c>
      <c r="M70">
        <v>0</v>
      </c>
      <c r="N70">
        <v>19264</v>
      </c>
      <c r="O70">
        <v>613</v>
      </c>
      <c r="P70">
        <v>14636</v>
      </c>
      <c r="Q70">
        <v>1233</v>
      </c>
      <c r="R70">
        <v>2782</v>
      </c>
      <c r="S70">
        <v>8574</v>
      </c>
      <c r="T70">
        <v>28</v>
      </c>
      <c r="U70">
        <v>8546</v>
      </c>
      <c r="V70">
        <v>1248</v>
      </c>
      <c r="W70">
        <v>0</v>
      </c>
      <c r="X70">
        <v>30831</v>
      </c>
      <c r="Y70">
        <v>84</v>
      </c>
      <c r="Z70">
        <v>0</v>
      </c>
      <c r="AA70">
        <v>85820</v>
      </c>
      <c r="AB70">
        <v>15242</v>
      </c>
      <c r="AC70">
        <v>539406</v>
      </c>
      <c r="AD70">
        <v>79256</v>
      </c>
      <c r="AE70">
        <v>726</v>
      </c>
      <c r="AF70">
        <v>0</v>
      </c>
      <c r="AG70">
        <v>78530</v>
      </c>
      <c r="AH70">
        <v>68435</v>
      </c>
      <c r="AI70">
        <v>37343</v>
      </c>
      <c r="AJ70">
        <v>9061</v>
      </c>
      <c r="AK70">
        <v>22031</v>
      </c>
      <c r="AL70">
        <v>1103</v>
      </c>
      <c r="AM70">
        <v>61734</v>
      </c>
      <c r="AN70">
        <v>10584</v>
      </c>
      <c r="AO70">
        <v>318294</v>
      </c>
      <c r="AP70">
        <v>268740</v>
      </c>
      <c r="AQ70">
        <v>411555</v>
      </c>
      <c r="AR70">
        <v>411555</v>
      </c>
      <c r="AS70">
        <v>0</v>
      </c>
      <c r="AT70">
        <v>4244</v>
      </c>
      <c r="AU70">
        <v>154.72142019865129</v>
      </c>
      <c r="AV70">
        <v>35.519736522432957</v>
      </c>
      <c r="AW70">
        <v>54.956640798327314</v>
      </c>
      <c r="AX70">
        <v>605182</v>
      </c>
      <c r="AY70">
        <v>412274</v>
      </c>
      <c r="AZ70">
        <v>178292</v>
      </c>
      <c r="BA70">
        <v>117602</v>
      </c>
      <c r="BB70">
        <v>23790</v>
      </c>
      <c r="BC70">
        <v>92590</v>
      </c>
      <c r="BD70">
        <v>65776</v>
      </c>
      <c r="BE70">
        <v>3144</v>
      </c>
      <c r="BF70">
        <v>156704</v>
      </c>
    </row>
    <row r="71" spans="1:58" x14ac:dyDescent="0.25">
      <c r="A71" s="3" t="s">
        <v>247</v>
      </c>
      <c r="B71">
        <v>817522</v>
      </c>
      <c r="C71">
        <v>620883</v>
      </c>
      <c r="D71">
        <v>359704</v>
      </c>
      <c r="E71">
        <v>143955</v>
      </c>
      <c r="F71">
        <v>26692</v>
      </c>
      <c r="G71">
        <v>90532</v>
      </c>
      <c r="H71">
        <v>196639</v>
      </c>
      <c r="I71">
        <v>238</v>
      </c>
      <c r="J71">
        <v>27903</v>
      </c>
      <c r="K71">
        <v>4606</v>
      </c>
      <c r="L71">
        <v>0</v>
      </c>
      <c r="M71">
        <v>0</v>
      </c>
      <c r="N71">
        <v>17972</v>
      </c>
      <c r="O71">
        <v>245</v>
      </c>
      <c r="P71">
        <v>13288</v>
      </c>
      <c r="Q71">
        <v>1248</v>
      </c>
      <c r="R71">
        <v>3191</v>
      </c>
      <c r="S71">
        <v>8619</v>
      </c>
      <c r="T71">
        <v>30</v>
      </c>
      <c r="U71">
        <v>8589</v>
      </c>
      <c r="V71">
        <v>1278</v>
      </c>
      <c r="W71">
        <v>0</v>
      </c>
      <c r="X71">
        <v>31568</v>
      </c>
      <c r="Y71">
        <v>85</v>
      </c>
      <c r="Z71">
        <v>0</v>
      </c>
      <c r="AA71">
        <v>89372</v>
      </c>
      <c r="AB71">
        <v>14998</v>
      </c>
      <c r="AC71">
        <v>553931</v>
      </c>
      <c r="AD71">
        <v>80254</v>
      </c>
      <c r="AE71">
        <v>1017</v>
      </c>
      <c r="AF71">
        <v>0</v>
      </c>
      <c r="AG71">
        <v>79237</v>
      </c>
      <c r="AH71">
        <v>68112</v>
      </c>
      <c r="AI71">
        <v>37134</v>
      </c>
      <c r="AJ71">
        <v>8712</v>
      </c>
      <c r="AK71">
        <v>22266</v>
      </c>
      <c r="AL71">
        <v>1114</v>
      </c>
      <c r="AM71">
        <v>63376</v>
      </c>
      <c r="AN71">
        <v>11557</v>
      </c>
      <c r="AO71">
        <v>329518</v>
      </c>
      <c r="AP71">
        <v>263591</v>
      </c>
      <c r="AQ71">
        <v>423621</v>
      </c>
      <c r="AR71">
        <v>423621</v>
      </c>
      <c r="AS71">
        <v>0</v>
      </c>
      <c r="AT71">
        <v>4286</v>
      </c>
      <c r="AU71">
        <v>162.3376463115105</v>
      </c>
      <c r="AV71">
        <v>34.672498483836137</v>
      </c>
      <c r="AW71">
        <v>56.28651795605375</v>
      </c>
      <c r="AX71">
        <v>614553</v>
      </c>
      <c r="AY71">
        <v>417914</v>
      </c>
      <c r="AZ71">
        <v>180918</v>
      </c>
      <c r="BA71">
        <v>119163</v>
      </c>
      <c r="BB71">
        <v>24334</v>
      </c>
      <c r="BC71">
        <v>93499</v>
      </c>
      <c r="BD71">
        <v>60622</v>
      </c>
      <c r="BE71">
        <v>3290</v>
      </c>
      <c r="BF71">
        <v>158633</v>
      </c>
    </row>
    <row r="72" spans="1:58" x14ac:dyDescent="0.25">
      <c r="A72" s="3" t="s">
        <v>248</v>
      </c>
      <c r="B72">
        <v>828029</v>
      </c>
      <c r="C72">
        <v>626539</v>
      </c>
      <c r="D72">
        <v>362550</v>
      </c>
      <c r="E72">
        <v>145126</v>
      </c>
      <c r="F72">
        <v>27234</v>
      </c>
      <c r="G72">
        <v>91629</v>
      </c>
      <c r="H72">
        <v>201490</v>
      </c>
      <c r="I72">
        <v>236</v>
      </c>
      <c r="J72">
        <v>31673</v>
      </c>
      <c r="K72">
        <v>4100</v>
      </c>
      <c r="L72">
        <v>0</v>
      </c>
      <c r="M72">
        <v>0</v>
      </c>
      <c r="N72">
        <v>18828</v>
      </c>
      <c r="O72">
        <v>1089</v>
      </c>
      <c r="P72">
        <v>14096</v>
      </c>
      <c r="Q72">
        <v>1248</v>
      </c>
      <c r="R72">
        <v>2395</v>
      </c>
      <c r="S72">
        <v>9650</v>
      </c>
      <c r="T72">
        <v>33</v>
      </c>
      <c r="U72">
        <v>9617</v>
      </c>
      <c r="V72">
        <v>1299</v>
      </c>
      <c r="W72">
        <v>0</v>
      </c>
      <c r="X72">
        <v>32088</v>
      </c>
      <c r="Y72">
        <v>88</v>
      </c>
      <c r="Z72">
        <v>0</v>
      </c>
      <c r="AA72">
        <v>88253</v>
      </c>
      <c r="AB72">
        <v>15275</v>
      </c>
      <c r="AC72">
        <v>574954</v>
      </c>
      <c r="AD72">
        <v>81705</v>
      </c>
      <c r="AE72">
        <v>1094</v>
      </c>
      <c r="AF72">
        <v>0</v>
      </c>
      <c r="AG72">
        <v>80611</v>
      </c>
      <c r="AH72">
        <v>71282</v>
      </c>
      <c r="AI72">
        <v>38585</v>
      </c>
      <c r="AJ72">
        <v>9454</v>
      </c>
      <c r="AK72">
        <v>23243</v>
      </c>
      <c r="AL72">
        <v>1092</v>
      </c>
      <c r="AM72">
        <v>65676</v>
      </c>
      <c r="AN72">
        <v>13274</v>
      </c>
      <c r="AO72">
        <v>341925</v>
      </c>
      <c r="AP72">
        <v>253075</v>
      </c>
      <c r="AQ72">
        <v>437674</v>
      </c>
      <c r="AR72">
        <v>437674</v>
      </c>
      <c r="AS72">
        <v>0</v>
      </c>
      <c r="AT72">
        <v>4194</v>
      </c>
      <c r="AU72">
        <v>174.59965987804037</v>
      </c>
      <c r="AV72">
        <v>34.622725956755637</v>
      </c>
      <c r="AW72">
        <v>60.451161761001352</v>
      </c>
      <c r="AX72">
        <v>625885</v>
      </c>
      <c r="AY72">
        <v>424395</v>
      </c>
      <c r="AZ72">
        <v>183488</v>
      </c>
      <c r="BA72">
        <v>120985</v>
      </c>
      <c r="BB72">
        <v>24875</v>
      </c>
      <c r="BC72">
        <v>95047</v>
      </c>
      <c r="BD72">
        <v>50931</v>
      </c>
      <c r="BE72">
        <v>3454</v>
      </c>
      <c r="BF72">
        <v>160522</v>
      </c>
    </row>
    <row r="73" spans="1:58" x14ac:dyDescent="0.25">
      <c r="A73" s="3" t="s">
        <v>249</v>
      </c>
      <c r="B73">
        <v>833840</v>
      </c>
      <c r="C73">
        <v>632558</v>
      </c>
      <c r="D73">
        <v>364783</v>
      </c>
      <c r="E73">
        <v>146727</v>
      </c>
      <c r="F73">
        <v>27680</v>
      </c>
      <c r="G73">
        <v>93368</v>
      </c>
      <c r="H73">
        <v>201282</v>
      </c>
      <c r="I73">
        <v>234</v>
      </c>
      <c r="J73">
        <v>28211</v>
      </c>
      <c r="K73">
        <v>5395</v>
      </c>
      <c r="L73">
        <v>0</v>
      </c>
      <c r="M73">
        <v>0</v>
      </c>
      <c r="N73">
        <v>19393</v>
      </c>
      <c r="O73">
        <v>562</v>
      </c>
      <c r="P73">
        <v>14217</v>
      </c>
      <c r="Q73">
        <v>1238</v>
      </c>
      <c r="R73">
        <v>3376</v>
      </c>
      <c r="S73">
        <v>8569</v>
      </c>
      <c r="T73">
        <v>38</v>
      </c>
      <c r="U73">
        <v>8531</v>
      </c>
      <c r="V73">
        <v>1316</v>
      </c>
      <c r="W73">
        <v>0</v>
      </c>
      <c r="X73">
        <v>32538</v>
      </c>
      <c r="Y73">
        <v>91</v>
      </c>
      <c r="Z73">
        <v>31</v>
      </c>
      <c r="AA73">
        <v>89326</v>
      </c>
      <c r="AB73">
        <v>16178</v>
      </c>
      <c r="AC73">
        <v>574059</v>
      </c>
      <c r="AD73">
        <v>82568</v>
      </c>
      <c r="AE73">
        <v>1131</v>
      </c>
      <c r="AF73">
        <v>0</v>
      </c>
      <c r="AG73">
        <v>81437</v>
      </c>
      <c r="AH73">
        <v>71195</v>
      </c>
      <c r="AI73">
        <v>38089</v>
      </c>
      <c r="AJ73">
        <v>9530</v>
      </c>
      <c r="AK73">
        <v>23576</v>
      </c>
      <c r="AL73">
        <v>1099</v>
      </c>
      <c r="AM73">
        <v>64315</v>
      </c>
      <c r="AN73">
        <v>12916</v>
      </c>
      <c r="AO73">
        <v>341966</v>
      </c>
      <c r="AP73">
        <v>259781</v>
      </c>
      <c r="AQ73">
        <v>427931</v>
      </c>
      <c r="AR73">
        <v>427931</v>
      </c>
      <c r="AS73">
        <v>0</v>
      </c>
      <c r="AT73">
        <v>4231</v>
      </c>
      <c r="AU73">
        <v>166.35597741707539</v>
      </c>
      <c r="AV73">
        <v>35.580026694052819</v>
      </c>
      <c r="AW73">
        <v>59.189501172147914</v>
      </c>
      <c r="AX73">
        <v>633224</v>
      </c>
      <c r="AY73">
        <v>431942</v>
      </c>
      <c r="AZ73">
        <v>186027</v>
      </c>
      <c r="BA73">
        <v>122904</v>
      </c>
      <c r="BB73">
        <v>25393</v>
      </c>
      <c r="BC73">
        <v>97618</v>
      </c>
      <c r="BD73">
        <v>59165</v>
      </c>
      <c r="BE73">
        <v>3592</v>
      </c>
      <c r="BF73">
        <v>162438</v>
      </c>
    </row>
    <row r="74" spans="1:58" x14ac:dyDescent="0.25">
      <c r="A74" s="3" t="s">
        <v>250</v>
      </c>
      <c r="B74">
        <v>842321</v>
      </c>
      <c r="C74">
        <v>637840</v>
      </c>
      <c r="D74">
        <v>366637</v>
      </c>
      <c r="E74">
        <v>148519</v>
      </c>
      <c r="F74">
        <v>28184</v>
      </c>
      <c r="G74">
        <v>94500</v>
      </c>
      <c r="H74">
        <v>204481</v>
      </c>
      <c r="I74">
        <v>296</v>
      </c>
      <c r="J74">
        <v>29469</v>
      </c>
      <c r="K74">
        <v>5554</v>
      </c>
      <c r="L74">
        <v>0</v>
      </c>
      <c r="M74">
        <v>0</v>
      </c>
      <c r="N74">
        <v>18221</v>
      </c>
      <c r="O74">
        <v>907</v>
      </c>
      <c r="P74">
        <v>13061</v>
      </c>
      <c r="Q74">
        <v>1184</v>
      </c>
      <c r="R74">
        <v>3069</v>
      </c>
      <c r="S74">
        <v>9450</v>
      </c>
      <c r="T74">
        <v>44</v>
      </c>
      <c r="U74">
        <v>9406</v>
      </c>
      <c r="V74">
        <v>1342</v>
      </c>
      <c r="W74">
        <v>0</v>
      </c>
      <c r="X74">
        <v>33183</v>
      </c>
      <c r="Y74">
        <v>95</v>
      </c>
      <c r="Z74">
        <v>82</v>
      </c>
      <c r="AA74">
        <v>90553</v>
      </c>
      <c r="AB74">
        <v>16236</v>
      </c>
      <c r="AC74">
        <v>582209</v>
      </c>
      <c r="AD74">
        <v>84073</v>
      </c>
      <c r="AE74">
        <v>1092</v>
      </c>
      <c r="AF74">
        <v>0</v>
      </c>
      <c r="AG74">
        <v>82981</v>
      </c>
      <c r="AH74">
        <v>73147</v>
      </c>
      <c r="AI74">
        <v>39474</v>
      </c>
      <c r="AJ74">
        <v>9680</v>
      </c>
      <c r="AK74">
        <v>23993</v>
      </c>
      <c r="AL74">
        <v>1118</v>
      </c>
      <c r="AM74">
        <v>65041</v>
      </c>
      <c r="AN74">
        <v>13001</v>
      </c>
      <c r="AO74">
        <v>345829</v>
      </c>
      <c r="AP74">
        <v>260112</v>
      </c>
      <c r="AQ74">
        <v>326582</v>
      </c>
      <c r="AR74">
        <v>326582</v>
      </c>
      <c r="AS74">
        <v>0</v>
      </c>
      <c r="AT74">
        <v>4299</v>
      </c>
      <c r="AU74">
        <v>127.20727564275191</v>
      </c>
      <c r="AV74">
        <v>47.515563310089085</v>
      </c>
      <c r="AW74">
        <v>60.44325359307129</v>
      </c>
      <c r="AX74">
        <v>642389</v>
      </c>
      <c r="AY74">
        <v>437908</v>
      </c>
      <c r="AZ74">
        <v>188644</v>
      </c>
      <c r="BA74">
        <v>124924</v>
      </c>
      <c r="BB74">
        <v>25906</v>
      </c>
      <c r="BC74">
        <v>98434</v>
      </c>
      <c r="BD74">
        <v>60180</v>
      </c>
      <c r="BE74">
        <v>3748</v>
      </c>
      <c r="BF74">
        <v>164440</v>
      </c>
    </row>
    <row r="75" spans="1:58" x14ac:dyDescent="0.25">
      <c r="A75" s="3" t="s">
        <v>251</v>
      </c>
      <c r="B75">
        <v>853084</v>
      </c>
      <c r="C75">
        <v>644181</v>
      </c>
      <c r="D75">
        <v>369051</v>
      </c>
      <c r="E75">
        <v>150330</v>
      </c>
      <c r="F75">
        <v>28623</v>
      </c>
      <c r="G75">
        <v>96177</v>
      </c>
      <c r="H75">
        <v>208903</v>
      </c>
      <c r="I75">
        <v>788</v>
      </c>
      <c r="J75">
        <v>30249</v>
      </c>
      <c r="K75">
        <v>4903</v>
      </c>
      <c r="L75">
        <v>0</v>
      </c>
      <c r="M75">
        <v>0</v>
      </c>
      <c r="N75">
        <v>17088</v>
      </c>
      <c r="O75">
        <v>1079</v>
      </c>
      <c r="P75">
        <v>11645</v>
      </c>
      <c r="Q75">
        <v>1308</v>
      </c>
      <c r="R75">
        <v>3056</v>
      </c>
      <c r="S75">
        <v>9484</v>
      </c>
      <c r="T75">
        <v>50</v>
      </c>
      <c r="U75">
        <v>9434</v>
      </c>
      <c r="V75">
        <v>1367</v>
      </c>
      <c r="W75">
        <v>0</v>
      </c>
      <c r="X75">
        <v>33766</v>
      </c>
      <c r="Y75">
        <v>97</v>
      </c>
      <c r="Z75">
        <v>134</v>
      </c>
      <c r="AA75">
        <v>94489</v>
      </c>
      <c r="AB75">
        <v>16538</v>
      </c>
      <c r="AC75">
        <v>586015</v>
      </c>
      <c r="AD75">
        <v>84921</v>
      </c>
      <c r="AE75">
        <v>1363</v>
      </c>
      <c r="AF75">
        <v>0</v>
      </c>
      <c r="AG75">
        <v>83558</v>
      </c>
      <c r="AH75">
        <v>73801</v>
      </c>
      <c r="AI75">
        <v>40045</v>
      </c>
      <c r="AJ75">
        <v>9268</v>
      </c>
      <c r="AK75">
        <v>24488</v>
      </c>
      <c r="AL75">
        <v>1129</v>
      </c>
      <c r="AM75">
        <v>67540</v>
      </c>
      <c r="AN75">
        <v>13996</v>
      </c>
      <c r="AO75">
        <v>344628</v>
      </c>
      <c r="AP75">
        <v>267069</v>
      </c>
      <c r="AQ75">
        <v>345363</v>
      </c>
      <c r="AR75">
        <v>345363</v>
      </c>
      <c r="AS75">
        <v>0</v>
      </c>
      <c r="AT75">
        <v>4344</v>
      </c>
      <c r="AU75">
        <v>130.94241810793881</v>
      </c>
      <c r="AV75">
        <v>45.387275976554896</v>
      </c>
      <c r="AW75">
        <v>59.431196677024573</v>
      </c>
      <c r="AX75">
        <v>653708</v>
      </c>
      <c r="AY75">
        <v>444805</v>
      </c>
      <c r="AZ75">
        <v>191315</v>
      </c>
      <c r="BA75">
        <v>126916</v>
      </c>
      <c r="BB75">
        <v>26412</v>
      </c>
      <c r="BC75">
        <v>100162</v>
      </c>
      <c r="BD75">
        <v>67693</v>
      </c>
      <c r="BE75">
        <v>3911</v>
      </c>
      <c r="BF75">
        <v>166486</v>
      </c>
    </row>
    <row r="76" spans="1:58" x14ac:dyDescent="0.25">
      <c r="A76" s="3" t="s">
        <v>252</v>
      </c>
      <c r="B76">
        <v>862540</v>
      </c>
      <c r="C76">
        <v>649377</v>
      </c>
      <c r="D76">
        <v>371962</v>
      </c>
      <c r="E76">
        <v>151526</v>
      </c>
      <c r="F76">
        <v>29096</v>
      </c>
      <c r="G76">
        <v>96793</v>
      </c>
      <c r="H76">
        <v>213163</v>
      </c>
      <c r="I76">
        <v>790</v>
      </c>
      <c r="J76">
        <v>34564</v>
      </c>
      <c r="K76">
        <v>5000</v>
      </c>
      <c r="L76">
        <v>0</v>
      </c>
      <c r="M76">
        <v>0</v>
      </c>
      <c r="N76">
        <v>17583</v>
      </c>
      <c r="O76">
        <v>1304</v>
      </c>
      <c r="P76">
        <v>12307</v>
      </c>
      <c r="Q76">
        <v>1275</v>
      </c>
      <c r="R76">
        <v>2697</v>
      </c>
      <c r="S76">
        <v>10444</v>
      </c>
      <c r="T76">
        <v>54</v>
      </c>
      <c r="U76">
        <v>10390</v>
      </c>
      <c r="V76">
        <v>1392</v>
      </c>
      <c r="W76">
        <v>0</v>
      </c>
      <c r="X76">
        <v>34401</v>
      </c>
      <c r="Y76">
        <v>99</v>
      </c>
      <c r="Z76">
        <v>168</v>
      </c>
      <c r="AA76">
        <v>92772</v>
      </c>
      <c r="AB76">
        <v>15950</v>
      </c>
      <c r="AC76">
        <v>589959</v>
      </c>
      <c r="AD76">
        <v>85841</v>
      </c>
      <c r="AE76">
        <v>1198</v>
      </c>
      <c r="AF76">
        <v>0</v>
      </c>
      <c r="AG76">
        <v>84643</v>
      </c>
      <c r="AH76">
        <v>77625</v>
      </c>
      <c r="AI76">
        <v>42226</v>
      </c>
      <c r="AJ76">
        <v>9836</v>
      </c>
      <c r="AK76">
        <v>25563</v>
      </c>
      <c r="AL76">
        <v>1171</v>
      </c>
      <c r="AM76">
        <v>68611</v>
      </c>
      <c r="AN76">
        <v>14355</v>
      </c>
      <c r="AO76">
        <v>342356</v>
      </c>
      <c r="AP76">
        <v>272581</v>
      </c>
      <c r="AQ76">
        <v>424314</v>
      </c>
      <c r="AR76">
        <v>424314</v>
      </c>
      <c r="AS76">
        <v>0</v>
      </c>
      <c r="AT76">
        <v>4502</v>
      </c>
      <c r="AU76">
        <v>157.3168372693639</v>
      </c>
      <c r="AV76">
        <v>38.120294597877887</v>
      </c>
      <c r="AW76">
        <v>59.969641819145686</v>
      </c>
      <c r="AX76">
        <v>663418</v>
      </c>
      <c r="AY76">
        <v>450255</v>
      </c>
      <c r="AZ76">
        <v>193921</v>
      </c>
      <c r="BA76">
        <v>128843</v>
      </c>
      <c r="BB76">
        <v>26935</v>
      </c>
      <c r="BC76">
        <v>100556</v>
      </c>
      <c r="BD76">
        <v>73459</v>
      </c>
      <c r="BE76">
        <v>4078</v>
      </c>
      <c r="BF76">
        <v>168428</v>
      </c>
    </row>
    <row r="77" spans="1:58" x14ac:dyDescent="0.25">
      <c r="A77" s="3" t="s">
        <v>253</v>
      </c>
      <c r="B77">
        <v>867697</v>
      </c>
      <c r="C77">
        <v>654164</v>
      </c>
      <c r="D77">
        <v>373814</v>
      </c>
      <c r="E77">
        <v>153098</v>
      </c>
      <c r="F77">
        <v>29532</v>
      </c>
      <c r="G77">
        <v>97720</v>
      </c>
      <c r="H77">
        <v>213533</v>
      </c>
      <c r="I77">
        <v>828</v>
      </c>
      <c r="J77">
        <v>27771</v>
      </c>
      <c r="K77">
        <v>5344</v>
      </c>
      <c r="L77">
        <v>0</v>
      </c>
      <c r="M77">
        <v>0</v>
      </c>
      <c r="N77">
        <v>21755</v>
      </c>
      <c r="O77">
        <v>1092</v>
      </c>
      <c r="P77">
        <v>16367</v>
      </c>
      <c r="Q77">
        <v>930</v>
      </c>
      <c r="R77">
        <v>3366</v>
      </c>
      <c r="S77">
        <v>9406</v>
      </c>
      <c r="T77">
        <v>56</v>
      </c>
      <c r="U77">
        <v>9350</v>
      </c>
      <c r="V77">
        <v>1427</v>
      </c>
      <c r="W77">
        <v>11691</v>
      </c>
      <c r="X77">
        <v>35258</v>
      </c>
      <c r="Y77">
        <v>99</v>
      </c>
      <c r="Z77">
        <v>187</v>
      </c>
      <c r="AA77">
        <v>94615</v>
      </c>
      <c r="AB77">
        <v>5152</v>
      </c>
      <c r="AC77">
        <v>588683</v>
      </c>
      <c r="AD77">
        <v>86793</v>
      </c>
      <c r="AE77">
        <v>1214</v>
      </c>
      <c r="AF77">
        <v>0</v>
      </c>
      <c r="AG77">
        <v>85579</v>
      </c>
      <c r="AH77">
        <v>77938</v>
      </c>
      <c r="AI77">
        <v>41735</v>
      </c>
      <c r="AJ77">
        <v>10253</v>
      </c>
      <c r="AK77">
        <v>25950</v>
      </c>
      <c r="AL77">
        <v>1184</v>
      </c>
      <c r="AM77">
        <v>68025</v>
      </c>
      <c r="AN77">
        <v>13596</v>
      </c>
      <c r="AO77">
        <v>341147</v>
      </c>
      <c r="AP77">
        <v>279014</v>
      </c>
      <c r="AQ77">
        <v>447981</v>
      </c>
      <c r="AR77">
        <v>447981</v>
      </c>
      <c r="AS77">
        <v>0</v>
      </c>
      <c r="AT77">
        <v>4550</v>
      </c>
      <c r="AU77">
        <v>162.18954023026211</v>
      </c>
      <c r="AV77">
        <v>36.402074050368654</v>
      </c>
      <c r="AW77">
        <v>59.040356536572489</v>
      </c>
      <c r="AX77">
        <v>670438</v>
      </c>
      <c r="AY77">
        <v>456905</v>
      </c>
      <c r="AZ77">
        <v>196364</v>
      </c>
      <c r="BA77">
        <v>130807</v>
      </c>
      <c r="BB77">
        <v>27487</v>
      </c>
      <c r="BC77">
        <v>102247</v>
      </c>
      <c r="BD77">
        <v>81755</v>
      </c>
      <c r="BE77">
        <v>4181</v>
      </c>
      <c r="BF77">
        <v>170233</v>
      </c>
    </row>
    <row r="78" spans="1:58" x14ac:dyDescent="0.25">
      <c r="A78" s="3" t="s">
        <v>254</v>
      </c>
      <c r="B78">
        <v>878056</v>
      </c>
      <c r="C78">
        <v>659563</v>
      </c>
      <c r="D78">
        <v>376082</v>
      </c>
      <c r="E78">
        <v>154551</v>
      </c>
      <c r="F78">
        <v>30157</v>
      </c>
      <c r="G78">
        <v>98772</v>
      </c>
      <c r="H78">
        <v>218493</v>
      </c>
      <c r="I78">
        <v>1065</v>
      </c>
      <c r="J78">
        <v>29185</v>
      </c>
      <c r="K78">
        <v>5160</v>
      </c>
      <c r="L78">
        <v>0</v>
      </c>
      <c r="M78">
        <v>0</v>
      </c>
      <c r="N78">
        <v>21340</v>
      </c>
      <c r="O78">
        <v>1008</v>
      </c>
      <c r="P78">
        <v>15252</v>
      </c>
      <c r="Q78">
        <v>1314</v>
      </c>
      <c r="R78">
        <v>3766</v>
      </c>
      <c r="S78">
        <v>10135</v>
      </c>
      <c r="T78">
        <v>56</v>
      </c>
      <c r="U78">
        <v>10079</v>
      </c>
      <c r="V78">
        <v>1460</v>
      </c>
      <c r="W78">
        <v>12026</v>
      </c>
      <c r="X78">
        <v>36117</v>
      </c>
      <c r="Y78">
        <v>99</v>
      </c>
      <c r="Z78">
        <v>193</v>
      </c>
      <c r="AA78">
        <v>96295</v>
      </c>
      <c r="AB78">
        <v>5418</v>
      </c>
      <c r="AC78">
        <v>592339</v>
      </c>
      <c r="AD78">
        <v>87682</v>
      </c>
      <c r="AE78">
        <v>987</v>
      </c>
      <c r="AF78">
        <v>0</v>
      </c>
      <c r="AG78">
        <v>86695</v>
      </c>
      <c r="AH78">
        <v>79858</v>
      </c>
      <c r="AI78">
        <v>42769</v>
      </c>
      <c r="AJ78">
        <v>10562</v>
      </c>
      <c r="AK78">
        <v>26527</v>
      </c>
      <c r="AL78">
        <v>1212</v>
      </c>
      <c r="AM78">
        <v>69619</v>
      </c>
      <c r="AN78">
        <v>13743</v>
      </c>
      <c r="AO78">
        <v>340225</v>
      </c>
      <c r="AP78">
        <v>285717</v>
      </c>
      <c r="AQ78">
        <v>469026</v>
      </c>
      <c r="AR78">
        <v>469026</v>
      </c>
      <c r="AS78">
        <v>0</v>
      </c>
      <c r="AT78">
        <v>4657</v>
      </c>
      <c r="AU78">
        <v>165.78775474969839</v>
      </c>
      <c r="AV78">
        <v>35.369680596583358</v>
      </c>
      <c r="AW78">
        <v>58.638599323215281</v>
      </c>
      <c r="AX78">
        <v>681897</v>
      </c>
      <c r="AY78">
        <v>463404</v>
      </c>
      <c r="AZ78">
        <v>198985</v>
      </c>
      <c r="BA78">
        <v>132810</v>
      </c>
      <c r="BB78">
        <v>28078</v>
      </c>
      <c r="BC78">
        <v>103531</v>
      </c>
      <c r="BD78">
        <v>89558</v>
      </c>
      <c r="BE78">
        <v>4304</v>
      </c>
      <c r="BF78">
        <v>172153</v>
      </c>
    </row>
    <row r="79" spans="1:58" x14ac:dyDescent="0.25">
      <c r="A79" s="3" t="s">
        <v>255</v>
      </c>
      <c r="B79">
        <v>889397</v>
      </c>
      <c r="C79">
        <v>666349</v>
      </c>
      <c r="D79">
        <v>378751</v>
      </c>
      <c r="E79">
        <v>156432</v>
      </c>
      <c r="F79">
        <v>30871</v>
      </c>
      <c r="G79">
        <v>100295</v>
      </c>
      <c r="H79">
        <v>223048</v>
      </c>
      <c r="I79">
        <v>1000</v>
      </c>
      <c r="J79">
        <v>29821</v>
      </c>
      <c r="K79">
        <v>5117</v>
      </c>
      <c r="L79">
        <v>0</v>
      </c>
      <c r="M79">
        <v>0</v>
      </c>
      <c r="N79">
        <v>21017</v>
      </c>
      <c r="O79">
        <v>445</v>
      </c>
      <c r="P79">
        <v>14602</v>
      </c>
      <c r="Q79">
        <v>1399</v>
      </c>
      <c r="R79">
        <v>4571</v>
      </c>
      <c r="S79">
        <v>10312</v>
      </c>
      <c r="T79">
        <v>56</v>
      </c>
      <c r="U79">
        <v>10256</v>
      </c>
      <c r="V79">
        <v>1486</v>
      </c>
      <c r="W79">
        <v>12268</v>
      </c>
      <c r="X79">
        <v>36697</v>
      </c>
      <c r="Y79">
        <v>99</v>
      </c>
      <c r="Z79">
        <v>195</v>
      </c>
      <c r="AA79">
        <v>99420</v>
      </c>
      <c r="AB79">
        <v>5616</v>
      </c>
      <c r="AC79">
        <v>596011</v>
      </c>
      <c r="AD79">
        <v>88336</v>
      </c>
      <c r="AE79">
        <v>1111</v>
      </c>
      <c r="AF79">
        <v>0</v>
      </c>
      <c r="AG79">
        <v>87225</v>
      </c>
      <c r="AH79">
        <v>80357</v>
      </c>
      <c r="AI79">
        <v>43000</v>
      </c>
      <c r="AJ79">
        <v>10195</v>
      </c>
      <c r="AK79">
        <v>27162</v>
      </c>
      <c r="AL79">
        <v>1236</v>
      </c>
      <c r="AM79">
        <v>71911</v>
      </c>
      <c r="AN79">
        <v>14713</v>
      </c>
      <c r="AO79">
        <v>339458</v>
      </c>
      <c r="AP79">
        <v>293386</v>
      </c>
      <c r="AQ79">
        <v>487677</v>
      </c>
      <c r="AR79">
        <v>487677</v>
      </c>
      <c r="AS79">
        <v>0</v>
      </c>
      <c r="AT79">
        <v>4755</v>
      </c>
      <c r="AU79">
        <v>167.84455921004809</v>
      </c>
      <c r="AV79">
        <v>34.257151162141717</v>
      </c>
      <c r="AW79">
        <v>57.498764366016637</v>
      </c>
      <c r="AX79">
        <v>693634</v>
      </c>
      <c r="AY79">
        <v>470586</v>
      </c>
      <c r="AZ79">
        <v>201621</v>
      </c>
      <c r="BA79">
        <v>135000</v>
      </c>
      <c r="BB79">
        <v>28684</v>
      </c>
      <c r="BC79">
        <v>105281</v>
      </c>
      <c r="BD79">
        <v>97623</v>
      </c>
      <c r="BE79">
        <v>4432</v>
      </c>
      <c r="BF79">
        <v>174088</v>
      </c>
    </row>
    <row r="80" spans="1:58" x14ac:dyDescent="0.25">
      <c r="A80" s="3" t="s">
        <v>256</v>
      </c>
      <c r="B80">
        <v>901347</v>
      </c>
      <c r="C80">
        <v>672864</v>
      </c>
      <c r="D80">
        <v>381280</v>
      </c>
      <c r="E80">
        <v>158459</v>
      </c>
      <c r="F80">
        <v>31623</v>
      </c>
      <c r="G80">
        <v>101502</v>
      </c>
      <c r="H80">
        <v>228483</v>
      </c>
      <c r="I80">
        <v>731</v>
      </c>
      <c r="J80">
        <v>33427</v>
      </c>
      <c r="K80">
        <v>5687</v>
      </c>
      <c r="L80">
        <v>0</v>
      </c>
      <c r="M80">
        <v>0</v>
      </c>
      <c r="N80">
        <v>21492</v>
      </c>
      <c r="O80">
        <v>969</v>
      </c>
      <c r="P80">
        <v>15128</v>
      </c>
      <c r="Q80">
        <v>1608</v>
      </c>
      <c r="R80">
        <v>3787</v>
      </c>
      <c r="S80">
        <v>11405</v>
      </c>
      <c r="T80">
        <v>60</v>
      </c>
      <c r="U80">
        <v>11345</v>
      </c>
      <c r="V80">
        <v>1519</v>
      </c>
      <c r="W80">
        <v>12666</v>
      </c>
      <c r="X80">
        <v>37562</v>
      </c>
      <c r="Y80">
        <v>100</v>
      </c>
      <c r="Z80">
        <v>203</v>
      </c>
      <c r="AA80">
        <v>99080</v>
      </c>
      <c r="AB80">
        <v>4611</v>
      </c>
      <c r="AC80">
        <v>605853</v>
      </c>
      <c r="AD80">
        <v>89382</v>
      </c>
      <c r="AE80">
        <v>968</v>
      </c>
      <c r="AF80">
        <v>0</v>
      </c>
      <c r="AG80">
        <v>88414</v>
      </c>
      <c r="AH80">
        <v>84802</v>
      </c>
      <c r="AI80">
        <v>45623</v>
      </c>
      <c r="AJ80">
        <v>10942</v>
      </c>
      <c r="AK80">
        <v>28236</v>
      </c>
      <c r="AL80">
        <v>1208</v>
      </c>
      <c r="AM80">
        <v>75976</v>
      </c>
      <c r="AN80">
        <v>15744</v>
      </c>
      <c r="AO80">
        <v>338741</v>
      </c>
      <c r="AP80">
        <v>295494</v>
      </c>
      <c r="AQ80">
        <v>465779</v>
      </c>
      <c r="AR80">
        <v>465779</v>
      </c>
      <c r="AS80">
        <v>0</v>
      </c>
      <c r="AT80">
        <v>4644</v>
      </c>
      <c r="AU80">
        <v>159.19875515515139</v>
      </c>
      <c r="AV80">
        <v>37.02708432786347</v>
      </c>
      <c r="AW80">
        <v>58.946657320206818</v>
      </c>
      <c r="AX80">
        <v>706182</v>
      </c>
      <c r="AY80">
        <v>477699</v>
      </c>
      <c r="AZ80">
        <v>204294</v>
      </c>
      <c r="BA80">
        <v>137362</v>
      </c>
      <c r="BB80">
        <v>29289</v>
      </c>
      <c r="BC80">
        <v>106754</v>
      </c>
      <c r="BD80">
        <v>100329</v>
      </c>
      <c r="BE80">
        <v>4573</v>
      </c>
      <c r="BF80">
        <v>176100</v>
      </c>
    </row>
    <row r="81" spans="1:58" x14ac:dyDescent="0.25">
      <c r="A81" s="3" t="s">
        <v>257</v>
      </c>
      <c r="B81">
        <v>907371</v>
      </c>
      <c r="C81">
        <v>679310</v>
      </c>
      <c r="D81">
        <v>383269</v>
      </c>
      <c r="E81">
        <v>160846</v>
      </c>
      <c r="F81">
        <v>32253</v>
      </c>
      <c r="G81">
        <v>102942</v>
      </c>
      <c r="H81">
        <v>228061</v>
      </c>
      <c r="I81">
        <v>867</v>
      </c>
      <c r="J81">
        <v>28846</v>
      </c>
      <c r="K81">
        <v>6724</v>
      </c>
      <c r="L81">
        <v>0</v>
      </c>
      <c r="M81">
        <v>68</v>
      </c>
      <c r="N81">
        <v>22638</v>
      </c>
      <c r="O81">
        <v>1341</v>
      </c>
      <c r="P81">
        <v>16148</v>
      </c>
      <c r="Q81">
        <v>1325</v>
      </c>
      <c r="R81">
        <v>3824</v>
      </c>
      <c r="S81">
        <v>10564</v>
      </c>
      <c r="T81">
        <v>65</v>
      </c>
      <c r="U81">
        <v>10499</v>
      </c>
      <c r="V81">
        <v>1548</v>
      </c>
      <c r="W81">
        <v>13226</v>
      </c>
      <c r="X81">
        <v>38273</v>
      </c>
      <c r="Y81">
        <v>101</v>
      </c>
      <c r="Z81">
        <v>214</v>
      </c>
      <c r="AA81">
        <v>100167</v>
      </c>
      <c r="AB81">
        <v>4825</v>
      </c>
      <c r="AC81">
        <v>602216</v>
      </c>
      <c r="AD81">
        <v>90039</v>
      </c>
      <c r="AE81">
        <v>948</v>
      </c>
      <c r="AF81">
        <v>0</v>
      </c>
      <c r="AG81">
        <v>89091</v>
      </c>
      <c r="AH81">
        <v>85661</v>
      </c>
      <c r="AI81">
        <v>45036</v>
      </c>
      <c r="AJ81">
        <v>11799</v>
      </c>
      <c r="AK81">
        <v>28826</v>
      </c>
      <c r="AL81">
        <v>1224</v>
      </c>
      <c r="AM81">
        <v>72804</v>
      </c>
      <c r="AN81">
        <v>15109</v>
      </c>
      <c r="AO81">
        <v>337379</v>
      </c>
      <c r="AP81">
        <v>305155</v>
      </c>
      <c r="AQ81">
        <v>495027</v>
      </c>
      <c r="AR81">
        <v>495027</v>
      </c>
      <c r="AS81">
        <v>0</v>
      </c>
      <c r="AT81">
        <v>4714</v>
      </c>
      <c r="AU81">
        <v>163.76616640889119</v>
      </c>
      <c r="AV81">
        <v>35.158137858259394</v>
      </c>
      <c r="AW81">
        <v>57.577134551224482</v>
      </c>
      <c r="AX81">
        <v>712699</v>
      </c>
      <c r="AY81">
        <v>484638</v>
      </c>
      <c r="AZ81">
        <v>206998</v>
      </c>
      <c r="BA81">
        <v>139815</v>
      </c>
      <c r="BB81">
        <v>29865</v>
      </c>
      <c r="BC81">
        <v>107960</v>
      </c>
      <c r="BD81">
        <v>110483</v>
      </c>
      <c r="BE81">
        <v>4723</v>
      </c>
      <c r="BF81">
        <v>178200</v>
      </c>
    </row>
    <row r="82" spans="1:58" x14ac:dyDescent="0.25">
      <c r="A82" s="3" t="s">
        <v>258</v>
      </c>
      <c r="B82">
        <v>923086</v>
      </c>
      <c r="C82">
        <v>690149</v>
      </c>
      <c r="D82">
        <v>389496</v>
      </c>
      <c r="E82">
        <v>163357</v>
      </c>
      <c r="F82">
        <v>32947</v>
      </c>
      <c r="G82">
        <v>104348</v>
      </c>
      <c r="H82">
        <v>232937</v>
      </c>
      <c r="I82">
        <v>978</v>
      </c>
      <c r="J82">
        <v>30806</v>
      </c>
      <c r="K82">
        <v>6452</v>
      </c>
      <c r="L82">
        <v>0</v>
      </c>
      <c r="M82">
        <v>169</v>
      </c>
      <c r="N82">
        <v>22000</v>
      </c>
      <c r="O82">
        <v>1058</v>
      </c>
      <c r="P82">
        <v>15240</v>
      </c>
      <c r="Q82">
        <v>1364</v>
      </c>
      <c r="R82">
        <v>4338</v>
      </c>
      <c r="S82">
        <v>11105</v>
      </c>
      <c r="T82">
        <v>72</v>
      </c>
      <c r="U82">
        <v>11033</v>
      </c>
      <c r="V82">
        <v>1586</v>
      </c>
      <c r="W82">
        <v>13568</v>
      </c>
      <c r="X82">
        <v>39188</v>
      </c>
      <c r="Y82">
        <v>102</v>
      </c>
      <c r="Z82">
        <v>225</v>
      </c>
      <c r="AA82">
        <v>101853</v>
      </c>
      <c r="AB82">
        <v>4905</v>
      </c>
      <c r="AC82">
        <v>606544</v>
      </c>
      <c r="AD82">
        <v>91251</v>
      </c>
      <c r="AE82">
        <v>889</v>
      </c>
      <c r="AF82">
        <v>0</v>
      </c>
      <c r="AG82">
        <v>90362</v>
      </c>
      <c r="AH82">
        <v>88448</v>
      </c>
      <c r="AI82">
        <v>46688</v>
      </c>
      <c r="AJ82">
        <v>12414</v>
      </c>
      <c r="AK82">
        <v>29346</v>
      </c>
      <c r="AL82">
        <v>1247</v>
      </c>
      <c r="AM82">
        <v>74377</v>
      </c>
      <c r="AN82">
        <v>14675</v>
      </c>
      <c r="AO82">
        <v>336546</v>
      </c>
      <c r="AP82">
        <v>316542</v>
      </c>
      <c r="AQ82">
        <v>511094</v>
      </c>
      <c r="AR82">
        <v>511094</v>
      </c>
      <c r="AS82">
        <v>0</v>
      </c>
      <c r="AT82">
        <v>4798</v>
      </c>
      <c r="AU82">
        <v>162.97765965786363</v>
      </c>
      <c r="AV82">
        <v>34.832769948236859</v>
      </c>
      <c r="AW82">
        <v>56.769633255644067</v>
      </c>
      <c r="AX82">
        <v>724252</v>
      </c>
      <c r="AY82">
        <v>491315</v>
      </c>
      <c r="AZ82">
        <v>209778</v>
      </c>
      <c r="BA82">
        <v>142333</v>
      </c>
      <c r="BB82">
        <v>30439</v>
      </c>
      <c r="BC82">
        <v>108765</v>
      </c>
      <c r="BD82">
        <v>117708</v>
      </c>
      <c r="BE82">
        <v>4865</v>
      </c>
      <c r="BF82">
        <v>180463</v>
      </c>
    </row>
    <row r="83" spans="1:58" x14ac:dyDescent="0.25">
      <c r="A83" s="3" t="s">
        <v>259</v>
      </c>
      <c r="B83">
        <v>937280</v>
      </c>
      <c r="C83">
        <v>698293</v>
      </c>
      <c r="D83">
        <v>392715</v>
      </c>
      <c r="E83">
        <v>165838</v>
      </c>
      <c r="F83">
        <v>33574</v>
      </c>
      <c r="G83">
        <v>106166</v>
      </c>
      <c r="H83">
        <v>238987</v>
      </c>
      <c r="I83">
        <v>1243</v>
      </c>
      <c r="J83">
        <v>30996</v>
      </c>
      <c r="K83">
        <v>6309</v>
      </c>
      <c r="L83">
        <v>0</v>
      </c>
      <c r="M83">
        <v>135</v>
      </c>
      <c r="N83">
        <v>21074</v>
      </c>
      <c r="O83">
        <v>1729</v>
      </c>
      <c r="P83">
        <v>14402</v>
      </c>
      <c r="Q83">
        <v>1152</v>
      </c>
      <c r="R83">
        <v>3791</v>
      </c>
      <c r="S83">
        <v>11260</v>
      </c>
      <c r="T83">
        <v>79</v>
      </c>
      <c r="U83">
        <v>11181</v>
      </c>
      <c r="V83">
        <v>1620</v>
      </c>
      <c r="W83">
        <v>13866</v>
      </c>
      <c r="X83">
        <v>40064</v>
      </c>
      <c r="Y83">
        <v>102</v>
      </c>
      <c r="Z83">
        <v>238</v>
      </c>
      <c r="AA83">
        <v>107264</v>
      </c>
      <c r="AB83">
        <v>4816</v>
      </c>
      <c r="AC83">
        <v>611739</v>
      </c>
      <c r="AD83">
        <v>92139</v>
      </c>
      <c r="AE83">
        <v>1081</v>
      </c>
      <c r="AF83">
        <v>0</v>
      </c>
      <c r="AG83">
        <v>91058</v>
      </c>
      <c r="AH83">
        <v>89761</v>
      </c>
      <c r="AI83">
        <v>47295</v>
      </c>
      <c r="AJ83">
        <v>12296</v>
      </c>
      <c r="AK83">
        <v>30170</v>
      </c>
      <c r="AL83">
        <v>1258</v>
      </c>
      <c r="AM83">
        <v>77360</v>
      </c>
      <c r="AN83">
        <v>15338</v>
      </c>
      <c r="AO83">
        <v>335883</v>
      </c>
      <c r="AP83">
        <v>325541</v>
      </c>
      <c r="AQ83">
        <v>528953</v>
      </c>
      <c r="AR83">
        <v>528953</v>
      </c>
      <c r="AS83">
        <v>0</v>
      </c>
      <c r="AT83">
        <v>4840</v>
      </c>
      <c r="AU83">
        <v>163.97097626460462</v>
      </c>
      <c r="AV83">
        <v>34.076933117433697</v>
      </c>
      <c r="AW83">
        <v>55.876279913692393</v>
      </c>
      <c r="AX83">
        <v>737951</v>
      </c>
      <c r="AY83">
        <v>498964</v>
      </c>
      <c r="AZ83">
        <v>212693</v>
      </c>
      <c r="BA83">
        <v>145021</v>
      </c>
      <c r="BB83">
        <v>31026</v>
      </c>
      <c r="BC83">
        <v>110224</v>
      </c>
      <c r="BD83">
        <v>126212</v>
      </c>
      <c r="BE83">
        <v>5000</v>
      </c>
      <c r="BF83">
        <v>182847</v>
      </c>
    </row>
    <row r="84" spans="1:58" x14ac:dyDescent="0.25">
      <c r="A84" s="3" t="s">
        <v>260</v>
      </c>
      <c r="B84">
        <v>952803</v>
      </c>
      <c r="C84">
        <v>709814</v>
      </c>
      <c r="D84">
        <v>399403</v>
      </c>
      <c r="E84">
        <v>168396</v>
      </c>
      <c r="F84">
        <v>34151</v>
      </c>
      <c r="G84">
        <v>107864</v>
      </c>
      <c r="H84">
        <v>242989</v>
      </c>
      <c r="I84">
        <v>1097</v>
      </c>
      <c r="J84">
        <v>32738</v>
      </c>
      <c r="K84">
        <v>6671</v>
      </c>
      <c r="L84">
        <v>0</v>
      </c>
      <c r="M84">
        <v>309</v>
      </c>
      <c r="N84">
        <v>20855</v>
      </c>
      <c r="O84">
        <v>1694</v>
      </c>
      <c r="P84">
        <v>14481</v>
      </c>
      <c r="Q84">
        <v>1000</v>
      </c>
      <c r="R84">
        <v>3680</v>
      </c>
      <c r="S84">
        <v>12365</v>
      </c>
      <c r="T84">
        <v>84</v>
      </c>
      <c r="U84">
        <v>12281</v>
      </c>
      <c r="V84">
        <v>1658</v>
      </c>
      <c r="W84">
        <v>13844</v>
      </c>
      <c r="X84">
        <v>40974</v>
      </c>
      <c r="Y84">
        <v>103</v>
      </c>
      <c r="Z84">
        <v>253</v>
      </c>
      <c r="AA84">
        <v>107622</v>
      </c>
      <c r="AB84">
        <v>4500</v>
      </c>
      <c r="AC84">
        <v>623630</v>
      </c>
      <c r="AD84">
        <v>93533</v>
      </c>
      <c r="AE84">
        <v>1125</v>
      </c>
      <c r="AF84">
        <v>0</v>
      </c>
      <c r="AG84">
        <v>92408</v>
      </c>
      <c r="AH84">
        <v>94392</v>
      </c>
      <c r="AI84">
        <v>50264</v>
      </c>
      <c r="AJ84">
        <v>12685</v>
      </c>
      <c r="AK84">
        <v>31443</v>
      </c>
      <c r="AL84">
        <v>1245</v>
      </c>
      <c r="AM84">
        <v>82924</v>
      </c>
      <c r="AN84">
        <v>16211</v>
      </c>
      <c r="AO84">
        <v>335325</v>
      </c>
      <c r="AP84">
        <v>329173</v>
      </c>
      <c r="AQ84">
        <v>545955</v>
      </c>
      <c r="AR84">
        <v>545955</v>
      </c>
      <c r="AS84">
        <v>0</v>
      </c>
      <c r="AT84">
        <v>4788</v>
      </c>
      <c r="AU84">
        <v>167.31119981721281</v>
      </c>
      <c r="AV84">
        <v>34.122043436365523</v>
      </c>
      <c r="AW84">
        <v>57.090000275533662</v>
      </c>
      <c r="AX84">
        <v>751411</v>
      </c>
      <c r="AY84">
        <v>508422</v>
      </c>
      <c r="AZ84">
        <v>215792</v>
      </c>
      <c r="BA84">
        <v>147853</v>
      </c>
      <c r="BB84">
        <v>31637</v>
      </c>
      <c r="BC84">
        <v>113140</v>
      </c>
      <c r="BD84">
        <v>127781</v>
      </c>
      <c r="BE84">
        <v>5124</v>
      </c>
      <c r="BF84">
        <v>185305</v>
      </c>
    </row>
    <row r="85" spans="1:58" x14ac:dyDescent="0.25">
      <c r="A85" s="3" t="s">
        <v>261</v>
      </c>
      <c r="B85">
        <v>966577</v>
      </c>
      <c r="C85">
        <v>721304</v>
      </c>
      <c r="D85">
        <v>403906</v>
      </c>
      <c r="E85">
        <v>171811</v>
      </c>
      <c r="F85">
        <v>34805</v>
      </c>
      <c r="G85">
        <v>110782</v>
      </c>
      <c r="H85">
        <v>245273</v>
      </c>
      <c r="I85">
        <v>1033</v>
      </c>
      <c r="J85">
        <v>29399</v>
      </c>
      <c r="K85">
        <v>7704</v>
      </c>
      <c r="L85">
        <v>0</v>
      </c>
      <c r="M85">
        <v>280</v>
      </c>
      <c r="N85">
        <v>21054</v>
      </c>
      <c r="O85">
        <v>995</v>
      </c>
      <c r="P85">
        <v>14092</v>
      </c>
      <c r="Q85">
        <v>1078</v>
      </c>
      <c r="R85">
        <v>4889</v>
      </c>
      <c r="S85">
        <v>11493</v>
      </c>
      <c r="T85">
        <v>86</v>
      </c>
      <c r="U85">
        <v>11407</v>
      </c>
      <c r="V85">
        <v>1718</v>
      </c>
      <c r="W85">
        <v>14085</v>
      </c>
      <c r="X85">
        <v>42446</v>
      </c>
      <c r="Y85">
        <v>104</v>
      </c>
      <c r="Z85">
        <v>270</v>
      </c>
      <c r="AA85">
        <v>110418</v>
      </c>
      <c r="AB85">
        <v>5269</v>
      </c>
      <c r="AC85">
        <v>627369</v>
      </c>
      <c r="AD85">
        <v>94189</v>
      </c>
      <c r="AE85">
        <v>847</v>
      </c>
      <c r="AF85">
        <v>0</v>
      </c>
      <c r="AG85">
        <v>93342</v>
      </c>
      <c r="AH85">
        <v>98084</v>
      </c>
      <c r="AI85">
        <v>52461</v>
      </c>
      <c r="AJ85">
        <v>13442</v>
      </c>
      <c r="AK85">
        <v>32181</v>
      </c>
      <c r="AL85">
        <v>1281</v>
      </c>
      <c r="AM85">
        <v>82781</v>
      </c>
      <c r="AN85">
        <v>15891</v>
      </c>
      <c r="AO85">
        <v>335143</v>
      </c>
      <c r="AP85">
        <v>339208</v>
      </c>
      <c r="AQ85">
        <v>559834</v>
      </c>
      <c r="AR85">
        <v>559834</v>
      </c>
      <c r="AS85">
        <v>0</v>
      </c>
      <c r="AT85">
        <v>4925</v>
      </c>
      <c r="AU85">
        <v>166.49341575018499</v>
      </c>
      <c r="AV85">
        <v>34.045221470875752</v>
      </c>
      <c r="AW85">
        <v>56.683052126576406</v>
      </c>
      <c r="AX85">
        <v>764377</v>
      </c>
      <c r="AY85">
        <v>519104</v>
      </c>
      <c r="AZ85">
        <v>219185</v>
      </c>
      <c r="BA85">
        <v>151191</v>
      </c>
      <c r="BB85">
        <v>32307</v>
      </c>
      <c r="BC85">
        <v>116421</v>
      </c>
      <c r="BD85">
        <v>137008</v>
      </c>
      <c r="BE85">
        <v>5233</v>
      </c>
      <c r="BF85">
        <v>187952</v>
      </c>
    </row>
    <row r="86" spans="1:58" x14ac:dyDescent="0.25">
      <c r="A86" s="3" t="s">
        <v>262</v>
      </c>
      <c r="B86">
        <v>983569</v>
      </c>
      <c r="C86">
        <v>732676</v>
      </c>
      <c r="D86">
        <v>409070</v>
      </c>
      <c r="E86">
        <v>174914</v>
      </c>
      <c r="F86">
        <v>35637</v>
      </c>
      <c r="G86">
        <v>113055</v>
      </c>
      <c r="H86">
        <v>250893</v>
      </c>
      <c r="I86">
        <v>822</v>
      </c>
      <c r="J86">
        <v>30209</v>
      </c>
      <c r="K86">
        <v>8601</v>
      </c>
      <c r="L86">
        <v>0</v>
      </c>
      <c r="M86">
        <v>198</v>
      </c>
      <c r="N86">
        <v>19512</v>
      </c>
      <c r="O86">
        <v>678</v>
      </c>
      <c r="P86">
        <v>12320</v>
      </c>
      <c r="Q86">
        <v>1059</v>
      </c>
      <c r="R86">
        <v>5455</v>
      </c>
      <c r="S86">
        <v>12125</v>
      </c>
      <c r="T86">
        <v>86</v>
      </c>
      <c r="U86">
        <v>12039</v>
      </c>
      <c r="V86">
        <v>1773</v>
      </c>
      <c r="W86">
        <v>13763</v>
      </c>
      <c r="X86">
        <v>43805</v>
      </c>
      <c r="Y86">
        <v>107</v>
      </c>
      <c r="Z86">
        <v>289</v>
      </c>
      <c r="AA86">
        <v>113626</v>
      </c>
      <c r="AB86">
        <v>6063</v>
      </c>
      <c r="AC86">
        <v>636073</v>
      </c>
      <c r="AD86">
        <v>95668</v>
      </c>
      <c r="AE86">
        <v>727</v>
      </c>
      <c r="AF86">
        <v>0</v>
      </c>
      <c r="AG86">
        <v>94941</v>
      </c>
      <c r="AH86">
        <v>102184</v>
      </c>
      <c r="AI86">
        <v>55467</v>
      </c>
      <c r="AJ86">
        <v>14108</v>
      </c>
      <c r="AK86">
        <v>32609</v>
      </c>
      <c r="AL86">
        <v>1282</v>
      </c>
      <c r="AM86">
        <v>85261</v>
      </c>
      <c r="AN86">
        <v>15316</v>
      </c>
      <c r="AO86">
        <v>336362</v>
      </c>
      <c r="AP86">
        <v>347496</v>
      </c>
      <c r="AQ86">
        <v>539451</v>
      </c>
      <c r="AR86">
        <v>539451</v>
      </c>
      <c r="AS86">
        <v>0</v>
      </c>
      <c r="AT86">
        <v>4927</v>
      </c>
      <c r="AU86">
        <v>156.65752458307492</v>
      </c>
      <c r="AV86">
        <v>36.34459356073112</v>
      </c>
      <c r="AW86">
        <v>56.936540592021032</v>
      </c>
      <c r="AX86">
        <v>780510</v>
      </c>
      <c r="AY86">
        <v>529617</v>
      </c>
      <c r="AZ86">
        <v>222984</v>
      </c>
      <c r="BA86">
        <v>154596</v>
      </c>
      <c r="BB86">
        <v>33023</v>
      </c>
      <c r="BC86">
        <v>119014</v>
      </c>
      <c r="BD86">
        <v>144437</v>
      </c>
      <c r="BE86">
        <v>5334</v>
      </c>
      <c r="BF86">
        <v>190893</v>
      </c>
    </row>
    <row r="87" spans="1:58" x14ac:dyDescent="0.25">
      <c r="A87" s="3" t="s">
        <v>263</v>
      </c>
      <c r="B87">
        <v>1001072</v>
      </c>
      <c r="C87">
        <v>744273</v>
      </c>
      <c r="D87">
        <v>413283</v>
      </c>
      <c r="E87">
        <v>179089</v>
      </c>
      <c r="F87">
        <v>36574</v>
      </c>
      <c r="G87">
        <v>115327</v>
      </c>
      <c r="H87">
        <v>256799</v>
      </c>
      <c r="I87">
        <v>892</v>
      </c>
      <c r="J87">
        <v>29266</v>
      </c>
      <c r="K87">
        <v>9212</v>
      </c>
      <c r="L87">
        <v>0</v>
      </c>
      <c r="M87">
        <v>336</v>
      </c>
      <c r="N87">
        <v>19162</v>
      </c>
      <c r="O87">
        <v>893</v>
      </c>
      <c r="P87">
        <v>11829</v>
      </c>
      <c r="Q87">
        <v>1254</v>
      </c>
      <c r="R87">
        <v>5186</v>
      </c>
      <c r="S87">
        <v>12131</v>
      </c>
      <c r="T87">
        <v>86</v>
      </c>
      <c r="U87">
        <v>12045</v>
      </c>
      <c r="V87">
        <v>1809</v>
      </c>
      <c r="W87">
        <v>14731</v>
      </c>
      <c r="X87">
        <v>44718</v>
      </c>
      <c r="Y87">
        <v>107</v>
      </c>
      <c r="Z87">
        <v>309</v>
      </c>
      <c r="AA87">
        <v>119193</v>
      </c>
      <c r="AB87">
        <v>4933</v>
      </c>
      <c r="AC87">
        <v>641899</v>
      </c>
      <c r="AD87">
        <v>97560</v>
      </c>
      <c r="AE87">
        <v>926</v>
      </c>
      <c r="AF87">
        <v>0</v>
      </c>
      <c r="AG87">
        <v>96634</v>
      </c>
      <c r="AH87">
        <v>103575</v>
      </c>
      <c r="AI87">
        <v>56660</v>
      </c>
      <c r="AJ87">
        <v>13777</v>
      </c>
      <c r="AK87">
        <v>33139</v>
      </c>
      <c r="AL87">
        <v>1313</v>
      </c>
      <c r="AM87">
        <v>88536</v>
      </c>
      <c r="AN87">
        <v>16329</v>
      </c>
      <c r="AO87">
        <v>334586</v>
      </c>
      <c r="AP87">
        <v>359173</v>
      </c>
      <c r="AQ87">
        <v>587928</v>
      </c>
      <c r="AR87">
        <v>587928</v>
      </c>
      <c r="AS87">
        <v>0</v>
      </c>
      <c r="AT87">
        <v>5058</v>
      </c>
      <c r="AU87">
        <v>165.09737445485479</v>
      </c>
      <c r="AV87">
        <v>33.919062720675939</v>
      </c>
      <c r="AW87">
        <v>55.999481991531411</v>
      </c>
      <c r="AX87">
        <v>798886</v>
      </c>
      <c r="AY87">
        <v>542087</v>
      </c>
      <c r="AZ87">
        <v>226856</v>
      </c>
      <c r="BA87">
        <v>158386</v>
      </c>
      <c r="BB87">
        <v>33788</v>
      </c>
      <c r="BC87">
        <v>123057</v>
      </c>
      <c r="BD87">
        <v>156987</v>
      </c>
      <c r="BE87">
        <v>5429</v>
      </c>
      <c r="BF87">
        <v>193891</v>
      </c>
    </row>
    <row r="88" spans="1:58" x14ac:dyDescent="0.25">
      <c r="A88" s="3" t="s">
        <v>264</v>
      </c>
      <c r="B88">
        <v>1037598</v>
      </c>
      <c r="C88">
        <v>761292</v>
      </c>
      <c r="D88">
        <v>423994</v>
      </c>
      <c r="E88">
        <v>182211</v>
      </c>
      <c r="F88">
        <v>37496</v>
      </c>
      <c r="G88">
        <v>117591</v>
      </c>
      <c r="H88">
        <v>276306</v>
      </c>
      <c r="I88">
        <v>781</v>
      </c>
      <c r="J88">
        <v>33053</v>
      </c>
      <c r="K88">
        <v>8993</v>
      </c>
      <c r="L88">
        <v>0</v>
      </c>
      <c r="M88">
        <v>593</v>
      </c>
      <c r="N88">
        <v>19756</v>
      </c>
      <c r="O88">
        <v>1370</v>
      </c>
      <c r="P88">
        <v>12548</v>
      </c>
      <c r="Q88">
        <v>1238</v>
      </c>
      <c r="R88">
        <v>4600</v>
      </c>
      <c r="S88">
        <v>13314</v>
      </c>
      <c r="T88">
        <v>88</v>
      </c>
      <c r="U88">
        <v>13226</v>
      </c>
      <c r="V88">
        <v>2074</v>
      </c>
      <c r="W88">
        <v>15148</v>
      </c>
      <c r="X88">
        <v>51270</v>
      </c>
      <c r="Y88">
        <v>111</v>
      </c>
      <c r="Z88">
        <v>330</v>
      </c>
      <c r="AA88">
        <v>120892</v>
      </c>
      <c r="AB88">
        <v>9991</v>
      </c>
      <c r="AC88">
        <v>656563</v>
      </c>
      <c r="AD88">
        <v>98057</v>
      </c>
      <c r="AE88">
        <v>797</v>
      </c>
      <c r="AF88">
        <v>0</v>
      </c>
      <c r="AG88">
        <v>97260</v>
      </c>
      <c r="AH88">
        <v>110136</v>
      </c>
      <c r="AI88">
        <v>61141</v>
      </c>
      <c r="AJ88">
        <v>14894</v>
      </c>
      <c r="AK88">
        <v>34101</v>
      </c>
      <c r="AL88">
        <v>1329</v>
      </c>
      <c r="AM88">
        <v>94592</v>
      </c>
      <c r="AN88">
        <v>18294</v>
      </c>
      <c r="AO88">
        <v>334155</v>
      </c>
      <c r="AP88">
        <v>381035</v>
      </c>
      <c r="AQ88">
        <v>623812</v>
      </c>
      <c r="AR88">
        <v>623812</v>
      </c>
      <c r="AS88">
        <v>0</v>
      </c>
      <c r="AT88">
        <v>5104</v>
      </c>
      <c r="AU88">
        <v>165.05483355897911</v>
      </c>
      <c r="AV88">
        <v>33.103396571307059</v>
      </c>
      <c r="AW88">
        <v>54.638756113139664</v>
      </c>
      <c r="AX88">
        <v>830860</v>
      </c>
      <c r="AY88">
        <v>554554</v>
      </c>
      <c r="AZ88">
        <v>230969</v>
      </c>
      <c r="BA88">
        <v>162393</v>
      </c>
      <c r="BB88">
        <v>34608</v>
      </c>
      <c r="BC88">
        <v>126584</v>
      </c>
      <c r="BD88">
        <v>174297</v>
      </c>
      <c r="BE88">
        <v>5522</v>
      </c>
      <c r="BF88">
        <v>197207</v>
      </c>
    </row>
    <row r="89" spans="1:58" x14ac:dyDescent="0.25">
      <c r="A89" s="3" t="s">
        <v>265</v>
      </c>
      <c r="B89">
        <v>1051015</v>
      </c>
      <c r="C89">
        <v>772632</v>
      </c>
      <c r="D89">
        <v>426137</v>
      </c>
      <c r="E89">
        <v>186749</v>
      </c>
      <c r="F89">
        <v>38559</v>
      </c>
      <c r="G89">
        <v>121187</v>
      </c>
      <c r="H89">
        <v>278383</v>
      </c>
      <c r="I89">
        <v>884</v>
      </c>
      <c r="J89">
        <v>27944</v>
      </c>
      <c r="K89">
        <v>9886</v>
      </c>
      <c r="L89">
        <v>0</v>
      </c>
      <c r="M89">
        <v>512</v>
      </c>
      <c r="N89">
        <v>20617</v>
      </c>
      <c r="O89">
        <v>2375</v>
      </c>
      <c r="P89">
        <v>12958</v>
      </c>
      <c r="Q89">
        <v>1216</v>
      </c>
      <c r="R89">
        <v>4068</v>
      </c>
      <c r="S89">
        <v>12265</v>
      </c>
      <c r="T89">
        <v>93</v>
      </c>
      <c r="U89">
        <v>12172</v>
      </c>
      <c r="V89">
        <v>2112</v>
      </c>
      <c r="W89">
        <v>15646</v>
      </c>
      <c r="X89">
        <v>52197</v>
      </c>
      <c r="Y89">
        <v>118</v>
      </c>
      <c r="Z89">
        <v>351</v>
      </c>
      <c r="AA89">
        <v>124146</v>
      </c>
      <c r="AB89">
        <v>11705</v>
      </c>
      <c r="AC89">
        <v>661749</v>
      </c>
      <c r="AD89">
        <v>101043</v>
      </c>
      <c r="AE89">
        <v>820</v>
      </c>
      <c r="AF89">
        <v>0</v>
      </c>
      <c r="AG89">
        <v>100223</v>
      </c>
      <c r="AH89">
        <v>112566</v>
      </c>
      <c r="AI89">
        <v>62119</v>
      </c>
      <c r="AJ89">
        <v>15760</v>
      </c>
      <c r="AK89">
        <v>34688</v>
      </c>
      <c r="AL89">
        <v>1354</v>
      </c>
      <c r="AM89">
        <v>93372</v>
      </c>
      <c r="AN89">
        <v>18132</v>
      </c>
      <c r="AO89">
        <v>335282</v>
      </c>
      <c r="AP89">
        <v>389266</v>
      </c>
      <c r="AQ89">
        <v>606267</v>
      </c>
      <c r="AR89">
        <v>606267</v>
      </c>
      <c r="AS89">
        <v>0</v>
      </c>
      <c r="AT89">
        <v>5216</v>
      </c>
      <c r="AU89">
        <v>157.08612941891741</v>
      </c>
      <c r="AV89">
        <v>34.932978902415137</v>
      </c>
      <c r="AW89">
        <v>54.874864448530957</v>
      </c>
      <c r="AX89">
        <v>845649</v>
      </c>
      <c r="AY89">
        <v>567266</v>
      </c>
      <c r="AZ89">
        <v>235279</v>
      </c>
      <c r="BA89">
        <v>166791</v>
      </c>
      <c r="BB89">
        <v>35488</v>
      </c>
      <c r="BC89">
        <v>129708</v>
      </c>
      <c r="BD89">
        <v>183900</v>
      </c>
      <c r="BE89">
        <v>5748</v>
      </c>
      <c r="BF89">
        <v>200645</v>
      </c>
    </row>
    <row r="90" spans="1:58" x14ac:dyDescent="0.25">
      <c r="A90" s="3" t="s">
        <v>266</v>
      </c>
      <c r="B90">
        <v>1079578</v>
      </c>
      <c r="C90">
        <v>795739</v>
      </c>
      <c r="D90">
        <v>438944</v>
      </c>
      <c r="E90">
        <v>192296</v>
      </c>
      <c r="F90">
        <v>39599</v>
      </c>
      <c r="G90">
        <v>124899</v>
      </c>
      <c r="H90">
        <v>283839</v>
      </c>
      <c r="I90">
        <v>917</v>
      </c>
      <c r="J90">
        <v>28747</v>
      </c>
      <c r="K90">
        <v>9708</v>
      </c>
      <c r="L90">
        <v>0</v>
      </c>
      <c r="M90">
        <v>439</v>
      </c>
      <c r="N90">
        <v>19245</v>
      </c>
      <c r="O90">
        <v>2473</v>
      </c>
      <c r="P90">
        <v>11330</v>
      </c>
      <c r="Q90">
        <v>1382</v>
      </c>
      <c r="R90">
        <v>4060</v>
      </c>
      <c r="S90">
        <v>12891</v>
      </c>
      <c r="T90">
        <v>100</v>
      </c>
      <c r="U90">
        <v>12791</v>
      </c>
      <c r="V90">
        <v>2169</v>
      </c>
      <c r="W90">
        <v>15829</v>
      </c>
      <c r="X90">
        <v>53625</v>
      </c>
      <c r="Y90">
        <v>126</v>
      </c>
      <c r="Z90">
        <v>370</v>
      </c>
      <c r="AA90">
        <v>128445</v>
      </c>
      <c r="AB90">
        <v>11328</v>
      </c>
      <c r="AC90">
        <v>672997</v>
      </c>
      <c r="AD90">
        <v>103651</v>
      </c>
      <c r="AE90">
        <v>861</v>
      </c>
      <c r="AF90">
        <v>0</v>
      </c>
      <c r="AG90">
        <v>102790</v>
      </c>
      <c r="AH90">
        <v>118663</v>
      </c>
      <c r="AI90">
        <v>66583</v>
      </c>
      <c r="AJ90">
        <v>16261</v>
      </c>
      <c r="AK90">
        <v>35819</v>
      </c>
      <c r="AL90">
        <v>1375</v>
      </c>
      <c r="AM90">
        <v>95670</v>
      </c>
      <c r="AN90">
        <v>15594</v>
      </c>
      <c r="AO90">
        <v>338044</v>
      </c>
      <c r="AP90">
        <v>406581</v>
      </c>
      <c r="AQ90">
        <v>581050</v>
      </c>
      <c r="AR90">
        <v>581050</v>
      </c>
      <c r="AS90">
        <v>0</v>
      </c>
      <c r="AT90">
        <v>5294</v>
      </c>
      <c r="AU90">
        <v>144.21350632384622</v>
      </c>
      <c r="AV90">
        <v>37.915357904401795</v>
      </c>
      <c r="AW90">
        <v>54.679067069173392</v>
      </c>
      <c r="AX90">
        <v>864937</v>
      </c>
      <c r="AY90">
        <v>581098</v>
      </c>
      <c r="AZ90">
        <v>239567</v>
      </c>
      <c r="BA90">
        <v>171458</v>
      </c>
      <c r="BB90">
        <v>36422</v>
      </c>
      <c r="BC90">
        <v>133651</v>
      </c>
      <c r="BD90">
        <v>191940</v>
      </c>
      <c r="BE90">
        <v>5961</v>
      </c>
      <c r="BF90">
        <v>204114</v>
      </c>
    </row>
    <row r="91" spans="1:58" x14ac:dyDescent="0.25">
      <c r="A91" s="3" t="s">
        <v>267</v>
      </c>
      <c r="B91">
        <v>1098550</v>
      </c>
      <c r="C91">
        <v>810723</v>
      </c>
      <c r="D91">
        <v>443923</v>
      </c>
      <c r="E91">
        <v>197766</v>
      </c>
      <c r="F91">
        <v>40586</v>
      </c>
      <c r="G91">
        <v>128448</v>
      </c>
      <c r="H91">
        <v>287827</v>
      </c>
      <c r="I91">
        <v>932</v>
      </c>
      <c r="J91">
        <v>27617</v>
      </c>
      <c r="K91">
        <v>9774</v>
      </c>
      <c r="L91">
        <v>0</v>
      </c>
      <c r="M91">
        <v>481</v>
      </c>
      <c r="N91">
        <v>18339</v>
      </c>
      <c r="O91">
        <v>1952</v>
      </c>
      <c r="P91">
        <v>10774</v>
      </c>
      <c r="Q91">
        <v>1107</v>
      </c>
      <c r="R91">
        <v>4506</v>
      </c>
      <c r="S91">
        <v>12560</v>
      </c>
      <c r="T91">
        <v>108</v>
      </c>
      <c r="U91">
        <v>12452</v>
      </c>
      <c r="V91">
        <v>2214</v>
      </c>
      <c r="W91">
        <v>15179</v>
      </c>
      <c r="X91">
        <v>54715</v>
      </c>
      <c r="Y91">
        <v>131</v>
      </c>
      <c r="Z91">
        <v>393</v>
      </c>
      <c r="AA91">
        <v>133794</v>
      </c>
      <c r="AB91">
        <v>11698</v>
      </c>
      <c r="AC91">
        <v>685892</v>
      </c>
      <c r="AD91">
        <v>106689</v>
      </c>
      <c r="AE91">
        <v>1466</v>
      </c>
      <c r="AF91">
        <v>0</v>
      </c>
      <c r="AG91">
        <v>105223</v>
      </c>
      <c r="AH91">
        <v>119907</v>
      </c>
      <c r="AI91">
        <v>67759</v>
      </c>
      <c r="AJ91">
        <v>15365</v>
      </c>
      <c r="AK91">
        <v>36783</v>
      </c>
      <c r="AL91">
        <v>1369</v>
      </c>
      <c r="AM91">
        <v>98923</v>
      </c>
      <c r="AN91">
        <v>16562</v>
      </c>
      <c r="AO91">
        <v>342442</v>
      </c>
      <c r="AP91">
        <v>412658</v>
      </c>
      <c r="AQ91">
        <v>523227</v>
      </c>
      <c r="AR91">
        <v>523227</v>
      </c>
      <c r="AS91">
        <v>0</v>
      </c>
      <c r="AT91">
        <v>5264</v>
      </c>
      <c r="AU91">
        <v>128.07006386151929</v>
      </c>
      <c r="AV91">
        <v>42.875957967490493</v>
      </c>
      <c r="AW91">
        <v>54.911266750203261</v>
      </c>
      <c r="AX91">
        <v>883562</v>
      </c>
      <c r="AY91">
        <v>595735</v>
      </c>
      <c r="AZ91">
        <v>243957</v>
      </c>
      <c r="BA91">
        <v>176076</v>
      </c>
      <c r="BB91">
        <v>37393</v>
      </c>
      <c r="BC91">
        <v>138309</v>
      </c>
      <c r="BD91">
        <v>197670</v>
      </c>
      <c r="BE91">
        <v>6162</v>
      </c>
      <c r="BF91">
        <v>207711</v>
      </c>
    </row>
    <row r="92" spans="1:58" x14ac:dyDescent="0.25">
      <c r="A92" s="3" t="s">
        <v>268</v>
      </c>
      <c r="B92">
        <v>1121665</v>
      </c>
      <c r="C92">
        <v>832789</v>
      </c>
      <c r="D92">
        <v>454030</v>
      </c>
      <c r="E92">
        <v>204158</v>
      </c>
      <c r="F92">
        <v>41639</v>
      </c>
      <c r="G92">
        <v>132962</v>
      </c>
      <c r="H92">
        <v>288876</v>
      </c>
      <c r="I92">
        <v>885</v>
      </c>
      <c r="J92">
        <v>32371</v>
      </c>
      <c r="K92">
        <v>8603</v>
      </c>
      <c r="L92">
        <v>0</v>
      </c>
      <c r="M92">
        <v>895</v>
      </c>
      <c r="N92">
        <v>18572</v>
      </c>
      <c r="O92">
        <v>2852</v>
      </c>
      <c r="P92">
        <v>11054</v>
      </c>
      <c r="Q92">
        <v>1027</v>
      </c>
      <c r="R92">
        <v>3639</v>
      </c>
      <c r="S92">
        <v>13511</v>
      </c>
      <c r="T92">
        <v>114</v>
      </c>
      <c r="U92">
        <v>13397</v>
      </c>
      <c r="V92">
        <v>2207</v>
      </c>
      <c r="W92">
        <v>16847</v>
      </c>
      <c r="X92">
        <v>54524</v>
      </c>
      <c r="Y92">
        <v>136</v>
      </c>
      <c r="Z92">
        <v>425</v>
      </c>
      <c r="AA92">
        <v>133268</v>
      </c>
      <c r="AB92">
        <v>6632</v>
      </c>
      <c r="AC92">
        <v>697669</v>
      </c>
      <c r="AD92">
        <v>109096</v>
      </c>
      <c r="AE92">
        <v>1622</v>
      </c>
      <c r="AF92">
        <v>0</v>
      </c>
      <c r="AG92">
        <v>107474</v>
      </c>
      <c r="AH92">
        <v>123828</v>
      </c>
      <c r="AI92">
        <v>69715</v>
      </c>
      <c r="AJ92">
        <v>16422</v>
      </c>
      <c r="AK92">
        <v>37691</v>
      </c>
      <c r="AL92">
        <v>1434</v>
      </c>
      <c r="AM92">
        <v>103800</v>
      </c>
      <c r="AN92">
        <v>17414</v>
      </c>
      <c r="AO92">
        <v>342097</v>
      </c>
      <c r="AP92">
        <v>423996</v>
      </c>
      <c r="AQ92">
        <v>547891</v>
      </c>
      <c r="AR92">
        <v>547891</v>
      </c>
      <c r="AS92">
        <v>0</v>
      </c>
      <c r="AT92">
        <v>5513</v>
      </c>
      <c r="AU92">
        <v>130.52102302376551</v>
      </c>
      <c r="AV92">
        <v>42.089266535065697</v>
      </c>
      <c r="AW92">
        <v>54.935341264767104</v>
      </c>
      <c r="AX92">
        <v>899084</v>
      </c>
      <c r="AY92">
        <v>610208</v>
      </c>
      <c r="AZ92">
        <v>248227</v>
      </c>
      <c r="BA92">
        <v>180752</v>
      </c>
      <c r="BB92">
        <v>38391</v>
      </c>
      <c r="BC92">
        <v>142838</v>
      </c>
      <c r="BD92">
        <v>201415</v>
      </c>
      <c r="BE92">
        <v>6342</v>
      </c>
      <c r="BF92">
        <v>211198</v>
      </c>
    </row>
    <row r="93" spans="1:58" x14ac:dyDescent="0.25">
      <c r="A93" s="3" t="s">
        <v>269</v>
      </c>
      <c r="B93">
        <v>1134029</v>
      </c>
      <c r="C93">
        <v>846675</v>
      </c>
      <c r="D93">
        <v>458412</v>
      </c>
      <c r="E93">
        <v>209317</v>
      </c>
      <c r="F93">
        <v>42679</v>
      </c>
      <c r="G93">
        <v>136267</v>
      </c>
      <c r="H93">
        <v>287354</v>
      </c>
      <c r="I93">
        <v>951</v>
      </c>
      <c r="J93">
        <v>29265</v>
      </c>
      <c r="K93">
        <v>9556</v>
      </c>
      <c r="L93">
        <v>0</v>
      </c>
      <c r="M93">
        <v>568</v>
      </c>
      <c r="N93">
        <v>18078</v>
      </c>
      <c r="O93">
        <v>3495</v>
      </c>
      <c r="P93">
        <v>10445</v>
      </c>
      <c r="Q93">
        <v>793</v>
      </c>
      <c r="R93">
        <v>3345</v>
      </c>
      <c r="S93">
        <v>12509</v>
      </c>
      <c r="T93">
        <v>115</v>
      </c>
      <c r="U93">
        <v>12394</v>
      </c>
      <c r="V93">
        <v>2258</v>
      </c>
      <c r="W93">
        <v>18608</v>
      </c>
      <c r="X93">
        <v>55795</v>
      </c>
      <c r="Y93">
        <v>138</v>
      </c>
      <c r="Z93">
        <v>469</v>
      </c>
      <c r="AA93">
        <v>133760</v>
      </c>
      <c r="AB93">
        <v>5399</v>
      </c>
      <c r="AC93">
        <v>695966</v>
      </c>
      <c r="AD93">
        <v>113294</v>
      </c>
      <c r="AE93">
        <v>2677</v>
      </c>
      <c r="AF93">
        <v>0</v>
      </c>
      <c r="AG93">
        <v>110617</v>
      </c>
      <c r="AH93">
        <v>125358</v>
      </c>
      <c r="AI93">
        <v>70151</v>
      </c>
      <c r="AJ93">
        <v>16930</v>
      </c>
      <c r="AK93">
        <v>38277</v>
      </c>
      <c r="AL93">
        <v>1474</v>
      </c>
      <c r="AM93">
        <v>99739</v>
      </c>
      <c r="AN93">
        <v>16730</v>
      </c>
      <c r="AO93">
        <v>339371</v>
      </c>
      <c r="AP93">
        <v>438063</v>
      </c>
      <c r="AQ93">
        <v>625556</v>
      </c>
      <c r="AR93">
        <v>625556</v>
      </c>
      <c r="AS93">
        <v>0</v>
      </c>
      <c r="AT93">
        <v>5667</v>
      </c>
      <c r="AU93">
        <v>144.09397480143431</v>
      </c>
      <c r="AV93">
        <v>37.807828567750576</v>
      </c>
      <c r="AW93">
        <v>54.478802969384013</v>
      </c>
      <c r="AX93">
        <v>910833</v>
      </c>
      <c r="AY93">
        <v>623479</v>
      </c>
      <c r="AZ93">
        <v>252547</v>
      </c>
      <c r="BA93">
        <v>184925</v>
      </c>
      <c r="BB93">
        <v>39396</v>
      </c>
      <c r="BC93">
        <v>146611</v>
      </c>
      <c r="BD93">
        <v>214867</v>
      </c>
      <c r="BE93">
        <v>6491</v>
      </c>
      <c r="BF93">
        <v>214757</v>
      </c>
    </row>
    <row r="94" spans="1:58" x14ac:dyDescent="0.25">
      <c r="A94" s="3" t="s">
        <v>270</v>
      </c>
      <c r="B94">
        <v>1149484</v>
      </c>
      <c r="C94">
        <v>860946</v>
      </c>
      <c r="D94">
        <v>464960</v>
      </c>
      <c r="E94">
        <v>214441</v>
      </c>
      <c r="F94">
        <v>43932</v>
      </c>
      <c r="G94">
        <v>137614</v>
      </c>
      <c r="H94">
        <v>288538</v>
      </c>
      <c r="I94">
        <v>843</v>
      </c>
      <c r="J94">
        <v>31172</v>
      </c>
      <c r="K94">
        <v>8777</v>
      </c>
      <c r="L94">
        <v>0</v>
      </c>
      <c r="M94">
        <v>667</v>
      </c>
      <c r="N94">
        <v>15334</v>
      </c>
      <c r="O94">
        <v>3418</v>
      </c>
      <c r="P94">
        <v>7908</v>
      </c>
      <c r="Q94">
        <v>686</v>
      </c>
      <c r="R94">
        <v>3322</v>
      </c>
      <c r="S94">
        <v>13006</v>
      </c>
      <c r="T94">
        <v>113</v>
      </c>
      <c r="U94">
        <v>12893</v>
      </c>
      <c r="V94">
        <v>2290</v>
      </c>
      <c r="W94">
        <v>18388</v>
      </c>
      <c r="X94">
        <v>56591</v>
      </c>
      <c r="Y94">
        <v>140</v>
      </c>
      <c r="Z94">
        <v>523</v>
      </c>
      <c r="AA94">
        <v>135559</v>
      </c>
      <c r="AB94">
        <v>5248</v>
      </c>
      <c r="AC94">
        <v>700548</v>
      </c>
      <c r="AD94">
        <v>117478</v>
      </c>
      <c r="AE94">
        <v>3242</v>
      </c>
      <c r="AF94">
        <v>0</v>
      </c>
      <c r="AG94">
        <v>114236</v>
      </c>
      <c r="AH94">
        <v>128539</v>
      </c>
      <c r="AI94">
        <v>73315</v>
      </c>
      <c r="AJ94">
        <v>16578</v>
      </c>
      <c r="AK94">
        <v>38646</v>
      </c>
      <c r="AL94">
        <v>1518</v>
      </c>
      <c r="AM94">
        <v>100977</v>
      </c>
      <c r="AN94">
        <v>11296</v>
      </c>
      <c r="AO94">
        <v>340740</v>
      </c>
      <c r="AP94">
        <v>448936</v>
      </c>
      <c r="AQ94">
        <v>641312</v>
      </c>
      <c r="AR94">
        <v>641312</v>
      </c>
      <c r="AS94">
        <v>0</v>
      </c>
      <c r="AT94">
        <v>5837</v>
      </c>
      <c r="AU94">
        <v>144.15167388603501</v>
      </c>
      <c r="AV94">
        <v>38.015527184148752</v>
      </c>
      <c r="AW94">
        <v>54.800018772551105</v>
      </c>
      <c r="AX94">
        <v>922804</v>
      </c>
      <c r="AY94">
        <v>634266</v>
      </c>
      <c r="AZ94">
        <v>256776</v>
      </c>
      <c r="BA94">
        <v>189095</v>
      </c>
      <c r="BB94">
        <v>40386</v>
      </c>
      <c r="BC94">
        <v>148009</v>
      </c>
      <c r="BD94">
        <v>222256</v>
      </c>
      <c r="BE94">
        <v>6661</v>
      </c>
      <c r="BF94">
        <v>218197</v>
      </c>
    </row>
    <row r="95" spans="1:58" x14ac:dyDescent="0.25">
      <c r="A95" s="3" t="s">
        <v>271</v>
      </c>
      <c r="B95">
        <v>1172558</v>
      </c>
      <c r="C95">
        <v>877285</v>
      </c>
      <c r="D95">
        <v>472338</v>
      </c>
      <c r="E95">
        <v>219590</v>
      </c>
      <c r="F95">
        <v>45284</v>
      </c>
      <c r="G95">
        <v>140073</v>
      </c>
      <c r="H95">
        <v>295273</v>
      </c>
      <c r="I95">
        <v>827</v>
      </c>
      <c r="J95">
        <v>32297</v>
      </c>
      <c r="K95">
        <v>9099</v>
      </c>
      <c r="L95">
        <v>0</v>
      </c>
      <c r="M95">
        <v>605</v>
      </c>
      <c r="N95">
        <v>14993</v>
      </c>
      <c r="O95">
        <v>3916</v>
      </c>
      <c r="P95">
        <v>7287</v>
      </c>
      <c r="Q95">
        <v>684</v>
      </c>
      <c r="R95">
        <v>3106</v>
      </c>
      <c r="S95">
        <v>12806</v>
      </c>
      <c r="T95">
        <v>111</v>
      </c>
      <c r="U95">
        <v>12695</v>
      </c>
      <c r="V95">
        <v>2336</v>
      </c>
      <c r="W95">
        <v>19289</v>
      </c>
      <c r="X95">
        <v>57717</v>
      </c>
      <c r="Y95">
        <v>147</v>
      </c>
      <c r="Z95">
        <v>581</v>
      </c>
      <c r="AA95">
        <v>139850</v>
      </c>
      <c r="AB95">
        <v>4726</v>
      </c>
      <c r="AC95">
        <v>706663</v>
      </c>
      <c r="AD95">
        <v>122009</v>
      </c>
      <c r="AE95">
        <v>3264</v>
      </c>
      <c r="AF95">
        <v>0</v>
      </c>
      <c r="AG95">
        <v>118745</v>
      </c>
      <c r="AH95">
        <v>127532</v>
      </c>
      <c r="AI95">
        <v>72504</v>
      </c>
      <c r="AJ95">
        <v>16088</v>
      </c>
      <c r="AK95">
        <v>38941</v>
      </c>
      <c r="AL95">
        <v>1546</v>
      </c>
      <c r="AM95">
        <v>103648</v>
      </c>
      <c r="AN95">
        <v>11866</v>
      </c>
      <c r="AO95">
        <v>340062</v>
      </c>
      <c r="AP95">
        <v>465895</v>
      </c>
      <c r="AQ95">
        <v>678588</v>
      </c>
      <c r="AR95">
        <v>678588</v>
      </c>
      <c r="AS95">
        <v>0</v>
      </c>
      <c r="AT95">
        <v>5946</v>
      </c>
      <c r="AU95">
        <v>146.92885002394269</v>
      </c>
      <c r="AV95">
        <v>36.454155050312565</v>
      </c>
      <c r="AW95">
        <v>53.561670801369289</v>
      </c>
      <c r="AX95">
        <v>941050</v>
      </c>
      <c r="AY95">
        <v>645777</v>
      </c>
      <c r="AZ95">
        <v>261060</v>
      </c>
      <c r="BA95">
        <v>193067</v>
      </c>
      <c r="BB95">
        <v>41397</v>
      </c>
      <c r="BC95">
        <v>150253</v>
      </c>
      <c r="BD95">
        <v>234387</v>
      </c>
      <c r="BE95">
        <v>6822</v>
      </c>
      <c r="BF95">
        <v>221712</v>
      </c>
    </row>
    <row r="96" spans="1:58" x14ac:dyDescent="0.25">
      <c r="A96" s="3" t="s">
        <v>272</v>
      </c>
      <c r="B96">
        <v>1206819</v>
      </c>
      <c r="C96">
        <v>898434</v>
      </c>
      <c r="D96">
        <v>483207</v>
      </c>
      <c r="E96">
        <v>225192</v>
      </c>
      <c r="F96">
        <v>46782</v>
      </c>
      <c r="G96">
        <v>143253</v>
      </c>
      <c r="H96">
        <v>308385</v>
      </c>
      <c r="I96">
        <v>1055</v>
      </c>
      <c r="J96">
        <v>34817</v>
      </c>
      <c r="K96">
        <v>9682</v>
      </c>
      <c r="L96">
        <v>0</v>
      </c>
      <c r="M96">
        <v>670</v>
      </c>
      <c r="N96">
        <v>16871</v>
      </c>
      <c r="O96">
        <v>3952</v>
      </c>
      <c r="P96">
        <v>8614</v>
      </c>
      <c r="Q96">
        <v>1005</v>
      </c>
      <c r="R96">
        <v>3300</v>
      </c>
      <c r="S96">
        <v>13793</v>
      </c>
      <c r="T96">
        <v>112</v>
      </c>
      <c r="U96">
        <v>13681</v>
      </c>
      <c r="V96">
        <v>2452</v>
      </c>
      <c r="W96">
        <v>18911</v>
      </c>
      <c r="X96">
        <v>60585</v>
      </c>
      <c r="Y96">
        <v>153</v>
      </c>
      <c r="Z96">
        <v>635</v>
      </c>
      <c r="AA96">
        <v>141598</v>
      </c>
      <c r="AB96">
        <v>7163</v>
      </c>
      <c r="AC96">
        <v>724437</v>
      </c>
      <c r="AD96">
        <v>125166</v>
      </c>
      <c r="AE96">
        <v>3034</v>
      </c>
      <c r="AF96">
        <v>0</v>
      </c>
      <c r="AG96">
        <v>122132</v>
      </c>
      <c r="AH96">
        <v>130079</v>
      </c>
      <c r="AI96">
        <v>76269</v>
      </c>
      <c r="AJ96">
        <v>16575</v>
      </c>
      <c r="AK96">
        <v>37235</v>
      </c>
      <c r="AL96">
        <v>1567</v>
      </c>
      <c r="AM96">
        <v>109723</v>
      </c>
      <c r="AN96">
        <v>13225</v>
      </c>
      <c r="AO96">
        <v>344677</v>
      </c>
      <c r="AP96">
        <v>482382</v>
      </c>
      <c r="AQ96">
        <v>712221</v>
      </c>
      <c r="AR96">
        <v>712221</v>
      </c>
      <c r="AS96">
        <v>0</v>
      </c>
      <c r="AT96">
        <v>6028</v>
      </c>
      <c r="AU96">
        <v>148.89617732451251</v>
      </c>
      <c r="AV96">
        <v>35.537094006926793</v>
      </c>
      <c r="AW96">
        <v>52.913374508532414</v>
      </c>
      <c r="AX96">
        <v>966579</v>
      </c>
      <c r="AY96">
        <v>658194</v>
      </c>
      <c r="AZ96">
        <v>265346</v>
      </c>
      <c r="BA96">
        <v>197335</v>
      </c>
      <c r="BB96">
        <v>42432</v>
      </c>
      <c r="BC96">
        <v>153081</v>
      </c>
      <c r="BD96">
        <v>242142</v>
      </c>
      <c r="BE96">
        <v>6958</v>
      </c>
      <c r="BF96">
        <v>225284</v>
      </c>
    </row>
    <row r="97" spans="1:58" x14ac:dyDescent="0.25">
      <c r="A97" s="3" t="s">
        <v>273</v>
      </c>
      <c r="B97">
        <v>1230665</v>
      </c>
      <c r="C97">
        <v>917058</v>
      </c>
      <c r="D97">
        <v>492622</v>
      </c>
      <c r="E97">
        <v>230391</v>
      </c>
      <c r="F97">
        <v>48354</v>
      </c>
      <c r="G97">
        <v>145692</v>
      </c>
      <c r="H97">
        <v>313607</v>
      </c>
      <c r="I97">
        <v>1357</v>
      </c>
      <c r="J97">
        <v>33207</v>
      </c>
      <c r="K97">
        <v>9375</v>
      </c>
      <c r="L97">
        <v>0</v>
      </c>
      <c r="M97">
        <v>1103</v>
      </c>
      <c r="N97">
        <v>19243</v>
      </c>
      <c r="O97">
        <v>3819</v>
      </c>
      <c r="P97">
        <v>9950</v>
      </c>
      <c r="Q97">
        <v>1184</v>
      </c>
      <c r="R97">
        <v>4290</v>
      </c>
      <c r="S97">
        <v>12730</v>
      </c>
      <c r="T97">
        <v>106</v>
      </c>
      <c r="U97">
        <v>12624</v>
      </c>
      <c r="V97">
        <v>2494</v>
      </c>
      <c r="W97">
        <v>18496</v>
      </c>
      <c r="X97">
        <v>61653</v>
      </c>
      <c r="Y97">
        <v>161</v>
      </c>
      <c r="Z97">
        <v>692</v>
      </c>
      <c r="AA97">
        <v>144408</v>
      </c>
      <c r="AB97">
        <v>8688</v>
      </c>
      <c r="AC97">
        <v>737810</v>
      </c>
      <c r="AD97">
        <v>128216</v>
      </c>
      <c r="AE97">
        <v>3482</v>
      </c>
      <c r="AF97">
        <v>0</v>
      </c>
      <c r="AG97">
        <v>124734</v>
      </c>
      <c r="AH97">
        <v>134278</v>
      </c>
      <c r="AI97">
        <v>75965</v>
      </c>
      <c r="AJ97">
        <v>17656</v>
      </c>
      <c r="AK97">
        <v>40657</v>
      </c>
      <c r="AL97">
        <v>1640</v>
      </c>
      <c r="AM97">
        <v>108829</v>
      </c>
      <c r="AN97">
        <v>17667</v>
      </c>
      <c r="AO97">
        <v>347180</v>
      </c>
      <c r="AP97">
        <v>492855</v>
      </c>
      <c r="AQ97">
        <v>652734</v>
      </c>
      <c r="AR97">
        <v>652734</v>
      </c>
      <c r="AS97">
        <v>0</v>
      </c>
      <c r="AT97">
        <v>6306</v>
      </c>
      <c r="AU97">
        <v>133.71878488668449</v>
      </c>
      <c r="AV97">
        <v>39.829803654119047</v>
      </c>
      <c r="AW97">
        <v>53.259929469040259</v>
      </c>
      <c r="AX97">
        <v>984721</v>
      </c>
      <c r="AY97">
        <v>671114</v>
      </c>
      <c r="AZ97">
        <v>269678</v>
      </c>
      <c r="BA97">
        <v>201939</v>
      </c>
      <c r="BB97">
        <v>43502</v>
      </c>
      <c r="BC97">
        <v>155995</v>
      </c>
      <c r="BD97">
        <v>246911</v>
      </c>
      <c r="BE97">
        <v>7057</v>
      </c>
      <c r="BF97">
        <v>229008</v>
      </c>
    </row>
    <row r="98" spans="1:58" x14ac:dyDescent="0.25">
      <c r="A98" s="3" t="s">
        <v>274</v>
      </c>
      <c r="B98">
        <v>1256623</v>
      </c>
      <c r="C98">
        <v>936153</v>
      </c>
      <c r="D98">
        <v>501875</v>
      </c>
      <c r="E98">
        <v>236455</v>
      </c>
      <c r="F98">
        <v>49667</v>
      </c>
      <c r="G98">
        <v>148156</v>
      </c>
      <c r="H98">
        <v>320470</v>
      </c>
      <c r="I98">
        <v>1749</v>
      </c>
      <c r="J98">
        <v>35000</v>
      </c>
      <c r="K98">
        <v>8129</v>
      </c>
      <c r="L98">
        <v>0</v>
      </c>
      <c r="M98">
        <v>1067</v>
      </c>
      <c r="N98">
        <v>18304</v>
      </c>
      <c r="O98">
        <v>4603</v>
      </c>
      <c r="P98">
        <v>8627</v>
      </c>
      <c r="Q98">
        <v>1333</v>
      </c>
      <c r="R98">
        <v>3741</v>
      </c>
      <c r="S98">
        <v>13144</v>
      </c>
      <c r="T98">
        <v>104</v>
      </c>
      <c r="U98">
        <v>13040</v>
      </c>
      <c r="V98">
        <v>2545</v>
      </c>
      <c r="W98">
        <v>21318</v>
      </c>
      <c r="X98">
        <v>62888</v>
      </c>
      <c r="Y98">
        <v>170</v>
      </c>
      <c r="Z98">
        <v>759</v>
      </c>
      <c r="AA98">
        <v>149697</v>
      </c>
      <c r="AB98">
        <v>5700</v>
      </c>
      <c r="AC98">
        <v>742410</v>
      </c>
      <c r="AD98">
        <v>131662</v>
      </c>
      <c r="AE98">
        <v>3400</v>
      </c>
      <c r="AF98">
        <v>0</v>
      </c>
      <c r="AG98">
        <v>128262</v>
      </c>
      <c r="AH98">
        <v>138539</v>
      </c>
      <c r="AI98">
        <v>79707</v>
      </c>
      <c r="AJ98">
        <v>17958</v>
      </c>
      <c r="AK98">
        <v>40874</v>
      </c>
      <c r="AL98">
        <v>1668</v>
      </c>
      <c r="AM98">
        <v>113445</v>
      </c>
      <c r="AN98">
        <v>13031</v>
      </c>
      <c r="AO98">
        <v>344065</v>
      </c>
      <c r="AP98">
        <v>514213</v>
      </c>
      <c r="AQ98">
        <v>731114</v>
      </c>
      <c r="AR98">
        <v>731114</v>
      </c>
      <c r="AS98">
        <v>0</v>
      </c>
      <c r="AT98">
        <v>6411</v>
      </c>
      <c r="AU98">
        <v>143.4278321295742</v>
      </c>
      <c r="AV98">
        <v>36.636126254883031</v>
      </c>
      <c r="AW98">
        <v>52.546401663632523</v>
      </c>
      <c r="AX98">
        <v>1004589</v>
      </c>
      <c r="AY98">
        <v>684119</v>
      </c>
      <c r="AZ98">
        <v>273862</v>
      </c>
      <c r="BA98">
        <v>206279</v>
      </c>
      <c r="BB98">
        <v>44613</v>
      </c>
      <c r="BC98">
        <v>159365</v>
      </c>
      <c r="BD98">
        <v>262179</v>
      </c>
      <c r="BE98">
        <v>7118</v>
      </c>
      <c r="BF98">
        <v>232728</v>
      </c>
    </row>
    <row r="99" spans="1:58" x14ac:dyDescent="0.25">
      <c r="A99" s="3" t="s">
        <v>275</v>
      </c>
      <c r="B99">
        <v>1281838</v>
      </c>
      <c r="C99">
        <v>954648</v>
      </c>
      <c r="D99">
        <v>510631</v>
      </c>
      <c r="E99">
        <v>242659</v>
      </c>
      <c r="F99">
        <v>51001</v>
      </c>
      <c r="G99">
        <v>150356</v>
      </c>
      <c r="H99">
        <v>327190</v>
      </c>
      <c r="I99">
        <v>1832</v>
      </c>
      <c r="J99">
        <v>34846</v>
      </c>
      <c r="K99">
        <v>8539</v>
      </c>
      <c r="L99">
        <v>0</v>
      </c>
      <c r="M99">
        <v>1021</v>
      </c>
      <c r="N99">
        <v>17515</v>
      </c>
      <c r="O99">
        <v>5071</v>
      </c>
      <c r="P99">
        <v>7879</v>
      </c>
      <c r="Q99">
        <v>1364</v>
      </c>
      <c r="R99">
        <v>3201</v>
      </c>
      <c r="S99">
        <v>12687</v>
      </c>
      <c r="T99">
        <v>103</v>
      </c>
      <c r="U99">
        <v>12584</v>
      </c>
      <c r="V99">
        <v>2607</v>
      </c>
      <c r="W99">
        <v>22906</v>
      </c>
      <c r="X99">
        <v>64425</v>
      </c>
      <c r="Y99">
        <v>178</v>
      </c>
      <c r="Z99">
        <v>816</v>
      </c>
      <c r="AA99">
        <v>156494</v>
      </c>
      <c r="AB99">
        <v>3324</v>
      </c>
      <c r="AC99">
        <v>754795</v>
      </c>
      <c r="AD99">
        <v>136491</v>
      </c>
      <c r="AE99">
        <v>4928</v>
      </c>
      <c r="AF99">
        <v>0</v>
      </c>
      <c r="AG99">
        <v>131563</v>
      </c>
      <c r="AH99">
        <v>139162</v>
      </c>
      <c r="AI99">
        <v>80255</v>
      </c>
      <c r="AJ99">
        <v>17507</v>
      </c>
      <c r="AK99">
        <v>41400</v>
      </c>
      <c r="AL99">
        <v>1691</v>
      </c>
      <c r="AM99">
        <v>119316</v>
      </c>
      <c r="AN99">
        <v>12930</v>
      </c>
      <c r="AO99">
        <v>345205</v>
      </c>
      <c r="AP99">
        <v>527043</v>
      </c>
      <c r="AQ99">
        <v>728536</v>
      </c>
      <c r="AR99">
        <v>728536</v>
      </c>
      <c r="AS99">
        <v>0</v>
      </c>
      <c r="AT99">
        <v>6505</v>
      </c>
      <c r="AU99">
        <v>139.46514579024591</v>
      </c>
      <c r="AV99">
        <v>37.501721481509939</v>
      </c>
      <c r="AW99">
        <v>52.30183053803983</v>
      </c>
      <c r="AX99">
        <v>1025143</v>
      </c>
      <c r="AY99">
        <v>697953</v>
      </c>
      <c r="AZ99">
        <v>278072</v>
      </c>
      <c r="BA99">
        <v>210843</v>
      </c>
      <c r="BB99">
        <v>45748</v>
      </c>
      <c r="BC99">
        <v>163290</v>
      </c>
      <c r="BD99">
        <v>270348</v>
      </c>
      <c r="BE99">
        <v>7164</v>
      </c>
      <c r="BF99">
        <v>236424</v>
      </c>
    </row>
    <row r="100" spans="1:58" x14ac:dyDescent="0.25">
      <c r="A100" s="3" t="s">
        <v>276</v>
      </c>
      <c r="B100">
        <v>1324410</v>
      </c>
      <c r="C100">
        <v>980225</v>
      </c>
      <c r="D100">
        <v>524866</v>
      </c>
      <c r="E100">
        <v>249670</v>
      </c>
      <c r="F100">
        <v>52536</v>
      </c>
      <c r="G100">
        <v>153153</v>
      </c>
      <c r="H100">
        <v>344185</v>
      </c>
      <c r="I100">
        <v>1587</v>
      </c>
      <c r="J100">
        <v>37531</v>
      </c>
      <c r="K100">
        <v>9056</v>
      </c>
      <c r="L100">
        <v>0</v>
      </c>
      <c r="M100">
        <v>1121</v>
      </c>
      <c r="N100">
        <v>19274</v>
      </c>
      <c r="O100">
        <v>5099</v>
      </c>
      <c r="P100">
        <v>8959</v>
      </c>
      <c r="Q100">
        <v>1434</v>
      </c>
      <c r="R100">
        <v>3782</v>
      </c>
      <c r="S100">
        <v>13896</v>
      </c>
      <c r="T100">
        <v>100</v>
      </c>
      <c r="U100">
        <v>13796</v>
      </c>
      <c r="V100">
        <v>2752</v>
      </c>
      <c r="W100">
        <v>24109</v>
      </c>
      <c r="X100">
        <v>68028</v>
      </c>
      <c r="Y100">
        <v>185</v>
      </c>
      <c r="Z100">
        <v>845</v>
      </c>
      <c r="AA100">
        <v>160123</v>
      </c>
      <c r="AB100">
        <v>5678</v>
      </c>
      <c r="AC100">
        <v>775383</v>
      </c>
      <c r="AD100">
        <v>139274</v>
      </c>
      <c r="AE100">
        <v>4249</v>
      </c>
      <c r="AF100">
        <v>0</v>
      </c>
      <c r="AG100">
        <v>135025</v>
      </c>
      <c r="AH100">
        <v>146800</v>
      </c>
      <c r="AI100">
        <v>86106</v>
      </c>
      <c r="AJ100">
        <v>18296</v>
      </c>
      <c r="AK100">
        <v>42399</v>
      </c>
      <c r="AL100">
        <v>1702</v>
      </c>
      <c r="AM100">
        <v>126213</v>
      </c>
      <c r="AN100">
        <v>14330</v>
      </c>
      <c r="AO100">
        <v>347064</v>
      </c>
      <c r="AP100">
        <v>549027</v>
      </c>
      <c r="AQ100">
        <v>843150</v>
      </c>
      <c r="AR100">
        <v>843150</v>
      </c>
      <c r="AS100">
        <v>0</v>
      </c>
      <c r="AT100">
        <v>6548</v>
      </c>
      <c r="AU100">
        <v>154.7644288550344</v>
      </c>
      <c r="AV100">
        <v>33.667721607037322</v>
      </c>
      <c r="AW100">
        <v>52.105657053634317</v>
      </c>
      <c r="AX100">
        <v>1055574</v>
      </c>
      <c r="AY100">
        <v>711389</v>
      </c>
      <c r="AZ100">
        <v>282744</v>
      </c>
      <c r="BA100">
        <v>215745</v>
      </c>
      <c r="BB100">
        <v>46908</v>
      </c>
      <c r="BC100">
        <v>165992</v>
      </c>
      <c r="BD100">
        <v>280191</v>
      </c>
      <c r="BE100">
        <v>7228</v>
      </c>
      <c r="BF100">
        <v>240330</v>
      </c>
    </row>
    <row r="101" spans="1:58" x14ac:dyDescent="0.25">
      <c r="A101" s="3" t="s">
        <v>277</v>
      </c>
      <c r="B101">
        <v>1355305</v>
      </c>
      <c r="C101">
        <v>1003238</v>
      </c>
      <c r="D101">
        <v>536335</v>
      </c>
      <c r="E101">
        <v>255520</v>
      </c>
      <c r="F101">
        <v>54261</v>
      </c>
      <c r="G101">
        <v>157122</v>
      </c>
      <c r="H101">
        <v>352067</v>
      </c>
      <c r="I101">
        <v>1856</v>
      </c>
      <c r="J101">
        <v>36754</v>
      </c>
      <c r="K101">
        <v>7692</v>
      </c>
      <c r="L101">
        <v>0</v>
      </c>
      <c r="M101">
        <v>2202</v>
      </c>
      <c r="N101">
        <v>20976</v>
      </c>
      <c r="O101">
        <v>6207</v>
      </c>
      <c r="P101">
        <v>9399</v>
      </c>
      <c r="Q101">
        <v>1770</v>
      </c>
      <c r="R101">
        <v>3600</v>
      </c>
      <c r="S101">
        <v>12925</v>
      </c>
      <c r="T101">
        <v>123</v>
      </c>
      <c r="U101">
        <v>12802</v>
      </c>
      <c r="V101">
        <v>2813</v>
      </c>
      <c r="W101">
        <v>25548</v>
      </c>
      <c r="X101">
        <v>69504</v>
      </c>
      <c r="Y101">
        <v>194</v>
      </c>
      <c r="Z101">
        <v>845</v>
      </c>
      <c r="AA101">
        <v>165141</v>
      </c>
      <c r="AB101">
        <v>5617</v>
      </c>
      <c r="AC101">
        <v>788975</v>
      </c>
      <c r="AD101">
        <v>143342</v>
      </c>
      <c r="AE101">
        <v>4880</v>
      </c>
      <c r="AF101">
        <v>0</v>
      </c>
      <c r="AG101">
        <v>138462</v>
      </c>
      <c r="AH101">
        <v>149814</v>
      </c>
      <c r="AI101">
        <v>87278</v>
      </c>
      <c r="AJ101">
        <v>19325</v>
      </c>
      <c r="AK101">
        <v>43212</v>
      </c>
      <c r="AL101">
        <v>1765</v>
      </c>
      <c r="AM101">
        <v>126219</v>
      </c>
      <c r="AN101">
        <v>15517</v>
      </c>
      <c r="AO101">
        <v>352318</v>
      </c>
      <c r="AP101">
        <v>566330</v>
      </c>
      <c r="AQ101">
        <v>803399</v>
      </c>
      <c r="AR101">
        <v>803399</v>
      </c>
      <c r="AS101">
        <v>0</v>
      </c>
      <c r="AT101">
        <v>6793</v>
      </c>
      <c r="AU101">
        <v>143.06005350328061</v>
      </c>
      <c r="AV101">
        <v>36.183565246878153</v>
      </c>
      <c r="AW101">
        <v>51.764227801578336</v>
      </c>
      <c r="AX101">
        <v>1079969</v>
      </c>
      <c r="AY101">
        <v>727902</v>
      </c>
      <c r="AZ101">
        <v>287844</v>
      </c>
      <c r="BA101">
        <v>220942</v>
      </c>
      <c r="BB101">
        <v>48078</v>
      </c>
      <c r="BC101">
        <v>171038</v>
      </c>
      <c r="BD101">
        <v>290994</v>
      </c>
      <c r="BE101">
        <v>7330</v>
      </c>
      <c r="BF101">
        <v>244363</v>
      </c>
    </row>
    <row r="102" spans="1:58" x14ac:dyDescent="0.25">
      <c r="A102" s="3" t="s">
        <v>278</v>
      </c>
      <c r="B102">
        <v>1388187</v>
      </c>
      <c r="C102">
        <v>1028231</v>
      </c>
      <c r="D102">
        <v>550670</v>
      </c>
      <c r="E102">
        <v>261813</v>
      </c>
      <c r="F102">
        <v>55866</v>
      </c>
      <c r="G102">
        <v>159882</v>
      </c>
      <c r="H102">
        <v>359956</v>
      </c>
      <c r="I102">
        <v>1809</v>
      </c>
      <c r="J102">
        <v>40552</v>
      </c>
      <c r="K102">
        <v>4593</v>
      </c>
      <c r="L102">
        <v>0</v>
      </c>
      <c r="M102">
        <v>1946</v>
      </c>
      <c r="N102">
        <v>19656</v>
      </c>
      <c r="O102">
        <v>6806</v>
      </c>
      <c r="P102">
        <v>7949</v>
      </c>
      <c r="Q102">
        <v>1601</v>
      </c>
      <c r="R102">
        <v>3300</v>
      </c>
      <c r="S102">
        <v>13326</v>
      </c>
      <c r="T102">
        <v>160</v>
      </c>
      <c r="U102">
        <v>13166</v>
      </c>
      <c r="V102">
        <v>2883</v>
      </c>
      <c r="W102">
        <v>26502</v>
      </c>
      <c r="X102">
        <v>71268</v>
      </c>
      <c r="Y102">
        <v>207</v>
      </c>
      <c r="Z102">
        <v>816</v>
      </c>
      <c r="AA102">
        <v>171408</v>
      </c>
      <c r="AB102">
        <v>4990</v>
      </c>
      <c r="AC102">
        <v>806336</v>
      </c>
      <c r="AD102">
        <v>146657</v>
      </c>
      <c r="AE102">
        <v>4914</v>
      </c>
      <c r="AF102">
        <v>0</v>
      </c>
      <c r="AG102">
        <v>141743</v>
      </c>
      <c r="AH102">
        <v>157072</v>
      </c>
      <c r="AI102">
        <v>91765</v>
      </c>
      <c r="AJ102">
        <v>22533</v>
      </c>
      <c r="AK102">
        <v>42775</v>
      </c>
      <c r="AL102">
        <v>1811</v>
      </c>
      <c r="AM102">
        <v>131262</v>
      </c>
      <c r="AN102">
        <v>12220</v>
      </c>
      <c r="AO102">
        <v>357314</v>
      </c>
      <c r="AP102">
        <v>581851</v>
      </c>
      <c r="AQ102">
        <v>774485</v>
      </c>
      <c r="AR102">
        <v>774485</v>
      </c>
      <c r="AS102">
        <v>0</v>
      </c>
      <c r="AT102">
        <v>6964</v>
      </c>
      <c r="AU102">
        <v>134.30407964791982</v>
      </c>
      <c r="AV102">
        <v>38.867438739464703</v>
      </c>
      <c r="AW102">
        <v>52.200555881757118</v>
      </c>
      <c r="AX102">
        <v>1104973</v>
      </c>
      <c r="AY102">
        <v>745017</v>
      </c>
      <c r="AZ102">
        <v>293354</v>
      </c>
      <c r="BA102">
        <v>226161</v>
      </c>
      <c r="BB102">
        <v>49288</v>
      </c>
      <c r="BC102">
        <v>176214</v>
      </c>
      <c r="BD102">
        <v>298637</v>
      </c>
      <c r="BE102">
        <v>7447</v>
      </c>
      <c r="BF102">
        <v>248498</v>
      </c>
    </row>
    <row r="103" spans="1:58" x14ac:dyDescent="0.25">
      <c r="A103" s="3" t="s">
        <v>279</v>
      </c>
      <c r="B103">
        <v>1422389</v>
      </c>
      <c r="C103">
        <v>1054548</v>
      </c>
      <c r="D103">
        <v>563559</v>
      </c>
      <c r="E103">
        <v>269137</v>
      </c>
      <c r="F103">
        <v>57657</v>
      </c>
      <c r="G103">
        <v>164195</v>
      </c>
      <c r="H103">
        <v>367841</v>
      </c>
      <c r="I103">
        <v>1618</v>
      </c>
      <c r="J103">
        <v>41094</v>
      </c>
      <c r="K103">
        <v>3525</v>
      </c>
      <c r="L103">
        <v>0</v>
      </c>
      <c r="M103">
        <v>2868</v>
      </c>
      <c r="N103">
        <v>17611</v>
      </c>
      <c r="O103">
        <v>7206</v>
      </c>
      <c r="P103">
        <v>5786</v>
      </c>
      <c r="Q103">
        <v>1569</v>
      </c>
      <c r="R103">
        <v>3050</v>
      </c>
      <c r="S103">
        <v>13251</v>
      </c>
      <c r="T103">
        <v>201</v>
      </c>
      <c r="U103">
        <v>13050</v>
      </c>
      <c r="V103">
        <v>2947</v>
      </c>
      <c r="W103">
        <v>27077</v>
      </c>
      <c r="X103">
        <v>72834</v>
      </c>
      <c r="Y103">
        <v>230</v>
      </c>
      <c r="Z103">
        <v>777</v>
      </c>
      <c r="AA103">
        <v>179673</v>
      </c>
      <c r="AB103">
        <v>4336</v>
      </c>
      <c r="AC103">
        <v>824666</v>
      </c>
      <c r="AD103">
        <v>150245</v>
      </c>
      <c r="AE103">
        <v>5778</v>
      </c>
      <c r="AF103">
        <v>0</v>
      </c>
      <c r="AG103">
        <v>144467</v>
      </c>
      <c r="AH103">
        <v>159611</v>
      </c>
      <c r="AI103">
        <v>91186</v>
      </c>
      <c r="AJ103">
        <v>25853</v>
      </c>
      <c r="AK103">
        <v>42572</v>
      </c>
      <c r="AL103">
        <v>1860</v>
      </c>
      <c r="AM103">
        <v>137469</v>
      </c>
      <c r="AN103">
        <v>12507</v>
      </c>
      <c r="AO103">
        <v>362974</v>
      </c>
      <c r="AP103">
        <v>597723</v>
      </c>
      <c r="AQ103">
        <v>743955</v>
      </c>
      <c r="AR103">
        <v>743955</v>
      </c>
      <c r="AS103">
        <v>0</v>
      </c>
      <c r="AT103">
        <v>7157</v>
      </c>
      <c r="AU103">
        <v>125.66219045553369</v>
      </c>
      <c r="AV103">
        <v>41.253002649606842</v>
      </c>
      <c r="AW103">
        <v>51.839426758175321</v>
      </c>
      <c r="AX103">
        <v>1130406</v>
      </c>
      <c r="AY103">
        <v>762565</v>
      </c>
      <c r="AZ103">
        <v>299212</v>
      </c>
      <c r="BA103">
        <v>231462</v>
      </c>
      <c r="BB103">
        <v>50503</v>
      </c>
      <c r="BC103">
        <v>181388</v>
      </c>
      <c r="BD103">
        <v>305740</v>
      </c>
      <c r="BE103">
        <v>7571</v>
      </c>
      <c r="BF103">
        <v>252968</v>
      </c>
    </row>
    <row r="104" spans="1:58" x14ac:dyDescent="0.25">
      <c r="A104" s="3" t="s">
        <v>280</v>
      </c>
      <c r="B104">
        <v>1465591</v>
      </c>
      <c r="C104">
        <v>1083799</v>
      </c>
      <c r="D104">
        <v>580412</v>
      </c>
      <c r="E104">
        <v>276216</v>
      </c>
      <c r="F104">
        <v>59275</v>
      </c>
      <c r="G104">
        <v>167897</v>
      </c>
      <c r="H104">
        <v>381792</v>
      </c>
      <c r="I104">
        <v>1173</v>
      </c>
      <c r="J104">
        <v>43122</v>
      </c>
      <c r="K104">
        <v>3652</v>
      </c>
      <c r="L104">
        <v>0</v>
      </c>
      <c r="M104">
        <v>3311</v>
      </c>
      <c r="N104">
        <v>17750</v>
      </c>
      <c r="O104">
        <v>7628</v>
      </c>
      <c r="P104">
        <v>5646</v>
      </c>
      <c r="Q104">
        <v>1676</v>
      </c>
      <c r="R104">
        <v>2800</v>
      </c>
      <c r="S104">
        <v>14263</v>
      </c>
      <c r="T104">
        <v>236</v>
      </c>
      <c r="U104">
        <v>14027</v>
      </c>
      <c r="V104">
        <v>3104</v>
      </c>
      <c r="W104">
        <v>28569</v>
      </c>
      <c r="X104">
        <v>76695</v>
      </c>
      <c r="Y104">
        <v>253</v>
      </c>
      <c r="Z104">
        <v>745</v>
      </c>
      <c r="AA104">
        <v>182946</v>
      </c>
      <c r="AB104">
        <v>6209</v>
      </c>
      <c r="AC104">
        <v>845919</v>
      </c>
      <c r="AD104">
        <v>152356</v>
      </c>
      <c r="AE104">
        <v>5356</v>
      </c>
      <c r="AF104">
        <v>0</v>
      </c>
      <c r="AG104">
        <v>147000</v>
      </c>
      <c r="AH104">
        <v>166523</v>
      </c>
      <c r="AI104">
        <v>95655</v>
      </c>
      <c r="AJ104">
        <v>27575</v>
      </c>
      <c r="AK104">
        <v>43292</v>
      </c>
      <c r="AL104">
        <v>1979</v>
      </c>
      <c r="AM104">
        <v>145730</v>
      </c>
      <c r="AN104">
        <v>12628</v>
      </c>
      <c r="AO104">
        <v>366703</v>
      </c>
      <c r="AP104">
        <v>619672</v>
      </c>
      <c r="AQ104">
        <v>705075</v>
      </c>
      <c r="AR104">
        <v>705075</v>
      </c>
      <c r="AS104">
        <v>0</v>
      </c>
      <c r="AT104">
        <v>7611</v>
      </c>
      <c r="AU104">
        <v>115.0101497022991</v>
      </c>
      <c r="AV104">
        <v>44.74322418321433</v>
      </c>
      <c r="AW104">
        <v>51.459249114750087</v>
      </c>
      <c r="AX104">
        <v>1161327</v>
      </c>
      <c r="AY104">
        <v>779535</v>
      </c>
      <c r="AZ104">
        <v>304836</v>
      </c>
      <c r="BA104">
        <v>236565</v>
      </c>
      <c r="BB104">
        <v>51715</v>
      </c>
      <c r="BC104">
        <v>186419</v>
      </c>
      <c r="BD104">
        <v>315408</v>
      </c>
      <c r="BE104">
        <v>7686</v>
      </c>
      <c r="BF104">
        <v>257495</v>
      </c>
    </row>
    <row r="105" spans="1:58" x14ac:dyDescent="0.25">
      <c r="A105" s="3" t="s">
        <v>281</v>
      </c>
      <c r="B105">
        <v>1492630</v>
      </c>
      <c r="C105">
        <v>1106717</v>
      </c>
      <c r="D105">
        <v>592236</v>
      </c>
      <c r="E105">
        <v>283570</v>
      </c>
      <c r="F105">
        <v>61091</v>
      </c>
      <c r="G105">
        <v>169820</v>
      </c>
      <c r="H105">
        <v>385913</v>
      </c>
      <c r="I105">
        <v>1172</v>
      </c>
      <c r="J105">
        <v>40690</v>
      </c>
      <c r="K105">
        <v>4348</v>
      </c>
      <c r="L105">
        <v>0</v>
      </c>
      <c r="M105">
        <v>3762</v>
      </c>
      <c r="N105">
        <v>17562</v>
      </c>
      <c r="O105">
        <v>8156</v>
      </c>
      <c r="P105">
        <v>5255</v>
      </c>
      <c r="Q105">
        <v>1476</v>
      </c>
      <c r="R105">
        <v>2675</v>
      </c>
      <c r="S105">
        <v>13199</v>
      </c>
      <c r="T105">
        <v>194</v>
      </c>
      <c r="U105">
        <v>13005</v>
      </c>
      <c r="V105">
        <v>3185</v>
      </c>
      <c r="W105">
        <v>28802</v>
      </c>
      <c r="X105">
        <v>78735</v>
      </c>
      <c r="Y105">
        <v>28</v>
      </c>
      <c r="Z105">
        <v>719</v>
      </c>
      <c r="AA105">
        <v>186944</v>
      </c>
      <c r="AB105">
        <v>6767</v>
      </c>
      <c r="AC105">
        <v>858832</v>
      </c>
      <c r="AD105">
        <v>157113</v>
      </c>
      <c r="AE105">
        <v>7044</v>
      </c>
      <c r="AF105">
        <v>0</v>
      </c>
      <c r="AG105">
        <v>150069</v>
      </c>
      <c r="AH105">
        <v>181106</v>
      </c>
      <c r="AI105">
        <v>93524</v>
      </c>
      <c r="AJ105">
        <v>31125</v>
      </c>
      <c r="AK105">
        <v>56458</v>
      </c>
      <c r="AL105">
        <v>2102</v>
      </c>
      <c r="AM105">
        <v>143498</v>
      </c>
      <c r="AN105">
        <v>12846</v>
      </c>
      <c r="AO105">
        <v>362167</v>
      </c>
      <c r="AP105">
        <v>633798</v>
      </c>
      <c r="AQ105">
        <v>677754</v>
      </c>
      <c r="AR105">
        <v>677754</v>
      </c>
      <c r="AS105">
        <v>0</v>
      </c>
      <c r="AT105">
        <v>8077</v>
      </c>
      <c r="AU105">
        <v>108.20979454177871</v>
      </c>
      <c r="AV105">
        <v>49.315261420269039</v>
      </c>
      <c r="AW105">
        <v>53.363943060614197</v>
      </c>
      <c r="AX105">
        <v>1179438</v>
      </c>
      <c r="AY105">
        <v>793525</v>
      </c>
      <c r="AZ105">
        <v>310200</v>
      </c>
      <c r="BA105">
        <v>241507</v>
      </c>
      <c r="BB105">
        <v>52882</v>
      </c>
      <c r="BC105">
        <v>188936</v>
      </c>
      <c r="BD105">
        <v>320606</v>
      </c>
      <c r="BE105">
        <v>7788</v>
      </c>
      <c r="BF105">
        <v>262017</v>
      </c>
    </row>
    <row r="106" spans="1:58" x14ac:dyDescent="0.25">
      <c r="A106" s="3" t="s">
        <v>282</v>
      </c>
      <c r="B106">
        <v>1534055</v>
      </c>
      <c r="C106">
        <v>1143024</v>
      </c>
      <c r="D106">
        <v>617939</v>
      </c>
      <c r="E106">
        <v>290422</v>
      </c>
      <c r="F106">
        <v>62451</v>
      </c>
      <c r="G106">
        <v>172212</v>
      </c>
      <c r="H106">
        <v>391031</v>
      </c>
      <c r="I106">
        <v>1220</v>
      </c>
      <c r="J106">
        <v>39393</v>
      </c>
      <c r="K106">
        <v>5311</v>
      </c>
      <c r="L106">
        <v>0</v>
      </c>
      <c r="M106">
        <v>1259</v>
      </c>
      <c r="N106">
        <v>19033</v>
      </c>
      <c r="O106">
        <v>8432</v>
      </c>
      <c r="P106">
        <v>6065</v>
      </c>
      <c r="Q106">
        <v>1486</v>
      </c>
      <c r="R106">
        <v>3050</v>
      </c>
      <c r="S106">
        <v>13497</v>
      </c>
      <c r="T106">
        <v>202</v>
      </c>
      <c r="U106">
        <v>13295</v>
      </c>
      <c r="V106">
        <v>3284</v>
      </c>
      <c r="W106">
        <v>24169</v>
      </c>
      <c r="X106">
        <v>81139</v>
      </c>
      <c r="Y106">
        <v>29</v>
      </c>
      <c r="Z106">
        <v>688</v>
      </c>
      <c r="AA106">
        <v>189675</v>
      </c>
      <c r="AB106">
        <v>12334</v>
      </c>
      <c r="AC106">
        <v>883638</v>
      </c>
      <c r="AD106">
        <v>162692</v>
      </c>
      <c r="AE106">
        <v>6895</v>
      </c>
      <c r="AF106">
        <v>0</v>
      </c>
      <c r="AG106">
        <v>155797</v>
      </c>
      <c r="AH106">
        <v>187854</v>
      </c>
      <c r="AI106">
        <v>96837</v>
      </c>
      <c r="AJ106">
        <v>33716</v>
      </c>
      <c r="AK106">
        <v>57300</v>
      </c>
      <c r="AL106">
        <v>2147</v>
      </c>
      <c r="AM106">
        <v>146363</v>
      </c>
      <c r="AN106">
        <v>10054</v>
      </c>
      <c r="AO106">
        <v>374528</v>
      </c>
      <c r="AP106">
        <v>650417</v>
      </c>
      <c r="AQ106">
        <v>541573</v>
      </c>
      <c r="AR106">
        <v>541573</v>
      </c>
      <c r="AS106">
        <v>0</v>
      </c>
      <c r="AT106">
        <v>8253</v>
      </c>
      <c r="AU106">
        <v>84.534360522879652</v>
      </c>
      <c r="AV106">
        <v>63.755747490529593</v>
      </c>
      <c r="AW106">
        <v>53.895513437701076</v>
      </c>
      <c r="AX106">
        <v>1197278</v>
      </c>
      <c r="AY106">
        <v>806247</v>
      </c>
      <c r="AZ106">
        <v>315474</v>
      </c>
      <c r="BA106">
        <v>246313</v>
      </c>
      <c r="BB106">
        <v>53976</v>
      </c>
      <c r="BC106">
        <v>190484</v>
      </c>
      <c r="BD106">
        <v>313640</v>
      </c>
      <c r="BE106">
        <v>7887</v>
      </c>
      <c r="BF106">
        <v>266655</v>
      </c>
    </row>
    <row r="107" spans="1:58" x14ac:dyDescent="0.25">
      <c r="A107" s="3" t="s">
        <v>283</v>
      </c>
      <c r="B107">
        <v>1553054</v>
      </c>
      <c r="C107">
        <v>1158371</v>
      </c>
      <c r="D107">
        <v>622639</v>
      </c>
      <c r="E107">
        <v>296675</v>
      </c>
      <c r="F107">
        <v>63903</v>
      </c>
      <c r="G107">
        <v>175154</v>
      </c>
      <c r="H107">
        <v>394683</v>
      </c>
      <c r="I107">
        <v>1141</v>
      </c>
      <c r="J107">
        <v>40512</v>
      </c>
      <c r="K107">
        <v>5325</v>
      </c>
      <c r="L107">
        <v>0</v>
      </c>
      <c r="M107">
        <v>63</v>
      </c>
      <c r="N107">
        <v>18488</v>
      </c>
      <c r="O107">
        <v>8433</v>
      </c>
      <c r="P107">
        <v>6966</v>
      </c>
      <c r="Q107">
        <v>1164</v>
      </c>
      <c r="R107">
        <v>1925</v>
      </c>
      <c r="S107">
        <v>13887</v>
      </c>
      <c r="T107">
        <v>208</v>
      </c>
      <c r="U107">
        <v>13679</v>
      </c>
      <c r="V107">
        <v>3346</v>
      </c>
      <c r="W107">
        <v>28916</v>
      </c>
      <c r="X107">
        <v>82711</v>
      </c>
      <c r="Y107">
        <v>30</v>
      </c>
      <c r="Z107">
        <v>662</v>
      </c>
      <c r="AA107">
        <v>192568</v>
      </c>
      <c r="AB107">
        <v>7034</v>
      </c>
      <c r="AC107">
        <v>886910</v>
      </c>
      <c r="AD107">
        <v>168518</v>
      </c>
      <c r="AE107">
        <v>7361</v>
      </c>
      <c r="AF107">
        <v>0</v>
      </c>
      <c r="AG107">
        <v>161157</v>
      </c>
      <c r="AH107">
        <v>187596</v>
      </c>
      <c r="AI107">
        <v>98636</v>
      </c>
      <c r="AJ107">
        <v>30461</v>
      </c>
      <c r="AK107">
        <v>58499</v>
      </c>
      <c r="AL107">
        <v>2220</v>
      </c>
      <c r="AM107">
        <v>148279</v>
      </c>
      <c r="AN107">
        <v>10159</v>
      </c>
      <c r="AO107">
        <v>370138</v>
      </c>
      <c r="AP107">
        <v>666144</v>
      </c>
      <c r="AQ107">
        <v>633467</v>
      </c>
      <c r="AR107">
        <v>633467</v>
      </c>
      <c r="AS107">
        <v>0</v>
      </c>
      <c r="AT107">
        <v>8543</v>
      </c>
      <c r="AU107">
        <v>96.377061261911621</v>
      </c>
      <c r="AV107">
        <v>55.468583406362207</v>
      </c>
      <c r="AW107">
        <v>53.458990610664237</v>
      </c>
      <c r="AX107">
        <v>1212952</v>
      </c>
      <c r="AY107">
        <v>818269</v>
      </c>
      <c r="AZ107">
        <v>320665</v>
      </c>
      <c r="BA107">
        <v>251085</v>
      </c>
      <c r="BB107">
        <v>55017</v>
      </c>
      <c r="BC107">
        <v>191502</v>
      </c>
      <c r="BD107">
        <v>326042</v>
      </c>
      <c r="BE107">
        <v>7988</v>
      </c>
      <c r="BF107">
        <v>271281</v>
      </c>
    </row>
    <row r="108" spans="1:58" x14ac:dyDescent="0.25">
      <c r="A108" s="3" t="s">
        <v>284</v>
      </c>
      <c r="B108">
        <v>1589795</v>
      </c>
      <c r="C108">
        <v>1182929</v>
      </c>
      <c r="D108">
        <v>638014</v>
      </c>
      <c r="E108">
        <v>303435</v>
      </c>
      <c r="F108">
        <v>65342</v>
      </c>
      <c r="G108">
        <v>176138</v>
      </c>
      <c r="H108">
        <v>406866</v>
      </c>
      <c r="I108">
        <v>798</v>
      </c>
      <c r="J108">
        <v>44059</v>
      </c>
      <c r="K108">
        <v>5347</v>
      </c>
      <c r="L108">
        <v>0</v>
      </c>
      <c r="M108">
        <v>234</v>
      </c>
      <c r="N108">
        <v>19056</v>
      </c>
      <c r="O108">
        <v>9389</v>
      </c>
      <c r="P108">
        <v>6283</v>
      </c>
      <c r="Q108">
        <v>1209</v>
      </c>
      <c r="R108">
        <v>2175</v>
      </c>
      <c r="S108">
        <v>14876</v>
      </c>
      <c r="T108">
        <v>214</v>
      </c>
      <c r="U108">
        <v>14662</v>
      </c>
      <c r="V108">
        <v>3523</v>
      </c>
      <c r="W108">
        <v>32658</v>
      </c>
      <c r="X108">
        <v>87083</v>
      </c>
      <c r="Y108">
        <v>31</v>
      </c>
      <c r="Z108">
        <v>645</v>
      </c>
      <c r="AA108">
        <v>191389</v>
      </c>
      <c r="AB108">
        <v>7167</v>
      </c>
      <c r="AC108">
        <v>896881</v>
      </c>
      <c r="AD108">
        <v>173889</v>
      </c>
      <c r="AE108">
        <v>7133</v>
      </c>
      <c r="AF108">
        <v>0</v>
      </c>
      <c r="AG108">
        <v>166756</v>
      </c>
      <c r="AH108">
        <v>189495</v>
      </c>
      <c r="AI108">
        <v>101697</v>
      </c>
      <c r="AJ108">
        <v>28035</v>
      </c>
      <c r="AK108">
        <v>59762</v>
      </c>
      <c r="AL108">
        <v>2286</v>
      </c>
      <c r="AM108">
        <v>153602</v>
      </c>
      <c r="AN108">
        <v>9996</v>
      </c>
      <c r="AO108">
        <v>367613</v>
      </c>
      <c r="AP108">
        <v>692914</v>
      </c>
      <c r="AQ108">
        <v>702189</v>
      </c>
      <c r="AR108">
        <v>702189</v>
      </c>
      <c r="AS108">
        <v>0</v>
      </c>
      <c r="AT108">
        <v>8788</v>
      </c>
      <c r="AU108">
        <v>102.6068068201279</v>
      </c>
      <c r="AV108">
        <v>51.110494153950711</v>
      </c>
      <c r="AW108">
        <v>52.442846001356955</v>
      </c>
      <c r="AX108">
        <v>1237131</v>
      </c>
      <c r="AY108">
        <v>830265</v>
      </c>
      <c r="AZ108">
        <v>325860</v>
      </c>
      <c r="BA108">
        <v>255141</v>
      </c>
      <c r="BB108">
        <v>55969</v>
      </c>
      <c r="BC108">
        <v>193295</v>
      </c>
      <c r="BD108">
        <v>340250</v>
      </c>
      <c r="BE108">
        <v>8103</v>
      </c>
      <c r="BF108">
        <v>275842</v>
      </c>
    </row>
    <row r="109" spans="1:58" x14ac:dyDescent="0.25">
      <c r="A109" s="3" t="s">
        <v>285</v>
      </c>
      <c r="B109">
        <v>1624798</v>
      </c>
      <c r="C109">
        <v>1211980</v>
      </c>
      <c r="D109">
        <v>654188</v>
      </c>
      <c r="E109">
        <v>310534</v>
      </c>
      <c r="F109">
        <v>66848</v>
      </c>
      <c r="G109">
        <v>180410</v>
      </c>
      <c r="H109">
        <v>412818</v>
      </c>
      <c r="I109">
        <v>1082</v>
      </c>
      <c r="J109">
        <v>39955</v>
      </c>
      <c r="K109">
        <v>7544</v>
      </c>
      <c r="L109">
        <v>0</v>
      </c>
      <c r="M109">
        <v>1318</v>
      </c>
      <c r="N109">
        <v>19163</v>
      </c>
      <c r="O109">
        <v>9954</v>
      </c>
      <c r="P109">
        <v>5735</v>
      </c>
      <c r="Q109">
        <v>1049</v>
      </c>
      <c r="R109">
        <v>2425</v>
      </c>
      <c r="S109">
        <v>15887</v>
      </c>
      <c r="T109">
        <v>219</v>
      </c>
      <c r="U109">
        <v>15668</v>
      </c>
      <c r="V109">
        <v>3468</v>
      </c>
      <c r="W109">
        <v>35609</v>
      </c>
      <c r="X109">
        <v>85682</v>
      </c>
      <c r="Y109">
        <v>32</v>
      </c>
      <c r="Z109">
        <v>645</v>
      </c>
      <c r="AA109">
        <v>193247</v>
      </c>
      <c r="AB109">
        <v>9186</v>
      </c>
      <c r="AC109">
        <v>899436</v>
      </c>
      <c r="AD109">
        <v>180555</v>
      </c>
      <c r="AE109">
        <v>8333</v>
      </c>
      <c r="AF109">
        <v>0</v>
      </c>
      <c r="AG109">
        <v>172222</v>
      </c>
      <c r="AH109">
        <v>189253</v>
      </c>
      <c r="AI109">
        <v>99687</v>
      </c>
      <c r="AJ109">
        <v>28661</v>
      </c>
      <c r="AK109">
        <v>60905</v>
      </c>
      <c r="AL109">
        <v>2327</v>
      </c>
      <c r="AM109">
        <v>151671</v>
      </c>
      <c r="AN109">
        <v>11698</v>
      </c>
      <c r="AO109">
        <v>363932</v>
      </c>
      <c r="AP109">
        <v>725362</v>
      </c>
      <c r="AQ109">
        <v>774490</v>
      </c>
      <c r="AR109">
        <v>774490</v>
      </c>
      <c r="AS109">
        <v>0</v>
      </c>
      <c r="AT109">
        <v>8953</v>
      </c>
      <c r="AU109">
        <v>108.0071284464745</v>
      </c>
      <c r="AV109">
        <v>47.202892785118657</v>
      </c>
      <c r="AW109">
        <v>50.982489040874725</v>
      </c>
      <c r="AX109">
        <v>1255904</v>
      </c>
      <c r="AY109">
        <v>843086</v>
      </c>
      <c r="AZ109">
        <v>331089</v>
      </c>
      <c r="BA109">
        <v>259331</v>
      </c>
      <c r="BB109">
        <v>56906</v>
      </c>
      <c r="BC109">
        <v>195760</v>
      </c>
      <c r="BD109">
        <v>356468</v>
      </c>
      <c r="BE109">
        <v>8229</v>
      </c>
      <c r="BF109">
        <v>280423</v>
      </c>
    </row>
    <row r="110" spans="1:58" x14ac:dyDescent="0.25">
      <c r="A110" s="3" t="s">
        <v>286</v>
      </c>
      <c r="B110">
        <v>1660876</v>
      </c>
      <c r="C110">
        <v>1239981</v>
      </c>
      <c r="D110">
        <v>672198</v>
      </c>
      <c r="E110">
        <v>316394</v>
      </c>
      <c r="F110">
        <v>67845</v>
      </c>
      <c r="G110">
        <v>183544</v>
      </c>
      <c r="H110">
        <v>420895</v>
      </c>
      <c r="I110">
        <v>1102</v>
      </c>
      <c r="J110">
        <v>40676</v>
      </c>
      <c r="K110">
        <v>8824</v>
      </c>
      <c r="L110">
        <v>0</v>
      </c>
      <c r="M110">
        <v>6</v>
      </c>
      <c r="N110">
        <v>20525</v>
      </c>
      <c r="O110">
        <v>9791</v>
      </c>
      <c r="P110">
        <v>7130</v>
      </c>
      <c r="Q110">
        <v>929</v>
      </c>
      <c r="R110">
        <v>2675</v>
      </c>
      <c r="S110">
        <v>16379</v>
      </c>
      <c r="T110">
        <v>199</v>
      </c>
      <c r="U110">
        <v>16180</v>
      </c>
      <c r="V110">
        <v>3556</v>
      </c>
      <c r="W110">
        <v>35451</v>
      </c>
      <c r="X110">
        <v>87863</v>
      </c>
      <c r="Y110">
        <v>33</v>
      </c>
      <c r="Z110">
        <v>659</v>
      </c>
      <c r="AA110">
        <v>196592</v>
      </c>
      <c r="AB110">
        <v>9229</v>
      </c>
      <c r="AC110">
        <v>911874</v>
      </c>
      <c r="AD110">
        <v>184497</v>
      </c>
      <c r="AE110">
        <v>6856</v>
      </c>
      <c r="AF110">
        <v>20</v>
      </c>
      <c r="AG110">
        <v>177621</v>
      </c>
      <c r="AH110">
        <v>194719</v>
      </c>
      <c r="AI110">
        <v>102607</v>
      </c>
      <c r="AJ110">
        <v>30091</v>
      </c>
      <c r="AK110">
        <v>62021</v>
      </c>
      <c r="AL110">
        <v>2359</v>
      </c>
      <c r="AM110">
        <v>153719</v>
      </c>
      <c r="AN110">
        <v>10799</v>
      </c>
      <c r="AO110">
        <v>365781</v>
      </c>
      <c r="AP110">
        <v>749002</v>
      </c>
      <c r="AQ110">
        <v>778343</v>
      </c>
      <c r="AR110">
        <v>778343</v>
      </c>
      <c r="AS110">
        <v>0</v>
      </c>
      <c r="AT110">
        <v>9072</v>
      </c>
      <c r="AU110">
        <v>105.12854156416711</v>
      </c>
      <c r="AV110">
        <v>48.159556026687405</v>
      </c>
      <c r="AW110">
        <v>50.629438874634417</v>
      </c>
      <c r="AX110">
        <v>1275205</v>
      </c>
      <c r="AY110">
        <v>854310</v>
      </c>
      <c r="AZ110">
        <v>336321</v>
      </c>
      <c r="BA110">
        <v>263697</v>
      </c>
      <c r="BB110">
        <v>57839</v>
      </c>
      <c r="BC110">
        <v>196453</v>
      </c>
      <c r="BD110">
        <v>363331</v>
      </c>
      <c r="BE110">
        <v>8373</v>
      </c>
      <c r="BF110">
        <v>285041</v>
      </c>
    </row>
    <row r="111" spans="1:58" x14ac:dyDescent="0.25">
      <c r="A111" s="3" t="s">
        <v>287</v>
      </c>
      <c r="B111">
        <v>1698133</v>
      </c>
      <c r="C111">
        <v>1265969</v>
      </c>
      <c r="D111">
        <v>690481</v>
      </c>
      <c r="E111">
        <v>320659</v>
      </c>
      <c r="F111">
        <v>68809</v>
      </c>
      <c r="G111">
        <v>186020</v>
      </c>
      <c r="H111">
        <v>432164</v>
      </c>
      <c r="I111">
        <v>1239</v>
      </c>
      <c r="J111">
        <v>40734</v>
      </c>
      <c r="K111">
        <v>9265</v>
      </c>
      <c r="L111">
        <v>0</v>
      </c>
      <c r="M111">
        <v>1063</v>
      </c>
      <c r="N111">
        <v>20548</v>
      </c>
      <c r="O111">
        <v>10510</v>
      </c>
      <c r="P111">
        <v>6211</v>
      </c>
      <c r="Q111">
        <v>902</v>
      </c>
      <c r="R111">
        <v>2925</v>
      </c>
      <c r="S111">
        <v>16633</v>
      </c>
      <c r="T111">
        <v>220</v>
      </c>
      <c r="U111">
        <v>16413</v>
      </c>
      <c r="V111">
        <v>3641</v>
      </c>
      <c r="W111">
        <v>35026</v>
      </c>
      <c r="X111">
        <v>90017</v>
      </c>
      <c r="Y111">
        <v>34</v>
      </c>
      <c r="Z111">
        <v>677</v>
      </c>
      <c r="AA111">
        <v>201971</v>
      </c>
      <c r="AB111">
        <v>11316</v>
      </c>
      <c r="AC111">
        <v>923104</v>
      </c>
      <c r="AD111">
        <v>188691</v>
      </c>
      <c r="AE111">
        <v>7434</v>
      </c>
      <c r="AF111">
        <v>53</v>
      </c>
      <c r="AG111">
        <v>181204</v>
      </c>
      <c r="AH111">
        <v>197114</v>
      </c>
      <c r="AI111">
        <v>104363</v>
      </c>
      <c r="AJ111">
        <v>29810</v>
      </c>
      <c r="AK111">
        <v>62941</v>
      </c>
      <c r="AL111">
        <v>2292</v>
      </c>
      <c r="AM111">
        <v>156998</v>
      </c>
      <c r="AN111">
        <v>12131</v>
      </c>
      <c r="AO111">
        <v>365878</v>
      </c>
      <c r="AP111">
        <v>775029</v>
      </c>
      <c r="AQ111">
        <v>765304</v>
      </c>
      <c r="AR111">
        <v>765304</v>
      </c>
      <c r="AS111">
        <v>0</v>
      </c>
      <c r="AT111">
        <v>8823</v>
      </c>
      <c r="AU111">
        <v>99.883560421102047</v>
      </c>
      <c r="AV111">
        <v>49.837446771343139</v>
      </c>
      <c r="AW111">
        <v>49.779416258189087</v>
      </c>
      <c r="AX111">
        <v>1299561</v>
      </c>
      <c r="AY111">
        <v>867397</v>
      </c>
      <c r="AZ111">
        <v>341682</v>
      </c>
      <c r="BA111">
        <v>268009</v>
      </c>
      <c r="BB111">
        <v>58788</v>
      </c>
      <c r="BC111">
        <v>198918</v>
      </c>
      <c r="BD111">
        <v>376457</v>
      </c>
      <c r="BE111">
        <v>8527</v>
      </c>
      <c r="BF111">
        <v>289742</v>
      </c>
    </row>
    <row r="112" spans="1:58" x14ac:dyDescent="0.25">
      <c r="A112" s="3" t="s">
        <v>288</v>
      </c>
      <c r="B112">
        <v>1742609</v>
      </c>
      <c r="C112">
        <v>1288572</v>
      </c>
      <c r="D112">
        <v>707036</v>
      </c>
      <c r="E112">
        <v>324761</v>
      </c>
      <c r="F112">
        <v>69715</v>
      </c>
      <c r="G112">
        <v>187060</v>
      </c>
      <c r="H112">
        <v>454037</v>
      </c>
      <c r="I112">
        <v>1234</v>
      </c>
      <c r="J112">
        <v>42581</v>
      </c>
      <c r="K112">
        <v>9509</v>
      </c>
      <c r="L112">
        <v>0</v>
      </c>
      <c r="M112">
        <v>1077</v>
      </c>
      <c r="N112">
        <v>24418</v>
      </c>
      <c r="O112">
        <v>11275</v>
      </c>
      <c r="P112">
        <v>9057</v>
      </c>
      <c r="Q112">
        <v>911</v>
      </c>
      <c r="R112">
        <v>3175</v>
      </c>
      <c r="S112">
        <v>17553</v>
      </c>
      <c r="T112">
        <v>239</v>
      </c>
      <c r="U112">
        <v>17314</v>
      </c>
      <c r="V112">
        <v>3873</v>
      </c>
      <c r="W112">
        <v>36422</v>
      </c>
      <c r="X112">
        <v>95705</v>
      </c>
      <c r="Y112">
        <v>36</v>
      </c>
      <c r="Z112">
        <v>690</v>
      </c>
      <c r="AA112">
        <v>203801</v>
      </c>
      <c r="AB112">
        <v>17138</v>
      </c>
      <c r="AC112">
        <v>939473</v>
      </c>
      <c r="AD112">
        <v>191896</v>
      </c>
      <c r="AE112">
        <v>6247</v>
      </c>
      <c r="AF112">
        <v>86</v>
      </c>
      <c r="AG112">
        <v>185563</v>
      </c>
      <c r="AH112">
        <v>200340</v>
      </c>
      <c r="AI112">
        <v>106157</v>
      </c>
      <c r="AJ112">
        <v>29248</v>
      </c>
      <c r="AK112">
        <v>64936</v>
      </c>
      <c r="AL112">
        <v>2307</v>
      </c>
      <c r="AM112">
        <v>167228</v>
      </c>
      <c r="AN112">
        <v>13086</v>
      </c>
      <c r="AO112">
        <v>364616</v>
      </c>
      <c r="AP112">
        <v>803136</v>
      </c>
      <c r="AQ112">
        <v>823753</v>
      </c>
      <c r="AR112">
        <v>823753</v>
      </c>
      <c r="AS112">
        <v>0</v>
      </c>
      <c r="AT112">
        <v>8874</v>
      </c>
      <c r="AU112">
        <v>103.6719793710843</v>
      </c>
      <c r="AV112">
        <v>47.108246984310675</v>
      </c>
      <c r="AW112">
        <v>48.838052095653993</v>
      </c>
      <c r="AX112">
        <v>1334123</v>
      </c>
      <c r="AY112">
        <v>880086</v>
      </c>
      <c r="AZ112">
        <v>347299</v>
      </c>
      <c r="BA112">
        <v>272634</v>
      </c>
      <c r="BB112">
        <v>59798</v>
      </c>
      <c r="BC112">
        <v>200355</v>
      </c>
      <c r="BD112">
        <v>394650</v>
      </c>
      <c r="BE112">
        <v>8694</v>
      </c>
      <c r="BF112">
        <v>294562</v>
      </c>
    </row>
    <row r="113" spans="1:58" x14ac:dyDescent="0.25">
      <c r="A113" s="3" t="s">
        <v>289</v>
      </c>
      <c r="B113">
        <v>1787027</v>
      </c>
      <c r="C113">
        <v>1321858</v>
      </c>
      <c r="D113">
        <v>728970</v>
      </c>
      <c r="E113">
        <v>331984</v>
      </c>
      <c r="F113">
        <v>71225</v>
      </c>
      <c r="G113">
        <v>189679</v>
      </c>
      <c r="H113">
        <v>465169</v>
      </c>
      <c r="I113">
        <v>1421</v>
      </c>
      <c r="J113">
        <v>40251</v>
      </c>
      <c r="K113">
        <v>11740</v>
      </c>
      <c r="L113">
        <v>0</v>
      </c>
      <c r="M113">
        <v>2565</v>
      </c>
      <c r="N113">
        <v>23843</v>
      </c>
      <c r="O113">
        <v>12388</v>
      </c>
      <c r="P113">
        <v>7207</v>
      </c>
      <c r="Q113">
        <v>823</v>
      </c>
      <c r="R113">
        <v>3425</v>
      </c>
      <c r="S113">
        <v>16284</v>
      </c>
      <c r="T113">
        <v>237</v>
      </c>
      <c r="U113">
        <v>16047</v>
      </c>
      <c r="V113">
        <v>3755</v>
      </c>
      <c r="W113">
        <v>37700</v>
      </c>
      <c r="X113">
        <v>92802</v>
      </c>
      <c r="Y113">
        <v>36</v>
      </c>
      <c r="Z113">
        <v>701</v>
      </c>
      <c r="AA113">
        <v>210218</v>
      </c>
      <c r="AB113">
        <v>23853</v>
      </c>
      <c r="AC113">
        <v>945201</v>
      </c>
      <c r="AD113">
        <v>196002</v>
      </c>
      <c r="AE113">
        <v>7538</v>
      </c>
      <c r="AF113">
        <v>126</v>
      </c>
      <c r="AG113">
        <v>188338</v>
      </c>
      <c r="AH113">
        <v>205318</v>
      </c>
      <c r="AI113">
        <v>106744</v>
      </c>
      <c r="AJ113">
        <v>30562</v>
      </c>
      <c r="AK113">
        <v>68012</v>
      </c>
      <c r="AL113">
        <v>2260</v>
      </c>
      <c r="AM113">
        <v>166069</v>
      </c>
      <c r="AN113">
        <v>14398</v>
      </c>
      <c r="AO113">
        <v>361154</v>
      </c>
      <c r="AP113">
        <v>841826</v>
      </c>
      <c r="AQ113">
        <v>871948</v>
      </c>
      <c r="AR113">
        <v>871948</v>
      </c>
      <c r="AS113">
        <v>0</v>
      </c>
      <c r="AT113">
        <v>8689</v>
      </c>
      <c r="AU113">
        <v>104.6103686040573</v>
      </c>
      <c r="AV113">
        <v>45.571589530052385</v>
      </c>
      <c r="AW113">
        <v>47.672607786115776</v>
      </c>
      <c r="AX113">
        <v>1363891</v>
      </c>
      <c r="AY113">
        <v>898722</v>
      </c>
      <c r="AZ113">
        <v>353339</v>
      </c>
      <c r="BA113">
        <v>277710</v>
      </c>
      <c r="BB113">
        <v>60904</v>
      </c>
      <c r="BC113">
        <v>206769</v>
      </c>
      <c r="BD113">
        <v>418690</v>
      </c>
      <c r="BE113">
        <v>8912</v>
      </c>
      <c r="BF113">
        <v>299659</v>
      </c>
    </row>
    <row r="114" spans="1:58" x14ac:dyDescent="0.25">
      <c r="A114" s="3" t="s">
        <v>290</v>
      </c>
      <c r="B114">
        <v>1822492</v>
      </c>
      <c r="C114">
        <v>1348170</v>
      </c>
      <c r="D114">
        <v>743308</v>
      </c>
      <c r="E114">
        <v>338605</v>
      </c>
      <c r="F114">
        <v>72627</v>
      </c>
      <c r="G114">
        <v>193631</v>
      </c>
      <c r="H114">
        <v>474322</v>
      </c>
      <c r="I114">
        <v>1626</v>
      </c>
      <c r="J114">
        <v>40246</v>
      </c>
      <c r="K114">
        <v>12324</v>
      </c>
      <c r="L114">
        <v>0</v>
      </c>
      <c r="M114">
        <v>3111</v>
      </c>
      <c r="N114">
        <v>22902</v>
      </c>
      <c r="O114">
        <v>13219</v>
      </c>
      <c r="P114">
        <v>5200</v>
      </c>
      <c r="Q114">
        <v>808</v>
      </c>
      <c r="R114">
        <v>3675</v>
      </c>
      <c r="S114">
        <v>16804</v>
      </c>
      <c r="T114">
        <v>199</v>
      </c>
      <c r="U114">
        <v>16605</v>
      </c>
      <c r="V114">
        <v>3817</v>
      </c>
      <c r="W114">
        <v>37135</v>
      </c>
      <c r="X114">
        <v>94309</v>
      </c>
      <c r="Y114">
        <v>37</v>
      </c>
      <c r="Z114">
        <v>711</v>
      </c>
      <c r="AA114">
        <v>215549</v>
      </c>
      <c r="AB114">
        <v>25751</v>
      </c>
      <c r="AC114">
        <v>957061</v>
      </c>
      <c r="AD114">
        <v>200569</v>
      </c>
      <c r="AE114">
        <v>8126</v>
      </c>
      <c r="AF114">
        <v>293</v>
      </c>
      <c r="AG114">
        <v>192150</v>
      </c>
      <c r="AH114">
        <v>211022</v>
      </c>
      <c r="AI114">
        <v>110749</v>
      </c>
      <c r="AJ114">
        <v>30838</v>
      </c>
      <c r="AK114">
        <v>69436</v>
      </c>
      <c r="AL114">
        <v>2309</v>
      </c>
      <c r="AM114">
        <v>168842</v>
      </c>
      <c r="AN114">
        <v>12257</v>
      </c>
      <c r="AO114">
        <v>362062</v>
      </c>
      <c r="AP114">
        <v>865431</v>
      </c>
      <c r="AQ114">
        <v>874936</v>
      </c>
      <c r="AR114">
        <v>874936</v>
      </c>
      <c r="AS114">
        <v>0</v>
      </c>
      <c r="AT114">
        <v>8878</v>
      </c>
      <c r="AU114">
        <v>102.1241087689729</v>
      </c>
      <c r="AV114">
        <v>46.569912894051399</v>
      </c>
      <c r="AW114">
        <v>47.559108497536968</v>
      </c>
      <c r="AX114">
        <v>1391858</v>
      </c>
      <c r="AY114">
        <v>917536</v>
      </c>
      <c r="AZ114">
        <v>359599</v>
      </c>
      <c r="BA114">
        <v>283033</v>
      </c>
      <c r="BB114">
        <v>62076</v>
      </c>
      <c r="BC114">
        <v>212828</v>
      </c>
      <c r="BD114">
        <v>434797</v>
      </c>
      <c r="BE114">
        <v>9136</v>
      </c>
      <c r="BF114">
        <v>304905</v>
      </c>
    </row>
    <row r="115" spans="1:58" x14ac:dyDescent="0.25">
      <c r="A115" s="3" t="s">
        <v>291</v>
      </c>
      <c r="B115">
        <v>1861383</v>
      </c>
      <c r="C115">
        <v>1375604</v>
      </c>
      <c r="D115">
        <v>758900</v>
      </c>
      <c r="E115">
        <v>344615</v>
      </c>
      <c r="F115">
        <v>73998</v>
      </c>
      <c r="G115">
        <v>198091</v>
      </c>
      <c r="H115">
        <v>485779</v>
      </c>
      <c r="I115">
        <v>1820</v>
      </c>
      <c r="J115">
        <v>43158</v>
      </c>
      <c r="K115">
        <v>10941</v>
      </c>
      <c r="L115">
        <v>0</v>
      </c>
      <c r="M115">
        <v>2103</v>
      </c>
      <c r="N115">
        <v>23241</v>
      </c>
      <c r="O115">
        <v>13513</v>
      </c>
      <c r="P115">
        <v>4828</v>
      </c>
      <c r="Q115">
        <v>975</v>
      </c>
      <c r="R115">
        <v>3925</v>
      </c>
      <c r="S115">
        <v>17228</v>
      </c>
      <c r="T115">
        <v>271</v>
      </c>
      <c r="U115">
        <v>16957</v>
      </c>
      <c r="V115">
        <v>3894</v>
      </c>
      <c r="W115">
        <v>37755</v>
      </c>
      <c r="X115">
        <v>96238</v>
      </c>
      <c r="Y115">
        <v>37</v>
      </c>
      <c r="Z115">
        <v>721</v>
      </c>
      <c r="AA115">
        <v>222993</v>
      </c>
      <c r="AB115">
        <v>25650</v>
      </c>
      <c r="AC115">
        <v>972214</v>
      </c>
      <c r="AD115">
        <v>203414</v>
      </c>
      <c r="AE115">
        <v>7761</v>
      </c>
      <c r="AF115">
        <v>466</v>
      </c>
      <c r="AG115">
        <v>195187</v>
      </c>
      <c r="AH115">
        <v>214340</v>
      </c>
      <c r="AI115">
        <v>112568</v>
      </c>
      <c r="AJ115">
        <v>30460</v>
      </c>
      <c r="AK115">
        <v>71312</v>
      </c>
      <c r="AL115">
        <v>2386</v>
      </c>
      <c r="AM115">
        <v>177323</v>
      </c>
      <c r="AN115">
        <v>13824</v>
      </c>
      <c r="AO115">
        <v>360927</v>
      </c>
      <c r="AP115">
        <v>889169</v>
      </c>
      <c r="AQ115">
        <v>893435</v>
      </c>
      <c r="AR115">
        <v>893435</v>
      </c>
      <c r="AS115">
        <v>0</v>
      </c>
      <c r="AT115">
        <v>9173</v>
      </c>
      <c r="AU115">
        <v>101.51144598653271</v>
      </c>
      <c r="AV115">
        <v>46.282981212742193</v>
      </c>
      <c r="AW115">
        <v>46.982523474729845</v>
      </c>
      <c r="AX115">
        <v>1423665</v>
      </c>
      <c r="AY115">
        <v>937886</v>
      </c>
      <c r="AZ115">
        <v>366024</v>
      </c>
      <c r="BA115">
        <v>288528</v>
      </c>
      <c r="BB115">
        <v>63261</v>
      </c>
      <c r="BC115">
        <v>220073</v>
      </c>
      <c r="BD115">
        <v>451451</v>
      </c>
      <c r="BE115">
        <v>9365</v>
      </c>
      <c r="BF115">
        <v>310215</v>
      </c>
    </row>
    <row r="116" spans="1:58" x14ac:dyDescent="0.25">
      <c r="A116" s="3" t="s">
        <v>292</v>
      </c>
      <c r="B116">
        <v>1945313</v>
      </c>
      <c r="C116">
        <v>1403407</v>
      </c>
      <c r="D116">
        <v>775700</v>
      </c>
      <c r="E116">
        <v>350015</v>
      </c>
      <c r="F116">
        <v>75300</v>
      </c>
      <c r="G116">
        <v>202392</v>
      </c>
      <c r="H116">
        <v>541906</v>
      </c>
      <c r="I116">
        <v>2172</v>
      </c>
      <c r="J116">
        <v>44938</v>
      </c>
      <c r="K116">
        <v>11890</v>
      </c>
      <c r="L116">
        <v>0</v>
      </c>
      <c r="M116">
        <v>2688</v>
      </c>
      <c r="N116">
        <v>26327</v>
      </c>
      <c r="O116">
        <v>14235</v>
      </c>
      <c r="P116">
        <v>6881</v>
      </c>
      <c r="Q116">
        <v>1036</v>
      </c>
      <c r="R116">
        <v>4175</v>
      </c>
      <c r="S116">
        <v>18224</v>
      </c>
      <c r="T116">
        <v>226</v>
      </c>
      <c r="U116">
        <v>17998</v>
      </c>
      <c r="V116">
        <v>4685</v>
      </c>
      <c r="W116">
        <v>39717</v>
      </c>
      <c r="X116">
        <v>115780</v>
      </c>
      <c r="Y116">
        <v>41</v>
      </c>
      <c r="Z116">
        <v>732</v>
      </c>
      <c r="AA116">
        <v>230207</v>
      </c>
      <c r="AB116">
        <v>44505</v>
      </c>
      <c r="AC116">
        <v>996324</v>
      </c>
      <c r="AD116">
        <v>205352</v>
      </c>
      <c r="AE116">
        <v>6968</v>
      </c>
      <c r="AF116">
        <v>634</v>
      </c>
      <c r="AG116">
        <v>197750</v>
      </c>
      <c r="AH116">
        <v>226463</v>
      </c>
      <c r="AI116">
        <v>119174</v>
      </c>
      <c r="AJ116">
        <v>33116</v>
      </c>
      <c r="AK116">
        <v>74173</v>
      </c>
      <c r="AL116">
        <v>2465</v>
      </c>
      <c r="AM116">
        <v>190373</v>
      </c>
      <c r="AN116">
        <v>15521</v>
      </c>
      <c r="AO116">
        <v>356150</v>
      </c>
      <c r="AP116">
        <v>948989</v>
      </c>
      <c r="AQ116">
        <v>1032664</v>
      </c>
      <c r="AR116">
        <v>1032664</v>
      </c>
      <c r="AS116">
        <v>0</v>
      </c>
      <c r="AT116">
        <v>9481</v>
      </c>
      <c r="AU116">
        <v>109.8162926534731</v>
      </c>
      <c r="AV116">
        <v>41.435173584672413</v>
      </c>
      <c r="AW116">
        <v>45.502571485218446</v>
      </c>
      <c r="AX116">
        <v>1499664</v>
      </c>
      <c r="AY116">
        <v>957758</v>
      </c>
      <c r="AZ116">
        <v>372735</v>
      </c>
      <c r="BA116">
        <v>294833</v>
      </c>
      <c r="BB116">
        <v>64468</v>
      </c>
      <c r="BC116">
        <v>225722</v>
      </c>
      <c r="BD116">
        <v>503340</v>
      </c>
      <c r="BE116">
        <v>9605</v>
      </c>
      <c r="BF116">
        <v>315670</v>
      </c>
    </row>
    <row r="117" spans="1:58" x14ac:dyDescent="0.25">
      <c r="A117" s="3" t="s">
        <v>293</v>
      </c>
      <c r="B117">
        <v>1999467</v>
      </c>
      <c r="C117">
        <v>1440618</v>
      </c>
      <c r="D117">
        <v>793180</v>
      </c>
      <c r="E117">
        <v>358317</v>
      </c>
      <c r="F117">
        <v>77148</v>
      </c>
      <c r="G117">
        <v>211972</v>
      </c>
      <c r="H117">
        <v>558849</v>
      </c>
      <c r="I117">
        <v>2722</v>
      </c>
      <c r="J117">
        <v>41062</v>
      </c>
      <c r="K117">
        <v>15583</v>
      </c>
      <c r="L117">
        <v>0</v>
      </c>
      <c r="M117">
        <v>6514</v>
      </c>
      <c r="N117">
        <v>24727</v>
      </c>
      <c r="O117">
        <v>13258</v>
      </c>
      <c r="P117">
        <v>5947</v>
      </c>
      <c r="Q117">
        <v>1097</v>
      </c>
      <c r="R117">
        <v>4425</v>
      </c>
      <c r="S117">
        <v>17290</v>
      </c>
      <c r="T117">
        <v>264</v>
      </c>
      <c r="U117">
        <v>17026</v>
      </c>
      <c r="V117">
        <v>4067</v>
      </c>
      <c r="W117">
        <v>41532</v>
      </c>
      <c r="X117">
        <v>100509</v>
      </c>
      <c r="Y117">
        <v>42</v>
      </c>
      <c r="Z117">
        <v>743</v>
      </c>
      <c r="AA117">
        <v>240370</v>
      </c>
      <c r="AB117">
        <v>63688</v>
      </c>
      <c r="AC117">
        <v>1019694</v>
      </c>
      <c r="AD117">
        <v>206028</v>
      </c>
      <c r="AE117">
        <v>5871</v>
      </c>
      <c r="AF117">
        <v>955</v>
      </c>
      <c r="AG117">
        <v>199202</v>
      </c>
      <c r="AH117">
        <v>238367</v>
      </c>
      <c r="AI117">
        <v>126700</v>
      </c>
      <c r="AJ117">
        <v>35284</v>
      </c>
      <c r="AK117">
        <v>76383</v>
      </c>
      <c r="AL117">
        <v>2659</v>
      </c>
      <c r="AM117">
        <v>191868</v>
      </c>
      <c r="AN117">
        <v>17634</v>
      </c>
      <c r="AO117">
        <v>363138</v>
      </c>
      <c r="AP117">
        <v>979773</v>
      </c>
      <c r="AQ117">
        <v>970552</v>
      </c>
      <c r="AR117">
        <v>970552</v>
      </c>
      <c r="AS117">
        <v>0</v>
      </c>
      <c r="AT117">
        <v>10232</v>
      </c>
      <c r="AU117">
        <v>100.103203339229</v>
      </c>
      <c r="AV117">
        <v>45.310157512209983</v>
      </c>
      <c r="AW117">
        <v>45.356919107772498</v>
      </c>
      <c r="AX117">
        <v>1540973</v>
      </c>
      <c r="AY117">
        <v>982124</v>
      </c>
      <c r="AZ117">
        <v>379883</v>
      </c>
      <c r="BA117">
        <v>301786</v>
      </c>
      <c r="BB117">
        <v>65697</v>
      </c>
      <c r="BC117">
        <v>234758</v>
      </c>
      <c r="BD117">
        <v>521279</v>
      </c>
      <c r="BE117">
        <v>9811</v>
      </c>
      <c r="BF117">
        <v>321413</v>
      </c>
    </row>
    <row r="118" spans="1:58" x14ac:dyDescent="0.25">
      <c r="A118" s="3" t="s">
        <v>294</v>
      </c>
      <c r="B118">
        <v>2066221</v>
      </c>
      <c r="C118">
        <v>1489785</v>
      </c>
      <c r="D118">
        <v>819298</v>
      </c>
      <c r="E118">
        <v>369308</v>
      </c>
      <c r="F118">
        <v>79111</v>
      </c>
      <c r="G118">
        <v>222068</v>
      </c>
      <c r="H118">
        <v>576436</v>
      </c>
      <c r="I118">
        <v>3005</v>
      </c>
      <c r="J118">
        <v>41060</v>
      </c>
      <c r="K118">
        <v>17879</v>
      </c>
      <c r="L118">
        <v>0</v>
      </c>
      <c r="M118">
        <v>6345</v>
      </c>
      <c r="N118">
        <v>24502</v>
      </c>
      <c r="O118">
        <v>13437</v>
      </c>
      <c r="P118">
        <v>4759</v>
      </c>
      <c r="Q118">
        <v>1256</v>
      </c>
      <c r="R118">
        <v>5050</v>
      </c>
      <c r="S118">
        <v>18279</v>
      </c>
      <c r="T118">
        <v>300</v>
      </c>
      <c r="U118">
        <v>17979</v>
      </c>
      <c r="V118">
        <v>4173</v>
      </c>
      <c r="W118">
        <v>42579</v>
      </c>
      <c r="X118">
        <v>103102</v>
      </c>
      <c r="Y118">
        <v>45</v>
      </c>
      <c r="Z118">
        <v>754</v>
      </c>
      <c r="AA118">
        <v>251373</v>
      </c>
      <c r="AB118">
        <v>63340</v>
      </c>
      <c r="AC118">
        <v>1054417</v>
      </c>
      <c r="AD118">
        <v>209771</v>
      </c>
      <c r="AE118">
        <v>6032</v>
      </c>
      <c r="AF118">
        <v>1490</v>
      </c>
      <c r="AG118">
        <v>202249</v>
      </c>
      <c r="AH118">
        <v>251929</v>
      </c>
      <c r="AI118">
        <v>131863</v>
      </c>
      <c r="AJ118">
        <v>37122</v>
      </c>
      <c r="AK118">
        <v>82945</v>
      </c>
      <c r="AL118">
        <v>2895</v>
      </c>
      <c r="AM118">
        <v>203022</v>
      </c>
      <c r="AN118">
        <v>15760</v>
      </c>
      <c r="AO118">
        <v>371040</v>
      </c>
      <c r="AP118">
        <v>1011804</v>
      </c>
      <c r="AQ118">
        <v>903639</v>
      </c>
      <c r="AR118">
        <v>903639</v>
      </c>
      <c r="AS118">
        <v>0</v>
      </c>
      <c r="AT118">
        <v>11136</v>
      </c>
      <c r="AU118">
        <v>90.41032150309249</v>
      </c>
      <c r="AV118">
        <v>50.471460938656278</v>
      </c>
      <c r="AW118">
        <v>45.631410101946898</v>
      </c>
      <c r="AX118">
        <v>1584022</v>
      </c>
      <c r="AY118">
        <v>1007586</v>
      </c>
      <c r="AZ118">
        <v>387543</v>
      </c>
      <c r="BA118">
        <v>309337</v>
      </c>
      <c r="BB118">
        <v>66954</v>
      </c>
      <c r="BC118">
        <v>243752</v>
      </c>
      <c r="BD118">
        <v>529605</v>
      </c>
      <c r="BE118">
        <v>10005</v>
      </c>
      <c r="BF118">
        <v>327444</v>
      </c>
    </row>
    <row r="119" spans="1:58" x14ac:dyDescent="0.25">
      <c r="A119" s="3" t="s">
        <v>295</v>
      </c>
      <c r="B119">
        <v>2134677</v>
      </c>
      <c r="C119">
        <v>1541424</v>
      </c>
      <c r="D119">
        <v>851935</v>
      </c>
      <c r="E119">
        <v>379772</v>
      </c>
      <c r="F119">
        <v>81368</v>
      </c>
      <c r="G119">
        <v>228350</v>
      </c>
      <c r="H119">
        <v>593253</v>
      </c>
      <c r="I119">
        <v>2729</v>
      </c>
      <c r="J119">
        <v>42702</v>
      </c>
      <c r="K119">
        <v>17271</v>
      </c>
      <c r="L119">
        <v>0</v>
      </c>
      <c r="M119">
        <v>9501</v>
      </c>
      <c r="N119">
        <v>21890</v>
      </c>
      <c r="O119">
        <v>13633</v>
      </c>
      <c r="P119">
        <v>1923</v>
      </c>
      <c r="Q119">
        <v>1659</v>
      </c>
      <c r="R119">
        <v>4675</v>
      </c>
      <c r="S119">
        <v>18394</v>
      </c>
      <c r="T119">
        <v>312</v>
      </c>
      <c r="U119">
        <v>18082</v>
      </c>
      <c r="V119">
        <v>4243</v>
      </c>
      <c r="W119">
        <v>48182</v>
      </c>
      <c r="X119">
        <v>104878</v>
      </c>
      <c r="Y119">
        <v>49</v>
      </c>
      <c r="Z119">
        <v>765</v>
      </c>
      <c r="AA119">
        <v>264071</v>
      </c>
      <c r="AB119">
        <v>58578</v>
      </c>
      <c r="AC119">
        <v>1076694</v>
      </c>
      <c r="AD119">
        <v>213220</v>
      </c>
      <c r="AE119">
        <v>6335</v>
      </c>
      <c r="AF119">
        <v>1979</v>
      </c>
      <c r="AG119">
        <v>204906</v>
      </c>
      <c r="AH119">
        <v>265091</v>
      </c>
      <c r="AI119">
        <v>132131</v>
      </c>
      <c r="AJ119">
        <v>39101</v>
      </c>
      <c r="AK119">
        <v>93859</v>
      </c>
      <c r="AL119">
        <v>2992</v>
      </c>
      <c r="AM119">
        <v>211491</v>
      </c>
      <c r="AN119">
        <v>17565</v>
      </c>
      <c r="AO119">
        <v>366335</v>
      </c>
      <c r="AP119">
        <v>1057983</v>
      </c>
      <c r="AQ119">
        <v>953484</v>
      </c>
      <c r="AR119">
        <v>953484</v>
      </c>
      <c r="AS119">
        <v>0</v>
      </c>
      <c r="AT119">
        <v>11509</v>
      </c>
      <c r="AU119">
        <v>91.21059323841429</v>
      </c>
      <c r="AV119">
        <v>49.566265253537331</v>
      </c>
      <c r="AW119">
        <v>45.209684583877397</v>
      </c>
      <c r="AX119">
        <v>1627490</v>
      </c>
      <c r="AY119">
        <v>1034237</v>
      </c>
      <c r="AZ119">
        <v>395592</v>
      </c>
      <c r="BA119">
        <v>317033</v>
      </c>
      <c r="BB119">
        <v>68254</v>
      </c>
      <c r="BC119">
        <v>253358</v>
      </c>
      <c r="BD119">
        <v>550796</v>
      </c>
      <c r="BE119">
        <v>10191</v>
      </c>
      <c r="BF119">
        <v>333882</v>
      </c>
    </row>
    <row r="120" spans="1:58" x14ac:dyDescent="0.25">
      <c r="A120" s="3" t="s">
        <v>296</v>
      </c>
      <c r="B120">
        <v>2225285</v>
      </c>
      <c r="C120">
        <v>1596516</v>
      </c>
      <c r="D120">
        <v>883295</v>
      </c>
      <c r="E120">
        <v>388355</v>
      </c>
      <c r="F120">
        <v>83980</v>
      </c>
      <c r="G120">
        <v>240886</v>
      </c>
      <c r="H120">
        <v>628769</v>
      </c>
      <c r="I120">
        <v>3329</v>
      </c>
      <c r="J120">
        <v>46315</v>
      </c>
      <c r="K120">
        <v>16623</v>
      </c>
      <c r="L120">
        <v>0</v>
      </c>
      <c r="M120">
        <v>11262</v>
      </c>
      <c r="N120">
        <v>23431</v>
      </c>
      <c r="O120">
        <v>14876</v>
      </c>
      <c r="P120">
        <v>2482</v>
      </c>
      <c r="Q120">
        <v>2035</v>
      </c>
      <c r="R120">
        <v>4038</v>
      </c>
      <c r="S120">
        <v>19480</v>
      </c>
      <c r="T120">
        <v>324</v>
      </c>
      <c r="U120">
        <v>19156</v>
      </c>
      <c r="V120">
        <v>4679</v>
      </c>
      <c r="W120">
        <v>46857</v>
      </c>
      <c r="X120">
        <v>115623</v>
      </c>
      <c r="Y120">
        <v>51</v>
      </c>
      <c r="Z120">
        <v>775</v>
      </c>
      <c r="AA120">
        <v>269317</v>
      </c>
      <c r="AB120">
        <v>71027</v>
      </c>
      <c r="AC120">
        <v>1126825</v>
      </c>
      <c r="AD120">
        <v>217721</v>
      </c>
      <c r="AE120">
        <v>8382</v>
      </c>
      <c r="AF120">
        <v>2430</v>
      </c>
      <c r="AG120">
        <v>206909</v>
      </c>
      <c r="AH120">
        <v>279716</v>
      </c>
      <c r="AI120">
        <v>134126</v>
      </c>
      <c r="AJ120">
        <v>40752</v>
      </c>
      <c r="AK120">
        <v>104837</v>
      </c>
      <c r="AL120">
        <v>3011</v>
      </c>
      <c r="AM120">
        <v>228428</v>
      </c>
      <c r="AN120">
        <v>19305</v>
      </c>
      <c r="AO120">
        <v>378644</v>
      </c>
      <c r="AP120">
        <v>1098460</v>
      </c>
      <c r="AQ120">
        <v>809377</v>
      </c>
      <c r="AR120">
        <v>809377</v>
      </c>
      <c r="AS120">
        <v>0</v>
      </c>
      <c r="AT120">
        <v>11576</v>
      </c>
      <c r="AU120">
        <v>74.736745802351692</v>
      </c>
      <c r="AV120">
        <v>60.592631661116179</v>
      </c>
      <c r="AW120">
        <v>45.284961099523677</v>
      </c>
      <c r="AX120">
        <v>1690916</v>
      </c>
      <c r="AY120">
        <v>1062147</v>
      </c>
      <c r="AZ120">
        <v>403613</v>
      </c>
      <c r="BA120">
        <v>324994</v>
      </c>
      <c r="BB120">
        <v>69641</v>
      </c>
      <c r="BC120">
        <v>263899</v>
      </c>
      <c r="BD120">
        <v>564091</v>
      </c>
      <c r="BE120">
        <v>10365</v>
      </c>
      <c r="BF120">
        <v>340562</v>
      </c>
    </row>
    <row r="121" spans="1:58" x14ac:dyDescent="0.25">
      <c r="A121" s="3" t="s">
        <v>297</v>
      </c>
      <c r="B121">
        <v>2298166</v>
      </c>
      <c r="C121">
        <v>1656429</v>
      </c>
      <c r="D121">
        <v>911391</v>
      </c>
      <c r="E121">
        <v>402407</v>
      </c>
      <c r="F121">
        <v>86910</v>
      </c>
      <c r="G121">
        <v>255721</v>
      </c>
      <c r="H121">
        <v>641737</v>
      </c>
      <c r="I121">
        <v>3729</v>
      </c>
      <c r="J121">
        <v>42253</v>
      </c>
      <c r="K121">
        <v>18791</v>
      </c>
      <c r="L121">
        <v>0</v>
      </c>
      <c r="M121">
        <v>12472</v>
      </c>
      <c r="N121">
        <v>24079</v>
      </c>
      <c r="O121">
        <v>16212</v>
      </c>
      <c r="P121">
        <v>968</v>
      </c>
      <c r="Q121">
        <v>2330</v>
      </c>
      <c r="R121">
        <v>4569</v>
      </c>
      <c r="S121">
        <v>18532</v>
      </c>
      <c r="T121">
        <v>397</v>
      </c>
      <c r="U121">
        <v>18135</v>
      </c>
      <c r="V121">
        <v>4636</v>
      </c>
      <c r="W121">
        <v>52182</v>
      </c>
      <c r="X121">
        <v>114556</v>
      </c>
      <c r="Y121">
        <v>52</v>
      </c>
      <c r="Z121">
        <v>785</v>
      </c>
      <c r="AA121">
        <v>281929</v>
      </c>
      <c r="AB121">
        <v>67741</v>
      </c>
      <c r="AC121">
        <v>1144895</v>
      </c>
      <c r="AD121">
        <v>222690</v>
      </c>
      <c r="AE121">
        <v>9235</v>
      </c>
      <c r="AF121">
        <v>2841</v>
      </c>
      <c r="AG121">
        <v>210614</v>
      </c>
      <c r="AH121">
        <v>287422</v>
      </c>
      <c r="AI121">
        <v>137548</v>
      </c>
      <c r="AJ121">
        <v>43064</v>
      </c>
      <c r="AK121">
        <v>106810</v>
      </c>
      <c r="AL121">
        <v>3383</v>
      </c>
      <c r="AM121">
        <v>228286</v>
      </c>
      <c r="AN121">
        <v>22325</v>
      </c>
      <c r="AO121">
        <v>380789</v>
      </c>
      <c r="AP121">
        <v>1153271</v>
      </c>
      <c r="AQ121">
        <v>784167</v>
      </c>
      <c r="AR121">
        <v>784167</v>
      </c>
      <c r="AS121">
        <v>0</v>
      </c>
      <c r="AT121">
        <v>13011</v>
      </c>
      <c r="AU121">
        <v>69.123212658900215</v>
      </c>
      <c r="AV121">
        <v>63.989777319677231</v>
      </c>
      <c r="AW121">
        <v>44.231789856637192</v>
      </c>
      <c r="AX121">
        <v>1735081</v>
      </c>
      <c r="AY121">
        <v>1093344</v>
      </c>
      <c r="AZ121">
        <v>411834</v>
      </c>
      <c r="BA121">
        <v>333096</v>
      </c>
      <c r="BB121">
        <v>71081</v>
      </c>
      <c r="BC121">
        <v>277333</v>
      </c>
      <c r="BD121">
        <v>590186</v>
      </c>
      <c r="BE121">
        <v>10613</v>
      </c>
      <c r="BF121">
        <v>347560</v>
      </c>
    </row>
    <row r="122" spans="1:58" x14ac:dyDescent="0.25">
      <c r="A122" s="3" t="s">
        <v>298</v>
      </c>
      <c r="B122">
        <v>2397902</v>
      </c>
      <c r="C122">
        <v>1741797</v>
      </c>
      <c r="D122">
        <v>956292</v>
      </c>
      <c r="E122">
        <v>421743</v>
      </c>
      <c r="F122">
        <v>89787</v>
      </c>
      <c r="G122">
        <v>273975</v>
      </c>
      <c r="H122">
        <v>656105</v>
      </c>
      <c r="I122">
        <v>3529</v>
      </c>
      <c r="J122">
        <v>42598</v>
      </c>
      <c r="K122">
        <v>19179</v>
      </c>
      <c r="L122">
        <v>0</v>
      </c>
      <c r="M122">
        <v>10046</v>
      </c>
      <c r="N122">
        <v>23788</v>
      </c>
      <c r="O122">
        <v>15131</v>
      </c>
      <c r="P122">
        <v>1492</v>
      </c>
      <c r="Q122">
        <v>2607</v>
      </c>
      <c r="R122">
        <v>4558</v>
      </c>
      <c r="S122">
        <v>19803</v>
      </c>
      <c r="T122">
        <v>471</v>
      </c>
      <c r="U122">
        <v>19332</v>
      </c>
      <c r="V122">
        <v>4707</v>
      </c>
      <c r="W122">
        <v>54194</v>
      </c>
      <c r="X122">
        <v>116340</v>
      </c>
      <c r="Y122">
        <v>56</v>
      </c>
      <c r="Z122">
        <v>794</v>
      </c>
      <c r="AA122">
        <v>297374</v>
      </c>
      <c r="AB122">
        <v>63697</v>
      </c>
      <c r="AC122">
        <v>1183686</v>
      </c>
      <c r="AD122">
        <v>229232</v>
      </c>
      <c r="AE122">
        <v>9967</v>
      </c>
      <c r="AF122">
        <v>3265</v>
      </c>
      <c r="AG122">
        <v>216000</v>
      </c>
      <c r="AH122">
        <v>300266</v>
      </c>
      <c r="AI122">
        <v>147980</v>
      </c>
      <c r="AJ122">
        <v>44885</v>
      </c>
      <c r="AK122">
        <v>107401</v>
      </c>
      <c r="AL122">
        <v>3489</v>
      </c>
      <c r="AM122">
        <v>238995</v>
      </c>
      <c r="AN122">
        <v>21308</v>
      </c>
      <c r="AO122">
        <v>390396</v>
      </c>
      <c r="AP122">
        <v>1214216</v>
      </c>
      <c r="AQ122">
        <v>723296</v>
      </c>
      <c r="AR122">
        <v>723296</v>
      </c>
      <c r="AS122">
        <v>0</v>
      </c>
      <c r="AT122">
        <v>13415</v>
      </c>
      <c r="AU122">
        <v>60.673799318608197</v>
      </c>
      <c r="AV122">
        <v>71.873198848528361</v>
      </c>
      <c r="AW122">
        <v>43.608200433220325</v>
      </c>
      <c r="AX122">
        <v>1780852</v>
      </c>
      <c r="AY122">
        <v>1124747</v>
      </c>
      <c r="AZ122">
        <v>420398</v>
      </c>
      <c r="BA122">
        <v>341495</v>
      </c>
      <c r="BB122">
        <v>72579</v>
      </c>
      <c r="BC122">
        <v>290275</v>
      </c>
      <c r="BD122">
        <v>597166</v>
      </c>
      <c r="BE122">
        <v>10852</v>
      </c>
      <c r="BF122">
        <v>355037</v>
      </c>
    </row>
    <row r="123" spans="1:58" x14ac:dyDescent="0.25">
      <c r="A123" s="3" t="s">
        <v>299</v>
      </c>
      <c r="B123">
        <v>2517162</v>
      </c>
      <c r="C123">
        <v>1842893</v>
      </c>
      <c r="D123">
        <v>1010500</v>
      </c>
      <c r="E123">
        <v>448388</v>
      </c>
      <c r="F123">
        <v>92712</v>
      </c>
      <c r="G123">
        <v>291293</v>
      </c>
      <c r="H123">
        <v>674269</v>
      </c>
      <c r="I123">
        <v>3129</v>
      </c>
      <c r="J123">
        <v>45449</v>
      </c>
      <c r="K123">
        <v>19045</v>
      </c>
      <c r="L123">
        <v>0</v>
      </c>
      <c r="M123">
        <v>8630</v>
      </c>
      <c r="N123">
        <v>26587</v>
      </c>
      <c r="O123">
        <v>16933</v>
      </c>
      <c r="P123">
        <v>1981</v>
      </c>
      <c r="Q123">
        <v>3080</v>
      </c>
      <c r="R123">
        <v>4593</v>
      </c>
      <c r="S123">
        <v>20335</v>
      </c>
      <c r="T123">
        <v>617</v>
      </c>
      <c r="U123">
        <v>19718</v>
      </c>
      <c r="V123">
        <v>4870</v>
      </c>
      <c r="W123">
        <v>44800</v>
      </c>
      <c r="X123">
        <v>120347</v>
      </c>
      <c r="Y123">
        <v>60</v>
      </c>
      <c r="Z123">
        <v>804</v>
      </c>
      <c r="AA123">
        <v>305285</v>
      </c>
      <c r="AB123">
        <v>74928</v>
      </c>
      <c r="AC123">
        <v>1228570</v>
      </c>
      <c r="AD123">
        <v>236357</v>
      </c>
      <c r="AE123">
        <v>12569</v>
      </c>
      <c r="AF123">
        <v>3596</v>
      </c>
      <c r="AG123">
        <v>220192</v>
      </c>
      <c r="AH123">
        <v>302541</v>
      </c>
      <c r="AI123">
        <v>151507</v>
      </c>
      <c r="AJ123">
        <v>46427</v>
      </c>
      <c r="AK123">
        <v>104607</v>
      </c>
      <c r="AL123">
        <v>3814</v>
      </c>
      <c r="AM123">
        <v>248794</v>
      </c>
      <c r="AN123">
        <v>25444</v>
      </c>
      <c r="AO123">
        <v>411620</v>
      </c>
      <c r="AP123">
        <v>1288592</v>
      </c>
      <c r="AQ123">
        <v>540407</v>
      </c>
      <c r="AR123">
        <v>540407</v>
      </c>
      <c r="AS123">
        <v>0</v>
      </c>
      <c r="AT123">
        <v>14671</v>
      </c>
      <c r="AU123">
        <v>43.076323023871559</v>
      </c>
      <c r="AV123">
        <v>97.085039618348532</v>
      </c>
      <c r="AW123">
        <v>41.820665273853507</v>
      </c>
      <c r="AX123">
        <v>1833448</v>
      </c>
      <c r="AY123">
        <v>1159179</v>
      </c>
      <c r="AZ123">
        <v>428846</v>
      </c>
      <c r="BA123">
        <v>350495</v>
      </c>
      <c r="BB123">
        <v>74149</v>
      </c>
      <c r="BC123">
        <v>305689</v>
      </c>
      <c r="BD123">
        <v>604878</v>
      </c>
      <c r="BE123">
        <v>11075</v>
      </c>
      <c r="BF123">
        <v>362556</v>
      </c>
    </row>
    <row r="124" spans="1:58" x14ac:dyDescent="0.25">
      <c r="A124" s="3" t="s">
        <v>300</v>
      </c>
      <c r="B124">
        <v>2616236</v>
      </c>
      <c r="C124">
        <v>1943129</v>
      </c>
      <c r="D124">
        <v>1062857</v>
      </c>
      <c r="E124">
        <v>478836</v>
      </c>
      <c r="F124">
        <v>95599</v>
      </c>
      <c r="G124">
        <v>305837</v>
      </c>
      <c r="H124">
        <v>673107</v>
      </c>
      <c r="I124">
        <v>4946</v>
      </c>
      <c r="J124">
        <v>47772</v>
      </c>
      <c r="K124">
        <v>20464</v>
      </c>
      <c r="L124">
        <v>0</v>
      </c>
      <c r="M124">
        <v>5485</v>
      </c>
      <c r="N124">
        <v>26740</v>
      </c>
      <c r="O124">
        <v>16520</v>
      </c>
      <c r="P124">
        <v>2613</v>
      </c>
      <c r="Q124">
        <v>2953</v>
      </c>
      <c r="R124">
        <v>4654</v>
      </c>
      <c r="S124">
        <v>21022</v>
      </c>
      <c r="T124">
        <v>746</v>
      </c>
      <c r="U124">
        <v>20276</v>
      </c>
      <c r="V124">
        <v>4987</v>
      </c>
      <c r="W124">
        <v>53476</v>
      </c>
      <c r="X124">
        <v>123237</v>
      </c>
      <c r="Y124">
        <v>65</v>
      </c>
      <c r="Z124">
        <v>816</v>
      </c>
      <c r="AA124">
        <v>245519</v>
      </c>
      <c r="AB124">
        <v>118578</v>
      </c>
      <c r="AC124">
        <v>1153802</v>
      </c>
      <c r="AD124">
        <v>243170</v>
      </c>
      <c r="AE124">
        <v>12513</v>
      </c>
      <c r="AF124">
        <v>4078</v>
      </c>
      <c r="AG124">
        <v>226579</v>
      </c>
      <c r="AH124">
        <v>309896</v>
      </c>
      <c r="AI124">
        <v>156066</v>
      </c>
      <c r="AJ124">
        <v>50091</v>
      </c>
      <c r="AK124">
        <v>103738</v>
      </c>
      <c r="AL124">
        <v>3981</v>
      </c>
      <c r="AM124">
        <v>165205</v>
      </c>
      <c r="AN124">
        <v>24516</v>
      </c>
      <c r="AO124">
        <v>407034</v>
      </c>
      <c r="AP124">
        <v>1462434</v>
      </c>
      <c r="AQ124">
        <v>557581</v>
      </c>
      <c r="AR124">
        <v>557581</v>
      </c>
      <c r="AS124">
        <v>0</v>
      </c>
      <c r="AT124">
        <v>15314</v>
      </c>
      <c r="AU124">
        <v>39.174067988971345</v>
      </c>
      <c r="AV124">
        <v>96.538794414446784</v>
      </c>
      <c r="AW124">
        <v>37.818172959648656</v>
      </c>
      <c r="AX124">
        <v>1864897</v>
      </c>
      <c r="AY124">
        <v>1191790</v>
      </c>
      <c r="AZ124">
        <v>437356</v>
      </c>
      <c r="BA124">
        <v>359194</v>
      </c>
      <c r="BB124">
        <v>75714</v>
      </c>
      <c r="BC124">
        <v>319526</v>
      </c>
      <c r="BD124">
        <v>711095</v>
      </c>
      <c r="BE124">
        <v>11257</v>
      </c>
      <c r="BF124">
        <v>370334</v>
      </c>
    </row>
    <row r="125" spans="1:58" x14ac:dyDescent="0.25">
      <c r="A125" s="3" t="s">
        <v>301</v>
      </c>
      <c r="B125">
        <v>2809132</v>
      </c>
      <c r="C125">
        <v>2011342</v>
      </c>
      <c r="D125">
        <v>1104445</v>
      </c>
      <c r="E125">
        <v>505566</v>
      </c>
      <c r="F125">
        <v>97810</v>
      </c>
      <c r="G125">
        <v>303521</v>
      </c>
      <c r="H125">
        <v>797790</v>
      </c>
      <c r="I125">
        <v>2170</v>
      </c>
      <c r="J125">
        <v>52231</v>
      </c>
      <c r="K125">
        <v>19761</v>
      </c>
      <c r="L125">
        <v>0</v>
      </c>
      <c r="M125">
        <v>1453</v>
      </c>
      <c r="N125">
        <v>22971</v>
      </c>
      <c r="O125">
        <v>6255</v>
      </c>
      <c r="P125">
        <v>6488</v>
      </c>
      <c r="Q125">
        <v>3999</v>
      </c>
      <c r="R125">
        <v>6229</v>
      </c>
      <c r="S125">
        <v>28173</v>
      </c>
      <c r="T125">
        <v>9247</v>
      </c>
      <c r="U125">
        <v>18926</v>
      </c>
      <c r="V125">
        <v>5135</v>
      </c>
      <c r="W125">
        <v>62821</v>
      </c>
      <c r="X125">
        <v>126873</v>
      </c>
      <c r="Y125">
        <v>67</v>
      </c>
      <c r="Z125">
        <v>832</v>
      </c>
      <c r="AA125">
        <v>262584</v>
      </c>
      <c r="AB125">
        <v>212719</v>
      </c>
      <c r="AC125">
        <v>1411960</v>
      </c>
      <c r="AD125">
        <v>254526</v>
      </c>
      <c r="AE125">
        <v>14009</v>
      </c>
      <c r="AF125">
        <v>4508</v>
      </c>
      <c r="AG125">
        <v>236009</v>
      </c>
      <c r="AH125">
        <v>302346</v>
      </c>
      <c r="AI125">
        <v>147759</v>
      </c>
      <c r="AJ125">
        <v>50686</v>
      </c>
      <c r="AK125">
        <v>103900</v>
      </c>
      <c r="AL125">
        <v>4005</v>
      </c>
      <c r="AM125">
        <v>153059</v>
      </c>
      <c r="AN125">
        <v>22901</v>
      </c>
      <c r="AO125">
        <v>675123</v>
      </c>
      <c r="AP125">
        <v>1397172</v>
      </c>
      <c r="AQ125">
        <v>684902</v>
      </c>
      <c r="AR125">
        <v>684902</v>
      </c>
      <c r="AS125">
        <v>0</v>
      </c>
      <c r="AT125">
        <v>15404</v>
      </c>
      <c r="AU125">
        <v>50.123115845788014</v>
      </c>
      <c r="AV125">
        <v>79.518359567385829</v>
      </c>
      <c r="AW125">
        <v>39.857079484631058</v>
      </c>
      <c r="AX125">
        <v>2013139</v>
      </c>
      <c r="AY125">
        <v>1215349</v>
      </c>
      <c r="AZ125">
        <v>445280</v>
      </c>
      <c r="BA125">
        <v>366860</v>
      </c>
      <c r="BB125">
        <v>77210</v>
      </c>
      <c r="BC125">
        <v>325999</v>
      </c>
      <c r="BD125">
        <v>601179</v>
      </c>
      <c r="BE125">
        <v>11362</v>
      </c>
      <c r="BF125">
        <v>377814</v>
      </c>
    </row>
    <row r="126" spans="1:58" x14ac:dyDescent="0.25">
      <c r="A126" s="3" t="s">
        <v>302</v>
      </c>
      <c r="B126">
        <v>2877086</v>
      </c>
      <c r="C126">
        <v>2060463</v>
      </c>
      <c r="D126">
        <v>1132711</v>
      </c>
      <c r="E126">
        <v>525655</v>
      </c>
      <c r="F126">
        <v>100348</v>
      </c>
      <c r="G126">
        <v>301750</v>
      </c>
      <c r="H126">
        <v>816623</v>
      </c>
      <c r="I126">
        <v>1739</v>
      </c>
      <c r="J126">
        <v>54311</v>
      </c>
      <c r="K126">
        <v>21958</v>
      </c>
      <c r="L126">
        <v>0</v>
      </c>
      <c r="M126">
        <v>794</v>
      </c>
      <c r="N126">
        <v>25659</v>
      </c>
      <c r="O126">
        <v>6685</v>
      </c>
      <c r="P126">
        <v>8123</v>
      </c>
      <c r="Q126">
        <v>3555</v>
      </c>
      <c r="R126">
        <v>7296</v>
      </c>
      <c r="S126">
        <v>29100</v>
      </c>
      <c r="T126">
        <v>9397</v>
      </c>
      <c r="U126">
        <v>19703</v>
      </c>
      <c r="V126">
        <v>5287</v>
      </c>
      <c r="W126">
        <v>69226</v>
      </c>
      <c r="X126">
        <v>130649</v>
      </c>
      <c r="Y126">
        <v>71</v>
      </c>
      <c r="Z126">
        <v>851</v>
      </c>
      <c r="AA126">
        <v>269070</v>
      </c>
      <c r="AB126">
        <v>207908</v>
      </c>
      <c r="AC126">
        <v>1411811</v>
      </c>
      <c r="AD126">
        <v>261258</v>
      </c>
      <c r="AE126">
        <v>11658</v>
      </c>
      <c r="AF126">
        <v>5319</v>
      </c>
      <c r="AG126">
        <v>244281</v>
      </c>
      <c r="AH126">
        <v>301535</v>
      </c>
      <c r="AI126">
        <v>145314</v>
      </c>
      <c r="AJ126">
        <v>51207</v>
      </c>
      <c r="AK126">
        <v>105015</v>
      </c>
      <c r="AL126">
        <v>4164</v>
      </c>
      <c r="AM126">
        <v>153416</v>
      </c>
      <c r="AN126">
        <v>18582</v>
      </c>
      <c r="AO126">
        <v>672856</v>
      </c>
      <c r="AP126">
        <v>1465275</v>
      </c>
      <c r="AQ126">
        <v>791599</v>
      </c>
      <c r="AR126">
        <v>791599</v>
      </c>
      <c r="AS126">
        <v>0</v>
      </c>
      <c r="AT126">
        <v>16014</v>
      </c>
      <c r="AU126">
        <v>55.116813866669759</v>
      </c>
      <c r="AV126">
        <v>69.68598322132199</v>
      </c>
      <c r="AW126">
        <v>38.408693663254738</v>
      </c>
      <c r="AX126">
        <v>2039773</v>
      </c>
      <c r="AY126">
        <v>1223150</v>
      </c>
      <c r="AZ126">
        <v>452687</v>
      </c>
      <c r="BA126">
        <v>374382</v>
      </c>
      <c r="BB126">
        <v>78705</v>
      </c>
      <c r="BC126">
        <v>317376</v>
      </c>
      <c r="BD126">
        <v>627962</v>
      </c>
      <c r="BE126">
        <v>11453</v>
      </c>
      <c r="BF126">
        <v>385059</v>
      </c>
    </row>
    <row r="127" spans="1:58" x14ac:dyDescent="0.25">
      <c r="A127" s="3" t="s">
        <v>303</v>
      </c>
      <c r="B127">
        <v>2915250</v>
      </c>
      <c r="C127">
        <v>2095044</v>
      </c>
      <c r="D127">
        <v>1149775</v>
      </c>
      <c r="E127">
        <v>537658</v>
      </c>
      <c r="F127">
        <v>101973</v>
      </c>
      <c r="G127">
        <v>305638</v>
      </c>
      <c r="H127">
        <v>820206</v>
      </c>
      <c r="I127">
        <v>1760</v>
      </c>
      <c r="J127">
        <v>53584</v>
      </c>
      <c r="K127">
        <v>24292</v>
      </c>
      <c r="L127">
        <v>0</v>
      </c>
      <c r="M127">
        <v>813</v>
      </c>
      <c r="N127">
        <v>25362</v>
      </c>
      <c r="O127">
        <v>7267</v>
      </c>
      <c r="P127">
        <v>9192</v>
      </c>
      <c r="Q127">
        <v>3484</v>
      </c>
      <c r="R127">
        <v>5419</v>
      </c>
      <c r="S127">
        <v>29630</v>
      </c>
      <c r="T127">
        <v>9547</v>
      </c>
      <c r="U127">
        <v>20083</v>
      </c>
      <c r="V127">
        <v>5331</v>
      </c>
      <c r="W127">
        <v>58781</v>
      </c>
      <c r="X127">
        <v>131735</v>
      </c>
      <c r="Y127">
        <v>75</v>
      </c>
      <c r="Z127">
        <v>871</v>
      </c>
      <c r="AA127">
        <v>285011</v>
      </c>
      <c r="AB127">
        <v>202961</v>
      </c>
      <c r="AC127">
        <v>1442014</v>
      </c>
      <c r="AD127">
        <v>265658</v>
      </c>
      <c r="AE127">
        <v>11780</v>
      </c>
      <c r="AF127">
        <v>5920</v>
      </c>
      <c r="AG127">
        <v>247958</v>
      </c>
      <c r="AH127">
        <v>299219</v>
      </c>
      <c r="AI127">
        <v>141120</v>
      </c>
      <c r="AJ127">
        <v>51417</v>
      </c>
      <c r="AK127">
        <v>106682</v>
      </c>
      <c r="AL127">
        <v>4161</v>
      </c>
      <c r="AM127">
        <v>163619</v>
      </c>
      <c r="AN127">
        <v>20917</v>
      </c>
      <c r="AO127">
        <v>688440</v>
      </c>
      <c r="AP127">
        <v>1473236</v>
      </c>
      <c r="AQ127">
        <v>701690</v>
      </c>
      <c r="AR127">
        <v>701690</v>
      </c>
      <c r="AS127">
        <v>0</v>
      </c>
      <c r="AT127">
        <v>16002</v>
      </c>
      <c r="AU127">
        <v>48.715331820077843</v>
      </c>
      <c r="AV127">
        <v>78.707418344241603</v>
      </c>
      <c r="AW127">
        <v>38.342580013414114</v>
      </c>
      <c r="AX127">
        <v>2056017</v>
      </c>
      <c r="AY127">
        <v>1235811</v>
      </c>
      <c r="AZ127">
        <v>460150</v>
      </c>
      <c r="BA127">
        <v>382141</v>
      </c>
      <c r="BB127">
        <v>80271</v>
      </c>
      <c r="BC127">
        <v>313249</v>
      </c>
      <c r="BD127">
        <v>614003</v>
      </c>
      <c r="BE127">
        <v>11540</v>
      </c>
      <c r="BF127">
        <v>392393</v>
      </c>
    </row>
    <row r="128" spans="1:58" x14ac:dyDescent="0.25">
      <c r="A128" s="3" t="s">
        <v>304</v>
      </c>
      <c r="B128">
        <v>2962955</v>
      </c>
      <c r="C128">
        <v>2131816</v>
      </c>
      <c r="D128">
        <v>1170931</v>
      </c>
      <c r="E128">
        <v>550136</v>
      </c>
      <c r="F128">
        <v>103575</v>
      </c>
      <c r="G128">
        <v>307174</v>
      </c>
      <c r="H128">
        <v>831139</v>
      </c>
      <c r="I128">
        <v>2622</v>
      </c>
      <c r="J128">
        <v>58272</v>
      </c>
      <c r="K128">
        <v>24130</v>
      </c>
      <c r="L128">
        <v>0</v>
      </c>
      <c r="M128">
        <v>1189</v>
      </c>
      <c r="N128">
        <v>30745</v>
      </c>
      <c r="O128">
        <v>8371</v>
      </c>
      <c r="P128">
        <v>14264</v>
      </c>
      <c r="Q128">
        <v>3264</v>
      </c>
      <c r="R128">
        <v>4846</v>
      </c>
      <c r="S128">
        <v>30909</v>
      </c>
      <c r="T128">
        <v>9697</v>
      </c>
      <c r="U128">
        <v>21212</v>
      </c>
      <c r="V128">
        <v>5484</v>
      </c>
      <c r="W128">
        <v>60832</v>
      </c>
      <c r="X128">
        <v>135561</v>
      </c>
      <c r="Y128">
        <v>84</v>
      </c>
      <c r="Z128">
        <v>890</v>
      </c>
      <c r="AA128">
        <v>271441</v>
      </c>
      <c r="AB128">
        <v>208980</v>
      </c>
      <c r="AC128">
        <v>1449448</v>
      </c>
      <c r="AD128">
        <v>270077</v>
      </c>
      <c r="AE128">
        <v>9616</v>
      </c>
      <c r="AF128">
        <v>6678</v>
      </c>
      <c r="AG128">
        <v>253783</v>
      </c>
      <c r="AH128">
        <v>302588</v>
      </c>
      <c r="AI128">
        <v>141944</v>
      </c>
      <c r="AJ128">
        <v>52700</v>
      </c>
      <c r="AK128">
        <v>107945</v>
      </c>
      <c r="AL128">
        <v>4434</v>
      </c>
      <c r="AM128">
        <v>176372</v>
      </c>
      <c r="AN128">
        <v>22292</v>
      </c>
      <c r="AO128">
        <v>673685</v>
      </c>
      <c r="AP128">
        <v>1513507</v>
      </c>
      <c r="AQ128">
        <v>754817</v>
      </c>
      <c r="AR128">
        <v>754817</v>
      </c>
      <c r="AS128">
        <v>0</v>
      </c>
      <c r="AT128">
        <v>17056</v>
      </c>
      <c r="AU128">
        <v>50.998974259673361</v>
      </c>
      <c r="AV128">
        <v>74.191671624973893</v>
      </c>
      <c r="AW128">
        <v>37.836991514841806</v>
      </c>
      <c r="AX128">
        <v>2087615</v>
      </c>
      <c r="AY128">
        <v>1256476</v>
      </c>
      <c r="AZ128">
        <v>467854</v>
      </c>
      <c r="BA128">
        <v>390232</v>
      </c>
      <c r="BB128">
        <v>81934</v>
      </c>
      <c r="BC128">
        <v>316456</v>
      </c>
      <c r="BD128">
        <v>638167</v>
      </c>
      <c r="BE128">
        <v>11631</v>
      </c>
      <c r="BF128">
        <v>399755</v>
      </c>
    </row>
    <row r="129" spans="1:58" x14ac:dyDescent="0.25">
      <c r="A129" s="3" t="s">
        <v>305</v>
      </c>
      <c r="B129">
        <v>3040368</v>
      </c>
      <c r="C129">
        <v>2174034</v>
      </c>
      <c r="D129">
        <v>1189774</v>
      </c>
      <c r="E129">
        <v>564946</v>
      </c>
      <c r="F129">
        <v>105072</v>
      </c>
      <c r="G129">
        <v>314242</v>
      </c>
      <c r="H129">
        <v>866334</v>
      </c>
      <c r="I129">
        <v>3182</v>
      </c>
      <c r="J129">
        <v>58428</v>
      </c>
      <c r="K129">
        <v>24945</v>
      </c>
      <c r="L129">
        <v>0</v>
      </c>
      <c r="M129">
        <v>3107</v>
      </c>
      <c r="N129">
        <v>35755</v>
      </c>
      <c r="O129">
        <v>9324</v>
      </c>
      <c r="P129">
        <v>19259</v>
      </c>
      <c r="Q129">
        <v>3088</v>
      </c>
      <c r="R129">
        <v>4084</v>
      </c>
      <c r="S129">
        <v>30170</v>
      </c>
      <c r="T129">
        <v>9864</v>
      </c>
      <c r="U129">
        <v>20306</v>
      </c>
      <c r="V129">
        <v>5626</v>
      </c>
      <c r="W129">
        <v>68056</v>
      </c>
      <c r="X129">
        <v>139041</v>
      </c>
      <c r="Y129">
        <v>89</v>
      </c>
      <c r="Z129">
        <v>912</v>
      </c>
      <c r="AA129">
        <v>290075</v>
      </c>
      <c r="AB129">
        <v>206948</v>
      </c>
      <c r="AC129">
        <v>1467172</v>
      </c>
      <c r="AD129">
        <v>278165</v>
      </c>
      <c r="AE129">
        <v>10926</v>
      </c>
      <c r="AF129">
        <v>6985</v>
      </c>
      <c r="AG129">
        <v>260254</v>
      </c>
      <c r="AH129">
        <v>297876</v>
      </c>
      <c r="AI129">
        <v>134401</v>
      </c>
      <c r="AJ129">
        <v>55715</v>
      </c>
      <c r="AK129">
        <v>107760</v>
      </c>
      <c r="AL129">
        <v>4714</v>
      </c>
      <c r="AM129">
        <v>167962</v>
      </c>
      <c r="AN129">
        <v>25583</v>
      </c>
      <c r="AO129">
        <v>692872</v>
      </c>
      <c r="AP129">
        <v>1573196</v>
      </c>
      <c r="AQ129">
        <v>868179</v>
      </c>
      <c r="AR129">
        <v>868179</v>
      </c>
      <c r="AS129">
        <v>0</v>
      </c>
      <c r="AT129">
        <v>18135</v>
      </c>
      <c r="AU129">
        <v>56.338418075713761</v>
      </c>
      <c r="AV129">
        <v>64.992897255353228</v>
      </c>
      <c r="AW129">
        <v>36.615970175239994</v>
      </c>
      <c r="AX129">
        <v>2146060</v>
      </c>
      <c r="AY129">
        <v>1279726</v>
      </c>
      <c r="AZ129">
        <v>475943</v>
      </c>
      <c r="BA129">
        <v>398709</v>
      </c>
      <c r="BB129">
        <v>83795</v>
      </c>
      <c r="BC129">
        <v>321279</v>
      </c>
      <c r="BD129">
        <v>678888</v>
      </c>
      <c r="BE129">
        <v>11691</v>
      </c>
      <c r="BF129">
        <v>407378</v>
      </c>
    </row>
    <row r="130" spans="1:58" x14ac:dyDescent="0.25">
      <c r="A130" s="3" t="s">
        <v>306</v>
      </c>
      <c r="B130">
        <v>3132917</v>
      </c>
      <c r="C130">
        <v>2235675</v>
      </c>
      <c r="D130">
        <v>1225910</v>
      </c>
      <c r="E130">
        <v>576981</v>
      </c>
      <c r="F130">
        <v>107808</v>
      </c>
      <c r="G130">
        <v>324976</v>
      </c>
      <c r="H130">
        <v>897242</v>
      </c>
      <c r="I130">
        <v>3298</v>
      </c>
      <c r="J130">
        <v>59066</v>
      </c>
      <c r="K130">
        <v>26347</v>
      </c>
      <c r="L130">
        <v>0</v>
      </c>
      <c r="M130">
        <v>1329</v>
      </c>
      <c r="N130">
        <v>36008</v>
      </c>
      <c r="O130">
        <v>9073</v>
      </c>
      <c r="P130">
        <v>20432</v>
      </c>
      <c r="Q130">
        <v>3029</v>
      </c>
      <c r="R130">
        <v>3474</v>
      </c>
      <c r="S130">
        <v>31349</v>
      </c>
      <c r="T130">
        <v>10030</v>
      </c>
      <c r="U130">
        <v>21319</v>
      </c>
      <c r="V130">
        <v>5700</v>
      </c>
      <c r="W130">
        <v>67776</v>
      </c>
      <c r="X130">
        <v>140857</v>
      </c>
      <c r="Y130">
        <v>93</v>
      </c>
      <c r="Z130">
        <v>942</v>
      </c>
      <c r="AA130">
        <v>305080</v>
      </c>
      <c r="AB130">
        <v>219397</v>
      </c>
      <c r="AC130">
        <v>1496854</v>
      </c>
      <c r="AD130">
        <v>284516</v>
      </c>
      <c r="AE130">
        <v>11818</v>
      </c>
      <c r="AF130">
        <v>7487</v>
      </c>
      <c r="AG130">
        <v>265211</v>
      </c>
      <c r="AH130">
        <v>304962</v>
      </c>
      <c r="AI130">
        <v>136841</v>
      </c>
      <c r="AJ130">
        <v>58008</v>
      </c>
      <c r="AK130">
        <v>110113</v>
      </c>
      <c r="AL130">
        <v>4897</v>
      </c>
      <c r="AM130">
        <v>176210</v>
      </c>
      <c r="AN130">
        <v>22915</v>
      </c>
      <c r="AO130">
        <v>703354</v>
      </c>
      <c r="AP130">
        <v>1636063</v>
      </c>
      <c r="AQ130">
        <v>887651</v>
      </c>
      <c r="AR130">
        <v>887651</v>
      </c>
      <c r="AS130">
        <v>0</v>
      </c>
      <c r="AT130">
        <v>18837</v>
      </c>
      <c r="AU130">
        <v>55.406663358823835</v>
      </c>
      <c r="AV130">
        <v>65.028807846747227</v>
      </c>
      <c r="AW130">
        <v>36.030292649903664</v>
      </c>
      <c r="AX130">
        <v>2201671</v>
      </c>
      <c r="AY130">
        <v>1304429</v>
      </c>
      <c r="AZ130">
        <v>484203</v>
      </c>
      <c r="BA130">
        <v>407543</v>
      </c>
      <c r="BB130">
        <v>85787</v>
      </c>
      <c r="BC130">
        <v>326896</v>
      </c>
      <c r="BD130">
        <v>704817</v>
      </c>
      <c r="BE130">
        <v>11756</v>
      </c>
      <c r="BF130">
        <v>415067</v>
      </c>
    </row>
    <row r="131" spans="1:58" x14ac:dyDescent="0.25">
      <c r="A131" s="3" t="s">
        <v>307</v>
      </c>
      <c r="B131">
        <v>3213072</v>
      </c>
      <c r="C131">
        <v>2294723</v>
      </c>
      <c r="D131">
        <v>1258739</v>
      </c>
      <c r="E131">
        <v>591481</v>
      </c>
      <c r="F131">
        <v>110442</v>
      </c>
      <c r="G131">
        <v>334061</v>
      </c>
      <c r="H131">
        <v>918349</v>
      </c>
      <c r="I131">
        <v>2709</v>
      </c>
      <c r="J131">
        <v>58507</v>
      </c>
      <c r="K131">
        <v>25462</v>
      </c>
      <c r="L131">
        <v>0</v>
      </c>
      <c r="M131">
        <v>1961</v>
      </c>
      <c r="N131">
        <v>35022</v>
      </c>
      <c r="O131">
        <v>9486</v>
      </c>
      <c r="P131">
        <v>18534</v>
      </c>
      <c r="Q131">
        <v>3018</v>
      </c>
      <c r="R131">
        <v>3984</v>
      </c>
      <c r="S131">
        <v>31983</v>
      </c>
      <c r="T131">
        <v>10199</v>
      </c>
      <c r="U131">
        <v>21784</v>
      </c>
      <c r="V131">
        <v>5812</v>
      </c>
      <c r="W131">
        <v>67108</v>
      </c>
      <c r="X131">
        <v>143610</v>
      </c>
      <c r="Y131">
        <v>95</v>
      </c>
      <c r="Z131">
        <v>964</v>
      </c>
      <c r="AA131">
        <v>317988</v>
      </c>
      <c r="AB131">
        <v>227128</v>
      </c>
      <c r="AC131">
        <v>1533901</v>
      </c>
      <c r="AD131">
        <v>290157</v>
      </c>
      <c r="AE131">
        <v>10889</v>
      </c>
      <c r="AF131">
        <v>8360</v>
      </c>
      <c r="AG131">
        <v>270908</v>
      </c>
      <c r="AH131">
        <v>307742</v>
      </c>
      <c r="AI131">
        <v>135801</v>
      </c>
      <c r="AJ131">
        <v>59147</v>
      </c>
      <c r="AK131">
        <v>112793</v>
      </c>
      <c r="AL131">
        <v>5063</v>
      </c>
      <c r="AM131">
        <v>182625</v>
      </c>
      <c r="AN131">
        <v>26002</v>
      </c>
      <c r="AO131">
        <v>722312</v>
      </c>
      <c r="AP131">
        <v>1679171</v>
      </c>
      <c r="AQ131">
        <v>897275</v>
      </c>
      <c r="AR131">
        <v>897275</v>
      </c>
      <c r="AS131">
        <v>0</v>
      </c>
      <c r="AT131">
        <v>19469</v>
      </c>
      <c r="AU131">
        <v>54.595032951943281</v>
      </c>
      <c r="AV131">
        <v>65.219798710844074</v>
      </c>
      <c r="AW131">
        <v>35.606770597376403</v>
      </c>
      <c r="AX131">
        <v>2252240</v>
      </c>
      <c r="AY131">
        <v>1333891</v>
      </c>
      <c r="AZ131">
        <v>492707</v>
      </c>
      <c r="BA131">
        <v>417011</v>
      </c>
      <c r="BB131">
        <v>87931</v>
      </c>
      <c r="BC131">
        <v>336242</v>
      </c>
      <c r="BD131">
        <v>718339</v>
      </c>
      <c r="BE131">
        <v>11818</v>
      </c>
      <c r="BF131">
        <v>422924</v>
      </c>
    </row>
    <row r="132" spans="1:58" x14ac:dyDescent="0.25">
      <c r="A132" s="3" t="s">
        <v>308</v>
      </c>
      <c r="B132">
        <v>3335891</v>
      </c>
      <c r="C132">
        <v>2354268</v>
      </c>
      <c r="D132">
        <v>1292062</v>
      </c>
      <c r="E132">
        <v>608321</v>
      </c>
      <c r="F132">
        <v>113283</v>
      </c>
      <c r="G132">
        <v>340602</v>
      </c>
      <c r="H132">
        <v>981623</v>
      </c>
      <c r="I132">
        <v>3439</v>
      </c>
      <c r="J132">
        <v>62967</v>
      </c>
      <c r="K132">
        <v>28783</v>
      </c>
      <c r="L132">
        <v>0</v>
      </c>
      <c r="M132">
        <v>1459</v>
      </c>
      <c r="N132">
        <v>39154</v>
      </c>
      <c r="O132">
        <v>10511</v>
      </c>
      <c r="P132">
        <v>21547</v>
      </c>
      <c r="Q132">
        <v>2868</v>
      </c>
      <c r="R132">
        <v>4228</v>
      </c>
      <c r="S132">
        <v>33867</v>
      </c>
      <c r="T132">
        <v>10367</v>
      </c>
      <c r="U132">
        <v>23500</v>
      </c>
      <c r="V132">
        <v>8244</v>
      </c>
      <c r="W132">
        <v>67205</v>
      </c>
      <c r="X132">
        <v>203740</v>
      </c>
      <c r="Y132">
        <v>102</v>
      </c>
      <c r="Z132">
        <v>964</v>
      </c>
      <c r="AA132">
        <v>302449</v>
      </c>
      <c r="AB132">
        <v>229250</v>
      </c>
      <c r="AC132">
        <v>1553623</v>
      </c>
      <c r="AD132">
        <v>296826</v>
      </c>
      <c r="AE132">
        <v>11049</v>
      </c>
      <c r="AF132">
        <v>9163</v>
      </c>
      <c r="AG132">
        <v>276614</v>
      </c>
      <c r="AH132">
        <v>317520</v>
      </c>
      <c r="AI132">
        <v>138761</v>
      </c>
      <c r="AJ132">
        <v>63866</v>
      </c>
      <c r="AK132">
        <v>114892</v>
      </c>
      <c r="AL132">
        <v>8872</v>
      </c>
      <c r="AM132">
        <v>195180</v>
      </c>
      <c r="AN132">
        <v>27790</v>
      </c>
      <c r="AO132">
        <v>707435</v>
      </c>
      <c r="AP132">
        <v>1782268</v>
      </c>
      <c r="AQ132">
        <v>927300</v>
      </c>
      <c r="AR132">
        <v>927300</v>
      </c>
      <c r="AS132">
        <v>0</v>
      </c>
      <c r="AT132">
        <v>34129</v>
      </c>
      <c r="AU132">
        <v>53.944122647245472</v>
      </c>
      <c r="AV132">
        <v>63.899247791005479</v>
      </c>
      <c r="AW132">
        <v>34.46988859904728</v>
      </c>
      <c r="AX132">
        <v>2347395</v>
      </c>
      <c r="AY132">
        <v>1365772</v>
      </c>
      <c r="AZ132">
        <v>501365</v>
      </c>
      <c r="BA132">
        <v>427244</v>
      </c>
      <c r="BB132">
        <v>90219</v>
      </c>
      <c r="BC132">
        <v>346944</v>
      </c>
      <c r="BD132">
        <v>793772</v>
      </c>
      <c r="BE132">
        <v>11900</v>
      </c>
      <c r="BF132">
        <v>430859</v>
      </c>
    </row>
    <row r="133" spans="1:58" x14ac:dyDescent="0.25">
      <c r="A133" s="3" t="s">
        <v>309</v>
      </c>
      <c r="B133">
        <v>3424406</v>
      </c>
      <c r="C133">
        <v>2425119</v>
      </c>
      <c r="D133">
        <v>1331390</v>
      </c>
      <c r="E133">
        <v>626562</v>
      </c>
      <c r="F133">
        <v>115602</v>
      </c>
      <c r="G133">
        <v>351565</v>
      </c>
      <c r="H133">
        <v>999287</v>
      </c>
      <c r="I133">
        <v>3897</v>
      </c>
      <c r="J133">
        <v>58578</v>
      </c>
      <c r="K133">
        <v>27955</v>
      </c>
      <c r="L133">
        <v>31</v>
      </c>
      <c r="M133">
        <v>1701</v>
      </c>
      <c r="N133">
        <v>39768</v>
      </c>
      <c r="O133">
        <v>10494</v>
      </c>
      <c r="P133">
        <v>22381</v>
      </c>
      <c r="Q133">
        <v>2789</v>
      </c>
      <c r="R133">
        <v>4104</v>
      </c>
      <c r="S133">
        <v>32380</v>
      </c>
      <c r="T133">
        <v>11160</v>
      </c>
      <c r="U133">
        <v>21220</v>
      </c>
      <c r="V133">
        <v>8303</v>
      </c>
      <c r="W133">
        <v>64801</v>
      </c>
      <c r="X133">
        <v>205216</v>
      </c>
      <c r="Y133">
        <v>107</v>
      </c>
      <c r="Z133">
        <v>941</v>
      </c>
      <c r="AA133">
        <v>325485</v>
      </c>
      <c r="AB133">
        <v>230124</v>
      </c>
      <c r="AC133">
        <v>1594700</v>
      </c>
      <c r="AD133">
        <v>306027</v>
      </c>
      <c r="AE133">
        <v>12083</v>
      </c>
      <c r="AF133">
        <v>11928</v>
      </c>
      <c r="AG133">
        <v>282016</v>
      </c>
      <c r="AH133">
        <v>324556</v>
      </c>
      <c r="AI133">
        <v>141318</v>
      </c>
      <c r="AJ133">
        <v>67140</v>
      </c>
      <c r="AK133">
        <v>116098</v>
      </c>
      <c r="AL133">
        <v>9034</v>
      </c>
      <c r="AM133">
        <v>196568</v>
      </c>
      <c r="AN133">
        <v>29197</v>
      </c>
      <c r="AO133">
        <v>729318</v>
      </c>
      <c r="AP133">
        <v>1829706</v>
      </c>
      <c r="AQ133">
        <v>856996</v>
      </c>
      <c r="AR133">
        <v>856996</v>
      </c>
      <c r="AS133">
        <v>0</v>
      </c>
      <c r="AT133">
        <v>34742</v>
      </c>
      <c r="AU133">
        <v>48.736671805895995</v>
      </c>
      <c r="AV133">
        <v>70.713983797791997</v>
      </c>
      <c r="AW133">
        <v>34.463642204404351</v>
      </c>
      <c r="AX133">
        <v>2394935</v>
      </c>
      <c r="AY133">
        <v>1395648</v>
      </c>
      <c r="AZ133">
        <v>510278</v>
      </c>
      <c r="BA133">
        <v>439134</v>
      </c>
      <c r="BB133">
        <v>92581</v>
      </c>
      <c r="BC133">
        <v>353655</v>
      </c>
      <c r="BD133">
        <v>800235</v>
      </c>
      <c r="BE133">
        <v>11990</v>
      </c>
      <c r="BF133">
        <v>438974</v>
      </c>
    </row>
    <row r="134" spans="1:58" x14ac:dyDescent="0.25">
      <c r="A134" s="3" t="s">
        <v>310</v>
      </c>
      <c r="B134">
        <v>3502616</v>
      </c>
      <c r="C134">
        <v>2482846</v>
      </c>
      <c r="D134">
        <v>1361526</v>
      </c>
      <c r="E134">
        <v>644664</v>
      </c>
      <c r="F134">
        <v>118494</v>
      </c>
      <c r="G134">
        <v>358162</v>
      </c>
      <c r="H134">
        <v>1019770</v>
      </c>
      <c r="I134">
        <v>4744</v>
      </c>
      <c r="J134">
        <v>60714</v>
      </c>
      <c r="K134">
        <v>29290</v>
      </c>
      <c r="L134">
        <v>74</v>
      </c>
      <c r="M134">
        <v>1848</v>
      </c>
      <c r="N134">
        <v>34028</v>
      </c>
      <c r="O134">
        <v>9442</v>
      </c>
      <c r="P134">
        <v>17508</v>
      </c>
      <c r="Q134">
        <v>2682</v>
      </c>
      <c r="R134">
        <v>4396</v>
      </c>
      <c r="S134">
        <v>34094</v>
      </c>
      <c r="T134">
        <v>11961</v>
      </c>
      <c r="U134">
        <v>22133</v>
      </c>
      <c r="V134">
        <v>8437</v>
      </c>
      <c r="W134">
        <v>69475</v>
      </c>
      <c r="X134">
        <v>208534</v>
      </c>
      <c r="Y134">
        <v>111</v>
      </c>
      <c r="Z134">
        <v>895</v>
      </c>
      <c r="AA134">
        <v>338436</v>
      </c>
      <c r="AB134">
        <v>229090</v>
      </c>
      <c r="AC134">
        <v>1617019</v>
      </c>
      <c r="AD134">
        <v>312705</v>
      </c>
      <c r="AE134">
        <v>12914</v>
      </c>
      <c r="AF134">
        <v>14079</v>
      </c>
      <c r="AG134">
        <v>285712</v>
      </c>
      <c r="AH134">
        <v>337263</v>
      </c>
      <c r="AI134">
        <v>147277</v>
      </c>
      <c r="AJ134">
        <v>70964</v>
      </c>
      <c r="AK134">
        <v>119022</v>
      </c>
      <c r="AL134">
        <v>9202</v>
      </c>
      <c r="AM134">
        <v>204530</v>
      </c>
      <c r="AN134">
        <v>23478</v>
      </c>
      <c r="AO134">
        <v>729841</v>
      </c>
      <c r="AP134">
        <v>1885597</v>
      </c>
      <c r="AQ134">
        <v>881959</v>
      </c>
      <c r="AR134">
        <v>881959</v>
      </c>
      <c r="AS134">
        <v>0</v>
      </c>
      <c r="AT134">
        <v>35397</v>
      </c>
      <c r="AU134">
        <v>48.65070349605363</v>
      </c>
      <c r="AV134">
        <v>70.852314041707999</v>
      </c>
      <c r="AW134">
        <v>34.470149224524143</v>
      </c>
      <c r="AX134">
        <v>2450049</v>
      </c>
      <c r="AY134">
        <v>1430279</v>
      </c>
      <c r="AZ134">
        <v>519806</v>
      </c>
      <c r="BA134">
        <v>451790</v>
      </c>
      <c r="BB134">
        <v>95068</v>
      </c>
      <c r="BC134">
        <v>363615</v>
      </c>
      <c r="BD134">
        <v>833030</v>
      </c>
      <c r="BE134">
        <v>12102</v>
      </c>
      <c r="BF134">
        <v>447604</v>
      </c>
    </row>
    <row r="135" spans="1:58" x14ac:dyDescent="0.25">
      <c r="A135" s="3" t="s">
        <v>311</v>
      </c>
      <c r="B135">
        <v>3598219</v>
      </c>
      <c r="C135">
        <v>2550234</v>
      </c>
      <c r="D135">
        <v>1396991</v>
      </c>
      <c r="E135">
        <v>664448</v>
      </c>
      <c r="F135">
        <v>121635</v>
      </c>
      <c r="G135">
        <v>367160</v>
      </c>
      <c r="H135">
        <v>1047985</v>
      </c>
      <c r="I135">
        <v>4914</v>
      </c>
      <c r="J135">
        <v>60460</v>
      </c>
      <c r="K135">
        <v>29897</v>
      </c>
      <c r="L135">
        <v>130</v>
      </c>
      <c r="M135">
        <v>2167</v>
      </c>
      <c r="N135">
        <v>33482</v>
      </c>
      <c r="O135">
        <v>8984</v>
      </c>
      <c r="P135">
        <v>17055</v>
      </c>
      <c r="Q135">
        <v>2375</v>
      </c>
      <c r="R135">
        <v>5068</v>
      </c>
      <c r="S135">
        <v>35337</v>
      </c>
      <c r="T135">
        <v>12772</v>
      </c>
      <c r="U135">
        <v>22565</v>
      </c>
      <c r="V135">
        <v>8520</v>
      </c>
      <c r="W135">
        <v>69931</v>
      </c>
      <c r="X135">
        <v>210540</v>
      </c>
      <c r="Y135">
        <v>113</v>
      </c>
      <c r="Z135">
        <v>841</v>
      </c>
      <c r="AA135">
        <v>355283</v>
      </c>
      <c r="AB135">
        <v>236370</v>
      </c>
      <c r="AC135">
        <v>1661205</v>
      </c>
      <c r="AD135">
        <v>320704</v>
      </c>
      <c r="AE135">
        <v>13175</v>
      </c>
      <c r="AF135">
        <v>15713</v>
      </c>
      <c r="AG135">
        <v>291816</v>
      </c>
      <c r="AH135">
        <v>343178</v>
      </c>
      <c r="AI135">
        <v>148563</v>
      </c>
      <c r="AJ135">
        <v>71302</v>
      </c>
      <c r="AK135">
        <v>123313</v>
      </c>
      <c r="AL135">
        <v>9385</v>
      </c>
      <c r="AM135">
        <v>210061</v>
      </c>
      <c r="AN135">
        <v>26812</v>
      </c>
      <c r="AO135">
        <v>751065</v>
      </c>
      <c r="AP135">
        <v>1937014</v>
      </c>
      <c r="AQ135">
        <v>845194</v>
      </c>
      <c r="AR135">
        <v>845194</v>
      </c>
      <c r="AS135">
        <v>0</v>
      </c>
      <c r="AT135">
        <v>36095</v>
      </c>
      <c r="AU135">
        <v>45.497306445211997</v>
      </c>
      <c r="AV135">
        <v>75.330797155831618</v>
      </c>
      <c r="AW135">
        <v>34.273483629609757</v>
      </c>
      <c r="AX135">
        <v>2513387</v>
      </c>
      <c r="AY135">
        <v>1465402</v>
      </c>
      <c r="AZ135">
        <v>529783</v>
      </c>
      <c r="BA135">
        <v>465124</v>
      </c>
      <c r="BB135">
        <v>97601</v>
      </c>
      <c r="BC135">
        <v>372894</v>
      </c>
      <c r="BD135">
        <v>852182</v>
      </c>
      <c r="BE135">
        <v>12220</v>
      </c>
      <c r="BF135">
        <v>456620</v>
      </c>
    </row>
    <row r="136" spans="1:58" x14ac:dyDescent="0.25">
      <c r="A136" s="3" t="s">
        <v>312</v>
      </c>
      <c r="B136">
        <v>3712758</v>
      </c>
      <c r="C136">
        <v>2618158</v>
      </c>
      <c r="D136">
        <v>1430748</v>
      </c>
      <c r="E136">
        <v>686106</v>
      </c>
      <c r="F136">
        <v>124810</v>
      </c>
      <c r="G136">
        <v>376495</v>
      </c>
      <c r="H136">
        <v>1094600</v>
      </c>
      <c r="I136">
        <v>5686</v>
      </c>
      <c r="J136">
        <v>66717</v>
      </c>
      <c r="K136">
        <v>35456</v>
      </c>
      <c r="L136">
        <v>200</v>
      </c>
      <c r="M136">
        <v>2115</v>
      </c>
      <c r="N136">
        <v>32988</v>
      </c>
      <c r="O136">
        <v>9390</v>
      </c>
      <c r="P136">
        <v>16556</v>
      </c>
      <c r="Q136">
        <v>2672</v>
      </c>
      <c r="R136">
        <v>4370</v>
      </c>
      <c r="S136">
        <v>37943</v>
      </c>
      <c r="T136">
        <v>13582</v>
      </c>
      <c r="U136">
        <v>24361</v>
      </c>
      <c r="V136">
        <v>11302</v>
      </c>
      <c r="W136">
        <v>72035</v>
      </c>
      <c r="X136">
        <v>224410</v>
      </c>
      <c r="Y136">
        <v>121</v>
      </c>
      <c r="Z136">
        <v>790</v>
      </c>
      <c r="AA136">
        <v>346406</v>
      </c>
      <c r="AB136">
        <v>258431</v>
      </c>
      <c r="AC136">
        <v>1709098</v>
      </c>
      <c r="AD136">
        <v>329676</v>
      </c>
      <c r="AE136">
        <v>12808</v>
      </c>
      <c r="AF136">
        <v>17377</v>
      </c>
      <c r="AG136">
        <v>299491</v>
      </c>
      <c r="AH136">
        <v>360646</v>
      </c>
      <c r="AI136">
        <v>153766</v>
      </c>
      <c r="AJ136">
        <v>77648</v>
      </c>
      <c r="AK136">
        <v>129232</v>
      </c>
      <c r="AL136">
        <v>10368</v>
      </c>
      <c r="AM136">
        <v>227047</v>
      </c>
      <c r="AN136">
        <v>29134</v>
      </c>
      <c r="AO136">
        <v>752227</v>
      </c>
      <c r="AP136">
        <v>2003660</v>
      </c>
      <c r="AQ136">
        <v>819054</v>
      </c>
      <c r="AR136">
        <v>819054</v>
      </c>
      <c r="AS136">
        <v>0</v>
      </c>
      <c r="AT136">
        <v>39878</v>
      </c>
      <c r="AU136">
        <v>42.868146068098191</v>
      </c>
      <c r="AV136">
        <v>80.369827913136859</v>
      </c>
      <c r="AW136">
        <v>34.453055224482661</v>
      </c>
      <c r="AX136">
        <v>2599576</v>
      </c>
      <c r="AY136">
        <v>1504976</v>
      </c>
      <c r="AZ136">
        <v>540150</v>
      </c>
      <c r="BA136">
        <v>479667</v>
      </c>
      <c r="BB136">
        <v>100124</v>
      </c>
      <c r="BC136">
        <v>385035</v>
      </c>
      <c r="BD136">
        <v>890478</v>
      </c>
      <c r="BE136">
        <v>12346</v>
      </c>
      <c r="BF136">
        <v>465983</v>
      </c>
    </row>
    <row r="137" spans="1:58" x14ac:dyDescent="0.25">
      <c r="A137" s="3" t="s">
        <v>313</v>
      </c>
      <c r="B137">
        <v>3817103</v>
      </c>
      <c r="C137">
        <v>2694270</v>
      </c>
      <c r="D137">
        <v>1466861</v>
      </c>
      <c r="E137">
        <v>707947</v>
      </c>
      <c r="F137">
        <v>128432</v>
      </c>
      <c r="G137">
        <v>391031</v>
      </c>
      <c r="H137">
        <v>1122833</v>
      </c>
      <c r="I137">
        <v>7097</v>
      </c>
      <c r="J137">
        <v>59929</v>
      </c>
      <c r="K137">
        <v>35080</v>
      </c>
      <c r="L137">
        <v>255</v>
      </c>
      <c r="M137">
        <v>2376</v>
      </c>
      <c r="N137">
        <v>31857</v>
      </c>
      <c r="O137">
        <v>10332</v>
      </c>
      <c r="P137">
        <v>14993</v>
      </c>
      <c r="Q137">
        <v>2897</v>
      </c>
      <c r="R137">
        <v>3635</v>
      </c>
      <c r="S137">
        <v>37140</v>
      </c>
      <c r="T137">
        <v>14065</v>
      </c>
      <c r="U137">
        <v>23075</v>
      </c>
      <c r="V137">
        <v>11458</v>
      </c>
      <c r="W137">
        <v>67468</v>
      </c>
      <c r="X137">
        <v>228662</v>
      </c>
      <c r="Y137">
        <v>128</v>
      </c>
      <c r="Z137">
        <v>738</v>
      </c>
      <c r="AA137">
        <v>366132</v>
      </c>
      <c r="AB137">
        <v>274513</v>
      </c>
      <c r="AC137">
        <v>1762313</v>
      </c>
      <c r="AD137">
        <v>336357</v>
      </c>
      <c r="AE137">
        <v>13719</v>
      </c>
      <c r="AF137">
        <v>18702</v>
      </c>
      <c r="AG137">
        <v>303936</v>
      </c>
      <c r="AH137">
        <v>373188</v>
      </c>
      <c r="AI137">
        <v>162017</v>
      </c>
      <c r="AJ137">
        <v>78546</v>
      </c>
      <c r="AK137">
        <v>132625</v>
      </c>
      <c r="AL137">
        <v>10622</v>
      </c>
      <c r="AM137">
        <v>229719</v>
      </c>
      <c r="AN137">
        <v>32136</v>
      </c>
      <c r="AO137">
        <v>780291</v>
      </c>
      <c r="AP137">
        <v>2054790</v>
      </c>
      <c r="AQ137">
        <v>773767</v>
      </c>
      <c r="AR137">
        <v>773767</v>
      </c>
      <c r="AS137">
        <v>0</v>
      </c>
      <c r="AT137">
        <v>40851</v>
      </c>
      <c r="AU137">
        <v>39.644820949300545</v>
      </c>
      <c r="AV137">
        <v>87.10159228950306</v>
      </c>
      <c r="AW137">
        <v>34.531270307163247</v>
      </c>
      <c r="AX137">
        <v>2669787</v>
      </c>
      <c r="AY137">
        <v>1546954</v>
      </c>
      <c r="AZ137">
        <v>550833</v>
      </c>
      <c r="BA137">
        <v>494367</v>
      </c>
      <c r="BB137">
        <v>102631</v>
      </c>
      <c r="BC137">
        <v>399123</v>
      </c>
      <c r="BD137">
        <v>907474</v>
      </c>
      <c r="BE137">
        <v>12483</v>
      </c>
      <c r="BF137">
        <v>475605</v>
      </c>
    </row>
    <row r="138" spans="1:58" x14ac:dyDescent="0.25">
      <c r="A138" s="3" t="s">
        <v>314</v>
      </c>
      <c r="B138">
        <v>3935422</v>
      </c>
      <c r="C138">
        <v>2787805</v>
      </c>
      <c r="D138">
        <v>1517557</v>
      </c>
      <c r="E138">
        <v>732107</v>
      </c>
      <c r="F138">
        <v>131748</v>
      </c>
      <c r="G138">
        <v>406393</v>
      </c>
      <c r="H138">
        <v>1147617</v>
      </c>
      <c r="I138">
        <v>7450</v>
      </c>
      <c r="J138">
        <v>62348</v>
      </c>
      <c r="K138">
        <v>35386</v>
      </c>
      <c r="L138">
        <v>268</v>
      </c>
      <c r="M138">
        <v>2272</v>
      </c>
      <c r="N138">
        <v>31087</v>
      </c>
      <c r="O138">
        <v>9330</v>
      </c>
      <c r="P138">
        <v>13970</v>
      </c>
      <c r="Q138">
        <v>3358</v>
      </c>
      <c r="R138">
        <v>4429</v>
      </c>
      <c r="S138">
        <v>38259</v>
      </c>
      <c r="T138">
        <v>14552</v>
      </c>
      <c r="U138">
        <v>23707</v>
      </c>
      <c r="V138">
        <v>11594</v>
      </c>
      <c r="W138">
        <v>72135</v>
      </c>
      <c r="X138">
        <v>231986</v>
      </c>
      <c r="Y138">
        <v>132</v>
      </c>
      <c r="Z138">
        <v>667</v>
      </c>
      <c r="AA138">
        <v>389338</v>
      </c>
      <c r="AB138">
        <v>264695</v>
      </c>
      <c r="AC138">
        <v>1792470</v>
      </c>
      <c r="AD138">
        <v>345610</v>
      </c>
      <c r="AE138">
        <v>14419</v>
      </c>
      <c r="AF138">
        <v>20838</v>
      </c>
      <c r="AG138">
        <v>310353</v>
      </c>
      <c r="AH138">
        <v>388002</v>
      </c>
      <c r="AI138">
        <v>168747</v>
      </c>
      <c r="AJ138">
        <v>82257</v>
      </c>
      <c r="AK138">
        <v>136999</v>
      </c>
      <c r="AL138">
        <v>11049</v>
      </c>
      <c r="AM138">
        <v>241512</v>
      </c>
      <c r="AN138">
        <v>27075</v>
      </c>
      <c r="AO138">
        <v>779222</v>
      </c>
      <c r="AP138">
        <v>2142952</v>
      </c>
      <c r="AQ138">
        <v>833089</v>
      </c>
      <c r="AR138">
        <v>833089</v>
      </c>
      <c r="AS138">
        <v>0</v>
      </c>
      <c r="AT138">
        <v>42501</v>
      </c>
      <c r="AU138">
        <v>40.859058254660113</v>
      </c>
      <c r="AV138">
        <v>83.784849303118847</v>
      </c>
      <c r="AW138">
        <v>34.233700385340519</v>
      </c>
      <c r="AX138">
        <v>2735866</v>
      </c>
      <c r="AY138">
        <v>1588249</v>
      </c>
      <c r="AZ138">
        <v>563288</v>
      </c>
      <c r="BA138">
        <v>511168</v>
      </c>
      <c r="BB138">
        <v>105278</v>
      </c>
      <c r="BC138">
        <v>408515</v>
      </c>
      <c r="BD138">
        <v>943396</v>
      </c>
      <c r="BE138">
        <v>12640</v>
      </c>
      <c r="BF138">
        <v>486923</v>
      </c>
    </row>
    <row r="139" spans="1:58" x14ac:dyDescent="0.25">
      <c r="A139" s="3" t="s">
        <v>315</v>
      </c>
      <c r="B139">
        <v>4062321</v>
      </c>
      <c r="C139">
        <v>2877225</v>
      </c>
      <c r="D139">
        <v>1566324</v>
      </c>
      <c r="E139">
        <v>757085</v>
      </c>
      <c r="F139">
        <v>135529</v>
      </c>
      <c r="G139">
        <v>418287</v>
      </c>
      <c r="H139">
        <v>1185096</v>
      </c>
      <c r="I139">
        <v>6457</v>
      </c>
      <c r="J139">
        <v>63256</v>
      </c>
      <c r="K139">
        <v>34266</v>
      </c>
      <c r="L139">
        <v>349</v>
      </c>
      <c r="M139">
        <v>2038</v>
      </c>
      <c r="N139">
        <v>29508</v>
      </c>
      <c r="O139">
        <v>9061</v>
      </c>
      <c r="P139">
        <v>12692</v>
      </c>
      <c r="Q139">
        <v>2779</v>
      </c>
      <c r="R139">
        <v>4976</v>
      </c>
      <c r="S139">
        <v>39361</v>
      </c>
      <c r="T139">
        <v>15046</v>
      </c>
      <c r="U139">
        <v>24315</v>
      </c>
      <c r="V139">
        <v>11349</v>
      </c>
      <c r="W139">
        <v>77307</v>
      </c>
      <c r="X139">
        <v>233865</v>
      </c>
      <c r="Y139">
        <v>137</v>
      </c>
      <c r="Z139">
        <v>615</v>
      </c>
      <c r="AA139">
        <v>415102</v>
      </c>
      <c r="AB139">
        <v>271486</v>
      </c>
      <c r="AC139">
        <v>1824916</v>
      </c>
      <c r="AD139">
        <v>353531</v>
      </c>
      <c r="AE139">
        <v>14992</v>
      </c>
      <c r="AF139">
        <v>23017</v>
      </c>
      <c r="AG139">
        <v>315522</v>
      </c>
      <c r="AH139">
        <v>391531</v>
      </c>
      <c r="AI139">
        <v>167988</v>
      </c>
      <c r="AJ139">
        <v>83421</v>
      </c>
      <c r="AK139">
        <v>140123</v>
      </c>
      <c r="AL139">
        <v>11542</v>
      </c>
      <c r="AM139">
        <v>247814</v>
      </c>
      <c r="AN139">
        <v>30596</v>
      </c>
      <c r="AO139">
        <v>789902</v>
      </c>
      <c r="AP139">
        <v>2237405</v>
      </c>
      <c r="AQ139">
        <v>895681</v>
      </c>
      <c r="AR139">
        <v>895681</v>
      </c>
      <c r="AS139">
        <v>0</v>
      </c>
      <c r="AT139">
        <v>44395</v>
      </c>
      <c r="AU139">
        <v>42.016346806463559</v>
      </c>
      <c r="AV139">
        <v>79.255520749026033</v>
      </c>
      <c r="AW139">
        <v>33.300274461179463</v>
      </c>
      <c r="AX139">
        <v>2817819</v>
      </c>
      <c r="AY139">
        <v>1632723</v>
      </c>
      <c r="AZ139">
        <v>577069</v>
      </c>
      <c r="BA139">
        <v>528423</v>
      </c>
      <c r="BB139">
        <v>108076</v>
      </c>
      <c r="BC139">
        <v>419155</v>
      </c>
      <c r="BD139">
        <v>992903</v>
      </c>
      <c r="BE139">
        <v>12816</v>
      </c>
      <c r="BF139">
        <v>499512</v>
      </c>
    </row>
    <row r="140" spans="1:58" x14ac:dyDescent="0.25">
      <c r="A140" s="3" t="s">
        <v>316</v>
      </c>
      <c r="B140">
        <v>4230882</v>
      </c>
      <c r="C140">
        <v>2978655</v>
      </c>
      <c r="D140">
        <v>1620822</v>
      </c>
      <c r="E140">
        <v>782627</v>
      </c>
      <c r="F140">
        <v>139690</v>
      </c>
      <c r="G140">
        <v>435516</v>
      </c>
      <c r="H140">
        <v>1252227</v>
      </c>
      <c r="I140">
        <v>8317</v>
      </c>
      <c r="J140">
        <v>73015</v>
      </c>
      <c r="K140">
        <v>38182</v>
      </c>
      <c r="L140">
        <v>610</v>
      </c>
      <c r="M140">
        <v>2509</v>
      </c>
      <c r="N140">
        <v>31966</v>
      </c>
      <c r="O140">
        <v>9512</v>
      </c>
      <c r="P140">
        <v>15070</v>
      </c>
      <c r="Q140">
        <v>2773</v>
      </c>
      <c r="R140">
        <v>4611</v>
      </c>
      <c r="S140">
        <v>42037</v>
      </c>
      <c r="T140">
        <v>15539</v>
      </c>
      <c r="U140">
        <v>26498</v>
      </c>
      <c r="V140">
        <v>13023</v>
      </c>
      <c r="W140">
        <v>72345</v>
      </c>
      <c r="X140">
        <v>259898</v>
      </c>
      <c r="Y140">
        <v>143</v>
      </c>
      <c r="Z140">
        <v>618</v>
      </c>
      <c r="AA140">
        <v>407281</v>
      </c>
      <c r="AB140">
        <v>302283</v>
      </c>
      <c r="AC140">
        <v>1892845</v>
      </c>
      <c r="AD140">
        <v>361147</v>
      </c>
      <c r="AE140">
        <v>15499</v>
      </c>
      <c r="AF140">
        <v>25041</v>
      </c>
      <c r="AG140">
        <v>320607</v>
      </c>
      <c r="AH140">
        <v>404909</v>
      </c>
      <c r="AI140">
        <v>173563</v>
      </c>
      <c r="AJ140">
        <v>89550</v>
      </c>
      <c r="AK140">
        <v>141797</v>
      </c>
      <c r="AL140">
        <v>12979</v>
      </c>
      <c r="AM140">
        <v>271823</v>
      </c>
      <c r="AN140">
        <v>34055</v>
      </c>
      <c r="AO140">
        <v>807932</v>
      </c>
      <c r="AP140">
        <v>2338037</v>
      </c>
      <c r="AQ140">
        <v>856213</v>
      </c>
      <c r="AR140">
        <v>856213</v>
      </c>
      <c r="AS140">
        <v>0</v>
      </c>
      <c r="AT140">
        <v>49919</v>
      </c>
      <c r="AU140">
        <v>38.756098535960923</v>
      </c>
      <c r="AV140">
        <v>84.541366001955453</v>
      </c>
      <c r="AW140">
        <v>32.764935111365219</v>
      </c>
      <c r="AX140">
        <v>2940076</v>
      </c>
      <c r="AY140">
        <v>1687849</v>
      </c>
      <c r="AZ140">
        <v>591790</v>
      </c>
      <c r="BA140">
        <v>546499</v>
      </c>
      <c r="BB140">
        <v>111133</v>
      </c>
      <c r="BC140">
        <v>438427</v>
      </c>
      <c r="BD140">
        <v>1047231</v>
      </c>
      <c r="BE140">
        <v>13014</v>
      </c>
      <c r="BF140">
        <v>513006</v>
      </c>
    </row>
    <row r="141" spans="1:58" x14ac:dyDescent="0.25">
      <c r="A141" s="3" t="s">
        <v>317</v>
      </c>
      <c r="B141">
        <v>4386182</v>
      </c>
      <c r="C141">
        <v>3089738</v>
      </c>
      <c r="D141">
        <v>1675604</v>
      </c>
      <c r="E141">
        <v>813960</v>
      </c>
      <c r="F141">
        <v>143977</v>
      </c>
      <c r="G141">
        <v>456197</v>
      </c>
      <c r="H141">
        <v>1296444</v>
      </c>
      <c r="I141">
        <v>12524</v>
      </c>
      <c r="J141">
        <v>70571</v>
      </c>
      <c r="K141">
        <v>36026</v>
      </c>
      <c r="L141">
        <v>1028</v>
      </c>
      <c r="M141">
        <v>3434</v>
      </c>
      <c r="N141">
        <v>31664</v>
      </c>
      <c r="O141">
        <v>8896</v>
      </c>
      <c r="P141">
        <v>14519</v>
      </c>
      <c r="Q141">
        <v>3364</v>
      </c>
      <c r="R141">
        <v>4885</v>
      </c>
      <c r="S141">
        <v>41436</v>
      </c>
      <c r="T141">
        <v>16344</v>
      </c>
      <c r="U141">
        <v>25092</v>
      </c>
      <c r="V141">
        <v>13463</v>
      </c>
      <c r="W141">
        <v>76954</v>
      </c>
      <c r="X141">
        <v>265044</v>
      </c>
      <c r="Y141">
        <v>149</v>
      </c>
      <c r="Z141">
        <v>680</v>
      </c>
      <c r="AA141">
        <v>438034</v>
      </c>
      <c r="AB141">
        <v>305437</v>
      </c>
      <c r="AC141">
        <v>1951614</v>
      </c>
      <c r="AD141">
        <v>370006</v>
      </c>
      <c r="AE141">
        <v>17665</v>
      </c>
      <c r="AF141">
        <v>27366</v>
      </c>
      <c r="AG141">
        <v>324975</v>
      </c>
      <c r="AH141">
        <v>419215</v>
      </c>
      <c r="AI141">
        <v>180067</v>
      </c>
      <c r="AJ141">
        <v>93963</v>
      </c>
      <c r="AK141">
        <v>145185</v>
      </c>
      <c r="AL141">
        <v>13211</v>
      </c>
      <c r="AM141">
        <v>275152</v>
      </c>
      <c r="AN141">
        <v>38940</v>
      </c>
      <c r="AO141">
        <v>835090</v>
      </c>
      <c r="AP141">
        <v>2434568</v>
      </c>
      <c r="AQ141">
        <v>910760</v>
      </c>
      <c r="AR141">
        <v>910760</v>
      </c>
      <c r="AS141">
        <v>0</v>
      </c>
      <c r="AT141">
        <v>50807</v>
      </c>
      <c r="AU141">
        <v>39.496410432294113</v>
      </c>
      <c r="AV141">
        <v>82.076525883681541</v>
      </c>
      <c r="AW141">
        <v>32.417281531586966</v>
      </c>
      <c r="AX141">
        <v>3040940</v>
      </c>
      <c r="AY141">
        <v>1744496</v>
      </c>
      <c r="AZ141">
        <v>606645</v>
      </c>
      <c r="BA141">
        <v>565968</v>
      </c>
      <c r="BB141">
        <v>114467</v>
      </c>
      <c r="BC141">
        <v>457416</v>
      </c>
      <c r="BD141">
        <v>1089326</v>
      </c>
      <c r="BE141">
        <v>13252</v>
      </c>
      <c r="BF141">
        <v>526594</v>
      </c>
    </row>
    <row r="142" spans="1:58" x14ac:dyDescent="0.25">
      <c r="A142" s="3" t="s">
        <v>318</v>
      </c>
      <c r="B142">
        <v>4537477</v>
      </c>
      <c r="C142">
        <v>3208429</v>
      </c>
      <c r="D142">
        <v>1736605</v>
      </c>
      <c r="E142">
        <v>844806</v>
      </c>
      <c r="F142">
        <v>149145</v>
      </c>
      <c r="G142">
        <v>477873</v>
      </c>
      <c r="H142">
        <v>1329048</v>
      </c>
      <c r="I142">
        <v>11273</v>
      </c>
      <c r="J142">
        <v>68771</v>
      </c>
      <c r="K142">
        <v>33981</v>
      </c>
      <c r="L142">
        <v>1581</v>
      </c>
      <c r="M142">
        <v>2949</v>
      </c>
      <c r="N142">
        <v>34343</v>
      </c>
      <c r="O142">
        <v>8604</v>
      </c>
      <c r="P142">
        <v>17689</v>
      </c>
      <c r="Q142">
        <v>3430</v>
      </c>
      <c r="R142">
        <v>4620</v>
      </c>
      <c r="S142">
        <v>42940</v>
      </c>
      <c r="T142">
        <v>17158</v>
      </c>
      <c r="U142">
        <v>25782</v>
      </c>
      <c r="V142">
        <v>13984</v>
      </c>
      <c r="W142">
        <v>78445</v>
      </c>
      <c r="X142">
        <v>271605</v>
      </c>
      <c r="Y142">
        <v>160</v>
      </c>
      <c r="Z142">
        <v>800</v>
      </c>
      <c r="AA142">
        <v>459209</v>
      </c>
      <c r="AB142">
        <v>309007</v>
      </c>
      <c r="AC142">
        <v>1993928</v>
      </c>
      <c r="AD142">
        <v>380512</v>
      </c>
      <c r="AE142">
        <v>20564</v>
      </c>
      <c r="AF142">
        <v>29681</v>
      </c>
      <c r="AG142">
        <v>330267</v>
      </c>
      <c r="AH142">
        <v>434688</v>
      </c>
      <c r="AI142">
        <v>190082</v>
      </c>
      <c r="AJ142">
        <v>99016</v>
      </c>
      <c r="AK142">
        <v>145589</v>
      </c>
      <c r="AL142">
        <v>13756</v>
      </c>
      <c r="AM142">
        <v>289137</v>
      </c>
      <c r="AN142">
        <v>34071</v>
      </c>
      <c r="AO142">
        <v>841764</v>
      </c>
      <c r="AP142">
        <v>2543549</v>
      </c>
      <c r="AQ142">
        <v>920994</v>
      </c>
      <c r="AR142">
        <v>920994</v>
      </c>
      <c r="AS142">
        <v>0</v>
      </c>
      <c r="AT142">
        <v>52911</v>
      </c>
      <c r="AU142">
        <v>38.289215537642605</v>
      </c>
      <c r="AV142">
        <v>83.704219625142457</v>
      </c>
      <c r="AW142">
        <v>32.049689066372537</v>
      </c>
      <c r="AX142">
        <v>3126385</v>
      </c>
      <c r="AY142">
        <v>1797337</v>
      </c>
      <c r="AZ142">
        <v>622052</v>
      </c>
      <c r="BA142">
        <v>584997</v>
      </c>
      <c r="BB142">
        <v>117992</v>
      </c>
      <c r="BC142">
        <v>472296</v>
      </c>
      <c r="BD142">
        <v>1132457</v>
      </c>
      <c r="BE142">
        <v>13510</v>
      </c>
      <c r="BF142">
        <v>540728</v>
      </c>
    </row>
    <row r="143" spans="1:58" x14ac:dyDescent="0.25">
      <c r="A143" s="3" t="s">
        <v>319</v>
      </c>
      <c r="B143">
        <v>4722321</v>
      </c>
      <c r="C143">
        <v>3329795</v>
      </c>
      <c r="D143">
        <v>1804871</v>
      </c>
      <c r="E143">
        <v>875088</v>
      </c>
      <c r="F143">
        <v>154351</v>
      </c>
      <c r="G143">
        <v>495485</v>
      </c>
      <c r="H143">
        <v>1392526</v>
      </c>
      <c r="I143">
        <v>9777</v>
      </c>
      <c r="J143">
        <v>68762</v>
      </c>
      <c r="K143">
        <v>37659</v>
      </c>
      <c r="L143">
        <v>2246</v>
      </c>
      <c r="M143">
        <v>2685</v>
      </c>
      <c r="N143">
        <v>28160</v>
      </c>
      <c r="O143">
        <v>7732</v>
      </c>
      <c r="P143">
        <v>13855</v>
      </c>
      <c r="Q143">
        <v>2570</v>
      </c>
      <c r="R143">
        <v>4003</v>
      </c>
      <c r="S143">
        <v>44530</v>
      </c>
      <c r="T143">
        <v>17980</v>
      </c>
      <c r="U143">
        <v>26550</v>
      </c>
      <c r="V143">
        <v>14725</v>
      </c>
      <c r="W143">
        <v>83852</v>
      </c>
      <c r="X143">
        <v>277424</v>
      </c>
      <c r="Y143">
        <v>166</v>
      </c>
      <c r="Z143">
        <v>939</v>
      </c>
      <c r="AA143">
        <v>490540</v>
      </c>
      <c r="AB143">
        <v>331061</v>
      </c>
      <c r="AC143">
        <v>2059841</v>
      </c>
      <c r="AD143">
        <v>390286</v>
      </c>
      <c r="AE143">
        <v>23828</v>
      </c>
      <c r="AF143">
        <v>32325</v>
      </c>
      <c r="AG143">
        <v>334133</v>
      </c>
      <c r="AH143">
        <v>444430</v>
      </c>
      <c r="AI143">
        <v>198376</v>
      </c>
      <c r="AJ143">
        <v>99700</v>
      </c>
      <c r="AK143">
        <v>146354</v>
      </c>
      <c r="AL143">
        <v>14309</v>
      </c>
      <c r="AM143">
        <v>305384</v>
      </c>
      <c r="AN143">
        <v>38687</v>
      </c>
      <c r="AO143">
        <v>866745</v>
      </c>
      <c r="AP143">
        <v>2662480</v>
      </c>
      <c r="AQ143">
        <v>980996</v>
      </c>
      <c r="AR143">
        <v>980996</v>
      </c>
      <c r="AS143">
        <v>0</v>
      </c>
      <c r="AT143">
        <v>55036</v>
      </c>
      <c r="AU143">
        <v>38.912293891654272</v>
      </c>
      <c r="AV143">
        <v>80.568530118667553</v>
      </c>
      <c r="AW143">
        <v>31.351063223961901</v>
      </c>
      <c r="AX143">
        <v>3244317</v>
      </c>
      <c r="AY143">
        <v>1851791</v>
      </c>
      <c r="AZ143">
        <v>638816</v>
      </c>
      <c r="BA143">
        <v>604934</v>
      </c>
      <c r="BB143">
        <v>121700</v>
      </c>
      <c r="BC143">
        <v>486341</v>
      </c>
      <c r="BD143">
        <v>1184476</v>
      </c>
      <c r="BE143">
        <v>13781</v>
      </c>
      <c r="BF143">
        <v>556142</v>
      </c>
    </row>
    <row r="144" spans="1:58" x14ac:dyDescent="0.25">
      <c r="A144" s="3" t="s">
        <v>320</v>
      </c>
      <c r="B144">
        <v>4896595</v>
      </c>
      <c r="C144">
        <v>3439598</v>
      </c>
      <c r="D144">
        <v>1860175</v>
      </c>
      <c r="E144">
        <v>905871</v>
      </c>
      <c r="F144">
        <v>159800</v>
      </c>
      <c r="G144">
        <v>513751</v>
      </c>
      <c r="H144">
        <v>1456997</v>
      </c>
      <c r="I144">
        <v>10080</v>
      </c>
      <c r="J144">
        <v>79073</v>
      </c>
      <c r="K144">
        <v>40414</v>
      </c>
      <c r="L144">
        <v>3000</v>
      </c>
      <c r="M144">
        <v>3116</v>
      </c>
      <c r="N144">
        <v>29316</v>
      </c>
      <c r="O144">
        <v>9586</v>
      </c>
      <c r="P144">
        <v>13472</v>
      </c>
      <c r="Q144">
        <v>1800</v>
      </c>
      <c r="R144">
        <v>4458</v>
      </c>
      <c r="S144">
        <v>47101</v>
      </c>
      <c r="T144">
        <v>18803</v>
      </c>
      <c r="U144">
        <v>28298</v>
      </c>
      <c r="V144">
        <v>16695</v>
      </c>
      <c r="W144">
        <v>83307</v>
      </c>
      <c r="X144">
        <v>306867</v>
      </c>
      <c r="Y144">
        <v>176</v>
      </c>
      <c r="Z144">
        <v>1060</v>
      </c>
      <c r="AA144">
        <v>479655</v>
      </c>
      <c r="AB144">
        <v>357137</v>
      </c>
      <c r="AC144">
        <v>2132865</v>
      </c>
      <c r="AD144">
        <v>397461</v>
      </c>
      <c r="AE144">
        <v>24518</v>
      </c>
      <c r="AF144">
        <v>35028</v>
      </c>
      <c r="AG144">
        <v>337915</v>
      </c>
      <c r="AH144">
        <v>454311</v>
      </c>
      <c r="AI144">
        <v>204440</v>
      </c>
      <c r="AJ144">
        <v>105883</v>
      </c>
      <c r="AK144">
        <v>143988</v>
      </c>
      <c r="AL144">
        <v>16399</v>
      </c>
      <c r="AM144">
        <v>327378</v>
      </c>
      <c r="AN144">
        <v>40986</v>
      </c>
      <c r="AO144">
        <v>896330</v>
      </c>
      <c r="AP144">
        <v>2763730</v>
      </c>
      <c r="AQ144">
        <v>1014625</v>
      </c>
      <c r="AR144">
        <v>1014625</v>
      </c>
      <c r="AS144">
        <v>0</v>
      </c>
      <c r="AT144">
        <v>63076</v>
      </c>
      <c r="AU144">
        <v>38.994443234128113</v>
      </c>
      <c r="AV144">
        <v>79.03606199581003</v>
      </c>
      <c r="AW144">
        <v>30.819672329446441</v>
      </c>
      <c r="AX144">
        <v>3363252</v>
      </c>
      <c r="AY144">
        <v>1906255</v>
      </c>
      <c r="AZ144">
        <v>656696</v>
      </c>
      <c r="BA144">
        <v>624412</v>
      </c>
      <c r="BB144">
        <v>125509</v>
      </c>
      <c r="BC144">
        <v>499638</v>
      </c>
      <c r="BD144">
        <v>1230387</v>
      </c>
      <c r="BE144">
        <v>14043</v>
      </c>
      <c r="BF144">
        <v>572540</v>
      </c>
    </row>
    <row r="145" spans="1:58" x14ac:dyDescent="0.25">
      <c r="A145" s="3" t="s">
        <v>321</v>
      </c>
      <c r="B145">
        <v>5047536</v>
      </c>
      <c r="C145">
        <v>3565894</v>
      </c>
      <c r="D145">
        <v>1912087</v>
      </c>
      <c r="E145">
        <v>947320</v>
      </c>
      <c r="F145">
        <v>165493</v>
      </c>
      <c r="G145">
        <v>540995</v>
      </c>
      <c r="H145">
        <v>1481642</v>
      </c>
      <c r="I145">
        <v>9174</v>
      </c>
      <c r="J145">
        <v>76665</v>
      </c>
      <c r="K145">
        <v>38748</v>
      </c>
      <c r="L145">
        <v>3757</v>
      </c>
      <c r="M145">
        <v>2334</v>
      </c>
      <c r="N145">
        <v>34124</v>
      </c>
      <c r="O145">
        <v>10176</v>
      </c>
      <c r="P145">
        <v>14300</v>
      </c>
      <c r="Q145">
        <v>1933</v>
      </c>
      <c r="R145">
        <v>7715</v>
      </c>
      <c r="S145">
        <v>45853</v>
      </c>
      <c r="T145">
        <v>20939</v>
      </c>
      <c r="U145">
        <v>24914</v>
      </c>
      <c r="V145">
        <v>17655</v>
      </c>
      <c r="W145">
        <v>80503</v>
      </c>
      <c r="X145">
        <v>311833</v>
      </c>
      <c r="Y145">
        <v>192</v>
      </c>
      <c r="Z145">
        <v>1177</v>
      </c>
      <c r="AA145">
        <v>511553</v>
      </c>
      <c r="AB145">
        <v>348074</v>
      </c>
      <c r="AC145">
        <v>2214234</v>
      </c>
      <c r="AD145">
        <v>412059</v>
      </c>
      <c r="AE145">
        <v>31052</v>
      </c>
      <c r="AF145">
        <v>37147</v>
      </c>
      <c r="AG145">
        <v>343860</v>
      </c>
      <c r="AH145">
        <v>463301</v>
      </c>
      <c r="AI145">
        <v>211726</v>
      </c>
      <c r="AJ145">
        <v>109698</v>
      </c>
      <c r="AK145">
        <v>141876</v>
      </c>
      <c r="AL145">
        <v>16881</v>
      </c>
      <c r="AM145">
        <v>328407</v>
      </c>
      <c r="AN145">
        <v>46024</v>
      </c>
      <c r="AO145">
        <v>947562</v>
      </c>
      <c r="AP145">
        <v>2833302</v>
      </c>
      <c r="AQ145">
        <v>956763</v>
      </c>
      <c r="AR145">
        <v>956763</v>
      </c>
      <c r="AS145">
        <v>0</v>
      </c>
      <c r="AT145">
        <v>64924</v>
      </c>
      <c r="AU145">
        <v>36.059933813900543</v>
      </c>
      <c r="AV145">
        <v>85.677856123157454</v>
      </c>
      <c r="AW145">
        <v>30.895378211179512</v>
      </c>
      <c r="AX145">
        <v>3457225</v>
      </c>
      <c r="AY145">
        <v>1975583</v>
      </c>
      <c r="AZ145">
        <v>675321</v>
      </c>
      <c r="BA145">
        <v>644673</v>
      </c>
      <c r="BB145">
        <v>129482</v>
      </c>
      <c r="BC145">
        <v>526107</v>
      </c>
      <c r="BD145">
        <v>1242991</v>
      </c>
      <c r="BE145">
        <v>14281</v>
      </c>
      <c r="BF145">
        <v>589603</v>
      </c>
    </row>
    <row r="146" spans="1:58" x14ac:dyDescent="0.25">
      <c r="A146" s="3" t="s">
        <v>322</v>
      </c>
      <c r="B146">
        <v>5178631</v>
      </c>
      <c r="C146">
        <v>3682261</v>
      </c>
      <c r="D146">
        <v>1970949</v>
      </c>
      <c r="E146">
        <v>986333</v>
      </c>
      <c r="F146">
        <v>171043</v>
      </c>
      <c r="G146">
        <v>553935</v>
      </c>
      <c r="H146">
        <v>1496370</v>
      </c>
      <c r="I146">
        <v>8564</v>
      </c>
      <c r="J146">
        <v>78363</v>
      </c>
      <c r="K146">
        <v>36770</v>
      </c>
      <c r="L146">
        <v>4432</v>
      </c>
      <c r="M146">
        <v>3023</v>
      </c>
      <c r="N146">
        <v>29518</v>
      </c>
      <c r="O146">
        <v>9757</v>
      </c>
      <c r="P146">
        <v>9914</v>
      </c>
      <c r="Q146">
        <v>1969</v>
      </c>
      <c r="R146">
        <v>7878</v>
      </c>
      <c r="S146">
        <v>48835</v>
      </c>
      <c r="T146">
        <v>23075</v>
      </c>
      <c r="U146">
        <v>25760</v>
      </c>
      <c r="V146">
        <v>18631</v>
      </c>
      <c r="W146">
        <v>91998</v>
      </c>
      <c r="X146">
        <v>313827</v>
      </c>
      <c r="Y146">
        <v>201</v>
      </c>
      <c r="Z146">
        <v>1304</v>
      </c>
      <c r="AA146">
        <v>510604</v>
      </c>
      <c r="AB146">
        <v>350300</v>
      </c>
      <c r="AC146">
        <v>2235097</v>
      </c>
      <c r="AD146">
        <v>431388</v>
      </c>
      <c r="AE146">
        <v>36334</v>
      </c>
      <c r="AF146">
        <v>40024</v>
      </c>
      <c r="AG146">
        <v>355030</v>
      </c>
      <c r="AH146">
        <v>449536</v>
      </c>
      <c r="AI146">
        <v>200606</v>
      </c>
      <c r="AJ146">
        <v>112178</v>
      </c>
      <c r="AK146">
        <v>136753</v>
      </c>
      <c r="AL146">
        <v>17867</v>
      </c>
      <c r="AM146">
        <v>321601</v>
      </c>
      <c r="AN146">
        <v>39592</v>
      </c>
      <c r="AO146">
        <v>975113</v>
      </c>
      <c r="AP146">
        <v>2943534</v>
      </c>
      <c r="AQ146">
        <v>1076420</v>
      </c>
      <c r="AR146">
        <v>1076420</v>
      </c>
      <c r="AS146">
        <v>0</v>
      </c>
      <c r="AT146">
        <v>68724</v>
      </c>
      <c r="AU146">
        <v>38.903718233358475</v>
      </c>
      <c r="AV146">
        <v>76.926913778554109</v>
      </c>
      <c r="AW146">
        <v>29.9274297820273</v>
      </c>
      <c r="AX146">
        <v>3522057</v>
      </c>
      <c r="AY146">
        <v>2025687</v>
      </c>
      <c r="AZ146">
        <v>693842</v>
      </c>
      <c r="BA146">
        <v>662404</v>
      </c>
      <c r="BB146">
        <v>133429</v>
      </c>
      <c r="BC146">
        <v>536012</v>
      </c>
      <c r="BD146">
        <v>1286960</v>
      </c>
      <c r="BE146">
        <v>14466</v>
      </c>
      <c r="BF146">
        <v>606550</v>
      </c>
    </row>
    <row r="147" spans="1:58" x14ac:dyDescent="0.25">
      <c r="A147" s="3" t="s">
        <v>323</v>
      </c>
      <c r="B147">
        <v>5378423</v>
      </c>
      <c r="C147">
        <v>3799329</v>
      </c>
      <c r="D147">
        <v>2034912</v>
      </c>
      <c r="E147">
        <v>1022742</v>
      </c>
      <c r="F147">
        <v>176935</v>
      </c>
      <c r="G147">
        <v>564740</v>
      </c>
      <c r="H147">
        <v>1579094</v>
      </c>
      <c r="I147">
        <v>8670</v>
      </c>
      <c r="J147">
        <v>78961</v>
      </c>
      <c r="K147">
        <v>37399</v>
      </c>
      <c r="L147">
        <v>5389</v>
      </c>
      <c r="M147">
        <v>3443</v>
      </c>
      <c r="N147">
        <v>31966</v>
      </c>
      <c r="O147">
        <v>9264</v>
      </c>
      <c r="P147">
        <v>13704</v>
      </c>
      <c r="Q147">
        <v>1679</v>
      </c>
      <c r="R147">
        <v>7319</v>
      </c>
      <c r="S147">
        <v>52123</v>
      </c>
      <c r="T147">
        <v>25235</v>
      </c>
      <c r="U147">
        <v>26888</v>
      </c>
      <c r="V147">
        <v>19736</v>
      </c>
      <c r="W147">
        <v>103136</v>
      </c>
      <c r="X147">
        <v>316504</v>
      </c>
      <c r="Y147">
        <v>206</v>
      </c>
      <c r="Z147">
        <v>1421</v>
      </c>
      <c r="AA147">
        <v>530436</v>
      </c>
      <c r="AB147">
        <v>389704</v>
      </c>
      <c r="AC147">
        <v>2307214</v>
      </c>
      <c r="AD147">
        <v>437306</v>
      </c>
      <c r="AE147">
        <v>32189</v>
      </c>
      <c r="AF147">
        <v>42743</v>
      </c>
      <c r="AG147">
        <v>362374</v>
      </c>
      <c r="AH147">
        <v>455202</v>
      </c>
      <c r="AI147">
        <v>211545</v>
      </c>
      <c r="AJ147">
        <v>109773</v>
      </c>
      <c r="AK147">
        <v>133885</v>
      </c>
      <c r="AL147">
        <v>18554</v>
      </c>
      <c r="AM147">
        <v>328719</v>
      </c>
      <c r="AN147">
        <v>42354</v>
      </c>
      <c r="AO147">
        <v>1025079</v>
      </c>
      <c r="AP147">
        <v>3071209</v>
      </c>
      <c r="AQ147">
        <v>1213806</v>
      </c>
      <c r="AR147">
        <v>1213806</v>
      </c>
      <c r="AS147">
        <v>0</v>
      </c>
      <c r="AT147">
        <v>71357</v>
      </c>
      <c r="AU147">
        <v>41.845503108490483</v>
      </c>
      <c r="AV147">
        <v>69.447083906087698</v>
      </c>
      <c r="AW147">
        <v>29.060481654677918</v>
      </c>
      <c r="AX147">
        <v>3642720</v>
      </c>
      <c r="AY147">
        <v>2063626</v>
      </c>
      <c r="AZ147">
        <v>712814</v>
      </c>
      <c r="BA147">
        <v>680658</v>
      </c>
      <c r="BB147">
        <v>137431</v>
      </c>
      <c r="BC147">
        <v>532723</v>
      </c>
      <c r="BD147">
        <v>1335506</v>
      </c>
      <c r="BE147">
        <v>14663</v>
      </c>
      <c r="BF147">
        <v>623795</v>
      </c>
    </row>
    <row r="148" spans="1:58" x14ac:dyDescent="0.25">
      <c r="A148" s="3" t="s">
        <v>324</v>
      </c>
      <c r="B148">
        <v>5581792</v>
      </c>
      <c r="C148">
        <v>3925220</v>
      </c>
      <c r="D148">
        <v>2112581</v>
      </c>
      <c r="E148">
        <v>1053072</v>
      </c>
      <c r="F148">
        <v>182849</v>
      </c>
      <c r="G148">
        <v>576718</v>
      </c>
      <c r="H148">
        <v>1656572</v>
      </c>
      <c r="I148">
        <v>9696</v>
      </c>
      <c r="J148">
        <v>78660</v>
      </c>
      <c r="K148">
        <v>45022</v>
      </c>
      <c r="L148">
        <v>6993</v>
      </c>
      <c r="M148">
        <v>3887</v>
      </c>
      <c r="N148">
        <v>34396</v>
      </c>
      <c r="O148">
        <v>9132</v>
      </c>
      <c r="P148">
        <v>13697</v>
      </c>
      <c r="Q148">
        <v>2205</v>
      </c>
      <c r="R148">
        <v>9362</v>
      </c>
      <c r="S148">
        <v>56795</v>
      </c>
      <c r="T148">
        <v>27394</v>
      </c>
      <c r="U148">
        <v>29401</v>
      </c>
      <c r="V148">
        <v>22308</v>
      </c>
      <c r="W148">
        <v>113879</v>
      </c>
      <c r="X148">
        <v>353802</v>
      </c>
      <c r="Y148">
        <v>220</v>
      </c>
      <c r="Z148">
        <v>1507</v>
      </c>
      <c r="AA148">
        <v>529353</v>
      </c>
      <c r="AB148">
        <v>400054</v>
      </c>
      <c r="AC148">
        <v>2367670</v>
      </c>
      <c r="AD148">
        <v>439488</v>
      </c>
      <c r="AE148">
        <v>28026</v>
      </c>
      <c r="AF148">
        <v>45892</v>
      </c>
      <c r="AG148">
        <v>365570</v>
      </c>
      <c r="AH148">
        <v>480124</v>
      </c>
      <c r="AI148">
        <v>231595</v>
      </c>
      <c r="AJ148">
        <v>114209</v>
      </c>
      <c r="AK148">
        <v>134320</v>
      </c>
      <c r="AL148">
        <v>22988</v>
      </c>
      <c r="AM148">
        <v>356520</v>
      </c>
      <c r="AN148">
        <v>43864</v>
      </c>
      <c r="AO148">
        <v>1024686</v>
      </c>
      <c r="AP148">
        <v>3214122</v>
      </c>
      <c r="AQ148">
        <v>1346332</v>
      </c>
      <c r="AR148">
        <v>1346332</v>
      </c>
      <c r="AS148">
        <v>0</v>
      </c>
      <c r="AT148">
        <v>88418</v>
      </c>
      <c r="AU148">
        <v>44.638946564858003</v>
      </c>
      <c r="AV148">
        <v>64.09563378264663</v>
      </c>
      <c r="AW148">
        <v>28.611615714642689</v>
      </c>
      <c r="AX148">
        <v>3763897</v>
      </c>
      <c r="AY148">
        <v>2107325</v>
      </c>
      <c r="AZ148">
        <v>732895</v>
      </c>
      <c r="BA148">
        <v>699435</v>
      </c>
      <c r="BB148">
        <v>141693</v>
      </c>
      <c r="BC148">
        <v>533302</v>
      </c>
      <c r="BD148">
        <v>1396227</v>
      </c>
      <c r="BE148">
        <v>14894</v>
      </c>
      <c r="BF148">
        <v>641899</v>
      </c>
    </row>
    <row r="149" spans="1:58" x14ac:dyDescent="0.25">
      <c r="A149" s="3" t="s">
        <v>325</v>
      </c>
      <c r="B149">
        <v>5837151</v>
      </c>
      <c r="C149">
        <v>4059617</v>
      </c>
      <c r="D149">
        <v>2184019</v>
      </c>
      <c r="E149">
        <v>1086069</v>
      </c>
      <c r="F149">
        <v>189214</v>
      </c>
      <c r="G149">
        <v>600315</v>
      </c>
      <c r="H149">
        <v>1777534</v>
      </c>
      <c r="I149">
        <v>9384</v>
      </c>
      <c r="J149">
        <v>73026</v>
      </c>
      <c r="K149">
        <v>51034</v>
      </c>
      <c r="L149">
        <v>9437</v>
      </c>
      <c r="M149">
        <v>3459</v>
      </c>
      <c r="N149">
        <v>28656</v>
      </c>
      <c r="O149">
        <v>8799</v>
      </c>
      <c r="P149">
        <v>12593</v>
      </c>
      <c r="Q149">
        <v>2243</v>
      </c>
      <c r="R149">
        <v>5021</v>
      </c>
      <c r="S149">
        <v>57251</v>
      </c>
      <c r="T149">
        <v>29493</v>
      </c>
      <c r="U149">
        <v>27758</v>
      </c>
      <c r="V149">
        <v>23286</v>
      </c>
      <c r="W149">
        <v>115801</v>
      </c>
      <c r="X149">
        <v>355334</v>
      </c>
      <c r="Y149">
        <v>230</v>
      </c>
      <c r="Z149">
        <v>1541</v>
      </c>
      <c r="AA149">
        <v>572031</v>
      </c>
      <c r="AB149">
        <v>477064</v>
      </c>
      <c r="AC149">
        <v>2521276</v>
      </c>
      <c r="AD149">
        <v>452370</v>
      </c>
      <c r="AE149">
        <v>31837</v>
      </c>
      <c r="AF149">
        <v>48925</v>
      </c>
      <c r="AG149">
        <v>371608</v>
      </c>
      <c r="AH149">
        <v>484523</v>
      </c>
      <c r="AI149">
        <v>229633</v>
      </c>
      <c r="AJ149">
        <v>119793</v>
      </c>
      <c r="AK149">
        <v>135097</v>
      </c>
      <c r="AL149">
        <v>23596</v>
      </c>
      <c r="AM149">
        <v>374568</v>
      </c>
      <c r="AN149">
        <v>46958</v>
      </c>
      <c r="AO149">
        <v>1139261</v>
      </c>
      <c r="AP149">
        <v>3315875</v>
      </c>
      <c r="AQ149">
        <v>1350793</v>
      </c>
      <c r="AR149">
        <v>1350793</v>
      </c>
      <c r="AS149">
        <v>0</v>
      </c>
      <c r="AT149">
        <v>90754</v>
      </c>
      <c r="AU149">
        <v>43.474110123740573</v>
      </c>
      <c r="AV149">
        <v>64.992220385109817</v>
      </c>
      <c r="AW149">
        <v>28.254789462086819</v>
      </c>
      <c r="AX149">
        <v>3970021</v>
      </c>
      <c r="AY149">
        <v>2192487</v>
      </c>
      <c r="AZ149">
        <v>753731</v>
      </c>
      <c r="BA149">
        <v>719460</v>
      </c>
      <c r="BB149">
        <v>146541</v>
      </c>
      <c r="BC149">
        <v>572755</v>
      </c>
      <c r="BD149">
        <v>1448745</v>
      </c>
      <c r="BE149">
        <v>15118</v>
      </c>
      <c r="BF149">
        <v>660478</v>
      </c>
    </row>
    <row r="150" spans="1:58" x14ac:dyDescent="0.25">
      <c r="A150" s="3" t="s">
        <v>326</v>
      </c>
      <c r="B150">
        <v>5982227</v>
      </c>
      <c r="C150">
        <v>4178681</v>
      </c>
      <c r="D150">
        <v>2254902</v>
      </c>
      <c r="E150">
        <v>1119025</v>
      </c>
      <c r="F150">
        <v>195566</v>
      </c>
      <c r="G150">
        <v>609188</v>
      </c>
      <c r="H150">
        <v>1803546</v>
      </c>
      <c r="I150">
        <v>9411</v>
      </c>
      <c r="J150">
        <v>68773</v>
      </c>
      <c r="K150">
        <v>50593</v>
      </c>
      <c r="L150">
        <v>12915</v>
      </c>
      <c r="M150">
        <v>2925</v>
      </c>
      <c r="N150">
        <v>32498</v>
      </c>
      <c r="O150">
        <v>8163</v>
      </c>
      <c r="P150">
        <v>17272</v>
      </c>
      <c r="Q150">
        <v>3864</v>
      </c>
      <c r="R150">
        <v>3199</v>
      </c>
      <c r="S150">
        <v>60390</v>
      </c>
      <c r="T150">
        <v>31615</v>
      </c>
      <c r="U150">
        <v>28775</v>
      </c>
      <c r="V150">
        <v>24193</v>
      </c>
      <c r="W150">
        <v>113383</v>
      </c>
      <c r="X150">
        <v>359895</v>
      </c>
      <c r="Y150">
        <v>244</v>
      </c>
      <c r="Z150">
        <v>1504</v>
      </c>
      <c r="AA150">
        <v>588802</v>
      </c>
      <c r="AB150">
        <v>478020</v>
      </c>
      <c r="AC150">
        <v>2570663</v>
      </c>
      <c r="AD150">
        <v>469953</v>
      </c>
      <c r="AE150">
        <v>37819</v>
      </c>
      <c r="AF150">
        <v>52894</v>
      </c>
      <c r="AG150">
        <v>379240</v>
      </c>
      <c r="AH150">
        <v>507180</v>
      </c>
      <c r="AI150">
        <v>240073</v>
      </c>
      <c r="AJ150">
        <v>126043</v>
      </c>
      <c r="AK150">
        <v>141064</v>
      </c>
      <c r="AL150">
        <v>24441</v>
      </c>
      <c r="AM150">
        <v>381680</v>
      </c>
      <c r="AN150">
        <v>41488</v>
      </c>
      <c r="AO150">
        <v>1145921</v>
      </c>
      <c r="AP150">
        <v>3411564</v>
      </c>
      <c r="AQ150">
        <v>1315628</v>
      </c>
      <c r="AR150">
        <v>1315628</v>
      </c>
      <c r="AS150">
        <v>0</v>
      </c>
      <c r="AT150">
        <v>94013</v>
      </c>
      <c r="AU150">
        <v>41.319499164590006</v>
      </c>
      <c r="AV150">
        <v>69.317878115389718</v>
      </c>
      <c r="AW150">
        <v>28.641800068799967</v>
      </c>
      <c r="AX150">
        <v>4050777</v>
      </c>
      <c r="AY150">
        <v>2247231</v>
      </c>
      <c r="AZ150">
        <v>776138</v>
      </c>
      <c r="BA150">
        <v>740024</v>
      </c>
      <c r="BB150">
        <v>151677</v>
      </c>
      <c r="BC150">
        <v>579392</v>
      </c>
      <c r="BD150">
        <v>1480114</v>
      </c>
      <c r="BE150">
        <v>15339</v>
      </c>
      <c r="BF150">
        <v>680276</v>
      </c>
    </row>
    <row r="151" spans="1:58" x14ac:dyDescent="0.25">
      <c r="A151" s="3" t="s">
        <v>327</v>
      </c>
      <c r="B151">
        <v>6110296</v>
      </c>
      <c r="C151">
        <v>4284925</v>
      </c>
      <c r="D151">
        <v>2316255</v>
      </c>
      <c r="E151">
        <v>1144963</v>
      </c>
      <c r="F151">
        <v>201877</v>
      </c>
      <c r="G151">
        <v>621830</v>
      </c>
      <c r="H151">
        <v>1825371</v>
      </c>
      <c r="I151">
        <v>10495</v>
      </c>
      <c r="J151">
        <v>64426</v>
      </c>
      <c r="K151">
        <v>49315</v>
      </c>
      <c r="L151">
        <v>16288</v>
      </c>
      <c r="M151">
        <v>1514</v>
      </c>
      <c r="N151">
        <v>36467</v>
      </c>
      <c r="O151">
        <v>8021</v>
      </c>
      <c r="P151">
        <v>19985</v>
      </c>
      <c r="Q151">
        <v>4475</v>
      </c>
      <c r="R151">
        <v>3986</v>
      </c>
      <c r="S151">
        <v>62684</v>
      </c>
      <c r="T151">
        <v>33761</v>
      </c>
      <c r="U151">
        <v>28923</v>
      </c>
      <c r="V151">
        <v>26000</v>
      </c>
      <c r="W151">
        <v>101866</v>
      </c>
      <c r="X151">
        <v>359587</v>
      </c>
      <c r="Y151">
        <v>257</v>
      </c>
      <c r="Z151">
        <v>1498</v>
      </c>
      <c r="AA151">
        <v>603446</v>
      </c>
      <c r="AB151">
        <v>491528</v>
      </c>
      <c r="AC151">
        <v>2657990</v>
      </c>
      <c r="AD151">
        <v>483822</v>
      </c>
      <c r="AE151">
        <v>44081</v>
      </c>
      <c r="AF151">
        <v>56029</v>
      </c>
      <c r="AG151">
        <v>383712</v>
      </c>
      <c r="AH151">
        <v>530188</v>
      </c>
      <c r="AI151">
        <v>253344</v>
      </c>
      <c r="AJ151">
        <v>130388</v>
      </c>
      <c r="AK151">
        <v>146456</v>
      </c>
      <c r="AL151">
        <v>25323</v>
      </c>
      <c r="AM151">
        <v>378052</v>
      </c>
      <c r="AN151">
        <v>44008</v>
      </c>
      <c r="AO151">
        <v>1196597</v>
      </c>
      <c r="AP151">
        <v>3452306</v>
      </c>
      <c r="AQ151">
        <v>1135956</v>
      </c>
      <c r="AR151">
        <v>1135956</v>
      </c>
      <c r="AS151">
        <v>0</v>
      </c>
      <c r="AT151">
        <v>97403</v>
      </c>
      <c r="AU151">
        <v>35.72565590811498</v>
      </c>
      <c r="AV151">
        <v>82.215329592790212</v>
      </c>
      <c r="AW151">
        <v>29.371965754042847</v>
      </c>
      <c r="AX151">
        <v>4131686</v>
      </c>
      <c r="AY151">
        <v>2306315</v>
      </c>
      <c r="AZ151">
        <v>799429</v>
      </c>
      <c r="BA151">
        <v>761388</v>
      </c>
      <c r="BB151">
        <v>157004</v>
      </c>
      <c r="BC151">
        <v>588494</v>
      </c>
      <c r="BD151">
        <v>1473696</v>
      </c>
      <c r="BE151">
        <v>15535</v>
      </c>
      <c r="BF151">
        <v>700980</v>
      </c>
    </row>
    <row r="152" spans="1:58" x14ac:dyDescent="0.25">
      <c r="A152" s="3" t="s">
        <v>328</v>
      </c>
      <c r="B152">
        <v>6264056</v>
      </c>
      <c r="C152">
        <v>4403676</v>
      </c>
      <c r="D152">
        <v>2397012</v>
      </c>
      <c r="E152">
        <v>1170454</v>
      </c>
      <c r="F152">
        <v>209603</v>
      </c>
      <c r="G152">
        <v>626607</v>
      </c>
      <c r="H152">
        <v>1860380</v>
      </c>
      <c r="I152">
        <v>12386</v>
      </c>
      <c r="J152">
        <v>57674</v>
      </c>
      <c r="K152">
        <v>54971</v>
      </c>
      <c r="L152">
        <v>18416</v>
      </c>
      <c r="M152">
        <v>1784</v>
      </c>
      <c r="N152">
        <v>43236</v>
      </c>
      <c r="O152">
        <v>8199</v>
      </c>
      <c r="P152">
        <v>18652</v>
      </c>
      <c r="Q152">
        <v>5779</v>
      </c>
      <c r="R152">
        <v>10606</v>
      </c>
      <c r="S152">
        <v>66228</v>
      </c>
      <c r="T152">
        <v>35906</v>
      </c>
      <c r="U152">
        <v>30322</v>
      </c>
      <c r="V152">
        <v>28894</v>
      </c>
      <c r="W152">
        <v>109002</v>
      </c>
      <c r="X152">
        <v>369351</v>
      </c>
      <c r="Y152">
        <v>271</v>
      </c>
      <c r="Z152">
        <v>1624</v>
      </c>
      <c r="AA152">
        <v>574123</v>
      </c>
      <c r="AB152">
        <v>522420</v>
      </c>
      <c r="AC152">
        <v>2682290</v>
      </c>
      <c r="AD152">
        <v>492376</v>
      </c>
      <c r="AE152">
        <v>42722</v>
      </c>
      <c r="AF152">
        <v>59323</v>
      </c>
      <c r="AG152">
        <v>390331</v>
      </c>
      <c r="AH152">
        <v>546304</v>
      </c>
      <c r="AI152">
        <v>263884</v>
      </c>
      <c r="AJ152">
        <v>141066</v>
      </c>
      <c r="AK152">
        <v>141354</v>
      </c>
      <c r="AL152">
        <v>29910</v>
      </c>
      <c r="AM152">
        <v>383423</v>
      </c>
      <c r="AN152">
        <v>39864</v>
      </c>
      <c r="AO152">
        <v>1190413</v>
      </c>
      <c r="AP152">
        <v>3581766</v>
      </c>
      <c r="AQ152">
        <v>1225445</v>
      </c>
      <c r="AR152">
        <v>1225445</v>
      </c>
      <c r="AS152">
        <v>0</v>
      </c>
      <c r="AT152">
        <v>115036</v>
      </c>
      <c r="AU152">
        <v>37.425137716098241</v>
      </c>
      <c r="AV152">
        <v>77.485609882532231</v>
      </c>
      <c r="AW152">
        <v>28.999096208696319</v>
      </c>
      <c r="AX152">
        <v>4226291</v>
      </c>
      <c r="AY152">
        <v>2365911</v>
      </c>
      <c r="AZ152">
        <v>824854</v>
      </c>
      <c r="BA152">
        <v>781886</v>
      </c>
      <c r="BB152">
        <v>162639</v>
      </c>
      <c r="BC152">
        <v>596532</v>
      </c>
      <c r="BD152">
        <v>1544001</v>
      </c>
      <c r="BE152">
        <v>15696</v>
      </c>
      <c r="BF152">
        <v>724201</v>
      </c>
    </row>
    <row r="153" spans="1:58" x14ac:dyDescent="0.25">
      <c r="A153" s="3" t="s">
        <v>329</v>
      </c>
      <c r="B153">
        <v>6399747</v>
      </c>
      <c r="C153">
        <v>4521735</v>
      </c>
      <c r="D153">
        <v>2488814</v>
      </c>
      <c r="E153">
        <v>1190125</v>
      </c>
      <c r="F153">
        <v>215611</v>
      </c>
      <c r="G153">
        <v>627186</v>
      </c>
      <c r="H153">
        <v>1878012</v>
      </c>
      <c r="I153">
        <v>10066</v>
      </c>
      <c r="J153">
        <v>53891</v>
      </c>
      <c r="K153">
        <v>54405</v>
      </c>
      <c r="L153">
        <v>19547</v>
      </c>
      <c r="M153">
        <v>1820</v>
      </c>
      <c r="N153">
        <v>36605</v>
      </c>
      <c r="O153">
        <v>7908</v>
      </c>
      <c r="P153">
        <v>16030</v>
      </c>
      <c r="Q153">
        <v>3809</v>
      </c>
      <c r="R153">
        <v>8858</v>
      </c>
      <c r="S153">
        <v>64508</v>
      </c>
      <c r="T153">
        <v>36483</v>
      </c>
      <c r="U153">
        <v>28025</v>
      </c>
      <c r="V153">
        <v>30120</v>
      </c>
      <c r="W153">
        <v>100296</v>
      </c>
      <c r="X153">
        <v>197927</v>
      </c>
      <c r="Y153">
        <v>288</v>
      </c>
      <c r="Z153">
        <v>1882</v>
      </c>
      <c r="AA153">
        <v>580813</v>
      </c>
      <c r="AB153">
        <v>725844</v>
      </c>
      <c r="AC153">
        <v>2740169</v>
      </c>
      <c r="AD153">
        <v>511040</v>
      </c>
      <c r="AE153">
        <v>49836</v>
      </c>
      <c r="AF153">
        <v>62963</v>
      </c>
      <c r="AG153">
        <v>398241</v>
      </c>
      <c r="AH153">
        <v>558640</v>
      </c>
      <c r="AI153">
        <v>276786</v>
      </c>
      <c r="AJ153">
        <v>141959</v>
      </c>
      <c r="AK153">
        <v>139894</v>
      </c>
      <c r="AL153">
        <v>31800</v>
      </c>
      <c r="AM153">
        <v>372047</v>
      </c>
      <c r="AN153">
        <v>39220</v>
      </c>
      <c r="AO153">
        <v>1227422</v>
      </c>
      <c r="AP153">
        <v>3659578</v>
      </c>
      <c r="AQ153">
        <v>1090243</v>
      </c>
      <c r="AR153">
        <v>1090243</v>
      </c>
      <c r="AS153">
        <v>0</v>
      </c>
      <c r="AT153">
        <v>72489</v>
      </c>
      <c r="AU153">
        <v>31.772297065537401</v>
      </c>
      <c r="AV153">
        <v>91.99708953785786</v>
      </c>
      <c r="AW153">
        <v>29.229588579616621</v>
      </c>
      <c r="AX153">
        <v>4306758</v>
      </c>
      <c r="AY153">
        <v>2428746</v>
      </c>
      <c r="AZ153">
        <v>849221</v>
      </c>
      <c r="BA153">
        <v>800876</v>
      </c>
      <c r="BB153">
        <v>168331</v>
      </c>
      <c r="BC153">
        <v>610318</v>
      </c>
      <c r="BD153">
        <v>1566589</v>
      </c>
      <c r="BE153">
        <v>15824</v>
      </c>
      <c r="BF153">
        <v>746706</v>
      </c>
    </row>
    <row r="154" spans="1:58" x14ac:dyDescent="0.25">
      <c r="A154" s="3" t="s">
        <v>330</v>
      </c>
      <c r="B154">
        <v>6460543</v>
      </c>
      <c r="C154">
        <v>4576558</v>
      </c>
      <c r="D154">
        <v>2514367</v>
      </c>
      <c r="E154">
        <v>1212969</v>
      </c>
      <c r="F154">
        <v>222107</v>
      </c>
      <c r="G154">
        <v>627115</v>
      </c>
      <c r="H154">
        <v>1883985</v>
      </c>
      <c r="I154">
        <v>11310</v>
      </c>
      <c r="J154">
        <v>53690</v>
      </c>
      <c r="K154">
        <v>50577</v>
      </c>
      <c r="L154">
        <v>19930</v>
      </c>
      <c r="M154">
        <v>2452</v>
      </c>
      <c r="N154">
        <v>31586</v>
      </c>
      <c r="O154">
        <v>8236</v>
      </c>
      <c r="P154">
        <v>12805</v>
      </c>
      <c r="Q154">
        <v>3837</v>
      </c>
      <c r="R154">
        <v>6708</v>
      </c>
      <c r="S154">
        <v>65968</v>
      </c>
      <c r="T154">
        <v>37066</v>
      </c>
      <c r="U154">
        <v>28902</v>
      </c>
      <c r="V154">
        <v>29497</v>
      </c>
      <c r="W154">
        <v>98889</v>
      </c>
      <c r="X154">
        <v>202781</v>
      </c>
      <c r="Y154">
        <v>288</v>
      </c>
      <c r="Z154">
        <v>2265</v>
      </c>
      <c r="AA154">
        <v>587005</v>
      </c>
      <c r="AB154">
        <v>727747</v>
      </c>
      <c r="AC154">
        <v>2761115</v>
      </c>
      <c r="AD154">
        <v>521369</v>
      </c>
      <c r="AE154">
        <v>51741</v>
      </c>
      <c r="AF154">
        <v>66287</v>
      </c>
      <c r="AG154">
        <v>403341</v>
      </c>
      <c r="AH154">
        <v>578245</v>
      </c>
      <c r="AI154">
        <v>297491</v>
      </c>
      <c r="AJ154">
        <v>144419</v>
      </c>
      <c r="AK154">
        <v>136335</v>
      </c>
      <c r="AL154">
        <v>32933</v>
      </c>
      <c r="AM154">
        <v>374910</v>
      </c>
      <c r="AN154">
        <v>33080</v>
      </c>
      <c r="AO154">
        <v>1220578</v>
      </c>
      <c r="AP154">
        <v>3699428</v>
      </c>
      <c r="AQ154">
        <v>1073469</v>
      </c>
      <c r="AR154">
        <v>1073469</v>
      </c>
      <c r="AS154">
        <v>0</v>
      </c>
      <c r="AT154">
        <v>73334</v>
      </c>
      <c r="AU154">
        <v>30.99946471861622</v>
      </c>
      <c r="AV154">
        <v>95.885163485768572</v>
      </c>
      <c r="AW154">
        <v>29.723887425158313</v>
      </c>
      <c r="AX154">
        <v>4350509</v>
      </c>
      <c r="AY154">
        <v>2466524</v>
      </c>
      <c r="AZ154">
        <v>872314</v>
      </c>
      <c r="BA154">
        <v>817817</v>
      </c>
      <c r="BB154">
        <v>174092</v>
      </c>
      <c r="BC154">
        <v>602301</v>
      </c>
      <c r="BD154">
        <v>1589394</v>
      </c>
      <c r="BE154">
        <v>15939</v>
      </c>
      <c r="BF154">
        <v>768220</v>
      </c>
    </row>
    <row r="155" spans="1:58" x14ac:dyDescent="0.25">
      <c r="A155" s="3" t="s">
        <v>331</v>
      </c>
      <c r="B155">
        <v>6557422</v>
      </c>
      <c r="C155">
        <v>4620755</v>
      </c>
      <c r="D155">
        <v>2537426</v>
      </c>
      <c r="E155">
        <v>1227817</v>
      </c>
      <c r="F155">
        <v>228413</v>
      </c>
      <c r="G155">
        <v>627100</v>
      </c>
      <c r="H155">
        <v>1936667</v>
      </c>
      <c r="I155">
        <v>8268</v>
      </c>
      <c r="J155">
        <v>54252</v>
      </c>
      <c r="K155">
        <v>58000</v>
      </c>
      <c r="L155">
        <v>19711</v>
      </c>
      <c r="M155">
        <v>3305</v>
      </c>
      <c r="N155">
        <v>33659</v>
      </c>
      <c r="O155">
        <v>7731</v>
      </c>
      <c r="P155">
        <v>15150</v>
      </c>
      <c r="Q155">
        <v>2506</v>
      </c>
      <c r="R155">
        <v>8272</v>
      </c>
      <c r="S155">
        <v>66827</v>
      </c>
      <c r="T155">
        <v>37656</v>
      </c>
      <c r="U155">
        <v>29171</v>
      </c>
      <c r="V155">
        <v>27633</v>
      </c>
      <c r="W155">
        <v>109408</v>
      </c>
      <c r="X155">
        <v>206557</v>
      </c>
      <c r="Y155">
        <v>292</v>
      </c>
      <c r="Z155">
        <v>2689</v>
      </c>
      <c r="AA155">
        <v>598450</v>
      </c>
      <c r="AB155">
        <v>747616</v>
      </c>
      <c r="AC155">
        <v>2788322</v>
      </c>
      <c r="AD155">
        <v>531636</v>
      </c>
      <c r="AE155">
        <v>49726</v>
      </c>
      <c r="AF155">
        <v>70589</v>
      </c>
      <c r="AG155">
        <v>411321</v>
      </c>
      <c r="AH155">
        <v>588616</v>
      </c>
      <c r="AI155">
        <v>313553</v>
      </c>
      <c r="AJ155">
        <v>145584</v>
      </c>
      <c r="AK155">
        <v>129479</v>
      </c>
      <c r="AL155">
        <v>33494</v>
      </c>
      <c r="AM155">
        <v>377195</v>
      </c>
      <c r="AN155">
        <v>34754</v>
      </c>
      <c r="AO155">
        <v>1222627</v>
      </c>
      <c r="AP155">
        <v>3769100</v>
      </c>
      <c r="AQ155">
        <v>1172612</v>
      </c>
      <c r="AR155">
        <v>1172612</v>
      </c>
      <c r="AS155">
        <v>0</v>
      </c>
      <c r="AT155">
        <v>75116</v>
      </c>
      <c r="AU155">
        <v>33.104133137667432</v>
      </c>
      <c r="AV155">
        <v>89.783315174907059</v>
      </c>
      <c r="AW155">
        <v>29.721988190912793</v>
      </c>
      <c r="AX155">
        <v>4440717</v>
      </c>
      <c r="AY155">
        <v>2504050</v>
      </c>
      <c r="AZ155">
        <v>893592</v>
      </c>
      <c r="BA155">
        <v>833395</v>
      </c>
      <c r="BB155">
        <v>179845</v>
      </c>
      <c r="BC155">
        <v>597218</v>
      </c>
      <c r="BD155">
        <v>1652395</v>
      </c>
      <c r="BE155">
        <v>16052</v>
      </c>
      <c r="BF155">
        <v>787995</v>
      </c>
    </row>
    <row r="156" spans="1:58" x14ac:dyDescent="0.25">
      <c r="A156" s="3" t="s">
        <v>332</v>
      </c>
      <c r="B156">
        <v>6613380</v>
      </c>
      <c r="C156">
        <v>4638513</v>
      </c>
      <c r="D156">
        <v>2546255</v>
      </c>
      <c r="E156">
        <v>1238977</v>
      </c>
      <c r="F156">
        <v>234767</v>
      </c>
      <c r="G156">
        <v>618514</v>
      </c>
      <c r="H156">
        <v>1974867</v>
      </c>
      <c r="I156">
        <v>10063</v>
      </c>
      <c r="J156">
        <v>68019</v>
      </c>
      <c r="K156">
        <v>63573</v>
      </c>
      <c r="L156">
        <v>19031</v>
      </c>
      <c r="M156">
        <v>2435</v>
      </c>
      <c r="N156">
        <v>44459</v>
      </c>
      <c r="O156">
        <v>7948</v>
      </c>
      <c r="P156">
        <v>21011</v>
      </c>
      <c r="Q156">
        <v>3322</v>
      </c>
      <c r="R156">
        <v>12178</v>
      </c>
      <c r="S156">
        <v>69033</v>
      </c>
      <c r="T156">
        <v>38246</v>
      </c>
      <c r="U156">
        <v>30787</v>
      </c>
      <c r="V156">
        <v>31897</v>
      </c>
      <c r="W156">
        <v>128675</v>
      </c>
      <c r="X156">
        <v>210743</v>
      </c>
      <c r="Y156">
        <v>302</v>
      </c>
      <c r="Z156">
        <v>3070</v>
      </c>
      <c r="AA156">
        <v>569115</v>
      </c>
      <c r="AB156">
        <v>754452</v>
      </c>
      <c r="AC156">
        <v>2791223</v>
      </c>
      <c r="AD156">
        <v>533077</v>
      </c>
      <c r="AE156">
        <v>37614</v>
      </c>
      <c r="AF156">
        <v>74466</v>
      </c>
      <c r="AG156">
        <v>420997</v>
      </c>
      <c r="AH156">
        <v>596857</v>
      </c>
      <c r="AI156">
        <v>323733</v>
      </c>
      <c r="AJ156">
        <v>145927</v>
      </c>
      <c r="AK156">
        <v>127196</v>
      </c>
      <c r="AL156">
        <v>27257</v>
      </c>
      <c r="AM156">
        <v>394163</v>
      </c>
      <c r="AN156">
        <v>35585</v>
      </c>
      <c r="AO156">
        <v>1204284</v>
      </c>
      <c r="AP156">
        <v>3822157</v>
      </c>
      <c r="AQ156">
        <v>1386269</v>
      </c>
      <c r="AR156">
        <v>1386269</v>
      </c>
      <c r="AS156">
        <v>0</v>
      </c>
      <c r="AT156">
        <v>86561</v>
      </c>
      <c r="AU156">
        <v>38.533999783526419</v>
      </c>
      <c r="AV156">
        <v>76.718532822262162</v>
      </c>
      <c r="AW156">
        <v>29.562719271655151</v>
      </c>
      <c r="AX156">
        <v>4509772</v>
      </c>
      <c r="AY156">
        <v>2534905</v>
      </c>
      <c r="AZ156">
        <v>914078</v>
      </c>
      <c r="BA156">
        <v>847446</v>
      </c>
      <c r="BB156">
        <v>185449</v>
      </c>
      <c r="BC156">
        <v>587932</v>
      </c>
      <c r="BD156">
        <v>1718549</v>
      </c>
      <c r="BE156">
        <v>16183</v>
      </c>
      <c r="BF156">
        <v>806837</v>
      </c>
    </row>
    <row r="157" spans="1:58" x14ac:dyDescent="0.25">
      <c r="A157" s="3" t="s">
        <v>333</v>
      </c>
      <c r="B157">
        <v>6705171</v>
      </c>
      <c r="C157">
        <v>4685521</v>
      </c>
      <c r="D157">
        <v>2585747</v>
      </c>
      <c r="E157">
        <v>1247685</v>
      </c>
      <c r="F157">
        <v>241095</v>
      </c>
      <c r="G157">
        <v>610995</v>
      </c>
      <c r="H157">
        <v>2019650</v>
      </c>
      <c r="I157">
        <v>11580</v>
      </c>
      <c r="J157">
        <v>61905</v>
      </c>
      <c r="K157">
        <v>63337</v>
      </c>
      <c r="L157">
        <v>17526</v>
      </c>
      <c r="M157">
        <v>3278</v>
      </c>
      <c r="N157">
        <v>49745</v>
      </c>
      <c r="O157">
        <v>8071</v>
      </c>
      <c r="P157">
        <v>24404</v>
      </c>
      <c r="Q157">
        <v>2830</v>
      </c>
      <c r="R157">
        <v>14440</v>
      </c>
      <c r="S157">
        <v>67578</v>
      </c>
      <c r="T157">
        <v>38689</v>
      </c>
      <c r="U157">
        <v>28889</v>
      </c>
      <c r="V157">
        <v>28776</v>
      </c>
      <c r="W157">
        <v>141890</v>
      </c>
      <c r="X157">
        <v>215580</v>
      </c>
      <c r="Y157">
        <v>303</v>
      </c>
      <c r="Z157">
        <v>3409</v>
      </c>
      <c r="AA157">
        <v>581521</v>
      </c>
      <c r="AB157">
        <v>773222</v>
      </c>
      <c r="AC157">
        <v>2805241</v>
      </c>
      <c r="AD157">
        <v>545301</v>
      </c>
      <c r="AE157">
        <v>41187</v>
      </c>
      <c r="AF157">
        <v>76920</v>
      </c>
      <c r="AG157">
        <v>427194</v>
      </c>
      <c r="AH157">
        <v>615358</v>
      </c>
      <c r="AI157">
        <v>326056</v>
      </c>
      <c r="AJ157">
        <v>145888</v>
      </c>
      <c r="AK157">
        <v>143413</v>
      </c>
      <c r="AL157">
        <v>26800</v>
      </c>
      <c r="AM157">
        <v>376759</v>
      </c>
      <c r="AN157">
        <v>41447</v>
      </c>
      <c r="AO157">
        <v>1199576</v>
      </c>
      <c r="AP157">
        <v>3899930</v>
      </c>
      <c r="AQ157">
        <v>1533575</v>
      </c>
      <c r="AR157">
        <v>1533575</v>
      </c>
      <c r="AS157">
        <v>0</v>
      </c>
      <c r="AT157">
        <v>87383</v>
      </c>
      <c r="AU157">
        <v>41.563767750425448</v>
      </c>
      <c r="AV157">
        <v>71.603246589289498</v>
      </c>
      <c r="AW157">
        <v>29.761007114136714</v>
      </c>
      <c r="AX157">
        <v>4594803</v>
      </c>
      <c r="AY157">
        <v>2575153</v>
      </c>
      <c r="AZ157">
        <v>932998</v>
      </c>
      <c r="BA157">
        <v>860422</v>
      </c>
      <c r="BB157">
        <v>191148</v>
      </c>
      <c r="BC157">
        <v>590585</v>
      </c>
      <c r="BD157">
        <v>1789562</v>
      </c>
      <c r="BE157">
        <v>16353</v>
      </c>
      <c r="BF157">
        <v>824020</v>
      </c>
    </row>
    <row r="158" spans="1:58" x14ac:dyDescent="0.25">
      <c r="A158" s="3" t="s">
        <v>334</v>
      </c>
      <c r="B158">
        <v>6781798</v>
      </c>
      <c r="C158">
        <v>4696909</v>
      </c>
      <c r="D158">
        <v>2580932</v>
      </c>
      <c r="E158">
        <v>1253927</v>
      </c>
      <c r="F158">
        <v>246772</v>
      </c>
      <c r="G158">
        <v>615278</v>
      </c>
      <c r="H158">
        <v>2084889</v>
      </c>
      <c r="I158">
        <v>11545</v>
      </c>
      <c r="J158">
        <v>68535</v>
      </c>
      <c r="K158">
        <v>67829</v>
      </c>
      <c r="L158">
        <v>14825</v>
      </c>
      <c r="M158">
        <v>3899</v>
      </c>
      <c r="N158">
        <v>56051</v>
      </c>
      <c r="O158">
        <v>9343</v>
      </c>
      <c r="P158">
        <v>26870</v>
      </c>
      <c r="Q158">
        <v>3753</v>
      </c>
      <c r="R158">
        <v>16085</v>
      </c>
      <c r="S158">
        <v>69881</v>
      </c>
      <c r="T158">
        <v>39136</v>
      </c>
      <c r="U158">
        <v>30745</v>
      </c>
      <c r="V158">
        <v>27745</v>
      </c>
      <c r="W158">
        <v>158078</v>
      </c>
      <c r="X158">
        <v>220261</v>
      </c>
      <c r="Y158">
        <v>304</v>
      </c>
      <c r="Z158">
        <v>3707</v>
      </c>
      <c r="AA158">
        <v>602729</v>
      </c>
      <c r="AB158">
        <v>779500</v>
      </c>
      <c r="AC158">
        <v>2821289</v>
      </c>
      <c r="AD158">
        <v>556969</v>
      </c>
      <c r="AE158">
        <v>38849</v>
      </c>
      <c r="AF158">
        <v>79803</v>
      </c>
      <c r="AG158">
        <v>438317</v>
      </c>
      <c r="AH158">
        <v>627543</v>
      </c>
      <c r="AI158">
        <v>325790</v>
      </c>
      <c r="AJ158">
        <v>153678</v>
      </c>
      <c r="AK158">
        <v>148074</v>
      </c>
      <c r="AL158">
        <v>28549</v>
      </c>
      <c r="AM158">
        <v>380096</v>
      </c>
      <c r="AN158">
        <v>37404</v>
      </c>
      <c r="AO158">
        <v>1190728</v>
      </c>
      <c r="AP158">
        <v>3960509</v>
      </c>
      <c r="AQ158">
        <v>1736437</v>
      </c>
      <c r="AR158">
        <v>1736437</v>
      </c>
      <c r="AS158">
        <v>0</v>
      </c>
      <c r="AT158">
        <v>88571</v>
      </c>
      <c r="AU158">
        <v>46.080134770248875</v>
      </c>
      <c r="AV158">
        <v>64.904455794283962</v>
      </c>
      <c r="AW158">
        <v>29.908060701902649</v>
      </c>
      <c r="AX158">
        <v>4697951</v>
      </c>
      <c r="AY158">
        <v>2613062</v>
      </c>
      <c r="AZ158">
        <v>950358</v>
      </c>
      <c r="BA158">
        <v>874476</v>
      </c>
      <c r="BB158">
        <v>197102</v>
      </c>
      <c r="BC158">
        <v>591126</v>
      </c>
      <c r="BD158">
        <v>1876662</v>
      </c>
      <c r="BE158">
        <v>16557</v>
      </c>
      <c r="BF158">
        <v>839622</v>
      </c>
    </row>
    <row r="159" spans="1:58" x14ac:dyDescent="0.25">
      <c r="A159" s="3" t="s">
        <v>335</v>
      </c>
      <c r="B159">
        <v>6850138</v>
      </c>
      <c r="C159">
        <v>4732627</v>
      </c>
      <c r="D159">
        <v>2588533</v>
      </c>
      <c r="E159">
        <v>1260934</v>
      </c>
      <c r="F159">
        <v>253957</v>
      </c>
      <c r="G159">
        <v>629203</v>
      </c>
      <c r="H159">
        <v>2117511</v>
      </c>
      <c r="I159">
        <v>13176</v>
      </c>
      <c r="J159">
        <v>73516</v>
      </c>
      <c r="K159">
        <v>66597</v>
      </c>
      <c r="L159">
        <v>12259</v>
      </c>
      <c r="M159">
        <v>3847</v>
      </c>
      <c r="N159">
        <v>51430</v>
      </c>
      <c r="O159">
        <v>9943</v>
      </c>
      <c r="P159">
        <v>24105</v>
      </c>
      <c r="Q159">
        <v>3141</v>
      </c>
      <c r="R159">
        <v>14241</v>
      </c>
      <c r="S159">
        <v>71455</v>
      </c>
      <c r="T159">
        <v>39589</v>
      </c>
      <c r="U159">
        <v>31866</v>
      </c>
      <c r="V159">
        <v>27674</v>
      </c>
      <c r="W159">
        <v>158269</v>
      </c>
      <c r="X159">
        <v>225710</v>
      </c>
      <c r="Y159">
        <v>307</v>
      </c>
      <c r="Z159">
        <v>4044</v>
      </c>
      <c r="AA159">
        <v>630051</v>
      </c>
      <c r="AB159">
        <v>779176</v>
      </c>
      <c r="AC159">
        <v>2884412</v>
      </c>
      <c r="AD159">
        <v>565361</v>
      </c>
      <c r="AE159">
        <v>40547</v>
      </c>
      <c r="AF159">
        <v>81876</v>
      </c>
      <c r="AG159">
        <v>442938</v>
      </c>
      <c r="AH159">
        <v>642850</v>
      </c>
      <c r="AI159">
        <v>331693</v>
      </c>
      <c r="AJ159">
        <v>158128</v>
      </c>
      <c r="AK159">
        <v>153029</v>
      </c>
      <c r="AL159">
        <v>30398</v>
      </c>
      <c r="AM159">
        <v>376903</v>
      </c>
      <c r="AN159">
        <v>41038</v>
      </c>
      <c r="AO159">
        <v>1227862</v>
      </c>
      <c r="AP159">
        <v>3965726</v>
      </c>
      <c r="AQ159">
        <v>1709243</v>
      </c>
      <c r="AR159">
        <v>1709243</v>
      </c>
      <c r="AS159">
        <v>0</v>
      </c>
      <c r="AT159">
        <v>89413</v>
      </c>
      <c r="AU159">
        <v>45.355029975582809</v>
      </c>
      <c r="AV159">
        <v>67.172966787729422</v>
      </c>
      <c r="AW159">
        <v>30.46631922206296</v>
      </c>
      <c r="AX159">
        <v>4777686</v>
      </c>
      <c r="AY159">
        <v>2660175</v>
      </c>
      <c r="AZ159">
        <v>968154</v>
      </c>
      <c r="BA159">
        <v>890013</v>
      </c>
      <c r="BB159">
        <v>203426</v>
      </c>
      <c r="BC159">
        <v>598582</v>
      </c>
      <c r="BD159">
        <v>1893274</v>
      </c>
      <c r="BE159">
        <v>16791</v>
      </c>
      <c r="BF159">
        <v>855569</v>
      </c>
    </row>
    <row r="160" spans="1:58" x14ac:dyDescent="0.25">
      <c r="A160" s="3" t="s">
        <v>336</v>
      </c>
      <c r="B160">
        <v>6977350</v>
      </c>
      <c r="C160">
        <v>4792825</v>
      </c>
      <c r="D160">
        <v>2616851</v>
      </c>
      <c r="E160">
        <v>1275677</v>
      </c>
      <c r="F160">
        <v>260744</v>
      </c>
      <c r="G160">
        <v>639553</v>
      </c>
      <c r="H160">
        <v>2184525</v>
      </c>
      <c r="I160">
        <v>14393</v>
      </c>
      <c r="J160">
        <v>89573</v>
      </c>
      <c r="K160">
        <v>69974</v>
      </c>
      <c r="L160">
        <v>11153</v>
      </c>
      <c r="M160">
        <v>3248</v>
      </c>
      <c r="N160">
        <v>64787</v>
      </c>
      <c r="O160">
        <v>12188</v>
      </c>
      <c r="P160">
        <v>30144</v>
      </c>
      <c r="Q160">
        <v>4187</v>
      </c>
      <c r="R160">
        <v>18268</v>
      </c>
      <c r="S160">
        <v>75406</v>
      </c>
      <c r="T160">
        <v>40041</v>
      </c>
      <c r="U160">
        <v>35365</v>
      </c>
      <c r="V160">
        <v>26988</v>
      </c>
      <c r="W160">
        <v>159277</v>
      </c>
      <c r="X160">
        <v>262731</v>
      </c>
      <c r="Y160">
        <v>311</v>
      </c>
      <c r="Z160">
        <v>4501</v>
      </c>
      <c r="AA160">
        <v>626517</v>
      </c>
      <c r="AB160">
        <v>775666</v>
      </c>
      <c r="AC160">
        <v>2941316</v>
      </c>
      <c r="AD160">
        <v>567652</v>
      </c>
      <c r="AE160">
        <v>36775</v>
      </c>
      <c r="AF160">
        <v>83897</v>
      </c>
      <c r="AG160">
        <v>446980</v>
      </c>
      <c r="AH160">
        <v>679591</v>
      </c>
      <c r="AI160">
        <v>352715</v>
      </c>
      <c r="AJ160">
        <v>168609</v>
      </c>
      <c r="AK160">
        <v>158266</v>
      </c>
      <c r="AL160">
        <v>29770</v>
      </c>
      <c r="AM160">
        <v>401994</v>
      </c>
      <c r="AN160">
        <v>38646</v>
      </c>
      <c r="AO160">
        <v>1223663</v>
      </c>
      <c r="AP160">
        <v>4036034</v>
      </c>
      <c r="AQ160">
        <v>1630197</v>
      </c>
      <c r="AR160">
        <v>1630197</v>
      </c>
      <c r="AS160">
        <v>0</v>
      </c>
      <c r="AT160">
        <v>102936</v>
      </c>
      <c r="AU160">
        <v>42.941487827803662</v>
      </c>
      <c r="AV160">
        <v>71.964621036637325</v>
      </c>
      <c r="AW160">
        <v>30.902678982772649</v>
      </c>
      <c r="AX160">
        <v>4903061</v>
      </c>
      <c r="AY160">
        <v>2718536</v>
      </c>
      <c r="AZ160">
        <v>986648</v>
      </c>
      <c r="BA160">
        <v>908841</v>
      </c>
      <c r="BB160">
        <v>210200</v>
      </c>
      <c r="BC160">
        <v>612847</v>
      </c>
      <c r="BD160">
        <v>1961745</v>
      </c>
      <c r="BE160">
        <v>17035</v>
      </c>
      <c r="BF160">
        <v>872071</v>
      </c>
    </row>
    <row r="161" spans="1:58" x14ac:dyDescent="0.25">
      <c r="A161" s="3" t="s">
        <v>337</v>
      </c>
      <c r="B161">
        <v>7114570</v>
      </c>
      <c r="C161">
        <v>4853773</v>
      </c>
      <c r="D161">
        <v>2632615</v>
      </c>
      <c r="E161">
        <v>1289680</v>
      </c>
      <c r="F161">
        <v>268341</v>
      </c>
      <c r="G161">
        <v>663137</v>
      </c>
      <c r="H161">
        <v>2260797</v>
      </c>
      <c r="I161">
        <v>15541</v>
      </c>
      <c r="J161">
        <v>102485</v>
      </c>
      <c r="K161">
        <v>67460</v>
      </c>
      <c r="L161">
        <v>11509</v>
      </c>
      <c r="M161">
        <v>4127</v>
      </c>
      <c r="N161">
        <v>76853</v>
      </c>
      <c r="O161">
        <v>12632</v>
      </c>
      <c r="P161">
        <v>38101</v>
      </c>
      <c r="Q161">
        <v>2548</v>
      </c>
      <c r="R161">
        <v>23572</v>
      </c>
      <c r="S161">
        <v>75953</v>
      </c>
      <c r="T161">
        <v>42877</v>
      </c>
      <c r="U161">
        <v>33076</v>
      </c>
      <c r="V161">
        <v>25313</v>
      </c>
      <c r="W161">
        <v>156938</v>
      </c>
      <c r="X161">
        <v>268766</v>
      </c>
      <c r="Y161">
        <v>312</v>
      </c>
      <c r="Z161">
        <v>5034</v>
      </c>
      <c r="AA161">
        <v>662415</v>
      </c>
      <c r="AB161">
        <v>788091</v>
      </c>
      <c r="AC161">
        <v>3110945</v>
      </c>
      <c r="AD161">
        <v>583617</v>
      </c>
      <c r="AE161">
        <v>42518</v>
      </c>
      <c r="AF161">
        <v>85897</v>
      </c>
      <c r="AG161">
        <v>455202</v>
      </c>
      <c r="AH161">
        <v>708296</v>
      </c>
      <c r="AI161">
        <v>368369</v>
      </c>
      <c r="AJ161">
        <v>178987</v>
      </c>
      <c r="AK161">
        <v>160941</v>
      </c>
      <c r="AL161">
        <v>30089</v>
      </c>
      <c r="AM161">
        <v>410679</v>
      </c>
      <c r="AN161">
        <v>43234</v>
      </c>
      <c r="AO161">
        <v>1335030</v>
      </c>
      <c r="AP161">
        <v>4003625</v>
      </c>
      <c r="AQ161">
        <v>1527519</v>
      </c>
      <c r="AR161">
        <v>1527519</v>
      </c>
      <c r="AS161">
        <v>0</v>
      </c>
      <c r="AT161">
        <v>105426</v>
      </c>
      <c r="AU161">
        <v>40.786665226187267</v>
      </c>
      <c r="AV161">
        <v>79.115526380727061</v>
      </c>
      <c r="AW161">
        <v>32.268584886843001</v>
      </c>
      <c r="AX161">
        <v>5049070</v>
      </c>
      <c r="AY161">
        <v>2788273</v>
      </c>
      <c r="AZ161">
        <v>1006578</v>
      </c>
      <c r="BA161">
        <v>927771</v>
      </c>
      <c r="BB161">
        <v>217351</v>
      </c>
      <c r="BC161">
        <v>636573</v>
      </c>
      <c r="BD161">
        <v>1938125</v>
      </c>
      <c r="BE161">
        <v>17295</v>
      </c>
      <c r="BF161">
        <v>889916</v>
      </c>
    </row>
    <row r="162" spans="1:58" x14ac:dyDescent="0.25">
      <c r="A162" s="3" t="s">
        <v>338</v>
      </c>
      <c r="B162">
        <v>7277164</v>
      </c>
      <c r="C162">
        <v>4934791</v>
      </c>
      <c r="D162">
        <v>2669602</v>
      </c>
      <c r="E162">
        <v>1306947</v>
      </c>
      <c r="F162">
        <v>275643</v>
      </c>
      <c r="G162">
        <v>682599</v>
      </c>
      <c r="H162">
        <v>2342373</v>
      </c>
      <c r="I162">
        <v>16503</v>
      </c>
      <c r="J162">
        <v>97238</v>
      </c>
      <c r="K162">
        <v>65810</v>
      </c>
      <c r="L162">
        <v>13318</v>
      </c>
      <c r="M162">
        <v>5917</v>
      </c>
      <c r="N162">
        <v>74845</v>
      </c>
      <c r="O162">
        <v>11246</v>
      </c>
      <c r="P162">
        <v>37282</v>
      </c>
      <c r="Q162">
        <v>3291</v>
      </c>
      <c r="R162">
        <v>23026</v>
      </c>
      <c r="S162">
        <v>80278</v>
      </c>
      <c r="T162">
        <v>45712</v>
      </c>
      <c r="U162">
        <v>34566</v>
      </c>
      <c r="V162">
        <v>23535</v>
      </c>
      <c r="W162">
        <v>154115</v>
      </c>
      <c r="X162">
        <v>275475</v>
      </c>
      <c r="Y162">
        <v>314</v>
      </c>
      <c r="Z162">
        <v>5604</v>
      </c>
      <c r="AA162">
        <v>693100</v>
      </c>
      <c r="AB162">
        <v>836321</v>
      </c>
      <c r="AC162">
        <v>3252851</v>
      </c>
      <c r="AD162">
        <v>605223</v>
      </c>
      <c r="AE162">
        <v>53463</v>
      </c>
      <c r="AF162">
        <v>88116</v>
      </c>
      <c r="AG162">
        <v>463644</v>
      </c>
      <c r="AH162">
        <v>746236</v>
      </c>
      <c r="AI162">
        <v>388451</v>
      </c>
      <c r="AJ162">
        <v>190168</v>
      </c>
      <c r="AK162">
        <v>167617</v>
      </c>
      <c r="AL162">
        <v>34059</v>
      </c>
      <c r="AM162">
        <v>429080</v>
      </c>
      <c r="AN162">
        <v>39561</v>
      </c>
      <c r="AO162">
        <v>1398692</v>
      </c>
      <c r="AP162">
        <v>4024313</v>
      </c>
      <c r="AQ162">
        <v>1455724</v>
      </c>
      <c r="AR162">
        <v>1455724</v>
      </c>
      <c r="AS162">
        <v>0</v>
      </c>
      <c r="AT162">
        <v>109517</v>
      </c>
      <c r="AU162">
        <v>38.894612369107008</v>
      </c>
      <c r="AV162">
        <v>86.34188851840176</v>
      </c>
      <c r="AW162">
        <v>33.58234285139887</v>
      </c>
      <c r="AX162">
        <v>5196700</v>
      </c>
      <c r="AY162">
        <v>2854327</v>
      </c>
      <c r="AZ162">
        <v>1028001</v>
      </c>
      <c r="BA162">
        <v>948392</v>
      </c>
      <c r="BB162">
        <v>224825</v>
      </c>
      <c r="BC162">
        <v>653109</v>
      </c>
      <c r="BD162">
        <v>1943849</v>
      </c>
      <c r="BE162">
        <v>17557</v>
      </c>
      <c r="BF162">
        <v>909232</v>
      </c>
    </row>
    <row r="163" spans="1:58" x14ac:dyDescent="0.25">
      <c r="A163" s="3" t="s">
        <v>339</v>
      </c>
      <c r="B163">
        <v>7451533</v>
      </c>
      <c r="C163">
        <v>5018539</v>
      </c>
      <c r="D163">
        <v>2712824</v>
      </c>
      <c r="E163">
        <v>1323322</v>
      </c>
      <c r="F163">
        <v>284120</v>
      </c>
      <c r="G163">
        <v>698273</v>
      </c>
      <c r="H163">
        <v>2432994</v>
      </c>
      <c r="I163">
        <v>12418</v>
      </c>
      <c r="J163">
        <v>96723</v>
      </c>
      <c r="K163">
        <v>61132</v>
      </c>
      <c r="L163">
        <v>15272</v>
      </c>
      <c r="M163">
        <v>3928</v>
      </c>
      <c r="N163">
        <v>69308</v>
      </c>
      <c r="O163">
        <v>11189</v>
      </c>
      <c r="P163">
        <v>33740</v>
      </c>
      <c r="Q163">
        <v>3715</v>
      </c>
      <c r="R163">
        <v>20664</v>
      </c>
      <c r="S163">
        <v>83559</v>
      </c>
      <c r="T163">
        <v>48579</v>
      </c>
      <c r="U163">
        <v>34980</v>
      </c>
      <c r="V163">
        <v>22369</v>
      </c>
      <c r="W163">
        <v>170467</v>
      </c>
      <c r="X163">
        <v>280585</v>
      </c>
      <c r="Y163">
        <v>317</v>
      </c>
      <c r="Z163">
        <v>6295</v>
      </c>
      <c r="AA163">
        <v>717799</v>
      </c>
      <c r="AB163">
        <v>892822</v>
      </c>
      <c r="AC163">
        <v>3315757</v>
      </c>
      <c r="AD163">
        <v>628268</v>
      </c>
      <c r="AE163">
        <v>60349</v>
      </c>
      <c r="AF163">
        <v>90480</v>
      </c>
      <c r="AG163">
        <v>477439</v>
      </c>
      <c r="AH163">
        <v>761974</v>
      </c>
      <c r="AI163">
        <v>391315</v>
      </c>
      <c r="AJ163">
        <v>198699</v>
      </c>
      <c r="AK163">
        <v>171960</v>
      </c>
      <c r="AL163">
        <v>34848</v>
      </c>
      <c r="AM163">
        <v>428203</v>
      </c>
      <c r="AN163">
        <v>40087</v>
      </c>
      <c r="AO163">
        <v>1422377</v>
      </c>
      <c r="AP163">
        <v>4135776</v>
      </c>
      <c r="AQ163">
        <v>1542913</v>
      </c>
      <c r="AR163">
        <v>1542913</v>
      </c>
      <c r="AS163">
        <v>0</v>
      </c>
      <c r="AT163">
        <v>111727</v>
      </c>
      <c r="AU163">
        <v>40.007965169975321</v>
      </c>
      <c r="AV163">
        <v>84.02079683187894</v>
      </c>
      <c r="AW163">
        <v>33.61501113203385</v>
      </c>
      <c r="AX163">
        <v>5355896</v>
      </c>
      <c r="AY163">
        <v>2922902</v>
      </c>
      <c r="AZ163">
        <v>1050496</v>
      </c>
      <c r="BA163">
        <v>969716</v>
      </c>
      <c r="BB163">
        <v>232549</v>
      </c>
      <c r="BC163">
        <v>670141</v>
      </c>
      <c r="BD163">
        <v>2040139</v>
      </c>
      <c r="BE163">
        <v>17817</v>
      </c>
      <c r="BF163">
        <v>929447</v>
      </c>
    </row>
    <row r="164" spans="1:58" x14ac:dyDescent="0.25">
      <c r="A164" s="3" t="s">
        <v>340</v>
      </c>
      <c r="B164">
        <v>7534912</v>
      </c>
      <c r="C164">
        <v>5095532</v>
      </c>
      <c r="D164">
        <v>2755196</v>
      </c>
      <c r="E164">
        <v>1341267</v>
      </c>
      <c r="F164">
        <v>290424</v>
      </c>
      <c r="G164">
        <v>708645</v>
      </c>
      <c r="H164">
        <v>2439380</v>
      </c>
      <c r="I164">
        <v>13284</v>
      </c>
      <c r="J164">
        <v>102698</v>
      </c>
      <c r="K164">
        <v>69124</v>
      </c>
      <c r="L164">
        <v>16062</v>
      </c>
      <c r="M164">
        <v>3919</v>
      </c>
      <c r="N164">
        <v>74011</v>
      </c>
      <c r="O164">
        <v>9742</v>
      </c>
      <c r="P164">
        <v>36467</v>
      </c>
      <c r="Q164">
        <v>5319</v>
      </c>
      <c r="R164">
        <v>22483</v>
      </c>
      <c r="S164">
        <v>89824</v>
      </c>
      <c r="T164">
        <v>51446</v>
      </c>
      <c r="U164">
        <v>38378</v>
      </c>
      <c r="V164">
        <v>24401</v>
      </c>
      <c r="W164">
        <v>175013</v>
      </c>
      <c r="X164">
        <v>263661</v>
      </c>
      <c r="Y164">
        <v>314</v>
      </c>
      <c r="Z164">
        <v>7193</v>
      </c>
      <c r="AA164">
        <v>694120</v>
      </c>
      <c r="AB164">
        <v>905756</v>
      </c>
      <c r="AC164">
        <v>3322605</v>
      </c>
      <c r="AD164">
        <v>657987</v>
      </c>
      <c r="AE164">
        <v>58490</v>
      </c>
      <c r="AF164">
        <v>104439</v>
      </c>
      <c r="AG164">
        <v>495058</v>
      </c>
      <c r="AH164">
        <v>799981</v>
      </c>
      <c r="AI164">
        <v>411929</v>
      </c>
      <c r="AJ164">
        <v>214839</v>
      </c>
      <c r="AK164">
        <v>173213</v>
      </c>
      <c r="AL164">
        <v>35874</v>
      </c>
      <c r="AM164">
        <v>436676</v>
      </c>
      <c r="AN164">
        <v>42167</v>
      </c>
      <c r="AO164">
        <v>1349920</v>
      </c>
      <c r="AP164">
        <v>4212307</v>
      </c>
      <c r="AQ164">
        <v>1553280</v>
      </c>
      <c r="AR164">
        <v>1553280</v>
      </c>
      <c r="AS164">
        <v>0</v>
      </c>
      <c r="AT164">
        <v>112020</v>
      </c>
      <c r="AU164">
        <v>39.534155730370991</v>
      </c>
      <c r="AV164">
        <v>87.549854504817148</v>
      </c>
      <c r="AW164">
        <v>34.612095821647642</v>
      </c>
      <c r="AX164">
        <v>5424947</v>
      </c>
      <c r="AY164">
        <v>2985567</v>
      </c>
      <c r="AZ164">
        <v>1073591</v>
      </c>
      <c r="BA164">
        <v>991623</v>
      </c>
      <c r="BB164">
        <v>240422</v>
      </c>
      <c r="BC164">
        <v>679931</v>
      </c>
      <c r="BD164">
        <v>2102342</v>
      </c>
      <c r="BE164">
        <v>18089</v>
      </c>
      <c r="BF164">
        <v>949921</v>
      </c>
    </row>
    <row r="165" spans="1:58" x14ac:dyDescent="0.25">
      <c r="A165" s="3" t="s">
        <v>341</v>
      </c>
      <c r="B165">
        <v>7640865</v>
      </c>
      <c r="C165">
        <v>5137421</v>
      </c>
      <c r="D165">
        <v>2772643</v>
      </c>
      <c r="E165">
        <v>1356529</v>
      </c>
      <c r="F165">
        <v>298636</v>
      </c>
      <c r="G165">
        <v>709613</v>
      </c>
      <c r="H165">
        <v>2503444</v>
      </c>
      <c r="I165">
        <v>12568</v>
      </c>
      <c r="J165">
        <v>90366</v>
      </c>
      <c r="K165">
        <v>73050</v>
      </c>
      <c r="L165">
        <v>15820</v>
      </c>
      <c r="M165">
        <v>8081</v>
      </c>
      <c r="N165">
        <v>62817</v>
      </c>
      <c r="O165">
        <v>10202</v>
      </c>
      <c r="P165">
        <v>30156</v>
      </c>
      <c r="Q165">
        <v>4183</v>
      </c>
      <c r="R165">
        <v>18276</v>
      </c>
      <c r="S165">
        <v>88325</v>
      </c>
      <c r="T165">
        <v>52819</v>
      </c>
      <c r="U165">
        <v>35506</v>
      </c>
      <c r="V165">
        <v>23485</v>
      </c>
      <c r="W165">
        <v>187569</v>
      </c>
      <c r="X165">
        <v>267804</v>
      </c>
      <c r="Y165">
        <v>318</v>
      </c>
      <c r="Z165">
        <v>8651</v>
      </c>
      <c r="AA165">
        <v>724675</v>
      </c>
      <c r="AB165">
        <v>939915</v>
      </c>
      <c r="AC165">
        <v>3417668</v>
      </c>
      <c r="AD165">
        <v>682669</v>
      </c>
      <c r="AE165">
        <v>62972</v>
      </c>
      <c r="AF165">
        <v>106139</v>
      </c>
      <c r="AG165">
        <v>513558</v>
      </c>
      <c r="AH165">
        <v>803627</v>
      </c>
      <c r="AI165">
        <v>422840</v>
      </c>
      <c r="AJ165">
        <v>218787</v>
      </c>
      <c r="AK165">
        <v>162000</v>
      </c>
      <c r="AL165">
        <v>37203</v>
      </c>
      <c r="AM165">
        <v>433874</v>
      </c>
      <c r="AN165">
        <v>42555</v>
      </c>
      <c r="AO165">
        <v>1417740</v>
      </c>
      <c r="AP165">
        <v>4223197</v>
      </c>
      <c r="AQ165">
        <v>1671084</v>
      </c>
      <c r="AR165">
        <v>1671084</v>
      </c>
      <c r="AS165">
        <v>0</v>
      </c>
      <c r="AT165">
        <v>115539</v>
      </c>
      <c r="AU165">
        <v>42.304987555132925</v>
      </c>
      <c r="AV165">
        <v>83.190249144687073</v>
      </c>
      <c r="AW165">
        <v>35.193624547743937</v>
      </c>
      <c r="AX165">
        <v>5570794</v>
      </c>
      <c r="AY165">
        <v>3067350</v>
      </c>
      <c r="AZ165">
        <v>1098362</v>
      </c>
      <c r="BA165">
        <v>1012032</v>
      </c>
      <c r="BB165">
        <v>248274</v>
      </c>
      <c r="BC165">
        <v>708682</v>
      </c>
      <c r="BD165">
        <v>2153126</v>
      </c>
      <c r="BE165">
        <v>18376</v>
      </c>
      <c r="BF165">
        <v>971611</v>
      </c>
    </row>
    <row r="166" spans="1:58" x14ac:dyDescent="0.25">
      <c r="A166" s="3" t="s">
        <v>342</v>
      </c>
      <c r="B166">
        <v>7738630</v>
      </c>
      <c r="C166">
        <v>5188470</v>
      </c>
      <c r="D166">
        <v>2796190</v>
      </c>
      <c r="E166">
        <v>1374988</v>
      </c>
      <c r="F166">
        <v>305829</v>
      </c>
      <c r="G166">
        <v>711463</v>
      </c>
      <c r="H166">
        <v>2550160</v>
      </c>
      <c r="I166">
        <v>11895</v>
      </c>
      <c r="J166">
        <v>96506</v>
      </c>
      <c r="K166">
        <v>66808</v>
      </c>
      <c r="L166">
        <v>14675</v>
      </c>
      <c r="M166">
        <v>4225</v>
      </c>
      <c r="N166">
        <v>82688</v>
      </c>
      <c r="O166">
        <v>9798</v>
      </c>
      <c r="P166">
        <v>42730</v>
      </c>
      <c r="Q166">
        <v>3502</v>
      </c>
      <c r="R166">
        <v>26658</v>
      </c>
      <c r="S166">
        <v>91298</v>
      </c>
      <c r="T166">
        <v>54207</v>
      </c>
      <c r="U166">
        <v>37091</v>
      </c>
      <c r="V166">
        <v>20429</v>
      </c>
      <c r="W166">
        <v>197608</v>
      </c>
      <c r="X166">
        <v>274917</v>
      </c>
      <c r="Y166">
        <v>311</v>
      </c>
      <c r="Z166">
        <v>10112</v>
      </c>
      <c r="AA166">
        <v>736169</v>
      </c>
      <c r="AB166">
        <v>942519</v>
      </c>
      <c r="AC166">
        <v>3476894</v>
      </c>
      <c r="AD166">
        <v>715218</v>
      </c>
      <c r="AE166">
        <v>68886</v>
      </c>
      <c r="AF166">
        <v>110639</v>
      </c>
      <c r="AG166">
        <v>535693</v>
      </c>
      <c r="AH166">
        <v>812051</v>
      </c>
      <c r="AI166">
        <v>425185</v>
      </c>
      <c r="AJ166">
        <v>222247</v>
      </c>
      <c r="AK166">
        <v>164619</v>
      </c>
      <c r="AL166">
        <v>38896</v>
      </c>
      <c r="AM166">
        <v>437622</v>
      </c>
      <c r="AN166">
        <v>38470</v>
      </c>
      <c r="AO166">
        <v>1434637</v>
      </c>
      <c r="AP166">
        <v>4261736</v>
      </c>
      <c r="AQ166">
        <v>1743624</v>
      </c>
      <c r="AR166">
        <v>1743624</v>
      </c>
      <c r="AS166">
        <v>0</v>
      </c>
      <c r="AT166">
        <v>118160</v>
      </c>
      <c r="AU166">
        <v>43.686048220951278</v>
      </c>
      <c r="AV166">
        <v>82.032550466579806</v>
      </c>
      <c r="AW166">
        <v>35.836779553706243</v>
      </c>
      <c r="AX166">
        <v>5679690</v>
      </c>
      <c r="AY166">
        <v>3129530</v>
      </c>
      <c r="AZ166">
        <v>1123545</v>
      </c>
      <c r="BA166">
        <v>1032731</v>
      </c>
      <c r="BB166">
        <v>256156</v>
      </c>
      <c r="BC166">
        <v>717098</v>
      </c>
      <c r="BD166">
        <v>2202796</v>
      </c>
      <c r="BE166">
        <v>18674</v>
      </c>
      <c r="BF166">
        <v>993142</v>
      </c>
    </row>
    <row r="167" spans="1:58" x14ac:dyDescent="0.25">
      <c r="A167" s="3" t="s">
        <v>343</v>
      </c>
      <c r="B167">
        <v>7844084</v>
      </c>
      <c r="C167">
        <v>5246441</v>
      </c>
      <c r="D167">
        <v>2828741</v>
      </c>
      <c r="E167">
        <v>1394082</v>
      </c>
      <c r="F167">
        <v>313398</v>
      </c>
      <c r="G167">
        <v>710220</v>
      </c>
      <c r="H167">
        <v>2597643</v>
      </c>
      <c r="I167">
        <v>12514</v>
      </c>
      <c r="J167">
        <v>107016</v>
      </c>
      <c r="K167">
        <v>68688</v>
      </c>
      <c r="L167">
        <v>14413</v>
      </c>
      <c r="M167">
        <v>4794</v>
      </c>
      <c r="N167">
        <v>70885</v>
      </c>
      <c r="O167">
        <v>9326</v>
      </c>
      <c r="P167">
        <v>35913</v>
      </c>
      <c r="Q167">
        <v>3533</v>
      </c>
      <c r="R167">
        <v>22113</v>
      </c>
      <c r="S167">
        <v>93710</v>
      </c>
      <c r="T167">
        <v>55610</v>
      </c>
      <c r="U167">
        <v>38100</v>
      </c>
      <c r="V167">
        <v>21043</v>
      </c>
      <c r="W167">
        <v>186046</v>
      </c>
      <c r="X167">
        <v>277439</v>
      </c>
      <c r="Y167">
        <v>303</v>
      </c>
      <c r="Z167">
        <v>10393</v>
      </c>
      <c r="AA167">
        <v>746326</v>
      </c>
      <c r="AB167">
        <v>984073</v>
      </c>
      <c r="AC167">
        <v>3596531</v>
      </c>
      <c r="AD167">
        <v>739841</v>
      </c>
      <c r="AE167">
        <v>69036</v>
      </c>
      <c r="AF167">
        <v>116039</v>
      </c>
      <c r="AG167">
        <v>554766</v>
      </c>
      <c r="AH167">
        <v>818612</v>
      </c>
      <c r="AI167">
        <v>434380</v>
      </c>
      <c r="AJ167">
        <v>223552</v>
      </c>
      <c r="AK167">
        <v>160680</v>
      </c>
      <c r="AL167">
        <v>39870</v>
      </c>
      <c r="AM167">
        <v>434607</v>
      </c>
      <c r="AN167">
        <v>41296</v>
      </c>
      <c r="AO167">
        <v>1522305</v>
      </c>
      <c r="AP167">
        <v>4247553</v>
      </c>
      <c r="AQ167">
        <v>1641750</v>
      </c>
      <c r="AR167">
        <v>1641750</v>
      </c>
      <c r="AS167">
        <v>0</v>
      </c>
      <c r="AT167">
        <v>120862</v>
      </c>
      <c r="AU167">
        <v>41.4971122255632</v>
      </c>
      <c r="AV167">
        <v>88.417268759768959</v>
      </c>
      <c r="AW167">
        <v>36.690613244019154</v>
      </c>
      <c r="AX167">
        <v>5777935</v>
      </c>
      <c r="AY167">
        <v>3180292</v>
      </c>
      <c r="AZ167">
        <v>1147796</v>
      </c>
      <c r="BA167">
        <v>1051709</v>
      </c>
      <c r="BB167">
        <v>263955</v>
      </c>
      <c r="BC167">
        <v>716832</v>
      </c>
      <c r="BD167">
        <v>2181404</v>
      </c>
      <c r="BE167">
        <v>18987</v>
      </c>
      <c r="BF167">
        <v>1013781</v>
      </c>
    </row>
    <row r="168" spans="1:58" x14ac:dyDescent="0.25">
      <c r="A168" s="3" t="s">
        <v>344</v>
      </c>
      <c r="B168">
        <v>8128243</v>
      </c>
      <c r="C168">
        <v>5329625</v>
      </c>
      <c r="D168">
        <v>2872856</v>
      </c>
      <c r="E168">
        <v>1416404</v>
      </c>
      <c r="F168">
        <v>319788</v>
      </c>
      <c r="G168">
        <v>720577</v>
      </c>
      <c r="H168">
        <v>2798618</v>
      </c>
      <c r="I168">
        <v>16023</v>
      </c>
      <c r="J168">
        <v>125714</v>
      </c>
      <c r="K168">
        <v>69301</v>
      </c>
      <c r="L168">
        <v>14516</v>
      </c>
      <c r="M168">
        <v>3374</v>
      </c>
      <c r="N168">
        <v>81169</v>
      </c>
      <c r="O168">
        <v>10478</v>
      </c>
      <c r="P168">
        <v>41102</v>
      </c>
      <c r="Q168">
        <v>4017</v>
      </c>
      <c r="R168">
        <v>25572</v>
      </c>
      <c r="S168">
        <v>99518</v>
      </c>
      <c r="T168">
        <v>57013</v>
      </c>
      <c r="U168">
        <v>42505</v>
      </c>
      <c r="V168">
        <v>20675</v>
      </c>
      <c r="W168">
        <v>214143</v>
      </c>
      <c r="X168">
        <v>370692</v>
      </c>
      <c r="Y168">
        <v>296</v>
      </c>
      <c r="Z168">
        <v>10799</v>
      </c>
      <c r="AA168">
        <v>739342</v>
      </c>
      <c r="AB168">
        <v>1033056</v>
      </c>
      <c r="AC168">
        <v>3582522</v>
      </c>
      <c r="AD168">
        <v>777480</v>
      </c>
      <c r="AE168">
        <v>72207</v>
      </c>
      <c r="AF168">
        <v>127039</v>
      </c>
      <c r="AG168">
        <v>578234</v>
      </c>
      <c r="AH168">
        <v>861463</v>
      </c>
      <c r="AI168">
        <v>453929</v>
      </c>
      <c r="AJ168">
        <v>238234</v>
      </c>
      <c r="AK168">
        <v>169299</v>
      </c>
      <c r="AL168">
        <v>40132</v>
      </c>
      <c r="AM168">
        <v>479653</v>
      </c>
      <c r="AN168">
        <v>39009</v>
      </c>
      <c r="AO168">
        <v>1384785</v>
      </c>
      <c r="AP168">
        <v>4545721</v>
      </c>
      <c r="AQ168">
        <v>1916908</v>
      </c>
      <c r="AR168">
        <v>1916908</v>
      </c>
      <c r="AS168">
        <v>0</v>
      </c>
      <c r="AT168">
        <v>147722</v>
      </c>
      <c r="AU168">
        <v>45.419199481303117</v>
      </c>
      <c r="AV168">
        <v>79.381920211676174</v>
      </c>
      <c r="AW168">
        <v>36.054632693030079</v>
      </c>
      <c r="AX168">
        <v>6037208</v>
      </c>
      <c r="AY168">
        <v>3238590</v>
      </c>
      <c r="AZ168">
        <v>1171266</v>
      </c>
      <c r="BA168">
        <v>1070707</v>
      </c>
      <c r="BB168">
        <v>271824</v>
      </c>
      <c r="BC168">
        <v>724793</v>
      </c>
      <c r="BD168">
        <v>2454686</v>
      </c>
      <c r="BE168">
        <v>19313</v>
      </c>
      <c r="BF168">
        <v>1034295</v>
      </c>
    </row>
    <row r="169" spans="1:58" x14ac:dyDescent="0.25">
      <c r="A169" s="3" t="s">
        <v>345</v>
      </c>
      <c r="B169">
        <v>8166977</v>
      </c>
      <c r="C169">
        <v>5364698</v>
      </c>
      <c r="D169">
        <v>2892728</v>
      </c>
      <c r="E169">
        <v>1428941</v>
      </c>
      <c r="F169">
        <v>327676</v>
      </c>
      <c r="G169">
        <v>715353</v>
      </c>
      <c r="H169">
        <v>2802279</v>
      </c>
      <c r="I169">
        <v>17734</v>
      </c>
      <c r="J169">
        <v>115339</v>
      </c>
      <c r="K169">
        <v>74757</v>
      </c>
      <c r="L169">
        <v>16069</v>
      </c>
      <c r="M169">
        <v>3349</v>
      </c>
      <c r="N169">
        <v>69882</v>
      </c>
      <c r="O169">
        <v>11646</v>
      </c>
      <c r="P169">
        <v>33539</v>
      </c>
      <c r="Q169">
        <v>4167</v>
      </c>
      <c r="R169">
        <v>20530</v>
      </c>
      <c r="S169">
        <v>95439</v>
      </c>
      <c r="T169">
        <v>55321</v>
      </c>
      <c r="U169">
        <v>40118</v>
      </c>
      <c r="V169">
        <v>24088</v>
      </c>
      <c r="W169">
        <v>247091</v>
      </c>
      <c r="X169">
        <v>374288</v>
      </c>
      <c r="Y169">
        <v>280</v>
      </c>
      <c r="Z169">
        <v>12589</v>
      </c>
      <c r="AA169">
        <v>724905</v>
      </c>
      <c r="AB169">
        <v>1026469</v>
      </c>
      <c r="AC169">
        <v>3543444</v>
      </c>
      <c r="AD169">
        <v>807745</v>
      </c>
      <c r="AE169">
        <v>69514</v>
      </c>
      <c r="AF169">
        <v>124039</v>
      </c>
      <c r="AG169">
        <v>614192</v>
      </c>
      <c r="AH169">
        <v>875229</v>
      </c>
      <c r="AI169">
        <v>460434</v>
      </c>
      <c r="AJ169">
        <v>244322</v>
      </c>
      <c r="AK169">
        <v>170473</v>
      </c>
      <c r="AL169">
        <v>41811</v>
      </c>
      <c r="AM169">
        <v>444559</v>
      </c>
      <c r="AN169">
        <v>40329</v>
      </c>
      <c r="AO169">
        <v>1333771</v>
      </c>
      <c r="AP169">
        <v>4623533</v>
      </c>
      <c r="AQ169">
        <v>2136797</v>
      </c>
      <c r="AR169">
        <v>2136797</v>
      </c>
      <c r="AS169">
        <v>0</v>
      </c>
      <c r="AT169">
        <v>157381</v>
      </c>
      <c r="AU169">
        <v>49.619588692793123</v>
      </c>
      <c r="AV169">
        <v>73.358471211588892</v>
      </c>
      <c r="AW169">
        <v>36.400171686511456</v>
      </c>
      <c r="AX169">
        <v>6092691</v>
      </c>
      <c r="AY169">
        <v>3290412</v>
      </c>
      <c r="AZ169">
        <v>1192862</v>
      </c>
      <c r="BA169">
        <v>1087999</v>
      </c>
      <c r="BB169">
        <v>279633</v>
      </c>
      <c r="BC169">
        <v>729918</v>
      </c>
      <c r="BD169">
        <v>2549247</v>
      </c>
      <c r="BE169">
        <v>19667</v>
      </c>
      <c r="BF169">
        <v>1053546</v>
      </c>
    </row>
    <row r="170" spans="1:58" x14ac:dyDescent="0.25">
      <c r="A170" s="3" t="s">
        <v>346</v>
      </c>
      <c r="B170">
        <v>8254949</v>
      </c>
      <c r="C170">
        <v>5413971</v>
      </c>
      <c r="D170">
        <v>2911224</v>
      </c>
      <c r="E170">
        <v>1452123</v>
      </c>
      <c r="F170">
        <v>334577</v>
      </c>
      <c r="G170">
        <v>716047</v>
      </c>
      <c r="H170">
        <v>2840978</v>
      </c>
      <c r="I170">
        <v>18854</v>
      </c>
      <c r="J170">
        <v>112387</v>
      </c>
      <c r="K170">
        <v>80427</v>
      </c>
      <c r="L170">
        <v>16952</v>
      </c>
      <c r="M170">
        <v>2900</v>
      </c>
      <c r="N170">
        <v>80815</v>
      </c>
      <c r="O170">
        <v>10268</v>
      </c>
      <c r="P170">
        <v>40715</v>
      </c>
      <c r="Q170">
        <v>4518</v>
      </c>
      <c r="R170">
        <v>25314</v>
      </c>
      <c r="S170">
        <v>95210</v>
      </c>
      <c r="T170">
        <v>53610</v>
      </c>
      <c r="U170">
        <v>41600</v>
      </c>
      <c r="V170">
        <v>23470</v>
      </c>
      <c r="W170">
        <v>264642</v>
      </c>
      <c r="X170">
        <v>380217</v>
      </c>
      <c r="Y170">
        <v>284</v>
      </c>
      <c r="Z170">
        <v>13947</v>
      </c>
      <c r="AA170">
        <v>739512</v>
      </c>
      <c r="AB170">
        <v>1011361</v>
      </c>
      <c r="AC170">
        <v>3586855</v>
      </c>
      <c r="AD170">
        <v>842883</v>
      </c>
      <c r="AE170">
        <v>68654</v>
      </c>
      <c r="AF170">
        <v>120767</v>
      </c>
      <c r="AG170">
        <v>653462</v>
      </c>
      <c r="AH170">
        <v>898790</v>
      </c>
      <c r="AI170">
        <v>469700</v>
      </c>
      <c r="AJ170">
        <v>254865</v>
      </c>
      <c r="AK170">
        <v>174225</v>
      </c>
      <c r="AL170">
        <v>43400</v>
      </c>
      <c r="AM170">
        <v>439233</v>
      </c>
      <c r="AN170">
        <v>39574</v>
      </c>
      <c r="AO170">
        <v>1322975</v>
      </c>
      <c r="AP170">
        <v>4668094</v>
      </c>
      <c r="AQ170">
        <v>2244577</v>
      </c>
      <c r="AR170">
        <v>2244577</v>
      </c>
      <c r="AS170">
        <v>0</v>
      </c>
      <c r="AT170">
        <v>162526</v>
      </c>
      <c r="AU170">
        <v>51.565006448406081</v>
      </c>
      <c r="AV170">
        <v>72.355552808437636</v>
      </c>
      <c r="AW170">
        <v>37.310145471450731</v>
      </c>
      <c r="AX170">
        <v>6173911</v>
      </c>
      <c r="AY170">
        <v>3332933</v>
      </c>
      <c r="AZ170">
        <v>1210767</v>
      </c>
      <c r="BA170">
        <v>1105239</v>
      </c>
      <c r="BB170">
        <v>287311</v>
      </c>
      <c r="BC170">
        <v>729616</v>
      </c>
      <c r="BD170">
        <v>2587056</v>
      </c>
      <c r="BE170">
        <v>20054</v>
      </c>
      <c r="BF170">
        <v>1069684</v>
      </c>
    </row>
    <row r="171" spans="1:58" x14ac:dyDescent="0.25">
      <c r="A171" s="3" t="s">
        <v>347</v>
      </c>
      <c r="B171">
        <v>8380165</v>
      </c>
      <c r="C171">
        <v>5466436</v>
      </c>
      <c r="D171">
        <v>2935497</v>
      </c>
      <c r="E171">
        <v>1474775</v>
      </c>
      <c r="F171">
        <v>341408</v>
      </c>
      <c r="G171">
        <v>714757</v>
      </c>
      <c r="H171">
        <v>2913729</v>
      </c>
      <c r="I171">
        <v>18104</v>
      </c>
      <c r="J171">
        <v>103940</v>
      </c>
      <c r="K171">
        <v>92218</v>
      </c>
      <c r="L171">
        <v>18216</v>
      </c>
      <c r="M171">
        <v>3742</v>
      </c>
      <c r="N171">
        <v>78234</v>
      </c>
      <c r="O171">
        <v>9378</v>
      </c>
      <c r="P171">
        <v>38961</v>
      </c>
      <c r="Q171">
        <v>5750</v>
      </c>
      <c r="R171">
        <v>24145</v>
      </c>
      <c r="S171">
        <v>94395</v>
      </c>
      <c r="T171">
        <v>51880</v>
      </c>
      <c r="U171">
        <v>42515</v>
      </c>
      <c r="V171">
        <v>23498</v>
      </c>
      <c r="W171">
        <v>248845</v>
      </c>
      <c r="X171">
        <v>384997</v>
      </c>
      <c r="Y171">
        <v>270</v>
      </c>
      <c r="Z171">
        <v>14709</v>
      </c>
      <c r="AA171">
        <v>759201</v>
      </c>
      <c r="AB171">
        <v>1073360</v>
      </c>
      <c r="AC171">
        <v>3741886</v>
      </c>
      <c r="AD171">
        <v>874104</v>
      </c>
      <c r="AE171">
        <v>72779</v>
      </c>
      <c r="AF171">
        <v>119531</v>
      </c>
      <c r="AG171">
        <v>681794</v>
      </c>
      <c r="AH171">
        <v>913599</v>
      </c>
      <c r="AI171">
        <v>471790</v>
      </c>
      <c r="AJ171">
        <v>263030</v>
      </c>
      <c r="AK171">
        <v>178779</v>
      </c>
      <c r="AL171">
        <v>44548</v>
      </c>
      <c r="AM171">
        <v>445482</v>
      </c>
      <c r="AN171">
        <v>41274</v>
      </c>
      <c r="AO171">
        <v>1422879</v>
      </c>
      <c r="AP171">
        <v>4638279</v>
      </c>
      <c r="AQ171">
        <v>2031804</v>
      </c>
      <c r="AR171">
        <v>2031804</v>
      </c>
      <c r="AS171">
        <v>0</v>
      </c>
      <c r="AT171">
        <v>168829</v>
      </c>
      <c r="AU171">
        <v>47.445028496807112</v>
      </c>
      <c r="AV171">
        <v>81.235836412410933</v>
      </c>
      <c r="AW171">
        <v>38.542365735487984</v>
      </c>
      <c r="AX171">
        <v>6282905</v>
      </c>
      <c r="AY171">
        <v>3369176</v>
      </c>
      <c r="AZ171">
        <v>1227433</v>
      </c>
      <c r="BA171">
        <v>1121625</v>
      </c>
      <c r="BB171">
        <v>294784</v>
      </c>
      <c r="BC171">
        <v>725334</v>
      </c>
      <c r="BD171">
        <v>2541019</v>
      </c>
      <c r="BE171">
        <v>20444</v>
      </c>
      <c r="BF171">
        <v>1084693</v>
      </c>
    </row>
    <row r="172" spans="1:58" x14ac:dyDescent="0.25">
      <c r="A172" s="3" t="s">
        <v>348</v>
      </c>
      <c r="B172">
        <v>8585816</v>
      </c>
      <c r="C172">
        <v>5511206</v>
      </c>
      <c r="D172">
        <v>2956923</v>
      </c>
      <c r="E172">
        <v>1491381</v>
      </c>
      <c r="F172">
        <v>347991</v>
      </c>
      <c r="G172">
        <v>714911</v>
      </c>
      <c r="H172">
        <v>3074610</v>
      </c>
      <c r="I172">
        <v>19201</v>
      </c>
      <c r="J172">
        <v>123998</v>
      </c>
      <c r="K172">
        <v>85530</v>
      </c>
      <c r="L172">
        <v>18117</v>
      </c>
      <c r="M172">
        <v>5073</v>
      </c>
      <c r="N172">
        <v>77913</v>
      </c>
      <c r="O172">
        <v>10173</v>
      </c>
      <c r="P172">
        <v>40325</v>
      </c>
      <c r="Q172">
        <v>2360</v>
      </c>
      <c r="R172">
        <v>25055</v>
      </c>
      <c r="S172">
        <v>97167</v>
      </c>
      <c r="T172">
        <v>50150</v>
      </c>
      <c r="U172">
        <v>47017</v>
      </c>
      <c r="V172">
        <v>24955</v>
      </c>
      <c r="W172">
        <v>265538</v>
      </c>
      <c r="X172">
        <v>492660</v>
      </c>
      <c r="Y172">
        <v>256</v>
      </c>
      <c r="Z172">
        <v>15676</v>
      </c>
      <c r="AA172">
        <v>741486</v>
      </c>
      <c r="AB172">
        <v>1107040</v>
      </c>
      <c r="AC172">
        <v>3806519</v>
      </c>
      <c r="AD172">
        <v>885353</v>
      </c>
      <c r="AE172">
        <v>62865</v>
      </c>
      <c r="AF172">
        <v>117138</v>
      </c>
      <c r="AG172">
        <v>705350</v>
      </c>
      <c r="AH172">
        <v>979134</v>
      </c>
      <c r="AI172">
        <v>519640</v>
      </c>
      <c r="AJ172">
        <v>274200</v>
      </c>
      <c r="AK172">
        <v>185294</v>
      </c>
      <c r="AL172">
        <v>49532</v>
      </c>
      <c r="AM172">
        <v>477971</v>
      </c>
      <c r="AN172">
        <v>42784</v>
      </c>
      <c r="AO172">
        <v>1371745</v>
      </c>
      <c r="AP172">
        <v>4779297</v>
      </c>
      <c r="AQ172">
        <v>2240835</v>
      </c>
      <c r="AR172">
        <v>2240835</v>
      </c>
      <c r="AS172">
        <v>0</v>
      </c>
      <c r="AT172">
        <v>194800</v>
      </c>
      <c r="AU172">
        <v>50.962200863439058</v>
      </c>
      <c r="AV172">
        <v>76.550340926487124</v>
      </c>
      <c r="AW172">
        <v>39.011738504603763</v>
      </c>
      <c r="AX172">
        <v>6480887</v>
      </c>
      <c r="AY172">
        <v>3406277</v>
      </c>
      <c r="AZ172">
        <v>1244656</v>
      </c>
      <c r="BA172">
        <v>1138056</v>
      </c>
      <c r="BB172">
        <v>302088</v>
      </c>
      <c r="BC172">
        <v>721477</v>
      </c>
      <c r="BD172">
        <v>2674368</v>
      </c>
      <c r="BE172">
        <v>20820</v>
      </c>
      <c r="BF172">
        <v>1099889</v>
      </c>
    </row>
    <row r="173" spans="1:58" x14ac:dyDescent="0.25">
      <c r="A173" s="3" t="s">
        <v>349</v>
      </c>
      <c r="B173">
        <v>8737819</v>
      </c>
      <c r="C173">
        <v>5564169</v>
      </c>
      <c r="D173">
        <v>2975393</v>
      </c>
      <c r="E173">
        <v>1506545</v>
      </c>
      <c r="F173">
        <v>355315</v>
      </c>
      <c r="G173">
        <v>726916</v>
      </c>
      <c r="H173">
        <v>3173650</v>
      </c>
      <c r="I173">
        <v>16826</v>
      </c>
      <c r="J173">
        <v>124940</v>
      </c>
      <c r="K173">
        <v>81118</v>
      </c>
      <c r="L173">
        <v>18826</v>
      </c>
      <c r="M173">
        <v>5556</v>
      </c>
      <c r="N173">
        <v>75671</v>
      </c>
      <c r="O173">
        <v>12384</v>
      </c>
      <c r="P173">
        <v>37705</v>
      </c>
      <c r="Q173">
        <v>2274</v>
      </c>
      <c r="R173">
        <v>23308</v>
      </c>
      <c r="S173">
        <v>94913</v>
      </c>
      <c r="T173">
        <v>50490</v>
      </c>
      <c r="U173">
        <v>44423</v>
      </c>
      <c r="V173">
        <v>26134</v>
      </c>
      <c r="W173">
        <v>321289</v>
      </c>
      <c r="X173">
        <v>497641</v>
      </c>
      <c r="Y173">
        <v>239</v>
      </c>
      <c r="Z173">
        <v>16057</v>
      </c>
      <c r="AA173">
        <v>772240</v>
      </c>
      <c r="AB173">
        <v>1122200</v>
      </c>
      <c r="AC173">
        <v>3783605</v>
      </c>
      <c r="AD173">
        <v>911433</v>
      </c>
      <c r="AE173">
        <v>63593</v>
      </c>
      <c r="AF173">
        <v>117349</v>
      </c>
      <c r="AG173">
        <v>730491</v>
      </c>
      <c r="AH173">
        <v>998040</v>
      </c>
      <c r="AI173">
        <v>504674</v>
      </c>
      <c r="AJ173">
        <v>278169</v>
      </c>
      <c r="AK173">
        <v>215197</v>
      </c>
      <c r="AL173">
        <v>55308</v>
      </c>
      <c r="AM173">
        <v>477734</v>
      </c>
      <c r="AN173">
        <v>43947</v>
      </c>
      <c r="AO173">
        <v>1297143</v>
      </c>
      <c r="AP173">
        <v>4954214</v>
      </c>
      <c r="AQ173">
        <v>2708148</v>
      </c>
      <c r="AR173">
        <v>2708148</v>
      </c>
      <c r="AS173">
        <v>0</v>
      </c>
      <c r="AT173">
        <v>202796</v>
      </c>
      <c r="AU173">
        <v>58.756931722893071</v>
      </c>
      <c r="AV173">
        <v>65.596332621442912</v>
      </c>
      <c r="AW173">
        <v>38.542392371103048</v>
      </c>
      <c r="AX173">
        <v>6638284</v>
      </c>
      <c r="AY173">
        <v>3464634</v>
      </c>
      <c r="AZ173">
        <v>1261369</v>
      </c>
      <c r="BA173">
        <v>1151764</v>
      </c>
      <c r="BB173">
        <v>309169</v>
      </c>
      <c r="BC173">
        <v>742332</v>
      </c>
      <c r="BD173">
        <v>2854679</v>
      </c>
      <c r="BE173">
        <v>21163</v>
      </c>
      <c r="BF173">
        <v>1114456</v>
      </c>
    </row>
    <row r="174" spans="1:58" x14ac:dyDescent="0.25">
      <c r="A174" s="3" t="s">
        <v>350</v>
      </c>
      <c r="B174">
        <v>8845500</v>
      </c>
      <c r="C174">
        <v>5622441</v>
      </c>
      <c r="D174">
        <v>3002854</v>
      </c>
      <c r="E174">
        <v>1515221</v>
      </c>
      <c r="F174">
        <v>363361</v>
      </c>
      <c r="G174">
        <v>741005</v>
      </c>
      <c r="H174">
        <v>3223059</v>
      </c>
      <c r="I174">
        <v>15896</v>
      </c>
      <c r="J174">
        <v>129056</v>
      </c>
      <c r="K174">
        <v>81792</v>
      </c>
      <c r="L174">
        <v>18518</v>
      </c>
      <c r="M174">
        <v>5532</v>
      </c>
      <c r="N174">
        <v>69549</v>
      </c>
      <c r="O174">
        <v>13815</v>
      </c>
      <c r="P174">
        <v>32734</v>
      </c>
      <c r="Q174">
        <v>3006</v>
      </c>
      <c r="R174">
        <v>19994</v>
      </c>
      <c r="S174">
        <v>97404</v>
      </c>
      <c r="T174">
        <v>50833</v>
      </c>
      <c r="U174">
        <v>46571</v>
      </c>
      <c r="V174">
        <v>26169</v>
      </c>
      <c r="W174">
        <v>336338</v>
      </c>
      <c r="X174">
        <v>505161</v>
      </c>
      <c r="Y174">
        <v>232</v>
      </c>
      <c r="Z174">
        <v>15039</v>
      </c>
      <c r="AA174">
        <v>788985</v>
      </c>
      <c r="AB174">
        <v>1133388</v>
      </c>
      <c r="AC174">
        <v>3822395</v>
      </c>
      <c r="AD174">
        <v>932274</v>
      </c>
      <c r="AE174">
        <v>67916</v>
      </c>
      <c r="AF174">
        <v>116146</v>
      </c>
      <c r="AG174">
        <v>748212</v>
      </c>
      <c r="AH174">
        <v>1024118</v>
      </c>
      <c r="AI174">
        <v>508793</v>
      </c>
      <c r="AJ174">
        <v>289192</v>
      </c>
      <c r="AK174">
        <v>226133</v>
      </c>
      <c r="AL174">
        <v>57155</v>
      </c>
      <c r="AM174">
        <v>473369</v>
      </c>
      <c r="AN174">
        <v>46928</v>
      </c>
      <c r="AO174">
        <v>1288551</v>
      </c>
      <c r="AP174">
        <v>5023105</v>
      </c>
      <c r="AQ174">
        <v>2783592</v>
      </c>
      <c r="AR174">
        <v>2783592</v>
      </c>
      <c r="AS174">
        <v>0</v>
      </c>
      <c r="AT174">
        <v>210992</v>
      </c>
      <c r="AU174">
        <v>59.616193168628719</v>
      </c>
      <c r="AV174">
        <v>65.331006873813536</v>
      </c>
      <c r="AW174">
        <v>38.947859256902781</v>
      </c>
      <c r="AX174">
        <v>6733799</v>
      </c>
      <c r="AY174">
        <v>3510740</v>
      </c>
      <c r="AZ174">
        <v>1278273</v>
      </c>
      <c r="BA174">
        <v>1165860</v>
      </c>
      <c r="BB174">
        <v>316048</v>
      </c>
      <c r="BC174">
        <v>750559</v>
      </c>
      <c r="BD174">
        <v>2911404</v>
      </c>
      <c r="BE174">
        <v>21490</v>
      </c>
      <c r="BF174">
        <v>1129310</v>
      </c>
    </row>
    <row r="175" spans="1:58" x14ac:dyDescent="0.25">
      <c r="A175" s="3" t="s">
        <v>351</v>
      </c>
      <c r="B175">
        <v>8965251</v>
      </c>
      <c r="C175">
        <v>5677020</v>
      </c>
      <c r="D175">
        <v>3032658</v>
      </c>
      <c r="E175">
        <v>1524572</v>
      </c>
      <c r="F175">
        <v>371844</v>
      </c>
      <c r="G175">
        <v>747946</v>
      </c>
      <c r="H175">
        <v>3288231</v>
      </c>
      <c r="I175">
        <v>15081</v>
      </c>
      <c r="J175">
        <v>129178</v>
      </c>
      <c r="K175">
        <v>80483</v>
      </c>
      <c r="L175">
        <v>18611</v>
      </c>
      <c r="M175">
        <v>5601</v>
      </c>
      <c r="N175">
        <v>70878</v>
      </c>
      <c r="O175">
        <v>16886</v>
      </c>
      <c r="P175">
        <v>31671</v>
      </c>
      <c r="Q175">
        <v>3036</v>
      </c>
      <c r="R175">
        <v>19285</v>
      </c>
      <c r="S175">
        <v>99255</v>
      </c>
      <c r="T175">
        <v>51180</v>
      </c>
      <c r="U175">
        <v>48075</v>
      </c>
      <c r="V175">
        <v>26352</v>
      </c>
      <c r="W175">
        <v>357654</v>
      </c>
      <c r="X175">
        <v>512466</v>
      </c>
      <c r="Y175">
        <v>221</v>
      </c>
      <c r="Z175">
        <v>14628</v>
      </c>
      <c r="AA175">
        <v>811164</v>
      </c>
      <c r="AB175">
        <v>1146659</v>
      </c>
      <c r="AC175">
        <v>3855459</v>
      </c>
      <c r="AD175">
        <v>952968</v>
      </c>
      <c r="AE175">
        <v>68108</v>
      </c>
      <c r="AF175">
        <v>116097</v>
      </c>
      <c r="AG175">
        <v>768763</v>
      </c>
      <c r="AH175">
        <v>1041748</v>
      </c>
      <c r="AI175">
        <v>512770</v>
      </c>
      <c r="AJ175">
        <v>293539</v>
      </c>
      <c r="AK175">
        <v>235439</v>
      </c>
      <c r="AL175">
        <v>68018</v>
      </c>
      <c r="AM175">
        <v>482992</v>
      </c>
      <c r="AN175">
        <v>47763</v>
      </c>
      <c r="AO175">
        <v>1261970</v>
      </c>
      <c r="AP175">
        <v>5109792</v>
      </c>
      <c r="AQ175">
        <v>2944431</v>
      </c>
      <c r="AR175">
        <v>2944431</v>
      </c>
      <c r="AS175">
        <v>0</v>
      </c>
      <c r="AT175">
        <v>220494</v>
      </c>
      <c r="AU175">
        <v>61.938436131522593</v>
      </c>
      <c r="AV175">
        <v>63.025680692963967</v>
      </c>
      <c r="AW175">
        <v>39.037120982468863</v>
      </c>
      <c r="AX175">
        <v>6852039</v>
      </c>
      <c r="AY175">
        <v>3563808</v>
      </c>
      <c r="AZ175">
        <v>1296502</v>
      </c>
      <c r="BA175">
        <v>1180431</v>
      </c>
      <c r="BB175">
        <v>322774</v>
      </c>
      <c r="BC175">
        <v>764101</v>
      </c>
      <c r="BD175">
        <v>2996580</v>
      </c>
      <c r="BE175">
        <v>21797</v>
      </c>
      <c r="BF175">
        <v>1145158</v>
      </c>
    </row>
    <row r="176" spans="1:58" x14ac:dyDescent="0.25">
      <c r="A176" s="3" t="s">
        <v>352</v>
      </c>
      <c r="B176">
        <v>9125854</v>
      </c>
      <c r="C176">
        <v>5802585</v>
      </c>
      <c r="D176">
        <v>3096102</v>
      </c>
      <c r="E176">
        <v>1552976</v>
      </c>
      <c r="F176">
        <v>381982</v>
      </c>
      <c r="G176">
        <v>771525</v>
      </c>
      <c r="H176">
        <v>3323269</v>
      </c>
      <c r="I176">
        <v>16262</v>
      </c>
      <c r="J176">
        <v>133651</v>
      </c>
      <c r="K176">
        <v>85943</v>
      </c>
      <c r="L176">
        <v>18940</v>
      </c>
      <c r="M176">
        <v>3362</v>
      </c>
      <c r="N176">
        <v>68768</v>
      </c>
      <c r="O176">
        <v>14966</v>
      </c>
      <c r="P176">
        <v>31790</v>
      </c>
      <c r="Q176">
        <v>2648</v>
      </c>
      <c r="R176">
        <v>19364</v>
      </c>
      <c r="S176">
        <v>105555</v>
      </c>
      <c r="T176">
        <v>51527</v>
      </c>
      <c r="U176">
        <v>54028</v>
      </c>
      <c r="V176">
        <v>27104</v>
      </c>
      <c r="W176">
        <v>275803</v>
      </c>
      <c r="X176">
        <v>538063</v>
      </c>
      <c r="Y176">
        <v>224</v>
      </c>
      <c r="Z176">
        <v>12817</v>
      </c>
      <c r="AA176">
        <v>805346</v>
      </c>
      <c r="AB176">
        <v>1231431</v>
      </c>
      <c r="AC176">
        <v>4149292</v>
      </c>
      <c r="AD176">
        <v>974107</v>
      </c>
      <c r="AE176">
        <v>73768</v>
      </c>
      <c r="AF176">
        <v>116224</v>
      </c>
      <c r="AG176">
        <v>784115</v>
      </c>
      <c r="AH176">
        <v>1077438</v>
      </c>
      <c r="AI176">
        <v>524047</v>
      </c>
      <c r="AJ176">
        <v>307345</v>
      </c>
      <c r="AK176">
        <v>246046</v>
      </c>
      <c r="AL176">
        <v>66301</v>
      </c>
      <c r="AM176">
        <v>522356</v>
      </c>
      <c r="AN176">
        <v>47866</v>
      </c>
      <c r="AO176">
        <v>1461224</v>
      </c>
      <c r="AP176">
        <v>4976562</v>
      </c>
      <c r="AQ176">
        <v>2286653</v>
      </c>
      <c r="AR176">
        <v>2286653</v>
      </c>
      <c r="AS176">
        <v>0</v>
      </c>
      <c r="AT176">
        <v>234602</v>
      </c>
      <c r="AU176">
        <v>50.662587841046545</v>
      </c>
      <c r="AV176">
        <v>81.369979410396766</v>
      </c>
      <c r="AW176">
        <v>41.224137295033742</v>
      </c>
      <c r="AX176">
        <v>6945363</v>
      </c>
      <c r="AY176">
        <v>3622094</v>
      </c>
      <c r="AZ176">
        <v>1316016</v>
      </c>
      <c r="BA176">
        <v>1193995</v>
      </c>
      <c r="BB176">
        <v>329477</v>
      </c>
      <c r="BC176">
        <v>782606</v>
      </c>
      <c r="BD176">
        <v>2796071</v>
      </c>
      <c r="BE176">
        <v>22091</v>
      </c>
      <c r="BF176">
        <v>1161523</v>
      </c>
    </row>
    <row r="177" spans="1:58" x14ac:dyDescent="0.25">
      <c r="A177" s="3" t="s">
        <v>353</v>
      </c>
      <c r="B177">
        <v>9294218</v>
      </c>
      <c r="C177">
        <v>5901654</v>
      </c>
      <c r="D177">
        <v>3154576</v>
      </c>
      <c r="E177">
        <v>1572336</v>
      </c>
      <c r="F177">
        <v>391556</v>
      </c>
      <c r="G177">
        <v>783186</v>
      </c>
      <c r="H177">
        <v>3392564</v>
      </c>
      <c r="I177">
        <v>18334</v>
      </c>
      <c r="J177">
        <v>128805</v>
      </c>
      <c r="K177">
        <v>81972</v>
      </c>
      <c r="L177">
        <v>19578</v>
      </c>
      <c r="M177">
        <v>3658</v>
      </c>
      <c r="N177">
        <v>66367</v>
      </c>
      <c r="O177">
        <v>12295</v>
      </c>
      <c r="P177">
        <v>31319</v>
      </c>
      <c r="Q177">
        <v>3702</v>
      </c>
      <c r="R177">
        <v>19051</v>
      </c>
      <c r="S177">
        <v>106594</v>
      </c>
      <c r="T177">
        <v>55681</v>
      </c>
      <c r="U177">
        <v>50913</v>
      </c>
      <c r="V177">
        <v>28833</v>
      </c>
      <c r="W177">
        <v>270421</v>
      </c>
      <c r="X177">
        <v>538954</v>
      </c>
      <c r="Y177">
        <v>215</v>
      </c>
      <c r="Z177">
        <v>12167</v>
      </c>
      <c r="AA177">
        <v>841376</v>
      </c>
      <c r="AB177">
        <v>1275290</v>
      </c>
      <c r="AC177">
        <v>4255425</v>
      </c>
      <c r="AD177">
        <v>998872</v>
      </c>
      <c r="AE177">
        <v>73507</v>
      </c>
      <c r="AF177">
        <v>115753</v>
      </c>
      <c r="AG177">
        <v>809612</v>
      </c>
      <c r="AH177">
        <v>1106818</v>
      </c>
      <c r="AI177">
        <v>527447</v>
      </c>
      <c r="AJ177">
        <v>330501</v>
      </c>
      <c r="AK177">
        <v>248870</v>
      </c>
      <c r="AL177">
        <v>63262</v>
      </c>
      <c r="AM177">
        <v>524786</v>
      </c>
      <c r="AN177">
        <v>48823</v>
      </c>
      <c r="AO177">
        <v>1512864</v>
      </c>
      <c r="AP177">
        <v>5038793</v>
      </c>
      <c r="AQ177">
        <v>2419233</v>
      </c>
      <c r="AR177">
        <v>2419233</v>
      </c>
      <c r="AS177">
        <v>0</v>
      </c>
      <c r="AT177">
        <v>250376</v>
      </c>
      <c r="AU177">
        <v>52.981115478987597</v>
      </c>
      <c r="AV177">
        <v>78.876336480342204</v>
      </c>
      <c r="AW177">
        <v>41.789562916244925</v>
      </c>
      <c r="AX177">
        <v>7087835</v>
      </c>
      <c r="AY177">
        <v>3695271</v>
      </c>
      <c r="AZ177">
        <v>1335519</v>
      </c>
      <c r="BA177">
        <v>1208982</v>
      </c>
      <c r="BB177">
        <v>336119</v>
      </c>
      <c r="BC177">
        <v>814651</v>
      </c>
      <c r="BD177">
        <v>2832410</v>
      </c>
      <c r="BE177">
        <v>22361</v>
      </c>
      <c r="BF177">
        <v>1177061</v>
      </c>
    </row>
    <row r="178" spans="1:58" x14ac:dyDescent="0.25">
      <c r="A178" s="3" t="s">
        <v>354</v>
      </c>
      <c r="B178">
        <v>9443873</v>
      </c>
      <c r="C178">
        <v>5989070</v>
      </c>
      <c r="D178">
        <v>3199840</v>
      </c>
      <c r="E178">
        <v>1588669</v>
      </c>
      <c r="F178">
        <v>399010</v>
      </c>
      <c r="G178">
        <v>801551</v>
      </c>
      <c r="H178">
        <v>3454803</v>
      </c>
      <c r="I178">
        <v>25398</v>
      </c>
      <c r="J178">
        <v>135592</v>
      </c>
      <c r="K178">
        <v>74680</v>
      </c>
      <c r="L178">
        <v>17533</v>
      </c>
      <c r="M178">
        <v>3075</v>
      </c>
      <c r="N178">
        <v>64426</v>
      </c>
      <c r="O178">
        <v>15348</v>
      </c>
      <c r="P178">
        <v>26880</v>
      </c>
      <c r="Q178">
        <v>6107</v>
      </c>
      <c r="R178">
        <v>16091</v>
      </c>
      <c r="S178">
        <v>112666</v>
      </c>
      <c r="T178">
        <v>59836</v>
      </c>
      <c r="U178">
        <v>52830</v>
      </c>
      <c r="V178">
        <v>28138</v>
      </c>
      <c r="W178">
        <v>266069</v>
      </c>
      <c r="X178">
        <v>543200</v>
      </c>
      <c r="Y178">
        <v>216</v>
      </c>
      <c r="Z178">
        <v>11478</v>
      </c>
      <c r="AA178">
        <v>877010</v>
      </c>
      <c r="AB178">
        <v>1295322</v>
      </c>
      <c r="AC178">
        <v>4321263</v>
      </c>
      <c r="AD178">
        <v>1034690</v>
      </c>
      <c r="AE178">
        <v>77847</v>
      </c>
      <c r="AF178">
        <v>116168</v>
      </c>
      <c r="AG178">
        <v>840675</v>
      </c>
      <c r="AH178">
        <v>1129603</v>
      </c>
      <c r="AI178">
        <v>543546</v>
      </c>
      <c r="AJ178">
        <v>336235</v>
      </c>
      <c r="AK178">
        <v>249822</v>
      </c>
      <c r="AL178">
        <v>66278</v>
      </c>
      <c r="AM178">
        <v>534527</v>
      </c>
      <c r="AN178">
        <v>46307</v>
      </c>
      <c r="AO178">
        <v>1509858</v>
      </c>
      <c r="AP178">
        <v>5122610</v>
      </c>
      <c r="AQ178">
        <v>2514872</v>
      </c>
      <c r="AR178">
        <v>2514872</v>
      </c>
      <c r="AS178">
        <v>0</v>
      </c>
      <c r="AT178">
        <v>268114</v>
      </c>
      <c r="AU178">
        <v>54.32750234662015</v>
      </c>
      <c r="AV178">
        <v>77.768729477938095</v>
      </c>
      <c r="AW178">
        <v>42.249808332063488</v>
      </c>
      <c r="AX178">
        <v>7199924</v>
      </c>
      <c r="AY178">
        <v>3745121</v>
      </c>
      <c r="AZ178">
        <v>1356463</v>
      </c>
      <c r="BA178">
        <v>1225008</v>
      </c>
      <c r="BB178">
        <v>342657</v>
      </c>
      <c r="BC178">
        <v>820993</v>
      </c>
      <c r="BD178">
        <v>2878661</v>
      </c>
      <c r="BE178">
        <v>22621</v>
      </c>
      <c r="BF178">
        <v>1193152</v>
      </c>
    </row>
    <row r="179" spans="1:58" x14ac:dyDescent="0.25">
      <c r="A179" s="3" t="s">
        <v>355</v>
      </c>
      <c r="B179">
        <v>9566823</v>
      </c>
      <c r="C179">
        <v>6067924</v>
      </c>
      <c r="D179">
        <v>3241818</v>
      </c>
      <c r="E179">
        <v>1603653</v>
      </c>
      <c r="F179">
        <v>405928</v>
      </c>
      <c r="G179">
        <v>816525</v>
      </c>
      <c r="H179">
        <v>3498899</v>
      </c>
      <c r="I179">
        <v>26273</v>
      </c>
      <c r="J179">
        <v>133955</v>
      </c>
      <c r="K179">
        <v>78949</v>
      </c>
      <c r="L179">
        <v>16336</v>
      </c>
      <c r="M179">
        <v>3695</v>
      </c>
      <c r="N179">
        <v>62416</v>
      </c>
      <c r="O179">
        <v>13725</v>
      </c>
      <c r="P179">
        <v>26761</v>
      </c>
      <c r="Q179">
        <v>5918</v>
      </c>
      <c r="R179">
        <v>16012</v>
      </c>
      <c r="S179">
        <v>117777</v>
      </c>
      <c r="T179">
        <v>63990</v>
      </c>
      <c r="U179">
        <v>53787</v>
      </c>
      <c r="V179">
        <v>27990</v>
      </c>
      <c r="W179">
        <v>245024</v>
      </c>
      <c r="X179">
        <v>550938</v>
      </c>
      <c r="Y179">
        <v>226</v>
      </c>
      <c r="Z179">
        <v>10912</v>
      </c>
      <c r="AA179">
        <v>890081</v>
      </c>
      <c r="AB179">
        <v>1334327</v>
      </c>
      <c r="AC179">
        <v>4404720</v>
      </c>
      <c r="AD179">
        <v>1061889</v>
      </c>
      <c r="AE179">
        <v>80303</v>
      </c>
      <c r="AF179">
        <v>115932</v>
      </c>
      <c r="AG179">
        <v>865654</v>
      </c>
      <c r="AH179">
        <v>1134089</v>
      </c>
      <c r="AI179">
        <v>544311</v>
      </c>
      <c r="AJ179">
        <v>344464</v>
      </c>
      <c r="AK179">
        <v>245315</v>
      </c>
      <c r="AL179">
        <v>70320</v>
      </c>
      <c r="AM179">
        <v>531229</v>
      </c>
      <c r="AN179">
        <v>45149</v>
      </c>
      <c r="AO179">
        <v>1562044</v>
      </c>
      <c r="AP179">
        <v>5162103</v>
      </c>
      <c r="AQ179">
        <v>2459275</v>
      </c>
      <c r="AR179">
        <v>2459275</v>
      </c>
      <c r="AS179">
        <v>0</v>
      </c>
      <c r="AT179">
        <v>280328</v>
      </c>
      <c r="AU179">
        <v>53.071453061641435</v>
      </c>
      <c r="AV179">
        <v>80.156808021145338</v>
      </c>
      <c r="AW179">
        <v>42.540382744652177</v>
      </c>
      <c r="AX179">
        <v>7291578</v>
      </c>
      <c r="AY179">
        <v>3792679</v>
      </c>
      <c r="AZ179">
        <v>1377317</v>
      </c>
      <c r="BA179">
        <v>1241147</v>
      </c>
      <c r="BB179">
        <v>349257</v>
      </c>
      <c r="BC179">
        <v>824958</v>
      </c>
      <c r="BD179">
        <v>2886858</v>
      </c>
      <c r="BE179">
        <v>22877</v>
      </c>
      <c r="BF179">
        <v>1208922</v>
      </c>
    </row>
    <row r="180" spans="1:58" x14ac:dyDescent="0.25">
      <c r="A180" s="3" t="s">
        <v>356</v>
      </c>
      <c r="B180">
        <v>9950462</v>
      </c>
      <c r="C180">
        <v>6178147</v>
      </c>
      <c r="D180">
        <v>3297032</v>
      </c>
      <c r="E180">
        <v>1634974</v>
      </c>
      <c r="F180">
        <v>412873</v>
      </c>
      <c r="G180">
        <v>833268</v>
      </c>
      <c r="H180">
        <v>3772315</v>
      </c>
      <c r="I180">
        <v>21554</v>
      </c>
      <c r="J180">
        <v>145405</v>
      </c>
      <c r="K180">
        <v>82273</v>
      </c>
      <c r="L180">
        <v>15649</v>
      </c>
      <c r="M180">
        <v>4981</v>
      </c>
      <c r="N180">
        <v>64397</v>
      </c>
      <c r="O180">
        <v>13648</v>
      </c>
      <c r="P180">
        <v>27933</v>
      </c>
      <c r="Q180">
        <v>6022</v>
      </c>
      <c r="R180">
        <v>16794</v>
      </c>
      <c r="S180">
        <v>128902</v>
      </c>
      <c r="T180">
        <v>68145</v>
      </c>
      <c r="U180">
        <v>60757</v>
      </c>
      <c r="V180">
        <v>30781</v>
      </c>
      <c r="W180">
        <v>230344</v>
      </c>
      <c r="X180">
        <v>615657</v>
      </c>
      <c r="Y180">
        <v>231</v>
      </c>
      <c r="Z180">
        <v>10627</v>
      </c>
      <c r="AA180">
        <v>895916</v>
      </c>
      <c r="AB180">
        <v>1525598</v>
      </c>
      <c r="AC180">
        <v>4626198</v>
      </c>
      <c r="AD180">
        <v>1089317</v>
      </c>
      <c r="AE180">
        <v>85676</v>
      </c>
      <c r="AF180">
        <v>116409</v>
      </c>
      <c r="AG180">
        <v>887232</v>
      </c>
      <c r="AH180">
        <v>1175888</v>
      </c>
      <c r="AI180">
        <v>565416</v>
      </c>
      <c r="AJ180">
        <v>353269</v>
      </c>
      <c r="AK180">
        <v>257203</v>
      </c>
      <c r="AL180">
        <v>76451</v>
      </c>
      <c r="AM180">
        <v>576096</v>
      </c>
      <c r="AN180">
        <v>44371</v>
      </c>
      <c r="AO180">
        <v>1664075</v>
      </c>
      <c r="AP180">
        <v>5324264</v>
      </c>
      <c r="AQ180">
        <v>2558076</v>
      </c>
      <c r="AR180">
        <v>2558076</v>
      </c>
      <c r="AS180">
        <v>0</v>
      </c>
      <c r="AT180">
        <v>309155</v>
      </c>
      <c r="AU180">
        <v>53.852153663187963</v>
      </c>
      <c r="AV180">
        <v>79.003216734401477</v>
      </c>
      <c r="AW180">
        <v>42.544933674671313</v>
      </c>
      <c r="AX180">
        <v>7619538</v>
      </c>
      <c r="AY180">
        <v>3847223</v>
      </c>
      <c r="AZ180">
        <v>1397752</v>
      </c>
      <c r="BA180">
        <v>1258002</v>
      </c>
      <c r="BB180">
        <v>356524</v>
      </c>
      <c r="BC180">
        <v>834945</v>
      </c>
      <c r="BD180">
        <v>2993340</v>
      </c>
      <c r="BE180">
        <v>23146</v>
      </c>
      <c r="BF180">
        <v>1224686</v>
      </c>
    </row>
    <row r="181" spans="1:58" x14ac:dyDescent="0.25">
      <c r="A181" s="3" t="s">
        <v>357</v>
      </c>
      <c r="B181">
        <v>10356280</v>
      </c>
      <c r="C181">
        <v>6443036</v>
      </c>
      <c r="D181">
        <v>3510165</v>
      </c>
      <c r="E181">
        <v>1655276</v>
      </c>
      <c r="F181">
        <v>422481</v>
      </c>
      <c r="G181">
        <v>855114</v>
      </c>
      <c r="H181">
        <v>3913244</v>
      </c>
      <c r="I181">
        <v>18622</v>
      </c>
      <c r="J181">
        <v>138197</v>
      </c>
      <c r="K181">
        <v>74379</v>
      </c>
      <c r="L181">
        <v>16461</v>
      </c>
      <c r="M181">
        <v>3744</v>
      </c>
      <c r="N181">
        <v>82449</v>
      </c>
      <c r="O181">
        <v>14686</v>
      </c>
      <c r="P181">
        <v>37140</v>
      </c>
      <c r="Q181">
        <v>7692</v>
      </c>
      <c r="R181">
        <v>22931</v>
      </c>
      <c r="S181">
        <v>117409</v>
      </c>
      <c r="T181">
        <v>64756</v>
      </c>
      <c r="U181">
        <v>52653</v>
      </c>
      <c r="V181">
        <v>35128</v>
      </c>
      <c r="W181">
        <v>243434</v>
      </c>
      <c r="X181">
        <v>623683</v>
      </c>
      <c r="Y181">
        <v>202</v>
      </c>
      <c r="Z181">
        <v>10876</v>
      </c>
      <c r="AA181">
        <v>927042</v>
      </c>
      <c r="AB181">
        <v>1621618</v>
      </c>
      <c r="AC181">
        <v>4794030</v>
      </c>
      <c r="AD181">
        <v>1113576</v>
      </c>
      <c r="AE181">
        <v>96147</v>
      </c>
      <c r="AF181">
        <v>115626</v>
      </c>
      <c r="AG181">
        <v>901803</v>
      </c>
      <c r="AH181">
        <v>1210886</v>
      </c>
      <c r="AI181">
        <v>568118</v>
      </c>
      <c r="AJ181">
        <v>373997</v>
      </c>
      <c r="AK181">
        <v>268772</v>
      </c>
      <c r="AL181">
        <v>88918</v>
      </c>
      <c r="AM181">
        <v>577312</v>
      </c>
      <c r="AN181">
        <v>49134</v>
      </c>
      <c r="AO181">
        <v>1754204</v>
      </c>
      <c r="AP181">
        <v>5562250</v>
      </c>
      <c r="AQ181">
        <v>2669423</v>
      </c>
      <c r="AR181">
        <v>2669423</v>
      </c>
      <c r="AS181">
        <v>0</v>
      </c>
      <c r="AT181">
        <v>313167</v>
      </c>
      <c r="AU181">
        <v>53.622007549867689</v>
      </c>
      <c r="AV181">
        <v>77.934359123152859</v>
      </c>
      <c r="AW181">
        <v>41.789967932958035</v>
      </c>
      <c r="AX181">
        <v>7847820</v>
      </c>
      <c r="AY181">
        <v>3934576</v>
      </c>
      <c r="AZ181">
        <v>1426225</v>
      </c>
      <c r="BA181">
        <v>1274855</v>
      </c>
      <c r="BB181">
        <v>364174</v>
      </c>
      <c r="BC181">
        <v>869322</v>
      </c>
      <c r="BD181">
        <v>3053790</v>
      </c>
      <c r="BE181">
        <v>23419</v>
      </c>
      <c r="BF181">
        <v>1240701</v>
      </c>
    </row>
    <row r="182" spans="1:58" x14ac:dyDescent="0.25">
      <c r="A182" s="3" t="s">
        <v>358</v>
      </c>
      <c r="B182">
        <v>10419945</v>
      </c>
      <c r="C182">
        <v>6465262</v>
      </c>
      <c r="D182">
        <v>3496299</v>
      </c>
      <c r="E182">
        <v>1671839</v>
      </c>
      <c r="F182">
        <v>431156</v>
      </c>
      <c r="G182">
        <v>865968</v>
      </c>
      <c r="H182">
        <v>3954683</v>
      </c>
      <c r="I182">
        <v>17113</v>
      </c>
      <c r="J182">
        <v>139884</v>
      </c>
      <c r="K182">
        <v>80721</v>
      </c>
      <c r="L182">
        <v>16718</v>
      </c>
      <c r="M182">
        <v>3524</v>
      </c>
      <c r="N182">
        <v>88980</v>
      </c>
      <c r="O182">
        <v>17526</v>
      </c>
      <c r="P182">
        <v>39716</v>
      </c>
      <c r="Q182">
        <v>7090</v>
      </c>
      <c r="R182">
        <v>24648</v>
      </c>
      <c r="S182">
        <v>115720</v>
      </c>
      <c r="T182">
        <v>61328</v>
      </c>
      <c r="U182">
        <v>54392</v>
      </c>
      <c r="V182">
        <v>35023</v>
      </c>
      <c r="W182">
        <v>261289</v>
      </c>
      <c r="X182">
        <v>627617</v>
      </c>
      <c r="Y182">
        <v>169</v>
      </c>
      <c r="Z182">
        <v>11643</v>
      </c>
      <c r="AA182">
        <v>955263</v>
      </c>
      <c r="AB182">
        <v>1601019</v>
      </c>
      <c r="AC182">
        <v>4830961</v>
      </c>
      <c r="AD182">
        <v>1148350</v>
      </c>
      <c r="AE182">
        <v>110059</v>
      </c>
      <c r="AF182">
        <v>115090</v>
      </c>
      <c r="AG182">
        <v>923201</v>
      </c>
      <c r="AH182">
        <v>1238318</v>
      </c>
      <c r="AI182">
        <v>577005</v>
      </c>
      <c r="AJ182">
        <v>390399</v>
      </c>
      <c r="AK182">
        <v>270914</v>
      </c>
      <c r="AL182">
        <v>92560</v>
      </c>
      <c r="AM182">
        <v>581921</v>
      </c>
      <c r="AN182">
        <v>43378</v>
      </c>
      <c r="AO182">
        <v>1726434</v>
      </c>
      <c r="AP182">
        <v>5588984</v>
      </c>
      <c r="AQ182">
        <v>2835812</v>
      </c>
      <c r="AR182">
        <v>2835812</v>
      </c>
      <c r="AS182">
        <v>0</v>
      </c>
      <c r="AT182">
        <v>322350</v>
      </c>
      <c r="AU182">
        <v>56.506906135978518</v>
      </c>
      <c r="AV182">
        <v>75.571433472434933</v>
      </c>
      <c r="AW182">
        <v>42.703078977882257</v>
      </c>
      <c r="AX182">
        <v>7938594</v>
      </c>
      <c r="AY182">
        <v>3983911</v>
      </c>
      <c r="AZ182">
        <v>1442310</v>
      </c>
      <c r="BA182">
        <v>1292403</v>
      </c>
      <c r="BB182">
        <v>372161</v>
      </c>
      <c r="BC182">
        <v>877037</v>
      </c>
      <c r="BD182">
        <v>3107633</v>
      </c>
      <c r="BE182">
        <v>23688</v>
      </c>
      <c r="BF182">
        <v>1256517</v>
      </c>
    </row>
    <row r="183" spans="1:58" x14ac:dyDescent="0.25">
      <c r="A183" s="3" t="s">
        <v>359</v>
      </c>
      <c r="B183">
        <v>10466057</v>
      </c>
      <c r="C183">
        <v>6481826</v>
      </c>
      <c r="D183">
        <v>3476757</v>
      </c>
      <c r="E183">
        <v>1696331</v>
      </c>
      <c r="F183">
        <v>440652</v>
      </c>
      <c r="G183">
        <v>868086</v>
      </c>
      <c r="H183">
        <v>3984231</v>
      </c>
      <c r="I183">
        <v>13992</v>
      </c>
      <c r="J183">
        <v>141324</v>
      </c>
      <c r="K183">
        <v>73203</v>
      </c>
      <c r="L183">
        <v>17033</v>
      </c>
      <c r="M183">
        <v>2449</v>
      </c>
      <c r="N183">
        <v>93651</v>
      </c>
      <c r="O183">
        <v>14351</v>
      </c>
      <c r="P183">
        <v>44739</v>
      </c>
      <c r="Q183">
        <v>6564</v>
      </c>
      <c r="R183">
        <v>27997</v>
      </c>
      <c r="S183">
        <v>113640</v>
      </c>
      <c r="T183">
        <v>57864</v>
      </c>
      <c r="U183">
        <v>55776</v>
      </c>
      <c r="V183">
        <v>35450</v>
      </c>
      <c r="W183">
        <v>285558</v>
      </c>
      <c r="X183">
        <v>633029</v>
      </c>
      <c r="Y183">
        <v>165</v>
      </c>
      <c r="Z183">
        <v>12045</v>
      </c>
      <c r="AA183">
        <v>964676</v>
      </c>
      <c r="AB183">
        <v>1598016</v>
      </c>
      <c r="AC183">
        <v>4847318</v>
      </c>
      <c r="AD183">
        <v>1166999</v>
      </c>
      <c r="AE183">
        <v>113273</v>
      </c>
      <c r="AF183">
        <v>114688</v>
      </c>
      <c r="AG183">
        <v>939038</v>
      </c>
      <c r="AH183">
        <v>1239848</v>
      </c>
      <c r="AI183">
        <v>580513</v>
      </c>
      <c r="AJ183">
        <v>387529</v>
      </c>
      <c r="AK183">
        <v>271806</v>
      </c>
      <c r="AL183">
        <v>92871</v>
      </c>
      <c r="AM183">
        <v>577571</v>
      </c>
      <c r="AN183">
        <v>42076</v>
      </c>
      <c r="AO183">
        <v>1727953</v>
      </c>
      <c r="AP183">
        <v>5618739</v>
      </c>
      <c r="AQ183">
        <v>3056089</v>
      </c>
      <c r="AR183">
        <v>3056089</v>
      </c>
      <c r="AS183">
        <v>0</v>
      </c>
      <c r="AT183">
        <v>336600</v>
      </c>
      <c r="AU183">
        <v>60.381676179992482</v>
      </c>
      <c r="AV183">
        <v>70.942156244966597</v>
      </c>
      <c r="AW183">
        <v>42.836063058940042</v>
      </c>
      <c r="AX183">
        <v>8012755</v>
      </c>
      <c r="AY183">
        <v>4028524</v>
      </c>
      <c r="AZ183">
        <v>1459935</v>
      </c>
      <c r="BA183">
        <v>1311238</v>
      </c>
      <c r="BB183">
        <v>380509</v>
      </c>
      <c r="BC183">
        <v>876842</v>
      </c>
      <c r="BD183">
        <v>3165437</v>
      </c>
      <c r="BE183">
        <v>23956</v>
      </c>
      <c r="BF183">
        <v>1273874</v>
      </c>
    </row>
    <row r="184" spans="1:58" x14ac:dyDescent="0.25">
      <c r="A184" s="3" t="s">
        <v>360</v>
      </c>
      <c r="B184">
        <v>10561507</v>
      </c>
      <c r="C184">
        <v>6491136</v>
      </c>
      <c r="D184">
        <v>3446477</v>
      </c>
      <c r="E184">
        <v>1718935</v>
      </c>
      <c r="F184">
        <v>448921</v>
      </c>
      <c r="G184">
        <v>876803</v>
      </c>
      <c r="H184">
        <v>4070371</v>
      </c>
      <c r="I184">
        <v>14705</v>
      </c>
      <c r="J184">
        <v>153925</v>
      </c>
      <c r="K184">
        <v>80610</v>
      </c>
      <c r="L184">
        <v>16224</v>
      </c>
      <c r="M184">
        <v>2783</v>
      </c>
      <c r="N184">
        <v>107244</v>
      </c>
      <c r="O184">
        <v>14291</v>
      </c>
      <c r="P184">
        <v>51432</v>
      </c>
      <c r="Q184">
        <v>9170</v>
      </c>
      <c r="R184">
        <v>32351</v>
      </c>
      <c r="S184">
        <v>118228</v>
      </c>
      <c r="T184">
        <v>54399</v>
      </c>
      <c r="U184">
        <v>63829</v>
      </c>
      <c r="V184">
        <v>42055</v>
      </c>
      <c r="W184">
        <v>287674</v>
      </c>
      <c r="X184">
        <v>699734</v>
      </c>
      <c r="Y184">
        <v>166</v>
      </c>
      <c r="Z184">
        <v>11709</v>
      </c>
      <c r="AA184">
        <v>937992</v>
      </c>
      <c r="AB184">
        <v>1597322</v>
      </c>
      <c r="AC184">
        <v>4913806</v>
      </c>
      <c r="AD184">
        <v>1183681</v>
      </c>
      <c r="AE184">
        <v>107112</v>
      </c>
      <c r="AF184">
        <v>115490</v>
      </c>
      <c r="AG184">
        <v>961079</v>
      </c>
      <c r="AH184">
        <v>1271540</v>
      </c>
      <c r="AI184">
        <v>604541</v>
      </c>
      <c r="AJ184">
        <v>402431</v>
      </c>
      <c r="AK184">
        <v>264568</v>
      </c>
      <c r="AL184">
        <v>96187</v>
      </c>
      <c r="AM184">
        <v>597901</v>
      </c>
      <c r="AN184">
        <v>38289</v>
      </c>
      <c r="AO184">
        <v>1726208</v>
      </c>
      <c r="AP184">
        <v>5647701</v>
      </c>
      <c r="AQ184">
        <v>3138600</v>
      </c>
      <c r="AR184">
        <v>3138600</v>
      </c>
      <c r="AS184">
        <v>0</v>
      </c>
      <c r="AT184">
        <v>416172</v>
      </c>
      <c r="AU184">
        <v>62.941933418805434</v>
      </c>
      <c r="AV184">
        <v>69.068301308780917</v>
      </c>
      <c r="AW184">
        <v>43.472924223272805</v>
      </c>
      <c r="AX184">
        <v>8130852</v>
      </c>
      <c r="AY184">
        <v>4060481</v>
      </c>
      <c r="AZ184">
        <v>1478663</v>
      </c>
      <c r="BA184">
        <v>1328761</v>
      </c>
      <c r="BB184">
        <v>389167</v>
      </c>
      <c r="BC184">
        <v>863890</v>
      </c>
      <c r="BD184">
        <v>3217046</v>
      </c>
      <c r="BE184">
        <v>24210</v>
      </c>
      <c r="BF184">
        <v>1292348</v>
      </c>
    </row>
    <row r="185" spans="1:58" x14ac:dyDescent="0.25">
      <c r="A185" s="3" t="s">
        <v>361</v>
      </c>
      <c r="B185">
        <v>10590646</v>
      </c>
      <c r="C185">
        <v>6514919</v>
      </c>
      <c r="D185">
        <v>3432985</v>
      </c>
      <c r="E185">
        <v>1742071</v>
      </c>
      <c r="F185">
        <v>458647</v>
      </c>
      <c r="G185">
        <v>881215</v>
      </c>
      <c r="H185">
        <v>4075727</v>
      </c>
      <c r="I185">
        <v>15669</v>
      </c>
      <c r="J185">
        <v>144236</v>
      </c>
      <c r="K185">
        <v>69847</v>
      </c>
      <c r="L185">
        <v>19781</v>
      </c>
      <c r="M185">
        <v>2036</v>
      </c>
      <c r="N185">
        <v>87382</v>
      </c>
      <c r="O185">
        <v>11574</v>
      </c>
      <c r="P185">
        <v>44125</v>
      </c>
      <c r="Q185">
        <v>7046</v>
      </c>
      <c r="R185">
        <v>24637</v>
      </c>
      <c r="S185">
        <v>112510</v>
      </c>
      <c r="T185">
        <v>53998</v>
      </c>
      <c r="U185">
        <v>58512</v>
      </c>
      <c r="V185">
        <v>42874</v>
      </c>
      <c r="W185">
        <v>278230</v>
      </c>
      <c r="X185">
        <v>711776</v>
      </c>
      <c r="Y185">
        <v>162</v>
      </c>
      <c r="Z185">
        <v>11097</v>
      </c>
      <c r="AA185">
        <v>943706</v>
      </c>
      <c r="AB185">
        <v>1636421</v>
      </c>
      <c r="AC185">
        <v>5000706</v>
      </c>
      <c r="AD185">
        <v>1208939</v>
      </c>
      <c r="AE185">
        <v>126034</v>
      </c>
      <c r="AF185">
        <v>114943</v>
      </c>
      <c r="AG185">
        <v>967962</v>
      </c>
      <c r="AH185">
        <v>1303087</v>
      </c>
      <c r="AI185">
        <v>598251</v>
      </c>
      <c r="AJ185">
        <v>424819</v>
      </c>
      <c r="AK185">
        <v>280017</v>
      </c>
      <c r="AL185">
        <v>98824</v>
      </c>
      <c r="AM185">
        <v>588308</v>
      </c>
      <c r="AN185">
        <v>42256</v>
      </c>
      <c r="AO185">
        <v>1759292</v>
      </c>
      <c r="AP185">
        <v>5589940</v>
      </c>
      <c r="AQ185">
        <v>3005478</v>
      </c>
      <c r="AR185">
        <v>3005478</v>
      </c>
      <c r="AS185">
        <v>0</v>
      </c>
      <c r="AT185">
        <v>428428</v>
      </c>
      <c r="AU185">
        <v>61.430108770025605</v>
      </c>
      <c r="AV185">
        <v>73.153589671233604</v>
      </c>
      <c r="AW185">
        <v>44.938329704217033</v>
      </c>
      <c r="AX185">
        <v>8295059</v>
      </c>
      <c r="AY185">
        <v>4219332</v>
      </c>
      <c r="AZ185">
        <v>1586243</v>
      </c>
      <c r="BA185">
        <v>1347322</v>
      </c>
      <c r="BB185">
        <v>398030</v>
      </c>
      <c r="BC185">
        <v>887737</v>
      </c>
      <c r="BD185">
        <v>3294353</v>
      </c>
      <c r="BE185">
        <v>24464</v>
      </c>
      <c r="BF185">
        <v>1313000</v>
      </c>
    </row>
    <row r="186" spans="1:58" x14ac:dyDescent="0.25">
      <c r="A186" s="3" t="s">
        <v>362</v>
      </c>
      <c r="B186">
        <v>10624123</v>
      </c>
      <c r="C186">
        <v>6536526</v>
      </c>
      <c r="D186">
        <v>3420914</v>
      </c>
      <c r="E186">
        <v>1757506</v>
      </c>
      <c r="F186">
        <v>469663</v>
      </c>
      <c r="G186">
        <v>888442</v>
      </c>
      <c r="H186">
        <v>4087597</v>
      </c>
      <c r="I186">
        <v>15551</v>
      </c>
      <c r="J186">
        <v>144172</v>
      </c>
      <c r="K186">
        <v>70925</v>
      </c>
      <c r="L186">
        <v>21192</v>
      </c>
      <c r="M186">
        <v>1800</v>
      </c>
      <c r="N186">
        <v>87450</v>
      </c>
      <c r="O186">
        <v>12555</v>
      </c>
      <c r="P186">
        <v>45692</v>
      </c>
      <c r="Q186">
        <v>5292</v>
      </c>
      <c r="R186">
        <v>23911</v>
      </c>
      <c r="S186">
        <v>113177</v>
      </c>
      <c r="T186">
        <v>53592</v>
      </c>
      <c r="U186">
        <v>59585</v>
      </c>
      <c r="V186">
        <v>41723</v>
      </c>
      <c r="W186">
        <v>294621</v>
      </c>
      <c r="X186">
        <v>719576</v>
      </c>
      <c r="Y186">
        <v>159</v>
      </c>
      <c r="Z186">
        <v>11261</v>
      </c>
      <c r="AA186">
        <v>979042</v>
      </c>
      <c r="AB186">
        <v>1586948</v>
      </c>
      <c r="AC186">
        <v>4987558</v>
      </c>
      <c r="AD186">
        <v>1228355</v>
      </c>
      <c r="AE186">
        <v>128659</v>
      </c>
      <c r="AF186">
        <v>115278</v>
      </c>
      <c r="AG186">
        <v>984418</v>
      </c>
      <c r="AH186">
        <v>1323082</v>
      </c>
      <c r="AI186">
        <v>600956</v>
      </c>
      <c r="AJ186">
        <v>438658</v>
      </c>
      <c r="AK186">
        <v>283469</v>
      </c>
      <c r="AL186">
        <v>101537</v>
      </c>
      <c r="AM186">
        <v>593497</v>
      </c>
      <c r="AN186">
        <v>37130</v>
      </c>
      <c r="AO186">
        <v>1703957</v>
      </c>
      <c r="AP186">
        <v>5636565</v>
      </c>
      <c r="AQ186">
        <v>3134877</v>
      </c>
      <c r="AR186">
        <v>3134877</v>
      </c>
      <c r="AS186">
        <v>0</v>
      </c>
      <c r="AT186">
        <v>438759</v>
      </c>
      <c r="AU186">
        <v>63.400958667018124</v>
      </c>
      <c r="AV186">
        <v>71.396117945134009</v>
      </c>
      <c r="AW186">
        <v>45.265823228249921</v>
      </c>
      <c r="AX186">
        <v>8349399</v>
      </c>
      <c r="AY186">
        <v>4261802</v>
      </c>
      <c r="AZ186">
        <v>1609222</v>
      </c>
      <c r="BA186">
        <v>1364115</v>
      </c>
      <c r="BB186">
        <v>407066</v>
      </c>
      <c r="BC186">
        <v>881399</v>
      </c>
      <c r="BD186">
        <v>3361841</v>
      </c>
      <c r="BE186">
        <v>24695</v>
      </c>
      <c r="BF186">
        <v>1334807</v>
      </c>
    </row>
    <row r="187" spans="1:58" x14ac:dyDescent="0.25">
      <c r="A187" s="3" t="s">
        <v>363</v>
      </c>
      <c r="B187">
        <v>10736848</v>
      </c>
      <c r="C187">
        <v>6608221</v>
      </c>
      <c r="D187">
        <v>3435990</v>
      </c>
      <c r="E187">
        <v>1783072</v>
      </c>
      <c r="F187">
        <v>480153</v>
      </c>
      <c r="G187">
        <v>909006</v>
      </c>
      <c r="H187">
        <v>4128627</v>
      </c>
      <c r="I187">
        <v>14509</v>
      </c>
      <c r="J187">
        <v>138790</v>
      </c>
      <c r="K187">
        <v>72369</v>
      </c>
      <c r="L187">
        <v>24301</v>
      </c>
      <c r="M187">
        <v>2792</v>
      </c>
      <c r="N187">
        <v>77320</v>
      </c>
      <c r="O187">
        <v>12016</v>
      </c>
      <c r="P187">
        <v>36616</v>
      </c>
      <c r="Q187">
        <v>2886</v>
      </c>
      <c r="R187">
        <v>25802</v>
      </c>
      <c r="S187">
        <v>113257</v>
      </c>
      <c r="T187">
        <v>53182</v>
      </c>
      <c r="U187">
        <v>60075</v>
      </c>
      <c r="V187">
        <v>46304</v>
      </c>
      <c r="W187">
        <v>253215</v>
      </c>
      <c r="X187">
        <v>730834</v>
      </c>
      <c r="Y187">
        <v>157</v>
      </c>
      <c r="Z187">
        <v>9296</v>
      </c>
      <c r="AA187">
        <v>1012945</v>
      </c>
      <c r="AB187">
        <v>1632538</v>
      </c>
      <c r="AC187">
        <v>5167966</v>
      </c>
      <c r="AD187">
        <v>1238704</v>
      </c>
      <c r="AE187">
        <v>131811</v>
      </c>
      <c r="AF187">
        <v>115026</v>
      </c>
      <c r="AG187">
        <v>991867</v>
      </c>
      <c r="AH187">
        <v>1332581</v>
      </c>
      <c r="AI187">
        <v>592325</v>
      </c>
      <c r="AJ187">
        <v>453160</v>
      </c>
      <c r="AK187">
        <v>287096</v>
      </c>
      <c r="AL187">
        <v>102448</v>
      </c>
      <c r="AM187">
        <v>616321</v>
      </c>
      <c r="AN187">
        <v>40934</v>
      </c>
      <c r="AO187">
        <v>1836978</v>
      </c>
      <c r="AP187">
        <v>5568882</v>
      </c>
      <c r="AQ187">
        <v>2653601</v>
      </c>
      <c r="AR187">
        <v>2653601</v>
      </c>
      <c r="AS187">
        <v>0</v>
      </c>
      <c r="AT187">
        <v>457011</v>
      </c>
      <c r="AU187">
        <v>55.857028198217527</v>
      </c>
      <c r="AV187">
        <v>82.661708340000445</v>
      </c>
      <c r="AW187">
        <v>46.172373736602367</v>
      </c>
      <c r="AX187">
        <v>8454494</v>
      </c>
      <c r="AY187">
        <v>4325867</v>
      </c>
      <c r="AZ187">
        <v>1644010</v>
      </c>
      <c r="BA187">
        <v>1382212</v>
      </c>
      <c r="BB187">
        <v>415888</v>
      </c>
      <c r="BC187">
        <v>883757</v>
      </c>
      <c r="BD187">
        <v>3286528</v>
      </c>
      <c r="BE187">
        <v>24912</v>
      </c>
      <c r="BF187">
        <v>1357175</v>
      </c>
    </row>
    <row r="188" spans="1:58" x14ac:dyDescent="0.25">
      <c r="A188" s="3" t="s">
        <v>364</v>
      </c>
      <c r="B188">
        <v>10705331</v>
      </c>
      <c r="C188">
        <v>6645841</v>
      </c>
      <c r="D188">
        <v>3435806</v>
      </c>
      <c r="E188">
        <v>1813320</v>
      </c>
      <c r="F188">
        <v>486901</v>
      </c>
      <c r="G188">
        <v>909813</v>
      </c>
      <c r="H188">
        <v>4059490</v>
      </c>
      <c r="I188">
        <v>14717</v>
      </c>
      <c r="J188">
        <v>159167</v>
      </c>
      <c r="K188">
        <v>74564</v>
      </c>
      <c r="L188">
        <v>26329</v>
      </c>
      <c r="M188">
        <v>2137</v>
      </c>
      <c r="N188">
        <v>79441</v>
      </c>
      <c r="O188">
        <v>13836</v>
      </c>
      <c r="P188">
        <v>37649</v>
      </c>
      <c r="Q188">
        <v>3285</v>
      </c>
      <c r="R188">
        <v>24671</v>
      </c>
      <c r="S188">
        <v>119913</v>
      </c>
      <c r="T188">
        <v>52772</v>
      </c>
      <c r="U188">
        <v>67141</v>
      </c>
      <c r="V188">
        <v>37491</v>
      </c>
      <c r="W188">
        <v>274682</v>
      </c>
      <c r="X188">
        <v>620444</v>
      </c>
      <c r="Y188">
        <v>158</v>
      </c>
      <c r="Z188">
        <v>9723</v>
      </c>
      <c r="AA188">
        <v>967178</v>
      </c>
      <c r="AB188">
        <v>1673546</v>
      </c>
      <c r="AC188">
        <v>5196017</v>
      </c>
      <c r="AD188">
        <v>1240172</v>
      </c>
      <c r="AE188">
        <v>116852</v>
      </c>
      <c r="AF188">
        <v>115153</v>
      </c>
      <c r="AG188">
        <v>1008167</v>
      </c>
      <c r="AH188">
        <v>1345217</v>
      </c>
      <c r="AI188">
        <v>594058</v>
      </c>
      <c r="AJ188">
        <v>463042</v>
      </c>
      <c r="AK188">
        <v>288117</v>
      </c>
      <c r="AL188">
        <v>104730</v>
      </c>
      <c r="AM188">
        <v>626310</v>
      </c>
      <c r="AN188">
        <v>38302</v>
      </c>
      <c r="AO188">
        <v>1841286</v>
      </c>
      <c r="AP188">
        <v>5509314</v>
      </c>
      <c r="AQ188">
        <v>2955814</v>
      </c>
      <c r="AR188">
        <v>2955814</v>
      </c>
      <c r="AS188">
        <v>0</v>
      </c>
      <c r="AT188">
        <v>439126</v>
      </c>
      <c r="AU188">
        <v>61.621833494678469</v>
      </c>
      <c r="AV188">
        <v>76.154193318545836</v>
      </c>
      <c r="AW188">
        <v>46.92761020596987</v>
      </c>
      <c r="AX188">
        <v>8423175</v>
      </c>
      <c r="AY188">
        <v>4363685</v>
      </c>
      <c r="AZ188">
        <v>1664029</v>
      </c>
      <c r="BA188">
        <v>1399735</v>
      </c>
      <c r="BB188">
        <v>424557</v>
      </c>
      <c r="BC188">
        <v>875364</v>
      </c>
      <c r="BD188">
        <v>3227158</v>
      </c>
      <c r="BE188">
        <v>25126</v>
      </c>
      <c r="BF188">
        <v>1377914</v>
      </c>
    </row>
    <row r="189" spans="1:58" x14ac:dyDescent="0.25">
      <c r="A189" s="3" t="s">
        <v>365</v>
      </c>
      <c r="B189">
        <v>10751464</v>
      </c>
      <c r="C189">
        <v>6659551</v>
      </c>
      <c r="D189">
        <v>3424504</v>
      </c>
      <c r="E189">
        <v>1838316</v>
      </c>
      <c r="F189">
        <v>499961</v>
      </c>
      <c r="G189">
        <v>896771</v>
      </c>
      <c r="H189">
        <v>4091913</v>
      </c>
      <c r="I189">
        <v>15349</v>
      </c>
      <c r="J189">
        <v>126388</v>
      </c>
      <c r="K189">
        <v>77964</v>
      </c>
      <c r="L189">
        <v>30192</v>
      </c>
      <c r="M189">
        <v>1324</v>
      </c>
      <c r="N189">
        <v>76700</v>
      </c>
      <c r="O189">
        <v>13845</v>
      </c>
      <c r="P189">
        <v>34502</v>
      </c>
      <c r="Q189">
        <v>2873</v>
      </c>
      <c r="R189">
        <v>25480</v>
      </c>
      <c r="S189">
        <v>113487</v>
      </c>
      <c r="T189">
        <v>54301</v>
      </c>
      <c r="U189">
        <v>59186</v>
      </c>
      <c r="V189">
        <v>41684</v>
      </c>
      <c r="W189">
        <v>313678</v>
      </c>
      <c r="X189">
        <v>627532</v>
      </c>
      <c r="Y189">
        <v>156</v>
      </c>
      <c r="Z189">
        <v>11775</v>
      </c>
      <c r="AA189">
        <v>950905</v>
      </c>
      <c r="AB189">
        <v>1704779</v>
      </c>
      <c r="AC189">
        <v>5162730</v>
      </c>
      <c r="AD189">
        <v>1262042</v>
      </c>
      <c r="AE189">
        <v>119851</v>
      </c>
      <c r="AF189">
        <v>114860</v>
      </c>
      <c r="AG189">
        <v>1027331</v>
      </c>
      <c r="AH189">
        <v>1316207</v>
      </c>
      <c r="AI189">
        <v>581382</v>
      </c>
      <c r="AJ189">
        <v>440808</v>
      </c>
      <c r="AK189">
        <v>294017</v>
      </c>
      <c r="AL189">
        <v>99439</v>
      </c>
      <c r="AM189">
        <v>587704</v>
      </c>
      <c r="AN189">
        <v>34609</v>
      </c>
      <c r="AO189">
        <v>1862729</v>
      </c>
      <c r="AP189">
        <v>5588734</v>
      </c>
      <c r="AQ189">
        <v>3396441</v>
      </c>
      <c r="AR189">
        <v>3396441</v>
      </c>
      <c r="AS189">
        <v>0</v>
      </c>
      <c r="AT189">
        <v>449864</v>
      </c>
      <c r="AU189">
        <v>68.822472258565853</v>
      </c>
      <c r="AV189">
        <v>67.031831946824965</v>
      </c>
      <c r="AW189">
        <v>46.132963946012097</v>
      </c>
      <c r="AX189">
        <v>8532166</v>
      </c>
      <c r="AY189">
        <v>4440253</v>
      </c>
      <c r="AZ189">
        <v>1690889</v>
      </c>
      <c r="BA189">
        <v>1415133</v>
      </c>
      <c r="BB189">
        <v>433589</v>
      </c>
      <c r="BC189">
        <v>900642</v>
      </c>
      <c r="BD189">
        <v>3369436</v>
      </c>
      <c r="BE189">
        <v>25338</v>
      </c>
      <c r="BF189">
        <v>1397906</v>
      </c>
    </row>
    <row r="190" spans="1:58" x14ac:dyDescent="0.25">
      <c r="A190" s="3" t="s">
        <v>366</v>
      </c>
      <c r="B190">
        <v>10769355</v>
      </c>
      <c r="C190">
        <v>6647166</v>
      </c>
      <c r="D190">
        <v>3406022</v>
      </c>
      <c r="E190">
        <v>1843769</v>
      </c>
      <c r="F190">
        <v>510947</v>
      </c>
      <c r="G190">
        <v>886428</v>
      </c>
      <c r="H190">
        <v>4122189</v>
      </c>
      <c r="I190">
        <v>12599</v>
      </c>
      <c r="J190">
        <v>133193</v>
      </c>
      <c r="K190">
        <v>81294</v>
      </c>
      <c r="L190">
        <v>30081</v>
      </c>
      <c r="M190">
        <v>1430</v>
      </c>
      <c r="N190">
        <v>81002</v>
      </c>
      <c r="O190">
        <v>15866</v>
      </c>
      <c r="P190">
        <v>34726</v>
      </c>
      <c r="Q190">
        <v>4955</v>
      </c>
      <c r="R190">
        <v>25455</v>
      </c>
      <c r="S190">
        <v>113232</v>
      </c>
      <c r="T190">
        <v>55847</v>
      </c>
      <c r="U190">
        <v>57385</v>
      </c>
      <c r="V190">
        <v>36958</v>
      </c>
      <c r="W190">
        <v>311831</v>
      </c>
      <c r="X190">
        <v>639468</v>
      </c>
      <c r="Y190">
        <v>161</v>
      </c>
      <c r="Z190">
        <v>12357</v>
      </c>
      <c r="AA190">
        <v>980610</v>
      </c>
      <c r="AB190">
        <v>1687973</v>
      </c>
      <c r="AC190">
        <v>5192485</v>
      </c>
      <c r="AD190">
        <v>1286441</v>
      </c>
      <c r="AE190">
        <v>119437</v>
      </c>
      <c r="AF190">
        <v>115537</v>
      </c>
      <c r="AG190">
        <v>1051467</v>
      </c>
      <c r="AH190">
        <v>1295069</v>
      </c>
      <c r="AI190">
        <v>565328</v>
      </c>
      <c r="AJ190">
        <v>434803</v>
      </c>
      <c r="AK190">
        <v>294937</v>
      </c>
      <c r="AL190">
        <v>105700</v>
      </c>
      <c r="AM190">
        <v>600650</v>
      </c>
      <c r="AN190">
        <v>27402</v>
      </c>
      <c r="AO190">
        <v>1877223</v>
      </c>
      <c r="AP190">
        <v>5576870</v>
      </c>
      <c r="AQ190">
        <v>3354319</v>
      </c>
      <c r="AR190">
        <v>3354319</v>
      </c>
      <c r="AS190">
        <v>0</v>
      </c>
      <c r="AT190">
        <v>444698</v>
      </c>
      <c r="AU190">
        <v>68.120949237376408</v>
      </c>
      <c r="AV190">
        <v>67.952045791897078</v>
      </c>
      <c r="AW190">
        <v>46.289578619656965</v>
      </c>
      <c r="AX190">
        <v>8586377</v>
      </c>
      <c r="AY190">
        <v>4464188</v>
      </c>
      <c r="AZ190">
        <v>1710188</v>
      </c>
      <c r="BA190">
        <v>1429816</v>
      </c>
      <c r="BB190">
        <v>443053</v>
      </c>
      <c r="BC190">
        <v>881131</v>
      </c>
      <c r="BD190">
        <v>3393892</v>
      </c>
      <c r="BE190">
        <v>25584</v>
      </c>
      <c r="BF190">
        <v>1416808</v>
      </c>
    </row>
    <row r="191" spans="1:58" x14ac:dyDescent="0.25">
      <c r="A191" s="3" t="s">
        <v>367</v>
      </c>
      <c r="B191">
        <v>10744403</v>
      </c>
      <c r="C191">
        <v>6563415</v>
      </c>
      <c r="D191">
        <v>3306268</v>
      </c>
      <c r="E191">
        <v>1848891</v>
      </c>
      <c r="F191">
        <v>520221</v>
      </c>
      <c r="G191">
        <v>888036</v>
      </c>
      <c r="H191">
        <v>4180988</v>
      </c>
      <c r="I191">
        <v>13578</v>
      </c>
      <c r="J191">
        <v>145376</v>
      </c>
      <c r="K191">
        <v>84043</v>
      </c>
      <c r="L191">
        <v>31041</v>
      </c>
      <c r="M191">
        <v>1635</v>
      </c>
      <c r="N191">
        <v>96531</v>
      </c>
      <c r="O191">
        <v>14318</v>
      </c>
      <c r="P191">
        <v>42221</v>
      </c>
      <c r="Q191">
        <v>3350</v>
      </c>
      <c r="R191">
        <v>36642</v>
      </c>
      <c r="S191">
        <v>114652</v>
      </c>
      <c r="T191">
        <v>57409</v>
      </c>
      <c r="U191">
        <v>57243</v>
      </c>
      <c r="V191">
        <v>35902</v>
      </c>
      <c r="W191">
        <v>327479</v>
      </c>
      <c r="X191">
        <v>649858</v>
      </c>
      <c r="Y191">
        <v>166</v>
      </c>
      <c r="Z191">
        <v>13606</v>
      </c>
      <c r="AA191">
        <v>995877</v>
      </c>
      <c r="AB191">
        <v>1671244</v>
      </c>
      <c r="AC191">
        <v>5230902</v>
      </c>
      <c r="AD191">
        <v>1294169</v>
      </c>
      <c r="AE191">
        <v>107016</v>
      </c>
      <c r="AF191">
        <v>115277</v>
      </c>
      <c r="AG191">
        <v>1071876</v>
      </c>
      <c r="AH191">
        <v>1265655</v>
      </c>
      <c r="AI191">
        <v>552776</v>
      </c>
      <c r="AJ191">
        <v>425172</v>
      </c>
      <c r="AK191">
        <v>287707</v>
      </c>
      <c r="AL191">
        <v>101449</v>
      </c>
      <c r="AM191">
        <v>616179</v>
      </c>
      <c r="AN191">
        <v>31379</v>
      </c>
      <c r="AO191">
        <v>1922071</v>
      </c>
      <c r="AP191">
        <v>5513501</v>
      </c>
      <c r="AQ191">
        <v>3536308</v>
      </c>
      <c r="AR191">
        <v>3536308</v>
      </c>
      <c r="AS191">
        <v>0</v>
      </c>
      <c r="AT191">
        <v>445024</v>
      </c>
      <c r="AU191">
        <v>72.210592683897758</v>
      </c>
      <c r="AV191">
        <v>64.295666426693529</v>
      </c>
      <c r="AW191">
        <v>46.428281796777277</v>
      </c>
      <c r="AX191">
        <v>8685522</v>
      </c>
      <c r="AY191">
        <v>4504534</v>
      </c>
      <c r="AZ191">
        <v>1726727</v>
      </c>
      <c r="BA191">
        <v>1445143</v>
      </c>
      <c r="BB191">
        <v>452201</v>
      </c>
      <c r="BC191">
        <v>880463</v>
      </c>
      <c r="BD191">
        <v>3454620</v>
      </c>
      <c r="BE191">
        <v>25844</v>
      </c>
      <c r="BF191">
        <v>1433449</v>
      </c>
    </row>
    <row r="192" spans="1:58" x14ac:dyDescent="0.25">
      <c r="A192" s="3" t="s">
        <v>368</v>
      </c>
      <c r="B192">
        <v>10722616</v>
      </c>
      <c r="C192">
        <v>6489168</v>
      </c>
      <c r="D192">
        <v>3207897</v>
      </c>
      <c r="E192">
        <v>1861340</v>
      </c>
      <c r="F192">
        <v>525021</v>
      </c>
      <c r="G192">
        <v>894910</v>
      </c>
      <c r="H192">
        <v>4233448</v>
      </c>
      <c r="I192">
        <v>16435</v>
      </c>
      <c r="J192">
        <v>164495</v>
      </c>
      <c r="K192">
        <v>77581</v>
      </c>
      <c r="L192">
        <v>32331</v>
      </c>
      <c r="M192">
        <v>1620</v>
      </c>
      <c r="N192">
        <v>108051</v>
      </c>
      <c r="O192">
        <v>14695</v>
      </c>
      <c r="P192">
        <v>43426</v>
      </c>
      <c r="Q192">
        <v>5112</v>
      </c>
      <c r="R192">
        <v>44818</v>
      </c>
      <c r="S192">
        <v>121960</v>
      </c>
      <c r="T192">
        <v>58972</v>
      </c>
      <c r="U192">
        <v>62988</v>
      </c>
      <c r="V192">
        <v>35554</v>
      </c>
      <c r="W192">
        <v>353898</v>
      </c>
      <c r="X192">
        <v>707348</v>
      </c>
      <c r="Y192">
        <v>175</v>
      </c>
      <c r="Z192">
        <v>14828</v>
      </c>
      <c r="AA192">
        <v>961380</v>
      </c>
      <c r="AB192">
        <v>1637792</v>
      </c>
      <c r="AC192">
        <v>5206962</v>
      </c>
      <c r="AD192">
        <v>1299396</v>
      </c>
      <c r="AE192">
        <v>98477</v>
      </c>
      <c r="AF192">
        <v>113984</v>
      </c>
      <c r="AG192">
        <v>1086935</v>
      </c>
      <c r="AH192">
        <v>1227244</v>
      </c>
      <c r="AI192">
        <v>542316</v>
      </c>
      <c r="AJ192">
        <v>405643</v>
      </c>
      <c r="AK192">
        <v>279284</v>
      </c>
      <c r="AL192">
        <v>98120</v>
      </c>
      <c r="AM192">
        <v>649415</v>
      </c>
      <c r="AN192">
        <v>28892</v>
      </c>
      <c r="AO192">
        <v>1903895</v>
      </c>
      <c r="AP192">
        <v>5515654</v>
      </c>
      <c r="AQ192">
        <v>3998481</v>
      </c>
      <c r="AR192">
        <v>3998481</v>
      </c>
      <c r="AS192">
        <v>0</v>
      </c>
      <c r="AT192">
        <v>530447</v>
      </c>
      <c r="AU192">
        <v>82.1104372189196</v>
      </c>
      <c r="AV192">
        <v>55.78890927002923</v>
      </c>
      <c r="AW192">
        <v>45.808517321287361</v>
      </c>
      <c r="AX192">
        <v>8763508</v>
      </c>
      <c r="AY192">
        <v>4530060</v>
      </c>
      <c r="AZ192">
        <v>1741641</v>
      </c>
      <c r="BA192">
        <v>1460108</v>
      </c>
      <c r="BB192">
        <v>461554</v>
      </c>
      <c r="BC192">
        <v>866757</v>
      </c>
      <c r="BD192">
        <v>3556546</v>
      </c>
      <c r="BE192">
        <v>26085</v>
      </c>
      <c r="BF192">
        <v>1448960</v>
      </c>
    </row>
    <row r="193" spans="1:58" x14ac:dyDescent="0.25">
      <c r="A193" s="3" t="s">
        <v>369</v>
      </c>
      <c r="B193">
        <v>10799075</v>
      </c>
      <c r="C193">
        <v>6448799</v>
      </c>
      <c r="D193">
        <v>3144149</v>
      </c>
      <c r="E193">
        <v>1882756</v>
      </c>
      <c r="F193">
        <v>529263</v>
      </c>
      <c r="G193">
        <v>892631</v>
      </c>
      <c r="H193">
        <v>4350276</v>
      </c>
      <c r="I193">
        <v>14978</v>
      </c>
      <c r="J193">
        <v>154598</v>
      </c>
      <c r="K193">
        <v>74167</v>
      </c>
      <c r="L193">
        <v>37900</v>
      </c>
      <c r="M193">
        <v>3211</v>
      </c>
      <c r="N193">
        <v>97058</v>
      </c>
      <c r="O193">
        <v>13853</v>
      </c>
      <c r="P193">
        <v>42011</v>
      </c>
      <c r="Q193">
        <v>7872</v>
      </c>
      <c r="R193">
        <v>33322</v>
      </c>
      <c r="S193">
        <v>115269</v>
      </c>
      <c r="T193">
        <v>59237</v>
      </c>
      <c r="U193">
        <v>56032</v>
      </c>
      <c r="V193">
        <v>41861</v>
      </c>
      <c r="W193">
        <v>334622</v>
      </c>
      <c r="X193">
        <v>715287</v>
      </c>
      <c r="Y193">
        <v>171</v>
      </c>
      <c r="Z193">
        <v>16197</v>
      </c>
      <c r="AA193">
        <v>977573</v>
      </c>
      <c r="AB193">
        <v>1767384</v>
      </c>
      <c r="AC193">
        <v>5481599</v>
      </c>
      <c r="AD193">
        <v>1330818</v>
      </c>
      <c r="AE193">
        <v>110434</v>
      </c>
      <c r="AF193">
        <v>114334</v>
      </c>
      <c r="AG193">
        <v>1106050</v>
      </c>
      <c r="AH193">
        <v>1216136</v>
      </c>
      <c r="AI193">
        <v>536795</v>
      </c>
      <c r="AJ193">
        <v>405603</v>
      </c>
      <c r="AK193">
        <v>273738</v>
      </c>
      <c r="AL193">
        <v>96259</v>
      </c>
      <c r="AM193">
        <v>627620</v>
      </c>
      <c r="AN193">
        <v>34543</v>
      </c>
      <c r="AO193">
        <v>2176223</v>
      </c>
      <c r="AP193">
        <v>5317476</v>
      </c>
      <c r="AQ193">
        <v>3908353</v>
      </c>
      <c r="AR193">
        <v>3908353</v>
      </c>
      <c r="AS193">
        <v>0</v>
      </c>
      <c r="AT193">
        <v>543600</v>
      </c>
      <c r="AU193">
        <v>83.723055182825732</v>
      </c>
      <c r="AV193">
        <v>57.209805511472794</v>
      </c>
      <c r="AW193">
        <v>47.897797038357638</v>
      </c>
      <c r="AX193">
        <v>8942629</v>
      </c>
      <c r="AY193">
        <v>4592353</v>
      </c>
      <c r="AZ193">
        <v>1753766</v>
      </c>
      <c r="BA193">
        <v>1474289</v>
      </c>
      <c r="BB193">
        <v>470416</v>
      </c>
      <c r="BC193">
        <v>893882</v>
      </c>
      <c r="BD193">
        <v>3461030</v>
      </c>
      <c r="BE193">
        <v>26321</v>
      </c>
      <c r="BF193">
        <v>1463705</v>
      </c>
    </row>
    <row r="194" spans="1:58" x14ac:dyDescent="0.25">
      <c r="A194" s="3" t="s">
        <v>370</v>
      </c>
      <c r="B194">
        <v>10777916</v>
      </c>
      <c r="C194">
        <v>6421316</v>
      </c>
      <c r="D194">
        <v>3088618</v>
      </c>
      <c r="E194">
        <v>1893297</v>
      </c>
      <c r="F194">
        <v>538792</v>
      </c>
      <c r="G194">
        <v>900609</v>
      </c>
      <c r="H194">
        <v>4356600</v>
      </c>
      <c r="I194">
        <v>14987</v>
      </c>
      <c r="J194">
        <v>153585</v>
      </c>
      <c r="K194">
        <v>73250</v>
      </c>
      <c r="L194">
        <v>40597</v>
      </c>
      <c r="M194">
        <v>3872</v>
      </c>
      <c r="N194">
        <v>120338</v>
      </c>
      <c r="O194">
        <v>14122</v>
      </c>
      <c r="P194">
        <v>57611</v>
      </c>
      <c r="Q194">
        <v>7727</v>
      </c>
      <c r="R194">
        <v>40878</v>
      </c>
      <c r="S194">
        <v>116374</v>
      </c>
      <c r="T194">
        <v>59501</v>
      </c>
      <c r="U194">
        <v>56873</v>
      </c>
      <c r="V194">
        <v>42279</v>
      </c>
      <c r="W194">
        <v>330317</v>
      </c>
      <c r="X194">
        <v>726010</v>
      </c>
      <c r="Y194">
        <v>162</v>
      </c>
      <c r="Z194">
        <v>17119</v>
      </c>
      <c r="AA194">
        <v>1019494</v>
      </c>
      <c r="AB194">
        <v>1698216</v>
      </c>
      <c r="AC194">
        <v>5491935</v>
      </c>
      <c r="AD194">
        <v>1352584</v>
      </c>
      <c r="AE194">
        <v>111996</v>
      </c>
      <c r="AF194">
        <v>115097</v>
      </c>
      <c r="AG194">
        <v>1125491</v>
      </c>
      <c r="AH194">
        <v>1197568</v>
      </c>
      <c r="AI194">
        <v>525425</v>
      </c>
      <c r="AJ194">
        <v>403709</v>
      </c>
      <c r="AK194">
        <v>268434</v>
      </c>
      <c r="AL194">
        <v>98492</v>
      </c>
      <c r="AM194">
        <v>646811</v>
      </c>
      <c r="AN194">
        <v>31419</v>
      </c>
      <c r="AO194">
        <v>2165061</v>
      </c>
      <c r="AP194">
        <v>5285981</v>
      </c>
      <c r="AQ194">
        <v>3870341</v>
      </c>
      <c r="AR194">
        <v>3870341</v>
      </c>
      <c r="AS194">
        <v>0</v>
      </c>
      <c r="AT194">
        <v>548213</v>
      </c>
      <c r="AU194">
        <v>83.590041918957795</v>
      </c>
      <c r="AV194">
        <v>57.714634157117182</v>
      </c>
      <c r="AW194">
        <v>48.243686885307376</v>
      </c>
      <c r="AX194">
        <v>8994565</v>
      </c>
      <c r="AY194">
        <v>4637965</v>
      </c>
      <c r="AZ194">
        <v>1772822</v>
      </c>
      <c r="BA194">
        <v>1491880</v>
      </c>
      <c r="BB194">
        <v>479129</v>
      </c>
      <c r="BC194">
        <v>894134</v>
      </c>
      <c r="BD194">
        <v>3502630</v>
      </c>
      <c r="BE194">
        <v>26547</v>
      </c>
      <c r="BF194">
        <v>1478282</v>
      </c>
    </row>
    <row r="195" spans="1:58" x14ac:dyDescent="0.25">
      <c r="A195" s="3" t="s">
        <v>371</v>
      </c>
      <c r="B195">
        <v>10747398</v>
      </c>
      <c r="C195">
        <v>6380197</v>
      </c>
      <c r="D195">
        <v>3019019</v>
      </c>
      <c r="E195">
        <v>1906588</v>
      </c>
      <c r="F195">
        <v>548040</v>
      </c>
      <c r="G195">
        <v>906550</v>
      </c>
      <c r="H195">
        <v>4367201</v>
      </c>
      <c r="I195">
        <v>15639</v>
      </c>
      <c r="J195">
        <v>151780</v>
      </c>
      <c r="K195">
        <v>74612</v>
      </c>
      <c r="L195">
        <v>44253</v>
      </c>
      <c r="M195">
        <v>3194</v>
      </c>
      <c r="N195">
        <v>115495</v>
      </c>
      <c r="O195">
        <v>14757</v>
      </c>
      <c r="P195">
        <v>52292</v>
      </c>
      <c r="Q195">
        <v>8462</v>
      </c>
      <c r="R195">
        <v>39984</v>
      </c>
      <c r="S195">
        <v>117612</v>
      </c>
      <c r="T195">
        <v>59769</v>
      </c>
      <c r="U195">
        <v>57843</v>
      </c>
      <c r="V195">
        <v>41093</v>
      </c>
      <c r="W195">
        <v>329952</v>
      </c>
      <c r="X195">
        <v>736376</v>
      </c>
      <c r="Y195">
        <v>170</v>
      </c>
      <c r="Z195">
        <v>18891</v>
      </c>
      <c r="AA195">
        <v>1031412</v>
      </c>
      <c r="AB195">
        <v>1686722</v>
      </c>
      <c r="AC195">
        <v>5521130</v>
      </c>
      <c r="AD195">
        <v>1365248</v>
      </c>
      <c r="AE195">
        <v>108216</v>
      </c>
      <c r="AF195">
        <v>116104</v>
      </c>
      <c r="AG195">
        <v>1140928</v>
      </c>
      <c r="AH195">
        <v>1181194</v>
      </c>
      <c r="AI195">
        <v>517213</v>
      </c>
      <c r="AJ195">
        <v>404866</v>
      </c>
      <c r="AK195">
        <v>259115</v>
      </c>
      <c r="AL195">
        <v>97055</v>
      </c>
      <c r="AM195">
        <v>655379</v>
      </c>
      <c r="AN195">
        <v>35418</v>
      </c>
      <c r="AO195">
        <v>2186836</v>
      </c>
      <c r="AP195">
        <v>5226268</v>
      </c>
      <c r="AQ195">
        <v>3966349</v>
      </c>
      <c r="AR195">
        <v>3966349</v>
      </c>
      <c r="AS195">
        <v>0</v>
      </c>
      <c r="AT195">
        <v>549027</v>
      </c>
      <c r="AU195">
        <v>86.397715891595183</v>
      </c>
      <c r="AV195">
        <v>56.394901572858672</v>
      </c>
      <c r="AW195">
        <v>48.723906838263183</v>
      </c>
      <c r="AX195">
        <v>9062630</v>
      </c>
      <c r="AY195">
        <v>4695429</v>
      </c>
      <c r="AZ195">
        <v>1789570</v>
      </c>
      <c r="BA195">
        <v>1510532</v>
      </c>
      <c r="BB195">
        <v>487617</v>
      </c>
      <c r="BC195">
        <v>907710</v>
      </c>
      <c r="BD195">
        <v>3541500</v>
      </c>
      <c r="BE195">
        <v>26755</v>
      </c>
      <c r="BF195">
        <v>1493192</v>
      </c>
    </row>
    <row r="196" spans="1:58" x14ac:dyDescent="0.25">
      <c r="A196" s="3" t="s">
        <v>372</v>
      </c>
      <c r="B196">
        <v>10655010</v>
      </c>
      <c r="C196">
        <v>6336104</v>
      </c>
      <c r="D196">
        <v>2949942</v>
      </c>
      <c r="E196">
        <v>1915613</v>
      </c>
      <c r="F196">
        <v>560122</v>
      </c>
      <c r="G196">
        <v>910426</v>
      </c>
      <c r="H196">
        <v>4318906</v>
      </c>
      <c r="I196">
        <v>15791</v>
      </c>
      <c r="J196">
        <v>158671</v>
      </c>
      <c r="K196">
        <v>75991</v>
      </c>
      <c r="L196">
        <v>47346</v>
      </c>
      <c r="M196">
        <v>5057</v>
      </c>
      <c r="N196">
        <v>132031</v>
      </c>
      <c r="O196">
        <v>17044</v>
      </c>
      <c r="P196">
        <v>60589</v>
      </c>
      <c r="Q196">
        <v>8585</v>
      </c>
      <c r="R196">
        <v>45813</v>
      </c>
      <c r="S196">
        <v>125777</v>
      </c>
      <c r="T196">
        <v>60036</v>
      </c>
      <c r="U196">
        <v>65741</v>
      </c>
      <c r="V196">
        <v>42164</v>
      </c>
      <c r="W196">
        <v>335563</v>
      </c>
      <c r="X196">
        <v>661560</v>
      </c>
      <c r="Y196">
        <v>172</v>
      </c>
      <c r="Z196">
        <v>21148</v>
      </c>
      <c r="AA196">
        <v>988942</v>
      </c>
      <c r="AB196">
        <v>1708693</v>
      </c>
      <c r="AC196">
        <v>5525978</v>
      </c>
      <c r="AD196">
        <v>1379895</v>
      </c>
      <c r="AE196">
        <v>107106</v>
      </c>
      <c r="AF196">
        <v>118285</v>
      </c>
      <c r="AG196">
        <v>1154504</v>
      </c>
      <c r="AH196">
        <v>1165105</v>
      </c>
      <c r="AI196">
        <v>513956</v>
      </c>
      <c r="AJ196">
        <v>411957</v>
      </c>
      <c r="AK196">
        <v>239192</v>
      </c>
      <c r="AL196">
        <v>100117</v>
      </c>
      <c r="AM196">
        <v>682817</v>
      </c>
      <c r="AN196">
        <v>35344</v>
      </c>
      <c r="AO196">
        <v>2162700</v>
      </c>
      <c r="AP196">
        <v>5129032</v>
      </c>
      <c r="AQ196">
        <v>4361179</v>
      </c>
      <c r="AR196">
        <v>4361179</v>
      </c>
      <c r="AS196">
        <v>0</v>
      </c>
      <c r="AT196">
        <v>559391</v>
      </c>
      <c r="AU196">
        <v>95.935655218246126</v>
      </c>
      <c r="AV196">
        <v>51.721646438717585</v>
      </c>
      <c r="AW196">
        <v>49.619500400648384</v>
      </c>
      <c r="AX196">
        <v>9053884</v>
      </c>
      <c r="AY196">
        <v>4734978</v>
      </c>
      <c r="AZ196">
        <v>1805198</v>
      </c>
      <c r="BA196">
        <v>1530640</v>
      </c>
      <c r="BB196">
        <v>496606</v>
      </c>
      <c r="BC196">
        <v>902534</v>
      </c>
      <c r="BD196">
        <v>3527906</v>
      </c>
      <c r="BE196">
        <v>26973</v>
      </c>
      <c r="BF196">
        <v>1508884</v>
      </c>
    </row>
    <row r="197" spans="1:58" x14ac:dyDescent="0.25">
      <c r="A197" s="3" t="s">
        <v>373</v>
      </c>
      <c r="B197">
        <v>10761100</v>
      </c>
      <c r="C197">
        <v>6352858</v>
      </c>
      <c r="D197">
        <v>2929995</v>
      </c>
      <c r="E197">
        <v>1935244</v>
      </c>
      <c r="F197">
        <v>564842</v>
      </c>
      <c r="G197">
        <v>922777</v>
      </c>
      <c r="H197">
        <v>4408242</v>
      </c>
      <c r="I197">
        <v>13489</v>
      </c>
      <c r="J197">
        <v>152194</v>
      </c>
      <c r="K197">
        <v>82120</v>
      </c>
      <c r="L197">
        <v>47510</v>
      </c>
      <c r="M197">
        <v>3905</v>
      </c>
      <c r="N197">
        <v>118464</v>
      </c>
      <c r="O197">
        <v>15860</v>
      </c>
      <c r="P197">
        <v>42943</v>
      </c>
      <c r="Q197">
        <v>15167</v>
      </c>
      <c r="R197">
        <v>44494</v>
      </c>
      <c r="S197">
        <v>121475</v>
      </c>
      <c r="T197">
        <v>58124</v>
      </c>
      <c r="U197">
        <v>63351</v>
      </c>
      <c r="V197">
        <v>34864</v>
      </c>
      <c r="W197">
        <v>359409</v>
      </c>
      <c r="X197">
        <v>675320</v>
      </c>
      <c r="Y197">
        <v>176</v>
      </c>
      <c r="Z197">
        <v>23483</v>
      </c>
      <c r="AA197">
        <v>1025995</v>
      </c>
      <c r="AB197">
        <v>1749838</v>
      </c>
      <c r="AC197">
        <v>5587839</v>
      </c>
      <c r="AD197">
        <v>1445589</v>
      </c>
      <c r="AE197">
        <v>113900</v>
      </c>
      <c r="AF197">
        <v>119327</v>
      </c>
      <c r="AG197">
        <v>1212362</v>
      </c>
      <c r="AH197">
        <v>1143794</v>
      </c>
      <c r="AI197">
        <v>508097</v>
      </c>
      <c r="AJ197">
        <v>405744</v>
      </c>
      <c r="AK197">
        <v>229953</v>
      </c>
      <c r="AL197">
        <v>103766</v>
      </c>
      <c r="AM197">
        <v>666438</v>
      </c>
      <c r="AN197">
        <v>41686</v>
      </c>
      <c r="AO197">
        <v>2186566</v>
      </c>
      <c r="AP197">
        <v>5173261</v>
      </c>
      <c r="AQ197">
        <v>4481787</v>
      </c>
      <c r="AR197">
        <v>4481787</v>
      </c>
      <c r="AS197">
        <v>0</v>
      </c>
      <c r="AT197">
        <v>566741</v>
      </c>
      <c r="AU197">
        <v>97.588898889928814</v>
      </c>
      <c r="AV197">
        <v>51.289854102621106</v>
      </c>
      <c r="AW197">
        <v>50.05320386099892</v>
      </c>
      <c r="AX197">
        <v>9214602</v>
      </c>
      <c r="AY197">
        <v>4806360</v>
      </c>
      <c r="AZ197">
        <v>1819795</v>
      </c>
      <c r="BA197">
        <v>1551484</v>
      </c>
      <c r="BB197">
        <v>505661</v>
      </c>
      <c r="BC197">
        <v>929420</v>
      </c>
      <c r="BD197">
        <v>3626763</v>
      </c>
      <c r="BE197">
        <v>27183</v>
      </c>
      <c r="BF197">
        <v>1524720</v>
      </c>
    </row>
    <row r="198" spans="1:58" x14ac:dyDescent="0.25">
      <c r="A198" s="3" t="s">
        <v>374</v>
      </c>
      <c r="B198">
        <v>10868790</v>
      </c>
      <c r="C198">
        <v>6380874</v>
      </c>
      <c r="D198">
        <v>2921594</v>
      </c>
      <c r="E198">
        <v>1953572</v>
      </c>
      <c r="F198">
        <v>573731</v>
      </c>
      <c r="G198">
        <v>931977</v>
      </c>
      <c r="H198">
        <v>4487916</v>
      </c>
      <c r="I198">
        <v>13667</v>
      </c>
      <c r="J198">
        <v>158090</v>
      </c>
      <c r="K198">
        <v>85412</v>
      </c>
      <c r="L198">
        <v>45896</v>
      </c>
      <c r="M198">
        <v>3071</v>
      </c>
      <c r="N198">
        <v>124607</v>
      </c>
      <c r="O198">
        <v>18076</v>
      </c>
      <c r="P198">
        <v>47830</v>
      </c>
      <c r="Q198">
        <v>11620</v>
      </c>
      <c r="R198">
        <v>47081</v>
      </c>
      <c r="S198">
        <v>120744</v>
      </c>
      <c r="T198">
        <v>56191</v>
      </c>
      <c r="U198">
        <v>64553</v>
      </c>
      <c r="V198">
        <v>41650</v>
      </c>
      <c r="W198">
        <v>370027</v>
      </c>
      <c r="X198">
        <v>683125</v>
      </c>
      <c r="Y198">
        <v>181</v>
      </c>
      <c r="Z198">
        <v>25215</v>
      </c>
      <c r="AA198">
        <v>1057388</v>
      </c>
      <c r="AB198">
        <v>1758843</v>
      </c>
      <c r="AC198">
        <v>5655143</v>
      </c>
      <c r="AD198">
        <v>1503576</v>
      </c>
      <c r="AE198">
        <v>124025</v>
      </c>
      <c r="AF198">
        <v>120705</v>
      </c>
      <c r="AG198">
        <v>1258846</v>
      </c>
      <c r="AH198">
        <v>1127962</v>
      </c>
      <c r="AI198">
        <v>507802</v>
      </c>
      <c r="AJ198">
        <v>398592</v>
      </c>
      <c r="AK198">
        <v>221569</v>
      </c>
      <c r="AL198">
        <v>109112</v>
      </c>
      <c r="AM198">
        <v>668865</v>
      </c>
      <c r="AN198">
        <v>38333</v>
      </c>
      <c r="AO198">
        <v>2207295</v>
      </c>
      <c r="AP198">
        <v>5213647</v>
      </c>
      <c r="AQ198">
        <v>4502439</v>
      </c>
      <c r="AR198">
        <v>4502439</v>
      </c>
      <c r="AS198">
        <v>0</v>
      </c>
      <c r="AT198">
        <v>567120</v>
      </c>
      <c r="AU198">
        <v>97.23633893783537</v>
      </c>
      <c r="AV198">
        <v>51.908625916498274</v>
      </c>
      <c r="AW198">
        <v>50.474047434139322</v>
      </c>
      <c r="AX198">
        <v>9351859</v>
      </c>
      <c r="AY198">
        <v>4863943</v>
      </c>
      <c r="AZ198">
        <v>1844956</v>
      </c>
      <c r="BA198">
        <v>1574201</v>
      </c>
      <c r="BB198">
        <v>514859</v>
      </c>
      <c r="BC198">
        <v>929927</v>
      </c>
      <c r="BD198">
        <v>3696716</v>
      </c>
      <c r="BE198">
        <v>27392</v>
      </c>
      <c r="BF198">
        <v>1540508</v>
      </c>
    </row>
    <row r="199" spans="1:58" x14ac:dyDescent="0.25">
      <c r="A199" s="3" t="s">
        <v>375</v>
      </c>
      <c r="B199">
        <v>10975785</v>
      </c>
      <c r="C199">
        <v>6413101</v>
      </c>
      <c r="D199">
        <v>2926931</v>
      </c>
      <c r="E199">
        <v>1970875</v>
      </c>
      <c r="F199">
        <v>579688</v>
      </c>
      <c r="G199">
        <v>935607</v>
      </c>
      <c r="H199">
        <v>4562684</v>
      </c>
      <c r="I199">
        <v>15278</v>
      </c>
      <c r="J199">
        <v>154034</v>
      </c>
      <c r="K199">
        <v>81130</v>
      </c>
      <c r="L199">
        <v>44699</v>
      </c>
      <c r="M199">
        <v>1963</v>
      </c>
      <c r="N199">
        <v>143150</v>
      </c>
      <c r="O199">
        <v>16698</v>
      </c>
      <c r="P199">
        <v>53078</v>
      </c>
      <c r="Q199">
        <v>17224</v>
      </c>
      <c r="R199">
        <v>56150</v>
      </c>
      <c r="S199">
        <v>120845</v>
      </c>
      <c r="T199">
        <v>54237</v>
      </c>
      <c r="U199">
        <v>66608</v>
      </c>
      <c r="V199">
        <v>39106</v>
      </c>
      <c r="W199">
        <v>388666</v>
      </c>
      <c r="X199">
        <v>700580</v>
      </c>
      <c r="Y199">
        <v>184</v>
      </c>
      <c r="Z199">
        <v>27899</v>
      </c>
      <c r="AA199">
        <v>1082549</v>
      </c>
      <c r="AB199">
        <v>1762601</v>
      </c>
      <c r="AC199">
        <v>5689897</v>
      </c>
      <c r="AD199">
        <v>1548852</v>
      </c>
      <c r="AE199">
        <v>123232</v>
      </c>
      <c r="AF199">
        <v>122697</v>
      </c>
      <c r="AG199">
        <v>1302923</v>
      </c>
      <c r="AH199">
        <v>1109696</v>
      </c>
      <c r="AI199">
        <v>500973</v>
      </c>
      <c r="AJ199">
        <v>390574</v>
      </c>
      <c r="AK199">
        <v>218149</v>
      </c>
      <c r="AL199">
        <v>113751</v>
      </c>
      <c r="AM199">
        <v>678048</v>
      </c>
      <c r="AN199">
        <v>41382</v>
      </c>
      <c r="AO199">
        <v>2198168</v>
      </c>
      <c r="AP199">
        <v>5285888</v>
      </c>
      <c r="AQ199">
        <v>4628385</v>
      </c>
      <c r="AR199">
        <v>4628385</v>
      </c>
      <c r="AS199">
        <v>0</v>
      </c>
      <c r="AT199">
        <v>560165</v>
      </c>
      <c r="AU199">
        <v>98.158524495789806</v>
      </c>
      <c r="AV199">
        <v>51.238752806073194</v>
      </c>
      <c r="AW199">
        <v>50.295203724486527</v>
      </c>
      <c r="AX199">
        <v>9486716</v>
      </c>
      <c r="AY199">
        <v>4924032</v>
      </c>
      <c r="AZ199">
        <v>1860294</v>
      </c>
      <c r="BA199">
        <v>1596701</v>
      </c>
      <c r="BB199">
        <v>523774</v>
      </c>
      <c r="BC199">
        <v>943263</v>
      </c>
      <c r="BD199">
        <v>3796819</v>
      </c>
      <c r="BE199">
        <v>27618</v>
      </c>
      <c r="BF199">
        <v>1556513</v>
      </c>
    </row>
    <row r="200" spans="1:58" x14ac:dyDescent="0.25">
      <c r="A200" s="3" t="s">
        <v>376</v>
      </c>
      <c r="B200">
        <v>11276858</v>
      </c>
      <c r="C200">
        <v>6468601</v>
      </c>
      <c r="D200">
        <v>2936905</v>
      </c>
      <c r="E200">
        <v>1994414</v>
      </c>
      <c r="F200">
        <v>594380</v>
      </c>
      <c r="G200">
        <v>942902</v>
      </c>
      <c r="H200">
        <v>4808257</v>
      </c>
      <c r="I200">
        <v>14502</v>
      </c>
      <c r="J200">
        <v>178018</v>
      </c>
      <c r="K200">
        <v>91982</v>
      </c>
      <c r="L200">
        <v>44812</v>
      </c>
      <c r="M200">
        <v>2506</v>
      </c>
      <c r="N200">
        <v>142017</v>
      </c>
      <c r="O200">
        <v>19411</v>
      </c>
      <c r="P200">
        <v>48839</v>
      </c>
      <c r="Q200">
        <v>19059</v>
      </c>
      <c r="R200">
        <v>54708</v>
      </c>
      <c r="S200">
        <v>129512</v>
      </c>
      <c r="T200">
        <v>52283</v>
      </c>
      <c r="U200">
        <v>77229</v>
      </c>
      <c r="V200">
        <v>49516</v>
      </c>
      <c r="W200">
        <v>406967</v>
      </c>
      <c r="X200">
        <v>841182</v>
      </c>
      <c r="Y200">
        <v>188</v>
      </c>
      <c r="Z200">
        <v>29776</v>
      </c>
      <c r="AA200">
        <v>1035046</v>
      </c>
      <c r="AB200">
        <v>1842233</v>
      </c>
      <c r="AC200">
        <v>5752918</v>
      </c>
      <c r="AD200">
        <v>1580574</v>
      </c>
      <c r="AE200">
        <v>117829</v>
      </c>
      <c r="AF200">
        <v>124864</v>
      </c>
      <c r="AG200">
        <v>1337881</v>
      </c>
      <c r="AH200">
        <v>1110098</v>
      </c>
      <c r="AI200">
        <v>506662</v>
      </c>
      <c r="AJ200">
        <v>384664</v>
      </c>
      <c r="AK200">
        <v>218772</v>
      </c>
      <c r="AL200">
        <v>118993</v>
      </c>
      <c r="AM200">
        <v>719258</v>
      </c>
      <c r="AN200">
        <v>40725</v>
      </c>
      <c r="AO200">
        <v>2183270</v>
      </c>
      <c r="AP200">
        <v>5523940</v>
      </c>
      <c r="AQ200">
        <v>4842338</v>
      </c>
      <c r="AR200">
        <v>4842338</v>
      </c>
      <c r="AS200">
        <v>0</v>
      </c>
      <c r="AT200">
        <v>571322</v>
      </c>
      <c r="AU200">
        <v>98.003591920701894</v>
      </c>
      <c r="AV200">
        <v>49.701540368888082</v>
      </c>
      <c r="AW200">
        <v>48.709294801427994</v>
      </c>
      <c r="AX200">
        <v>9783565</v>
      </c>
      <c r="AY200">
        <v>4975308</v>
      </c>
      <c r="AZ200">
        <v>1879614</v>
      </c>
      <c r="BA200">
        <v>1622438</v>
      </c>
      <c r="BB200">
        <v>532618</v>
      </c>
      <c r="BC200">
        <v>940638</v>
      </c>
      <c r="BD200">
        <v>4030647</v>
      </c>
      <c r="BE200">
        <v>27879</v>
      </c>
      <c r="BF200">
        <v>1573267</v>
      </c>
    </row>
    <row r="201" spans="1:58" x14ac:dyDescent="0.25">
      <c r="A201" s="3" t="s">
        <v>377</v>
      </c>
      <c r="B201">
        <v>11395150</v>
      </c>
      <c r="C201">
        <v>6559377</v>
      </c>
      <c r="D201">
        <v>2975730</v>
      </c>
      <c r="E201">
        <v>2028818</v>
      </c>
      <c r="F201">
        <v>602812</v>
      </c>
      <c r="G201">
        <v>952017</v>
      </c>
      <c r="H201">
        <v>4835773</v>
      </c>
      <c r="I201">
        <v>15730</v>
      </c>
      <c r="J201">
        <v>175081</v>
      </c>
      <c r="K201">
        <v>87310</v>
      </c>
      <c r="L201">
        <v>47195</v>
      </c>
      <c r="M201">
        <v>2579</v>
      </c>
      <c r="N201">
        <v>148522</v>
      </c>
      <c r="O201">
        <v>16511</v>
      </c>
      <c r="P201">
        <v>57537</v>
      </c>
      <c r="Q201">
        <v>22414</v>
      </c>
      <c r="R201">
        <v>52060</v>
      </c>
      <c r="S201">
        <v>124992</v>
      </c>
      <c r="T201">
        <v>53287</v>
      </c>
      <c r="U201">
        <v>71705</v>
      </c>
      <c r="V201">
        <v>62335</v>
      </c>
      <c r="W201">
        <v>381249</v>
      </c>
      <c r="X201">
        <v>856702</v>
      </c>
      <c r="Y201">
        <v>191</v>
      </c>
      <c r="Z201">
        <v>29526</v>
      </c>
      <c r="AA201">
        <v>1064540</v>
      </c>
      <c r="AB201">
        <v>1839821</v>
      </c>
      <c r="AC201">
        <v>5837764</v>
      </c>
      <c r="AD201">
        <v>1630903</v>
      </c>
      <c r="AE201">
        <v>129885</v>
      </c>
      <c r="AF201">
        <v>126947</v>
      </c>
      <c r="AG201">
        <v>1374071</v>
      </c>
      <c r="AH201">
        <v>1135926</v>
      </c>
      <c r="AI201">
        <v>513379</v>
      </c>
      <c r="AJ201">
        <v>409189</v>
      </c>
      <c r="AK201">
        <v>213357</v>
      </c>
      <c r="AL201">
        <v>118179</v>
      </c>
      <c r="AM201">
        <v>701141</v>
      </c>
      <c r="AN201">
        <v>45468</v>
      </c>
      <c r="AO201">
        <v>2206147</v>
      </c>
      <c r="AP201">
        <v>5557386</v>
      </c>
      <c r="AQ201">
        <v>4630536</v>
      </c>
      <c r="AR201">
        <v>4630536</v>
      </c>
      <c r="AS201">
        <v>0</v>
      </c>
      <c r="AT201">
        <v>587483</v>
      </c>
      <c r="AU201">
        <v>93.893409691547717</v>
      </c>
      <c r="AV201">
        <v>53.024501318465752</v>
      </c>
      <c r="AW201">
        <v>49.786512259847157</v>
      </c>
      <c r="AX201">
        <v>9884019</v>
      </c>
      <c r="AY201">
        <v>5048246</v>
      </c>
      <c r="AZ201">
        <v>1897314</v>
      </c>
      <c r="BA201">
        <v>1649797</v>
      </c>
      <c r="BB201">
        <v>541221</v>
      </c>
      <c r="BC201">
        <v>959914</v>
      </c>
      <c r="BD201">
        <v>4046255</v>
      </c>
      <c r="BE201">
        <v>28165</v>
      </c>
      <c r="BF201">
        <v>1588408</v>
      </c>
    </row>
    <row r="202" spans="1:58" x14ac:dyDescent="0.25">
      <c r="A202" s="3" t="s">
        <v>378</v>
      </c>
      <c r="B202">
        <v>11562837</v>
      </c>
      <c r="C202">
        <v>6666212</v>
      </c>
      <c r="D202">
        <v>3020206</v>
      </c>
      <c r="E202">
        <v>2061086</v>
      </c>
      <c r="F202">
        <v>612058</v>
      </c>
      <c r="G202">
        <v>972862</v>
      </c>
      <c r="H202">
        <v>4896625</v>
      </c>
      <c r="I202">
        <v>16080</v>
      </c>
      <c r="J202">
        <v>175125</v>
      </c>
      <c r="K202">
        <v>90287</v>
      </c>
      <c r="L202">
        <v>47676</v>
      </c>
      <c r="M202">
        <v>2514</v>
      </c>
      <c r="N202">
        <v>145902</v>
      </c>
      <c r="O202">
        <v>17880</v>
      </c>
      <c r="P202">
        <v>53152</v>
      </c>
      <c r="Q202">
        <v>24901</v>
      </c>
      <c r="R202">
        <v>49969</v>
      </c>
      <c r="S202">
        <v>127557</v>
      </c>
      <c r="T202">
        <v>54301</v>
      </c>
      <c r="U202">
        <v>73256</v>
      </c>
      <c r="V202">
        <v>62901</v>
      </c>
      <c r="W202">
        <v>372317</v>
      </c>
      <c r="X202">
        <v>871711</v>
      </c>
      <c r="Y202">
        <v>195</v>
      </c>
      <c r="Z202">
        <v>29114</v>
      </c>
      <c r="AA202">
        <v>1111514</v>
      </c>
      <c r="AB202">
        <v>1843732</v>
      </c>
      <c r="AC202">
        <v>5886414</v>
      </c>
      <c r="AD202">
        <v>1661478</v>
      </c>
      <c r="AE202">
        <v>135680</v>
      </c>
      <c r="AF202">
        <v>129467</v>
      </c>
      <c r="AG202">
        <v>1396331</v>
      </c>
      <c r="AH202">
        <v>1149514</v>
      </c>
      <c r="AI202">
        <v>523931</v>
      </c>
      <c r="AJ202">
        <v>411568</v>
      </c>
      <c r="AK202">
        <v>214016</v>
      </c>
      <c r="AL202">
        <v>118848</v>
      </c>
      <c r="AM202">
        <v>728065</v>
      </c>
      <c r="AN202">
        <v>41256</v>
      </c>
      <c r="AO202">
        <v>2187253</v>
      </c>
      <c r="AP202">
        <v>5676423</v>
      </c>
      <c r="AQ202">
        <v>4541826</v>
      </c>
      <c r="AR202">
        <v>4541826</v>
      </c>
      <c r="AS202">
        <v>0</v>
      </c>
      <c r="AT202">
        <v>589773</v>
      </c>
      <c r="AU202">
        <v>90.401983132278261</v>
      </c>
      <c r="AV202">
        <v>54.778100174218061</v>
      </c>
      <c r="AW202">
        <v>49.520488879679085</v>
      </c>
      <c r="AX202">
        <v>10006676</v>
      </c>
      <c r="AY202">
        <v>5110051</v>
      </c>
      <c r="AZ202">
        <v>1916593</v>
      </c>
      <c r="BA202">
        <v>1676797</v>
      </c>
      <c r="BB202">
        <v>549816</v>
      </c>
      <c r="BC202">
        <v>966845</v>
      </c>
      <c r="BD202">
        <v>4120262</v>
      </c>
      <c r="BE202">
        <v>28480</v>
      </c>
      <c r="BF202">
        <v>1604497</v>
      </c>
    </row>
    <row r="203" spans="1:58" x14ac:dyDescent="0.25">
      <c r="A203" s="3" t="s">
        <v>379</v>
      </c>
      <c r="B203">
        <v>11714726</v>
      </c>
      <c r="C203">
        <v>6760996</v>
      </c>
      <c r="D203">
        <v>3060214</v>
      </c>
      <c r="E203">
        <v>2086309</v>
      </c>
      <c r="F203">
        <v>624056</v>
      </c>
      <c r="G203">
        <v>990417</v>
      </c>
      <c r="H203">
        <v>4953730</v>
      </c>
      <c r="I203">
        <v>12638</v>
      </c>
      <c r="J203">
        <v>177254</v>
      </c>
      <c r="K203">
        <v>90528</v>
      </c>
      <c r="L203">
        <v>49330</v>
      </c>
      <c r="M203">
        <v>2696</v>
      </c>
      <c r="N203">
        <v>143547</v>
      </c>
      <c r="O203">
        <v>17818</v>
      </c>
      <c r="P203">
        <v>60794</v>
      </c>
      <c r="Q203">
        <v>14900</v>
      </c>
      <c r="R203">
        <v>50035</v>
      </c>
      <c r="S203">
        <v>130068</v>
      </c>
      <c r="T203">
        <v>55327</v>
      </c>
      <c r="U203">
        <v>74741</v>
      </c>
      <c r="V203">
        <v>65033</v>
      </c>
      <c r="W203">
        <v>379788</v>
      </c>
      <c r="X203">
        <v>887811</v>
      </c>
      <c r="Y203">
        <v>202</v>
      </c>
      <c r="Z203">
        <v>30922</v>
      </c>
      <c r="AA203">
        <v>1125020</v>
      </c>
      <c r="AB203">
        <v>1858893</v>
      </c>
      <c r="AC203">
        <v>5876059</v>
      </c>
      <c r="AD203">
        <v>1679354</v>
      </c>
      <c r="AE203">
        <v>138683</v>
      </c>
      <c r="AF203">
        <v>130445</v>
      </c>
      <c r="AG203">
        <v>1410226</v>
      </c>
      <c r="AH203">
        <v>1162415</v>
      </c>
      <c r="AI203">
        <v>535277</v>
      </c>
      <c r="AJ203">
        <v>412262</v>
      </c>
      <c r="AK203">
        <v>214876</v>
      </c>
      <c r="AL203">
        <v>121185</v>
      </c>
      <c r="AM203">
        <v>742957</v>
      </c>
      <c r="AN203">
        <v>42676</v>
      </c>
      <c r="AO203">
        <v>2127472</v>
      </c>
      <c r="AP203">
        <v>5838667</v>
      </c>
      <c r="AQ203">
        <v>4800739</v>
      </c>
      <c r="AR203">
        <v>4800739</v>
      </c>
      <c r="AS203">
        <v>0</v>
      </c>
      <c r="AT203">
        <v>608064</v>
      </c>
      <c r="AU203">
        <v>92.637642013592512</v>
      </c>
      <c r="AV203">
        <v>52.539704051550338</v>
      </c>
      <c r="AW203">
        <v>48.671542954276163</v>
      </c>
      <c r="AX203">
        <v>10136427</v>
      </c>
      <c r="AY203">
        <v>5182697</v>
      </c>
      <c r="AZ203">
        <v>1933253</v>
      </c>
      <c r="BA203">
        <v>1704966</v>
      </c>
      <c r="BB203">
        <v>558895</v>
      </c>
      <c r="BC203">
        <v>985583</v>
      </c>
      <c r="BD203">
        <v>4260368</v>
      </c>
      <c r="BE203">
        <v>28823</v>
      </c>
      <c r="BF203">
        <v>1620731</v>
      </c>
    </row>
    <row r="204" spans="1:58" x14ac:dyDescent="0.25">
      <c r="A204" s="3" t="s">
        <v>380</v>
      </c>
      <c r="B204">
        <v>11953003</v>
      </c>
      <c r="C204">
        <v>6870978</v>
      </c>
      <c r="D204">
        <v>3109487</v>
      </c>
      <c r="E204">
        <v>2106491</v>
      </c>
      <c r="F204">
        <v>638835</v>
      </c>
      <c r="G204">
        <v>1016165</v>
      </c>
      <c r="H204">
        <v>5082025</v>
      </c>
      <c r="I204">
        <v>15664</v>
      </c>
      <c r="J204">
        <v>185515</v>
      </c>
      <c r="K204">
        <v>96369</v>
      </c>
      <c r="L204">
        <v>52209</v>
      </c>
      <c r="M204">
        <v>2178</v>
      </c>
      <c r="N204">
        <v>146227</v>
      </c>
      <c r="O204">
        <v>18826</v>
      </c>
      <c r="P204">
        <v>50820</v>
      </c>
      <c r="Q204">
        <v>19875</v>
      </c>
      <c r="R204">
        <v>56706</v>
      </c>
      <c r="S204">
        <v>142974</v>
      </c>
      <c r="T204">
        <v>56353</v>
      </c>
      <c r="U204">
        <v>86621</v>
      </c>
      <c r="V204">
        <v>52768</v>
      </c>
      <c r="W204">
        <v>369073</v>
      </c>
      <c r="X204">
        <v>918843</v>
      </c>
      <c r="Y204">
        <v>199</v>
      </c>
      <c r="Z204">
        <v>31061</v>
      </c>
      <c r="AA204">
        <v>1106979</v>
      </c>
      <c r="AB204">
        <v>1961966</v>
      </c>
      <c r="AC204">
        <v>5946844</v>
      </c>
      <c r="AD204">
        <v>1699387</v>
      </c>
      <c r="AE204">
        <v>139238</v>
      </c>
      <c r="AF204">
        <v>131689</v>
      </c>
      <c r="AG204">
        <v>1428460</v>
      </c>
      <c r="AH204">
        <v>1188659</v>
      </c>
      <c r="AI204">
        <v>554175</v>
      </c>
      <c r="AJ204">
        <v>422135</v>
      </c>
      <c r="AK204">
        <v>212350</v>
      </c>
      <c r="AL204">
        <v>114500</v>
      </c>
      <c r="AM204">
        <v>796530</v>
      </c>
      <c r="AN204">
        <v>40315</v>
      </c>
      <c r="AO204">
        <v>2107453</v>
      </c>
      <c r="AP204">
        <v>6006159</v>
      </c>
      <c r="AQ204">
        <v>4796829</v>
      </c>
      <c r="AR204">
        <v>4796829</v>
      </c>
      <c r="AS204">
        <v>0</v>
      </c>
      <c r="AT204">
        <v>603366</v>
      </c>
      <c r="AU204">
        <v>89.910953754984021</v>
      </c>
      <c r="AV204">
        <v>53.480405631479641</v>
      </c>
      <c r="AW204">
        <v>48.084742775297528</v>
      </c>
      <c r="AX204">
        <v>10339141</v>
      </c>
      <c r="AY204">
        <v>5257116</v>
      </c>
      <c r="AZ204">
        <v>1955399</v>
      </c>
      <c r="BA204">
        <v>1737163</v>
      </c>
      <c r="BB204">
        <v>568568</v>
      </c>
      <c r="BC204">
        <v>995986</v>
      </c>
      <c r="BD204">
        <v>4392297</v>
      </c>
      <c r="BE204">
        <v>29212</v>
      </c>
      <c r="BF204">
        <v>1638236</v>
      </c>
    </row>
    <row r="205" spans="1:58" x14ac:dyDescent="0.25">
      <c r="A205" s="3" t="s">
        <v>381</v>
      </c>
      <c r="B205">
        <v>12114057</v>
      </c>
      <c r="C205">
        <v>6976014</v>
      </c>
      <c r="D205">
        <v>3130308</v>
      </c>
      <c r="E205">
        <v>2139893</v>
      </c>
      <c r="F205">
        <v>658892</v>
      </c>
      <c r="G205">
        <v>1046921</v>
      </c>
      <c r="H205">
        <v>5138043</v>
      </c>
      <c r="I205">
        <v>13850</v>
      </c>
      <c r="J205">
        <v>163852</v>
      </c>
      <c r="K205">
        <v>82205</v>
      </c>
      <c r="L205">
        <v>57503</v>
      </c>
      <c r="M205">
        <v>3707</v>
      </c>
      <c r="N205">
        <v>127895</v>
      </c>
      <c r="O205">
        <v>18211</v>
      </c>
      <c r="P205">
        <v>41270</v>
      </c>
      <c r="Q205">
        <v>21042</v>
      </c>
      <c r="R205">
        <v>47372</v>
      </c>
      <c r="S205">
        <v>136486</v>
      </c>
      <c r="T205">
        <v>56739</v>
      </c>
      <c r="U205">
        <v>79747</v>
      </c>
      <c r="V205">
        <v>53837</v>
      </c>
      <c r="W205">
        <v>401714</v>
      </c>
      <c r="X205">
        <v>937499</v>
      </c>
      <c r="Y205">
        <v>198</v>
      </c>
      <c r="Z205">
        <v>34725</v>
      </c>
      <c r="AA205">
        <v>1131862</v>
      </c>
      <c r="AB205">
        <v>1992710</v>
      </c>
      <c r="AC205">
        <v>5969702</v>
      </c>
      <c r="AD205">
        <v>1722105</v>
      </c>
      <c r="AE205">
        <v>149799</v>
      </c>
      <c r="AF205">
        <v>131748</v>
      </c>
      <c r="AG205">
        <v>1440558</v>
      </c>
      <c r="AH205">
        <v>1236770</v>
      </c>
      <c r="AI205">
        <v>584346</v>
      </c>
      <c r="AJ205">
        <v>438718</v>
      </c>
      <c r="AK205">
        <v>213706</v>
      </c>
      <c r="AL205">
        <v>111778</v>
      </c>
      <c r="AM205">
        <v>786451</v>
      </c>
      <c r="AN205">
        <v>49454</v>
      </c>
      <c r="AO205">
        <v>2063144</v>
      </c>
      <c r="AP205">
        <v>6144355</v>
      </c>
      <c r="AQ205">
        <v>5167983</v>
      </c>
      <c r="AR205">
        <v>5167983</v>
      </c>
      <c r="AS205">
        <v>0</v>
      </c>
      <c r="AT205">
        <v>622434</v>
      </c>
      <c r="AU205">
        <v>94.239627564449933</v>
      </c>
      <c r="AV205">
        <v>51.099506479093378</v>
      </c>
      <c r="AW205">
        <v>48.155984593169563</v>
      </c>
      <c r="AX205">
        <v>10494437</v>
      </c>
      <c r="AY205">
        <v>5356394</v>
      </c>
      <c r="AZ205">
        <v>1974603</v>
      </c>
      <c r="BA205">
        <v>1773250</v>
      </c>
      <c r="BB205">
        <v>579195</v>
      </c>
      <c r="BC205">
        <v>1029346</v>
      </c>
      <c r="BD205">
        <v>4524735</v>
      </c>
      <c r="BE205">
        <v>29641</v>
      </c>
      <c r="BF205">
        <v>1657921</v>
      </c>
    </row>
    <row r="206" spans="1:58" x14ac:dyDescent="0.25">
      <c r="A206" s="3" t="s">
        <v>382</v>
      </c>
      <c r="B206">
        <v>12324646</v>
      </c>
      <c r="C206">
        <v>7066368</v>
      </c>
      <c r="D206">
        <v>3146280</v>
      </c>
      <c r="E206">
        <v>2184961</v>
      </c>
      <c r="F206">
        <v>669363</v>
      </c>
      <c r="G206">
        <v>1065764</v>
      </c>
      <c r="H206">
        <v>5258278</v>
      </c>
      <c r="I206">
        <v>14454</v>
      </c>
      <c r="J206">
        <v>159423</v>
      </c>
      <c r="K206">
        <v>91827</v>
      </c>
      <c r="L206">
        <v>64388</v>
      </c>
      <c r="M206">
        <v>9019</v>
      </c>
      <c r="N206">
        <v>153014</v>
      </c>
      <c r="O206">
        <v>17386</v>
      </c>
      <c r="P206">
        <v>47962</v>
      </c>
      <c r="Q206">
        <v>24306</v>
      </c>
      <c r="R206">
        <v>63360</v>
      </c>
      <c r="S206">
        <v>137635</v>
      </c>
      <c r="T206">
        <v>57130</v>
      </c>
      <c r="U206">
        <v>80505</v>
      </c>
      <c r="V206">
        <v>54493</v>
      </c>
      <c r="W206">
        <v>436328</v>
      </c>
      <c r="X206">
        <v>951649</v>
      </c>
      <c r="Y206">
        <v>199</v>
      </c>
      <c r="Z206">
        <v>38408</v>
      </c>
      <c r="AA206">
        <v>1156199</v>
      </c>
      <c r="AB206">
        <v>1991242</v>
      </c>
      <c r="AC206">
        <v>6006227</v>
      </c>
      <c r="AD206">
        <v>1761207</v>
      </c>
      <c r="AE206">
        <v>162887</v>
      </c>
      <c r="AF206">
        <v>132761</v>
      </c>
      <c r="AG206">
        <v>1465559</v>
      </c>
      <c r="AH206">
        <v>1264450</v>
      </c>
      <c r="AI206">
        <v>605399</v>
      </c>
      <c r="AJ206">
        <v>445825</v>
      </c>
      <c r="AK206">
        <v>213226</v>
      </c>
      <c r="AL206">
        <v>113813</v>
      </c>
      <c r="AM206">
        <v>799388</v>
      </c>
      <c r="AN206">
        <v>40898</v>
      </c>
      <c r="AO206">
        <v>2026471</v>
      </c>
      <c r="AP206">
        <v>6318419</v>
      </c>
      <c r="AQ206">
        <v>5594356</v>
      </c>
      <c r="AR206">
        <v>5594356</v>
      </c>
      <c r="AS206">
        <v>0</v>
      </c>
      <c r="AT206">
        <v>635622</v>
      </c>
      <c r="AU206">
        <v>98.600273056699876</v>
      </c>
      <c r="AV206">
        <v>48.566090912479822</v>
      </c>
      <c r="AW206">
        <v>47.886298252670208</v>
      </c>
      <c r="AX206">
        <v>10693800</v>
      </c>
      <c r="AY206">
        <v>5435522</v>
      </c>
      <c r="AZ206">
        <v>2000544</v>
      </c>
      <c r="BA206">
        <v>1808731</v>
      </c>
      <c r="BB206">
        <v>590717</v>
      </c>
      <c r="BC206">
        <v>1035530</v>
      </c>
      <c r="BD206">
        <v>4687573</v>
      </c>
      <c r="BE206">
        <v>30099</v>
      </c>
      <c r="BF206">
        <v>1679087</v>
      </c>
    </row>
    <row r="207" spans="1:58" x14ac:dyDescent="0.25">
      <c r="A207" s="3" t="s">
        <v>383</v>
      </c>
      <c r="B207">
        <v>12550379</v>
      </c>
      <c r="C207">
        <v>7163816</v>
      </c>
      <c r="D207">
        <v>3187731</v>
      </c>
      <c r="E207">
        <v>2218980</v>
      </c>
      <c r="F207">
        <v>685113</v>
      </c>
      <c r="G207">
        <v>1071992</v>
      </c>
      <c r="H207">
        <v>5386563</v>
      </c>
      <c r="I207">
        <v>15856</v>
      </c>
      <c r="J207">
        <v>165359</v>
      </c>
      <c r="K207">
        <v>93237</v>
      </c>
      <c r="L207">
        <v>69660</v>
      </c>
      <c r="M207">
        <v>3771</v>
      </c>
      <c r="N207">
        <v>122720</v>
      </c>
      <c r="O207">
        <v>18004</v>
      </c>
      <c r="P207">
        <v>43647</v>
      </c>
      <c r="Q207">
        <v>20783</v>
      </c>
      <c r="R207">
        <v>40286</v>
      </c>
      <c r="S207">
        <v>135805</v>
      </c>
      <c r="T207">
        <v>57525</v>
      </c>
      <c r="U207">
        <v>78280</v>
      </c>
      <c r="V207">
        <v>55553</v>
      </c>
      <c r="W207">
        <v>467322</v>
      </c>
      <c r="X207">
        <v>971797</v>
      </c>
      <c r="Y207">
        <v>200</v>
      </c>
      <c r="Z207">
        <v>42323</v>
      </c>
      <c r="AA207">
        <v>1205810</v>
      </c>
      <c r="AB207">
        <v>2037150</v>
      </c>
      <c r="AC207">
        <v>6075159</v>
      </c>
      <c r="AD207">
        <v>1771961</v>
      </c>
      <c r="AE207">
        <v>163268</v>
      </c>
      <c r="AF207">
        <v>133510</v>
      </c>
      <c r="AG207">
        <v>1475183</v>
      </c>
      <c r="AH207">
        <v>1273637</v>
      </c>
      <c r="AI207">
        <v>615857</v>
      </c>
      <c r="AJ207">
        <v>445182</v>
      </c>
      <c r="AK207">
        <v>212599</v>
      </c>
      <c r="AL207">
        <v>115195</v>
      </c>
      <c r="AM207">
        <v>832922</v>
      </c>
      <c r="AN207">
        <v>42359</v>
      </c>
      <c r="AO207">
        <v>2039085</v>
      </c>
      <c r="AP207">
        <v>6475220</v>
      </c>
      <c r="AQ207">
        <v>6024123</v>
      </c>
      <c r="AR207">
        <v>6024123</v>
      </c>
      <c r="AS207">
        <v>0</v>
      </c>
      <c r="AT207">
        <v>651330</v>
      </c>
      <c r="AU207">
        <v>103.0923006059346</v>
      </c>
      <c r="AV207">
        <v>45.623845572208154</v>
      </c>
      <c r="AW207">
        <v>47.034672025288231</v>
      </c>
      <c r="AX207">
        <v>10896614</v>
      </c>
      <c r="AY207">
        <v>5510051</v>
      </c>
      <c r="AZ207">
        <v>2025081</v>
      </c>
      <c r="BA207">
        <v>1843041</v>
      </c>
      <c r="BB207">
        <v>603031</v>
      </c>
      <c r="BC207">
        <v>1038898</v>
      </c>
      <c r="BD207">
        <v>4821455</v>
      </c>
      <c r="BE207">
        <v>30589</v>
      </c>
      <c r="BF207">
        <v>1700970</v>
      </c>
    </row>
    <row r="208" spans="1:58" x14ac:dyDescent="0.25">
      <c r="A208" s="3" t="s">
        <v>384</v>
      </c>
      <c r="B208">
        <v>12947593</v>
      </c>
      <c r="C208">
        <v>7246643</v>
      </c>
      <c r="D208">
        <v>3228112</v>
      </c>
      <c r="E208">
        <v>2249065</v>
      </c>
      <c r="F208">
        <v>690503</v>
      </c>
      <c r="G208">
        <v>1078964</v>
      </c>
      <c r="H208">
        <v>5700950</v>
      </c>
      <c r="I208">
        <v>17403</v>
      </c>
      <c r="J208">
        <v>188079</v>
      </c>
      <c r="K208">
        <v>99688</v>
      </c>
      <c r="L208">
        <v>76969</v>
      </c>
      <c r="M208">
        <v>2440</v>
      </c>
      <c r="N208">
        <v>137448</v>
      </c>
      <c r="O208">
        <v>20142</v>
      </c>
      <c r="P208">
        <v>57098</v>
      </c>
      <c r="Q208">
        <v>23421</v>
      </c>
      <c r="R208">
        <v>36787</v>
      </c>
      <c r="S208">
        <v>142982</v>
      </c>
      <c r="T208">
        <v>57921</v>
      </c>
      <c r="U208">
        <v>85061</v>
      </c>
      <c r="V208">
        <v>51139</v>
      </c>
      <c r="W208">
        <v>491714</v>
      </c>
      <c r="X208">
        <v>1148264</v>
      </c>
      <c r="Y208">
        <v>206</v>
      </c>
      <c r="Z208">
        <v>45668</v>
      </c>
      <c r="AA208">
        <v>1184941</v>
      </c>
      <c r="AB208">
        <v>2114009</v>
      </c>
      <c r="AC208">
        <v>6197109</v>
      </c>
      <c r="AD208">
        <v>1785354</v>
      </c>
      <c r="AE208">
        <v>157351</v>
      </c>
      <c r="AF208">
        <v>134758</v>
      </c>
      <c r="AG208">
        <v>1493245</v>
      </c>
      <c r="AH208">
        <v>1308811</v>
      </c>
      <c r="AI208">
        <v>631493</v>
      </c>
      <c r="AJ208">
        <v>467293</v>
      </c>
      <c r="AK208">
        <v>210025</v>
      </c>
      <c r="AL208">
        <v>113366</v>
      </c>
      <c r="AM208">
        <v>877498</v>
      </c>
      <c r="AN208">
        <v>40309</v>
      </c>
      <c r="AO208">
        <v>2071771</v>
      </c>
      <c r="AP208">
        <v>6750484</v>
      </c>
      <c r="AQ208">
        <v>6406754</v>
      </c>
      <c r="AR208">
        <v>6406754</v>
      </c>
      <c r="AS208">
        <v>0</v>
      </c>
      <c r="AT208">
        <v>810799</v>
      </c>
      <c r="AU208">
        <v>106.9190410112825</v>
      </c>
      <c r="AV208">
        <v>42.869999058855569</v>
      </c>
      <c r="AW208">
        <v>45.836191875274203</v>
      </c>
      <c r="AX208">
        <v>11270039</v>
      </c>
      <c r="AY208">
        <v>5569089</v>
      </c>
      <c r="AZ208">
        <v>2044052</v>
      </c>
      <c r="BA208">
        <v>1878044</v>
      </c>
      <c r="BB208">
        <v>615493</v>
      </c>
      <c r="BC208">
        <v>1031500</v>
      </c>
      <c r="BD208">
        <v>5072930</v>
      </c>
      <c r="BE208">
        <v>31049</v>
      </c>
      <c r="BF208">
        <v>1722803</v>
      </c>
    </row>
    <row r="209" spans="1:58" x14ac:dyDescent="0.25">
      <c r="A209" s="3" t="s">
        <v>385</v>
      </c>
      <c r="B209">
        <v>13157280</v>
      </c>
      <c r="C209">
        <v>7322265</v>
      </c>
      <c r="D209">
        <v>3262372</v>
      </c>
      <c r="E209">
        <v>2273336</v>
      </c>
      <c r="F209">
        <v>706476</v>
      </c>
      <c r="G209">
        <v>1080082</v>
      </c>
      <c r="H209">
        <v>5835015</v>
      </c>
      <c r="I209">
        <v>20387</v>
      </c>
      <c r="J209">
        <v>158999</v>
      </c>
      <c r="K209">
        <v>95849</v>
      </c>
      <c r="L209">
        <v>84858</v>
      </c>
      <c r="M209">
        <v>2428</v>
      </c>
      <c r="N209">
        <v>123661</v>
      </c>
      <c r="O209">
        <v>17436</v>
      </c>
      <c r="P209">
        <v>57356</v>
      </c>
      <c r="Q209">
        <v>20853</v>
      </c>
      <c r="R209">
        <v>28016</v>
      </c>
      <c r="S209">
        <v>133711</v>
      </c>
      <c r="T209">
        <v>57033</v>
      </c>
      <c r="U209">
        <v>76678</v>
      </c>
      <c r="V209">
        <v>49386</v>
      </c>
      <c r="W209">
        <v>521977</v>
      </c>
      <c r="X209">
        <v>1174629</v>
      </c>
      <c r="Y209">
        <v>206</v>
      </c>
      <c r="Z209">
        <v>50177</v>
      </c>
      <c r="AA209">
        <v>1222302</v>
      </c>
      <c r="AB209">
        <v>2196445</v>
      </c>
      <c r="AC209">
        <v>6293224</v>
      </c>
      <c r="AD209">
        <v>1824700</v>
      </c>
      <c r="AE209">
        <v>174174</v>
      </c>
      <c r="AF209">
        <v>134937</v>
      </c>
      <c r="AG209">
        <v>1515589</v>
      </c>
      <c r="AH209">
        <v>1316206</v>
      </c>
      <c r="AI209">
        <v>629014</v>
      </c>
      <c r="AJ209">
        <v>474101</v>
      </c>
      <c r="AK209">
        <v>213091</v>
      </c>
      <c r="AL209">
        <v>120966</v>
      </c>
      <c r="AM209">
        <v>863816</v>
      </c>
      <c r="AN209">
        <v>49331</v>
      </c>
      <c r="AO209">
        <v>2118205</v>
      </c>
      <c r="AP209">
        <v>6864056</v>
      </c>
      <c r="AQ209">
        <v>6683652</v>
      </c>
      <c r="AR209">
        <v>6683652</v>
      </c>
      <c r="AS209">
        <v>0</v>
      </c>
      <c r="AT209">
        <v>826671</v>
      </c>
      <c r="AU209">
        <v>109.4152299236587</v>
      </c>
      <c r="AV209">
        <v>41.821182797189763</v>
      </c>
      <c r="AW209">
        <v>45.758743314338766</v>
      </c>
      <c r="AX209">
        <v>11506358</v>
      </c>
      <c r="AY209">
        <v>5671343</v>
      </c>
      <c r="AZ209">
        <v>2072203</v>
      </c>
      <c r="BA209">
        <v>1913306</v>
      </c>
      <c r="BB209">
        <v>629029</v>
      </c>
      <c r="BC209">
        <v>1056805</v>
      </c>
      <c r="BD209">
        <v>5213134</v>
      </c>
      <c r="BE209">
        <v>31483</v>
      </c>
      <c r="BF209">
        <v>1745399</v>
      </c>
    </row>
    <row r="210" spans="1:58" x14ac:dyDescent="0.25">
      <c r="A210" s="3" t="s">
        <v>386</v>
      </c>
      <c r="B210">
        <v>13332727</v>
      </c>
      <c r="C210">
        <v>7377299</v>
      </c>
      <c r="D210">
        <v>3275088</v>
      </c>
      <c r="E210">
        <v>2295865</v>
      </c>
      <c r="F210">
        <v>721256</v>
      </c>
      <c r="G210">
        <v>1085091</v>
      </c>
      <c r="H210">
        <v>5955428</v>
      </c>
      <c r="I210">
        <v>19844</v>
      </c>
      <c r="J210">
        <v>164724</v>
      </c>
      <c r="K210">
        <v>103832</v>
      </c>
      <c r="L210">
        <v>84764</v>
      </c>
      <c r="M210">
        <v>4322</v>
      </c>
      <c r="N210">
        <v>138351</v>
      </c>
      <c r="O210">
        <v>20928</v>
      </c>
      <c r="P210">
        <v>63106</v>
      </c>
      <c r="Q210">
        <v>22880</v>
      </c>
      <c r="R210">
        <v>31437</v>
      </c>
      <c r="S210">
        <v>128162</v>
      </c>
      <c r="T210">
        <v>56145</v>
      </c>
      <c r="U210">
        <v>72017</v>
      </c>
      <c r="V210">
        <v>49650</v>
      </c>
      <c r="W210">
        <v>549214</v>
      </c>
      <c r="X210">
        <v>1188650</v>
      </c>
      <c r="Y210">
        <v>210</v>
      </c>
      <c r="Z210">
        <v>54306</v>
      </c>
      <c r="AA210">
        <v>1269179</v>
      </c>
      <c r="AB210">
        <v>2200220</v>
      </c>
      <c r="AC210">
        <v>6361829</v>
      </c>
      <c r="AD210">
        <v>1860676</v>
      </c>
      <c r="AE210">
        <v>181726</v>
      </c>
      <c r="AF210">
        <v>137110</v>
      </c>
      <c r="AG210">
        <v>1541840</v>
      </c>
      <c r="AH210">
        <v>1337082</v>
      </c>
      <c r="AI210">
        <v>637523</v>
      </c>
      <c r="AJ210">
        <v>482210</v>
      </c>
      <c r="AK210">
        <v>217349</v>
      </c>
      <c r="AL210">
        <v>124082</v>
      </c>
      <c r="AM210">
        <v>889439</v>
      </c>
      <c r="AN210">
        <v>45602</v>
      </c>
      <c r="AO210">
        <v>2104948</v>
      </c>
      <c r="AP210">
        <v>6970898</v>
      </c>
      <c r="AQ210">
        <v>6988156</v>
      </c>
      <c r="AR210">
        <v>6988156</v>
      </c>
      <c r="AS210">
        <v>0</v>
      </c>
      <c r="AT210">
        <v>848477</v>
      </c>
      <c r="AU210">
        <v>112.4192691163435</v>
      </c>
      <c r="AV210">
        <v>40.805256246518553</v>
      </c>
      <c r="AW210">
        <v>45.872970833387235</v>
      </c>
      <c r="AX210">
        <v>11672432</v>
      </c>
      <c r="AY210">
        <v>5717004</v>
      </c>
      <c r="AZ210">
        <v>2085433</v>
      </c>
      <c r="BA210">
        <v>1948993</v>
      </c>
      <c r="BB210">
        <v>643107</v>
      </c>
      <c r="BC210">
        <v>1039471</v>
      </c>
      <c r="BD210">
        <v>5310603</v>
      </c>
      <c r="BE210">
        <v>31899</v>
      </c>
      <c r="BF210">
        <v>1768887</v>
      </c>
    </row>
    <row r="211" spans="1:58" x14ac:dyDescent="0.25">
      <c r="A211" s="3" t="s">
        <v>387</v>
      </c>
      <c r="B211">
        <v>13493812</v>
      </c>
      <c r="C211">
        <v>7427698</v>
      </c>
      <c r="D211">
        <v>3267163</v>
      </c>
      <c r="E211">
        <v>2333208</v>
      </c>
      <c r="F211">
        <v>733846</v>
      </c>
      <c r="G211">
        <v>1093481</v>
      </c>
      <c r="H211">
        <v>6066114</v>
      </c>
      <c r="I211">
        <v>20922</v>
      </c>
      <c r="J211">
        <v>175619</v>
      </c>
      <c r="K211">
        <v>112984</v>
      </c>
      <c r="L211">
        <v>88884</v>
      </c>
      <c r="M211">
        <v>4674</v>
      </c>
      <c r="N211">
        <v>135161</v>
      </c>
      <c r="O211">
        <v>23488</v>
      </c>
      <c r="P211">
        <v>52144</v>
      </c>
      <c r="Q211">
        <v>25926</v>
      </c>
      <c r="R211">
        <v>33603</v>
      </c>
      <c r="S211">
        <v>123767</v>
      </c>
      <c r="T211">
        <v>55247</v>
      </c>
      <c r="U211">
        <v>68520</v>
      </c>
      <c r="V211">
        <v>53351</v>
      </c>
      <c r="W211">
        <v>569961</v>
      </c>
      <c r="X211">
        <v>1206024</v>
      </c>
      <c r="Y211">
        <v>212</v>
      </c>
      <c r="Z211">
        <v>57743</v>
      </c>
      <c r="AA211">
        <v>1295612</v>
      </c>
      <c r="AB211">
        <v>2221200</v>
      </c>
      <c r="AC211">
        <v>6442699</v>
      </c>
      <c r="AD211">
        <v>1868015</v>
      </c>
      <c r="AE211">
        <v>172999</v>
      </c>
      <c r="AF211">
        <v>137084</v>
      </c>
      <c r="AG211">
        <v>1557932</v>
      </c>
      <c r="AH211">
        <v>1358221</v>
      </c>
      <c r="AI211">
        <v>654084</v>
      </c>
      <c r="AJ211">
        <v>488555</v>
      </c>
      <c r="AK211">
        <v>215582</v>
      </c>
      <c r="AL211">
        <v>124923</v>
      </c>
      <c r="AM211">
        <v>876673</v>
      </c>
      <c r="AN211">
        <v>49068</v>
      </c>
      <c r="AO211">
        <v>2165799</v>
      </c>
      <c r="AP211">
        <v>7051113</v>
      </c>
      <c r="AQ211">
        <v>7047824</v>
      </c>
      <c r="AR211">
        <v>7047824</v>
      </c>
      <c r="AS211">
        <v>0</v>
      </c>
      <c r="AT211">
        <v>858314</v>
      </c>
      <c r="AU211">
        <v>112.126093890658</v>
      </c>
      <c r="AV211">
        <v>40.806730147652729</v>
      </c>
      <c r="AW211">
        <v>45.754992559064526</v>
      </c>
      <c r="AX211">
        <v>11873725</v>
      </c>
      <c r="AY211">
        <v>5807611</v>
      </c>
      <c r="AZ211">
        <v>2110920</v>
      </c>
      <c r="BA211">
        <v>1987010</v>
      </c>
      <c r="BB211">
        <v>657797</v>
      </c>
      <c r="BC211">
        <v>1051884</v>
      </c>
      <c r="BD211">
        <v>5431026</v>
      </c>
      <c r="BE211">
        <v>32328</v>
      </c>
      <c r="BF211">
        <v>1792943</v>
      </c>
    </row>
    <row r="212" spans="1:58" x14ac:dyDescent="0.25">
      <c r="A212" s="3" t="s">
        <v>388</v>
      </c>
      <c r="B212">
        <v>14020287</v>
      </c>
      <c r="C212">
        <v>7687783</v>
      </c>
      <c r="D212">
        <v>3470059</v>
      </c>
      <c r="E212">
        <v>2368652</v>
      </c>
      <c r="F212">
        <v>744562</v>
      </c>
      <c r="G212">
        <v>1104510</v>
      </c>
      <c r="H212">
        <v>6332504</v>
      </c>
      <c r="I212">
        <v>28208</v>
      </c>
      <c r="J212">
        <v>187358</v>
      </c>
      <c r="K212">
        <v>129670</v>
      </c>
      <c r="L212">
        <v>94627</v>
      </c>
      <c r="M212">
        <v>3904</v>
      </c>
      <c r="N212">
        <v>138126</v>
      </c>
      <c r="O212">
        <v>31534</v>
      </c>
      <c r="P212">
        <v>47095</v>
      </c>
      <c r="Q212">
        <v>28480</v>
      </c>
      <c r="R212">
        <v>31017</v>
      </c>
      <c r="S212">
        <v>132095</v>
      </c>
      <c r="T212">
        <v>54350</v>
      </c>
      <c r="U212">
        <v>77745</v>
      </c>
      <c r="V212">
        <v>59367</v>
      </c>
      <c r="W212">
        <v>621908</v>
      </c>
      <c r="X212">
        <v>1348740</v>
      </c>
      <c r="Y212">
        <v>153</v>
      </c>
      <c r="Z212">
        <v>62566</v>
      </c>
      <c r="AA212">
        <v>1273063</v>
      </c>
      <c r="AB212">
        <v>2252719</v>
      </c>
      <c r="AC212">
        <v>6500326</v>
      </c>
      <c r="AD212">
        <v>1875967</v>
      </c>
      <c r="AE212">
        <v>156405</v>
      </c>
      <c r="AF212">
        <v>137851</v>
      </c>
      <c r="AG212">
        <v>1581711</v>
      </c>
      <c r="AH212">
        <v>1368399</v>
      </c>
      <c r="AI212">
        <v>662307</v>
      </c>
      <c r="AJ212">
        <v>484638</v>
      </c>
      <c r="AK212">
        <v>221455</v>
      </c>
      <c r="AL212">
        <v>125607</v>
      </c>
      <c r="AM212">
        <v>927011</v>
      </c>
      <c r="AN212">
        <v>49872</v>
      </c>
      <c r="AO212">
        <v>2153470</v>
      </c>
      <c r="AP212">
        <v>7519961</v>
      </c>
      <c r="AQ212">
        <v>7136150</v>
      </c>
      <c r="AR212">
        <v>6256035</v>
      </c>
      <c r="AS212">
        <v>880115</v>
      </c>
      <c r="AT212">
        <v>985202</v>
      </c>
      <c r="AU212">
        <v>107.99725623191951</v>
      </c>
      <c r="AV212">
        <v>39.94859316790896</v>
      </c>
      <c r="AW212">
        <v>43.143384524593714</v>
      </c>
      <c r="AX212">
        <v>12236667</v>
      </c>
      <c r="AY212">
        <v>5904163</v>
      </c>
      <c r="AZ212">
        <v>2138833</v>
      </c>
      <c r="BA212">
        <v>2024648</v>
      </c>
      <c r="BB212">
        <v>672993</v>
      </c>
      <c r="BC212">
        <v>1067689</v>
      </c>
      <c r="BD212">
        <v>5736341</v>
      </c>
      <c r="BE212">
        <v>32822</v>
      </c>
      <c r="BF212">
        <v>1818543</v>
      </c>
    </row>
    <row r="213" spans="1:58" x14ac:dyDescent="0.25">
      <c r="A213" s="3" t="s">
        <v>389</v>
      </c>
      <c r="B213">
        <v>14399313</v>
      </c>
      <c r="C213">
        <v>8003537</v>
      </c>
      <c r="D213">
        <v>3735343</v>
      </c>
      <c r="E213">
        <v>2392073</v>
      </c>
      <c r="F213">
        <v>765889</v>
      </c>
      <c r="G213">
        <v>1110232</v>
      </c>
      <c r="H213">
        <v>6395776</v>
      </c>
      <c r="I213">
        <v>28968</v>
      </c>
      <c r="J213">
        <v>188790</v>
      </c>
      <c r="K213">
        <v>132912</v>
      </c>
      <c r="L213">
        <v>103040</v>
      </c>
      <c r="M213">
        <v>3732</v>
      </c>
      <c r="N213">
        <v>130759</v>
      </c>
      <c r="O213">
        <v>26721</v>
      </c>
      <c r="P213">
        <v>54405</v>
      </c>
      <c r="Q213">
        <v>19272</v>
      </c>
      <c r="R213">
        <v>30361</v>
      </c>
      <c r="S213">
        <v>130692</v>
      </c>
      <c r="T213">
        <v>60735</v>
      </c>
      <c r="U213">
        <v>69957</v>
      </c>
      <c r="V213">
        <v>60380</v>
      </c>
      <c r="W213">
        <v>655484</v>
      </c>
      <c r="X213">
        <v>1376025</v>
      </c>
      <c r="Y213">
        <v>154</v>
      </c>
      <c r="Z213">
        <v>62961</v>
      </c>
      <c r="AA213">
        <v>1311149</v>
      </c>
      <c r="AB213">
        <v>2210730</v>
      </c>
      <c r="AC213">
        <v>6601383</v>
      </c>
      <c r="AD213">
        <v>1916608</v>
      </c>
      <c r="AE213">
        <v>168747</v>
      </c>
      <c r="AF213">
        <v>138652</v>
      </c>
      <c r="AG213">
        <v>1609209</v>
      </c>
      <c r="AH213">
        <v>1393914</v>
      </c>
      <c r="AI213">
        <v>681234</v>
      </c>
      <c r="AJ213">
        <v>490933</v>
      </c>
      <c r="AK213">
        <v>221747</v>
      </c>
      <c r="AL213">
        <v>135119</v>
      </c>
      <c r="AM213">
        <v>905003</v>
      </c>
      <c r="AN213">
        <v>62141</v>
      </c>
      <c r="AO213">
        <v>2188598</v>
      </c>
      <c r="AP213">
        <v>7797930</v>
      </c>
      <c r="AQ213">
        <v>7172828</v>
      </c>
      <c r="AR213">
        <v>6251433</v>
      </c>
      <c r="AS213">
        <v>921395</v>
      </c>
      <c r="AT213">
        <v>1004761</v>
      </c>
      <c r="AU213">
        <v>104.86871542770899</v>
      </c>
      <c r="AV213">
        <v>40.482866807905985</v>
      </c>
      <c r="AW213">
        <v>42.453862389761376</v>
      </c>
      <c r="AX213">
        <v>12403675</v>
      </c>
      <c r="AY213">
        <v>6007899</v>
      </c>
      <c r="AZ213">
        <v>2158270</v>
      </c>
      <c r="BA213">
        <v>2062126</v>
      </c>
      <c r="BB213">
        <v>690056</v>
      </c>
      <c r="BC213">
        <v>1097447</v>
      </c>
      <c r="BD213">
        <v>5802292</v>
      </c>
      <c r="BE213">
        <v>33391</v>
      </c>
      <c r="BF213">
        <v>1843985</v>
      </c>
    </row>
    <row r="214" spans="1:58" x14ac:dyDescent="0.25">
      <c r="A214" s="3" t="s">
        <v>390</v>
      </c>
      <c r="B214">
        <v>14563239</v>
      </c>
      <c r="C214">
        <v>8069760</v>
      </c>
      <c r="D214">
        <v>3741562</v>
      </c>
      <c r="E214">
        <v>2419790</v>
      </c>
      <c r="F214">
        <v>786613</v>
      </c>
      <c r="G214">
        <v>1121795</v>
      </c>
      <c r="H214">
        <v>6493479</v>
      </c>
      <c r="I214">
        <v>33462</v>
      </c>
      <c r="J214">
        <v>182078</v>
      </c>
      <c r="K214">
        <v>146321</v>
      </c>
      <c r="L214">
        <v>104608</v>
      </c>
      <c r="M214">
        <v>3249</v>
      </c>
      <c r="N214">
        <v>113996</v>
      </c>
      <c r="O214">
        <v>25733</v>
      </c>
      <c r="P214">
        <v>40178</v>
      </c>
      <c r="Q214">
        <v>11823</v>
      </c>
      <c r="R214">
        <v>36262</v>
      </c>
      <c r="S214">
        <v>135164</v>
      </c>
      <c r="T214">
        <v>67191</v>
      </c>
      <c r="U214">
        <v>67973</v>
      </c>
      <c r="V214">
        <v>61398</v>
      </c>
      <c r="W214">
        <v>789496</v>
      </c>
      <c r="X214">
        <v>1397400</v>
      </c>
      <c r="Y214">
        <v>162</v>
      </c>
      <c r="Z214">
        <v>69664</v>
      </c>
      <c r="AA214">
        <v>1365473</v>
      </c>
      <c r="AB214">
        <v>2091008</v>
      </c>
      <c r="AC214">
        <v>6527311</v>
      </c>
      <c r="AD214">
        <v>1963777</v>
      </c>
      <c r="AE214">
        <v>179286</v>
      </c>
      <c r="AF214">
        <v>139800</v>
      </c>
      <c r="AG214">
        <v>1644691</v>
      </c>
      <c r="AH214">
        <v>1413577</v>
      </c>
      <c r="AI214">
        <v>694276</v>
      </c>
      <c r="AJ214">
        <v>491727</v>
      </c>
      <c r="AK214">
        <v>227574</v>
      </c>
      <c r="AL214">
        <v>141475</v>
      </c>
      <c r="AM214">
        <v>917933</v>
      </c>
      <c r="AN214">
        <v>57173</v>
      </c>
      <c r="AO214">
        <v>2033376</v>
      </c>
      <c r="AP214">
        <v>8035928</v>
      </c>
      <c r="AQ214">
        <v>8281378</v>
      </c>
      <c r="AR214">
        <v>7239458</v>
      </c>
      <c r="AS214">
        <v>1041920</v>
      </c>
      <c r="AT214">
        <v>1017911</v>
      </c>
      <c r="AU214">
        <v>115.72141449646729</v>
      </c>
      <c r="AV214">
        <v>36.318409282334656</v>
      </c>
      <c r="AW214">
        <v>42.028176944133953</v>
      </c>
      <c r="AX214">
        <v>12568721</v>
      </c>
      <c r="AY214">
        <v>6075242</v>
      </c>
      <c r="AZ214">
        <v>2173490</v>
      </c>
      <c r="BA214">
        <v>2101087</v>
      </c>
      <c r="BB214">
        <v>707800</v>
      </c>
      <c r="BC214">
        <v>1092865</v>
      </c>
      <c r="BD214">
        <v>6041410</v>
      </c>
      <c r="BE214">
        <v>34046</v>
      </c>
      <c r="BF214">
        <v>1868662</v>
      </c>
    </row>
    <row r="215" spans="1:58" x14ac:dyDescent="0.25">
      <c r="A215" s="3" t="s">
        <v>391</v>
      </c>
      <c r="B215">
        <v>14913448</v>
      </c>
      <c r="C215">
        <v>8290687</v>
      </c>
      <c r="D215">
        <v>3898637</v>
      </c>
      <c r="E215">
        <v>2453773</v>
      </c>
      <c r="F215">
        <v>805497</v>
      </c>
      <c r="G215">
        <v>1132780</v>
      </c>
      <c r="H215">
        <v>6622761</v>
      </c>
      <c r="I215">
        <v>33251</v>
      </c>
      <c r="J215">
        <v>185313</v>
      </c>
      <c r="K215">
        <v>141792</v>
      </c>
      <c r="L215">
        <v>112057</v>
      </c>
      <c r="M215">
        <v>4004</v>
      </c>
      <c r="N215">
        <v>106964</v>
      </c>
      <c r="O215">
        <v>28351</v>
      </c>
      <c r="P215">
        <v>36848</v>
      </c>
      <c r="Q215">
        <v>8394</v>
      </c>
      <c r="R215">
        <v>33371</v>
      </c>
      <c r="S215">
        <v>142375</v>
      </c>
      <c r="T215">
        <v>73718</v>
      </c>
      <c r="U215">
        <v>68657</v>
      </c>
      <c r="V215">
        <v>61780</v>
      </c>
      <c r="W215">
        <v>869725</v>
      </c>
      <c r="X215">
        <v>1418159</v>
      </c>
      <c r="Y215">
        <v>169</v>
      </c>
      <c r="Z215">
        <v>74632</v>
      </c>
      <c r="AA215">
        <v>1388629</v>
      </c>
      <c r="AB215">
        <v>2083911</v>
      </c>
      <c r="AC215">
        <v>6556028</v>
      </c>
      <c r="AD215">
        <v>2013940</v>
      </c>
      <c r="AE215">
        <v>176649</v>
      </c>
      <c r="AF215">
        <v>141682</v>
      </c>
      <c r="AG215">
        <v>1695609</v>
      </c>
      <c r="AH215">
        <v>1441728</v>
      </c>
      <c r="AI215">
        <v>701623</v>
      </c>
      <c r="AJ215">
        <v>500125</v>
      </c>
      <c r="AK215">
        <v>239981</v>
      </c>
      <c r="AL215">
        <v>141919</v>
      </c>
      <c r="AM215">
        <v>938196</v>
      </c>
      <c r="AN215">
        <v>64368</v>
      </c>
      <c r="AO215">
        <v>1955877</v>
      </c>
      <c r="AP215">
        <v>8357420</v>
      </c>
      <c r="AQ215">
        <v>8956472</v>
      </c>
      <c r="AR215">
        <v>7880488</v>
      </c>
      <c r="AS215">
        <v>1075984</v>
      </c>
      <c r="AT215">
        <v>1020301</v>
      </c>
      <c r="AU215">
        <v>119.3762299741221</v>
      </c>
      <c r="AV215">
        <v>34.637130912478192</v>
      </c>
      <c r="AW215">
        <v>41.348501054517698</v>
      </c>
      <c r="AX215">
        <v>12800734</v>
      </c>
      <c r="AY215">
        <v>6177973</v>
      </c>
      <c r="AZ215">
        <v>2212366</v>
      </c>
      <c r="BA215">
        <v>2143243</v>
      </c>
      <c r="BB215">
        <v>725834</v>
      </c>
      <c r="BC215">
        <v>1096530</v>
      </c>
      <c r="BD215">
        <v>6244706</v>
      </c>
      <c r="BE215">
        <v>34729</v>
      </c>
      <c r="BF215">
        <v>1894970</v>
      </c>
    </row>
    <row r="216" spans="1:58" x14ac:dyDescent="0.25">
      <c r="A216" s="3" t="s">
        <v>392</v>
      </c>
      <c r="B216">
        <v>15521345</v>
      </c>
      <c r="C216">
        <v>8689269</v>
      </c>
      <c r="D216">
        <v>4248164</v>
      </c>
      <c r="E216">
        <v>2477401</v>
      </c>
      <c r="F216">
        <v>815916</v>
      </c>
      <c r="G216">
        <v>1147788</v>
      </c>
      <c r="H216">
        <v>6832076</v>
      </c>
      <c r="I216">
        <v>23139</v>
      </c>
      <c r="J216">
        <v>175917</v>
      </c>
      <c r="K216">
        <v>164374</v>
      </c>
      <c r="L216">
        <v>118834</v>
      </c>
      <c r="M216">
        <v>4562</v>
      </c>
      <c r="N216">
        <v>98342</v>
      </c>
      <c r="O216">
        <v>36145</v>
      </c>
      <c r="P216">
        <v>26846</v>
      </c>
      <c r="Q216">
        <v>7971</v>
      </c>
      <c r="R216">
        <v>27380</v>
      </c>
      <c r="S216">
        <v>164654</v>
      </c>
      <c r="T216">
        <v>80245</v>
      </c>
      <c r="U216">
        <v>84409</v>
      </c>
      <c r="V216">
        <v>64484</v>
      </c>
      <c r="W216">
        <v>916390</v>
      </c>
      <c r="X216">
        <v>1577539</v>
      </c>
      <c r="Y216">
        <v>161</v>
      </c>
      <c r="Z216">
        <v>74492</v>
      </c>
      <c r="AA216">
        <v>1361106</v>
      </c>
      <c r="AB216">
        <v>2088082</v>
      </c>
      <c r="AC216">
        <v>6634898</v>
      </c>
      <c r="AD216">
        <v>2020969</v>
      </c>
      <c r="AE216">
        <v>168598</v>
      </c>
      <c r="AF216">
        <v>142002</v>
      </c>
      <c r="AG216">
        <v>1710369</v>
      </c>
      <c r="AH216">
        <v>1500906</v>
      </c>
      <c r="AI216">
        <v>716874</v>
      </c>
      <c r="AJ216">
        <v>534908</v>
      </c>
      <c r="AK216">
        <v>249125</v>
      </c>
      <c r="AL216">
        <v>147048</v>
      </c>
      <c r="AM216">
        <v>992089</v>
      </c>
      <c r="AN216">
        <v>59214</v>
      </c>
      <c r="AO216">
        <v>1914672</v>
      </c>
      <c r="AP216">
        <v>8886447</v>
      </c>
      <c r="AQ216">
        <v>9055845</v>
      </c>
      <c r="AR216">
        <v>7901557</v>
      </c>
      <c r="AS216">
        <v>1154288</v>
      </c>
      <c r="AT216">
        <v>1276237</v>
      </c>
      <c r="AU216">
        <v>116.2678661103289</v>
      </c>
      <c r="AV216">
        <v>34.086793660451363</v>
      </c>
      <c r="AW216">
        <v>39.631987614437669</v>
      </c>
      <c r="AX216">
        <v>13100244</v>
      </c>
      <c r="AY216">
        <v>6268168</v>
      </c>
      <c r="AZ216">
        <v>2244727</v>
      </c>
      <c r="BA216">
        <v>2181187</v>
      </c>
      <c r="BB216">
        <v>743253</v>
      </c>
      <c r="BC216">
        <v>1099001</v>
      </c>
      <c r="BD216">
        <v>6465346</v>
      </c>
      <c r="BE216">
        <v>35376</v>
      </c>
      <c r="BF216">
        <v>1921870</v>
      </c>
    </row>
    <row r="217" spans="1:58" x14ac:dyDescent="0.25">
      <c r="A217" s="3" t="s">
        <v>393</v>
      </c>
      <c r="B217">
        <v>15860433</v>
      </c>
      <c r="C217">
        <v>8836368</v>
      </c>
      <c r="D217">
        <v>4347915</v>
      </c>
      <c r="E217">
        <v>2497331</v>
      </c>
      <c r="F217">
        <v>832792</v>
      </c>
      <c r="G217">
        <v>1158330</v>
      </c>
      <c r="H217">
        <v>7024065</v>
      </c>
      <c r="I217">
        <v>27115</v>
      </c>
      <c r="J217">
        <v>187792</v>
      </c>
      <c r="K217">
        <v>205028</v>
      </c>
      <c r="L217">
        <v>130272</v>
      </c>
      <c r="M217">
        <v>3717</v>
      </c>
      <c r="N217">
        <v>90540</v>
      </c>
      <c r="O217">
        <v>32204</v>
      </c>
      <c r="P217">
        <v>21850</v>
      </c>
      <c r="Q217">
        <v>7283</v>
      </c>
      <c r="R217">
        <v>29203</v>
      </c>
      <c r="S217">
        <v>155340</v>
      </c>
      <c r="T217">
        <v>77043</v>
      </c>
      <c r="U217">
        <v>78297</v>
      </c>
      <c r="V217">
        <v>70432</v>
      </c>
      <c r="W217">
        <v>1072297</v>
      </c>
      <c r="X217">
        <v>1618771</v>
      </c>
      <c r="Y217">
        <v>174</v>
      </c>
      <c r="Z217">
        <v>84641</v>
      </c>
      <c r="AA217">
        <v>1395370</v>
      </c>
      <c r="AB217">
        <v>1982576</v>
      </c>
      <c r="AC217">
        <v>6709761</v>
      </c>
      <c r="AD217">
        <v>2119669</v>
      </c>
      <c r="AE217">
        <v>193105</v>
      </c>
      <c r="AF217">
        <v>143842</v>
      </c>
      <c r="AG217">
        <v>1782722</v>
      </c>
      <c r="AH217">
        <v>1517453</v>
      </c>
      <c r="AI217">
        <v>725632</v>
      </c>
      <c r="AJ217">
        <v>550237</v>
      </c>
      <c r="AK217">
        <v>241584</v>
      </c>
      <c r="AL217">
        <v>151037</v>
      </c>
      <c r="AM217">
        <v>1003982</v>
      </c>
      <c r="AN217">
        <v>69045</v>
      </c>
      <c r="AO217">
        <v>1848575</v>
      </c>
      <c r="AP217">
        <v>9150672</v>
      </c>
      <c r="AQ217">
        <v>10355601</v>
      </c>
      <c r="AR217">
        <v>8991919</v>
      </c>
      <c r="AS217">
        <v>1363682</v>
      </c>
      <c r="AT217">
        <v>1296902</v>
      </c>
      <c r="AU217">
        <v>127.3404052757196</v>
      </c>
      <c r="AV217">
        <v>31.213225398115007</v>
      </c>
      <c r="AW217">
        <v>39.747047721583485</v>
      </c>
      <c r="AX217">
        <v>13421664</v>
      </c>
      <c r="AY217">
        <v>6397599</v>
      </c>
      <c r="AZ217">
        <v>2274757</v>
      </c>
      <c r="BA217">
        <v>2220400</v>
      </c>
      <c r="BB217">
        <v>760421</v>
      </c>
      <c r="BC217">
        <v>1142021</v>
      </c>
      <c r="BD217">
        <v>6711903</v>
      </c>
      <c r="BE217">
        <v>35992</v>
      </c>
      <c r="BF217">
        <v>1948911</v>
      </c>
    </row>
    <row r="218" spans="1:58" x14ac:dyDescent="0.25">
      <c r="A218" s="3" t="s">
        <v>394</v>
      </c>
      <c r="B218">
        <v>16246348</v>
      </c>
      <c r="C218">
        <v>9054447</v>
      </c>
      <c r="D218">
        <v>4523610</v>
      </c>
      <c r="E218">
        <v>2522370</v>
      </c>
      <c r="F218">
        <v>846052</v>
      </c>
      <c r="G218">
        <v>1162416</v>
      </c>
      <c r="H218">
        <v>7191901</v>
      </c>
      <c r="I218">
        <v>20577</v>
      </c>
      <c r="J218">
        <v>188432</v>
      </c>
      <c r="K218">
        <v>202999</v>
      </c>
      <c r="L218">
        <v>135402</v>
      </c>
      <c r="M218">
        <v>2491</v>
      </c>
      <c r="N218">
        <v>81409</v>
      </c>
      <c r="O218">
        <v>28870</v>
      </c>
      <c r="P218">
        <v>19024</v>
      </c>
      <c r="Q218">
        <v>7036</v>
      </c>
      <c r="R218">
        <v>26479</v>
      </c>
      <c r="S218">
        <v>150856</v>
      </c>
      <c r="T218">
        <v>73806</v>
      </c>
      <c r="U218">
        <v>77050</v>
      </c>
      <c r="V218">
        <v>83423</v>
      </c>
      <c r="W218">
        <v>1136358</v>
      </c>
      <c r="X218">
        <v>1644628</v>
      </c>
      <c r="Y218">
        <v>191</v>
      </c>
      <c r="Z218">
        <v>88194</v>
      </c>
      <c r="AA218">
        <v>1432830</v>
      </c>
      <c r="AB218">
        <v>2024111</v>
      </c>
      <c r="AC218">
        <v>6933026</v>
      </c>
      <c r="AD218">
        <v>2213966</v>
      </c>
      <c r="AE218">
        <v>202491</v>
      </c>
      <c r="AF218">
        <v>145492</v>
      </c>
      <c r="AG218">
        <v>1865983</v>
      </c>
      <c r="AH218">
        <v>1543899</v>
      </c>
      <c r="AI218">
        <v>753418</v>
      </c>
      <c r="AJ218">
        <v>553909</v>
      </c>
      <c r="AK218">
        <v>236572</v>
      </c>
      <c r="AL218">
        <v>156045</v>
      </c>
      <c r="AM218">
        <v>1000609</v>
      </c>
      <c r="AN218">
        <v>59915</v>
      </c>
      <c r="AO218">
        <v>1958592</v>
      </c>
      <c r="AP218">
        <v>9313322</v>
      </c>
      <c r="AQ218">
        <v>10582784</v>
      </c>
      <c r="AR218">
        <v>9210143</v>
      </c>
      <c r="AS218">
        <v>1372641</v>
      </c>
      <c r="AT218">
        <v>1306229</v>
      </c>
      <c r="AU218">
        <v>127.65598411188209</v>
      </c>
      <c r="AV218">
        <v>31.607881386799033</v>
      </c>
      <c r="AW218">
        <v>40.349352041234717</v>
      </c>
      <c r="AX218">
        <v>13676289</v>
      </c>
      <c r="AY218">
        <v>6484388</v>
      </c>
      <c r="AZ218">
        <v>2304846</v>
      </c>
      <c r="BA218">
        <v>2258554</v>
      </c>
      <c r="BB218">
        <v>777330</v>
      </c>
      <c r="BC218">
        <v>1143658</v>
      </c>
      <c r="BD218">
        <v>6743263</v>
      </c>
      <c r="BE218">
        <v>36591</v>
      </c>
      <c r="BF218">
        <v>1978603</v>
      </c>
    </row>
    <row r="219" spans="1:58" x14ac:dyDescent="0.25">
      <c r="A219" s="3" t="s">
        <v>395</v>
      </c>
      <c r="B219">
        <v>16376658</v>
      </c>
      <c r="C219">
        <v>9129075</v>
      </c>
      <c r="D219">
        <v>4550671</v>
      </c>
      <c r="E219">
        <v>2550998</v>
      </c>
      <c r="F219">
        <v>861568</v>
      </c>
      <c r="G219">
        <v>1165838</v>
      </c>
      <c r="H219">
        <v>7247583</v>
      </c>
      <c r="I219">
        <v>18385</v>
      </c>
      <c r="J219">
        <v>185749</v>
      </c>
      <c r="K219">
        <v>201597</v>
      </c>
      <c r="L219">
        <v>149180</v>
      </c>
      <c r="M219">
        <v>3252</v>
      </c>
      <c r="N219">
        <v>85684</v>
      </c>
      <c r="O219">
        <v>31301</v>
      </c>
      <c r="P219">
        <v>20292</v>
      </c>
      <c r="Q219">
        <v>8288</v>
      </c>
      <c r="R219">
        <v>25803</v>
      </c>
      <c r="S219">
        <v>146225</v>
      </c>
      <c r="T219">
        <v>70534</v>
      </c>
      <c r="U219">
        <v>75691</v>
      </c>
      <c r="V219">
        <v>80990</v>
      </c>
      <c r="W219">
        <v>1048714</v>
      </c>
      <c r="X219">
        <v>1668148</v>
      </c>
      <c r="Y219">
        <v>203</v>
      </c>
      <c r="Z219">
        <v>83020</v>
      </c>
      <c r="AA219">
        <v>1480470</v>
      </c>
      <c r="AB219">
        <v>2095966</v>
      </c>
      <c r="AC219">
        <v>7218455</v>
      </c>
      <c r="AD219">
        <v>2255018</v>
      </c>
      <c r="AE219">
        <v>216872</v>
      </c>
      <c r="AF219">
        <v>147009</v>
      </c>
      <c r="AG219">
        <v>1891137</v>
      </c>
      <c r="AH219">
        <v>1568944</v>
      </c>
      <c r="AI219">
        <v>776539</v>
      </c>
      <c r="AJ219">
        <v>558909</v>
      </c>
      <c r="AK219">
        <v>233495</v>
      </c>
      <c r="AL219">
        <v>161395</v>
      </c>
      <c r="AM219">
        <v>1022821</v>
      </c>
      <c r="AN219">
        <v>68559</v>
      </c>
      <c r="AO219">
        <v>2141718</v>
      </c>
      <c r="AP219">
        <v>9158203</v>
      </c>
      <c r="AQ219">
        <v>9568672</v>
      </c>
      <c r="AR219">
        <v>8293749</v>
      </c>
      <c r="AS219">
        <v>1274923</v>
      </c>
      <c r="AT219">
        <v>1309322</v>
      </c>
      <c r="AU219">
        <v>118.778692023373</v>
      </c>
      <c r="AV219">
        <v>35.153186777966603</v>
      </c>
      <c r="AW219">
        <v>41.754495459402015</v>
      </c>
      <c r="AX219">
        <v>13843226</v>
      </c>
      <c r="AY219">
        <v>6595643</v>
      </c>
      <c r="AZ219">
        <v>2341268</v>
      </c>
      <c r="BA219">
        <v>2295062</v>
      </c>
      <c r="BB219">
        <v>794695</v>
      </c>
      <c r="BC219">
        <v>1164618</v>
      </c>
      <c r="BD219">
        <v>6624771</v>
      </c>
      <c r="BE219">
        <v>37202</v>
      </c>
      <c r="BF219">
        <v>2008349</v>
      </c>
    </row>
    <row r="220" spans="1:58" x14ac:dyDescent="0.25">
      <c r="A220" s="3" t="s">
        <v>396</v>
      </c>
      <c r="B220">
        <v>17353333</v>
      </c>
      <c r="C220">
        <v>9298081</v>
      </c>
      <c r="D220">
        <v>4654575</v>
      </c>
      <c r="E220">
        <v>2582498</v>
      </c>
      <c r="F220">
        <v>886679</v>
      </c>
      <c r="G220">
        <v>1174330</v>
      </c>
      <c r="H220">
        <v>8055252</v>
      </c>
      <c r="I220">
        <v>30518</v>
      </c>
      <c r="J220">
        <v>159681</v>
      </c>
      <c r="K220">
        <v>192588</v>
      </c>
      <c r="L220">
        <v>161719</v>
      </c>
      <c r="M220">
        <v>4208</v>
      </c>
      <c r="N220">
        <v>99405</v>
      </c>
      <c r="O220">
        <v>39433</v>
      </c>
      <c r="P220">
        <v>23615</v>
      </c>
      <c r="Q220">
        <v>10609</v>
      </c>
      <c r="R220">
        <v>25748</v>
      </c>
      <c r="S220">
        <v>146610</v>
      </c>
      <c r="T220">
        <v>67261</v>
      </c>
      <c r="U220">
        <v>79349</v>
      </c>
      <c r="V220">
        <v>86871</v>
      </c>
      <c r="W220">
        <v>1303141</v>
      </c>
      <c r="X220">
        <v>1897535</v>
      </c>
      <c r="Y220">
        <v>186</v>
      </c>
      <c r="Z220">
        <v>97645</v>
      </c>
      <c r="AA220">
        <v>1448432</v>
      </c>
      <c r="AB220">
        <v>2426713</v>
      </c>
      <c r="AC220">
        <v>7440513</v>
      </c>
      <c r="AD220">
        <v>2266591</v>
      </c>
      <c r="AE220">
        <v>192958</v>
      </c>
      <c r="AF220">
        <v>147763</v>
      </c>
      <c r="AG220">
        <v>1925870</v>
      </c>
      <c r="AH220">
        <v>1643212</v>
      </c>
      <c r="AI220">
        <v>797481</v>
      </c>
      <c r="AJ220">
        <v>595095</v>
      </c>
      <c r="AK220">
        <v>250635</v>
      </c>
      <c r="AL220">
        <v>171885</v>
      </c>
      <c r="AM220">
        <v>1049696</v>
      </c>
      <c r="AN220">
        <v>64058</v>
      </c>
      <c r="AO220">
        <v>2245071</v>
      </c>
      <c r="AP220">
        <v>9912820</v>
      </c>
      <c r="AQ220">
        <v>11482812</v>
      </c>
      <c r="AR220">
        <v>10031223</v>
      </c>
      <c r="AS220">
        <v>1451589</v>
      </c>
      <c r="AT220">
        <v>1683980</v>
      </c>
      <c r="AU220">
        <v>132.82589139736061</v>
      </c>
      <c r="AV220">
        <v>29.694425770452007</v>
      </c>
      <c r="AW220">
        <v>39.441885724930451</v>
      </c>
      <c r="AX220">
        <v>14708552</v>
      </c>
      <c r="AY220">
        <v>6653300</v>
      </c>
      <c r="AZ220">
        <v>2369035</v>
      </c>
      <c r="BA220">
        <v>2334157</v>
      </c>
      <c r="BB220">
        <v>812808</v>
      </c>
      <c r="BC220">
        <v>1137300</v>
      </c>
      <c r="BD220">
        <v>7268039</v>
      </c>
      <c r="BE220">
        <v>37861</v>
      </c>
      <c r="BF220">
        <v>2037979</v>
      </c>
    </row>
    <row r="221" spans="1:58" x14ac:dyDescent="0.25">
      <c r="A221" s="3" t="s">
        <v>397</v>
      </c>
      <c r="B221">
        <v>17599574</v>
      </c>
      <c r="C221">
        <v>9263953</v>
      </c>
      <c r="D221">
        <v>4548021</v>
      </c>
      <c r="E221">
        <v>2620003</v>
      </c>
      <c r="F221">
        <v>906548</v>
      </c>
      <c r="G221">
        <v>1189381</v>
      </c>
      <c r="H221">
        <v>8335621</v>
      </c>
      <c r="I221">
        <v>36235</v>
      </c>
      <c r="J221">
        <v>150988</v>
      </c>
      <c r="K221">
        <v>195635</v>
      </c>
      <c r="L221">
        <v>172938</v>
      </c>
      <c r="M221">
        <v>4775</v>
      </c>
      <c r="N221">
        <v>99543</v>
      </c>
      <c r="O221">
        <v>40493</v>
      </c>
      <c r="P221">
        <v>22992</v>
      </c>
      <c r="Q221">
        <v>11324</v>
      </c>
      <c r="R221">
        <v>24734</v>
      </c>
      <c r="S221">
        <v>136112</v>
      </c>
      <c r="T221">
        <v>60842</v>
      </c>
      <c r="U221">
        <v>75270</v>
      </c>
      <c r="V221">
        <v>111859</v>
      </c>
      <c r="W221">
        <v>1476972</v>
      </c>
      <c r="X221">
        <v>1935650</v>
      </c>
      <c r="Y221">
        <v>184</v>
      </c>
      <c r="Z221">
        <v>102125</v>
      </c>
      <c r="AA221">
        <v>1501928</v>
      </c>
      <c r="AB221">
        <v>2410677</v>
      </c>
      <c r="AC221">
        <v>7693931</v>
      </c>
      <c r="AD221">
        <v>2347885</v>
      </c>
      <c r="AE221">
        <v>223886</v>
      </c>
      <c r="AF221">
        <v>149143</v>
      </c>
      <c r="AG221">
        <v>1974856</v>
      </c>
      <c r="AH221">
        <v>1694783</v>
      </c>
      <c r="AI221">
        <v>807848</v>
      </c>
      <c r="AJ221">
        <v>628245</v>
      </c>
      <c r="AK221">
        <v>258689</v>
      </c>
      <c r="AL221">
        <v>187480</v>
      </c>
      <c r="AM221">
        <v>1052365</v>
      </c>
      <c r="AN221">
        <v>69320</v>
      </c>
      <c r="AO221">
        <v>2342098</v>
      </c>
      <c r="AP221">
        <v>9905643</v>
      </c>
      <c r="AQ221">
        <v>11743420</v>
      </c>
      <c r="AR221">
        <v>10348231</v>
      </c>
      <c r="AS221">
        <v>1395189</v>
      </c>
      <c r="AT221">
        <v>1680377</v>
      </c>
      <c r="AU221">
        <v>135.51666343680512</v>
      </c>
      <c r="AV221">
        <v>30.115679633120759</v>
      </c>
      <c r="AW221">
        <v>40.811764210122703</v>
      </c>
      <c r="AX221">
        <v>15115145</v>
      </c>
      <c r="AY221">
        <v>6779524</v>
      </c>
      <c r="AZ221">
        <v>2408839</v>
      </c>
      <c r="BA221">
        <v>2374578</v>
      </c>
      <c r="BB221">
        <v>831586</v>
      </c>
      <c r="BC221">
        <v>1164521</v>
      </c>
      <c r="BD221">
        <v>7421214</v>
      </c>
      <c r="BE221">
        <v>38548</v>
      </c>
      <c r="BF221">
        <v>2067303</v>
      </c>
    </row>
    <row r="222" spans="1:58" x14ac:dyDescent="0.25">
      <c r="A222" s="3" t="s">
        <v>398</v>
      </c>
      <c r="B222">
        <v>18040246</v>
      </c>
      <c r="C222">
        <v>9361803</v>
      </c>
      <c r="D222">
        <v>4576624</v>
      </c>
      <c r="E222">
        <v>2649897</v>
      </c>
      <c r="F222">
        <v>932005</v>
      </c>
      <c r="G222">
        <v>1203278</v>
      </c>
      <c r="H222">
        <v>8678443</v>
      </c>
      <c r="I222">
        <v>32343</v>
      </c>
      <c r="J222">
        <v>169875</v>
      </c>
      <c r="K222">
        <v>210997</v>
      </c>
      <c r="L222">
        <v>171667</v>
      </c>
      <c r="M222">
        <v>3434</v>
      </c>
      <c r="N222">
        <v>100917</v>
      </c>
      <c r="O222">
        <v>47355</v>
      </c>
      <c r="P222">
        <v>21103</v>
      </c>
      <c r="Q222">
        <v>11363</v>
      </c>
      <c r="R222">
        <v>21096</v>
      </c>
      <c r="S222">
        <v>129217</v>
      </c>
      <c r="T222">
        <v>54351</v>
      </c>
      <c r="U222">
        <v>74866</v>
      </c>
      <c r="V222">
        <v>125774</v>
      </c>
      <c r="W222">
        <v>1696963</v>
      </c>
      <c r="X222">
        <v>1966938</v>
      </c>
      <c r="Y222">
        <v>195</v>
      </c>
      <c r="Z222">
        <v>110629</v>
      </c>
      <c r="AA222">
        <v>1582779</v>
      </c>
      <c r="AB222">
        <v>2376715</v>
      </c>
      <c r="AC222">
        <v>7869740</v>
      </c>
      <c r="AD222">
        <v>2419998</v>
      </c>
      <c r="AE222">
        <v>232365</v>
      </c>
      <c r="AF222">
        <v>150297</v>
      </c>
      <c r="AG222">
        <v>2037336</v>
      </c>
      <c r="AH222">
        <v>1700755</v>
      </c>
      <c r="AI222">
        <v>812028</v>
      </c>
      <c r="AJ222">
        <v>616010</v>
      </c>
      <c r="AK222">
        <v>272717</v>
      </c>
      <c r="AL222">
        <v>196211</v>
      </c>
      <c r="AM222">
        <v>1094026</v>
      </c>
      <c r="AN222">
        <v>70936</v>
      </c>
      <c r="AO222">
        <v>2387814</v>
      </c>
      <c r="AP222">
        <v>10170506</v>
      </c>
      <c r="AQ222">
        <v>12769204</v>
      </c>
      <c r="AR222">
        <v>11202620</v>
      </c>
      <c r="AS222">
        <v>1566584</v>
      </c>
      <c r="AT222">
        <v>1757231</v>
      </c>
      <c r="AU222">
        <v>142.8290239293411</v>
      </c>
      <c r="AV222">
        <v>28.367270319050021</v>
      </c>
      <c r="AW222">
        <v>40.516695312096815</v>
      </c>
      <c r="AX222">
        <v>15564861</v>
      </c>
      <c r="AY222">
        <v>6886418</v>
      </c>
      <c r="AZ222">
        <v>2446771</v>
      </c>
      <c r="BA222">
        <v>2416486</v>
      </c>
      <c r="BB222">
        <v>851838</v>
      </c>
      <c r="BC222">
        <v>1171323</v>
      </c>
      <c r="BD222">
        <v>7695121</v>
      </c>
      <c r="BE222">
        <v>39277</v>
      </c>
      <c r="BF222">
        <v>2096027</v>
      </c>
    </row>
    <row r="223" spans="1:58" x14ac:dyDescent="0.25">
      <c r="A223" s="3" t="s">
        <v>399</v>
      </c>
      <c r="B223">
        <v>18515433</v>
      </c>
      <c r="C223">
        <v>9630083</v>
      </c>
      <c r="D223">
        <v>4772951</v>
      </c>
      <c r="E223">
        <v>2680017</v>
      </c>
      <c r="F223">
        <v>950500</v>
      </c>
      <c r="G223">
        <v>1226614</v>
      </c>
      <c r="H223">
        <v>8885350</v>
      </c>
      <c r="I223">
        <v>33490</v>
      </c>
      <c r="J223">
        <v>174912</v>
      </c>
      <c r="K223">
        <v>214705</v>
      </c>
      <c r="L223">
        <v>179286</v>
      </c>
      <c r="M223">
        <v>6089</v>
      </c>
      <c r="N223">
        <v>110677</v>
      </c>
      <c r="O223">
        <v>47618</v>
      </c>
      <c r="P223">
        <v>21191</v>
      </c>
      <c r="Q223">
        <v>12445</v>
      </c>
      <c r="R223">
        <v>29423</v>
      </c>
      <c r="S223">
        <v>121654</v>
      </c>
      <c r="T223">
        <v>47789</v>
      </c>
      <c r="U223">
        <v>73865</v>
      </c>
      <c r="V223">
        <v>137487</v>
      </c>
      <c r="W223">
        <v>1698637</v>
      </c>
      <c r="X223">
        <v>2014431</v>
      </c>
      <c r="Y223">
        <v>200</v>
      </c>
      <c r="Z223">
        <v>109252</v>
      </c>
      <c r="AA223">
        <v>1659489</v>
      </c>
      <c r="AB223">
        <v>2425041</v>
      </c>
      <c r="AC223">
        <v>8233818</v>
      </c>
      <c r="AD223">
        <v>2495637</v>
      </c>
      <c r="AE223">
        <v>239280</v>
      </c>
      <c r="AF223">
        <v>151977</v>
      </c>
      <c r="AG223">
        <v>2104380</v>
      </c>
      <c r="AH223">
        <v>1761232</v>
      </c>
      <c r="AI223">
        <v>829215</v>
      </c>
      <c r="AJ223">
        <v>615908</v>
      </c>
      <c r="AK223">
        <v>316109</v>
      </c>
      <c r="AL223">
        <v>210486</v>
      </c>
      <c r="AM223">
        <v>1163247</v>
      </c>
      <c r="AN223">
        <v>73587</v>
      </c>
      <c r="AO223">
        <v>2529629</v>
      </c>
      <c r="AP223">
        <v>10281615</v>
      </c>
      <c r="AQ223">
        <v>12317109</v>
      </c>
      <c r="AR223">
        <v>10779880</v>
      </c>
      <c r="AS223">
        <v>1537229</v>
      </c>
      <c r="AT223">
        <v>1768154</v>
      </c>
      <c r="AU223">
        <v>136.99465796225368</v>
      </c>
      <c r="AV223">
        <v>30.22214752223654</v>
      </c>
      <c r="AW223">
        <v>41.402727626935686</v>
      </c>
      <c r="AX223">
        <v>15867190</v>
      </c>
      <c r="AY223">
        <v>6981840</v>
      </c>
      <c r="AZ223">
        <v>2453201</v>
      </c>
      <c r="BA223">
        <v>2459705</v>
      </c>
      <c r="BB223">
        <v>873310</v>
      </c>
      <c r="BC223">
        <v>1195624</v>
      </c>
      <c r="BD223">
        <v>7633372</v>
      </c>
      <c r="BE223">
        <v>40045</v>
      </c>
      <c r="BF223">
        <v>2124793</v>
      </c>
    </row>
    <row r="224" spans="1:58" x14ac:dyDescent="0.25">
      <c r="A224" s="3" t="s">
        <v>400</v>
      </c>
      <c r="B224">
        <v>19500544</v>
      </c>
      <c r="C224">
        <v>9840715</v>
      </c>
      <c r="D224">
        <v>4877152</v>
      </c>
      <c r="E224">
        <v>2720532</v>
      </c>
      <c r="F224">
        <v>984501</v>
      </c>
      <c r="G224">
        <v>1258530</v>
      </c>
      <c r="H224">
        <v>9659829</v>
      </c>
      <c r="I224">
        <v>31460</v>
      </c>
      <c r="J224">
        <v>189047</v>
      </c>
      <c r="K224">
        <v>236877</v>
      </c>
      <c r="L224">
        <v>196783</v>
      </c>
      <c r="M224">
        <v>5793</v>
      </c>
      <c r="N224">
        <v>104442</v>
      </c>
      <c r="O224">
        <v>47604</v>
      </c>
      <c r="P224">
        <v>19420</v>
      </c>
      <c r="Q224">
        <v>12416</v>
      </c>
      <c r="R224">
        <v>25002</v>
      </c>
      <c r="S224">
        <v>117347</v>
      </c>
      <c r="T224">
        <v>41227</v>
      </c>
      <c r="U224">
        <v>76120</v>
      </c>
      <c r="V224">
        <v>142387</v>
      </c>
      <c r="W224">
        <v>2075021</v>
      </c>
      <c r="X224">
        <v>2371426</v>
      </c>
      <c r="Y224">
        <v>192</v>
      </c>
      <c r="Z224">
        <v>127331</v>
      </c>
      <c r="AA224">
        <v>1657593</v>
      </c>
      <c r="AB224">
        <v>2404130</v>
      </c>
      <c r="AC224">
        <v>8311234</v>
      </c>
      <c r="AD224">
        <v>2511494</v>
      </c>
      <c r="AE224">
        <v>230326</v>
      </c>
      <c r="AF224">
        <v>152826</v>
      </c>
      <c r="AG224">
        <v>2128342</v>
      </c>
      <c r="AH224">
        <v>1800604</v>
      </c>
      <c r="AI224">
        <v>846082</v>
      </c>
      <c r="AJ224">
        <v>623177</v>
      </c>
      <c r="AK224">
        <v>331346</v>
      </c>
      <c r="AL224">
        <v>224574</v>
      </c>
      <c r="AM224">
        <v>1228170</v>
      </c>
      <c r="AN224">
        <v>71032</v>
      </c>
      <c r="AO224">
        <v>2475360</v>
      </c>
      <c r="AP224">
        <v>11189310</v>
      </c>
      <c r="AQ224">
        <v>15036312</v>
      </c>
      <c r="AR224">
        <v>13421493</v>
      </c>
      <c r="AS224">
        <v>1614819</v>
      </c>
      <c r="AT224">
        <v>2089245</v>
      </c>
      <c r="AU224">
        <v>153.05283609703619</v>
      </c>
      <c r="AV224">
        <v>25.179317326190699</v>
      </c>
      <c r="AW224">
        <v>38.53765927760729</v>
      </c>
      <c r="AX224">
        <v>16742721</v>
      </c>
      <c r="AY224">
        <v>7082892</v>
      </c>
      <c r="AZ224">
        <v>2488805</v>
      </c>
      <c r="BA224">
        <v>2499812</v>
      </c>
      <c r="BB224">
        <v>895441</v>
      </c>
      <c r="BC224">
        <v>1198834</v>
      </c>
      <c r="BD224">
        <v>8431487</v>
      </c>
      <c r="BE224">
        <v>40857</v>
      </c>
      <c r="BF224">
        <v>2154369</v>
      </c>
    </row>
    <row r="225" spans="1:58" x14ac:dyDescent="0.25">
      <c r="A225" s="3" t="s">
        <v>401</v>
      </c>
      <c r="B225">
        <v>19680113</v>
      </c>
      <c r="C225">
        <v>9735680</v>
      </c>
      <c r="D225">
        <v>4680643</v>
      </c>
      <c r="E225">
        <v>2765254</v>
      </c>
      <c r="F225">
        <v>1010248</v>
      </c>
      <c r="G225">
        <v>1279536</v>
      </c>
      <c r="H225">
        <v>9944433</v>
      </c>
      <c r="I225">
        <v>35750</v>
      </c>
      <c r="J225">
        <v>176550</v>
      </c>
      <c r="K225">
        <v>234409</v>
      </c>
      <c r="L225">
        <v>204332</v>
      </c>
      <c r="M225">
        <v>7995</v>
      </c>
      <c r="N225">
        <v>111361</v>
      </c>
      <c r="O225">
        <v>46046</v>
      </c>
      <c r="P225">
        <v>21881</v>
      </c>
      <c r="Q225">
        <v>15205</v>
      </c>
      <c r="R225">
        <v>28229</v>
      </c>
      <c r="S225">
        <v>113633</v>
      </c>
      <c r="T225">
        <v>41804</v>
      </c>
      <c r="U225">
        <v>71829</v>
      </c>
      <c r="V225">
        <v>133741</v>
      </c>
      <c r="W225">
        <v>2074707</v>
      </c>
      <c r="X225">
        <v>2411788</v>
      </c>
      <c r="Y225">
        <v>184</v>
      </c>
      <c r="Z225">
        <v>132886</v>
      </c>
      <c r="AA225">
        <v>1740248</v>
      </c>
      <c r="AB225">
        <v>2566849</v>
      </c>
      <c r="AC225">
        <v>8508524</v>
      </c>
      <c r="AD225">
        <v>2585571</v>
      </c>
      <c r="AE225">
        <v>260797</v>
      </c>
      <c r="AF225">
        <v>153262</v>
      </c>
      <c r="AG225">
        <v>2171512</v>
      </c>
      <c r="AH225">
        <v>1857156</v>
      </c>
      <c r="AI225">
        <v>861373</v>
      </c>
      <c r="AJ225">
        <v>659166</v>
      </c>
      <c r="AK225">
        <v>336617</v>
      </c>
      <c r="AL225">
        <v>230796</v>
      </c>
      <c r="AM225">
        <v>1276515</v>
      </c>
      <c r="AN225">
        <v>82756</v>
      </c>
      <c r="AO225">
        <v>2475730</v>
      </c>
      <c r="AP225">
        <v>11171589</v>
      </c>
      <c r="AQ225">
        <v>15922815</v>
      </c>
      <c r="AR225">
        <v>14374024</v>
      </c>
      <c r="AS225">
        <v>1548791</v>
      </c>
      <c r="AT225">
        <v>2118640</v>
      </c>
      <c r="AU225">
        <v>161.4940741441296</v>
      </c>
      <c r="AV225">
        <v>24.625106302745554</v>
      </c>
      <c r="AW225">
        <v>39.768087430626622</v>
      </c>
      <c r="AX225">
        <v>17175572</v>
      </c>
      <c r="AY225">
        <v>7231139</v>
      </c>
      <c r="AZ225">
        <v>2527972</v>
      </c>
      <c r="BA225">
        <v>2543639</v>
      </c>
      <c r="BB225">
        <v>918670</v>
      </c>
      <c r="BC225">
        <v>1240858</v>
      </c>
      <c r="BD225">
        <v>8667048</v>
      </c>
      <c r="BE225">
        <v>41722</v>
      </c>
      <c r="BF225">
        <v>2185526</v>
      </c>
    </row>
    <row r="226" spans="1:58" x14ac:dyDescent="0.25">
      <c r="A226" s="3" t="s">
        <v>402</v>
      </c>
      <c r="B226">
        <v>20438942</v>
      </c>
      <c r="C226">
        <v>10171485</v>
      </c>
      <c r="D226">
        <v>5022267</v>
      </c>
      <c r="E226">
        <v>2810169</v>
      </c>
      <c r="F226">
        <v>1036059</v>
      </c>
      <c r="G226">
        <v>1302990</v>
      </c>
      <c r="H226">
        <v>10267457</v>
      </c>
      <c r="I226">
        <v>29742</v>
      </c>
      <c r="J226">
        <v>192638</v>
      </c>
      <c r="K226">
        <v>249797</v>
      </c>
      <c r="L226">
        <v>197260</v>
      </c>
      <c r="M226">
        <v>5943</v>
      </c>
      <c r="N226">
        <v>123413</v>
      </c>
      <c r="O226">
        <v>49284</v>
      </c>
      <c r="P226">
        <v>23978</v>
      </c>
      <c r="Q226">
        <v>18089</v>
      </c>
      <c r="R226">
        <v>32062</v>
      </c>
      <c r="S226">
        <v>116674</v>
      </c>
      <c r="T226">
        <v>42381</v>
      </c>
      <c r="U226">
        <v>74293</v>
      </c>
      <c r="V226">
        <v>132903</v>
      </c>
      <c r="W226">
        <v>1973307</v>
      </c>
      <c r="X226">
        <v>2461166</v>
      </c>
      <c r="Y226">
        <v>195</v>
      </c>
      <c r="Z226">
        <v>128352</v>
      </c>
      <c r="AA226">
        <v>1851019</v>
      </c>
      <c r="AB226">
        <v>2805048</v>
      </c>
      <c r="AC226">
        <v>8929178</v>
      </c>
      <c r="AD226">
        <v>2653224</v>
      </c>
      <c r="AE226">
        <v>296844</v>
      </c>
      <c r="AF226">
        <v>153380</v>
      </c>
      <c r="AG226">
        <v>2203000</v>
      </c>
      <c r="AH226">
        <v>1908936</v>
      </c>
      <c r="AI226">
        <v>883327</v>
      </c>
      <c r="AJ226">
        <v>680060</v>
      </c>
      <c r="AK226">
        <v>345548</v>
      </c>
      <c r="AL226">
        <v>240679</v>
      </c>
      <c r="AM226">
        <v>1359541</v>
      </c>
      <c r="AN226">
        <v>80244</v>
      </c>
      <c r="AO226">
        <v>2686554</v>
      </c>
      <c r="AP226">
        <v>11509764</v>
      </c>
      <c r="AQ226">
        <v>15221012</v>
      </c>
      <c r="AR226">
        <v>13681814</v>
      </c>
      <c r="AS226">
        <v>1539198</v>
      </c>
      <c r="AT226">
        <v>2196536</v>
      </c>
      <c r="AU226">
        <v>151.32845382975779</v>
      </c>
      <c r="AV226">
        <v>26.192892960318019</v>
      </c>
      <c r="AW226">
        <v>39.637299930132734</v>
      </c>
      <c r="AX226">
        <v>17606389</v>
      </c>
      <c r="AY226">
        <v>7338932</v>
      </c>
      <c r="AZ226">
        <v>2565217</v>
      </c>
      <c r="BA226">
        <v>2590696</v>
      </c>
      <c r="BB226">
        <v>941954</v>
      </c>
      <c r="BC226">
        <v>1241065</v>
      </c>
      <c r="BD226">
        <v>8677211</v>
      </c>
      <c r="BE226">
        <v>42622</v>
      </c>
      <c r="BF226">
        <v>2219175</v>
      </c>
    </row>
    <row r="227" spans="1:58" x14ac:dyDescent="0.25">
      <c r="A227" s="3" t="s">
        <v>403</v>
      </c>
      <c r="B227">
        <v>21222792</v>
      </c>
      <c r="C227">
        <v>10613582</v>
      </c>
      <c r="D227">
        <v>5374651</v>
      </c>
      <c r="E227">
        <v>2855853</v>
      </c>
      <c r="F227">
        <v>1061614</v>
      </c>
      <c r="G227">
        <v>1321465</v>
      </c>
      <c r="H227">
        <v>10609210</v>
      </c>
      <c r="I227">
        <v>13998</v>
      </c>
      <c r="J227">
        <v>217524</v>
      </c>
      <c r="K227">
        <v>265311</v>
      </c>
      <c r="L227">
        <v>202859</v>
      </c>
      <c r="M227">
        <v>5763</v>
      </c>
      <c r="N227">
        <v>127237</v>
      </c>
      <c r="O227">
        <v>58245</v>
      </c>
      <c r="P227">
        <v>23141</v>
      </c>
      <c r="Q227">
        <v>18933</v>
      </c>
      <c r="R227">
        <v>26918</v>
      </c>
      <c r="S227">
        <v>118262</v>
      </c>
      <c r="T227">
        <v>42958</v>
      </c>
      <c r="U227">
        <v>75304</v>
      </c>
      <c r="V227">
        <v>139202</v>
      </c>
      <c r="W227">
        <v>1908758</v>
      </c>
      <c r="X227">
        <v>2488038</v>
      </c>
      <c r="Y227">
        <v>205</v>
      </c>
      <c r="Z227">
        <v>128479</v>
      </c>
      <c r="AA227">
        <v>1932418</v>
      </c>
      <c r="AB227">
        <v>3061156</v>
      </c>
      <c r="AC227">
        <v>9285833</v>
      </c>
      <c r="AD227">
        <v>2702785</v>
      </c>
      <c r="AE227">
        <v>307039</v>
      </c>
      <c r="AF227">
        <v>153937</v>
      </c>
      <c r="AG227">
        <v>2241809</v>
      </c>
      <c r="AH227">
        <v>1908423</v>
      </c>
      <c r="AI227">
        <v>891393</v>
      </c>
      <c r="AJ227">
        <v>666715</v>
      </c>
      <c r="AK227">
        <v>350315</v>
      </c>
      <c r="AL227">
        <v>276953</v>
      </c>
      <c r="AM227">
        <v>1447654</v>
      </c>
      <c r="AN227">
        <v>80356</v>
      </c>
      <c r="AO227">
        <v>2869662</v>
      </c>
      <c r="AP227">
        <v>11936959</v>
      </c>
      <c r="AQ227">
        <v>14978622</v>
      </c>
      <c r="AR227">
        <v>13491081</v>
      </c>
      <c r="AS227">
        <v>1487541</v>
      </c>
      <c r="AT227">
        <v>2226767</v>
      </c>
      <c r="AU227">
        <v>144.13544048414201</v>
      </c>
      <c r="AV227">
        <v>26.800950014796861</v>
      </c>
      <c r="AW227">
        <v>38.629667357762173</v>
      </c>
      <c r="AX227">
        <v>18097616</v>
      </c>
      <c r="AY227">
        <v>7488406</v>
      </c>
      <c r="AZ227">
        <v>2608693</v>
      </c>
      <c r="BA227">
        <v>2636644</v>
      </c>
      <c r="BB227">
        <v>965265</v>
      </c>
      <c r="BC227">
        <v>1277804</v>
      </c>
      <c r="BD227">
        <v>8811783</v>
      </c>
      <c r="BE227">
        <v>43518</v>
      </c>
      <c r="BF227">
        <v>2255293</v>
      </c>
    </row>
    <row r="228" spans="1:58" x14ac:dyDescent="0.25">
      <c r="A228" s="3" t="s">
        <v>404</v>
      </c>
      <c r="B228">
        <v>21881938</v>
      </c>
      <c r="C228">
        <v>10815412</v>
      </c>
      <c r="D228">
        <v>5501932</v>
      </c>
      <c r="E228">
        <v>2888645</v>
      </c>
      <c r="F228">
        <v>1084838</v>
      </c>
      <c r="G228">
        <v>1339997</v>
      </c>
      <c r="H228">
        <v>11066526</v>
      </c>
      <c r="I228">
        <v>24029</v>
      </c>
      <c r="J228">
        <v>223882</v>
      </c>
      <c r="K228">
        <v>272343</v>
      </c>
      <c r="L228">
        <v>213914</v>
      </c>
      <c r="M228">
        <v>4204</v>
      </c>
      <c r="N228">
        <v>123231</v>
      </c>
      <c r="O228">
        <v>57765</v>
      </c>
      <c r="P228">
        <v>18105</v>
      </c>
      <c r="Q228">
        <v>15423</v>
      </c>
      <c r="R228">
        <v>31938</v>
      </c>
      <c r="S228">
        <v>125025</v>
      </c>
      <c r="T228">
        <v>43535</v>
      </c>
      <c r="U228">
        <v>81490</v>
      </c>
      <c r="V228">
        <v>131195</v>
      </c>
      <c r="W228">
        <v>1717546</v>
      </c>
      <c r="X228">
        <v>2250325</v>
      </c>
      <c r="Y228">
        <v>210</v>
      </c>
      <c r="Z228">
        <v>118041</v>
      </c>
      <c r="AA228">
        <v>1939233</v>
      </c>
      <c r="AB228">
        <v>3923348</v>
      </c>
      <c r="AC228">
        <v>9698481</v>
      </c>
      <c r="AD228">
        <v>2699881</v>
      </c>
      <c r="AE228">
        <v>278402</v>
      </c>
      <c r="AF228">
        <v>154187</v>
      </c>
      <c r="AG228">
        <v>2267292</v>
      </c>
      <c r="AH228">
        <v>1957792</v>
      </c>
      <c r="AI228">
        <v>901298</v>
      </c>
      <c r="AJ228">
        <v>700932</v>
      </c>
      <c r="AK228">
        <v>355561</v>
      </c>
      <c r="AL228">
        <v>280845</v>
      </c>
      <c r="AM228">
        <v>1541422</v>
      </c>
      <c r="AN228">
        <v>77992</v>
      </c>
      <c r="AO228">
        <v>3140549</v>
      </c>
      <c r="AP228">
        <v>12183457</v>
      </c>
      <c r="AQ228">
        <v>13087586</v>
      </c>
      <c r="AR228">
        <v>11654114</v>
      </c>
      <c r="AS228">
        <v>1433472</v>
      </c>
      <c r="AT228">
        <v>2048977</v>
      </c>
      <c r="AU228">
        <v>124.23865563675591</v>
      </c>
      <c r="AV228">
        <v>30.77100492074014</v>
      </c>
      <c r="AW228">
        <v>38.229482839447527</v>
      </c>
      <c r="AX228">
        <v>18647378</v>
      </c>
      <c r="AY228">
        <v>7580852</v>
      </c>
      <c r="AZ228">
        <v>2641546</v>
      </c>
      <c r="BA228">
        <v>2680231</v>
      </c>
      <c r="BB228">
        <v>988924</v>
      </c>
      <c r="BC228">
        <v>1270151</v>
      </c>
      <c r="BD228">
        <v>8948897</v>
      </c>
      <c r="BE228">
        <v>44406</v>
      </c>
      <c r="BF228">
        <v>2292488</v>
      </c>
    </row>
    <row r="229" spans="1:58" x14ac:dyDescent="0.25">
      <c r="A229" s="3" t="s">
        <v>405</v>
      </c>
      <c r="B229">
        <v>21884072</v>
      </c>
      <c r="C229">
        <v>10835744</v>
      </c>
      <c r="D229">
        <v>5495179</v>
      </c>
      <c r="E229">
        <v>2904509</v>
      </c>
      <c r="F229">
        <v>1100808</v>
      </c>
      <c r="G229">
        <v>1335248</v>
      </c>
      <c r="H229">
        <v>11048328</v>
      </c>
      <c r="I229">
        <v>16928</v>
      </c>
      <c r="J229">
        <v>160695</v>
      </c>
      <c r="K229">
        <v>254457</v>
      </c>
      <c r="L229">
        <v>246450</v>
      </c>
      <c r="M229">
        <v>3349</v>
      </c>
      <c r="N229">
        <v>111704</v>
      </c>
      <c r="O229">
        <v>54671</v>
      </c>
      <c r="P229">
        <v>16108</v>
      </c>
      <c r="Q229">
        <v>14284</v>
      </c>
      <c r="R229">
        <v>26641</v>
      </c>
      <c r="S229">
        <v>119729</v>
      </c>
      <c r="T229">
        <v>44300</v>
      </c>
      <c r="U229">
        <v>75429</v>
      </c>
      <c r="V229">
        <v>135394</v>
      </c>
      <c r="W229">
        <v>1457214</v>
      </c>
      <c r="X229">
        <v>2283166</v>
      </c>
      <c r="Y229">
        <v>208</v>
      </c>
      <c r="Z229">
        <v>106246</v>
      </c>
      <c r="AA229">
        <v>1947028</v>
      </c>
      <c r="AB229">
        <v>4205760</v>
      </c>
      <c r="AC229">
        <v>10003267</v>
      </c>
      <c r="AD229">
        <v>2756293</v>
      </c>
      <c r="AE229">
        <v>235619</v>
      </c>
      <c r="AF229">
        <v>154669</v>
      </c>
      <c r="AG229">
        <v>2366005</v>
      </c>
      <c r="AH229">
        <v>1920705</v>
      </c>
      <c r="AI229">
        <v>889451</v>
      </c>
      <c r="AJ229">
        <v>705194</v>
      </c>
      <c r="AK229">
        <v>326059</v>
      </c>
      <c r="AL229">
        <v>305180</v>
      </c>
      <c r="AM229">
        <v>1506208</v>
      </c>
      <c r="AN229">
        <v>82860</v>
      </c>
      <c r="AO229">
        <v>3432021</v>
      </c>
      <c r="AP229">
        <v>11880805</v>
      </c>
      <c r="AQ229">
        <v>11502240</v>
      </c>
      <c r="AR229">
        <v>10083069</v>
      </c>
      <c r="AS229">
        <v>1419171</v>
      </c>
      <c r="AT229">
        <v>2069397</v>
      </c>
      <c r="AU229">
        <v>114.23163032916111</v>
      </c>
      <c r="AV229">
        <v>34.461558970190723</v>
      </c>
      <c r="AW229">
        <v>39.366000648494094</v>
      </c>
      <c r="AX229">
        <v>18767624</v>
      </c>
      <c r="AY229">
        <v>7719296</v>
      </c>
      <c r="AZ229">
        <v>2681225</v>
      </c>
      <c r="BA229">
        <v>2717607</v>
      </c>
      <c r="BB229">
        <v>1010535</v>
      </c>
      <c r="BC229">
        <v>1309929</v>
      </c>
      <c r="BD229">
        <v>8764357</v>
      </c>
      <c r="BE229">
        <v>45291</v>
      </c>
      <c r="BF229">
        <v>2327680</v>
      </c>
    </row>
    <row r="230" spans="1:58" x14ac:dyDescent="0.25">
      <c r="A230" s="3" t="s">
        <v>406</v>
      </c>
      <c r="B230">
        <v>22068892</v>
      </c>
      <c r="C230">
        <v>10911113</v>
      </c>
      <c r="D230">
        <v>5543422</v>
      </c>
      <c r="E230">
        <v>2929771</v>
      </c>
      <c r="F230">
        <v>1113366</v>
      </c>
      <c r="G230">
        <v>1324554</v>
      </c>
      <c r="H230">
        <v>11157779</v>
      </c>
      <c r="I230">
        <v>17093</v>
      </c>
      <c r="J230">
        <v>165876</v>
      </c>
      <c r="K230">
        <v>250584</v>
      </c>
      <c r="L230">
        <v>259403</v>
      </c>
      <c r="M230">
        <v>3196</v>
      </c>
      <c r="N230">
        <v>110744</v>
      </c>
      <c r="O230">
        <v>56427</v>
      </c>
      <c r="P230">
        <v>16063</v>
      </c>
      <c r="Q230">
        <v>14828</v>
      </c>
      <c r="R230">
        <v>23426</v>
      </c>
      <c r="S230">
        <v>118285</v>
      </c>
      <c r="T230">
        <v>45073</v>
      </c>
      <c r="U230">
        <v>73212</v>
      </c>
      <c r="V230">
        <v>132651</v>
      </c>
      <c r="W230">
        <v>1482561</v>
      </c>
      <c r="X230">
        <v>2315551</v>
      </c>
      <c r="Y230">
        <v>258</v>
      </c>
      <c r="Z230">
        <v>112361</v>
      </c>
      <c r="AA230">
        <v>1951662</v>
      </c>
      <c r="AB230">
        <v>4237554</v>
      </c>
      <c r="AC230">
        <v>10060616</v>
      </c>
      <c r="AD230">
        <v>2848698</v>
      </c>
      <c r="AE230">
        <v>206256</v>
      </c>
      <c r="AF230">
        <v>155816</v>
      </c>
      <c r="AG230">
        <v>2486626</v>
      </c>
      <c r="AH230">
        <v>1918483</v>
      </c>
      <c r="AI230">
        <v>854407</v>
      </c>
      <c r="AJ230">
        <v>727112</v>
      </c>
      <c r="AK230">
        <v>336964</v>
      </c>
      <c r="AL230">
        <v>314628</v>
      </c>
      <c r="AM230">
        <v>1479788</v>
      </c>
      <c r="AN230">
        <v>77568</v>
      </c>
      <c r="AO230">
        <v>3421451</v>
      </c>
      <c r="AP230">
        <v>12008276</v>
      </c>
      <c r="AQ230">
        <v>12377309</v>
      </c>
      <c r="AR230">
        <v>10866079</v>
      </c>
      <c r="AS230">
        <v>1511230</v>
      </c>
      <c r="AT230">
        <v>2113956</v>
      </c>
      <c r="AU230">
        <v>120.6773109825656</v>
      </c>
      <c r="AV230">
        <v>32.896928997310823</v>
      </c>
      <c r="AW230">
        <v>39.699129309798579</v>
      </c>
      <c r="AX230">
        <v>18940858</v>
      </c>
      <c r="AY230">
        <v>7783079</v>
      </c>
      <c r="AZ230">
        <v>2716752</v>
      </c>
      <c r="BA230">
        <v>2746539</v>
      </c>
      <c r="BB230">
        <v>1029922</v>
      </c>
      <c r="BC230">
        <v>1289866</v>
      </c>
      <c r="BD230">
        <v>8880242</v>
      </c>
      <c r="BE230">
        <v>46189</v>
      </c>
      <c r="BF230">
        <v>2364040</v>
      </c>
    </row>
    <row r="231" spans="1:58" x14ac:dyDescent="0.25">
      <c r="A231" s="3" t="s">
        <v>407</v>
      </c>
      <c r="B231">
        <v>22084243</v>
      </c>
      <c r="C231">
        <v>10979595</v>
      </c>
      <c r="D231">
        <v>5611694</v>
      </c>
      <c r="E231">
        <v>2943429</v>
      </c>
      <c r="F231">
        <v>1119576</v>
      </c>
      <c r="G231">
        <v>1304896</v>
      </c>
      <c r="H231">
        <v>11104648</v>
      </c>
      <c r="I231">
        <v>14369</v>
      </c>
      <c r="J231">
        <v>163418</v>
      </c>
      <c r="K231">
        <v>251814</v>
      </c>
      <c r="L231">
        <v>285024</v>
      </c>
      <c r="M231">
        <v>3496</v>
      </c>
      <c r="N231">
        <v>115942</v>
      </c>
      <c r="O231">
        <v>56538</v>
      </c>
      <c r="P231">
        <v>16864</v>
      </c>
      <c r="Q231">
        <v>16203</v>
      </c>
      <c r="R231">
        <v>26337</v>
      </c>
      <c r="S231">
        <v>115679</v>
      </c>
      <c r="T231">
        <v>45855</v>
      </c>
      <c r="U231">
        <v>69824</v>
      </c>
      <c r="V231">
        <v>137425</v>
      </c>
      <c r="W231">
        <v>1213521</v>
      </c>
      <c r="X231">
        <v>2344200</v>
      </c>
      <c r="Y231">
        <v>270</v>
      </c>
      <c r="Z231">
        <v>99260</v>
      </c>
      <c r="AA231">
        <v>1909069</v>
      </c>
      <c r="AB231">
        <v>4451161</v>
      </c>
      <c r="AC231">
        <v>10285886</v>
      </c>
      <c r="AD231">
        <v>2866563</v>
      </c>
      <c r="AE231">
        <v>189571</v>
      </c>
      <c r="AF231">
        <v>156406</v>
      </c>
      <c r="AG231">
        <v>2520586</v>
      </c>
      <c r="AH231">
        <v>1921325</v>
      </c>
      <c r="AI231">
        <v>829573</v>
      </c>
      <c r="AJ231">
        <v>729225</v>
      </c>
      <c r="AK231">
        <v>362527</v>
      </c>
      <c r="AL231">
        <v>323789</v>
      </c>
      <c r="AM231">
        <v>1451015</v>
      </c>
      <c r="AN231">
        <v>103125</v>
      </c>
      <c r="AO231">
        <v>3620070</v>
      </c>
      <c r="AP231">
        <v>11798357</v>
      </c>
      <c r="AQ231">
        <v>10342205</v>
      </c>
      <c r="AR231">
        <v>8974274</v>
      </c>
      <c r="AS231">
        <v>1367931</v>
      </c>
      <c r="AT231">
        <v>2124557</v>
      </c>
      <c r="AU231">
        <v>105.66523402422121</v>
      </c>
      <c r="AV231">
        <v>38.405219872631008</v>
      </c>
      <c r="AW231">
        <v>40.580965455932272</v>
      </c>
      <c r="AX231">
        <v>18957727</v>
      </c>
      <c r="AY231">
        <v>7853079</v>
      </c>
      <c r="AZ231">
        <v>2764606</v>
      </c>
      <c r="BA231">
        <v>2769363</v>
      </c>
      <c r="BB231">
        <v>1046955</v>
      </c>
      <c r="BC231">
        <v>1272155</v>
      </c>
      <c r="BD231">
        <v>8671841</v>
      </c>
      <c r="BE231">
        <v>47098</v>
      </c>
      <c r="BF231">
        <v>2401183</v>
      </c>
    </row>
    <row r="232" spans="1:58" x14ac:dyDescent="0.25">
      <c r="A232" s="3" t="s">
        <v>408</v>
      </c>
      <c r="B232">
        <v>21475445</v>
      </c>
      <c r="C232">
        <v>10740162</v>
      </c>
      <c r="D232">
        <v>5374745</v>
      </c>
      <c r="E232">
        <v>2962180</v>
      </c>
      <c r="F232">
        <v>1130269</v>
      </c>
      <c r="G232">
        <v>1272968</v>
      </c>
      <c r="H232">
        <v>10735283</v>
      </c>
      <c r="I232">
        <v>15517</v>
      </c>
      <c r="J232">
        <v>169760</v>
      </c>
      <c r="K232">
        <v>281120</v>
      </c>
      <c r="L232">
        <v>314064</v>
      </c>
      <c r="M232">
        <v>3980</v>
      </c>
      <c r="N232">
        <v>123891</v>
      </c>
      <c r="O232">
        <v>60169</v>
      </c>
      <c r="P232">
        <v>16852</v>
      </c>
      <c r="Q232">
        <v>17539</v>
      </c>
      <c r="R232">
        <v>29331</v>
      </c>
      <c r="S232">
        <v>119690</v>
      </c>
      <c r="T232">
        <v>46637</v>
      </c>
      <c r="U232">
        <v>73053</v>
      </c>
      <c r="V232">
        <v>137668</v>
      </c>
      <c r="W232">
        <v>1286722</v>
      </c>
      <c r="X232">
        <v>1904942</v>
      </c>
      <c r="Y232">
        <v>282</v>
      </c>
      <c r="Z232">
        <v>108960</v>
      </c>
      <c r="AA232">
        <v>1817916</v>
      </c>
      <c r="AB232">
        <v>4450771</v>
      </c>
      <c r="AC232">
        <v>10201855</v>
      </c>
      <c r="AD232">
        <v>2898243</v>
      </c>
      <c r="AE232">
        <v>177726</v>
      </c>
      <c r="AF232">
        <v>157687</v>
      </c>
      <c r="AG232">
        <v>2562830</v>
      </c>
      <c r="AH232">
        <v>1894771</v>
      </c>
      <c r="AI232">
        <v>796819</v>
      </c>
      <c r="AJ232">
        <v>703037</v>
      </c>
      <c r="AK232">
        <v>394915</v>
      </c>
      <c r="AL232">
        <v>333019</v>
      </c>
      <c r="AM232">
        <v>1437691</v>
      </c>
      <c r="AN232">
        <v>81045</v>
      </c>
      <c r="AO232">
        <v>3557086</v>
      </c>
      <c r="AP232">
        <v>11273590</v>
      </c>
      <c r="AQ232">
        <v>11677540</v>
      </c>
      <c r="AR232">
        <v>10176925</v>
      </c>
      <c r="AS232">
        <v>1500615</v>
      </c>
      <c r="AT232">
        <v>1821515</v>
      </c>
      <c r="AU232">
        <v>119.7405183746141</v>
      </c>
      <c r="AV232">
        <v>35.506291650512502</v>
      </c>
      <c r="AW232">
        <v>42.515417677926017</v>
      </c>
      <c r="AX232">
        <v>18599858</v>
      </c>
      <c r="AY232">
        <v>7864575</v>
      </c>
      <c r="AZ232">
        <v>2805199</v>
      </c>
      <c r="BA232">
        <v>2788446</v>
      </c>
      <c r="BB232">
        <v>1061382</v>
      </c>
      <c r="BC232">
        <v>1209548</v>
      </c>
      <c r="BD232">
        <v>8398003</v>
      </c>
      <c r="BE232">
        <v>47989</v>
      </c>
      <c r="BF232">
        <v>2432067</v>
      </c>
    </row>
    <row r="233" spans="1:58" x14ac:dyDescent="0.25">
      <c r="A233" s="3" t="s">
        <v>409</v>
      </c>
      <c r="B233">
        <v>21685824</v>
      </c>
      <c r="C233">
        <v>10916666</v>
      </c>
      <c r="D233">
        <v>5551349</v>
      </c>
      <c r="E233">
        <v>2968597</v>
      </c>
      <c r="F233">
        <v>1138593</v>
      </c>
      <c r="G233">
        <v>1258128</v>
      </c>
      <c r="H233">
        <v>10769158</v>
      </c>
      <c r="I233">
        <v>16672</v>
      </c>
      <c r="J233">
        <v>175170</v>
      </c>
      <c r="K233">
        <v>276810</v>
      </c>
      <c r="L233">
        <v>310972</v>
      </c>
      <c r="M233">
        <v>2673</v>
      </c>
      <c r="N233">
        <v>123491</v>
      </c>
      <c r="O233">
        <v>54667</v>
      </c>
      <c r="P233">
        <v>20664</v>
      </c>
      <c r="Q233">
        <v>18325</v>
      </c>
      <c r="R233">
        <v>29835</v>
      </c>
      <c r="S233">
        <v>115661</v>
      </c>
      <c r="T233">
        <v>47358</v>
      </c>
      <c r="U233">
        <v>68303</v>
      </c>
      <c r="V233">
        <v>144935</v>
      </c>
      <c r="W233">
        <v>1285382</v>
      </c>
      <c r="X233">
        <v>1938488</v>
      </c>
      <c r="Y233">
        <v>284</v>
      </c>
      <c r="Z233">
        <v>109114</v>
      </c>
      <c r="AA233">
        <v>1855375</v>
      </c>
      <c r="AB233">
        <v>4414131</v>
      </c>
      <c r="AC233">
        <v>10287173</v>
      </c>
      <c r="AD233">
        <v>2924390</v>
      </c>
      <c r="AE233">
        <v>162983</v>
      </c>
      <c r="AF233">
        <v>157500</v>
      </c>
      <c r="AG233">
        <v>2603907</v>
      </c>
      <c r="AH233">
        <v>1873563</v>
      </c>
      <c r="AI233">
        <v>783066</v>
      </c>
      <c r="AJ233">
        <v>698317</v>
      </c>
      <c r="AK233">
        <v>392181</v>
      </c>
      <c r="AL233">
        <v>338358</v>
      </c>
      <c r="AM233">
        <v>1440835</v>
      </c>
      <c r="AN233">
        <v>85067</v>
      </c>
      <c r="AO233">
        <v>3624960</v>
      </c>
      <c r="AP233">
        <v>11398651</v>
      </c>
      <c r="AQ233">
        <v>11714607</v>
      </c>
      <c r="AR233">
        <v>10176592</v>
      </c>
      <c r="AS233">
        <v>1538015</v>
      </c>
      <c r="AT233">
        <v>1839806</v>
      </c>
      <c r="AU233">
        <v>118.91242700783529</v>
      </c>
      <c r="AV233">
        <v>35.39771967575448</v>
      </c>
      <c r="AW233">
        <v>42.092287571869697</v>
      </c>
      <c r="AX233">
        <v>18697060</v>
      </c>
      <c r="AY233">
        <v>7927902</v>
      </c>
      <c r="AZ233">
        <v>2833055</v>
      </c>
      <c r="BA233">
        <v>2803044</v>
      </c>
      <c r="BB233">
        <v>1074154</v>
      </c>
      <c r="BC233">
        <v>1217649</v>
      </c>
      <c r="BD233">
        <v>8409887</v>
      </c>
      <c r="BE233">
        <v>48908</v>
      </c>
      <c r="BF233">
        <v>2460835</v>
      </c>
    </row>
    <row r="234" spans="1:58" x14ac:dyDescent="0.25">
      <c r="A234" s="3" t="s">
        <v>410</v>
      </c>
      <c r="B234">
        <v>21671625</v>
      </c>
      <c r="C234">
        <v>10914459</v>
      </c>
      <c r="D234">
        <v>5518985</v>
      </c>
      <c r="E234">
        <v>2975118</v>
      </c>
      <c r="F234">
        <v>1147116</v>
      </c>
      <c r="G234">
        <v>1273240</v>
      </c>
      <c r="H234">
        <v>10757166</v>
      </c>
      <c r="I234">
        <v>18500</v>
      </c>
      <c r="J234">
        <v>174475</v>
      </c>
      <c r="K234">
        <v>279564</v>
      </c>
      <c r="L234">
        <v>305105</v>
      </c>
      <c r="M234">
        <v>5667</v>
      </c>
      <c r="N234">
        <v>127139</v>
      </c>
      <c r="O234">
        <v>55218</v>
      </c>
      <c r="P234">
        <v>25139</v>
      </c>
      <c r="Q234">
        <v>18964</v>
      </c>
      <c r="R234">
        <v>27818</v>
      </c>
      <c r="S234">
        <v>116954</v>
      </c>
      <c r="T234">
        <v>48087</v>
      </c>
      <c r="U234">
        <v>68867</v>
      </c>
      <c r="V234">
        <v>153196</v>
      </c>
      <c r="W234">
        <v>1108373</v>
      </c>
      <c r="X234">
        <v>1963358</v>
      </c>
      <c r="Y234">
        <v>302</v>
      </c>
      <c r="Z234">
        <v>99863</v>
      </c>
      <c r="AA234">
        <v>1875524</v>
      </c>
      <c r="AB234">
        <v>4529146</v>
      </c>
      <c r="AC234">
        <v>10421304</v>
      </c>
      <c r="AD234">
        <v>2934751</v>
      </c>
      <c r="AE234">
        <v>141454</v>
      </c>
      <c r="AF234">
        <v>158317</v>
      </c>
      <c r="AG234">
        <v>2634980</v>
      </c>
      <c r="AH234">
        <v>1854984</v>
      </c>
      <c r="AI234">
        <v>735629</v>
      </c>
      <c r="AJ234">
        <v>716089</v>
      </c>
      <c r="AK234">
        <v>403266</v>
      </c>
      <c r="AL234">
        <v>318183</v>
      </c>
      <c r="AM234">
        <v>1441265</v>
      </c>
      <c r="AN234">
        <v>88580</v>
      </c>
      <c r="AO234">
        <v>3783541</v>
      </c>
      <c r="AP234">
        <v>11250321</v>
      </c>
      <c r="AQ234">
        <v>10113628</v>
      </c>
      <c r="AR234">
        <v>8678454</v>
      </c>
      <c r="AS234">
        <v>1435174</v>
      </c>
      <c r="AT234">
        <v>1866231</v>
      </c>
      <c r="AU234">
        <v>106.4845976639776</v>
      </c>
      <c r="AV234">
        <v>39.981561423001963</v>
      </c>
      <c r="AW234">
        <v>42.574204821059688</v>
      </c>
      <c r="AX234">
        <v>18725268</v>
      </c>
      <c r="AY234">
        <v>7968102</v>
      </c>
      <c r="AZ234">
        <v>2867323</v>
      </c>
      <c r="BA234">
        <v>2814753</v>
      </c>
      <c r="BB234">
        <v>1086188</v>
      </c>
      <c r="BC234">
        <v>1199838</v>
      </c>
      <c r="BD234">
        <v>8303964</v>
      </c>
      <c r="BE234">
        <v>49854</v>
      </c>
      <c r="BF234">
        <v>2486462</v>
      </c>
    </row>
    <row r="235" spans="1:58" x14ac:dyDescent="0.25">
      <c r="A235" s="3" t="s">
        <v>411</v>
      </c>
      <c r="B235">
        <v>21704354</v>
      </c>
      <c r="C235">
        <v>11020532</v>
      </c>
      <c r="D235">
        <v>5608058</v>
      </c>
      <c r="E235">
        <v>2959102</v>
      </c>
      <c r="F235">
        <v>1159769</v>
      </c>
      <c r="G235">
        <v>1293604</v>
      </c>
      <c r="H235">
        <v>10683822</v>
      </c>
      <c r="I235">
        <v>20000</v>
      </c>
      <c r="J235">
        <v>168888</v>
      </c>
      <c r="K235">
        <v>263917</v>
      </c>
      <c r="L235">
        <v>302591</v>
      </c>
      <c r="M235">
        <v>5282</v>
      </c>
      <c r="N235">
        <v>139956</v>
      </c>
      <c r="O235">
        <v>60256</v>
      </c>
      <c r="P235">
        <v>28351</v>
      </c>
      <c r="Q235">
        <v>18126</v>
      </c>
      <c r="R235">
        <v>33223</v>
      </c>
      <c r="S235">
        <v>118384</v>
      </c>
      <c r="T235">
        <v>48824</v>
      </c>
      <c r="U235">
        <v>69560</v>
      </c>
      <c r="V235">
        <v>153130</v>
      </c>
      <c r="W235">
        <v>912525</v>
      </c>
      <c r="X235">
        <v>1996396</v>
      </c>
      <c r="Y235">
        <v>312</v>
      </c>
      <c r="Z235">
        <v>87756</v>
      </c>
      <c r="AA235">
        <v>1832497</v>
      </c>
      <c r="AB235">
        <v>4682188</v>
      </c>
      <c r="AC235">
        <v>10539038</v>
      </c>
      <c r="AD235">
        <v>2915928</v>
      </c>
      <c r="AE235">
        <v>136423</v>
      </c>
      <c r="AF235">
        <v>159165</v>
      </c>
      <c r="AG235">
        <v>2620340</v>
      </c>
      <c r="AH235">
        <v>1860880</v>
      </c>
      <c r="AI235">
        <v>715871</v>
      </c>
      <c r="AJ235">
        <v>726205</v>
      </c>
      <c r="AK235">
        <v>418804</v>
      </c>
      <c r="AL235">
        <v>305659</v>
      </c>
      <c r="AM235">
        <v>1441937</v>
      </c>
      <c r="AN235">
        <v>101055</v>
      </c>
      <c r="AO235">
        <v>3913579</v>
      </c>
      <c r="AP235">
        <v>11165316</v>
      </c>
      <c r="AQ235">
        <v>8408369</v>
      </c>
      <c r="AR235">
        <v>7152966</v>
      </c>
      <c r="AS235">
        <v>1255403</v>
      </c>
      <c r="AT235">
        <v>1891983</v>
      </c>
      <c r="AU235">
        <v>92.253114687975213</v>
      </c>
      <c r="AV235">
        <v>46.375192165164464</v>
      </c>
      <c r="AW235">
        <v>42.782559214898065</v>
      </c>
      <c r="AX235">
        <v>18725956</v>
      </c>
      <c r="AY235">
        <v>8042134</v>
      </c>
      <c r="AZ235">
        <v>2887836</v>
      </c>
      <c r="BA235">
        <v>2825055</v>
      </c>
      <c r="BB235">
        <v>1097705</v>
      </c>
      <c r="BC235">
        <v>1231538</v>
      </c>
      <c r="BD235">
        <v>8186918</v>
      </c>
      <c r="BE235">
        <v>50799</v>
      </c>
      <c r="BF235">
        <v>2509844</v>
      </c>
    </row>
    <row r="236" spans="1:58" x14ac:dyDescent="0.25">
      <c r="A236" s="3" t="s">
        <v>412</v>
      </c>
      <c r="B236">
        <v>21671864</v>
      </c>
      <c r="C236">
        <v>11296323</v>
      </c>
      <c r="D236">
        <v>5850424</v>
      </c>
      <c r="E236">
        <v>2968900</v>
      </c>
      <c r="F236">
        <v>1164297</v>
      </c>
      <c r="G236">
        <v>1312702</v>
      </c>
      <c r="H236">
        <v>10375541</v>
      </c>
      <c r="I236">
        <v>20587</v>
      </c>
      <c r="J236">
        <v>157070</v>
      </c>
      <c r="K236">
        <v>291301</v>
      </c>
      <c r="L236">
        <v>319714</v>
      </c>
      <c r="M236">
        <v>6171</v>
      </c>
      <c r="N236">
        <v>145157</v>
      </c>
      <c r="O236">
        <v>64789</v>
      </c>
      <c r="P236">
        <v>31354</v>
      </c>
      <c r="Q236">
        <v>16883</v>
      </c>
      <c r="R236">
        <v>32131</v>
      </c>
      <c r="S236">
        <v>124359</v>
      </c>
      <c r="T236">
        <v>49561</v>
      </c>
      <c r="U236">
        <v>74798</v>
      </c>
      <c r="V236">
        <v>158343</v>
      </c>
      <c r="W236">
        <v>984329</v>
      </c>
      <c r="X236">
        <v>1596736</v>
      </c>
      <c r="Y236">
        <v>323</v>
      </c>
      <c r="Z236">
        <v>90918</v>
      </c>
      <c r="AA236">
        <v>1719534</v>
      </c>
      <c r="AB236">
        <v>4760999</v>
      </c>
      <c r="AC236">
        <v>10536147</v>
      </c>
      <c r="AD236">
        <v>2909458</v>
      </c>
      <c r="AE236">
        <v>119813</v>
      </c>
      <c r="AF236">
        <v>160622</v>
      </c>
      <c r="AG236">
        <v>2629023</v>
      </c>
      <c r="AH236">
        <v>1879250</v>
      </c>
      <c r="AI236">
        <v>693430</v>
      </c>
      <c r="AJ236">
        <v>734905</v>
      </c>
      <c r="AK236">
        <v>450915</v>
      </c>
      <c r="AL236">
        <v>308096</v>
      </c>
      <c r="AM236">
        <v>1457412</v>
      </c>
      <c r="AN236">
        <v>92954</v>
      </c>
      <c r="AO236">
        <v>3888978</v>
      </c>
      <c r="AP236">
        <v>11135717</v>
      </c>
      <c r="AQ236">
        <v>8991360</v>
      </c>
      <c r="AR236">
        <v>7718881</v>
      </c>
      <c r="AS236">
        <v>1272479</v>
      </c>
      <c r="AT236">
        <v>1399049</v>
      </c>
      <c r="AU236">
        <v>93.307047988299061</v>
      </c>
      <c r="AV236">
        <v>46.087766887806801</v>
      </c>
      <c r="AW236">
        <v>43.00313476674129</v>
      </c>
      <c r="AX236">
        <v>18465939</v>
      </c>
      <c r="AY236">
        <v>8090398</v>
      </c>
      <c r="AZ236">
        <v>2917345</v>
      </c>
      <c r="BA236">
        <v>2833220</v>
      </c>
      <c r="BB236">
        <v>1108217</v>
      </c>
      <c r="BC236">
        <v>1231616</v>
      </c>
      <c r="BD236">
        <v>7929792</v>
      </c>
      <c r="BE236">
        <v>51786</v>
      </c>
      <c r="BF236">
        <v>2533255</v>
      </c>
    </row>
    <row r="237" spans="1:58" x14ac:dyDescent="0.25">
      <c r="A237" s="3" t="s">
        <v>413</v>
      </c>
      <c r="B237">
        <v>21948145</v>
      </c>
      <c r="C237">
        <v>11562727</v>
      </c>
      <c r="D237">
        <v>6084479</v>
      </c>
      <c r="E237">
        <v>2956892</v>
      </c>
      <c r="F237">
        <v>1173071</v>
      </c>
      <c r="G237">
        <v>1348286</v>
      </c>
      <c r="H237">
        <v>10385418</v>
      </c>
      <c r="I237">
        <v>21933</v>
      </c>
      <c r="J237">
        <v>166878</v>
      </c>
      <c r="K237">
        <v>303994</v>
      </c>
      <c r="L237">
        <v>311854</v>
      </c>
      <c r="M237">
        <v>5717</v>
      </c>
      <c r="N237">
        <v>146697</v>
      </c>
      <c r="O237">
        <v>61894</v>
      </c>
      <c r="P237">
        <v>34525</v>
      </c>
      <c r="Q237">
        <v>17944</v>
      </c>
      <c r="R237">
        <v>32334</v>
      </c>
      <c r="S237">
        <v>122546</v>
      </c>
      <c r="T237">
        <v>50103</v>
      </c>
      <c r="U237">
        <v>72443</v>
      </c>
      <c r="V237">
        <v>149567</v>
      </c>
      <c r="W237">
        <v>922711</v>
      </c>
      <c r="X237">
        <v>1627325</v>
      </c>
      <c r="Y237">
        <v>323</v>
      </c>
      <c r="Z237">
        <v>89812</v>
      </c>
      <c r="AA237">
        <v>1799889</v>
      </c>
      <c r="AB237">
        <v>4716172</v>
      </c>
      <c r="AC237">
        <v>10566582</v>
      </c>
      <c r="AD237">
        <v>2916635</v>
      </c>
      <c r="AE237">
        <v>119825</v>
      </c>
      <c r="AF237">
        <v>160774</v>
      </c>
      <c r="AG237">
        <v>2636036</v>
      </c>
      <c r="AH237">
        <v>1864060</v>
      </c>
      <c r="AI237">
        <v>668653</v>
      </c>
      <c r="AJ237">
        <v>733774</v>
      </c>
      <c r="AK237">
        <v>461632</v>
      </c>
      <c r="AL237">
        <v>297488</v>
      </c>
      <c r="AM237">
        <v>1417649</v>
      </c>
      <c r="AN237">
        <v>97214</v>
      </c>
      <c r="AO237">
        <v>3973536</v>
      </c>
      <c r="AP237">
        <v>11381563</v>
      </c>
      <c r="AQ237">
        <v>8720675</v>
      </c>
      <c r="AR237">
        <v>7504015</v>
      </c>
      <c r="AS237">
        <v>1216660</v>
      </c>
      <c r="AT237">
        <v>1428011</v>
      </c>
      <c r="AU237">
        <v>89.167767984059026</v>
      </c>
      <c r="AV237">
        <v>47.10653850823693</v>
      </c>
      <c r="AW237">
        <v>42.003848962346126</v>
      </c>
      <c r="AX237">
        <v>18542268</v>
      </c>
      <c r="AY237">
        <v>8156850</v>
      </c>
      <c r="AZ237">
        <v>2949741</v>
      </c>
      <c r="BA237">
        <v>2841103</v>
      </c>
      <c r="BB237">
        <v>1119092</v>
      </c>
      <c r="BC237">
        <v>1246914</v>
      </c>
      <c r="BD237">
        <v>7975686</v>
      </c>
      <c r="BE237">
        <v>52826</v>
      </c>
      <c r="BF237">
        <v>2557075</v>
      </c>
    </row>
    <row r="238" spans="1:58" x14ac:dyDescent="0.25">
      <c r="A238" s="3" t="s">
        <v>414</v>
      </c>
      <c r="B238">
        <v>21967422</v>
      </c>
      <c r="C238">
        <v>11526063</v>
      </c>
      <c r="D238">
        <v>6037542</v>
      </c>
      <c r="E238">
        <v>2957322</v>
      </c>
      <c r="F238">
        <v>1191243</v>
      </c>
      <c r="G238">
        <v>1339957</v>
      </c>
      <c r="H238">
        <v>10441359</v>
      </c>
      <c r="I238">
        <v>30297</v>
      </c>
      <c r="J238">
        <v>185161</v>
      </c>
      <c r="K238">
        <v>325301</v>
      </c>
      <c r="L238">
        <v>307481</v>
      </c>
      <c r="M238">
        <v>6221</v>
      </c>
      <c r="N238">
        <v>149637</v>
      </c>
      <c r="O238">
        <v>70005</v>
      </c>
      <c r="P238">
        <v>36575</v>
      </c>
      <c r="Q238">
        <v>12192</v>
      </c>
      <c r="R238">
        <v>30865</v>
      </c>
      <c r="S238">
        <v>123057</v>
      </c>
      <c r="T238">
        <v>50650</v>
      </c>
      <c r="U238">
        <v>72407</v>
      </c>
      <c r="V238">
        <v>158464</v>
      </c>
      <c r="W238">
        <v>1030006</v>
      </c>
      <c r="X238">
        <v>1660922</v>
      </c>
      <c r="Y238">
        <v>350</v>
      </c>
      <c r="Z238">
        <v>100865</v>
      </c>
      <c r="AA238">
        <v>1797930</v>
      </c>
      <c r="AB238">
        <v>4565667</v>
      </c>
      <c r="AC238">
        <v>10361508</v>
      </c>
      <c r="AD238">
        <v>2944459</v>
      </c>
      <c r="AE238">
        <v>100995</v>
      </c>
      <c r="AF238">
        <v>161893</v>
      </c>
      <c r="AG238">
        <v>2681571</v>
      </c>
      <c r="AH238">
        <v>1848618</v>
      </c>
      <c r="AI238">
        <v>638094</v>
      </c>
      <c r="AJ238">
        <v>737110</v>
      </c>
      <c r="AK238">
        <v>473414</v>
      </c>
      <c r="AL238">
        <v>293618</v>
      </c>
      <c r="AM238">
        <v>1395469</v>
      </c>
      <c r="AN238">
        <v>96413</v>
      </c>
      <c r="AO238">
        <v>3782931</v>
      </c>
      <c r="AP238">
        <v>11605914</v>
      </c>
      <c r="AQ238">
        <v>10022037</v>
      </c>
      <c r="AR238">
        <v>8688864</v>
      </c>
      <c r="AS238">
        <v>1333173</v>
      </c>
      <c r="AT238">
        <v>1430079</v>
      </c>
      <c r="AU238">
        <v>98.674829704250413</v>
      </c>
      <c r="AV238">
        <v>41.853199648099981</v>
      </c>
      <c r="AW238">
        <v>41.298573478542593</v>
      </c>
      <c r="AX238">
        <v>18667197</v>
      </c>
      <c r="AY238">
        <v>8225838</v>
      </c>
      <c r="AZ238">
        <v>2979180</v>
      </c>
      <c r="BA238">
        <v>2852485</v>
      </c>
      <c r="BB238">
        <v>1130481</v>
      </c>
      <c r="BC238">
        <v>1263692</v>
      </c>
      <c r="BD238">
        <v>8305689</v>
      </c>
      <c r="BE238">
        <v>53886</v>
      </c>
      <c r="BF238">
        <v>2582193</v>
      </c>
    </row>
    <row r="239" spans="1:58" x14ac:dyDescent="0.25">
      <c r="A239" s="3" t="s">
        <v>415</v>
      </c>
      <c r="B239">
        <v>21871859</v>
      </c>
      <c r="C239">
        <v>11415554</v>
      </c>
      <c r="D239">
        <v>5907711</v>
      </c>
      <c r="E239">
        <v>2953056</v>
      </c>
      <c r="F239">
        <v>1210152</v>
      </c>
      <c r="G239">
        <v>1344635</v>
      </c>
      <c r="H239">
        <v>10456305</v>
      </c>
      <c r="I239">
        <v>34513</v>
      </c>
      <c r="J239">
        <v>203913</v>
      </c>
      <c r="K239">
        <v>337052</v>
      </c>
      <c r="L239">
        <v>299347</v>
      </c>
      <c r="M239">
        <v>7241</v>
      </c>
      <c r="N239">
        <v>162238</v>
      </c>
      <c r="O239">
        <v>80487</v>
      </c>
      <c r="P239">
        <v>35355</v>
      </c>
      <c r="Q239">
        <v>11785</v>
      </c>
      <c r="R239">
        <v>34611</v>
      </c>
      <c r="S239">
        <v>124260</v>
      </c>
      <c r="T239">
        <v>51204</v>
      </c>
      <c r="U239">
        <v>73056</v>
      </c>
      <c r="V239">
        <v>161730</v>
      </c>
      <c r="W239">
        <v>1021911</v>
      </c>
      <c r="X239">
        <v>1694528</v>
      </c>
      <c r="Y239">
        <v>373</v>
      </c>
      <c r="Z239">
        <v>105180</v>
      </c>
      <c r="AA239">
        <v>1783467</v>
      </c>
      <c r="AB239">
        <v>4520552</v>
      </c>
      <c r="AC239">
        <v>10311325</v>
      </c>
      <c r="AD239">
        <v>2978021</v>
      </c>
      <c r="AE239">
        <v>103978</v>
      </c>
      <c r="AF239">
        <v>162518</v>
      </c>
      <c r="AG239">
        <v>2711525</v>
      </c>
      <c r="AH239">
        <v>1834885</v>
      </c>
      <c r="AI239">
        <v>622537</v>
      </c>
      <c r="AJ239">
        <v>723124</v>
      </c>
      <c r="AK239">
        <v>489224</v>
      </c>
      <c r="AL239">
        <v>278477</v>
      </c>
      <c r="AM239">
        <v>1391531</v>
      </c>
      <c r="AN239">
        <v>98972</v>
      </c>
      <c r="AO239">
        <v>3729439</v>
      </c>
      <c r="AP239">
        <v>11560534</v>
      </c>
      <c r="AQ239">
        <v>10403742</v>
      </c>
      <c r="AR239">
        <v>9022628</v>
      </c>
      <c r="AS239">
        <v>1381114</v>
      </c>
      <c r="AT239">
        <v>1446790</v>
      </c>
      <c r="AU239">
        <v>102.50851712431729</v>
      </c>
      <c r="AV239">
        <v>40.613413063936257</v>
      </c>
      <c r="AW239">
        <v>41.63220748541481</v>
      </c>
      <c r="AX239">
        <v>18737749</v>
      </c>
      <c r="AY239">
        <v>8281444</v>
      </c>
      <c r="AZ239">
        <v>3005745</v>
      </c>
      <c r="BA239">
        <v>2866220</v>
      </c>
      <c r="BB239">
        <v>1142716</v>
      </c>
      <c r="BC239">
        <v>1266763</v>
      </c>
      <c r="BD239">
        <v>8426424</v>
      </c>
      <c r="BE239">
        <v>55021</v>
      </c>
      <c r="BF239">
        <v>2607186</v>
      </c>
    </row>
    <row r="240" spans="1:58" x14ac:dyDescent="0.25">
      <c r="A240" s="3" t="s">
        <v>416</v>
      </c>
      <c r="B240">
        <v>22573147</v>
      </c>
      <c r="C240">
        <v>11564426</v>
      </c>
      <c r="D240">
        <v>5999139</v>
      </c>
      <c r="E240">
        <v>2975871</v>
      </c>
      <c r="F240">
        <v>1225520</v>
      </c>
      <c r="G240">
        <v>1363896</v>
      </c>
      <c r="H240">
        <v>11008721</v>
      </c>
      <c r="I240">
        <v>38145</v>
      </c>
      <c r="J240">
        <v>196383</v>
      </c>
      <c r="K240">
        <v>362778</v>
      </c>
      <c r="L240">
        <v>293559</v>
      </c>
      <c r="M240">
        <v>5986</v>
      </c>
      <c r="N240">
        <v>156003</v>
      </c>
      <c r="O240">
        <v>75679</v>
      </c>
      <c r="P240">
        <v>33690</v>
      </c>
      <c r="Q240">
        <v>11230</v>
      </c>
      <c r="R240">
        <v>35404</v>
      </c>
      <c r="S240">
        <v>110823</v>
      </c>
      <c r="T240">
        <v>51758</v>
      </c>
      <c r="U240">
        <v>59065</v>
      </c>
      <c r="V240">
        <v>154364</v>
      </c>
      <c r="W240">
        <v>1106509</v>
      </c>
      <c r="X240">
        <v>2177117</v>
      </c>
      <c r="Y240">
        <v>416</v>
      </c>
      <c r="Z240">
        <v>114880</v>
      </c>
      <c r="AA240">
        <v>1701793</v>
      </c>
      <c r="AB240">
        <v>4589965</v>
      </c>
      <c r="AC240">
        <v>10168323</v>
      </c>
      <c r="AD240">
        <v>2962845</v>
      </c>
      <c r="AE240">
        <v>82481</v>
      </c>
      <c r="AF240">
        <v>163914</v>
      </c>
      <c r="AG240">
        <v>2716450</v>
      </c>
      <c r="AH240">
        <v>1846066</v>
      </c>
      <c r="AI240">
        <v>614049</v>
      </c>
      <c r="AJ240">
        <v>737795</v>
      </c>
      <c r="AK240">
        <v>494222</v>
      </c>
      <c r="AL240">
        <v>266249</v>
      </c>
      <c r="AM240">
        <v>1402680</v>
      </c>
      <c r="AN240">
        <v>81222</v>
      </c>
      <c r="AO240">
        <v>3609262</v>
      </c>
      <c r="AP240">
        <v>12404824</v>
      </c>
      <c r="AQ240">
        <v>11540719</v>
      </c>
      <c r="AR240">
        <v>10094934</v>
      </c>
      <c r="AS240">
        <v>1445785</v>
      </c>
      <c r="AT240">
        <v>1779615</v>
      </c>
      <c r="AU240">
        <v>107.38027666211009</v>
      </c>
      <c r="AV240">
        <v>36.102025498505185</v>
      </c>
      <c r="AW240">
        <v>38.766454860920398</v>
      </c>
      <c r="AX240">
        <v>19336860</v>
      </c>
      <c r="AY240">
        <v>8328139</v>
      </c>
      <c r="AZ240">
        <v>3022015</v>
      </c>
      <c r="BA240">
        <v>2881694</v>
      </c>
      <c r="BB240">
        <v>1155201</v>
      </c>
      <c r="BC240">
        <v>1269229</v>
      </c>
      <c r="BD240">
        <v>9168537</v>
      </c>
      <c r="BE240">
        <v>56192</v>
      </c>
      <c r="BF240">
        <v>2632209</v>
      </c>
    </row>
    <row r="241" spans="1:58" x14ac:dyDescent="0.25">
      <c r="A241" s="3" t="s">
        <v>417</v>
      </c>
      <c r="B241">
        <v>23215159</v>
      </c>
      <c r="C241">
        <v>12018707</v>
      </c>
      <c r="D241">
        <v>6379017</v>
      </c>
      <c r="E241">
        <v>3003475</v>
      </c>
      <c r="F241">
        <v>1238282</v>
      </c>
      <c r="G241">
        <v>1397933</v>
      </c>
      <c r="H241">
        <v>11196452</v>
      </c>
      <c r="I241">
        <v>41699</v>
      </c>
      <c r="J241">
        <v>213280</v>
      </c>
      <c r="K241">
        <v>369694</v>
      </c>
      <c r="L241">
        <v>295004</v>
      </c>
      <c r="M241">
        <v>5183</v>
      </c>
      <c r="N241">
        <v>159037</v>
      </c>
      <c r="O241">
        <v>78983</v>
      </c>
      <c r="P241">
        <v>34925</v>
      </c>
      <c r="Q241">
        <v>11642</v>
      </c>
      <c r="R241">
        <v>33487</v>
      </c>
      <c r="S241">
        <v>111451</v>
      </c>
      <c r="T241">
        <v>55448</v>
      </c>
      <c r="U241">
        <v>56003</v>
      </c>
      <c r="V241">
        <v>159798</v>
      </c>
      <c r="W241">
        <v>1122544</v>
      </c>
      <c r="X241">
        <v>2232998</v>
      </c>
      <c r="Y241">
        <v>408</v>
      </c>
      <c r="Z241">
        <v>117914</v>
      </c>
      <c r="AA241">
        <v>1805212</v>
      </c>
      <c r="AB241">
        <v>4562230</v>
      </c>
      <c r="AC241">
        <v>10293470</v>
      </c>
      <c r="AD241">
        <v>3012856</v>
      </c>
      <c r="AE241">
        <v>91623</v>
      </c>
      <c r="AF241">
        <v>196533</v>
      </c>
      <c r="AG241">
        <v>2724700</v>
      </c>
      <c r="AH241">
        <v>1855946</v>
      </c>
      <c r="AI241">
        <v>580427</v>
      </c>
      <c r="AJ241">
        <v>745825</v>
      </c>
      <c r="AK241">
        <v>529694</v>
      </c>
      <c r="AL241">
        <v>273548</v>
      </c>
      <c r="AM241">
        <v>1436135</v>
      </c>
      <c r="AN241">
        <v>90747</v>
      </c>
      <c r="AO241">
        <v>3624238</v>
      </c>
      <c r="AP241">
        <v>12921689</v>
      </c>
      <c r="AQ241">
        <v>11858412</v>
      </c>
      <c r="AR241">
        <v>10269604</v>
      </c>
      <c r="AS241">
        <v>1588808</v>
      </c>
      <c r="AT241">
        <v>1794274</v>
      </c>
      <c r="AU241">
        <v>105.6571341062547</v>
      </c>
      <c r="AV241">
        <v>35.6618602049911</v>
      </c>
      <c r="AW241">
        <v>37.679299461572526</v>
      </c>
      <c r="AX241">
        <v>19633754</v>
      </c>
      <c r="AY241">
        <v>8437302</v>
      </c>
      <c r="AZ241">
        <v>3052667</v>
      </c>
      <c r="BA241">
        <v>2893750</v>
      </c>
      <c r="BB241">
        <v>1166812</v>
      </c>
      <c r="BC241">
        <v>1324073</v>
      </c>
      <c r="BD241">
        <v>9340284</v>
      </c>
      <c r="BE241">
        <v>57372</v>
      </c>
      <c r="BF241">
        <v>2655735</v>
      </c>
    </row>
    <row r="242" spans="1:58" x14ac:dyDescent="0.25">
      <c r="A242" s="3" t="s">
        <v>418</v>
      </c>
      <c r="B242">
        <v>23829834</v>
      </c>
      <c r="C242">
        <v>12440076</v>
      </c>
      <c r="D242">
        <v>6703604</v>
      </c>
      <c r="E242">
        <v>3053160</v>
      </c>
      <c r="F242">
        <v>1249646</v>
      </c>
      <c r="G242">
        <v>1433666</v>
      </c>
      <c r="H242">
        <v>11389758</v>
      </c>
      <c r="I242">
        <v>47625</v>
      </c>
      <c r="J242">
        <v>236337</v>
      </c>
      <c r="K242">
        <v>360406</v>
      </c>
      <c r="L242">
        <v>295646</v>
      </c>
      <c r="M242">
        <v>4829</v>
      </c>
      <c r="N242">
        <v>156791</v>
      </c>
      <c r="O242">
        <v>78886</v>
      </c>
      <c r="P242">
        <v>34008</v>
      </c>
      <c r="Q242">
        <v>11336</v>
      </c>
      <c r="R242">
        <v>32561</v>
      </c>
      <c r="S242">
        <v>115237</v>
      </c>
      <c r="T242">
        <v>59137</v>
      </c>
      <c r="U242">
        <v>56100</v>
      </c>
      <c r="V242">
        <v>166055</v>
      </c>
      <c r="W242">
        <v>1138964</v>
      </c>
      <c r="X242">
        <v>2290847</v>
      </c>
      <c r="Y242">
        <v>447</v>
      </c>
      <c r="Z242">
        <v>118146</v>
      </c>
      <c r="AA242">
        <v>1860975</v>
      </c>
      <c r="AB242">
        <v>4597453</v>
      </c>
      <c r="AC242">
        <v>10412208</v>
      </c>
      <c r="AD242">
        <v>3008522</v>
      </c>
      <c r="AE242">
        <v>98673</v>
      </c>
      <c r="AF242">
        <v>202649</v>
      </c>
      <c r="AG242">
        <v>2707200</v>
      </c>
      <c r="AH242">
        <v>1880734</v>
      </c>
      <c r="AI242">
        <v>582182</v>
      </c>
      <c r="AJ242">
        <v>756167</v>
      </c>
      <c r="AK242">
        <v>542386</v>
      </c>
      <c r="AL242">
        <v>265254</v>
      </c>
      <c r="AM242">
        <v>1443397</v>
      </c>
      <c r="AN242">
        <v>92174</v>
      </c>
      <c r="AO242">
        <v>3722127</v>
      </c>
      <c r="AP242">
        <v>13417626</v>
      </c>
      <c r="AQ242">
        <v>12121492</v>
      </c>
      <c r="AR242">
        <v>10494872</v>
      </c>
      <c r="AS242">
        <v>1626620</v>
      </c>
      <c r="AT242">
        <v>1820690</v>
      </c>
      <c r="AU242">
        <v>103.9094524310344</v>
      </c>
      <c r="AV242">
        <v>35.06808370275278</v>
      </c>
      <c r="AW242">
        <v>36.43905375358721</v>
      </c>
      <c r="AX242">
        <v>19909958</v>
      </c>
      <c r="AY242">
        <v>8520200</v>
      </c>
      <c r="AZ242">
        <v>3080113</v>
      </c>
      <c r="BA242">
        <v>2910341</v>
      </c>
      <c r="BB242">
        <v>1178340</v>
      </c>
      <c r="BC242">
        <v>1351406</v>
      </c>
      <c r="BD242">
        <v>9497750</v>
      </c>
      <c r="BE242">
        <v>58593</v>
      </c>
      <c r="BF242">
        <v>2679776</v>
      </c>
    </row>
    <row r="243" spans="1:58" x14ac:dyDescent="0.25">
      <c r="A243" s="3" t="s">
        <v>419</v>
      </c>
      <c r="B243">
        <v>24483558</v>
      </c>
      <c r="C243">
        <v>12935312</v>
      </c>
      <c r="D243">
        <v>7133738</v>
      </c>
      <c r="E243">
        <v>3074327</v>
      </c>
      <c r="F243">
        <v>1260011</v>
      </c>
      <c r="G243">
        <v>1467236</v>
      </c>
      <c r="H243">
        <v>11548246</v>
      </c>
      <c r="I243">
        <v>44697</v>
      </c>
      <c r="J243">
        <v>253685</v>
      </c>
      <c r="K243">
        <v>384213</v>
      </c>
      <c r="L243">
        <v>296208</v>
      </c>
      <c r="M243">
        <v>5719</v>
      </c>
      <c r="N243">
        <v>159881</v>
      </c>
      <c r="O243">
        <v>85624</v>
      </c>
      <c r="P243">
        <v>31880</v>
      </c>
      <c r="Q243">
        <v>10627</v>
      </c>
      <c r="R243">
        <v>31750</v>
      </c>
      <c r="S243">
        <v>116972</v>
      </c>
      <c r="T243">
        <v>62868</v>
      </c>
      <c r="U243">
        <v>54104</v>
      </c>
      <c r="V243">
        <v>168939</v>
      </c>
      <c r="W243">
        <v>1114543</v>
      </c>
      <c r="X243">
        <v>2338421</v>
      </c>
      <c r="Y243">
        <v>482</v>
      </c>
      <c r="Z243">
        <v>116560</v>
      </c>
      <c r="AA243">
        <v>1883098</v>
      </c>
      <c r="AB243">
        <v>4664828</v>
      </c>
      <c r="AC243">
        <v>10572642</v>
      </c>
      <c r="AD243">
        <v>3012383</v>
      </c>
      <c r="AE243">
        <v>105121</v>
      </c>
      <c r="AF243">
        <v>203989</v>
      </c>
      <c r="AG243">
        <v>2703273</v>
      </c>
      <c r="AH243">
        <v>1919804</v>
      </c>
      <c r="AI243">
        <v>592695</v>
      </c>
      <c r="AJ243">
        <v>759267</v>
      </c>
      <c r="AK243">
        <v>567841</v>
      </c>
      <c r="AL243">
        <v>263561</v>
      </c>
      <c r="AM243">
        <v>1471093</v>
      </c>
      <c r="AN243">
        <v>100406</v>
      </c>
      <c r="AO243">
        <v>3805395</v>
      </c>
      <c r="AP243">
        <v>13910916</v>
      </c>
      <c r="AQ243">
        <v>11826934</v>
      </c>
      <c r="AR243">
        <v>10186566</v>
      </c>
      <c r="AS243">
        <v>1640368</v>
      </c>
      <c r="AT243">
        <v>1841994</v>
      </c>
      <c r="AU243">
        <v>98.260446867755363</v>
      </c>
      <c r="AV243">
        <v>36.083199481597397</v>
      </c>
      <c r="AW243">
        <v>35.455513054801195</v>
      </c>
      <c r="AX243">
        <v>20160660</v>
      </c>
      <c r="AY243">
        <v>8612414</v>
      </c>
      <c r="AZ243">
        <v>3107634</v>
      </c>
      <c r="BA243">
        <v>2930197</v>
      </c>
      <c r="BB243">
        <v>1191329</v>
      </c>
      <c r="BC243">
        <v>1383254</v>
      </c>
      <c r="BD243">
        <v>9588018</v>
      </c>
      <c r="BE243">
        <v>59822</v>
      </c>
      <c r="BF243">
        <v>2705692</v>
      </c>
    </row>
    <row r="244" spans="1:58" x14ac:dyDescent="0.25">
      <c r="A244" s="3" t="s">
        <v>420</v>
      </c>
      <c r="B244">
        <v>25130326</v>
      </c>
      <c r="C244">
        <v>13051597</v>
      </c>
      <c r="D244">
        <v>7154987</v>
      </c>
      <c r="E244">
        <v>3124560</v>
      </c>
      <c r="F244">
        <v>1278453</v>
      </c>
      <c r="G244">
        <v>1493596</v>
      </c>
      <c r="H244">
        <v>12078729</v>
      </c>
      <c r="I244">
        <v>53705</v>
      </c>
      <c r="J244">
        <v>226807</v>
      </c>
      <c r="K244">
        <v>370456</v>
      </c>
      <c r="L244">
        <v>305966</v>
      </c>
      <c r="M244">
        <v>6422</v>
      </c>
      <c r="N244">
        <v>172188</v>
      </c>
      <c r="O244">
        <v>95023</v>
      </c>
      <c r="P244">
        <v>34014</v>
      </c>
      <c r="Q244">
        <v>11338</v>
      </c>
      <c r="R244">
        <v>31813</v>
      </c>
      <c r="S244">
        <v>125809</v>
      </c>
      <c r="T244">
        <v>66598</v>
      </c>
      <c r="U244">
        <v>59211</v>
      </c>
      <c r="V244">
        <v>162684</v>
      </c>
      <c r="W244">
        <v>1213832</v>
      </c>
      <c r="X244">
        <v>2682900</v>
      </c>
      <c r="Y244">
        <v>487</v>
      </c>
      <c r="Z244">
        <v>125553</v>
      </c>
      <c r="AA244">
        <v>1830643</v>
      </c>
      <c r="AB244">
        <v>4801277</v>
      </c>
      <c r="AC244">
        <v>10653707</v>
      </c>
      <c r="AD244">
        <v>3000786</v>
      </c>
      <c r="AE244">
        <v>97782</v>
      </c>
      <c r="AF244">
        <v>205503</v>
      </c>
      <c r="AG244">
        <v>2697501</v>
      </c>
      <c r="AH244">
        <v>1992203</v>
      </c>
      <c r="AI244">
        <v>618002</v>
      </c>
      <c r="AJ244">
        <v>793244</v>
      </c>
      <c r="AK244">
        <v>580957</v>
      </c>
      <c r="AL244">
        <v>262887</v>
      </c>
      <c r="AM244">
        <v>1499936</v>
      </c>
      <c r="AN244">
        <v>87996</v>
      </c>
      <c r="AO244">
        <v>3809899</v>
      </c>
      <c r="AP244">
        <v>14476619</v>
      </c>
      <c r="AQ244">
        <v>12946710</v>
      </c>
      <c r="AR244">
        <v>11221273</v>
      </c>
      <c r="AS244">
        <v>1725437</v>
      </c>
      <c r="AT244">
        <v>1964420</v>
      </c>
      <c r="AU244">
        <v>103.0014708931829</v>
      </c>
      <c r="AV244">
        <v>33.484983038084962</v>
      </c>
      <c r="AW244">
        <v>34.490025057560288</v>
      </c>
      <c r="AX244">
        <v>20767675</v>
      </c>
      <c r="AY244">
        <v>8688946</v>
      </c>
      <c r="AZ244">
        <v>3139871</v>
      </c>
      <c r="BA244">
        <v>2954068</v>
      </c>
      <c r="BB244">
        <v>1205387</v>
      </c>
      <c r="BC244">
        <v>1389620</v>
      </c>
      <c r="BD244">
        <v>10113968</v>
      </c>
      <c r="BE244">
        <v>61071</v>
      </c>
      <c r="BF244">
        <v>2733602</v>
      </c>
    </row>
    <row r="245" spans="1:58" x14ac:dyDescent="0.25">
      <c r="A245" s="3" t="s">
        <v>421</v>
      </c>
      <c r="B245">
        <v>25696928</v>
      </c>
      <c r="C245">
        <v>13438274</v>
      </c>
      <c r="D245">
        <v>7424582</v>
      </c>
      <c r="E245">
        <v>3178693</v>
      </c>
      <c r="F245">
        <v>1297273</v>
      </c>
      <c r="G245">
        <v>1537726</v>
      </c>
      <c r="H245">
        <v>12258654</v>
      </c>
      <c r="I245">
        <v>61301</v>
      </c>
      <c r="J245">
        <v>225233</v>
      </c>
      <c r="K245">
        <v>362506</v>
      </c>
      <c r="L245">
        <v>307646</v>
      </c>
      <c r="M245">
        <v>6190</v>
      </c>
      <c r="N245">
        <v>189218</v>
      </c>
      <c r="O245">
        <v>90942</v>
      </c>
      <c r="P245">
        <v>49230</v>
      </c>
      <c r="Q245">
        <v>16410</v>
      </c>
      <c r="R245">
        <v>32636</v>
      </c>
      <c r="S245">
        <v>122355</v>
      </c>
      <c r="T245">
        <v>67005</v>
      </c>
      <c r="U245">
        <v>55350</v>
      </c>
      <c r="V245">
        <v>163942</v>
      </c>
      <c r="W245">
        <v>1137185</v>
      </c>
      <c r="X245">
        <v>2736282</v>
      </c>
      <c r="Y245">
        <v>475</v>
      </c>
      <c r="Z245">
        <v>124068</v>
      </c>
      <c r="AA245">
        <v>1944055</v>
      </c>
      <c r="AB245">
        <v>4878198</v>
      </c>
      <c r="AC245">
        <v>10905781</v>
      </c>
      <c r="AD245">
        <v>3012366</v>
      </c>
      <c r="AE245">
        <v>112001</v>
      </c>
      <c r="AF245">
        <v>208499</v>
      </c>
      <c r="AG245">
        <v>2691866</v>
      </c>
      <c r="AH245">
        <v>2024403</v>
      </c>
      <c r="AI245">
        <v>610887</v>
      </c>
      <c r="AJ245">
        <v>819713</v>
      </c>
      <c r="AK245">
        <v>593804</v>
      </c>
      <c r="AL245">
        <v>264266</v>
      </c>
      <c r="AM245">
        <v>1536003</v>
      </c>
      <c r="AN245">
        <v>99689</v>
      </c>
      <c r="AO245">
        <v>3969054</v>
      </c>
      <c r="AP245">
        <v>14791147</v>
      </c>
      <c r="AQ245">
        <v>12902601</v>
      </c>
      <c r="AR245">
        <v>11013897</v>
      </c>
      <c r="AS245">
        <v>1888704</v>
      </c>
      <c r="AT245">
        <v>1990644</v>
      </c>
      <c r="AU245">
        <v>100.690264025636</v>
      </c>
      <c r="AV245">
        <v>33.819150865962953</v>
      </c>
      <c r="AW245">
        <v>34.052592298166246</v>
      </c>
      <c r="AX245">
        <v>21095738</v>
      </c>
      <c r="AY245">
        <v>8837084</v>
      </c>
      <c r="AZ245">
        <v>3175329</v>
      </c>
      <c r="BA245">
        <v>2978601</v>
      </c>
      <c r="BB245">
        <v>1221310</v>
      </c>
      <c r="BC245">
        <v>1461844</v>
      </c>
      <c r="BD245">
        <v>10189957</v>
      </c>
      <c r="BE245">
        <v>62352</v>
      </c>
      <c r="BF245">
        <v>2763123</v>
      </c>
    </row>
    <row r="246" spans="1:58" x14ac:dyDescent="0.25">
      <c r="A246" s="3" t="s">
        <v>422</v>
      </c>
      <c r="B246">
        <v>26181776</v>
      </c>
      <c r="C246">
        <v>13664112</v>
      </c>
      <c r="D246">
        <v>7577068</v>
      </c>
      <c r="E246">
        <v>3217511</v>
      </c>
      <c r="F246">
        <v>1321544</v>
      </c>
      <c r="G246">
        <v>1547989</v>
      </c>
      <c r="H246">
        <v>12517664</v>
      </c>
      <c r="I246">
        <v>57496</v>
      </c>
      <c r="J246">
        <v>268152</v>
      </c>
      <c r="K246">
        <v>343199</v>
      </c>
      <c r="L246">
        <v>313360</v>
      </c>
      <c r="M246">
        <v>8459</v>
      </c>
      <c r="N246">
        <v>190900</v>
      </c>
      <c r="O246">
        <v>90215</v>
      </c>
      <c r="P246">
        <v>52929</v>
      </c>
      <c r="Q246">
        <v>17643</v>
      </c>
      <c r="R246">
        <v>30113</v>
      </c>
      <c r="S246">
        <v>123433</v>
      </c>
      <c r="T246">
        <v>67417</v>
      </c>
      <c r="U246">
        <v>56016</v>
      </c>
      <c r="V246">
        <v>160764</v>
      </c>
      <c r="W246">
        <v>1101851</v>
      </c>
      <c r="X246">
        <v>2770784</v>
      </c>
      <c r="Y246">
        <v>481</v>
      </c>
      <c r="Z246">
        <v>125722</v>
      </c>
      <c r="AA246">
        <v>2031068</v>
      </c>
      <c r="AB246">
        <v>5021995</v>
      </c>
      <c r="AC246">
        <v>11100995</v>
      </c>
      <c r="AD246">
        <v>3005253</v>
      </c>
      <c r="AE246">
        <v>110679</v>
      </c>
      <c r="AF246">
        <v>222493</v>
      </c>
      <c r="AG246">
        <v>2672081</v>
      </c>
      <c r="AH246">
        <v>2114296</v>
      </c>
      <c r="AI246">
        <v>617057</v>
      </c>
      <c r="AJ246">
        <v>849658</v>
      </c>
      <c r="AK246">
        <v>647580</v>
      </c>
      <c r="AL246">
        <v>241978</v>
      </c>
      <c r="AM246">
        <v>1589494</v>
      </c>
      <c r="AN246">
        <v>98061</v>
      </c>
      <c r="AO246">
        <v>4051913</v>
      </c>
      <c r="AP246">
        <v>15080781</v>
      </c>
      <c r="AQ246">
        <v>13112723</v>
      </c>
      <c r="AR246">
        <v>11135826</v>
      </c>
      <c r="AS246">
        <v>1976897</v>
      </c>
      <c r="AT246">
        <v>2006820</v>
      </c>
      <c r="AU246">
        <v>100.2570321874248</v>
      </c>
      <c r="AV246">
        <v>33.860475681922289</v>
      </c>
      <c r="AW246">
        <v>33.947508003239967</v>
      </c>
      <c r="AX246">
        <v>21459871</v>
      </c>
      <c r="AY246">
        <v>8942207</v>
      </c>
      <c r="AZ246">
        <v>3214970</v>
      </c>
      <c r="BA246">
        <v>3006191</v>
      </c>
      <c r="BB246">
        <v>1238483</v>
      </c>
      <c r="BC246">
        <v>1482563</v>
      </c>
      <c r="BD246">
        <v>10358876</v>
      </c>
      <c r="BE246">
        <v>63664</v>
      </c>
      <c r="BF246">
        <v>2794367</v>
      </c>
    </row>
    <row r="247" spans="1:58" x14ac:dyDescent="0.25">
      <c r="A247" s="3" t="s">
        <v>423</v>
      </c>
      <c r="B247">
        <v>26860497</v>
      </c>
      <c r="C247">
        <v>14074936</v>
      </c>
      <c r="D247">
        <v>7923017</v>
      </c>
      <c r="E247">
        <v>3227414</v>
      </c>
      <c r="F247">
        <v>1340886</v>
      </c>
      <c r="G247">
        <v>1583619</v>
      </c>
      <c r="H247">
        <v>12785561</v>
      </c>
      <c r="I247">
        <v>51419</v>
      </c>
      <c r="J247">
        <v>304724</v>
      </c>
      <c r="K247">
        <v>351596</v>
      </c>
      <c r="L247">
        <v>329218</v>
      </c>
      <c r="M247">
        <v>11692</v>
      </c>
      <c r="N247">
        <v>196328</v>
      </c>
      <c r="O247">
        <v>99352</v>
      </c>
      <c r="P247">
        <v>48484</v>
      </c>
      <c r="Q247">
        <v>16161</v>
      </c>
      <c r="R247">
        <v>32331</v>
      </c>
      <c r="S247">
        <v>125631</v>
      </c>
      <c r="T247">
        <v>67834</v>
      </c>
      <c r="U247">
        <v>57797</v>
      </c>
      <c r="V247">
        <v>168904</v>
      </c>
      <c r="W247">
        <v>1089399</v>
      </c>
      <c r="X247">
        <v>2750257</v>
      </c>
      <c r="Y247">
        <v>521</v>
      </c>
      <c r="Z247">
        <v>131207</v>
      </c>
      <c r="AA247">
        <v>2108390</v>
      </c>
      <c r="AB247">
        <v>5166275</v>
      </c>
      <c r="AC247">
        <v>11228700</v>
      </c>
      <c r="AD247">
        <v>3019023</v>
      </c>
      <c r="AE247">
        <v>116493</v>
      </c>
      <c r="AF247">
        <v>234126</v>
      </c>
      <c r="AG247">
        <v>2668404</v>
      </c>
      <c r="AH247">
        <v>2143460</v>
      </c>
      <c r="AI247">
        <v>589699</v>
      </c>
      <c r="AJ247">
        <v>859401</v>
      </c>
      <c r="AK247">
        <v>694360</v>
      </c>
      <c r="AL247">
        <v>258843</v>
      </c>
      <c r="AM247">
        <v>1655679</v>
      </c>
      <c r="AN247">
        <v>96934</v>
      </c>
      <c r="AO247">
        <v>4054761</v>
      </c>
      <c r="AP247">
        <v>15631797</v>
      </c>
      <c r="AQ247">
        <v>13566792</v>
      </c>
      <c r="AR247">
        <v>11561022</v>
      </c>
      <c r="AS247">
        <v>2005770</v>
      </c>
      <c r="AT247">
        <v>2030231</v>
      </c>
      <c r="AU247">
        <v>99.777540970089177</v>
      </c>
      <c r="AV247">
        <v>33.099156810126964</v>
      </c>
      <c r="AW247">
        <v>33.02552474697849</v>
      </c>
      <c r="AX247">
        <v>21848320</v>
      </c>
      <c r="AY247">
        <v>9062759</v>
      </c>
      <c r="AZ247">
        <v>3259602</v>
      </c>
      <c r="BA247">
        <v>3037249</v>
      </c>
      <c r="BB247">
        <v>1256424</v>
      </c>
      <c r="BC247">
        <v>1509484</v>
      </c>
      <c r="BD247">
        <v>10619620</v>
      </c>
      <c r="BE247">
        <v>65026</v>
      </c>
      <c r="BF247">
        <v>2827562</v>
      </c>
    </row>
    <row r="248" spans="1:58" x14ac:dyDescent="0.25">
      <c r="A248" s="3" t="s">
        <v>424</v>
      </c>
      <c r="B248">
        <v>27698772</v>
      </c>
      <c r="C248">
        <v>14449285</v>
      </c>
      <c r="D248">
        <v>8207511</v>
      </c>
      <c r="E248">
        <v>3258070</v>
      </c>
      <c r="F248">
        <v>1365017</v>
      </c>
      <c r="G248">
        <v>1618687</v>
      </c>
      <c r="H248">
        <v>13249487</v>
      </c>
      <c r="I248">
        <v>63571</v>
      </c>
      <c r="J248">
        <v>326889</v>
      </c>
      <c r="K248">
        <v>380360</v>
      </c>
      <c r="L248">
        <v>359020</v>
      </c>
      <c r="M248">
        <v>14560</v>
      </c>
      <c r="N248">
        <v>212576</v>
      </c>
      <c r="O248">
        <v>110974</v>
      </c>
      <c r="P248">
        <v>52117</v>
      </c>
      <c r="Q248">
        <v>17372</v>
      </c>
      <c r="R248">
        <v>32113</v>
      </c>
      <c r="S248">
        <v>127833</v>
      </c>
      <c r="T248">
        <v>68250</v>
      </c>
      <c r="U248">
        <v>59583</v>
      </c>
      <c r="V248">
        <v>158934</v>
      </c>
      <c r="W248">
        <v>1058806</v>
      </c>
      <c r="X248">
        <v>2905296</v>
      </c>
      <c r="Y248">
        <v>529</v>
      </c>
      <c r="Z248">
        <v>134404</v>
      </c>
      <c r="AA248">
        <v>2108248</v>
      </c>
      <c r="AB248">
        <v>5398461</v>
      </c>
      <c r="AC248">
        <v>11397995</v>
      </c>
      <c r="AD248">
        <v>3000377</v>
      </c>
      <c r="AE248">
        <v>90071</v>
      </c>
      <c r="AF248">
        <v>250116</v>
      </c>
      <c r="AG248">
        <v>2660190</v>
      </c>
      <c r="AH248">
        <v>2260830</v>
      </c>
      <c r="AI248">
        <v>590882</v>
      </c>
      <c r="AJ248">
        <v>903561</v>
      </c>
      <c r="AK248">
        <v>766386</v>
      </c>
      <c r="AL248">
        <v>276048</v>
      </c>
      <c r="AM248">
        <v>1699382</v>
      </c>
      <c r="AN248">
        <v>86222</v>
      </c>
      <c r="AO248">
        <v>4075136</v>
      </c>
      <c r="AP248">
        <v>16300777</v>
      </c>
      <c r="AQ248">
        <v>13574117</v>
      </c>
      <c r="AR248">
        <v>11584994</v>
      </c>
      <c r="AS248">
        <v>1989123</v>
      </c>
      <c r="AT248">
        <v>2045086</v>
      </c>
      <c r="AU248">
        <v>95.818763537297443</v>
      </c>
      <c r="AV248">
        <v>33.684218999524887</v>
      </c>
      <c r="AW248">
        <v>32.275802152540166</v>
      </c>
      <c r="AX248">
        <v>22416171</v>
      </c>
      <c r="AY248">
        <v>9166684</v>
      </c>
      <c r="AZ248">
        <v>3305526</v>
      </c>
      <c r="BA248">
        <v>3068660</v>
      </c>
      <c r="BB248">
        <v>1273185</v>
      </c>
      <c r="BC248">
        <v>1519313</v>
      </c>
      <c r="BD248">
        <v>11018176</v>
      </c>
      <c r="BE248">
        <v>66410</v>
      </c>
      <c r="BF248">
        <v>2863349</v>
      </c>
    </row>
    <row r="249" spans="1:58" x14ac:dyDescent="0.25">
      <c r="A249" s="3" t="s">
        <v>425</v>
      </c>
      <c r="B249">
        <v>28405003</v>
      </c>
      <c r="C249">
        <v>14798920</v>
      </c>
      <c r="D249">
        <v>8465575</v>
      </c>
      <c r="E249">
        <v>3305876</v>
      </c>
      <c r="F249">
        <v>1388242</v>
      </c>
      <c r="G249">
        <v>1639226</v>
      </c>
      <c r="H249">
        <v>13606083</v>
      </c>
      <c r="I249">
        <v>41996</v>
      </c>
      <c r="J249">
        <v>305782</v>
      </c>
      <c r="K249">
        <v>375331</v>
      </c>
      <c r="L249">
        <v>363225</v>
      </c>
      <c r="M249">
        <v>10103</v>
      </c>
      <c r="N249">
        <v>206557</v>
      </c>
      <c r="O249">
        <v>105397</v>
      </c>
      <c r="P249">
        <v>50010</v>
      </c>
      <c r="Q249">
        <v>16670</v>
      </c>
      <c r="R249">
        <v>34480</v>
      </c>
      <c r="S249">
        <v>119291</v>
      </c>
      <c r="T249">
        <v>66171</v>
      </c>
      <c r="U249">
        <v>53120</v>
      </c>
      <c r="V249">
        <v>160028</v>
      </c>
      <c r="W249">
        <v>1043745</v>
      </c>
      <c r="X249">
        <v>3144016</v>
      </c>
      <c r="Y249">
        <v>538</v>
      </c>
      <c r="Z249">
        <v>146510</v>
      </c>
      <c r="AA249">
        <v>2167880</v>
      </c>
      <c r="AB249">
        <v>5521081</v>
      </c>
      <c r="AC249">
        <v>11577406</v>
      </c>
      <c r="AD249">
        <v>3027049</v>
      </c>
      <c r="AE249">
        <v>96494</v>
      </c>
      <c r="AF249">
        <v>257523</v>
      </c>
      <c r="AG249">
        <v>2673032</v>
      </c>
      <c r="AH249">
        <v>2311473</v>
      </c>
      <c r="AI249">
        <v>600599</v>
      </c>
      <c r="AJ249">
        <v>922012</v>
      </c>
      <c r="AK249">
        <v>788862</v>
      </c>
      <c r="AL249">
        <v>282956</v>
      </c>
      <c r="AM249">
        <v>1708719</v>
      </c>
      <c r="AN249">
        <v>98139</v>
      </c>
      <c r="AO249">
        <v>4149070</v>
      </c>
      <c r="AP249">
        <v>16827597</v>
      </c>
      <c r="AQ249">
        <v>14510242</v>
      </c>
      <c r="AR249">
        <v>12310598</v>
      </c>
      <c r="AS249">
        <v>2199644</v>
      </c>
      <c r="AT249">
        <v>2127680</v>
      </c>
      <c r="AU249">
        <v>98.872835567926373</v>
      </c>
      <c r="AV249">
        <v>32.086470617139</v>
      </c>
      <c r="AW249">
        <v>31.724803332834849</v>
      </c>
      <c r="AX249">
        <v>22927686</v>
      </c>
      <c r="AY249">
        <v>9321603</v>
      </c>
      <c r="AZ249">
        <v>3350869</v>
      </c>
      <c r="BA249">
        <v>3107373</v>
      </c>
      <c r="BB249">
        <v>1290940</v>
      </c>
      <c r="BC249">
        <v>1572421</v>
      </c>
      <c r="BD249">
        <v>11350280</v>
      </c>
      <c r="BE249">
        <v>67801</v>
      </c>
      <c r="BF249">
        <v>2904619</v>
      </c>
    </row>
    <row r="250" spans="1:58" x14ac:dyDescent="0.25">
      <c r="A250" s="3" t="s">
        <v>426</v>
      </c>
      <c r="B250">
        <v>29095948</v>
      </c>
      <c r="C250">
        <v>15294664</v>
      </c>
      <c r="D250">
        <v>8851548</v>
      </c>
      <c r="E250">
        <v>3352934</v>
      </c>
      <c r="F250">
        <v>1404930</v>
      </c>
      <c r="G250">
        <v>1685252</v>
      </c>
      <c r="H250">
        <v>13801284</v>
      </c>
      <c r="I250">
        <v>53045</v>
      </c>
      <c r="J250">
        <v>269150</v>
      </c>
      <c r="K250">
        <v>355438</v>
      </c>
      <c r="L250">
        <v>377091</v>
      </c>
      <c r="M250">
        <v>12154</v>
      </c>
      <c r="N250">
        <v>209504</v>
      </c>
      <c r="O250">
        <v>118946</v>
      </c>
      <c r="P250">
        <v>44880</v>
      </c>
      <c r="Q250">
        <v>14960</v>
      </c>
      <c r="R250">
        <v>30718</v>
      </c>
      <c r="S250">
        <v>114126</v>
      </c>
      <c r="T250">
        <v>64068</v>
      </c>
      <c r="U250">
        <v>50058</v>
      </c>
      <c r="V250">
        <v>152763</v>
      </c>
      <c r="W250">
        <v>970391</v>
      </c>
      <c r="X250">
        <v>3155716</v>
      </c>
      <c r="Y250">
        <v>548</v>
      </c>
      <c r="Z250">
        <v>149921</v>
      </c>
      <c r="AA250">
        <v>2235216</v>
      </c>
      <c r="AB250">
        <v>5746221</v>
      </c>
      <c r="AC250">
        <v>11851575</v>
      </c>
      <c r="AD250">
        <v>3084498</v>
      </c>
      <c r="AE250">
        <v>111671</v>
      </c>
      <c r="AF250">
        <v>274074</v>
      </c>
      <c r="AG250">
        <v>2698753</v>
      </c>
      <c r="AH250">
        <v>2378127</v>
      </c>
      <c r="AI250">
        <v>598879</v>
      </c>
      <c r="AJ250">
        <v>974198</v>
      </c>
      <c r="AK250">
        <v>805049</v>
      </c>
      <c r="AL250">
        <v>297905</v>
      </c>
      <c r="AM250">
        <v>1760837</v>
      </c>
      <c r="AN250">
        <v>95147</v>
      </c>
      <c r="AO250">
        <v>4235061</v>
      </c>
      <c r="AP250">
        <v>17244373</v>
      </c>
      <c r="AQ250">
        <v>13908849</v>
      </c>
      <c r="AR250">
        <v>11801409</v>
      </c>
      <c r="AS250">
        <v>2107440</v>
      </c>
      <c r="AT250">
        <v>2100715</v>
      </c>
      <c r="AU250">
        <v>92.839351342662084</v>
      </c>
      <c r="AV250">
        <v>34.121010272051045</v>
      </c>
      <c r="AW250">
        <v>31.677724608135289</v>
      </c>
      <c r="AX250">
        <v>23280957</v>
      </c>
      <c r="AY250">
        <v>9479673</v>
      </c>
      <c r="AZ250">
        <v>3407869</v>
      </c>
      <c r="BA250">
        <v>3146919</v>
      </c>
      <c r="BB250">
        <v>1309595</v>
      </c>
      <c r="BC250">
        <v>1615290</v>
      </c>
      <c r="BD250">
        <v>11429382</v>
      </c>
      <c r="BE250">
        <v>69098</v>
      </c>
      <c r="BF250">
        <v>2949356</v>
      </c>
    </row>
    <row r="251" spans="1:58" x14ac:dyDescent="0.25">
      <c r="A251" s="3" t="s">
        <v>427</v>
      </c>
      <c r="B251">
        <v>29711919</v>
      </c>
      <c r="C251">
        <v>15643468</v>
      </c>
      <c r="D251">
        <v>9090322</v>
      </c>
      <c r="E251">
        <v>3419684</v>
      </c>
      <c r="F251">
        <v>1424305</v>
      </c>
      <c r="G251">
        <v>1709158</v>
      </c>
      <c r="H251">
        <v>14068451</v>
      </c>
      <c r="I251">
        <v>43697</v>
      </c>
      <c r="J251">
        <v>264911</v>
      </c>
      <c r="K251">
        <v>356342</v>
      </c>
      <c r="L251">
        <v>398615</v>
      </c>
      <c r="M251">
        <v>12668</v>
      </c>
      <c r="N251">
        <v>205727</v>
      </c>
      <c r="O251">
        <v>118689</v>
      </c>
      <c r="P251">
        <v>44794</v>
      </c>
      <c r="Q251">
        <v>14931</v>
      </c>
      <c r="R251">
        <v>27313</v>
      </c>
      <c r="S251">
        <v>110266</v>
      </c>
      <c r="T251">
        <v>61942</v>
      </c>
      <c r="U251">
        <v>48324</v>
      </c>
      <c r="V251">
        <v>153617</v>
      </c>
      <c r="W251">
        <v>964281</v>
      </c>
      <c r="X251">
        <v>3314585</v>
      </c>
      <c r="Y251">
        <v>566</v>
      </c>
      <c r="Z251">
        <v>159532</v>
      </c>
      <c r="AA251">
        <v>2217738</v>
      </c>
      <c r="AB251">
        <v>5865906</v>
      </c>
      <c r="AC251">
        <v>11945319</v>
      </c>
      <c r="AD251">
        <v>3104065</v>
      </c>
      <c r="AE251">
        <v>110579</v>
      </c>
      <c r="AF251">
        <v>281864</v>
      </c>
      <c r="AG251">
        <v>2711622</v>
      </c>
      <c r="AH251">
        <v>2406228</v>
      </c>
      <c r="AI251">
        <v>607576</v>
      </c>
      <c r="AJ251">
        <v>967008</v>
      </c>
      <c r="AK251">
        <v>831644</v>
      </c>
      <c r="AL251">
        <v>310960</v>
      </c>
      <c r="AM251">
        <v>1777183</v>
      </c>
      <c r="AN251">
        <v>94466</v>
      </c>
      <c r="AO251">
        <v>4252417</v>
      </c>
      <c r="AP251">
        <v>17766600</v>
      </c>
      <c r="AQ251">
        <v>14257382</v>
      </c>
      <c r="AR251">
        <v>12107129</v>
      </c>
      <c r="AS251">
        <v>2150253</v>
      </c>
      <c r="AT251">
        <v>2216374</v>
      </c>
      <c r="AU251">
        <v>92.723175364725861</v>
      </c>
      <c r="AV251">
        <v>33.448918105765678</v>
      </c>
      <c r="AW251">
        <v>31.014898992812647</v>
      </c>
      <c r="AX251">
        <v>23694302</v>
      </c>
      <c r="AY251">
        <v>9625851</v>
      </c>
      <c r="AZ251">
        <v>3462171</v>
      </c>
      <c r="BA251">
        <v>3186885</v>
      </c>
      <c r="BB251">
        <v>1330268</v>
      </c>
      <c r="BC251">
        <v>1646527</v>
      </c>
      <c r="BD251">
        <v>11748983</v>
      </c>
      <c r="BE251">
        <v>70314</v>
      </c>
      <c r="BF251">
        <v>2996077</v>
      </c>
    </row>
    <row r="252" spans="1:58" x14ac:dyDescent="0.25">
      <c r="A252" s="3" t="s">
        <v>428</v>
      </c>
      <c r="B252">
        <v>30460616</v>
      </c>
      <c r="C252">
        <v>15949055</v>
      </c>
      <c r="D252">
        <v>9297873</v>
      </c>
      <c r="E252">
        <v>3481338</v>
      </c>
      <c r="F252">
        <v>1449818</v>
      </c>
      <c r="G252">
        <v>1720026</v>
      </c>
      <c r="H252">
        <v>14511561</v>
      </c>
      <c r="I252">
        <v>49336</v>
      </c>
      <c r="J252">
        <v>249199</v>
      </c>
      <c r="K252">
        <v>386992</v>
      </c>
      <c r="L252">
        <v>428003</v>
      </c>
      <c r="M252">
        <v>15533</v>
      </c>
      <c r="N252">
        <v>211417</v>
      </c>
      <c r="O252">
        <v>122669</v>
      </c>
      <c r="P252">
        <v>45463</v>
      </c>
      <c r="Q252">
        <v>15154</v>
      </c>
      <c r="R252">
        <v>28131</v>
      </c>
      <c r="S252">
        <v>108110</v>
      </c>
      <c r="T252">
        <v>59817</v>
      </c>
      <c r="U252">
        <v>48293</v>
      </c>
      <c r="V252">
        <v>147594</v>
      </c>
      <c r="W252">
        <v>964060</v>
      </c>
      <c r="X252">
        <v>3600319</v>
      </c>
      <c r="Y252">
        <v>580</v>
      </c>
      <c r="Z252">
        <v>173221</v>
      </c>
      <c r="AA252">
        <v>2099243</v>
      </c>
      <c r="AB252">
        <v>6077954</v>
      </c>
      <c r="AC252">
        <v>12052061</v>
      </c>
      <c r="AD252">
        <v>3153605</v>
      </c>
      <c r="AE252">
        <v>112517</v>
      </c>
      <c r="AF252">
        <v>304116</v>
      </c>
      <c r="AG252">
        <v>2736972</v>
      </c>
      <c r="AH252">
        <v>2512551</v>
      </c>
      <c r="AI252">
        <v>612332</v>
      </c>
      <c r="AJ252">
        <v>1028421</v>
      </c>
      <c r="AK252">
        <v>871797</v>
      </c>
      <c r="AL252">
        <v>322943</v>
      </c>
      <c r="AM252">
        <v>1812989</v>
      </c>
      <c r="AN252">
        <v>85421</v>
      </c>
      <c r="AO252">
        <v>4164552</v>
      </c>
      <c r="AP252">
        <v>18408555</v>
      </c>
      <c r="AQ252">
        <v>15089636</v>
      </c>
      <c r="AR252">
        <v>12846800</v>
      </c>
      <c r="AS252">
        <v>2242836</v>
      </c>
      <c r="AT252">
        <v>2344607</v>
      </c>
      <c r="AU252">
        <v>94.707285386231177</v>
      </c>
      <c r="AV252">
        <v>32.500153036655242</v>
      </c>
      <c r="AW252">
        <v>30.780012687386961</v>
      </c>
      <c r="AX252">
        <v>24223351</v>
      </c>
      <c r="AY252">
        <v>9711790</v>
      </c>
      <c r="AZ252">
        <v>3519817</v>
      </c>
      <c r="BA252">
        <v>3225544</v>
      </c>
      <c r="BB252">
        <v>1352272</v>
      </c>
      <c r="BC252">
        <v>1614157</v>
      </c>
      <c r="BD252">
        <v>12171290</v>
      </c>
      <c r="BE252">
        <v>71506</v>
      </c>
      <c r="BF252">
        <v>3043565</v>
      </c>
    </row>
    <row r="253" spans="1:58" x14ac:dyDescent="0.25">
      <c r="A253" s="3" t="s">
        <v>429</v>
      </c>
      <c r="B253">
        <v>31200945</v>
      </c>
      <c r="C253">
        <v>16367920</v>
      </c>
      <c r="D253">
        <v>9598263</v>
      </c>
      <c r="E253">
        <v>3535736</v>
      </c>
      <c r="F253">
        <v>1483470</v>
      </c>
      <c r="G253">
        <v>1750451</v>
      </c>
      <c r="H253">
        <v>14833025</v>
      </c>
      <c r="I253">
        <v>45306</v>
      </c>
      <c r="J253">
        <v>236165</v>
      </c>
      <c r="K253">
        <v>360421</v>
      </c>
      <c r="L253">
        <v>442716</v>
      </c>
      <c r="M253">
        <v>13914</v>
      </c>
      <c r="N253">
        <v>189700</v>
      </c>
      <c r="O253">
        <v>109057</v>
      </c>
      <c r="P253">
        <v>39167</v>
      </c>
      <c r="Q253">
        <v>13056</v>
      </c>
      <c r="R253">
        <v>28420</v>
      </c>
      <c r="S253">
        <v>103084</v>
      </c>
      <c r="T253">
        <v>55269</v>
      </c>
      <c r="U253">
        <v>47815</v>
      </c>
      <c r="V253">
        <v>143216</v>
      </c>
      <c r="W253">
        <v>974300</v>
      </c>
      <c r="X253">
        <v>3769925</v>
      </c>
      <c r="Y253">
        <v>624</v>
      </c>
      <c r="Z253">
        <v>174805</v>
      </c>
      <c r="AA253">
        <v>2180375</v>
      </c>
      <c r="AB253">
        <v>6198474</v>
      </c>
      <c r="AC253">
        <v>12311420</v>
      </c>
      <c r="AD253">
        <v>3206612</v>
      </c>
      <c r="AE253">
        <v>126169</v>
      </c>
      <c r="AF253">
        <v>318655</v>
      </c>
      <c r="AG253">
        <v>2761788</v>
      </c>
      <c r="AH253">
        <v>2568523</v>
      </c>
      <c r="AI253">
        <v>610717</v>
      </c>
      <c r="AJ253">
        <v>1082131</v>
      </c>
      <c r="AK253">
        <v>875676</v>
      </c>
      <c r="AL253">
        <v>320571</v>
      </c>
      <c r="AM253">
        <v>1825123</v>
      </c>
      <c r="AN253">
        <v>73230</v>
      </c>
      <c r="AO253">
        <v>4317361</v>
      </c>
      <c r="AP253">
        <v>18889525</v>
      </c>
      <c r="AQ253">
        <v>15691548</v>
      </c>
      <c r="AR253">
        <v>13062849</v>
      </c>
      <c r="AS253">
        <v>2628699</v>
      </c>
      <c r="AT253">
        <v>2426609</v>
      </c>
      <c r="AU253">
        <v>95.916423179255702</v>
      </c>
      <c r="AV253">
        <v>31.874848058709272</v>
      </c>
      <c r="AW253">
        <v>30.573214151736352</v>
      </c>
      <c r="AX253">
        <v>24697450</v>
      </c>
      <c r="AY253">
        <v>9864425</v>
      </c>
      <c r="AZ253">
        <v>3570512</v>
      </c>
      <c r="BA253">
        <v>3264109</v>
      </c>
      <c r="BB253">
        <v>1373883</v>
      </c>
      <c r="BC253">
        <v>1655921</v>
      </c>
      <c r="BD253">
        <v>12386030</v>
      </c>
      <c r="BE253">
        <v>72674</v>
      </c>
      <c r="BF253">
        <v>3093584</v>
      </c>
    </row>
    <row r="254" spans="1:58" x14ac:dyDescent="0.25">
      <c r="A254" s="3" t="s">
        <v>430</v>
      </c>
      <c r="B254">
        <v>32289333</v>
      </c>
      <c r="C254">
        <v>16920301</v>
      </c>
      <c r="D254">
        <v>10035885</v>
      </c>
      <c r="E254">
        <v>3586251</v>
      </c>
      <c r="F254">
        <v>1510830</v>
      </c>
      <c r="G254">
        <v>1787335</v>
      </c>
      <c r="H254">
        <v>15369032</v>
      </c>
      <c r="I254">
        <v>55824</v>
      </c>
      <c r="J254">
        <v>276781</v>
      </c>
      <c r="K254">
        <v>331493</v>
      </c>
      <c r="L254">
        <v>460558</v>
      </c>
      <c r="M254">
        <v>8695</v>
      </c>
      <c r="N254">
        <v>188115</v>
      </c>
      <c r="O254">
        <v>114501</v>
      </c>
      <c r="P254">
        <v>33119</v>
      </c>
      <c r="Q254">
        <v>11040</v>
      </c>
      <c r="R254">
        <v>29455</v>
      </c>
      <c r="S254">
        <v>99755</v>
      </c>
      <c r="T254">
        <v>50671</v>
      </c>
      <c r="U254">
        <v>49084</v>
      </c>
      <c r="V254">
        <v>130747</v>
      </c>
      <c r="W254">
        <v>1039857</v>
      </c>
      <c r="X254">
        <v>4032196</v>
      </c>
      <c r="Y254">
        <v>675</v>
      </c>
      <c r="Z254">
        <v>181888</v>
      </c>
      <c r="AA254">
        <v>2265597</v>
      </c>
      <c r="AB254">
        <v>6296851</v>
      </c>
      <c r="AC254">
        <v>12561517</v>
      </c>
      <c r="AD254">
        <v>3312960</v>
      </c>
      <c r="AE254">
        <v>154347</v>
      </c>
      <c r="AF254">
        <v>346699</v>
      </c>
      <c r="AG254">
        <v>2811914</v>
      </c>
      <c r="AH254">
        <v>2668804</v>
      </c>
      <c r="AI254">
        <v>614434</v>
      </c>
      <c r="AJ254">
        <v>1160438</v>
      </c>
      <c r="AK254">
        <v>893933</v>
      </c>
      <c r="AL254">
        <v>332060</v>
      </c>
      <c r="AM254">
        <v>1859504</v>
      </c>
      <c r="AN254">
        <v>63114</v>
      </c>
      <c r="AO254">
        <v>4325075</v>
      </c>
      <c r="AP254">
        <v>19727816</v>
      </c>
      <c r="AQ254">
        <v>16562543</v>
      </c>
      <c r="AR254">
        <v>13916853</v>
      </c>
      <c r="AS254">
        <v>2645690</v>
      </c>
      <c r="AT254">
        <v>2618184</v>
      </c>
      <c r="AU254">
        <v>97.226815761595972</v>
      </c>
      <c r="AV254">
        <v>31.186327736806529</v>
      </c>
      <c r="AW254">
        <v>30.321473411472379</v>
      </c>
      <c r="AX254">
        <v>25378312</v>
      </c>
      <c r="AY254">
        <v>10009280</v>
      </c>
      <c r="AZ254">
        <v>3656933</v>
      </c>
      <c r="BA254">
        <v>3302903</v>
      </c>
      <c r="BB254">
        <v>1395363</v>
      </c>
      <c r="BC254">
        <v>1654081</v>
      </c>
      <c r="BD254">
        <v>12816795</v>
      </c>
      <c r="BE254">
        <v>73812</v>
      </c>
      <c r="BF254">
        <v>3147160</v>
      </c>
    </row>
    <row r="255" spans="1:58" x14ac:dyDescent="0.25">
      <c r="A255" s="3" t="s">
        <v>431</v>
      </c>
      <c r="B255">
        <v>32956459</v>
      </c>
      <c r="C255">
        <v>17234443</v>
      </c>
      <c r="D255">
        <v>10282756</v>
      </c>
      <c r="E255">
        <v>3613191</v>
      </c>
      <c r="F255">
        <v>1533374</v>
      </c>
      <c r="G255">
        <v>1805122</v>
      </c>
      <c r="H255">
        <v>15722016</v>
      </c>
      <c r="I255">
        <v>56965</v>
      </c>
      <c r="J255">
        <v>305384</v>
      </c>
      <c r="K255">
        <v>289046</v>
      </c>
      <c r="L255">
        <v>518735</v>
      </c>
      <c r="M255">
        <v>7643</v>
      </c>
      <c r="N255">
        <v>162356</v>
      </c>
      <c r="O255">
        <v>79935</v>
      </c>
      <c r="P255">
        <v>38968</v>
      </c>
      <c r="Q255">
        <v>12989</v>
      </c>
      <c r="R255">
        <v>30464</v>
      </c>
      <c r="S255">
        <v>96167</v>
      </c>
      <c r="T255">
        <v>46022</v>
      </c>
      <c r="U255">
        <v>50145</v>
      </c>
      <c r="V255">
        <v>128428</v>
      </c>
      <c r="W255">
        <v>1065175</v>
      </c>
      <c r="X255">
        <v>4193250</v>
      </c>
      <c r="Y255">
        <v>694</v>
      </c>
      <c r="Z255">
        <v>183739</v>
      </c>
      <c r="AA255">
        <v>2302048</v>
      </c>
      <c r="AB255">
        <v>6412386</v>
      </c>
      <c r="AC255">
        <v>12828210</v>
      </c>
      <c r="AD255">
        <v>3324390</v>
      </c>
      <c r="AE255">
        <v>131416</v>
      </c>
      <c r="AF255">
        <v>358893</v>
      </c>
      <c r="AG255">
        <v>2834081</v>
      </c>
      <c r="AH255">
        <v>2851341</v>
      </c>
      <c r="AI255">
        <v>670731</v>
      </c>
      <c r="AJ255">
        <v>1250534</v>
      </c>
      <c r="AK255">
        <v>930075</v>
      </c>
      <c r="AL255">
        <v>348388</v>
      </c>
      <c r="AM255">
        <v>1864257</v>
      </c>
      <c r="AN255">
        <v>51882</v>
      </c>
      <c r="AO255">
        <v>4387952</v>
      </c>
      <c r="AP255">
        <v>20128249</v>
      </c>
      <c r="AQ255">
        <v>16923511</v>
      </c>
      <c r="AR255">
        <v>14219749</v>
      </c>
      <c r="AS255">
        <v>2703762</v>
      </c>
      <c r="AT255">
        <v>2711633</v>
      </c>
      <c r="AU255">
        <v>97.550185351522103</v>
      </c>
      <c r="AV255">
        <v>31.45243645046509</v>
      </c>
      <c r="AW255">
        <v>30.681910054998394</v>
      </c>
      <c r="AX255">
        <v>25874239</v>
      </c>
      <c r="AY255">
        <v>10152223</v>
      </c>
      <c r="AZ255">
        <v>3712622</v>
      </c>
      <c r="BA255">
        <v>3341164</v>
      </c>
      <c r="BB255">
        <v>1416373</v>
      </c>
      <c r="BC255">
        <v>1682064</v>
      </c>
      <c r="BD255">
        <v>13046029</v>
      </c>
      <c r="BE255">
        <v>74891</v>
      </c>
      <c r="BF255">
        <v>3204958</v>
      </c>
    </row>
    <row r="256" spans="1:58" x14ac:dyDescent="0.25">
      <c r="A256" s="3" t="s">
        <v>432</v>
      </c>
      <c r="B256">
        <v>33207670</v>
      </c>
      <c r="C256">
        <v>17292733</v>
      </c>
      <c r="D256">
        <v>10245935</v>
      </c>
      <c r="E256">
        <v>3634756</v>
      </c>
      <c r="F256">
        <v>1556155</v>
      </c>
      <c r="G256">
        <v>1855887</v>
      </c>
      <c r="H256">
        <v>15914937</v>
      </c>
      <c r="I256">
        <v>50250</v>
      </c>
      <c r="J256">
        <v>300583</v>
      </c>
      <c r="K256">
        <v>261335</v>
      </c>
      <c r="L256">
        <v>565641</v>
      </c>
      <c r="M256">
        <v>8050</v>
      </c>
      <c r="N256">
        <v>149742</v>
      </c>
      <c r="O256">
        <v>69462</v>
      </c>
      <c r="P256">
        <v>38319</v>
      </c>
      <c r="Q256">
        <v>12773</v>
      </c>
      <c r="R256">
        <v>29188</v>
      </c>
      <c r="S256">
        <v>90798</v>
      </c>
      <c r="T256">
        <v>41374</v>
      </c>
      <c r="U256">
        <v>49424</v>
      </c>
      <c r="V256">
        <v>151391</v>
      </c>
      <c r="W256">
        <v>1033221</v>
      </c>
      <c r="X256">
        <v>4188219</v>
      </c>
      <c r="Y256">
        <v>712</v>
      </c>
      <c r="Z256">
        <v>178028</v>
      </c>
      <c r="AA256">
        <v>2262207</v>
      </c>
      <c r="AB256">
        <v>6674760</v>
      </c>
      <c r="AC256">
        <v>13151972</v>
      </c>
      <c r="AD256">
        <v>3359475</v>
      </c>
      <c r="AE256">
        <v>123814</v>
      </c>
      <c r="AF256">
        <v>375360</v>
      </c>
      <c r="AG256">
        <v>2860301</v>
      </c>
      <c r="AH256">
        <v>2976719</v>
      </c>
      <c r="AI256">
        <v>714425</v>
      </c>
      <c r="AJ256">
        <v>1315942</v>
      </c>
      <c r="AK256">
        <v>946352</v>
      </c>
      <c r="AL256">
        <v>384157</v>
      </c>
      <c r="AM256">
        <v>1898892</v>
      </c>
      <c r="AN256">
        <v>35828</v>
      </c>
      <c r="AO256">
        <v>4496901</v>
      </c>
      <c r="AP256">
        <v>20055698</v>
      </c>
      <c r="AQ256">
        <v>16333228</v>
      </c>
      <c r="AR256">
        <v>13771042</v>
      </c>
      <c r="AS256">
        <v>2562186</v>
      </c>
      <c r="AT256">
        <v>2627511</v>
      </c>
      <c r="AU256">
        <v>94.540408731798991</v>
      </c>
      <c r="AV256">
        <v>33.4174445272687</v>
      </c>
      <c r="AW256">
        <v>31.59298864380202</v>
      </c>
      <c r="AX256">
        <v>26177474</v>
      </c>
      <c r="AY256">
        <v>10262537</v>
      </c>
      <c r="AZ256">
        <v>3780110</v>
      </c>
      <c r="BA256">
        <v>3379990</v>
      </c>
      <c r="BB256">
        <v>1438851</v>
      </c>
      <c r="BC256">
        <v>1663586</v>
      </c>
      <c r="BD256">
        <v>13025502</v>
      </c>
      <c r="BE256">
        <v>75885</v>
      </c>
      <c r="BF256">
        <v>3266347</v>
      </c>
    </row>
    <row r="257" spans="1:58" x14ac:dyDescent="0.25">
      <c r="A257" s="3" t="s">
        <v>433</v>
      </c>
      <c r="B257">
        <v>31942618</v>
      </c>
      <c r="C257">
        <v>16669408</v>
      </c>
      <c r="D257">
        <v>9515544</v>
      </c>
      <c r="E257">
        <v>3649035</v>
      </c>
      <c r="F257">
        <v>1584901</v>
      </c>
      <c r="G257">
        <v>1919928</v>
      </c>
      <c r="H257">
        <v>15273210</v>
      </c>
      <c r="I257">
        <v>55037</v>
      </c>
      <c r="J257">
        <v>281716</v>
      </c>
      <c r="K257">
        <v>198425</v>
      </c>
      <c r="L257">
        <v>652124</v>
      </c>
      <c r="M257">
        <v>7100</v>
      </c>
      <c r="N257">
        <v>109999</v>
      </c>
      <c r="O257">
        <v>52866</v>
      </c>
      <c r="P257">
        <v>27239</v>
      </c>
      <c r="Q257">
        <v>9080</v>
      </c>
      <c r="R257">
        <v>20814</v>
      </c>
      <c r="S257">
        <v>85556</v>
      </c>
      <c r="T257">
        <v>39453</v>
      </c>
      <c r="U257">
        <v>46103</v>
      </c>
      <c r="V257">
        <v>157766</v>
      </c>
      <c r="W257">
        <v>987843</v>
      </c>
      <c r="X257">
        <v>3827562</v>
      </c>
      <c r="Y257">
        <v>435</v>
      </c>
      <c r="Z257">
        <v>161150</v>
      </c>
      <c r="AA257">
        <v>2295248</v>
      </c>
      <c r="AB257">
        <v>6453249</v>
      </c>
      <c r="AC257">
        <v>13418714</v>
      </c>
      <c r="AD257">
        <v>3406103</v>
      </c>
      <c r="AE257">
        <v>139956</v>
      </c>
      <c r="AF257">
        <v>385411</v>
      </c>
      <c r="AG257">
        <v>2880736</v>
      </c>
      <c r="AH257">
        <v>3038105</v>
      </c>
      <c r="AI257">
        <v>752016</v>
      </c>
      <c r="AJ257">
        <v>1332349</v>
      </c>
      <c r="AK257">
        <v>953740</v>
      </c>
      <c r="AL257">
        <v>407313</v>
      </c>
      <c r="AM257">
        <v>1856758</v>
      </c>
      <c r="AN257">
        <v>55007</v>
      </c>
      <c r="AO257">
        <v>4655428</v>
      </c>
      <c r="AP257">
        <v>18523904</v>
      </c>
      <c r="AQ257">
        <v>15030366</v>
      </c>
      <c r="AR257">
        <v>12471546</v>
      </c>
      <c r="AS257">
        <v>2558820</v>
      </c>
      <c r="AT257">
        <v>2428530</v>
      </c>
      <c r="AU257">
        <v>94.250628257633437</v>
      </c>
      <c r="AV257">
        <v>36.910739684122802</v>
      </c>
      <c r="AW257">
        <v>34.788604046825363</v>
      </c>
      <c r="AX257">
        <v>25725990</v>
      </c>
      <c r="AY257">
        <v>10452780</v>
      </c>
      <c r="AZ257">
        <v>3854688</v>
      </c>
      <c r="BA257">
        <v>3417439</v>
      </c>
      <c r="BB257">
        <v>1462584</v>
      </c>
      <c r="BC257">
        <v>1718069</v>
      </c>
      <c r="BD257">
        <v>12307276</v>
      </c>
      <c r="BE257">
        <v>76786</v>
      </c>
      <c r="BF257">
        <v>3329121</v>
      </c>
    </row>
    <row r="258" spans="1:58" x14ac:dyDescent="0.25">
      <c r="A258" s="3" t="s">
        <v>434</v>
      </c>
      <c r="B258">
        <v>31999941</v>
      </c>
      <c r="C258">
        <v>16995721</v>
      </c>
      <c r="D258">
        <v>9713579</v>
      </c>
      <c r="E258">
        <v>3663167</v>
      </c>
      <c r="F258">
        <v>1608595</v>
      </c>
      <c r="G258">
        <v>2010380</v>
      </c>
      <c r="H258">
        <v>15004220</v>
      </c>
      <c r="I258">
        <v>36837</v>
      </c>
      <c r="J258">
        <v>269689</v>
      </c>
      <c r="K258">
        <v>227939</v>
      </c>
      <c r="L258">
        <v>660757</v>
      </c>
      <c r="M258">
        <v>8056</v>
      </c>
      <c r="N258">
        <v>117130</v>
      </c>
      <c r="O258">
        <v>58271</v>
      </c>
      <c r="P258">
        <v>28797</v>
      </c>
      <c r="Q258">
        <v>9599</v>
      </c>
      <c r="R258">
        <v>20463</v>
      </c>
      <c r="S258">
        <v>84230</v>
      </c>
      <c r="T258">
        <v>37533</v>
      </c>
      <c r="U258">
        <v>46697</v>
      </c>
      <c r="V258">
        <v>167109</v>
      </c>
      <c r="W258">
        <v>1011226</v>
      </c>
      <c r="X258">
        <v>3734602</v>
      </c>
      <c r="Y258">
        <v>417</v>
      </c>
      <c r="Z258">
        <v>155506</v>
      </c>
      <c r="AA258">
        <v>2313176</v>
      </c>
      <c r="AB258">
        <v>6217546</v>
      </c>
      <c r="AC258">
        <v>13609907</v>
      </c>
      <c r="AD258">
        <v>3506351</v>
      </c>
      <c r="AE258">
        <v>139827</v>
      </c>
      <c r="AF258">
        <v>412711</v>
      </c>
      <c r="AG258">
        <v>2953813</v>
      </c>
      <c r="AH258">
        <v>3070268</v>
      </c>
      <c r="AI258">
        <v>758556</v>
      </c>
      <c r="AJ258">
        <v>1362495</v>
      </c>
      <c r="AK258">
        <v>949216</v>
      </c>
      <c r="AL258">
        <v>441073</v>
      </c>
      <c r="AM258">
        <v>1817609</v>
      </c>
      <c r="AN258">
        <v>37941</v>
      </c>
      <c r="AO258">
        <v>4736665</v>
      </c>
      <c r="AP258">
        <v>18390034</v>
      </c>
      <c r="AQ258">
        <v>14870208</v>
      </c>
      <c r="AR258">
        <v>12484010</v>
      </c>
      <c r="AS258">
        <v>2386198</v>
      </c>
      <c r="AT258">
        <v>2406296</v>
      </c>
      <c r="AU258">
        <v>93.944928109701564</v>
      </c>
      <c r="AV258">
        <v>38.066840956323446</v>
      </c>
      <c r="AW258">
        <v>35.761866370052488</v>
      </c>
      <c r="AX258">
        <v>25617535</v>
      </c>
      <c r="AY258">
        <v>10613315</v>
      </c>
      <c r="AZ258">
        <v>3934421</v>
      </c>
      <c r="BA258">
        <v>3452984</v>
      </c>
      <c r="BB258">
        <v>1486816</v>
      </c>
      <c r="BC258">
        <v>1739094</v>
      </c>
      <c r="BD258">
        <v>12007628</v>
      </c>
      <c r="BE258">
        <v>77658</v>
      </c>
      <c r="BF258">
        <v>3394646</v>
      </c>
    </row>
    <row r="259" spans="1:58" x14ac:dyDescent="0.25">
      <c r="A259" s="3" t="s">
        <v>435</v>
      </c>
      <c r="B259">
        <v>30911850</v>
      </c>
      <c r="C259">
        <v>16863355</v>
      </c>
      <c r="D259">
        <v>9535173</v>
      </c>
      <c r="E259">
        <v>3717230</v>
      </c>
      <c r="F259">
        <v>1629498</v>
      </c>
      <c r="G259">
        <v>1981454</v>
      </c>
      <c r="H259">
        <v>14048495</v>
      </c>
      <c r="I259">
        <v>31580</v>
      </c>
      <c r="J259">
        <v>251762</v>
      </c>
      <c r="K259">
        <v>195910</v>
      </c>
      <c r="L259">
        <v>690980</v>
      </c>
      <c r="M259">
        <v>5300</v>
      </c>
      <c r="N259">
        <v>115059</v>
      </c>
      <c r="O259">
        <v>56981</v>
      </c>
      <c r="P259">
        <v>25505</v>
      </c>
      <c r="Q259">
        <v>8502</v>
      </c>
      <c r="R259">
        <v>24071</v>
      </c>
      <c r="S259">
        <v>81927</v>
      </c>
      <c r="T259">
        <v>35591</v>
      </c>
      <c r="U259">
        <v>46336</v>
      </c>
      <c r="V259">
        <v>150371</v>
      </c>
      <c r="W259">
        <v>971814</v>
      </c>
      <c r="X259">
        <v>3067072</v>
      </c>
      <c r="Y259">
        <v>385</v>
      </c>
      <c r="Z259">
        <v>135848</v>
      </c>
      <c r="AA259">
        <v>2245395</v>
      </c>
      <c r="AB259">
        <v>6105092</v>
      </c>
      <c r="AC259">
        <v>13783572</v>
      </c>
      <c r="AD259">
        <v>3543053</v>
      </c>
      <c r="AE259">
        <v>146538</v>
      </c>
      <c r="AF259">
        <v>427039</v>
      </c>
      <c r="AG259">
        <v>2969476</v>
      </c>
      <c r="AH259">
        <v>3088422</v>
      </c>
      <c r="AI259">
        <v>782564</v>
      </c>
      <c r="AJ259">
        <v>1393784</v>
      </c>
      <c r="AK259">
        <v>912074</v>
      </c>
      <c r="AL259">
        <v>433640</v>
      </c>
      <c r="AM259">
        <v>1745659</v>
      </c>
      <c r="AN259">
        <v>54068</v>
      </c>
      <c r="AO259">
        <v>4918730</v>
      </c>
      <c r="AP259">
        <v>17128278</v>
      </c>
      <c r="AQ259">
        <v>13238762</v>
      </c>
      <c r="AR259">
        <v>11051704</v>
      </c>
      <c r="AS259">
        <v>2187058</v>
      </c>
      <c r="AT259">
        <v>2239695</v>
      </c>
      <c r="AU259">
        <v>90.367853314592537</v>
      </c>
      <c r="AV259">
        <v>42.843257419794561</v>
      </c>
      <c r="AW259">
        <v>38.716532020313238</v>
      </c>
      <c r="AX259">
        <v>24780716</v>
      </c>
      <c r="AY259">
        <v>10732221</v>
      </c>
      <c r="AZ259">
        <v>4007970</v>
      </c>
      <c r="BA259">
        <v>3483486</v>
      </c>
      <c r="BB259">
        <v>1507572</v>
      </c>
      <c r="BC259">
        <v>1733193</v>
      </c>
      <c r="BD259">
        <v>10997144</v>
      </c>
      <c r="BE259">
        <v>78456</v>
      </c>
      <c r="BF259">
        <v>3460426</v>
      </c>
    </row>
    <row r="260" spans="1:58" x14ac:dyDescent="0.25">
      <c r="A260" s="3" t="s">
        <v>436</v>
      </c>
      <c r="B260">
        <v>29570499</v>
      </c>
      <c r="C260">
        <v>16529716</v>
      </c>
      <c r="D260">
        <v>9272682</v>
      </c>
      <c r="E260">
        <v>3818659</v>
      </c>
      <c r="F260">
        <v>1632414</v>
      </c>
      <c r="G260">
        <v>1805961</v>
      </c>
      <c r="H260">
        <v>13040783</v>
      </c>
      <c r="I260">
        <v>24704</v>
      </c>
      <c r="J260">
        <v>166276</v>
      </c>
      <c r="K260">
        <v>151888</v>
      </c>
      <c r="L260">
        <v>798998</v>
      </c>
      <c r="M260">
        <v>7178</v>
      </c>
      <c r="N260">
        <v>124057</v>
      </c>
      <c r="O260">
        <v>57286</v>
      </c>
      <c r="P260">
        <v>30455</v>
      </c>
      <c r="Q260">
        <v>10152</v>
      </c>
      <c r="R260">
        <v>26164</v>
      </c>
      <c r="S260">
        <v>80591</v>
      </c>
      <c r="T260">
        <v>33649</v>
      </c>
      <c r="U260">
        <v>46942</v>
      </c>
      <c r="V260">
        <v>141565</v>
      </c>
      <c r="W260">
        <v>791594</v>
      </c>
      <c r="X260">
        <v>2378648</v>
      </c>
      <c r="Y260">
        <v>422</v>
      </c>
      <c r="Z260">
        <v>106333</v>
      </c>
      <c r="AA260">
        <v>2093967</v>
      </c>
      <c r="AB260">
        <v>6174562</v>
      </c>
      <c r="AC260">
        <v>14183002</v>
      </c>
      <c r="AD260">
        <v>3557791</v>
      </c>
      <c r="AE260">
        <v>131477</v>
      </c>
      <c r="AF260">
        <v>440161</v>
      </c>
      <c r="AG260">
        <v>2986153</v>
      </c>
      <c r="AH260">
        <v>3033286</v>
      </c>
      <c r="AI260">
        <v>777496</v>
      </c>
      <c r="AJ260">
        <v>1383914</v>
      </c>
      <c r="AK260">
        <v>871877</v>
      </c>
      <c r="AL260">
        <v>422721</v>
      </c>
      <c r="AM260">
        <v>1668971</v>
      </c>
      <c r="AN260">
        <v>38954</v>
      </c>
      <c r="AO260">
        <v>5461279</v>
      </c>
      <c r="AP260">
        <v>15387497</v>
      </c>
      <c r="AQ260">
        <v>10621521</v>
      </c>
      <c r="AR260">
        <v>8644861</v>
      </c>
      <c r="AS260">
        <v>1976660</v>
      </c>
      <c r="AT260">
        <v>1741398</v>
      </c>
      <c r="AU260">
        <v>80.343925173568138</v>
      </c>
      <c r="AV260">
        <v>53.313278815218766</v>
      </c>
      <c r="AW260">
        <v>42.833980838875121</v>
      </c>
      <c r="AX260">
        <v>23740075</v>
      </c>
      <c r="AY260">
        <v>10699292</v>
      </c>
      <c r="AZ260">
        <v>4047595</v>
      </c>
      <c r="BA260">
        <v>3497647</v>
      </c>
      <c r="BB260">
        <v>1524530</v>
      </c>
      <c r="BC260">
        <v>1629520</v>
      </c>
      <c r="BD260">
        <v>9557073</v>
      </c>
      <c r="BE260">
        <v>79082</v>
      </c>
      <c r="BF260">
        <v>3524055</v>
      </c>
    </row>
    <row r="261" spans="1:58" x14ac:dyDescent="0.25">
      <c r="A261" s="3" t="s">
        <v>437</v>
      </c>
      <c r="B261">
        <v>28639807</v>
      </c>
      <c r="C261">
        <v>15949596</v>
      </c>
      <c r="D261">
        <v>8758825</v>
      </c>
      <c r="E261">
        <v>3823072</v>
      </c>
      <c r="F261">
        <v>1629584</v>
      </c>
      <c r="G261">
        <v>1738116</v>
      </c>
      <c r="H261">
        <v>12690211</v>
      </c>
      <c r="I261">
        <v>25736</v>
      </c>
      <c r="J261">
        <v>180563</v>
      </c>
      <c r="K261">
        <v>153930</v>
      </c>
      <c r="L261">
        <v>804807</v>
      </c>
      <c r="M261">
        <v>7469</v>
      </c>
      <c r="N261">
        <v>122987</v>
      </c>
      <c r="O261">
        <v>49862</v>
      </c>
      <c r="P261">
        <v>41105</v>
      </c>
      <c r="Q261">
        <v>9702</v>
      </c>
      <c r="R261">
        <v>22318</v>
      </c>
      <c r="S261">
        <v>76327</v>
      </c>
      <c r="T261">
        <v>32638</v>
      </c>
      <c r="U261">
        <v>43689</v>
      </c>
      <c r="V261">
        <v>161709</v>
      </c>
      <c r="W261">
        <v>678830</v>
      </c>
      <c r="X261">
        <v>2167294</v>
      </c>
      <c r="Y261">
        <v>460</v>
      </c>
      <c r="Z261">
        <v>108583</v>
      </c>
      <c r="AA261">
        <v>2101539</v>
      </c>
      <c r="AB261">
        <v>6099977</v>
      </c>
      <c r="AC261">
        <v>14094362</v>
      </c>
      <c r="AD261">
        <v>3631624</v>
      </c>
      <c r="AE261">
        <v>106921</v>
      </c>
      <c r="AF261">
        <v>447538</v>
      </c>
      <c r="AG261">
        <v>3077165</v>
      </c>
      <c r="AH261">
        <v>2882275</v>
      </c>
      <c r="AI261">
        <v>716828</v>
      </c>
      <c r="AJ261">
        <v>1308772</v>
      </c>
      <c r="AK261">
        <v>856675</v>
      </c>
      <c r="AL261">
        <v>405316</v>
      </c>
      <c r="AM261">
        <v>1581848</v>
      </c>
      <c r="AN261">
        <v>40221</v>
      </c>
      <c r="AO261">
        <v>5553078</v>
      </c>
      <c r="AP261">
        <v>14545445</v>
      </c>
      <c r="AQ261">
        <v>9603014</v>
      </c>
      <c r="AR261">
        <v>7793194</v>
      </c>
      <c r="AS261">
        <v>1809820</v>
      </c>
      <c r="AT261">
        <v>1518373</v>
      </c>
      <c r="AU261">
        <v>76.45958394370281</v>
      </c>
      <c r="AV261">
        <v>58.570922228441454</v>
      </c>
      <c r="AW261">
        <v>44.783083447856079</v>
      </c>
      <c r="AX261">
        <v>23426540</v>
      </c>
      <c r="AY261">
        <v>10736329</v>
      </c>
      <c r="AZ261">
        <v>4102341</v>
      </c>
      <c r="BA261">
        <v>3496137</v>
      </c>
      <c r="BB261">
        <v>1535886</v>
      </c>
      <c r="BC261">
        <v>1601965</v>
      </c>
      <c r="BD261">
        <v>9332178</v>
      </c>
      <c r="BE261">
        <v>79568</v>
      </c>
      <c r="BF261">
        <v>3578988</v>
      </c>
    </row>
    <row r="262" spans="1:58" x14ac:dyDescent="0.25">
      <c r="A262" s="3" t="s">
        <v>438</v>
      </c>
      <c r="B262">
        <v>27683274</v>
      </c>
      <c r="C262">
        <v>14458717</v>
      </c>
      <c r="D262">
        <v>7310723</v>
      </c>
      <c r="E262">
        <v>3811347</v>
      </c>
      <c r="F262">
        <v>1628858</v>
      </c>
      <c r="G262">
        <v>1707789</v>
      </c>
      <c r="H262">
        <v>13224557</v>
      </c>
      <c r="I262">
        <v>26241</v>
      </c>
      <c r="J262">
        <v>190970</v>
      </c>
      <c r="K262">
        <v>149233</v>
      </c>
      <c r="L262">
        <v>780168</v>
      </c>
      <c r="M262">
        <v>7904</v>
      </c>
      <c r="N262">
        <v>133827</v>
      </c>
      <c r="O262">
        <v>55949</v>
      </c>
      <c r="P262">
        <v>41890</v>
      </c>
      <c r="Q262">
        <v>13963</v>
      </c>
      <c r="R262">
        <v>22025</v>
      </c>
      <c r="S262">
        <v>75020</v>
      </c>
      <c r="T262">
        <v>31615</v>
      </c>
      <c r="U262">
        <v>43405</v>
      </c>
      <c r="V262">
        <v>172496</v>
      </c>
      <c r="W262">
        <v>758642</v>
      </c>
      <c r="X262">
        <v>2630397</v>
      </c>
      <c r="Y262">
        <v>444</v>
      </c>
      <c r="Z262">
        <v>129437</v>
      </c>
      <c r="AA262">
        <v>2121900</v>
      </c>
      <c r="AB262">
        <v>6047878</v>
      </c>
      <c r="AC262">
        <v>13899314</v>
      </c>
      <c r="AD262">
        <v>3688664</v>
      </c>
      <c r="AE262">
        <v>86180</v>
      </c>
      <c r="AF262">
        <v>458355</v>
      </c>
      <c r="AG262">
        <v>3144129</v>
      </c>
      <c r="AH262">
        <v>2780483</v>
      </c>
      <c r="AI262">
        <v>658175</v>
      </c>
      <c r="AJ262">
        <v>1283507</v>
      </c>
      <c r="AK262">
        <v>838801</v>
      </c>
      <c r="AL262">
        <v>403465</v>
      </c>
      <c r="AM262">
        <v>1560598</v>
      </c>
      <c r="AN262">
        <v>34647</v>
      </c>
      <c r="AO262">
        <v>5431457</v>
      </c>
      <c r="AP262">
        <v>13783960</v>
      </c>
      <c r="AQ262">
        <v>10887220</v>
      </c>
      <c r="AR262">
        <v>8957804</v>
      </c>
      <c r="AS262">
        <v>1929416</v>
      </c>
      <c r="AT262">
        <v>1740822</v>
      </c>
      <c r="AU262">
        <v>91.614035028760938</v>
      </c>
      <c r="AV262">
        <v>51.22842717302872</v>
      </c>
      <c r="AW262">
        <v>46.932429214981823</v>
      </c>
      <c r="AX262">
        <v>23932768</v>
      </c>
      <c r="AY262">
        <v>10708211</v>
      </c>
      <c r="AZ262">
        <v>4138362</v>
      </c>
      <c r="BA262">
        <v>3489474</v>
      </c>
      <c r="BB262">
        <v>1548202</v>
      </c>
      <c r="BC262">
        <v>1532173</v>
      </c>
      <c r="BD262">
        <v>10033454</v>
      </c>
      <c r="BE262">
        <v>79973</v>
      </c>
      <c r="BF262">
        <v>3624168</v>
      </c>
    </row>
    <row r="263" spans="1:58" x14ac:dyDescent="0.25">
      <c r="A263" s="3" t="s">
        <v>439</v>
      </c>
      <c r="B263">
        <v>28113998</v>
      </c>
      <c r="C263">
        <v>14253779</v>
      </c>
      <c r="D263">
        <v>7141707</v>
      </c>
      <c r="E263">
        <v>3789120</v>
      </c>
      <c r="F263">
        <v>1643002</v>
      </c>
      <c r="G263">
        <v>1679950</v>
      </c>
      <c r="H263">
        <v>13860219</v>
      </c>
      <c r="I263">
        <v>26260</v>
      </c>
      <c r="J263">
        <v>273960</v>
      </c>
      <c r="K263">
        <v>212428</v>
      </c>
      <c r="L263">
        <v>740313</v>
      </c>
      <c r="M263">
        <v>8997</v>
      </c>
      <c r="N263">
        <v>128226</v>
      </c>
      <c r="O263">
        <v>49698</v>
      </c>
      <c r="P263">
        <v>40835</v>
      </c>
      <c r="Q263">
        <v>13612</v>
      </c>
      <c r="R263">
        <v>24081</v>
      </c>
      <c r="S263">
        <v>73330</v>
      </c>
      <c r="T263">
        <v>30581</v>
      </c>
      <c r="U263">
        <v>42749</v>
      </c>
      <c r="V263">
        <v>179444</v>
      </c>
      <c r="W263">
        <v>845283</v>
      </c>
      <c r="X263">
        <v>3152658</v>
      </c>
      <c r="Y263">
        <v>410</v>
      </c>
      <c r="Z263">
        <v>151868</v>
      </c>
      <c r="AA263">
        <v>2114745</v>
      </c>
      <c r="AB263">
        <v>5952297</v>
      </c>
      <c r="AC263">
        <v>13692332</v>
      </c>
      <c r="AD263">
        <v>3706483</v>
      </c>
      <c r="AE263">
        <v>72901</v>
      </c>
      <c r="AF263">
        <v>466425</v>
      </c>
      <c r="AG263">
        <v>3167157</v>
      </c>
      <c r="AH263">
        <v>2643356</v>
      </c>
      <c r="AI263">
        <v>588829</v>
      </c>
      <c r="AJ263">
        <v>1251084</v>
      </c>
      <c r="AK263">
        <v>803442</v>
      </c>
      <c r="AL263">
        <v>413767</v>
      </c>
      <c r="AM263">
        <v>1549190</v>
      </c>
      <c r="AN263">
        <v>41742</v>
      </c>
      <c r="AO263">
        <v>5337794</v>
      </c>
      <c r="AP263">
        <v>14421666</v>
      </c>
      <c r="AQ263">
        <v>12388260</v>
      </c>
      <c r="AR263">
        <v>10257215</v>
      </c>
      <c r="AS263">
        <v>2131045</v>
      </c>
      <c r="AT263">
        <v>2013019</v>
      </c>
      <c r="AU263">
        <v>99.858636780315052</v>
      </c>
      <c r="AV263">
        <v>44.092187111450677</v>
      </c>
      <c r="AW263">
        <v>44.029856976120413</v>
      </c>
      <c r="AX263">
        <v>24591848</v>
      </c>
      <c r="AY263">
        <v>10731629</v>
      </c>
      <c r="AZ263">
        <v>4182150</v>
      </c>
      <c r="BA263">
        <v>3485127</v>
      </c>
      <c r="BB263">
        <v>1560982</v>
      </c>
      <c r="BC263">
        <v>1503370</v>
      </c>
      <c r="BD263">
        <v>10899516</v>
      </c>
      <c r="BE263">
        <v>80403</v>
      </c>
      <c r="BF263">
        <v>3662531</v>
      </c>
    </row>
    <row r="264" spans="1:58" x14ac:dyDescent="0.25">
      <c r="A264" s="3" t="s">
        <v>440</v>
      </c>
      <c r="B264">
        <v>28010820</v>
      </c>
      <c r="C264">
        <v>13831771</v>
      </c>
      <c r="D264">
        <v>6699474</v>
      </c>
      <c r="E264">
        <v>3758458</v>
      </c>
      <c r="F264">
        <v>1671736</v>
      </c>
      <c r="G264">
        <v>1702102</v>
      </c>
      <c r="H264">
        <v>14179049</v>
      </c>
      <c r="I264">
        <v>31528</v>
      </c>
      <c r="J264">
        <v>340597</v>
      </c>
      <c r="K264">
        <v>228801</v>
      </c>
      <c r="L264">
        <v>725069</v>
      </c>
      <c r="M264">
        <v>7852</v>
      </c>
      <c r="N264">
        <v>140373</v>
      </c>
      <c r="O264">
        <v>55987</v>
      </c>
      <c r="P264">
        <v>42964</v>
      </c>
      <c r="Q264">
        <v>14321</v>
      </c>
      <c r="R264">
        <v>27101</v>
      </c>
      <c r="S264">
        <v>72768</v>
      </c>
      <c r="T264">
        <v>29548</v>
      </c>
      <c r="U264">
        <v>43220</v>
      </c>
      <c r="V264">
        <v>180383</v>
      </c>
      <c r="W264">
        <v>863153</v>
      </c>
      <c r="X264">
        <v>3285535</v>
      </c>
      <c r="Y264">
        <v>444</v>
      </c>
      <c r="Z264">
        <v>162039</v>
      </c>
      <c r="AA264">
        <v>2064452</v>
      </c>
      <c r="AB264">
        <v>6076055</v>
      </c>
      <c r="AC264">
        <v>13626571</v>
      </c>
      <c r="AD264">
        <v>3732202</v>
      </c>
      <c r="AE264">
        <v>58410</v>
      </c>
      <c r="AF264">
        <v>477549</v>
      </c>
      <c r="AG264">
        <v>3196243</v>
      </c>
      <c r="AH264">
        <v>2450166</v>
      </c>
      <c r="AI264">
        <v>549098</v>
      </c>
      <c r="AJ264">
        <v>1138576</v>
      </c>
      <c r="AK264">
        <v>762492</v>
      </c>
      <c r="AL264">
        <v>405516</v>
      </c>
      <c r="AM264">
        <v>1582043</v>
      </c>
      <c r="AN264">
        <v>35700</v>
      </c>
      <c r="AO264">
        <v>5420944</v>
      </c>
      <c r="AP264">
        <v>14384248</v>
      </c>
      <c r="AQ264">
        <v>13049303</v>
      </c>
      <c r="AR264">
        <v>10925012</v>
      </c>
      <c r="AS264">
        <v>2124291</v>
      </c>
      <c r="AT264">
        <v>2120860</v>
      </c>
      <c r="AU264">
        <v>105.46371741582391</v>
      </c>
      <c r="AV264">
        <v>40.753470839108914</v>
      </c>
      <c r="AW264">
        <v>42.980125322897997</v>
      </c>
      <c r="AX264">
        <v>24957047</v>
      </c>
      <c r="AY264">
        <v>10777998</v>
      </c>
      <c r="AZ264">
        <v>4223108</v>
      </c>
      <c r="BA264">
        <v>3485049</v>
      </c>
      <c r="BB264">
        <v>1577102</v>
      </c>
      <c r="BC264">
        <v>1492739</v>
      </c>
      <c r="BD264">
        <v>11330476</v>
      </c>
      <c r="BE264">
        <v>80772</v>
      </c>
      <c r="BF264">
        <v>3695992</v>
      </c>
    </row>
    <row r="265" spans="1:58" x14ac:dyDescent="0.25">
      <c r="A265" s="3" t="s">
        <v>441</v>
      </c>
      <c r="B265">
        <v>28387134</v>
      </c>
      <c r="C265">
        <v>14043660</v>
      </c>
      <c r="D265">
        <v>6896153</v>
      </c>
      <c r="E265">
        <v>3726283</v>
      </c>
      <c r="F265">
        <v>1683927</v>
      </c>
      <c r="G265">
        <v>1737297</v>
      </c>
      <c r="H265">
        <v>14343474</v>
      </c>
      <c r="I265">
        <v>38111</v>
      </c>
      <c r="J265">
        <v>391014</v>
      </c>
      <c r="K265">
        <v>210549</v>
      </c>
      <c r="L265">
        <v>637096</v>
      </c>
      <c r="M265">
        <v>8996</v>
      </c>
      <c r="N265">
        <v>140981</v>
      </c>
      <c r="O265">
        <v>57137</v>
      </c>
      <c r="P265">
        <v>42376</v>
      </c>
      <c r="Q265">
        <v>17459</v>
      </c>
      <c r="R265">
        <v>24009</v>
      </c>
      <c r="S265">
        <v>74005</v>
      </c>
      <c r="T265">
        <v>29162</v>
      </c>
      <c r="U265">
        <v>44843</v>
      </c>
      <c r="V265">
        <v>158135</v>
      </c>
      <c r="W265">
        <v>892125</v>
      </c>
      <c r="X265">
        <v>3398168</v>
      </c>
      <c r="Y265">
        <v>459</v>
      </c>
      <c r="Z265">
        <v>168312</v>
      </c>
      <c r="AA265">
        <v>2148168</v>
      </c>
      <c r="AB265">
        <v>6077355</v>
      </c>
      <c r="AC265">
        <v>13672594</v>
      </c>
      <c r="AD265">
        <v>3804151</v>
      </c>
      <c r="AE265">
        <v>73617</v>
      </c>
      <c r="AF265">
        <v>486683</v>
      </c>
      <c r="AG265">
        <v>3243851</v>
      </c>
      <c r="AH265">
        <v>2350054</v>
      </c>
      <c r="AI265">
        <v>501635</v>
      </c>
      <c r="AJ265">
        <v>1103731</v>
      </c>
      <c r="AK265">
        <v>744688</v>
      </c>
      <c r="AL265">
        <v>416207</v>
      </c>
      <c r="AM265">
        <v>1619159</v>
      </c>
      <c r="AN265">
        <v>49464</v>
      </c>
      <c r="AO265">
        <v>5433558</v>
      </c>
      <c r="AP265">
        <v>14714540</v>
      </c>
      <c r="AQ265">
        <v>13583850</v>
      </c>
      <c r="AR265">
        <v>11403263</v>
      </c>
      <c r="AS265">
        <v>2180587</v>
      </c>
      <c r="AT265">
        <v>2223657</v>
      </c>
      <c r="AU265">
        <v>107.4278028932368</v>
      </c>
      <c r="AV265">
        <v>38.932168247426816</v>
      </c>
      <c r="AW265">
        <v>41.823972966909011</v>
      </c>
      <c r="AX265">
        <v>25177151</v>
      </c>
      <c r="AY265">
        <v>10833677</v>
      </c>
      <c r="AZ265">
        <v>4236120</v>
      </c>
      <c r="BA265">
        <v>3492150</v>
      </c>
      <c r="BB265">
        <v>1591197</v>
      </c>
      <c r="BC265">
        <v>1514210</v>
      </c>
      <c r="BD265">
        <v>11504557</v>
      </c>
      <c r="BE265">
        <v>81042</v>
      </c>
      <c r="BF265">
        <v>3726368</v>
      </c>
    </row>
    <row r="266" spans="1:58" x14ac:dyDescent="0.25">
      <c r="A266" s="3" t="s">
        <v>442</v>
      </c>
      <c r="B266">
        <v>28647641</v>
      </c>
      <c r="C266">
        <v>14700438</v>
      </c>
      <c r="D266">
        <v>7497434</v>
      </c>
      <c r="E266">
        <v>3748283</v>
      </c>
      <c r="F266">
        <v>1706119</v>
      </c>
      <c r="G266">
        <v>1748602</v>
      </c>
      <c r="H266">
        <v>13947203</v>
      </c>
      <c r="I266">
        <v>38657</v>
      </c>
      <c r="J266">
        <v>407275</v>
      </c>
      <c r="K266">
        <v>215201</v>
      </c>
      <c r="L266">
        <v>586159</v>
      </c>
      <c r="M266">
        <v>9221</v>
      </c>
      <c r="N266">
        <v>148548</v>
      </c>
      <c r="O266">
        <v>63594</v>
      </c>
      <c r="P266">
        <v>45011</v>
      </c>
      <c r="Q266">
        <v>18337</v>
      </c>
      <c r="R266">
        <v>21606</v>
      </c>
      <c r="S266">
        <v>73252</v>
      </c>
      <c r="T266">
        <v>28772</v>
      </c>
      <c r="U266">
        <v>44480</v>
      </c>
      <c r="V266">
        <v>145280</v>
      </c>
      <c r="W266">
        <v>774768</v>
      </c>
      <c r="X266">
        <v>2985529</v>
      </c>
      <c r="Y266">
        <v>427</v>
      </c>
      <c r="Z266">
        <v>157789</v>
      </c>
      <c r="AA266">
        <v>2215741</v>
      </c>
      <c r="AB266">
        <v>6189356</v>
      </c>
      <c r="AC266">
        <v>13905640</v>
      </c>
      <c r="AD266">
        <v>3849053</v>
      </c>
      <c r="AE266">
        <v>81979</v>
      </c>
      <c r="AF266">
        <v>497394</v>
      </c>
      <c r="AG266">
        <v>3269680</v>
      </c>
      <c r="AH266">
        <v>2239850</v>
      </c>
      <c r="AI266">
        <v>467844</v>
      </c>
      <c r="AJ266">
        <v>1071877</v>
      </c>
      <c r="AK266">
        <v>700130</v>
      </c>
      <c r="AL266">
        <v>414624</v>
      </c>
      <c r="AM266">
        <v>1660536</v>
      </c>
      <c r="AN266">
        <v>43875</v>
      </c>
      <c r="AO266">
        <v>5697701</v>
      </c>
      <c r="AP266">
        <v>14742001</v>
      </c>
      <c r="AQ266">
        <v>12147825</v>
      </c>
      <c r="AR266">
        <v>10136101</v>
      </c>
      <c r="AS266">
        <v>2011724</v>
      </c>
      <c r="AT266">
        <v>1951267</v>
      </c>
      <c r="AU266">
        <v>95.638929925968839</v>
      </c>
      <c r="AV266">
        <v>43.186492064411375</v>
      </c>
      <c r="AW266">
        <v>41.303098882966488</v>
      </c>
      <c r="AX266">
        <v>24948944</v>
      </c>
      <c r="AY266">
        <v>11001741</v>
      </c>
      <c r="AZ266">
        <v>4372599</v>
      </c>
      <c r="BA266">
        <v>3507362</v>
      </c>
      <c r="BB266">
        <v>1604989</v>
      </c>
      <c r="BC266">
        <v>1516791</v>
      </c>
      <c r="BD266">
        <v>11043304</v>
      </c>
      <c r="BE266">
        <v>81291</v>
      </c>
      <c r="BF266">
        <v>3759728</v>
      </c>
    </row>
    <row r="267" spans="1:58" x14ac:dyDescent="0.25">
      <c r="A267" s="3" t="s">
        <v>443</v>
      </c>
      <c r="B267">
        <v>29290939</v>
      </c>
      <c r="C267">
        <v>14712511</v>
      </c>
      <c r="D267">
        <v>7408403</v>
      </c>
      <c r="E267">
        <v>3791343</v>
      </c>
      <c r="F267">
        <v>1714584</v>
      </c>
      <c r="G267">
        <v>1798181</v>
      </c>
      <c r="H267">
        <v>14578428</v>
      </c>
      <c r="I267">
        <v>35791</v>
      </c>
      <c r="J267">
        <v>466778</v>
      </c>
      <c r="K267">
        <v>205539</v>
      </c>
      <c r="L267">
        <v>568165</v>
      </c>
      <c r="M267">
        <v>11547</v>
      </c>
      <c r="N267">
        <v>160230</v>
      </c>
      <c r="O267">
        <v>70683</v>
      </c>
      <c r="P267">
        <v>46889</v>
      </c>
      <c r="Q267">
        <v>18963</v>
      </c>
      <c r="R267">
        <v>23695</v>
      </c>
      <c r="S267">
        <v>72557</v>
      </c>
      <c r="T267">
        <v>28378</v>
      </c>
      <c r="U267">
        <v>44179</v>
      </c>
      <c r="V267">
        <v>141027</v>
      </c>
      <c r="W267">
        <v>845055</v>
      </c>
      <c r="X267">
        <v>3464889</v>
      </c>
      <c r="Y267">
        <v>503</v>
      </c>
      <c r="Z267">
        <v>174166</v>
      </c>
      <c r="AA267">
        <v>2221506</v>
      </c>
      <c r="AB267">
        <v>6210675</v>
      </c>
      <c r="AC267">
        <v>13961222</v>
      </c>
      <c r="AD267">
        <v>3935790</v>
      </c>
      <c r="AE267">
        <v>97938</v>
      </c>
      <c r="AF267">
        <v>499395</v>
      </c>
      <c r="AG267">
        <v>3338457</v>
      </c>
      <c r="AH267">
        <v>2195108</v>
      </c>
      <c r="AI267">
        <v>459675</v>
      </c>
      <c r="AJ267">
        <v>1061280</v>
      </c>
      <c r="AK267">
        <v>674154</v>
      </c>
      <c r="AL267">
        <v>417616</v>
      </c>
      <c r="AM267">
        <v>1689181</v>
      </c>
      <c r="AN267">
        <v>47060</v>
      </c>
      <c r="AO267">
        <v>5676467</v>
      </c>
      <c r="AP267">
        <v>15329717</v>
      </c>
      <c r="AQ267">
        <v>13458340</v>
      </c>
      <c r="AR267">
        <v>11334090</v>
      </c>
      <c r="AS267">
        <v>2124250</v>
      </c>
      <c r="AT267">
        <v>2199833</v>
      </c>
      <c r="AU267">
        <v>102.1426124283032</v>
      </c>
      <c r="AV267">
        <v>39.154622048984351</v>
      </c>
      <c r="AW267">
        <v>39.993553847261033</v>
      </c>
      <c r="AX267">
        <v>25650677</v>
      </c>
      <c r="AY267">
        <v>11072249</v>
      </c>
      <c r="AZ267">
        <v>4373603</v>
      </c>
      <c r="BA267">
        <v>3530328</v>
      </c>
      <c r="BB267">
        <v>1620220</v>
      </c>
      <c r="BC267">
        <v>1548098</v>
      </c>
      <c r="BD267">
        <v>11689455</v>
      </c>
      <c r="BE267">
        <v>81429</v>
      </c>
      <c r="BF267">
        <v>3793262</v>
      </c>
    </row>
    <row r="268" spans="1:58" x14ac:dyDescent="0.25">
      <c r="A268" s="3" t="s">
        <v>444</v>
      </c>
      <c r="B268">
        <v>28049419</v>
      </c>
      <c r="C268">
        <v>14937249</v>
      </c>
      <c r="D268">
        <v>7499759</v>
      </c>
      <c r="E268">
        <v>3835064</v>
      </c>
      <c r="F268">
        <v>1742030</v>
      </c>
      <c r="G268">
        <v>1860395</v>
      </c>
      <c r="H268">
        <v>13112170</v>
      </c>
      <c r="I268">
        <v>63991</v>
      </c>
      <c r="J268">
        <v>470374</v>
      </c>
      <c r="K268">
        <v>235240</v>
      </c>
      <c r="L268">
        <v>555140</v>
      </c>
      <c r="M268">
        <v>22034</v>
      </c>
      <c r="N268">
        <v>211478</v>
      </c>
      <c r="O268">
        <v>123511</v>
      </c>
      <c r="P268">
        <v>48024</v>
      </c>
      <c r="Q268">
        <v>16008</v>
      </c>
      <c r="R268">
        <v>23935</v>
      </c>
      <c r="S268">
        <v>72377</v>
      </c>
      <c r="T268">
        <v>27985</v>
      </c>
      <c r="U268">
        <v>44392</v>
      </c>
      <c r="V268">
        <v>151286</v>
      </c>
      <c r="W268">
        <v>917209</v>
      </c>
      <c r="X268">
        <v>3703940</v>
      </c>
      <c r="Y268">
        <v>565</v>
      </c>
      <c r="Z268">
        <v>185670</v>
      </c>
      <c r="AA268">
        <v>2202562</v>
      </c>
      <c r="AB268">
        <v>4320304</v>
      </c>
      <c r="AC268">
        <v>13924304</v>
      </c>
      <c r="AD268">
        <v>3978414</v>
      </c>
      <c r="AE268">
        <v>82928</v>
      </c>
      <c r="AF268">
        <v>510797</v>
      </c>
      <c r="AG268">
        <v>3384689</v>
      </c>
      <c r="AH268">
        <v>2102203</v>
      </c>
      <c r="AI268">
        <v>482473</v>
      </c>
      <c r="AJ268">
        <v>946393</v>
      </c>
      <c r="AK268">
        <v>673336</v>
      </c>
      <c r="AL268">
        <v>406300</v>
      </c>
      <c r="AM268">
        <v>1738907</v>
      </c>
      <c r="AN268">
        <v>78398</v>
      </c>
      <c r="AO268">
        <v>5620083</v>
      </c>
      <c r="AP268">
        <v>14125114</v>
      </c>
      <c r="AQ268">
        <v>14830039</v>
      </c>
      <c r="AR268">
        <v>12606849</v>
      </c>
      <c r="AS268">
        <v>2223190</v>
      </c>
      <c r="AT268">
        <v>2423211</v>
      </c>
      <c r="AU268">
        <v>122.1459136421209</v>
      </c>
      <c r="AV268">
        <v>35.243311493733863</v>
      </c>
      <c r="AW268">
        <v>43.04826482175983</v>
      </c>
      <c r="AX268">
        <v>24262423</v>
      </c>
      <c r="AY268">
        <v>11150253</v>
      </c>
      <c r="AZ268">
        <v>4397367</v>
      </c>
      <c r="BA268">
        <v>3555984</v>
      </c>
      <c r="BB268">
        <v>1637370</v>
      </c>
      <c r="BC268">
        <v>1559532</v>
      </c>
      <c r="BD268">
        <v>10338119</v>
      </c>
      <c r="BE268">
        <v>81609</v>
      </c>
      <c r="BF268">
        <v>3828914</v>
      </c>
    </row>
    <row r="269" spans="1:58" x14ac:dyDescent="0.25">
      <c r="A269" s="3" t="s">
        <v>445</v>
      </c>
      <c r="B269">
        <v>28787754</v>
      </c>
      <c r="C269">
        <v>15360375</v>
      </c>
      <c r="D269">
        <v>7777790</v>
      </c>
      <c r="E269">
        <v>3869175</v>
      </c>
      <c r="F269">
        <v>1774781</v>
      </c>
      <c r="G269">
        <v>1938629</v>
      </c>
      <c r="H269">
        <v>13427379</v>
      </c>
      <c r="I269">
        <v>74765</v>
      </c>
      <c r="J269">
        <v>430830</v>
      </c>
      <c r="K269">
        <v>208903</v>
      </c>
      <c r="L269">
        <v>535697</v>
      </c>
      <c r="M269">
        <v>23204</v>
      </c>
      <c r="N269">
        <v>207392</v>
      </c>
      <c r="O269">
        <v>129229</v>
      </c>
      <c r="P269">
        <v>41312</v>
      </c>
      <c r="Q269">
        <v>13771</v>
      </c>
      <c r="R269">
        <v>23080</v>
      </c>
      <c r="S269">
        <v>71129</v>
      </c>
      <c r="T269">
        <v>27845</v>
      </c>
      <c r="U269">
        <v>43284</v>
      </c>
      <c r="V269">
        <v>150610</v>
      </c>
      <c r="W269">
        <v>973102</v>
      </c>
      <c r="X269">
        <v>3972437</v>
      </c>
      <c r="Y269">
        <v>647</v>
      </c>
      <c r="Z269">
        <v>189340</v>
      </c>
      <c r="AA269">
        <v>2298920</v>
      </c>
      <c r="AB269">
        <v>4290403</v>
      </c>
      <c r="AC269">
        <v>14018605</v>
      </c>
      <c r="AD269">
        <v>4033610</v>
      </c>
      <c r="AE269">
        <v>110460</v>
      </c>
      <c r="AF269">
        <v>513414</v>
      </c>
      <c r="AG269">
        <v>3409736</v>
      </c>
      <c r="AH269">
        <v>2068452</v>
      </c>
      <c r="AI269">
        <v>497181</v>
      </c>
      <c r="AJ269">
        <v>942506</v>
      </c>
      <c r="AK269">
        <v>628765</v>
      </c>
      <c r="AL269">
        <v>397704</v>
      </c>
      <c r="AM269">
        <v>1768658</v>
      </c>
      <c r="AN269">
        <v>102670</v>
      </c>
      <c r="AO269">
        <v>5647511</v>
      </c>
      <c r="AP269">
        <v>14769149</v>
      </c>
      <c r="AQ269">
        <v>15791418</v>
      </c>
      <c r="AR269">
        <v>13380736</v>
      </c>
      <c r="AS269">
        <v>2410682</v>
      </c>
      <c r="AT269">
        <v>2545481</v>
      </c>
      <c r="AU269">
        <v>124.1567747458281</v>
      </c>
      <c r="AV269">
        <v>33.27750241469726</v>
      </c>
      <c r="AW269">
        <v>41.316273714053189</v>
      </c>
      <c r="AX269">
        <v>24746485</v>
      </c>
      <c r="AY269">
        <v>11319106</v>
      </c>
      <c r="AZ269">
        <v>4449142</v>
      </c>
      <c r="BA269">
        <v>3584774</v>
      </c>
      <c r="BB269">
        <v>1655277</v>
      </c>
      <c r="BC269">
        <v>1629913</v>
      </c>
      <c r="BD269">
        <v>10727880</v>
      </c>
      <c r="BE269">
        <v>81807</v>
      </c>
      <c r="BF269">
        <v>3860127</v>
      </c>
    </row>
    <row r="270" spans="1:58" x14ac:dyDescent="0.25">
      <c r="A270" s="3" t="s">
        <v>446</v>
      </c>
      <c r="B270">
        <v>28836196</v>
      </c>
      <c r="C270">
        <v>15334721</v>
      </c>
      <c r="D270">
        <v>7626623</v>
      </c>
      <c r="E270">
        <v>3920569</v>
      </c>
      <c r="F270">
        <v>1800290</v>
      </c>
      <c r="G270">
        <v>1987239</v>
      </c>
      <c r="H270">
        <v>13501475</v>
      </c>
      <c r="I270">
        <v>79608</v>
      </c>
      <c r="J270">
        <v>519931</v>
      </c>
      <c r="K270">
        <v>198719</v>
      </c>
      <c r="L270">
        <v>523446</v>
      </c>
      <c r="M270">
        <v>23193</v>
      </c>
      <c r="N270">
        <v>213658</v>
      </c>
      <c r="O270">
        <v>125792</v>
      </c>
      <c r="P270">
        <v>48750</v>
      </c>
      <c r="Q270">
        <v>16250</v>
      </c>
      <c r="R270">
        <v>22866</v>
      </c>
      <c r="S270">
        <v>71365</v>
      </c>
      <c r="T270">
        <v>27706</v>
      </c>
      <c r="U270">
        <v>43659</v>
      </c>
      <c r="V270">
        <v>158460</v>
      </c>
      <c r="W270">
        <v>975429</v>
      </c>
      <c r="X270">
        <v>4016156</v>
      </c>
      <c r="Y270">
        <v>577</v>
      </c>
      <c r="Z270">
        <v>186158</v>
      </c>
      <c r="AA270">
        <v>2358709</v>
      </c>
      <c r="AB270">
        <v>4176066</v>
      </c>
      <c r="AC270">
        <v>14115769</v>
      </c>
      <c r="AD270">
        <v>4090122</v>
      </c>
      <c r="AE270">
        <v>106911</v>
      </c>
      <c r="AF270">
        <v>518197</v>
      </c>
      <c r="AG270">
        <v>3465014</v>
      </c>
      <c r="AH270">
        <v>2093400</v>
      </c>
      <c r="AI270">
        <v>520668</v>
      </c>
      <c r="AJ270">
        <v>978343</v>
      </c>
      <c r="AK270">
        <v>594389</v>
      </c>
      <c r="AL270">
        <v>399112</v>
      </c>
      <c r="AM270">
        <v>1788065</v>
      </c>
      <c r="AN270">
        <v>86907</v>
      </c>
      <c r="AO270">
        <v>5658163</v>
      </c>
      <c r="AP270">
        <v>14720427</v>
      </c>
      <c r="AQ270">
        <v>15672829</v>
      </c>
      <c r="AR270">
        <v>13325096</v>
      </c>
      <c r="AS270">
        <v>2347733</v>
      </c>
      <c r="AT270">
        <v>2546067</v>
      </c>
      <c r="AU270">
        <v>123.76608667269261</v>
      </c>
      <c r="AV270">
        <v>33.940156474955515</v>
      </c>
      <c r="AW270">
        <v>42.006403479640944</v>
      </c>
      <c r="AX270">
        <v>24932207</v>
      </c>
      <c r="AY270">
        <v>11430732</v>
      </c>
      <c r="AZ270">
        <v>4484055</v>
      </c>
      <c r="BA270">
        <v>3615599</v>
      </c>
      <c r="BB270">
        <v>1674053</v>
      </c>
      <c r="BC270">
        <v>1657025</v>
      </c>
      <c r="BD270">
        <v>10816438</v>
      </c>
      <c r="BE270">
        <v>82039</v>
      </c>
      <c r="BF270">
        <v>3896921</v>
      </c>
    </row>
    <row r="271" spans="1:58" x14ac:dyDescent="0.25">
      <c r="A271" s="3" t="s">
        <v>447</v>
      </c>
      <c r="B271">
        <v>28035597</v>
      </c>
      <c r="C271">
        <v>15307156</v>
      </c>
      <c r="D271">
        <v>7536571</v>
      </c>
      <c r="E271">
        <v>3961715</v>
      </c>
      <c r="F271">
        <v>1820372</v>
      </c>
      <c r="G271">
        <v>1988498</v>
      </c>
      <c r="H271">
        <v>12728441</v>
      </c>
      <c r="I271">
        <v>58199</v>
      </c>
      <c r="J271">
        <v>517923</v>
      </c>
      <c r="K271">
        <v>182011</v>
      </c>
      <c r="L271">
        <v>508102</v>
      </c>
      <c r="M271">
        <v>22223</v>
      </c>
      <c r="N271">
        <v>183756</v>
      </c>
      <c r="O271">
        <v>106651</v>
      </c>
      <c r="P271">
        <v>40857</v>
      </c>
      <c r="Q271">
        <v>13619</v>
      </c>
      <c r="R271">
        <v>22629</v>
      </c>
      <c r="S271">
        <v>71617</v>
      </c>
      <c r="T271">
        <v>27567</v>
      </c>
      <c r="U271">
        <v>44050</v>
      </c>
      <c r="V271">
        <v>149680</v>
      </c>
      <c r="W271">
        <v>840928</v>
      </c>
      <c r="X271">
        <v>3318203</v>
      </c>
      <c r="Y271">
        <v>509</v>
      </c>
      <c r="Z271">
        <v>161246</v>
      </c>
      <c r="AA271">
        <v>2331826</v>
      </c>
      <c r="AB271">
        <v>4382218</v>
      </c>
      <c r="AC271">
        <v>14438353</v>
      </c>
      <c r="AD271">
        <v>4149110</v>
      </c>
      <c r="AE271">
        <v>124685</v>
      </c>
      <c r="AF271">
        <v>516981</v>
      </c>
      <c r="AG271">
        <v>3507444</v>
      </c>
      <c r="AH271">
        <v>2128624</v>
      </c>
      <c r="AI271">
        <v>567027</v>
      </c>
      <c r="AJ271">
        <v>987793</v>
      </c>
      <c r="AK271">
        <v>573805</v>
      </c>
      <c r="AL271">
        <v>413221</v>
      </c>
      <c r="AM271">
        <v>1772949</v>
      </c>
      <c r="AN271">
        <v>99887</v>
      </c>
      <c r="AO271">
        <v>5874562</v>
      </c>
      <c r="AP271">
        <v>13597244</v>
      </c>
      <c r="AQ271">
        <v>13473596</v>
      </c>
      <c r="AR271">
        <v>11359998</v>
      </c>
      <c r="AS271">
        <v>2113598</v>
      </c>
      <c r="AT271">
        <v>2196929</v>
      </c>
      <c r="AU271">
        <v>115.2478054723916</v>
      </c>
      <c r="AV271">
        <v>40.060777667653127</v>
      </c>
      <c r="AW271">
        <v>46.169167117144163</v>
      </c>
      <c r="AX271">
        <v>24272834</v>
      </c>
      <c r="AY271">
        <v>11544393</v>
      </c>
      <c r="AZ271">
        <v>4518093</v>
      </c>
      <c r="BA271">
        <v>3654290</v>
      </c>
      <c r="BB271">
        <v>1693687</v>
      </c>
      <c r="BC271">
        <v>1678323</v>
      </c>
      <c r="BD271">
        <v>9834481</v>
      </c>
      <c r="BE271">
        <v>82301</v>
      </c>
      <c r="BF271">
        <v>3938681</v>
      </c>
    </row>
    <row r="272" spans="1:58" x14ac:dyDescent="0.25">
      <c r="A272" s="3" t="s">
        <v>448</v>
      </c>
      <c r="B272">
        <v>28725178</v>
      </c>
      <c r="C272">
        <v>15820093</v>
      </c>
      <c r="D272">
        <v>7971420</v>
      </c>
      <c r="E272">
        <v>4014144</v>
      </c>
      <c r="F272">
        <v>1833707</v>
      </c>
      <c r="G272">
        <v>2000822</v>
      </c>
      <c r="H272">
        <v>12905085</v>
      </c>
      <c r="I272">
        <v>52528</v>
      </c>
      <c r="J272">
        <v>565836</v>
      </c>
      <c r="K272">
        <v>195351</v>
      </c>
      <c r="L272">
        <v>515830</v>
      </c>
      <c r="M272">
        <v>22906</v>
      </c>
      <c r="N272">
        <v>203186</v>
      </c>
      <c r="O272">
        <v>123604</v>
      </c>
      <c r="P272">
        <v>42968</v>
      </c>
      <c r="Q272">
        <v>14323</v>
      </c>
      <c r="R272">
        <v>22291</v>
      </c>
      <c r="S272">
        <v>72445</v>
      </c>
      <c r="T272">
        <v>27428</v>
      </c>
      <c r="U272">
        <v>45017</v>
      </c>
      <c r="V272">
        <v>159780</v>
      </c>
      <c r="W272">
        <v>940555</v>
      </c>
      <c r="X272">
        <v>3552983</v>
      </c>
      <c r="Y272">
        <v>526</v>
      </c>
      <c r="Z272">
        <v>165891</v>
      </c>
      <c r="AA272">
        <v>2289401</v>
      </c>
      <c r="AB272">
        <v>4167867</v>
      </c>
      <c r="AC272">
        <v>14617884</v>
      </c>
      <c r="AD272">
        <v>4180765</v>
      </c>
      <c r="AE272">
        <v>116307</v>
      </c>
      <c r="AF272">
        <v>519535</v>
      </c>
      <c r="AG272">
        <v>3544923</v>
      </c>
      <c r="AH272">
        <v>2202820</v>
      </c>
      <c r="AI272">
        <v>620604</v>
      </c>
      <c r="AJ272">
        <v>1006059</v>
      </c>
      <c r="AK272">
        <v>576157</v>
      </c>
      <c r="AL272">
        <v>429192</v>
      </c>
      <c r="AM272">
        <v>1762612</v>
      </c>
      <c r="AN272">
        <v>91745</v>
      </c>
      <c r="AO272">
        <v>5950751</v>
      </c>
      <c r="AP272">
        <v>14107293</v>
      </c>
      <c r="AQ272">
        <v>14777979</v>
      </c>
      <c r="AR272">
        <v>12546761</v>
      </c>
      <c r="AS272">
        <v>2231218</v>
      </c>
      <c r="AT272">
        <v>2419115</v>
      </c>
      <c r="AU272">
        <v>121.9021498240364</v>
      </c>
      <c r="AV272">
        <v>37.120136492267832</v>
      </c>
      <c r="AW272">
        <v>45.250244401691127</v>
      </c>
      <c r="AX272">
        <v>24567594</v>
      </c>
      <c r="AY272">
        <v>11662509</v>
      </c>
      <c r="AZ272">
        <v>4571880</v>
      </c>
      <c r="BA272">
        <v>3695178</v>
      </c>
      <c r="BB272">
        <v>1714066</v>
      </c>
      <c r="BC272">
        <v>1681385</v>
      </c>
      <c r="BD272">
        <v>9949710</v>
      </c>
      <c r="BE272">
        <v>82597</v>
      </c>
      <c r="BF272">
        <v>3983650</v>
      </c>
    </row>
    <row r="273" spans="1:58" x14ac:dyDescent="0.25">
      <c r="A273" s="3" t="s">
        <v>449</v>
      </c>
      <c r="B273">
        <v>29298545</v>
      </c>
      <c r="C273">
        <v>15976786</v>
      </c>
      <c r="D273">
        <v>8017155</v>
      </c>
      <c r="E273">
        <v>4060117</v>
      </c>
      <c r="F273">
        <v>1861743</v>
      </c>
      <c r="G273">
        <v>2037771</v>
      </c>
      <c r="H273">
        <v>13321759</v>
      </c>
      <c r="I273">
        <v>48491</v>
      </c>
      <c r="J273">
        <v>491896</v>
      </c>
      <c r="K273">
        <v>177363</v>
      </c>
      <c r="L273">
        <v>492186</v>
      </c>
      <c r="M273">
        <v>26299</v>
      </c>
      <c r="N273">
        <v>186418</v>
      </c>
      <c r="O273">
        <v>112071</v>
      </c>
      <c r="P273">
        <v>38931</v>
      </c>
      <c r="Q273">
        <v>12977</v>
      </c>
      <c r="R273">
        <v>22439</v>
      </c>
      <c r="S273">
        <v>70475</v>
      </c>
      <c r="T273">
        <v>26956</v>
      </c>
      <c r="U273">
        <v>43519</v>
      </c>
      <c r="V273">
        <v>187446</v>
      </c>
      <c r="W273">
        <v>1046924</v>
      </c>
      <c r="X273">
        <v>3904335</v>
      </c>
      <c r="Y273">
        <v>632</v>
      </c>
      <c r="Z273">
        <v>179519</v>
      </c>
      <c r="AA273">
        <v>2339710</v>
      </c>
      <c r="AB273">
        <v>4170065</v>
      </c>
      <c r="AC273">
        <v>14700691</v>
      </c>
      <c r="AD273">
        <v>4270118</v>
      </c>
      <c r="AE273">
        <v>127583</v>
      </c>
      <c r="AF273">
        <v>520696</v>
      </c>
      <c r="AG273">
        <v>3621839</v>
      </c>
      <c r="AH273">
        <v>2154969</v>
      </c>
      <c r="AI273">
        <v>626873</v>
      </c>
      <c r="AJ273">
        <v>991538</v>
      </c>
      <c r="AK273">
        <v>536558</v>
      </c>
      <c r="AL273">
        <v>414607</v>
      </c>
      <c r="AM273">
        <v>1791247</v>
      </c>
      <c r="AN273">
        <v>110778</v>
      </c>
      <c r="AO273">
        <v>5958971</v>
      </c>
      <c r="AP273">
        <v>14597854</v>
      </c>
      <c r="AQ273">
        <v>16452936</v>
      </c>
      <c r="AR273">
        <v>13901377</v>
      </c>
      <c r="AS273">
        <v>2551559</v>
      </c>
      <c r="AT273">
        <v>2719864</v>
      </c>
      <c r="AU273">
        <v>131.33985285725549</v>
      </c>
      <c r="AV273">
        <v>33.511470594478688</v>
      </c>
      <c r="AW273">
        <v>44.013916169090763</v>
      </c>
      <c r="AX273">
        <v>25172250</v>
      </c>
      <c r="AY273">
        <v>11850491</v>
      </c>
      <c r="AZ273">
        <v>4626210</v>
      </c>
      <c r="BA273">
        <v>3739142</v>
      </c>
      <c r="BB273">
        <v>1733576</v>
      </c>
      <c r="BC273">
        <v>1751563</v>
      </c>
      <c r="BD273">
        <v>10471559</v>
      </c>
      <c r="BE273">
        <v>82962</v>
      </c>
      <c r="BF273">
        <v>4032607</v>
      </c>
    </row>
    <row r="274" spans="1:58" x14ac:dyDescent="0.25">
      <c r="A274" s="3" t="s">
        <v>450</v>
      </c>
      <c r="B274">
        <v>29347463</v>
      </c>
      <c r="C274">
        <v>16046467</v>
      </c>
      <c r="D274">
        <v>8032662</v>
      </c>
      <c r="E274">
        <v>4096040</v>
      </c>
      <c r="F274">
        <v>1880866</v>
      </c>
      <c r="G274">
        <v>2036899</v>
      </c>
      <c r="H274">
        <v>13300996</v>
      </c>
      <c r="I274">
        <v>43135</v>
      </c>
      <c r="J274">
        <v>552325</v>
      </c>
      <c r="K274">
        <v>164188</v>
      </c>
      <c r="L274">
        <v>476564</v>
      </c>
      <c r="M274">
        <v>26202</v>
      </c>
      <c r="N274">
        <v>183305</v>
      </c>
      <c r="O274">
        <v>109188</v>
      </c>
      <c r="P274">
        <v>38547</v>
      </c>
      <c r="Q274">
        <v>12849</v>
      </c>
      <c r="R274">
        <v>22721</v>
      </c>
      <c r="S274">
        <v>70069</v>
      </c>
      <c r="T274">
        <v>26485</v>
      </c>
      <c r="U274">
        <v>43584</v>
      </c>
      <c r="V274">
        <v>193689</v>
      </c>
      <c r="W274">
        <v>1006139</v>
      </c>
      <c r="X274">
        <v>3669157</v>
      </c>
      <c r="Y274">
        <v>551</v>
      </c>
      <c r="Z274">
        <v>172791</v>
      </c>
      <c r="AA274">
        <v>2351621</v>
      </c>
      <c r="AB274">
        <v>4391260</v>
      </c>
      <c r="AC274">
        <v>14939139</v>
      </c>
      <c r="AD274">
        <v>4347248</v>
      </c>
      <c r="AE274">
        <v>132081</v>
      </c>
      <c r="AF274">
        <v>531629</v>
      </c>
      <c r="AG274">
        <v>3683538</v>
      </c>
      <c r="AH274">
        <v>2147357</v>
      </c>
      <c r="AI274">
        <v>659030</v>
      </c>
      <c r="AJ274">
        <v>986236</v>
      </c>
      <c r="AK274">
        <v>502092</v>
      </c>
      <c r="AL274">
        <v>420032</v>
      </c>
      <c r="AM274">
        <v>1778882</v>
      </c>
      <c r="AN274">
        <v>100024</v>
      </c>
      <c r="AO274">
        <v>6145596</v>
      </c>
      <c r="AP274">
        <v>14408324</v>
      </c>
      <c r="AQ274">
        <v>15963823</v>
      </c>
      <c r="AR274">
        <v>13439731</v>
      </c>
      <c r="AS274">
        <v>2524092</v>
      </c>
      <c r="AT274">
        <v>2649376</v>
      </c>
      <c r="AU274">
        <v>129.18365192928621</v>
      </c>
      <c r="AV274">
        <v>34.89247104497214</v>
      </c>
      <c r="AW274">
        <v>45.075368344263794</v>
      </c>
      <c r="AX274">
        <v>25272745</v>
      </c>
      <c r="AY274">
        <v>11971749</v>
      </c>
      <c r="AZ274">
        <v>4677785</v>
      </c>
      <c r="BA274">
        <v>3785913</v>
      </c>
      <c r="BB274">
        <v>1752854</v>
      </c>
      <c r="BC274">
        <v>1755197</v>
      </c>
      <c r="BD274">
        <v>10333606</v>
      </c>
      <c r="BE274">
        <v>83348</v>
      </c>
      <c r="BF274">
        <v>4084262</v>
      </c>
    </row>
    <row r="275" spans="1:58" x14ac:dyDescent="0.25">
      <c r="A275" s="3" t="s">
        <v>451</v>
      </c>
      <c r="B275">
        <v>29992563</v>
      </c>
      <c r="C275">
        <v>16335381</v>
      </c>
      <c r="D275">
        <v>8202990</v>
      </c>
      <c r="E275">
        <v>4143417</v>
      </c>
      <c r="F275">
        <v>1902016</v>
      </c>
      <c r="G275">
        <v>2086958</v>
      </c>
      <c r="H275">
        <v>13657182</v>
      </c>
      <c r="I275">
        <v>49706</v>
      </c>
      <c r="J275">
        <v>580849</v>
      </c>
      <c r="K275">
        <v>169606</v>
      </c>
      <c r="L275">
        <v>480953</v>
      </c>
      <c r="M275">
        <v>20661</v>
      </c>
      <c r="N275">
        <v>186696</v>
      </c>
      <c r="O275">
        <v>111150</v>
      </c>
      <c r="P275">
        <v>39439</v>
      </c>
      <c r="Q275">
        <v>13146</v>
      </c>
      <c r="R275">
        <v>22961</v>
      </c>
      <c r="S275">
        <v>69638</v>
      </c>
      <c r="T275">
        <v>26013</v>
      </c>
      <c r="U275">
        <v>43625</v>
      </c>
      <c r="V275">
        <v>196143</v>
      </c>
      <c r="W275">
        <v>1057400</v>
      </c>
      <c r="X275">
        <v>3980065</v>
      </c>
      <c r="Y275">
        <v>555</v>
      </c>
      <c r="Z275">
        <v>179295</v>
      </c>
      <c r="AA275">
        <v>2377737</v>
      </c>
      <c r="AB275">
        <v>4307878</v>
      </c>
      <c r="AC275">
        <v>15105245</v>
      </c>
      <c r="AD275">
        <v>4455400</v>
      </c>
      <c r="AE275">
        <v>136003</v>
      </c>
      <c r="AF275">
        <v>530539</v>
      </c>
      <c r="AG275">
        <v>3788858</v>
      </c>
      <c r="AH275">
        <v>2171852</v>
      </c>
      <c r="AI275">
        <v>665729</v>
      </c>
      <c r="AJ275">
        <v>1026928</v>
      </c>
      <c r="AK275">
        <v>479194</v>
      </c>
      <c r="AL275">
        <v>427718</v>
      </c>
      <c r="AM275">
        <v>1833542</v>
      </c>
      <c r="AN275">
        <v>99318</v>
      </c>
      <c r="AO275">
        <v>6117415</v>
      </c>
      <c r="AP275">
        <v>14887318</v>
      </c>
      <c r="AQ275">
        <v>16772602</v>
      </c>
      <c r="AR275">
        <v>14152979</v>
      </c>
      <c r="AS275">
        <v>2619623</v>
      </c>
      <c r="AT275">
        <v>2804150</v>
      </c>
      <c r="AU275">
        <v>131.49951870337512</v>
      </c>
      <c r="AV275">
        <v>33.852662231876842</v>
      </c>
      <c r="AW275">
        <v>44.516087903197274</v>
      </c>
      <c r="AX275">
        <v>25781162</v>
      </c>
      <c r="AY275">
        <v>12123980</v>
      </c>
      <c r="AZ275">
        <v>4727173</v>
      </c>
      <c r="BA275">
        <v>3830359</v>
      </c>
      <c r="BB275">
        <v>1771428</v>
      </c>
      <c r="BC275">
        <v>1795020</v>
      </c>
      <c r="BD275">
        <v>10675917</v>
      </c>
      <c r="BE275">
        <v>83776</v>
      </c>
      <c r="BF275">
        <v>4134956</v>
      </c>
    </row>
    <row r="276" spans="1:58" x14ac:dyDescent="0.25">
      <c r="A276" s="3" t="s">
        <v>452</v>
      </c>
      <c r="B276">
        <v>30203218</v>
      </c>
      <c r="C276">
        <v>16540474</v>
      </c>
      <c r="D276">
        <v>8344568</v>
      </c>
      <c r="E276">
        <v>4191533</v>
      </c>
      <c r="F276">
        <v>1905119</v>
      </c>
      <c r="G276">
        <v>2099254</v>
      </c>
      <c r="H276">
        <v>13662744</v>
      </c>
      <c r="I276">
        <v>53621</v>
      </c>
      <c r="J276">
        <v>605603</v>
      </c>
      <c r="K276">
        <v>209082</v>
      </c>
      <c r="L276">
        <v>504912</v>
      </c>
      <c r="M276">
        <v>18273</v>
      </c>
      <c r="N276">
        <v>187630</v>
      </c>
      <c r="O276">
        <v>112132</v>
      </c>
      <c r="P276">
        <v>39437</v>
      </c>
      <c r="Q276">
        <v>13146</v>
      </c>
      <c r="R276">
        <v>22915</v>
      </c>
      <c r="S276">
        <v>69768</v>
      </c>
      <c r="T276">
        <v>25542</v>
      </c>
      <c r="U276">
        <v>44226</v>
      </c>
      <c r="V276">
        <v>197789</v>
      </c>
      <c r="W276">
        <v>1040110</v>
      </c>
      <c r="X276">
        <v>4124887</v>
      </c>
      <c r="Y276">
        <v>552</v>
      </c>
      <c r="Z276">
        <v>179281</v>
      </c>
      <c r="AA276">
        <v>2344826</v>
      </c>
      <c r="AB276">
        <v>4126410</v>
      </c>
      <c r="AC276">
        <v>15286480</v>
      </c>
      <c r="AD276">
        <v>4563801</v>
      </c>
      <c r="AE276">
        <v>130329</v>
      </c>
      <c r="AF276">
        <v>533125</v>
      </c>
      <c r="AG276">
        <v>3900347</v>
      </c>
      <c r="AH276">
        <v>2194990</v>
      </c>
      <c r="AI276">
        <v>704549</v>
      </c>
      <c r="AJ276">
        <v>1010834</v>
      </c>
      <c r="AK276">
        <v>479607</v>
      </c>
      <c r="AL276">
        <v>407218</v>
      </c>
      <c r="AM276">
        <v>1830684</v>
      </c>
      <c r="AN276">
        <v>93102</v>
      </c>
      <c r="AO276">
        <v>6196684</v>
      </c>
      <c r="AP276">
        <v>14916739</v>
      </c>
      <c r="AQ276">
        <v>16522480</v>
      </c>
      <c r="AR276">
        <v>13932843</v>
      </c>
      <c r="AS276">
        <v>2589637</v>
      </c>
      <c r="AT276">
        <v>2795947</v>
      </c>
      <c r="AU276">
        <v>129.50838391815989</v>
      </c>
      <c r="AV276">
        <v>34.986240970878242</v>
      </c>
      <c r="AW276">
        <v>45.310115275097537</v>
      </c>
      <c r="AX276">
        <v>25896307</v>
      </c>
      <c r="AY276">
        <v>12233563</v>
      </c>
      <c r="AZ276">
        <v>4781589</v>
      </c>
      <c r="BA276">
        <v>3876195</v>
      </c>
      <c r="BB276">
        <v>1790524</v>
      </c>
      <c r="BC276">
        <v>1785255</v>
      </c>
      <c r="BD276">
        <v>10609827</v>
      </c>
      <c r="BE276">
        <v>84277</v>
      </c>
      <c r="BF276">
        <v>4183714</v>
      </c>
    </row>
    <row r="277" spans="1:58" x14ac:dyDescent="0.25">
      <c r="A277" s="3" t="s">
        <v>453</v>
      </c>
      <c r="B277">
        <v>30720607</v>
      </c>
      <c r="C277">
        <v>16708976</v>
      </c>
      <c r="D277">
        <v>8459370</v>
      </c>
      <c r="E277">
        <v>4229122</v>
      </c>
      <c r="F277">
        <v>1916982</v>
      </c>
      <c r="G277">
        <v>2103502</v>
      </c>
      <c r="H277">
        <v>14011631</v>
      </c>
      <c r="I277">
        <v>83188</v>
      </c>
      <c r="J277">
        <v>600003</v>
      </c>
      <c r="K277">
        <v>207248</v>
      </c>
      <c r="L277">
        <v>493518</v>
      </c>
      <c r="M277">
        <v>18561</v>
      </c>
      <c r="N277">
        <v>179252</v>
      </c>
      <c r="O277">
        <v>112897</v>
      </c>
      <c r="P277">
        <v>32639</v>
      </c>
      <c r="Q277">
        <v>10880</v>
      </c>
      <c r="R277">
        <v>22836</v>
      </c>
      <c r="S277">
        <v>63839</v>
      </c>
      <c r="T277">
        <v>25931</v>
      </c>
      <c r="U277">
        <v>37908</v>
      </c>
      <c r="V277">
        <v>170774</v>
      </c>
      <c r="W277">
        <v>1146896</v>
      </c>
      <c r="X277">
        <v>4354505</v>
      </c>
      <c r="Y277">
        <v>624</v>
      </c>
      <c r="Z277">
        <v>189348</v>
      </c>
      <c r="AA277">
        <v>2443148</v>
      </c>
      <c r="AB277">
        <v>4060727</v>
      </c>
      <c r="AC277">
        <v>15452401</v>
      </c>
      <c r="AD277">
        <v>4621786</v>
      </c>
      <c r="AE277">
        <v>140086</v>
      </c>
      <c r="AF277">
        <v>536111</v>
      </c>
      <c r="AG277">
        <v>3945589</v>
      </c>
      <c r="AH277">
        <v>2183258</v>
      </c>
      <c r="AI277">
        <v>686526</v>
      </c>
      <c r="AJ277">
        <v>1033833</v>
      </c>
      <c r="AK277">
        <v>462899</v>
      </c>
      <c r="AL277">
        <v>409669</v>
      </c>
      <c r="AM277">
        <v>1831548</v>
      </c>
      <c r="AN277">
        <v>106315</v>
      </c>
      <c r="AO277">
        <v>6299825</v>
      </c>
      <c r="AP277">
        <v>15268206</v>
      </c>
      <c r="AQ277">
        <v>18558962</v>
      </c>
      <c r="AR277">
        <v>15374139</v>
      </c>
      <c r="AS277">
        <v>3184823</v>
      </c>
      <c r="AT277">
        <v>3077786</v>
      </c>
      <c r="AU277">
        <v>141.71113740513999</v>
      </c>
      <c r="AV277">
        <v>31.451324923462991</v>
      </c>
      <c r="AW277">
        <v>44.570030278025683</v>
      </c>
      <c r="AX277">
        <v>26413779</v>
      </c>
      <c r="AY277">
        <v>12402148</v>
      </c>
      <c r="AZ277">
        <v>4828167</v>
      </c>
      <c r="BA277">
        <v>3922759</v>
      </c>
      <c r="BB277">
        <v>1811943</v>
      </c>
      <c r="BC277">
        <v>1839279</v>
      </c>
      <c r="BD277">
        <v>10961378</v>
      </c>
      <c r="BE277">
        <v>84844</v>
      </c>
      <c r="BF277">
        <v>4230707</v>
      </c>
    </row>
    <row r="278" spans="1:58" x14ac:dyDescent="0.25">
      <c r="A278" s="3" t="s">
        <v>454</v>
      </c>
      <c r="B278">
        <v>31217801</v>
      </c>
      <c r="C278">
        <v>17253431</v>
      </c>
      <c r="D278">
        <v>8940437</v>
      </c>
      <c r="E278">
        <v>4260818</v>
      </c>
      <c r="F278">
        <v>1946038</v>
      </c>
      <c r="G278">
        <v>2106138</v>
      </c>
      <c r="H278">
        <v>13964370</v>
      </c>
      <c r="I278">
        <v>98696</v>
      </c>
      <c r="J278">
        <v>546387</v>
      </c>
      <c r="K278">
        <v>191683</v>
      </c>
      <c r="L278">
        <v>499451</v>
      </c>
      <c r="M278">
        <v>16334</v>
      </c>
      <c r="N278">
        <v>175054</v>
      </c>
      <c r="O278">
        <v>103353</v>
      </c>
      <c r="P278">
        <v>37330</v>
      </c>
      <c r="Q278">
        <v>12443</v>
      </c>
      <c r="R278">
        <v>21928</v>
      </c>
      <c r="S278">
        <v>64176</v>
      </c>
      <c r="T278">
        <v>26319</v>
      </c>
      <c r="U278">
        <v>37857</v>
      </c>
      <c r="V278">
        <v>186667</v>
      </c>
      <c r="W278">
        <v>1176561</v>
      </c>
      <c r="X278">
        <v>4320402</v>
      </c>
      <c r="Y278">
        <v>573</v>
      </c>
      <c r="Z278">
        <v>188970</v>
      </c>
      <c r="AA278">
        <v>2563791</v>
      </c>
      <c r="AB278">
        <v>3935625</v>
      </c>
      <c r="AC278">
        <v>15700392</v>
      </c>
      <c r="AD278">
        <v>4689029</v>
      </c>
      <c r="AE278">
        <v>147246</v>
      </c>
      <c r="AF278">
        <v>540205</v>
      </c>
      <c r="AG278">
        <v>4001578</v>
      </c>
      <c r="AH278">
        <v>2246478</v>
      </c>
      <c r="AI278">
        <v>704999</v>
      </c>
      <c r="AJ278">
        <v>1076947</v>
      </c>
      <c r="AK278">
        <v>464532</v>
      </c>
      <c r="AL278">
        <v>411960</v>
      </c>
      <c r="AM278">
        <v>1857970</v>
      </c>
      <c r="AN278">
        <v>83694</v>
      </c>
      <c r="AO278">
        <v>6411261</v>
      </c>
      <c r="AP278">
        <v>15517409</v>
      </c>
      <c r="AQ278">
        <v>18864337</v>
      </c>
      <c r="AR278">
        <v>15536524</v>
      </c>
      <c r="AS278">
        <v>3327813</v>
      </c>
      <c r="AT278">
        <v>3173798</v>
      </c>
      <c r="AU278">
        <v>142.0219991790579</v>
      </c>
      <c r="AV278">
        <v>31.470481905292711</v>
      </c>
      <c r="AW278">
        <v>44.695007553180368</v>
      </c>
      <c r="AX278">
        <v>26470853</v>
      </c>
      <c r="AY278">
        <v>12506483</v>
      </c>
      <c r="AZ278">
        <v>4872696</v>
      </c>
      <c r="BA278">
        <v>3965532</v>
      </c>
      <c r="BB278">
        <v>1831916</v>
      </c>
      <c r="BC278">
        <v>1836339</v>
      </c>
      <c r="BD278">
        <v>10770461</v>
      </c>
      <c r="BE278">
        <v>85469</v>
      </c>
      <c r="BF278">
        <v>4280491</v>
      </c>
    </row>
    <row r="279" spans="1:58" x14ac:dyDescent="0.25">
      <c r="A279" s="3" t="s">
        <v>455</v>
      </c>
      <c r="B279">
        <v>32560248</v>
      </c>
      <c r="C279">
        <v>17875956</v>
      </c>
      <c r="D279">
        <v>9470669</v>
      </c>
      <c r="E279">
        <v>4294912</v>
      </c>
      <c r="F279">
        <v>1975276</v>
      </c>
      <c r="G279">
        <v>2135099</v>
      </c>
      <c r="H279">
        <v>14684292</v>
      </c>
      <c r="I279">
        <v>99460</v>
      </c>
      <c r="J279">
        <v>580355</v>
      </c>
      <c r="K279">
        <v>209659</v>
      </c>
      <c r="L279">
        <v>523947</v>
      </c>
      <c r="M279">
        <v>26188</v>
      </c>
      <c r="N279">
        <v>185075</v>
      </c>
      <c r="O279">
        <v>113827</v>
      </c>
      <c r="P279">
        <v>37376</v>
      </c>
      <c r="Q279">
        <v>12459</v>
      </c>
      <c r="R279">
        <v>21413</v>
      </c>
      <c r="S279">
        <v>64501</v>
      </c>
      <c r="T279">
        <v>26707</v>
      </c>
      <c r="U279">
        <v>37794</v>
      </c>
      <c r="V279">
        <v>173327</v>
      </c>
      <c r="W279">
        <v>1234370</v>
      </c>
      <c r="X279">
        <v>4783382</v>
      </c>
      <c r="Y279">
        <v>561</v>
      </c>
      <c r="Z279">
        <v>198748</v>
      </c>
      <c r="AA279">
        <v>2614401</v>
      </c>
      <c r="AB279">
        <v>3990318</v>
      </c>
      <c r="AC279">
        <v>16047491</v>
      </c>
      <c r="AD279">
        <v>4819849</v>
      </c>
      <c r="AE279">
        <v>171169</v>
      </c>
      <c r="AF279">
        <v>536554</v>
      </c>
      <c r="AG279">
        <v>4112126</v>
      </c>
      <c r="AH279">
        <v>2270629</v>
      </c>
      <c r="AI279">
        <v>711912</v>
      </c>
      <c r="AJ279">
        <v>1067824</v>
      </c>
      <c r="AK279">
        <v>490893</v>
      </c>
      <c r="AL279">
        <v>416167</v>
      </c>
      <c r="AM279">
        <v>1923229</v>
      </c>
      <c r="AN279">
        <v>80643</v>
      </c>
      <c r="AO279">
        <v>6536975</v>
      </c>
      <c r="AP279">
        <v>16512756</v>
      </c>
      <c r="AQ279">
        <v>19960482</v>
      </c>
      <c r="AR279">
        <v>16476170</v>
      </c>
      <c r="AS279">
        <v>3484312</v>
      </c>
      <c r="AT279">
        <v>3355031</v>
      </c>
      <c r="AU279">
        <v>141.19697741977549</v>
      </c>
      <c r="AV279">
        <v>30.41098666259418</v>
      </c>
      <c r="AW279">
        <v>42.93939397111405</v>
      </c>
      <c r="AX279">
        <v>27346501</v>
      </c>
      <c r="AY279">
        <v>12662209</v>
      </c>
      <c r="AZ279">
        <v>4936771</v>
      </c>
      <c r="BA279">
        <v>4006045</v>
      </c>
      <c r="BB279">
        <v>1853392</v>
      </c>
      <c r="BC279">
        <v>1866001</v>
      </c>
      <c r="BD279">
        <v>11299010</v>
      </c>
      <c r="BE279">
        <v>86142</v>
      </c>
      <c r="BF279">
        <v>4335032</v>
      </c>
    </row>
    <row r="280" spans="1:58" x14ac:dyDescent="0.25">
      <c r="A280" s="3" t="s">
        <v>456</v>
      </c>
      <c r="B280">
        <v>33298104</v>
      </c>
      <c r="C280">
        <v>17992230</v>
      </c>
      <c r="D280">
        <v>9479326</v>
      </c>
      <c r="E280">
        <v>4322623</v>
      </c>
      <c r="F280">
        <v>2016283</v>
      </c>
      <c r="G280">
        <v>2173998</v>
      </c>
      <c r="H280">
        <v>15305874</v>
      </c>
      <c r="I280">
        <v>122171</v>
      </c>
      <c r="J280">
        <v>647694</v>
      </c>
      <c r="K280">
        <v>248237</v>
      </c>
      <c r="L280">
        <v>535492</v>
      </c>
      <c r="M280">
        <v>22643</v>
      </c>
      <c r="N280">
        <v>179434</v>
      </c>
      <c r="O280">
        <v>106504</v>
      </c>
      <c r="P280">
        <v>38822</v>
      </c>
      <c r="Q280">
        <v>12941</v>
      </c>
      <c r="R280">
        <v>21167</v>
      </c>
      <c r="S280">
        <v>65211</v>
      </c>
      <c r="T280">
        <v>27096</v>
      </c>
      <c r="U280">
        <v>38115</v>
      </c>
      <c r="V280">
        <v>168794</v>
      </c>
      <c r="W280">
        <v>1359761</v>
      </c>
      <c r="X280">
        <v>5111076</v>
      </c>
      <c r="Y280">
        <v>595</v>
      </c>
      <c r="Z280">
        <v>209809</v>
      </c>
      <c r="AA280">
        <v>2616645</v>
      </c>
      <c r="AB280">
        <v>4018312</v>
      </c>
      <c r="AC280">
        <v>16194932</v>
      </c>
      <c r="AD280">
        <v>4836240</v>
      </c>
      <c r="AE280">
        <v>144511</v>
      </c>
      <c r="AF280">
        <v>535237</v>
      </c>
      <c r="AG280">
        <v>4156492</v>
      </c>
      <c r="AH280">
        <v>2331670</v>
      </c>
      <c r="AI280">
        <v>757917</v>
      </c>
      <c r="AJ280">
        <v>1086278</v>
      </c>
      <c r="AK280">
        <v>487475</v>
      </c>
      <c r="AL280">
        <v>418959</v>
      </c>
      <c r="AM280">
        <v>1931206</v>
      </c>
      <c r="AN280">
        <v>83191</v>
      </c>
      <c r="AO280">
        <v>6593666</v>
      </c>
      <c r="AP280">
        <v>17103172</v>
      </c>
      <c r="AQ280">
        <v>21515318</v>
      </c>
      <c r="AR280">
        <v>17995223</v>
      </c>
      <c r="AS280">
        <v>3520095</v>
      </c>
      <c r="AT280">
        <v>3703444</v>
      </c>
      <c r="AU280">
        <v>147.4507862087834</v>
      </c>
      <c r="AV280">
        <v>28.422924280170992</v>
      </c>
      <c r="AW280">
        <v>41.90982531463932</v>
      </c>
      <c r="AX280">
        <v>28089471</v>
      </c>
      <c r="AY280">
        <v>12783597</v>
      </c>
      <c r="AZ280">
        <v>4997099</v>
      </c>
      <c r="BA280">
        <v>4051316</v>
      </c>
      <c r="BB280">
        <v>1875322</v>
      </c>
      <c r="BC280">
        <v>1859860</v>
      </c>
      <c r="BD280">
        <v>11894539</v>
      </c>
      <c r="BE280">
        <v>86833</v>
      </c>
      <c r="BF280">
        <v>4391533</v>
      </c>
    </row>
    <row r="281" spans="1:58" x14ac:dyDescent="0.25">
      <c r="A281" s="3" t="s">
        <v>457</v>
      </c>
      <c r="B281">
        <v>33435143</v>
      </c>
      <c r="C281">
        <v>18017693</v>
      </c>
      <c r="D281">
        <v>9397607</v>
      </c>
      <c r="E281">
        <v>4354847</v>
      </c>
      <c r="F281">
        <v>2045498</v>
      </c>
      <c r="G281">
        <v>2219741</v>
      </c>
      <c r="H281">
        <v>15417450</v>
      </c>
      <c r="I281">
        <v>108869</v>
      </c>
      <c r="J281">
        <v>594475</v>
      </c>
      <c r="K281">
        <v>191652</v>
      </c>
      <c r="L281">
        <v>521153</v>
      </c>
      <c r="M281">
        <v>23186</v>
      </c>
      <c r="N281">
        <v>189811</v>
      </c>
      <c r="O281">
        <v>116600</v>
      </c>
      <c r="P281">
        <v>38909</v>
      </c>
      <c r="Q281">
        <v>12970</v>
      </c>
      <c r="R281">
        <v>21332</v>
      </c>
      <c r="S281">
        <v>64822</v>
      </c>
      <c r="T281">
        <v>27583</v>
      </c>
      <c r="U281">
        <v>37239</v>
      </c>
      <c r="V281">
        <v>221842</v>
      </c>
      <c r="W281">
        <v>1386292</v>
      </c>
      <c r="X281">
        <v>5161578</v>
      </c>
      <c r="Y281">
        <v>747</v>
      </c>
      <c r="Z281">
        <v>218919</v>
      </c>
      <c r="AA281">
        <v>2663801</v>
      </c>
      <c r="AB281">
        <v>4070303</v>
      </c>
      <c r="AC281">
        <v>16363029</v>
      </c>
      <c r="AD281">
        <v>4935679</v>
      </c>
      <c r="AE281">
        <v>180154</v>
      </c>
      <c r="AF281">
        <v>534790</v>
      </c>
      <c r="AG281">
        <v>4220735</v>
      </c>
      <c r="AH281">
        <v>2356851</v>
      </c>
      <c r="AI281">
        <v>770721</v>
      </c>
      <c r="AJ281">
        <v>1116015</v>
      </c>
      <c r="AK281">
        <v>470115</v>
      </c>
      <c r="AL281">
        <v>412449</v>
      </c>
      <c r="AM281">
        <v>1970827</v>
      </c>
      <c r="AN281">
        <v>98508</v>
      </c>
      <c r="AO281">
        <v>6588715</v>
      </c>
      <c r="AP281">
        <v>17072114</v>
      </c>
      <c r="AQ281">
        <v>22189683</v>
      </c>
      <c r="AR281">
        <v>18284653</v>
      </c>
      <c r="AS281">
        <v>3905030</v>
      </c>
      <c r="AT281">
        <v>3629661</v>
      </c>
      <c r="AU281">
        <v>151.23694334235938</v>
      </c>
      <c r="AV281">
        <v>28.244442565159552</v>
      </c>
      <c r="AW281">
        <v>42.716031599635606</v>
      </c>
      <c r="AX281">
        <v>28418471</v>
      </c>
      <c r="AY281">
        <v>13001021</v>
      </c>
      <c r="AZ281">
        <v>5066728</v>
      </c>
      <c r="BA281">
        <v>4096434</v>
      </c>
      <c r="BB281">
        <v>1897284</v>
      </c>
      <c r="BC281">
        <v>1940575</v>
      </c>
      <c r="BD281">
        <v>12055442</v>
      </c>
      <c r="BE281">
        <v>87555</v>
      </c>
      <c r="BF281">
        <v>4452750</v>
      </c>
    </row>
    <row r="282" spans="1:58" x14ac:dyDescent="0.25">
      <c r="A282" s="3" t="s">
        <v>458</v>
      </c>
      <c r="B282">
        <v>34374536</v>
      </c>
      <c r="C282">
        <v>18548344</v>
      </c>
      <c r="D282">
        <v>9845457</v>
      </c>
      <c r="E282">
        <v>4400387</v>
      </c>
      <c r="F282">
        <v>2062693</v>
      </c>
      <c r="G282">
        <v>2239808</v>
      </c>
      <c r="H282">
        <v>15826192</v>
      </c>
      <c r="I282">
        <v>128031</v>
      </c>
      <c r="J282">
        <v>651580</v>
      </c>
      <c r="K282">
        <v>167071</v>
      </c>
      <c r="L282">
        <v>511125</v>
      </c>
      <c r="M282">
        <v>27703</v>
      </c>
      <c r="N282">
        <v>181049</v>
      </c>
      <c r="O282">
        <v>105470</v>
      </c>
      <c r="P282">
        <v>40664</v>
      </c>
      <c r="Q282">
        <v>13555</v>
      </c>
      <c r="R282">
        <v>21360</v>
      </c>
      <c r="S282">
        <v>65692</v>
      </c>
      <c r="T282">
        <v>28069</v>
      </c>
      <c r="U282">
        <v>37623</v>
      </c>
      <c r="V282">
        <v>221702</v>
      </c>
      <c r="W282">
        <v>1460674</v>
      </c>
      <c r="X282">
        <v>5406744</v>
      </c>
      <c r="Y282">
        <v>702</v>
      </c>
      <c r="Z282">
        <v>232131</v>
      </c>
      <c r="AA282">
        <v>2759428</v>
      </c>
      <c r="AB282">
        <v>4012560</v>
      </c>
      <c r="AC282">
        <v>16503133</v>
      </c>
      <c r="AD282">
        <v>5014890</v>
      </c>
      <c r="AE282">
        <v>185778</v>
      </c>
      <c r="AF282">
        <v>534361</v>
      </c>
      <c r="AG282">
        <v>4294751</v>
      </c>
      <c r="AH282">
        <v>2377979</v>
      </c>
      <c r="AI282">
        <v>808638</v>
      </c>
      <c r="AJ282">
        <v>1104196</v>
      </c>
      <c r="AK282">
        <v>465145</v>
      </c>
      <c r="AL282">
        <v>425788</v>
      </c>
      <c r="AM282">
        <v>2016708</v>
      </c>
      <c r="AN282">
        <v>84810</v>
      </c>
      <c r="AO282">
        <v>6582958</v>
      </c>
      <c r="AP282">
        <v>17871403</v>
      </c>
      <c r="AQ282">
        <v>23243541</v>
      </c>
      <c r="AR282">
        <v>19239540</v>
      </c>
      <c r="AS282">
        <v>4004001</v>
      </c>
      <c r="AT282">
        <v>3832069</v>
      </c>
      <c r="AU282">
        <v>151.5024286584881</v>
      </c>
      <c r="AV282">
        <v>27.304532208410421</v>
      </c>
      <c r="AW282">
        <v>41.367029429580896</v>
      </c>
      <c r="AX282">
        <v>28975677</v>
      </c>
      <c r="AY282">
        <v>13149485</v>
      </c>
      <c r="AZ282">
        <v>5137417</v>
      </c>
      <c r="BA282">
        <v>4145116</v>
      </c>
      <c r="BB282">
        <v>1920969</v>
      </c>
      <c r="BC282">
        <v>1945983</v>
      </c>
      <c r="BD282">
        <v>12472544</v>
      </c>
      <c r="BE282">
        <v>88343</v>
      </c>
      <c r="BF282">
        <v>4518913</v>
      </c>
    </row>
    <row r="283" spans="1:58" x14ac:dyDescent="0.25">
      <c r="A283" s="3" t="s">
        <v>459</v>
      </c>
      <c r="B283">
        <v>34661608</v>
      </c>
      <c r="C283">
        <v>18868075</v>
      </c>
      <c r="D283">
        <v>10086162</v>
      </c>
      <c r="E283">
        <v>4441415</v>
      </c>
      <c r="F283">
        <v>2088211</v>
      </c>
      <c r="G283">
        <v>2252286</v>
      </c>
      <c r="H283">
        <v>15793533</v>
      </c>
      <c r="I283">
        <v>118642</v>
      </c>
      <c r="J283">
        <v>683072</v>
      </c>
      <c r="K283">
        <v>150745</v>
      </c>
      <c r="L283">
        <v>523187</v>
      </c>
      <c r="M283">
        <v>41545</v>
      </c>
      <c r="N283">
        <v>179593</v>
      </c>
      <c r="O283">
        <v>103087</v>
      </c>
      <c r="P283">
        <v>41380</v>
      </c>
      <c r="Q283">
        <v>13793</v>
      </c>
      <c r="R283">
        <v>21333</v>
      </c>
      <c r="S283">
        <v>66553</v>
      </c>
      <c r="T283">
        <v>28556</v>
      </c>
      <c r="U283">
        <v>37997</v>
      </c>
      <c r="V283">
        <v>228170</v>
      </c>
      <c r="W283">
        <v>1479025</v>
      </c>
      <c r="X283">
        <v>5178435</v>
      </c>
      <c r="Y283">
        <v>696</v>
      </c>
      <c r="Z283">
        <v>234548</v>
      </c>
      <c r="AA283">
        <v>2763283</v>
      </c>
      <c r="AB283">
        <v>4146039</v>
      </c>
      <c r="AC283">
        <v>16831627</v>
      </c>
      <c r="AD283">
        <v>5083257</v>
      </c>
      <c r="AE283">
        <v>207060</v>
      </c>
      <c r="AF283">
        <v>532316</v>
      </c>
      <c r="AG283">
        <v>4343881</v>
      </c>
      <c r="AH283">
        <v>2419999</v>
      </c>
      <c r="AI283">
        <v>814795</v>
      </c>
      <c r="AJ283">
        <v>1144508</v>
      </c>
      <c r="AK283">
        <v>460697</v>
      </c>
      <c r="AL283">
        <v>465869</v>
      </c>
      <c r="AM283">
        <v>2081998</v>
      </c>
      <c r="AN283">
        <v>104861</v>
      </c>
      <c r="AO283">
        <v>6675643</v>
      </c>
      <c r="AP283">
        <v>17829980</v>
      </c>
      <c r="AQ283">
        <v>23091169</v>
      </c>
      <c r="AR283">
        <v>19049507</v>
      </c>
      <c r="AS283">
        <v>4041662</v>
      </c>
      <c r="AT283">
        <v>3872779</v>
      </c>
      <c r="AU283">
        <v>151.22814249126301</v>
      </c>
      <c r="AV283">
        <v>27.826994438422819</v>
      </c>
      <c r="AW283">
        <v>42.082246800373873</v>
      </c>
      <c r="AX283">
        <v>29108764</v>
      </c>
      <c r="AY283">
        <v>13315231</v>
      </c>
      <c r="AZ283">
        <v>5210042</v>
      </c>
      <c r="BA283">
        <v>4197364</v>
      </c>
      <c r="BB283">
        <v>1945434</v>
      </c>
      <c r="BC283">
        <v>1962391</v>
      </c>
      <c r="BD283">
        <v>12277137</v>
      </c>
      <c r="BE283">
        <v>89191</v>
      </c>
      <c r="BF283">
        <v>4586034</v>
      </c>
    </row>
    <row r="284" spans="1:58" x14ac:dyDescent="0.25">
      <c r="A284" s="3" t="s">
        <v>460</v>
      </c>
      <c r="B284">
        <v>35165429</v>
      </c>
      <c r="C284">
        <v>19258695</v>
      </c>
      <c r="D284">
        <v>10427397</v>
      </c>
      <c r="E284">
        <v>4486051</v>
      </c>
      <c r="F284">
        <v>2111754</v>
      </c>
      <c r="G284">
        <v>2233493</v>
      </c>
      <c r="H284">
        <v>15906734</v>
      </c>
      <c r="I284">
        <v>112862</v>
      </c>
      <c r="J284">
        <v>764448</v>
      </c>
      <c r="K284">
        <v>160676</v>
      </c>
      <c r="L284">
        <v>557351</v>
      </c>
      <c r="M284">
        <v>50432</v>
      </c>
      <c r="N284">
        <v>208384</v>
      </c>
      <c r="O284">
        <v>131589</v>
      </c>
      <c r="P284">
        <v>41679</v>
      </c>
      <c r="Q284">
        <v>13893</v>
      </c>
      <c r="R284">
        <v>21223</v>
      </c>
      <c r="S284">
        <v>66728</v>
      </c>
      <c r="T284">
        <v>29043</v>
      </c>
      <c r="U284">
        <v>37685</v>
      </c>
      <c r="V284">
        <v>218088</v>
      </c>
      <c r="W284">
        <v>1553751</v>
      </c>
      <c r="X284">
        <v>5072306</v>
      </c>
      <c r="Y284">
        <v>727</v>
      </c>
      <c r="Z284">
        <v>242444</v>
      </c>
      <c r="AA284">
        <v>2720773</v>
      </c>
      <c r="AB284">
        <v>4177764</v>
      </c>
      <c r="AC284">
        <v>17263833</v>
      </c>
      <c r="AD284">
        <v>5157942</v>
      </c>
      <c r="AE284">
        <v>182012</v>
      </c>
      <c r="AF284">
        <v>535114</v>
      </c>
      <c r="AG284">
        <v>4440816</v>
      </c>
      <c r="AH284">
        <v>2497854</v>
      </c>
      <c r="AI284">
        <v>858908</v>
      </c>
      <c r="AJ284">
        <v>1168577</v>
      </c>
      <c r="AK284">
        <v>470369</v>
      </c>
      <c r="AL284">
        <v>465888</v>
      </c>
      <c r="AM284">
        <v>2079753</v>
      </c>
      <c r="AN284">
        <v>95409</v>
      </c>
      <c r="AO284">
        <v>6966987</v>
      </c>
      <c r="AP284">
        <v>17901595</v>
      </c>
      <c r="AQ284">
        <v>23969972</v>
      </c>
      <c r="AR284">
        <v>19727681</v>
      </c>
      <c r="AS284">
        <v>4242291</v>
      </c>
      <c r="AT284">
        <v>4079838</v>
      </c>
      <c r="AU284">
        <v>156.68888343112761</v>
      </c>
      <c r="AV284">
        <v>27.293575343797059</v>
      </c>
      <c r="AW284">
        <v>42.765998454629162</v>
      </c>
      <c r="AX284">
        <v>29353321</v>
      </c>
      <c r="AY284">
        <v>13446587</v>
      </c>
      <c r="AZ284">
        <v>5279512</v>
      </c>
      <c r="BA284">
        <v>4245594</v>
      </c>
      <c r="BB284">
        <v>1970797</v>
      </c>
      <c r="BC284">
        <v>1950684</v>
      </c>
      <c r="BD284">
        <v>12089488</v>
      </c>
      <c r="BE284">
        <v>90104</v>
      </c>
      <c r="BF284">
        <v>4654218</v>
      </c>
    </row>
    <row r="285" spans="1:58" x14ac:dyDescent="0.25">
      <c r="A285" s="3" t="s">
        <v>461</v>
      </c>
      <c r="B285">
        <v>35954490</v>
      </c>
      <c r="C285">
        <v>19790332</v>
      </c>
      <c r="D285">
        <v>10896918</v>
      </c>
      <c r="E285">
        <v>4520956</v>
      </c>
      <c r="F285">
        <v>2149207</v>
      </c>
      <c r="G285">
        <v>2223251</v>
      </c>
      <c r="H285">
        <v>16164158</v>
      </c>
      <c r="I285">
        <v>85895</v>
      </c>
      <c r="J285">
        <v>716146</v>
      </c>
      <c r="K285">
        <v>140012</v>
      </c>
      <c r="L285">
        <v>542656</v>
      </c>
      <c r="M285">
        <v>49903</v>
      </c>
      <c r="N285">
        <v>196607</v>
      </c>
      <c r="O285">
        <v>128850</v>
      </c>
      <c r="P285">
        <v>34613</v>
      </c>
      <c r="Q285">
        <v>11538</v>
      </c>
      <c r="R285">
        <v>21606</v>
      </c>
      <c r="S285">
        <v>71573</v>
      </c>
      <c r="T285">
        <v>34928</v>
      </c>
      <c r="U285">
        <v>36645</v>
      </c>
      <c r="V285">
        <v>219992</v>
      </c>
      <c r="W285">
        <v>1549779</v>
      </c>
      <c r="X285">
        <v>5226732</v>
      </c>
      <c r="Y285">
        <v>805</v>
      </c>
      <c r="Z285">
        <v>250370</v>
      </c>
      <c r="AA285">
        <v>2696306</v>
      </c>
      <c r="AB285">
        <v>4417382</v>
      </c>
      <c r="AC285">
        <v>17532459</v>
      </c>
      <c r="AD285">
        <v>5279479</v>
      </c>
      <c r="AE285">
        <v>188286</v>
      </c>
      <c r="AF285">
        <v>541088</v>
      </c>
      <c r="AG285">
        <v>4550105</v>
      </c>
      <c r="AH285">
        <v>2546879</v>
      </c>
      <c r="AI285">
        <v>878088</v>
      </c>
      <c r="AJ285">
        <v>1188746</v>
      </c>
      <c r="AK285">
        <v>480045</v>
      </c>
      <c r="AL285">
        <v>496996</v>
      </c>
      <c r="AM285">
        <v>2033302</v>
      </c>
      <c r="AN285">
        <v>110474</v>
      </c>
      <c r="AO285">
        <v>7065329</v>
      </c>
      <c r="AP285">
        <v>18422031</v>
      </c>
      <c r="AQ285">
        <v>24229479</v>
      </c>
      <c r="AR285">
        <v>19787344</v>
      </c>
      <c r="AS285">
        <v>4442135</v>
      </c>
      <c r="AT285">
        <v>4263227</v>
      </c>
      <c r="AU285">
        <v>154.66647662986429</v>
      </c>
      <c r="AV285">
        <v>27.467935911064899</v>
      </c>
      <c r="AW285">
        <v>42.483688676593296</v>
      </c>
      <c r="AX285">
        <v>29806953</v>
      </c>
      <c r="AY285">
        <v>13642795</v>
      </c>
      <c r="AZ285">
        <v>5347069</v>
      </c>
      <c r="BA285">
        <v>4292402</v>
      </c>
      <c r="BB285">
        <v>1993497</v>
      </c>
      <c r="BC285">
        <v>2009827</v>
      </c>
      <c r="BD285">
        <v>12274494</v>
      </c>
      <c r="BE285">
        <v>91064</v>
      </c>
      <c r="BF285">
        <v>4719063</v>
      </c>
    </row>
    <row r="286" spans="1:58" x14ac:dyDescent="0.25">
      <c r="A286" s="3" t="s">
        <v>462</v>
      </c>
      <c r="B286">
        <v>36716709</v>
      </c>
      <c r="C286">
        <v>20131087</v>
      </c>
      <c r="D286">
        <v>11154383</v>
      </c>
      <c r="E286">
        <v>4548806</v>
      </c>
      <c r="F286">
        <v>2173197</v>
      </c>
      <c r="G286">
        <v>2254702</v>
      </c>
      <c r="H286">
        <v>16585622</v>
      </c>
      <c r="I286">
        <v>97445</v>
      </c>
      <c r="J286">
        <v>708602</v>
      </c>
      <c r="K286">
        <v>148328</v>
      </c>
      <c r="L286">
        <v>539736</v>
      </c>
      <c r="M286">
        <v>54099</v>
      </c>
      <c r="N286">
        <v>192963</v>
      </c>
      <c r="O286">
        <v>128522</v>
      </c>
      <c r="P286">
        <v>32123</v>
      </c>
      <c r="Q286">
        <v>10708</v>
      </c>
      <c r="R286">
        <v>21610</v>
      </c>
      <c r="S286">
        <v>78884</v>
      </c>
      <c r="T286">
        <v>40813</v>
      </c>
      <c r="U286">
        <v>38071</v>
      </c>
      <c r="V286">
        <v>219449</v>
      </c>
      <c r="W286">
        <v>1535465</v>
      </c>
      <c r="X286">
        <v>5270906</v>
      </c>
      <c r="Y286">
        <v>771</v>
      </c>
      <c r="Z286">
        <v>252566</v>
      </c>
      <c r="AA286">
        <v>2781401</v>
      </c>
      <c r="AB286">
        <v>4705007</v>
      </c>
      <c r="AC286">
        <v>18037073</v>
      </c>
      <c r="AD286">
        <v>5438115</v>
      </c>
      <c r="AE286">
        <v>177555</v>
      </c>
      <c r="AF286">
        <v>549639</v>
      </c>
      <c r="AG286">
        <v>4710921</v>
      </c>
      <c r="AH286">
        <v>2601114</v>
      </c>
      <c r="AI286">
        <v>911849</v>
      </c>
      <c r="AJ286">
        <v>1183526</v>
      </c>
      <c r="AK286">
        <v>505740</v>
      </c>
      <c r="AL286">
        <v>512275</v>
      </c>
      <c r="AM286">
        <v>2079893</v>
      </c>
      <c r="AN286">
        <v>101473</v>
      </c>
      <c r="AO286">
        <v>7304203</v>
      </c>
      <c r="AP286">
        <v>18679636</v>
      </c>
      <c r="AQ286">
        <v>24032835</v>
      </c>
      <c r="AR286">
        <v>19532840</v>
      </c>
      <c r="AS286">
        <v>4499995</v>
      </c>
      <c r="AT286">
        <v>4284281</v>
      </c>
      <c r="AU286">
        <v>151.59351000720372</v>
      </c>
      <c r="AV286">
        <v>28.390000313961409</v>
      </c>
      <c r="AW286">
        <v>43.037397966990255</v>
      </c>
      <c r="AX286">
        <v>30363136</v>
      </c>
      <c r="AY286">
        <v>13777514</v>
      </c>
      <c r="AZ286">
        <v>5409501</v>
      </c>
      <c r="BA286">
        <v>4338583</v>
      </c>
      <c r="BB286">
        <v>2016021</v>
      </c>
      <c r="BC286">
        <v>2013409</v>
      </c>
      <c r="BD286">
        <v>12326063</v>
      </c>
      <c r="BE286">
        <v>92089</v>
      </c>
      <c r="BF286">
        <v>4782669</v>
      </c>
    </row>
    <row r="287" spans="1:58" x14ac:dyDescent="0.25">
      <c r="A287" s="3" t="s">
        <v>463</v>
      </c>
      <c r="B287">
        <v>36612413</v>
      </c>
      <c r="C287">
        <v>20197862</v>
      </c>
      <c r="D287">
        <v>11191777</v>
      </c>
      <c r="E287">
        <v>4570463</v>
      </c>
      <c r="F287">
        <v>2180421</v>
      </c>
      <c r="G287">
        <v>2255201</v>
      </c>
      <c r="H287">
        <v>16414551</v>
      </c>
      <c r="I287">
        <v>93866</v>
      </c>
      <c r="J287">
        <v>777792</v>
      </c>
      <c r="K287">
        <v>154289</v>
      </c>
      <c r="L287">
        <v>550128</v>
      </c>
      <c r="M287">
        <v>61040</v>
      </c>
      <c r="N287">
        <v>199509</v>
      </c>
      <c r="O287">
        <v>135588</v>
      </c>
      <c r="P287">
        <v>31503</v>
      </c>
      <c r="Q287">
        <v>10501</v>
      </c>
      <c r="R287">
        <v>21917</v>
      </c>
      <c r="S287">
        <v>84993</v>
      </c>
      <c r="T287">
        <v>46698</v>
      </c>
      <c r="U287">
        <v>38295</v>
      </c>
      <c r="V287">
        <v>189632</v>
      </c>
      <c r="W287">
        <v>1418991</v>
      </c>
      <c r="X287">
        <v>4819115</v>
      </c>
      <c r="Y287">
        <v>775</v>
      </c>
      <c r="Z287">
        <v>239211</v>
      </c>
      <c r="AA287">
        <v>2796062</v>
      </c>
      <c r="AB287">
        <v>5029148</v>
      </c>
      <c r="AC287">
        <v>18553563</v>
      </c>
      <c r="AD287">
        <v>5548210</v>
      </c>
      <c r="AE287">
        <v>201257</v>
      </c>
      <c r="AF287">
        <v>550867</v>
      </c>
      <c r="AG287">
        <v>4796086</v>
      </c>
      <c r="AH287">
        <v>2579624</v>
      </c>
      <c r="AI287">
        <v>906981</v>
      </c>
      <c r="AJ287">
        <v>1155452</v>
      </c>
      <c r="AK287">
        <v>517192</v>
      </c>
      <c r="AL287">
        <v>505805</v>
      </c>
      <c r="AM287">
        <v>2117063</v>
      </c>
      <c r="AN287">
        <v>93886</v>
      </c>
      <c r="AO287">
        <v>7708975</v>
      </c>
      <c r="AP287">
        <v>18058850</v>
      </c>
      <c r="AQ287">
        <v>22113478</v>
      </c>
      <c r="AR287">
        <v>17879950</v>
      </c>
      <c r="AS287">
        <v>4233528</v>
      </c>
      <c r="AT287">
        <v>4021092</v>
      </c>
      <c r="AU287">
        <v>144.7189053194322</v>
      </c>
      <c r="AV287">
        <v>31.099934894708969</v>
      </c>
      <c r="AW287">
        <v>45.007485334678918</v>
      </c>
      <c r="AX287">
        <v>30323828</v>
      </c>
      <c r="AY287">
        <v>13909277</v>
      </c>
      <c r="AZ287">
        <v>5478373</v>
      </c>
      <c r="BA287">
        <v>4385285</v>
      </c>
      <c r="BB287">
        <v>2038899</v>
      </c>
      <c r="BC287">
        <v>2006720</v>
      </c>
      <c r="BD287">
        <v>11770265</v>
      </c>
      <c r="BE287">
        <v>93187</v>
      </c>
      <c r="BF287">
        <v>4841467</v>
      </c>
    </row>
    <row r="288" spans="1:58" x14ac:dyDescent="0.25">
      <c r="A288" s="3" t="s">
        <v>464</v>
      </c>
      <c r="B288">
        <v>36713310</v>
      </c>
      <c r="C288">
        <v>20133318</v>
      </c>
      <c r="D288">
        <v>11111326</v>
      </c>
      <c r="E288">
        <v>4594773</v>
      </c>
      <c r="F288">
        <v>2173402</v>
      </c>
      <c r="G288">
        <v>2253817</v>
      </c>
      <c r="H288">
        <v>16579992</v>
      </c>
      <c r="I288">
        <v>93857</v>
      </c>
      <c r="J288">
        <v>813814</v>
      </c>
      <c r="K288">
        <v>171575</v>
      </c>
      <c r="L288">
        <v>576361</v>
      </c>
      <c r="M288">
        <v>64591</v>
      </c>
      <c r="N288">
        <v>211563</v>
      </c>
      <c r="O288">
        <v>139396</v>
      </c>
      <c r="P288">
        <v>37425</v>
      </c>
      <c r="Q288">
        <v>12475</v>
      </c>
      <c r="R288">
        <v>22267</v>
      </c>
      <c r="S288">
        <v>89675</v>
      </c>
      <c r="T288">
        <v>52583</v>
      </c>
      <c r="U288">
        <v>37092</v>
      </c>
      <c r="V288">
        <v>211134</v>
      </c>
      <c r="W288">
        <v>1499935</v>
      </c>
      <c r="X288">
        <v>4969661</v>
      </c>
      <c r="Y288">
        <v>804</v>
      </c>
      <c r="Z288">
        <v>248200</v>
      </c>
      <c r="AA288">
        <v>2754199</v>
      </c>
      <c r="AB288">
        <v>4874623</v>
      </c>
      <c r="AC288">
        <v>18683681</v>
      </c>
      <c r="AD288">
        <v>5570999</v>
      </c>
      <c r="AE288">
        <v>179017</v>
      </c>
      <c r="AF288">
        <v>548614</v>
      </c>
      <c r="AG288">
        <v>4843368</v>
      </c>
      <c r="AH288">
        <v>2650840</v>
      </c>
      <c r="AI288">
        <v>951139</v>
      </c>
      <c r="AJ288">
        <v>1131219</v>
      </c>
      <c r="AK288">
        <v>568482</v>
      </c>
      <c r="AL288">
        <v>507867</v>
      </c>
      <c r="AM288">
        <v>2104094</v>
      </c>
      <c r="AN288">
        <v>74206</v>
      </c>
      <c r="AO288">
        <v>7775675</v>
      </c>
      <c r="AP288">
        <v>18029629</v>
      </c>
      <c r="AQ288">
        <v>23113601</v>
      </c>
      <c r="AR288">
        <v>18751371</v>
      </c>
      <c r="AS288">
        <v>4362230</v>
      </c>
      <c r="AT288">
        <v>4277665</v>
      </c>
      <c r="AU288">
        <v>151.92362270902169</v>
      </c>
      <c r="AV288">
        <v>30.016277889804073</v>
      </c>
      <c r="AW288">
        <v>45.601816772597445</v>
      </c>
      <c r="AX288">
        <v>30616827</v>
      </c>
      <c r="AY288">
        <v>14036835</v>
      </c>
      <c r="AZ288">
        <v>5539475</v>
      </c>
      <c r="BA288">
        <v>4427094</v>
      </c>
      <c r="BB288">
        <v>2062514</v>
      </c>
      <c r="BC288">
        <v>2007752</v>
      </c>
      <c r="BD288">
        <v>11933146</v>
      </c>
      <c r="BE288">
        <v>94333</v>
      </c>
      <c r="BF288">
        <v>4894122</v>
      </c>
    </row>
    <row r="289" spans="1:58" x14ac:dyDescent="0.25">
      <c r="A289" s="3" t="s">
        <v>465</v>
      </c>
      <c r="B289">
        <v>36594056</v>
      </c>
      <c r="C289">
        <v>20015762</v>
      </c>
      <c r="D289">
        <v>10954559</v>
      </c>
      <c r="E289">
        <v>4620458</v>
      </c>
      <c r="F289">
        <v>2180717</v>
      </c>
      <c r="G289">
        <v>2260028</v>
      </c>
      <c r="H289">
        <v>16578294</v>
      </c>
      <c r="I289">
        <v>76374</v>
      </c>
      <c r="J289">
        <v>732226</v>
      </c>
      <c r="K289">
        <v>178547</v>
      </c>
      <c r="L289">
        <v>551850</v>
      </c>
      <c r="M289">
        <v>56522</v>
      </c>
      <c r="N289">
        <v>221582</v>
      </c>
      <c r="O289">
        <v>138410</v>
      </c>
      <c r="P289">
        <v>45979</v>
      </c>
      <c r="Q289">
        <v>15326</v>
      </c>
      <c r="R289">
        <v>21867</v>
      </c>
      <c r="S289">
        <v>82639</v>
      </c>
      <c r="T289">
        <v>46893</v>
      </c>
      <c r="U289">
        <v>35746</v>
      </c>
      <c r="V289">
        <v>196681</v>
      </c>
      <c r="W289">
        <v>1527627</v>
      </c>
      <c r="X289">
        <v>5009200</v>
      </c>
      <c r="Y289">
        <v>895</v>
      </c>
      <c r="Z289">
        <v>247352</v>
      </c>
      <c r="AA289">
        <v>2765988</v>
      </c>
      <c r="AB289">
        <v>4930811</v>
      </c>
      <c r="AC289">
        <v>18779865</v>
      </c>
      <c r="AD289">
        <v>5709680</v>
      </c>
      <c r="AE289">
        <v>184673</v>
      </c>
      <c r="AF289">
        <v>552506</v>
      </c>
      <c r="AG289">
        <v>4972501</v>
      </c>
      <c r="AH289">
        <v>2686536</v>
      </c>
      <c r="AI289">
        <v>980838</v>
      </c>
      <c r="AJ289">
        <v>1155524</v>
      </c>
      <c r="AK289">
        <v>550175</v>
      </c>
      <c r="AL289">
        <v>494452</v>
      </c>
      <c r="AM289">
        <v>2083400</v>
      </c>
      <c r="AN289">
        <v>79163</v>
      </c>
      <c r="AO289">
        <v>7726634</v>
      </c>
      <c r="AP289">
        <v>17814191</v>
      </c>
      <c r="AQ289">
        <v>23506672</v>
      </c>
      <c r="AR289">
        <v>18772406</v>
      </c>
      <c r="AS289">
        <v>4734266</v>
      </c>
      <c r="AT289">
        <v>4340066</v>
      </c>
      <c r="AU289">
        <v>156.31772362704669</v>
      </c>
      <c r="AV289">
        <v>30.151524345532351</v>
      </c>
      <c r="AW289">
        <v>47.132176495790965</v>
      </c>
      <c r="AX289">
        <v>30791639</v>
      </c>
      <c r="AY289">
        <v>14213345</v>
      </c>
      <c r="AZ289">
        <v>5614754</v>
      </c>
      <c r="BA289">
        <v>4464985</v>
      </c>
      <c r="BB289">
        <v>2087499</v>
      </c>
      <c r="BC289">
        <v>2046107</v>
      </c>
      <c r="BD289">
        <v>12011774</v>
      </c>
      <c r="BE289">
        <v>95549</v>
      </c>
      <c r="BF289">
        <v>4940932</v>
      </c>
    </row>
    <row r="290" spans="1:58" x14ac:dyDescent="0.25">
      <c r="A290" s="3" t="s">
        <v>466</v>
      </c>
      <c r="B290">
        <v>37443503</v>
      </c>
      <c r="C290">
        <v>20528872</v>
      </c>
      <c r="D290">
        <v>11360528</v>
      </c>
      <c r="E290">
        <v>4641358</v>
      </c>
      <c r="F290">
        <v>2223628</v>
      </c>
      <c r="G290">
        <v>2303358</v>
      </c>
      <c r="H290">
        <v>16914631</v>
      </c>
      <c r="I290">
        <v>89387</v>
      </c>
      <c r="J290">
        <v>799146</v>
      </c>
      <c r="K290">
        <v>155667</v>
      </c>
      <c r="L290">
        <v>513195</v>
      </c>
      <c r="M290">
        <v>54066</v>
      </c>
      <c r="N290">
        <v>216941</v>
      </c>
      <c r="O290">
        <v>147987</v>
      </c>
      <c r="P290">
        <v>35391</v>
      </c>
      <c r="Q290">
        <v>11797</v>
      </c>
      <c r="R290">
        <v>21766</v>
      </c>
      <c r="S290">
        <v>77600</v>
      </c>
      <c r="T290">
        <v>41204</v>
      </c>
      <c r="U290">
        <v>36396</v>
      </c>
      <c r="V290">
        <v>186884</v>
      </c>
      <c r="W290">
        <v>1573044</v>
      </c>
      <c r="X290">
        <v>4972478</v>
      </c>
      <c r="Y290">
        <v>928</v>
      </c>
      <c r="Z290">
        <v>250271</v>
      </c>
      <c r="AA290">
        <v>2895858</v>
      </c>
      <c r="AB290">
        <v>5129166</v>
      </c>
      <c r="AC290">
        <v>19108726</v>
      </c>
      <c r="AD290">
        <v>5798209</v>
      </c>
      <c r="AE290">
        <v>185663</v>
      </c>
      <c r="AF290">
        <v>564263</v>
      </c>
      <c r="AG290">
        <v>5048283</v>
      </c>
      <c r="AH290">
        <v>2649865</v>
      </c>
      <c r="AI290">
        <v>979246</v>
      </c>
      <c r="AJ290">
        <v>1123452</v>
      </c>
      <c r="AK290">
        <v>547167</v>
      </c>
      <c r="AL290">
        <v>521616</v>
      </c>
      <c r="AM290">
        <v>2159510</v>
      </c>
      <c r="AN290">
        <v>61840</v>
      </c>
      <c r="AO290">
        <v>7917686</v>
      </c>
      <c r="AP290">
        <v>18334777</v>
      </c>
      <c r="AQ290">
        <v>23887214</v>
      </c>
      <c r="AR290">
        <v>19092345</v>
      </c>
      <c r="AS290">
        <v>4794869</v>
      </c>
      <c r="AT290">
        <v>4534623</v>
      </c>
      <c r="AU290">
        <v>155.0159937790597</v>
      </c>
      <c r="AV290">
        <v>29.723883969234809</v>
      </c>
      <c r="AW290">
        <v>46.076774124643933</v>
      </c>
      <c r="AX290">
        <v>31236524</v>
      </c>
      <c r="AY290">
        <v>14321893</v>
      </c>
      <c r="AZ290">
        <v>5662949</v>
      </c>
      <c r="BA290">
        <v>4496394</v>
      </c>
      <c r="BB290">
        <v>2113879</v>
      </c>
      <c r="BC290">
        <v>2048671</v>
      </c>
      <c r="BD290">
        <v>12127798</v>
      </c>
      <c r="BE290">
        <v>96789</v>
      </c>
      <c r="BF290">
        <v>4987706</v>
      </c>
    </row>
    <row r="291" spans="1:58" x14ac:dyDescent="0.25">
      <c r="A291" s="3" t="s">
        <v>467</v>
      </c>
      <c r="B291">
        <v>38465730</v>
      </c>
      <c r="C291">
        <v>20970886</v>
      </c>
      <c r="D291">
        <v>11753688</v>
      </c>
      <c r="E291">
        <v>4666140</v>
      </c>
      <c r="F291">
        <v>2249087</v>
      </c>
      <c r="G291">
        <v>2301970</v>
      </c>
      <c r="H291">
        <v>17494844</v>
      </c>
      <c r="I291">
        <v>96159</v>
      </c>
      <c r="J291">
        <v>930815</v>
      </c>
      <c r="K291">
        <v>168311</v>
      </c>
      <c r="L291">
        <v>483875</v>
      </c>
      <c r="M291">
        <v>100293</v>
      </c>
      <c r="N291">
        <v>234381</v>
      </c>
      <c r="O291">
        <v>161276</v>
      </c>
      <c r="P291">
        <v>39201</v>
      </c>
      <c r="Q291">
        <v>13067</v>
      </c>
      <c r="R291">
        <v>20837</v>
      </c>
      <c r="S291">
        <v>72505</v>
      </c>
      <c r="T291">
        <v>35514</v>
      </c>
      <c r="U291">
        <v>36991</v>
      </c>
      <c r="V291">
        <v>179330</v>
      </c>
      <c r="W291">
        <v>1642010</v>
      </c>
      <c r="X291">
        <v>5272732</v>
      </c>
      <c r="Y291">
        <v>871</v>
      </c>
      <c r="Z291">
        <v>257706</v>
      </c>
      <c r="AA291">
        <v>2914584</v>
      </c>
      <c r="AB291">
        <v>5141272</v>
      </c>
      <c r="AC291">
        <v>19327748</v>
      </c>
      <c r="AD291">
        <v>5872022</v>
      </c>
      <c r="AE291">
        <v>176268</v>
      </c>
      <c r="AF291">
        <v>568309</v>
      </c>
      <c r="AG291">
        <v>5127445</v>
      </c>
      <c r="AH291">
        <v>2671747</v>
      </c>
      <c r="AI291">
        <v>970049</v>
      </c>
      <c r="AJ291">
        <v>1129324</v>
      </c>
      <c r="AK291">
        <v>572374</v>
      </c>
      <c r="AL291">
        <v>458170</v>
      </c>
      <c r="AM291">
        <v>2240433</v>
      </c>
      <c r="AN291">
        <v>64117</v>
      </c>
      <c r="AO291">
        <v>8021260</v>
      </c>
      <c r="AP291">
        <v>19137981</v>
      </c>
      <c r="AQ291">
        <v>24468122</v>
      </c>
      <c r="AR291">
        <v>19649048</v>
      </c>
      <c r="AS291">
        <v>4819074</v>
      </c>
      <c r="AT291">
        <v>4851007</v>
      </c>
      <c r="AU291">
        <v>153.1986501107138</v>
      </c>
      <c r="AV291">
        <v>29.140595167686246</v>
      </c>
      <c r="AW291">
        <v>44.642998431123232</v>
      </c>
      <c r="AX291">
        <v>31915295</v>
      </c>
      <c r="AY291">
        <v>14420451</v>
      </c>
      <c r="AZ291">
        <v>5710955</v>
      </c>
      <c r="BA291">
        <v>4525735</v>
      </c>
      <c r="BB291">
        <v>2141036</v>
      </c>
      <c r="BC291">
        <v>2042725</v>
      </c>
      <c r="BD291">
        <v>12587547</v>
      </c>
      <c r="BE291">
        <v>98032</v>
      </c>
      <c r="BF291">
        <v>5036904</v>
      </c>
    </row>
    <row r="292" spans="1:58" x14ac:dyDescent="0.25">
      <c r="A292" s="3" t="s">
        <v>468</v>
      </c>
      <c r="B292">
        <v>38828210</v>
      </c>
      <c r="C292">
        <v>21118348</v>
      </c>
      <c r="D292">
        <v>11782087</v>
      </c>
      <c r="E292">
        <v>4695651</v>
      </c>
      <c r="F292">
        <v>2300166</v>
      </c>
      <c r="G292">
        <v>2340444</v>
      </c>
      <c r="H292">
        <v>17709862</v>
      </c>
      <c r="I292">
        <v>97587</v>
      </c>
      <c r="J292">
        <v>967887</v>
      </c>
      <c r="K292">
        <v>189039</v>
      </c>
      <c r="L292">
        <v>463847</v>
      </c>
      <c r="M292">
        <v>90280</v>
      </c>
      <c r="N292">
        <v>206694</v>
      </c>
      <c r="O292">
        <v>132530</v>
      </c>
      <c r="P292">
        <v>41185</v>
      </c>
      <c r="Q292">
        <v>13728</v>
      </c>
      <c r="R292">
        <v>19251</v>
      </c>
      <c r="S292">
        <v>68025</v>
      </c>
      <c r="T292">
        <v>29825</v>
      </c>
      <c r="U292">
        <v>38200</v>
      </c>
      <c r="V292">
        <v>178517</v>
      </c>
      <c r="W292">
        <v>1712941</v>
      </c>
      <c r="X292">
        <v>5268081</v>
      </c>
      <c r="Y292">
        <v>899</v>
      </c>
      <c r="Z292">
        <v>256039</v>
      </c>
      <c r="AA292">
        <v>2953031</v>
      </c>
      <c r="AB292">
        <v>5256995</v>
      </c>
      <c r="AC292">
        <v>19638282</v>
      </c>
      <c r="AD292">
        <v>5862751</v>
      </c>
      <c r="AE292">
        <v>180783</v>
      </c>
      <c r="AF292">
        <v>570093</v>
      </c>
      <c r="AG292">
        <v>5111875</v>
      </c>
      <c r="AH292">
        <v>2626249</v>
      </c>
      <c r="AI292">
        <v>947115</v>
      </c>
      <c r="AJ292">
        <v>1109034</v>
      </c>
      <c r="AK292">
        <v>570100</v>
      </c>
      <c r="AL292">
        <v>467240</v>
      </c>
      <c r="AM292">
        <v>2288325</v>
      </c>
      <c r="AN292">
        <v>66113</v>
      </c>
      <c r="AO292">
        <v>8327603</v>
      </c>
      <c r="AP292">
        <v>19189929</v>
      </c>
      <c r="AQ292">
        <v>24652951</v>
      </c>
      <c r="AR292">
        <v>19941471</v>
      </c>
      <c r="AS292">
        <v>4711480</v>
      </c>
      <c r="AT292">
        <v>5006014</v>
      </c>
      <c r="AU292">
        <v>154.55484698104479</v>
      </c>
      <c r="AV292">
        <v>28.622038059240648</v>
      </c>
      <c r="AW292">
        <v>44.236747125315802</v>
      </c>
      <c r="AX292">
        <v>32225286</v>
      </c>
      <c r="AY292">
        <v>14515424</v>
      </c>
      <c r="AZ292">
        <v>5763148</v>
      </c>
      <c r="BA292">
        <v>4555474</v>
      </c>
      <c r="BB292">
        <v>2168995</v>
      </c>
      <c r="BC292">
        <v>2027807</v>
      </c>
      <c r="BD292">
        <v>12587005</v>
      </c>
      <c r="BE292">
        <v>99297</v>
      </c>
      <c r="BF292">
        <v>5087957</v>
      </c>
    </row>
    <row r="293" spans="1:58" x14ac:dyDescent="0.25">
      <c r="A293" s="3" t="s">
        <v>469</v>
      </c>
      <c r="B293">
        <v>39182417</v>
      </c>
      <c r="C293">
        <v>21073135</v>
      </c>
      <c r="D293">
        <v>11621370</v>
      </c>
      <c r="E293">
        <v>4743338</v>
      </c>
      <c r="F293">
        <v>2332531</v>
      </c>
      <c r="G293">
        <v>2375896</v>
      </c>
      <c r="H293">
        <v>18109282</v>
      </c>
      <c r="I293">
        <v>87663</v>
      </c>
      <c r="J293">
        <v>903672</v>
      </c>
      <c r="K293">
        <v>181737</v>
      </c>
      <c r="L293">
        <v>463813</v>
      </c>
      <c r="M293">
        <v>81450</v>
      </c>
      <c r="N293">
        <v>206219</v>
      </c>
      <c r="O293">
        <v>135989</v>
      </c>
      <c r="P293">
        <v>38683</v>
      </c>
      <c r="Q293">
        <v>12894</v>
      </c>
      <c r="R293">
        <v>18653</v>
      </c>
      <c r="S293">
        <v>67197</v>
      </c>
      <c r="T293">
        <v>30423</v>
      </c>
      <c r="U293">
        <v>36774</v>
      </c>
      <c r="V293">
        <v>191491</v>
      </c>
      <c r="W293">
        <v>1786453</v>
      </c>
      <c r="X293">
        <v>5653532</v>
      </c>
      <c r="Y293">
        <v>1025</v>
      </c>
      <c r="Z293">
        <v>269677</v>
      </c>
      <c r="AA293">
        <v>2944700</v>
      </c>
      <c r="AB293">
        <v>5270653</v>
      </c>
      <c r="AC293">
        <v>19554028</v>
      </c>
      <c r="AD293">
        <v>5989594</v>
      </c>
      <c r="AE293">
        <v>195512</v>
      </c>
      <c r="AF293">
        <v>570742</v>
      </c>
      <c r="AG293">
        <v>5223340</v>
      </c>
      <c r="AH293">
        <v>2657184</v>
      </c>
      <c r="AI293">
        <v>928782</v>
      </c>
      <c r="AJ293">
        <v>1190072</v>
      </c>
      <c r="AK293">
        <v>538329</v>
      </c>
      <c r="AL293">
        <v>476535</v>
      </c>
      <c r="AM293">
        <v>2232614</v>
      </c>
      <c r="AN293">
        <v>90006</v>
      </c>
      <c r="AO293">
        <v>8108095</v>
      </c>
      <c r="AP293">
        <v>19628389</v>
      </c>
      <c r="AQ293">
        <v>26048826</v>
      </c>
      <c r="AR293">
        <v>21080443</v>
      </c>
      <c r="AS293">
        <v>4968383</v>
      </c>
      <c r="AT293">
        <v>5358623</v>
      </c>
      <c r="AU293">
        <v>160.01032280975761</v>
      </c>
      <c r="AV293">
        <v>27.530977751075579</v>
      </c>
      <c r="AW293">
        <v>44.052406372178559</v>
      </c>
      <c r="AX293">
        <v>32806021</v>
      </c>
      <c r="AY293">
        <v>14696739</v>
      </c>
      <c r="AZ293">
        <v>5829372</v>
      </c>
      <c r="BA293">
        <v>4585437</v>
      </c>
      <c r="BB293">
        <v>2198054</v>
      </c>
      <c r="BC293">
        <v>2083876</v>
      </c>
      <c r="BD293">
        <v>13251993</v>
      </c>
      <c r="BE293">
        <v>100594</v>
      </c>
      <c r="BF293">
        <v>5138912</v>
      </c>
    </row>
    <row r="294" spans="1:58" x14ac:dyDescent="0.25">
      <c r="A294" s="3" t="s">
        <v>470</v>
      </c>
      <c r="B294">
        <v>40524730</v>
      </c>
      <c r="C294">
        <v>22055933</v>
      </c>
      <c r="D294">
        <v>12511898</v>
      </c>
      <c r="E294">
        <v>4782899</v>
      </c>
      <c r="F294">
        <v>2376964</v>
      </c>
      <c r="G294">
        <v>2384172</v>
      </c>
      <c r="H294">
        <v>18468797</v>
      </c>
      <c r="I294">
        <v>102936</v>
      </c>
      <c r="J294">
        <v>944646</v>
      </c>
      <c r="K294">
        <v>172120</v>
      </c>
      <c r="L294">
        <v>469833</v>
      </c>
      <c r="M294">
        <v>54700</v>
      </c>
      <c r="N294">
        <v>219938</v>
      </c>
      <c r="O294">
        <v>145288</v>
      </c>
      <c r="P294">
        <v>42263</v>
      </c>
      <c r="Q294">
        <v>14088</v>
      </c>
      <c r="R294">
        <v>18299</v>
      </c>
      <c r="S294">
        <v>67725</v>
      </c>
      <c r="T294">
        <v>31021</v>
      </c>
      <c r="U294">
        <v>36704</v>
      </c>
      <c r="V294">
        <v>168245</v>
      </c>
      <c r="W294">
        <v>1810517</v>
      </c>
      <c r="X294">
        <v>5922158</v>
      </c>
      <c r="Y294">
        <v>955</v>
      </c>
      <c r="Z294">
        <v>278807</v>
      </c>
      <c r="AA294">
        <v>3012265</v>
      </c>
      <c r="AB294">
        <v>5243952</v>
      </c>
      <c r="AC294">
        <v>19592302</v>
      </c>
      <c r="AD294">
        <v>6072768</v>
      </c>
      <c r="AE294">
        <v>194666</v>
      </c>
      <c r="AF294">
        <v>580543</v>
      </c>
      <c r="AG294">
        <v>5297559</v>
      </c>
      <c r="AH294">
        <v>2697517</v>
      </c>
      <c r="AI294">
        <v>916980</v>
      </c>
      <c r="AJ294">
        <v>1248470</v>
      </c>
      <c r="AK294">
        <v>532067</v>
      </c>
      <c r="AL294">
        <v>472849</v>
      </c>
      <c r="AM294">
        <v>2256169</v>
      </c>
      <c r="AN294">
        <v>74445</v>
      </c>
      <c r="AO294">
        <v>8018554</v>
      </c>
      <c r="AP294">
        <v>20932428</v>
      </c>
      <c r="AQ294">
        <v>26456799</v>
      </c>
      <c r="AR294">
        <v>21545351</v>
      </c>
      <c r="AS294">
        <v>4911448</v>
      </c>
      <c r="AT294">
        <v>5529674</v>
      </c>
      <c r="AU294">
        <v>152.8082278219039</v>
      </c>
      <c r="AV294">
        <v>27.41873006268094</v>
      </c>
      <c r="AW294">
        <v>41.898075500054333</v>
      </c>
      <c r="AX294">
        <v>33276667</v>
      </c>
      <c r="AY294">
        <v>14807870</v>
      </c>
      <c r="AZ294">
        <v>5880256</v>
      </c>
      <c r="BA294">
        <v>4618842</v>
      </c>
      <c r="BB294">
        <v>2226605</v>
      </c>
      <c r="BC294">
        <v>2082167</v>
      </c>
      <c r="BD294">
        <v>13684365</v>
      </c>
      <c r="BE294">
        <v>101902</v>
      </c>
      <c r="BF294">
        <v>5191211</v>
      </c>
    </row>
    <row r="295" spans="1:58" x14ac:dyDescent="0.25">
      <c r="A295" s="3" t="s">
        <v>471</v>
      </c>
      <c r="B295">
        <v>41241426</v>
      </c>
      <c r="C295">
        <v>21975039</v>
      </c>
      <c r="D295">
        <v>12326984</v>
      </c>
      <c r="E295">
        <v>4818998</v>
      </c>
      <c r="F295">
        <v>2419371</v>
      </c>
      <c r="G295">
        <v>2409685</v>
      </c>
      <c r="H295">
        <v>19266387</v>
      </c>
      <c r="I295">
        <v>228192</v>
      </c>
      <c r="J295">
        <v>949320</v>
      </c>
      <c r="K295">
        <v>176229</v>
      </c>
      <c r="L295">
        <v>502353</v>
      </c>
      <c r="M295">
        <v>39821</v>
      </c>
      <c r="N295">
        <v>201375</v>
      </c>
      <c r="O295">
        <v>127454</v>
      </c>
      <c r="P295">
        <v>42195</v>
      </c>
      <c r="Q295">
        <v>14065</v>
      </c>
      <c r="R295">
        <v>17661</v>
      </c>
      <c r="S295">
        <v>68199</v>
      </c>
      <c r="T295">
        <v>31620</v>
      </c>
      <c r="U295">
        <v>36579</v>
      </c>
      <c r="V295">
        <v>175683</v>
      </c>
      <c r="W295">
        <v>1859513</v>
      </c>
      <c r="X295">
        <v>6320371</v>
      </c>
      <c r="Y295">
        <v>1100</v>
      </c>
      <c r="Z295">
        <v>290129</v>
      </c>
      <c r="AA295">
        <v>3080485</v>
      </c>
      <c r="AB295">
        <v>5373617</v>
      </c>
      <c r="AC295">
        <v>19853194</v>
      </c>
      <c r="AD295">
        <v>6147061</v>
      </c>
      <c r="AE295">
        <v>206063</v>
      </c>
      <c r="AF295">
        <v>575119</v>
      </c>
      <c r="AG295">
        <v>5365879</v>
      </c>
      <c r="AH295">
        <v>2672794</v>
      </c>
      <c r="AI295">
        <v>891921</v>
      </c>
      <c r="AJ295">
        <v>1270307</v>
      </c>
      <c r="AK295">
        <v>510565</v>
      </c>
      <c r="AL295">
        <v>470025</v>
      </c>
      <c r="AM295">
        <v>2319419</v>
      </c>
      <c r="AN295">
        <v>69590</v>
      </c>
      <c r="AO295">
        <v>8174305</v>
      </c>
      <c r="AP295">
        <v>21388232</v>
      </c>
      <c r="AQ295">
        <v>27229304</v>
      </c>
      <c r="AR295">
        <v>22293226</v>
      </c>
      <c r="AS295">
        <v>4936078</v>
      </c>
      <c r="AT295">
        <v>5793776</v>
      </c>
      <c r="AU295">
        <v>154.39836360422331</v>
      </c>
      <c r="AV295">
        <v>26.708153710205099</v>
      </c>
      <c r="AW295">
        <v>41.23695227745732</v>
      </c>
      <c r="AX295">
        <v>34237414</v>
      </c>
      <c r="AY295">
        <v>14971027</v>
      </c>
      <c r="AZ295">
        <v>5935392</v>
      </c>
      <c r="BA295">
        <v>4655021</v>
      </c>
      <c r="BB295">
        <v>2256671</v>
      </c>
      <c r="BC295">
        <v>2123943</v>
      </c>
      <c r="BD295">
        <v>14384220</v>
      </c>
      <c r="BE295">
        <v>103201</v>
      </c>
      <c r="BF295">
        <v>5242052</v>
      </c>
    </row>
    <row r="296" spans="1:58" x14ac:dyDescent="0.25">
      <c r="A296" s="3" t="s">
        <v>472</v>
      </c>
      <c r="B296">
        <v>41877132</v>
      </c>
      <c r="C296">
        <v>22307783</v>
      </c>
      <c r="D296">
        <v>12531813</v>
      </c>
      <c r="E296">
        <v>4863260</v>
      </c>
      <c r="F296">
        <v>2462993</v>
      </c>
      <c r="G296">
        <v>2449717</v>
      </c>
      <c r="H296">
        <v>19569349</v>
      </c>
      <c r="I296">
        <v>216550</v>
      </c>
      <c r="J296">
        <v>918644</v>
      </c>
      <c r="K296">
        <v>181313</v>
      </c>
      <c r="L296">
        <v>532543</v>
      </c>
      <c r="M296">
        <v>39551</v>
      </c>
      <c r="N296">
        <v>236034</v>
      </c>
      <c r="O296">
        <v>123727</v>
      </c>
      <c r="P296">
        <v>71295</v>
      </c>
      <c r="Q296">
        <v>23765</v>
      </c>
      <c r="R296">
        <v>17247</v>
      </c>
      <c r="S296">
        <v>68461</v>
      </c>
      <c r="T296">
        <v>32218</v>
      </c>
      <c r="U296">
        <v>36243</v>
      </c>
      <c r="V296">
        <v>154811</v>
      </c>
      <c r="W296">
        <v>1949283</v>
      </c>
      <c r="X296">
        <v>6564342</v>
      </c>
      <c r="Y296">
        <v>1172</v>
      </c>
      <c r="Z296">
        <v>300875</v>
      </c>
      <c r="AA296">
        <v>3116388</v>
      </c>
      <c r="AB296">
        <v>5289382</v>
      </c>
      <c r="AC296">
        <v>19724766</v>
      </c>
      <c r="AD296">
        <v>6192738</v>
      </c>
      <c r="AE296">
        <v>206670</v>
      </c>
      <c r="AF296">
        <v>587788</v>
      </c>
      <c r="AG296">
        <v>5398280</v>
      </c>
      <c r="AH296">
        <v>2797437</v>
      </c>
      <c r="AI296">
        <v>896444</v>
      </c>
      <c r="AJ296">
        <v>1364783</v>
      </c>
      <c r="AK296">
        <v>536210</v>
      </c>
      <c r="AL296">
        <v>471938</v>
      </c>
      <c r="AM296">
        <v>2369669</v>
      </c>
      <c r="AN296">
        <v>286554</v>
      </c>
      <c r="AO296">
        <v>7606431</v>
      </c>
      <c r="AP296">
        <v>22152365</v>
      </c>
      <c r="AQ296">
        <v>28747455</v>
      </c>
      <c r="AR296">
        <v>23547989</v>
      </c>
      <c r="AS296">
        <v>5199466</v>
      </c>
      <c r="AT296">
        <v>6154227</v>
      </c>
      <c r="AU296">
        <v>157.5528462391008</v>
      </c>
      <c r="AV296">
        <v>25.758571019179929</v>
      </c>
      <c r="AW296">
        <v>40.583361791238119</v>
      </c>
      <c r="AX296">
        <v>34630267</v>
      </c>
      <c r="AY296">
        <v>15060918</v>
      </c>
      <c r="AZ296">
        <v>5986518</v>
      </c>
      <c r="BA296">
        <v>4696429</v>
      </c>
      <c r="BB296">
        <v>2288180</v>
      </c>
      <c r="BC296">
        <v>2089791</v>
      </c>
      <c r="BD296">
        <v>14905501</v>
      </c>
      <c r="BE296">
        <v>104541</v>
      </c>
      <c r="BF296">
        <v>5294364</v>
      </c>
    </row>
    <row r="297" spans="1:58" x14ac:dyDescent="0.25">
      <c r="A297" s="3" t="s">
        <v>473</v>
      </c>
      <c r="B297">
        <v>42188815</v>
      </c>
      <c r="C297">
        <v>22604265</v>
      </c>
      <c r="D297">
        <v>12673362</v>
      </c>
      <c r="E297">
        <v>4916685</v>
      </c>
      <c r="F297">
        <v>2516942</v>
      </c>
      <c r="G297">
        <v>2497277</v>
      </c>
      <c r="H297">
        <v>19584550</v>
      </c>
      <c r="I297">
        <v>210858</v>
      </c>
      <c r="J297">
        <v>919679</v>
      </c>
      <c r="K297">
        <v>180031</v>
      </c>
      <c r="L297">
        <v>502077</v>
      </c>
      <c r="M297">
        <v>30983</v>
      </c>
      <c r="N297">
        <v>234648</v>
      </c>
      <c r="O297">
        <v>127799</v>
      </c>
      <c r="P297">
        <v>67136</v>
      </c>
      <c r="Q297">
        <v>22379</v>
      </c>
      <c r="R297">
        <v>17334</v>
      </c>
      <c r="S297">
        <v>67939</v>
      </c>
      <c r="T297">
        <v>32717</v>
      </c>
      <c r="U297">
        <v>35222</v>
      </c>
      <c r="V297">
        <v>198216</v>
      </c>
      <c r="W297">
        <v>1915449</v>
      </c>
      <c r="X297">
        <v>6212949</v>
      </c>
      <c r="Y297">
        <v>1337</v>
      </c>
      <c r="Z297">
        <v>296663</v>
      </c>
      <c r="AA297">
        <v>3206229</v>
      </c>
      <c r="AB297">
        <v>5607492</v>
      </c>
      <c r="AC297">
        <v>20078904</v>
      </c>
      <c r="AD297">
        <v>6295851</v>
      </c>
      <c r="AE297">
        <v>242010</v>
      </c>
      <c r="AF297">
        <v>585017</v>
      </c>
      <c r="AG297">
        <v>5468824</v>
      </c>
      <c r="AH297">
        <v>2803995</v>
      </c>
      <c r="AI297">
        <v>897895</v>
      </c>
      <c r="AJ297">
        <v>1358842</v>
      </c>
      <c r="AK297">
        <v>547259</v>
      </c>
      <c r="AL297">
        <v>462033</v>
      </c>
      <c r="AM297">
        <v>2386792</v>
      </c>
      <c r="AN297">
        <v>294136</v>
      </c>
      <c r="AO297">
        <v>7836097</v>
      </c>
      <c r="AP297">
        <v>22109911</v>
      </c>
      <c r="AQ297">
        <v>28535012</v>
      </c>
      <c r="AR297">
        <v>23304034</v>
      </c>
      <c r="AS297">
        <v>5230978</v>
      </c>
      <c r="AT297">
        <v>6089111</v>
      </c>
      <c r="AU297">
        <v>156.60000878173298</v>
      </c>
      <c r="AV297">
        <v>26.281809898758446</v>
      </c>
      <c r="AW297">
        <v>41.157316609454085</v>
      </c>
      <c r="AX297">
        <v>34854532</v>
      </c>
      <c r="AY297">
        <v>15269982</v>
      </c>
      <c r="AZ297">
        <v>6052012</v>
      </c>
      <c r="BA297">
        <v>4740483</v>
      </c>
      <c r="BB297">
        <v>2322365</v>
      </c>
      <c r="BC297">
        <v>2155122</v>
      </c>
      <c r="BD297">
        <v>14775628</v>
      </c>
      <c r="BE297">
        <v>105883</v>
      </c>
      <c r="BF297">
        <v>5351804</v>
      </c>
    </row>
    <row r="298" spans="1:58" x14ac:dyDescent="0.25">
      <c r="A298" s="3" t="s">
        <v>474</v>
      </c>
      <c r="B298">
        <v>42633803</v>
      </c>
      <c r="C298">
        <v>22847995</v>
      </c>
      <c r="D298">
        <v>12780878</v>
      </c>
      <c r="E298">
        <v>4971196</v>
      </c>
      <c r="F298">
        <v>2562502</v>
      </c>
      <c r="G298">
        <v>2533419</v>
      </c>
      <c r="H298">
        <v>19785808</v>
      </c>
      <c r="I298">
        <v>222249</v>
      </c>
      <c r="J298">
        <v>968733</v>
      </c>
      <c r="K298">
        <v>179454</v>
      </c>
      <c r="L298">
        <v>486793</v>
      </c>
      <c r="M298">
        <v>16497</v>
      </c>
      <c r="N298">
        <v>232539</v>
      </c>
      <c r="O298">
        <v>133908</v>
      </c>
      <c r="P298">
        <v>60598</v>
      </c>
      <c r="Q298">
        <v>20199</v>
      </c>
      <c r="R298">
        <v>17834</v>
      </c>
      <c r="S298">
        <v>68636</v>
      </c>
      <c r="T298">
        <v>33215</v>
      </c>
      <c r="U298">
        <v>35421</v>
      </c>
      <c r="V298">
        <v>201287</v>
      </c>
      <c r="W298">
        <v>1961404</v>
      </c>
      <c r="X298">
        <v>6102572</v>
      </c>
      <c r="Y298">
        <v>1244</v>
      </c>
      <c r="Z298">
        <v>297662</v>
      </c>
      <c r="AA298">
        <v>3364399</v>
      </c>
      <c r="AB298">
        <v>5682339</v>
      </c>
      <c r="AC298">
        <v>20343762</v>
      </c>
      <c r="AD298">
        <v>6300729</v>
      </c>
      <c r="AE298">
        <v>240837</v>
      </c>
      <c r="AF298">
        <v>588626</v>
      </c>
      <c r="AG298">
        <v>5471266</v>
      </c>
      <c r="AH298">
        <v>3174113</v>
      </c>
      <c r="AI298">
        <v>922220</v>
      </c>
      <c r="AJ298">
        <v>1664891</v>
      </c>
      <c r="AK298">
        <v>587003</v>
      </c>
      <c r="AL298">
        <v>418852</v>
      </c>
      <c r="AM298">
        <v>2503078</v>
      </c>
      <c r="AN298">
        <v>266406</v>
      </c>
      <c r="AO298">
        <v>7680583</v>
      </c>
      <c r="AP298">
        <v>22290041</v>
      </c>
      <c r="AQ298">
        <v>29525556</v>
      </c>
      <c r="AR298">
        <v>24283292</v>
      </c>
      <c r="AS298">
        <v>5242264</v>
      </c>
      <c r="AT298">
        <v>6241213</v>
      </c>
      <c r="AU298">
        <v>160.46075922886499</v>
      </c>
      <c r="AV298">
        <v>26.490629677053001</v>
      </c>
      <c r="AW298">
        <v>42.507065504306283</v>
      </c>
      <c r="AX298">
        <v>35224402</v>
      </c>
      <c r="AY298">
        <v>15438594</v>
      </c>
      <c r="AZ298">
        <v>6119849</v>
      </c>
      <c r="BA298">
        <v>4784105</v>
      </c>
      <c r="BB298">
        <v>2359630</v>
      </c>
      <c r="BC298">
        <v>2175010</v>
      </c>
      <c r="BD298">
        <v>14880640</v>
      </c>
      <c r="BE298">
        <v>107272</v>
      </c>
      <c r="BF298">
        <v>5412071</v>
      </c>
    </row>
    <row r="299" spans="1:58" x14ac:dyDescent="0.25">
      <c r="A299" s="3" t="s">
        <v>475</v>
      </c>
      <c r="B299">
        <v>43145123</v>
      </c>
      <c r="C299">
        <v>23044740</v>
      </c>
      <c r="D299">
        <v>12843770</v>
      </c>
      <c r="E299">
        <v>5039587</v>
      </c>
      <c r="F299">
        <v>2596912</v>
      </c>
      <c r="G299">
        <v>2564471</v>
      </c>
      <c r="H299">
        <v>20100383</v>
      </c>
      <c r="I299">
        <v>132993</v>
      </c>
      <c r="J299">
        <v>1117270</v>
      </c>
      <c r="K299">
        <v>188264</v>
      </c>
      <c r="L299">
        <v>474378</v>
      </c>
      <c r="M299">
        <v>13118</v>
      </c>
      <c r="N299">
        <v>229866</v>
      </c>
      <c r="O299">
        <v>141763</v>
      </c>
      <c r="P299">
        <v>52529</v>
      </c>
      <c r="Q299">
        <v>17510</v>
      </c>
      <c r="R299">
        <v>18064</v>
      </c>
      <c r="S299">
        <v>69359</v>
      </c>
      <c r="T299">
        <v>33714</v>
      </c>
      <c r="U299">
        <v>35645</v>
      </c>
      <c r="V299">
        <v>197960</v>
      </c>
      <c r="W299">
        <v>2091549</v>
      </c>
      <c r="X299">
        <v>6143491</v>
      </c>
      <c r="Y299">
        <v>1194</v>
      </c>
      <c r="Z299">
        <v>304272</v>
      </c>
      <c r="AA299">
        <v>3523579</v>
      </c>
      <c r="AB299">
        <v>5613090</v>
      </c>
      <c r="AC299">
        <v>20680192</v>
      </c>
      <c r="AD299">
        <v>6340975</v>
      </c>
      <c r="AE299">
        <v>223580</v>
      </c>
      <c r="AF299">
        <v>583294</v>
      </c>
      <c r="AG299">
        <v>5534101</v>
      </c>
      <c r="AH299">
        <v>3207777</v>
      </c>
      <c r="AI299">
        <v>908514</v>
      </c>
      <c r="AJ299">
        <v>1701935</v>
      </c>
      <c r="AK299">
        <v>597329</v>
      </c>
      <c r="AL299">
        <v>418119</v>
      </c>
      <c r="AM299">
        <v>2653107</v>
      </c>
      <c r="AN299">
        <v>275221</v>
      </c>
      <c r="AO299">
        <v>7784993</v>
      </c>
      <c r="AP299">
        <v>22464931</v>
      </c>
      <c r="AQ299">
        <v>31242306</v>
      </c>
      <c r="AR299">
        <v>25861607</v>
      </c>
      <c r="AS299">
        <v>5380699</v>
      </c>
      <c r="AT299">
        <v>6718184</v>
      </c>
      <c r="AU299">
        <v>168.97666128697921</v>
      </c>
      <c r="AV299">
        <v>25.154448563920059</v>
      </c>
      <c r="AW299">
        <v>42.505147348462607</v>
      </c>
      <c r="AX299">
        <v>35746760</v>
      </c>
      <c r="AY299">
        <v>15646377</v>
      </c>
      <c r="AZ299">
        <v>6188120</v>
      </c>
      <c r="BA299">
        <v>4829828</v>
      </c>
      <c r="BB299">
        <v>2396588</v>
      </c>
      <c r="BC299">
        <v>2231841</v>
      </c>
      <c r="BD299">
        <v>15066568</v>
      </c>
      <c r="BE299">
        <v>108648</v>
      </c>
      <c r="BF299">
        <v>5471859</v>
      </c>
    </row>
    <row r="300" spans="1:58" x14ac:dyDescent="0.25">
      <c r="A300" s="3" t="s">
        <v>476</v>
      </c>
      <c r="B300">
        <v>42571903</v>
      </c>
      <c r="C300">
        <v>23045692</v>
      </c>
      <c r="D300">
        <v>12757351</v>
      </c>
      <c r="E300">
        <v>5089070</v>
      </c>
      <c r="F300">
        <v>2623173</v>
      </c>
      <c r="G300">
        <v>2576098</v>
      </c>
      <c r="H300">
        <v>19526211</v>
      </c>
      <c r="I300">
        <v>106290</v>
      </c>
      <c r="J300">
        <v>1174300</v>
      </c>
      <c r="K300">
        <v>187155</v>
      </c>
      <c r="L300">
        <v>481504</v>
      </c>
      <c r="M300">
        <v>14579</v>
      </c>
      <c r="N300">
        <v>253214</v>
      </c>
      <c r="O300">
        <v>162126</v>
      </c>
      <c r="P300">
        <v>54404</v>
      </c>
      <c r="Q300">
        <v>18135</v>
      </c>
      <c r="R300">
        <v>18549</v>
      </c>
      <c r="S300">
        <v>70699</v>
      </c>
      <c r="T300">
        <v>34213</v>
      </c>
      <c r="U300">
        <v>36486</v>
      </c>
      <c r="V300">
        <v>196770</v>
      </c>
      <c r="W300">
        <v>1789868</v>
      </c>
      <c r="X300">
        <v>5214635</v>
      </c>
      <c r="Y300">
        <v>1240</v>
      </c>
      <c r="Z300">
        <v>269891</v>
      </c>
      <c r="AA300">
        <v>3512687</v>
      </c>
      <c r="AB300">
        <v>6253379</v>
      </c>
      <c r="AC300">
        <v>21237863</v>
      </c>
      <c r="AD300">
        <v>6345316</v>
      </c>
      <c r="AE300">
        <v>196467</v>
      </c>
      <c r="AF300">
        <v>585440</v>
      </c>
      <c r="AG300">
        <v>5563409</v>
      </c>
      <c r="AH300">
        <v>3336136</v>
      </c>
      <c r="AI300">
        <v>1000224</v>
      </c>
      <c r="AJ300">
        <v>1709614</v>
      </c>
      <c r="AK300">
        <v>626298</v>
      </c>
      <c r="AL300">
        <v>408188</v>
      </c>
      <c r="AM300">
        <v>2690361</v>
      </c>
      <c r="AN300">
        <v>275257</v>
      </c>
      <c r="AO300">
        <v>8182605</v>
      </c>
      <c r="AP300">
        <v>21334040</v>
      </c>
      <c r="AQ300">
        <v>26543606</v>
      </c>
      <c r="AR300">
        <v>21728860</v>
      </c>
      <c r="AS300">
        <v>4814746</v>
      </c>
      <c r="AT300">
        <v>5813208</v>
      </c>
      <c r="AU300">
        <v>151.66754356744738</v>
      </c>
      <c r="AV300">
        <v>29.920905874832481</v>
      </c>
      <c r="AW300">
        <v>45.380302953486471</v>
      </c>
      <c r="AX300">
        <v>35304406</v>
      </c>
      <c r="AY300">
        <v>15778195</v>
      </c>
      <c r="AZ300">
        <v>6257626</v>
      </c>
      <c r="BA300">
        <v>4877424</v>
      </c>
      <c r="BB300">
        <v>2434773</v>
      </c>
      <c r="BC300">
        <v>2208372</v>
      </c>
      <c r="BD300">
        <v>14066543</v>
      </c>
      <c r="BE300">
        <v>109998</v>
      </c>
      <c r="BF300">
        <v>5529343</v>
      </c>
    </row>
    <row r="301" spans="1:58" x14ac:dyDescent="0.25">
      <c r="A301" s="3" t="s">
        <v>477</v>
      </c>
      <c r="B301">
        <v>44863473</v>
      </c>
      <c r="C301">
        <v>23775849</v>
      </c>
      <c r="D301">
        <v>13317968</v>
      </c>
      <c r="E301">
        <v>5159845</v>
      </c>
      <c r="F301">
        <v>2678592</v>
      </c>
      <c r="G301">
        <v>2619444</v>
      </c>
      <c r="H301">
        <v>21087624</v>
      </c>
      <c r="I301">
        <v>110718</v>
      </c>
      <c r="J301">
        <v>1079465</v>
      </c>
      <c r="K301">
        <v>204339</v>
      </c>
      <c r="L301">
        <v>491015</v>
      </c>
      <c r="M301">
        <v>12880</v>
      </c>
      <c r="N301">
        <v>272003</v>
      </c>
      <c r="O301">
        <v>168856</v>
      </c>
      <c r="P301">
        <v>62347</v>
      </c>
      <c r="Q301">
        <v>20782</v>
      </c>
      <c r="R301">
        <v>20018</v>
      </c>
      <c r="S301">
        <v>69969</v>
      </c>
      <c r="T301">
        <v>34764</v>
      </c>
      <c r="U301">
        <v>35205</v>
      </c>
      <c r="V301">
        <v>103778</v>
      </c>
      <c r="W301">
        <v>2026146</v>
      </c>
      <c r="X301">
        <v>5776189</v>
      </c>
      <c r="Y301">
        <v>1329</v>
      </c>
      <c r="Z301">
        <v>297314</v>
      </c>
      <c r="AA301">
        <v>3670828</v>
      </c>
      <c r="AB301">
        <v>6971651</v>
      </c>
      <c r="AC301">
        <v>22164022</v>
      </c>
      <c r="AD301">
        <v>6483201</v>
      </c>
      <c r="AE301">
        <v>241104</v>
      </c>
      <c r="AF301">
        <v>588506</v>
      </c>
      <c r="AG301">
        <v>5653591</v>
      </c>
      <c r="AH301">
        <v>3434853</v>
      </c>
      <c r="AI301">
        <v>1027295</v>
      </c>
      <c r="AJ301">
        <v>1758436</v>
      </c>
      <c r="AK301">
        <v>649122</v>
      </c>
      <c r="AL301">
        <v>386441</v>
      </c>
      <c r="AM301">
        <v>2709790</v>
      </c>
      <c r="AN301">
        <v>301822</v>
      </c>
      <c r="AO301">
        <v>8847915</v>
      </c>
      <c r="AP301">
        <v>22699451</v>
      </c>
      <c r="AQ301">
        <v>30448834</v>
      </c>
      <c r="AR301">
        <v>24772263</v>
      </c>
      <c r="AS301">
        <v>5676571</v>
      </c>
      <c r="AT301">
        <v>6587898</v>
      </c>
      <c r="AU301">
        <v>163.1613554413635</v>
      </c>
      <c r="AV301">
        <v>26.778965658739367</v>
      </c>
      <c r="AW301">
        <v>43.692923341976403</v>
      </c>
      <c r="AX301">
        <v>37121278</v>
      </c>
      <c r="AY301">
        <v>16033654</v>
      </c>
      <c r="AZ301">
        <v>6324790</v>
      </c>
      <c r="BA301">
        <v>4924621</v>
      </c>
      <c r="BB301">
        <v>2472595</v>
      </c>
      <c r="BC301">
        <v>2311648</v>
      </c>
      <c r="BD301">
        <v>14957256</v>
      </c>
      <c r="BE301">
        <v>111354</v>
      </c>
      <c r="BF301">
        <v>5588088</v>
      </c>
    </row>
    <row r="302" spans="1:58" x14ac:dyDescent="0.25">
      <c r="A302" s="3" t="s">
        <v>478</v>
      </c>
      <c r="B302">
        <v>46468245</v>
      </c>
      <c r="C302">
        <v>24489128</v>
      </c>
      <c r="D302">
        <v>13919035</v>
      </c>
      <c r="E302">
        <v>5206088</v>
      </c>
      <c r="F302">
        <v>2731107</v>
      </c>
      <c r="G302">
        <v>2632898</v>
      </c>
      <c r="H302">
        <v>21979117</v>
      </c>
      <c r="I302">
        <v>128879</v>
      </c>
      <c r="J302">
        <v>1195837</v>
      </c>
      <c r="K302">
        <v>211944</v>
      </c>
      <c r="L302">
        <v>514286</v>
      </c>
      <c r="M302">
        <v>12132</v>
      </c>
      <c r="N302">
        <v>274709</v>
      </c>
      <c r="O302">
        <v>178111</v>
      </c>
      <c r="P302">
        <v>56379</v>
      </c>
      <c r="Q302">
        <v>18793</v>
      </c>
      <c r="R302">
        <v>21426</v>
      </c>
      <c r="S302">
        <v>70501</v>
      </c>
      <c r="T302">
        <v>35316</v>
      </c>
      <c r="U302">
        <v>35185</v>
      </c>
      <c r="V302">
        <v>103163</v>
      </c>
      <c r="W302">
        <v>2105393</v>
      </c>
      <c r="X302">
        <v>5935894</v>
      </c>
      <c r="Y302">
        <v>1311</v>
      </c>
      <c r="Z302">
        <v>307159</v>
      </c>
      <c r="AA302">
        <v>3856033</v>
      </c>
      <c r="AB302">
        <v>7261876</v>
      </c>
      <c r="AC302">
        <v>22592346</v>
      </c>
      <c r="AD302">
        <v>6559113</v>
      </c>
      <c r="AE302">
        <v>236578</v>
      </c>
      <c r="AF302">
        <v>592202</v>
      </c>
      <c r="AG302">
        <v>5730333</v>
      </c>
      <c r="AH302">
        <v>3480624</v>
      </c>
      <c r="AI302">
        <v>1038901</v>
      </c>
      <c r="AJ302">
        <v>1782247</v>
      </c>
      <c r="AK302">
        <v>659476</v>
      </c>
      <c r="AL302">
        <v>381994</v>
      </c>
      <c r="AM302">
        <v>2791484</v>
      </c>
      <c r="AN302">
        <v>260276</v>
      </c>
      <c r="AO302">
        <v>9118855</v>
      </c>
      <c r="AP302">
        <v>23875900</v>
      </c>
      <c r="AQ302">
        <v>31228741</v>
      </c>
      <c r="AR302">
        <v>25582366</v>
      </c>
      <c r="AS302">
        <v>5646375</v>
      </c>
      <c r="AT302">
        <v>6853515</v>
      </c>
      <c r="AU302">
        <v>159.50082204278277</v>
      </c>
      <c r="AV302">
        <v>26.363293272386112</v>
      </c>
      <c r="AW302">
        <v>42.049669487005502</v>
      </c>
      <c r="AX302">
        <v>38200570</v>
      </c>
      <c r="AY302">
        <v>16221453</v>
      </c>
      <c r="AZ302">
        <v>6420839</v>
      </c>
      <c r="BA302">
        <v>4970216</v>
      </c>
      <c r="BB302">
        <v>2511570</v>
      </c>
      <c r="BC302">
        <v>2318828</v>
      </c>
      <c r="BD302">
        <v>15608224</v>
      </c>
      <c r="BE302">
        <v>112769</v>
      </c>
      <c r="BF302">
        <v>5651902</v>
      </c>
    </row>
    <row r="303" spans="1:58" x14ac:dyDescent="0.25">
      <c r="A303" s="3" t="s">
        <v>479</v>
      </c>
      <c r="B303">
        <v>47144101</v>
      </c>
      <c r="C303">
        <v>24532248</v>
      </c>
      <c r="D303">
        <v>13898360</v>
      </c>
      <c r="E303">
        <v>5230616</v>
      </c>
      <c r="F303">
        <v>2768068</v>
      </c>
      <c r="G303">
        <v>2635204</v>
      </c>
      <c r="H303">
        <v>22611853</v>
      </c>
      <c r="I303">
        <v>114639</v>
      </c>
      <c r="J303">
        <v>1421325</v>
      </c>
      <c r="K303">
        <v>192091</v>
      </c>
      <c r="L303">
        <v>555533</v>
      </c>
      <c r="M303">
        <v>11012</v>
      </c>
      <c r="N303">
        <v>305455</v>
      </c>
      <c r="O303">
        <v>207804</v>
      </c>
      <c r="P303">
        <v>56134</v>
      </c>
      <c r="Q303">
        <v>18711</v>
      </c>
      <c r="R303">
        <v>22806</v>
      </c>
      <c r="S303">
        <v>71079</v>
      </c>
      <c r="T303">
        <v>35867</v>
      </c>
      <c r="U303">
        <v>35212</v>
      </c>
      <c r="V303">
        <v>58830</v>
      </c>
      <c r="W303">
        <v>2132960</v>
      </c>
      <c r="X303">
        <v>5824222</v>
      </c>
      <c r="Y303">
        <v>1246</v>
      </c>
      <c r="Z303">
        <v>308822</v>
      </c>
      <c r="AA303">
        <v>3960612</v>
      </c>
      <c r="AB303">
        <v>7654027</v>
      </c>
      <c r="AC303">
        <v>23158250</v>
      </c>
      <c r="AD303">
        <v>6634391</v>
      </c>
      <c r="AE303">
        <v>216317</v>
      </c>
      <c r="AF303">
        <v>593674</v>
      </c>
      <c r="AG303">
        <v>5824400</v>
      </c>
      <c r="AH303">
        <v>3548769</v>
      </c>
      <c r="AI303">
        <v>1025553</v>
      </c>
      <c r="AJ303">
        <v>1809898</v>
      </c>
      <c r="AK303">
        <v>713318</v>
      </c>
      <c r="AL303">
        <v>384749</v>
      </c>
      <c r="AM303">
        <v>2881917</v>
      </c>
      <c r="AN303">
        <v>270274</v>
      </c>
      <c r="AO303">
        <v>9438150</v>
      </c>
      <c r="AP303">
        <v>23985851</v>
      </c>
      <c r="AQ303">
        <v>31323469</v>
      </c>
      <c r="AR303">
        <v>25597362</v>
      </c>
      <c r="AS303">
        <v>5726107</v>
      </c>
      <c r="AT303">
        <v>6914221</v>
      </c>
      <c r="AU303">
        <v>159.41769056699272</v>
      </c>
      <c r="AV303">
        <v>26.631211570226689</v>
      </c>
      <c r="AW303">
        <v>42.45486245526515</v>
      </c>
      <c r="AX303">
        <v>39084712</v>
      </c>
      <c r="AY303">
        <v>16472859</v>
      </c>
      <c r="AZ303">
        <v>6516624</v>
      </c>
      <c r="BA303">
        <v>5010518</v>
      </c>
      <c r="BB303">
        <v>2551385</v>
      </c>
      <c r="BC303">
        <v>2394332</v>
      </c>
      <c r="BD303">
        <v>15926462</v>
      </c>
      <c r="BE303">
        <v>114226</v>
      </c>
      <c r="BF303">
        <v>5720010</v>
      </c>
    </row>
    <row r="304" spans="1:58" x14ac:dyDescent="0.25">
      <c r="A304" s="3" t="s">
        <v>480</v>
      </c>
      <c r="B304">
        <v>48368797</v>
      </c>
      <c r="C304">
        <v>24520611</v>
      </c>
      <c r="D304">
        <v>13821520</v>
      </c>
      <c r="E304">
        <v>5258948</v>
      </c>
      <c r="F304">
        <v>2793540</v>
      </c>
      <c r="G304">
        <v>2646603</v>
      </c>
      <c r="H304">
        <v>23848186</v>
      </c>
      <c r="I304">
        <v>130983</v>
      </c>
      <c r="J304">
        <v>1308329</v>
      </c>
      <c r="K304">
        <v>201454</v>
      </c>
      <c r="L304">
        <v>589865</v>
      </c>
      <c r="M304">
        <v>13384</v>
      </c>
      <c r="N304">
        <v>326633</v>
      </c>
      <c r="O304">
        <v>217568</v>
      </c>
      <c r="P304">
        <v>63629</v>
      </c>
      <c r="Q304">
        <v>21210</v>
      </c>
      <c r="R304">
        <v>24226</v>
      </c>
      <c r="S304">
        <v>72245</v>
      </c>
      <c r="T304">
        <v>36419</v>
      </c>
      <c r="U304">
        <v>35826</v>
      </c>
      <c r="V304">
        <v>72078</v>
      </c>
      <c r="W304">
        <v>2317738</v>
      </c>
      <c r="X304">
        <v>6214598</v>
      </c>
      <c r="Y304">
        <v>1313</v>
      </c>
      <c r="Z304">
        <v>326381</v>
      </c>
      <c r="AA304">
        <v>4053223</v>
      </c>
      <c r="AB304">
        <v>8219962</v>
      </c>
      <c r="AC304">
        <v>23644422</v>
      </c>
      <c r="AD304">
        <v>6622302</v>
      </c>
      <c r="AE304">
        <v>194530</v>
      </c>
      <c r="AF304">
        <v>601180</v>
      </c>
      <c r="AG304">
        <v>5826592</v>
      </c>
      <c r="AH304">
        <v>3608950</v>
      </c>
      <c r="AI304">
        <v>1030517</v>
      </c>
      <c r="AJ304">
        <v>1837629</v>
      </c>
      <c r="AK304">
        <v>740804</v>
      </c>
      <c r="AL304">
        <v>392335</v>
      </c>
      <c r="AM304">
        <v>2920483</v>
      </c>
      <c r="AN304">
        <v>267738</v>
      </c>
      <c r="AO304">
        <v>9832614</v>
      </c>
      <c r="AP304">
        <v>24724375</v>
      </c>
      <c r="AQ304">
        <v>33680146</v>
      </c>
      <c r="AR304">
        <v>27633557</v>
      </c>
      <c r="AS304">
        <v>6046589</v>
      </c>
      <c r="AT304">
        <v>7497758</v>
      </c>
      <c r="AU304">
        <v>166.54780296399332</v>
      </c>
      <c r="AV304">
        <v>24.846460265430274</v>
      </c>
      <c r="AW304">
        <v>41.381233686395689</v>
      </c>
      <c r="AX304">
        <v>40434446</v>
      </c>
      <c r="AY304">
        <v>16586260</v>
      </c>
      <c r="AZ304">
        <v>6599664</v>
      </c>
      <c r="BA304">
        <v>5044628</v>
      </c>
      <c r="BB304">
        <v>2592413</v>
      </c>
      <c r="BC304">
        <v>2349555</v>
      </c>
      <c r="BD304">
        <v>16790024</v>
      </c>
      <c r="BE304">
        <v>115685</v>
      </c>
      <c r="BF304">
        <v>5784676</v>
      </c>
    </row>
    <row r="305" spans="1:58" x14ac:dyDescent="0.25">
      <c r="A305" s="3" t="s">
        <v>481</v>
      </c>
      <c r="B305">
        <v>47142300</v>
      </c>
      <c r="C305">
        <v>24798464</v>
      </c>
      <c r="D305">
        <v>14042415</v>
      </c>
      <c r="E305">
        <v>5307300</v>
      </c>
      <c r="F305">
        <v>2845554</v>
      </c>
      <c r="G305">
        <v>2603195</v>
      </c>
      <c r="H305">
        <v>22343836</v>
      </c>
      <c r="I305">
        <v>109832</v>
      </c>
      <c r="J305">
        <v>1584452</v>
      </c>
      <c r="K305">
        <v>293826</v>
      </c>
      <c r="L305">
        <v>706522</v>
      </c>
      <c r="M305">
        <v>26913</v>
      </c>
      <c r="N305">
        <v>366223</v>
      </c>
      <c r="O305">
        <v>222463</v>
      </c>
      <c r="P305">
        <v>91502</v>
      </c>
      <c r="Q305">
        <v>30501</v>
      </c>
      <c r="R305">
        <v>21757</v>
      </c>
      <c r="S305">
        <v>73141</v>
      </c>
      <c r="T305">
        <v>38424</v>
      </c>
      <c r="U305">
        <v>34717</v>
      </c>
      <c r="V305">
        <v>36791</v>
      </c>
      <c r="W305">
        <v>1832349</v>
      </c>
      <c r="X305">
        <v>4747961</v>
      </c>
      <c r="Y305">
        <v>1378</v>
      </c>
      <c r="Z305">
        <v>276633</v>
      </c>
      <c r="AA305">
        <v>3916904</v>
      </c>
      <c r="AB305">
        <v>8370911</v>
      </c>
      <c r="AC305">
        <v>24164219</v>
      </c>
      <c r="AD305">
        <v>6862374</v>
      </c>
      <c r="AE305">
        <v>243129</v>
      </c>
      <c r="AF305">
        <v>604448</v>
      </c>
      <c r="AG305">
        <v>6014797</v>
      </c>
      <c r="AH305">
        <v>4130972</v>
      </c>
      <c r="AI305">
        <v>1458325</v>
      </c>
      <c r="AJ305">
        <v>1924021</v>
      </c>
      <c r="AK305">
        <v>748626</v>
      </c>
      <c r="AL305">
        <v>379227</v>
      </c>
      <c r="AM305">
        <v>2754846</v>
      </c>
      <c r="AN305">
        <v>291816</v>
      </c>
      <c r="AO305">
        <v>9744985</v>
      </c>
      <c r="AP305">
        <v>22978080</v>
      </c>
      <c r="AQ305">
        <v>27002563</v>
      </c>
      <c r="AR305">
        <v>22367532</v>
      </c>
      <c r="AS305">
        <v>4635031</v>
      </c>
      <c r="AT305">
        <v>6000951</v>
      </c>
      <c r="AU305">
        <v>143.63042434280561</v>
      </c>
      <c r="AV305">
        <v>33.309621896986911</v>
      </c>
      <c r="AW305">
        <v>47.842751277626405</v>
      </c>
      <c r="AX305">
        <v>38990353</v>
      </c>
      <c r="AY305">
        <v>16646517</v>
      </c>
      <c r="AZ305">
        <v>6642947</v>
      </c>
      <c r="BA305">
        <v>5063807</v>
      </c>
      <c r="BB305">
        <v>2635097</v>
      </c>
      <c r="BC305">
        <v>2304666</v>
      </c>
      <c r="BD305">
        <v>14826134</v>
      </c>
      <c r="BE305">
        <v>117246</v>
      </c>
      <c r="BF305">
        <v>5846348</v>
      </c>
    </row>
    <row r="306" spans="1:58" x14ac:dyDescent="0.25">
      <c r="A306" s="3" t="s">
        <v>482</v>
      </c>
      <c r="B306">
        <v>47864520</v>
      </c>
      <c r="C306">
        <v>24577541</v>
      </c>
      <c r="D306">
        <v>13783595</v>
      </c>
      <c r="E306">
        <v>5323185</v>
      </c>
      <c r="F306">
        <v>2927019</v>
      </c>
      <c r="G306">
        <v>2543742</v>
      </c>
      <c r="H306">
        <v>23286979</v>
      </c>
      <c r="I306">
        <v>141387</v>
      </c>
      <c r="J306">
        <v>1884775</v>
      </c>
      <c r="K306">
        <v>318606</v>
      </c>
      <c r="L306">
        <v>757406</v>
      </c>
      <c r="M306">
        <v>31246</v>
      </c>
      <c r="N306">
        <v>377961</v>
      </c>
      <c r="O306">
        <v>209581</v>
      </c>
      <c r="P306">
        <v>111208</v>
      </c>
      <c r="Q306">
        <v>37069</v>
      </c>
      <c r="R306">
        <v>20103</v>
      </c>
      <c r="S306">
        <v>75287</v>
      </c>
      <c r="T306">
        <v>40429</v>
      </c>
      <c r="U306">
        <v>34858</v>
      </c>
      <c r="V306">
        <v>57629</v>
      </c>
      <c r="W306">
        <v>2165023</v>
      </c>
      <c r="X306">
        <v>5617274</v>
      </c>
      <c r="Y306">
        <v>1295</v>
      </c>
      <c r="Z306">
        <v>321161</v>
      </c>
      <c r="AA306">
        <v>3664319</v>
      </c>
      <c r="AB306">
        <v>7873610</v>
      </c>
      <c r="AC306">
        <v>23873958</v>
      </c>
      <c r="AD306">
        <v>7239360</v>
      </c>
      <c r="AE306">
        <v>166104</v>
      </c>
      <c r="AF306">
        <v>606136</v>
      </c>
      <c r="AG306">
        <v>6467120</v>
      </c>
      <c r="AH306">
        <v>4215434</v>
      </c>
      <c r="AI306">
        <v>1504451</v>
      </c>
      <c r="AJ306">
        <v>1958002</v>
      </c>
      <c r="AK306">
        <v>752980</v>
      </c>
      <c r="AL306">
        <v>363666</v>
      </c>
      <c r="AM306">
        <v>2567466</v>
      </c>
      <c r="AN306">
        <v>318697</v>
      </c>
      <c r="AO306">
        <v>9169335</v>
      </c>
      <c r="AP306">
        <v>23990562</v>
      </c>
      <c r="AQ306">
        <v>33390819</v>
      </c>
      <c r="AR306">
        <v>27793873</v>
      </c>
      <c r="AS306">
        <v>5596946</v>
      </c>
      <c r="AT306">
        <v>7192800</v>
      </c>
      <c r="AU306">
        <v>169.16493342879869</v>
      </c>
      <c r="AV306">
        <v>28.225165372288899</v>
      </c>
      <c r="AW306">
        <v>47.747082212200866</v>
      </c>
      <c r="AX306">
        <v>39943484</v>
      </c>
      <c r="AY306">
        <v>16656505</v>
      </c>
      <c r="AZ306">
        <v>6672594</v>
      </c>
      <c r="BA306">
        <v>5060317</v>
      </c>
      <c r="BB306">
        <v>2673438</v>
      </c>
      <c r="BC306">
        <v>2250156</v>
      </c>
      <c r="BD306">
        <v>16069526</v>
      </c>
      <c r="BE306">
        <v>118596</v>
      </c>
      <c r="BF306">
        <v>5890984</v>
      </c>
    </row>
    <row r="307" spans="1:58" x14ac:dyDescent="0.25">
      <c r="A307" s="3" t="s">
        <v>483</v>
      </c>
      <c r="B307">
        <v>48883302</v>
      </c>
      <c r="C307">
        <v>24957560</v>
      </c>
      <c r="D307">
        <v>14050422</v>
      </c>
      <c r="E307">
        <v>5324215</v>
      </c>
      <c r="F307">
        <v>2978438</v>
      </c>
      <c r="G307">
        <v>2604485</v>
      </c>
      <c r="H307">
        <v>23925742</v>
      </c>
      <c r="I307">
        <v>153262</v>
      </c>
      <c r="J307">
        <v>1872493</v>
      </c>
      <c r="K307">
        <v>313457</v>
      </c>
      <c r="L307">
        <v>722539</v>
      </c>
      <c r="M307">
        <v>28682</v>
      </c>
      <c r="N307">
        <v>365454</v>
      </c>
      <c r="O307">
        <v>221839</v>
      </c>
      <c r="P307">
        <v>94063</v>
      </c>
      <c r="Q307">
        <v>31354</v>
      </c>
      <c r="R307">
        <v>18198</v>
      </c>
      <c r="S307">
        <v>77487</v>
      </c>
      <c r="T307">
        <v>42434</v>
      </c>
      <c r="U307">
        <v>35053</v>
      </c>
      <c r="V307">
        <v>36530</v>
      </c>
      <c r="W307">
        <v>2312758</v>
      </c>
      <c r="X307">
        <v>5928596</v>
      </c>
      <c r="Y307">
        <v>1293</v>
      </c>
      <c r="Z307">
        <v>342141</v>
      </c>
      <c r="AA307">
        <v>3823346</v>
      </c>
      <c r="AB307">
        <v>7947704</v>
      </c>
      <c r="AC307">
        <v>23611162</v>
      </c>
      <c r="AD307">
        <v>7261311</v>
      </c>
      <c r="AE307">
        <v>122229</v>
      </c>
      <c r="AF307">
        <v>607599</v>
      </c>
      <c r="AG307">
        <v>6531483</v>
      </c>
      <c r="AH307">
        <v>4048677</v>
      </c>
      <c r="AI307">
        <v>1299470</v>
      </c>
      <c r="AJ307">
        <v>1993214</v>
      </c>
      <c r="AK307">
        <v>755992</v>
      </c>
      <c r="AL307">
        <v>359819</v>
      </c>
      <c r="AM307">
        <v>2699888</v>
      </c>
      <c r="AN307">
        <v>271156</v>
      </c>
      <c r="AO307">
        <v>8970311</v>
      </c>
      <c r="AP307">
        <v>25272141</v>
      </c>
      <c r="AQ307">
        <v>36929921</v>
      </c>
      <c r="AR307">
        <v>30773533</v>
      </c>
      <c r="AS307">
        <v>6156388</v>
      </c>
      <c r="AT307">
        <v>7810253</v>
      </c>
      <c r="AU307">
        <v>177.03357402434909</v>
      </c>
      <c r="AV307">
        <v>25.279265912881101</v>
      </c>
      <c r="AW307">
        <v>44.752787932692399</v>
      </c>
      <c r="AX307">
        <v>40582764</v>
      </c>
      <c r="AY307">
        <v>16657022</v>
      </c>
      <c r="AZ307">
        <v>6686796</v>
      </c>
      <c r="BA307">
        <v>5076099</v>
      </c>
      <c r="BB307">
        <v>2715788</v>
      </c>
      <c r="BC307">
        <v>2178339</v>
      </c>
      <c r="BD307">
        <v>16971602</v>
      </c>
      <c r="BE307">
        <v>120279</v>
      </c>
      <c r="BF307">
        <v>5932439</v>
      </c>
    </row>
    <row r="308" spans="1:58" x14ac:dyDescent="0.25">
      <c r="A308" s="3" t="s">
        <v>484</v>
      </c>
      <c r="B308">
        <v>50537506</v>
      </c>
      <c r="C308">
        <v>25566691</v>
      </c>
      <c r="D308">
        <v>14484733</v>
      </c>
      <c r="E308">
        <v>5344769</v>
      </c>
      <c r="F308">
        <v>3066754</v>
      </c>
      <c r="G308">
        <v>2670435</v>
      </c>
      <c r="H308">
        <v>24970815</v>
      </c>
      <c r="I308">
        <v>135012</v>
      </c>
      <c r="J308">
        <v>1740850</v>
      </c>
      <c r="K308">
        <v>278135</v>
      </c>
      <c r="L308">
        <v>712080</v>
      </c>
      <c r="M308">
        <v>36991</v>
      </c>
      <c r="N308">
        <v>364336</v>
      </c>
      <c r="O308">
        <v>250853</v>
      </c>
      <c r="P308">
        <v>72901</v>
      </c>
      <c r="Q308">
        <v>24300</v>
      </c>
      <c r="R308">
        <v>16282</v>
      </c>
      <c r="S308">
        <v>80265</v>
      </c>
      <c r="T308">
        <v>44439</v>
      </c>
      <c r="U308">
        <v>35826</v>
      </c>
      <c r="V308">
        <v>33623</v>
      </c>
      <c r="W308">
        <v>2543177</v>
      </c>
      <c r="X308">
        <v>6763156</v>
      </c>
      <c r="Y308">
        <v>1389</v>
      </c>
      <c r="Z308">
        <v>375704</v>
      </c>
      <c r="AA308">
        <v>3916190</v>
      </c>
      <c r="AB308">
        <v>7989907</v>
      </c>
      <c r="AC308">
        <v>23367255</v>
      </c>
      <c r="AD308">
        <v>7279825</v>
      </c>
      <c r="AE308">
        <v>132202</v>
      </c>
      <c r="AF308">
        <v>606772</v>
      </c>
      <c r="AG308">
        <v>6540851</v>
      </c>
      <c r="AH308">
        <v>3967703</v>
      </c>
      <c r="AI308">
        <v>1179967</v>
      </c>
      <c r="AJ308">
        <v>2025698</v>
      </c>
      <c r="AK308">
        <v>762038</v>
      </c>
      <c r="AL308">
        <v>321100</v>
      </c>
      <c r="AM308">
        <v>2764601</v>
      </c>
      <c r="AN308">
        <v>275391</v>
      </c>
      <c r="AO308">
        <v>8758635</v>
      </c>
      <c r="AP308">
        <v>27170251</v>
      </c>
      <c r="AQ308">
        <v>42497629</v>
      </c>
      <c r="AR308">
        <v>35189596</v>
      </c>
      <c r="AS308">
        <v>7308033</v>
      </c>
      <c r="AT308">
        <v>8718211</v>
      </c>
      <c r="AU308">
        <v>188.49969341478851</v>
      </c>
      <c r="AV308">
        <v>21.961034781421407</v>
      </c>
      <c r="AW308">
        <v>41.396483233694433</v>
      </c>
      <c r="AX308">
        <v>41712756</v>
      </c>
      <c r="AY308">
        <v>16741941</v>
      </c>
      <c r="AZ308">
        <v>6717308</v>
      </c>
      <c r="BA308">
        <v>5101390</v>
      </c>
      <c r="BB308">
        <v>2762989</v>
      </c>
      <c r="BC308">
        <v>2160254</v>
      </c>
      <c r="BD308">
        <v>18345501</v>
      </c>
      <c r="BE308">
        <v>122161</v>
      </c>
      <c r="BF308">
        <v>5974326</v>
      </c>
    </row>
    <row r="309" spans="1:58" x14ac:dyDescent="0.25">
      <c r="A309" s="3" t="s">
        <v>485</v>
      </c>
      <c r="B309">
        <v>51841540</v>
      </c>
      <c r="C309">
        <v>26109496</v>
      </c>
      <c r="D309">
        <v>14744676</v>
      </c>
      <c r="E309">
        <v>5470114</v>
      </c>
      <c r="F309">
        <v>3105895</v>
      </c>
      <c r="G309">
        <v>2788811</v>
      </c>
      <c r="H309">
        <v>25732044</v>
      </c>
      <c r="I309">
        <v>162856</v>
      </c>
      <c r="J309">
        <v>1744376</v>
      </c>
      <c r="K309">
        <v>279332</v>
      </c>
      <c r="L309">
        <v>747004</v>
      </c>
      <c r="M309">
        <v>22385</v>
      </c>
      <c r="N309">
        <v>336929</v>
      </c>
      <c r="O309">
        <v>236758</v>
      </c>
      <c r="P309">
        <v>60954</v>
      </c>
      <c r="Q309">
        <v>20318</v>
      </c>
      <c r="R309">
        <v>18899</v>
      </c>
      <c r="S309">
        <v>81439</v>
      </c>
      <c r="T309">
        <v>46737</v>
      </c>
      <c r="U309">
        <v>34702</v>
      </c>
      <c r="V309">
        <v>40428</v>
      </c>
      <c r="W309">
        <v>2691108</v>
      </c>
      <c r="X309">
        <v>7157241</v>
      </c>
      <c r="Y309">
        <v>1525</v>
      </c>
      <c r="Z309">
        <v>392879</v>
      </c>
      <c r="AA309">
        <v>4067087</v>
      </c>
      <c r="AB309">
        <v>8007455</v>
      </c>
      <c r="AC309">
        <v>23600275</v>
      </c>
      <c r="AD309">
        <v>7416584</v>
      </c>
      <c r="AE309">
        <v>144023</v>
      </c>
      <c r="AF309">
        <v>608223</v>
      </c>
      <c r="AG309">
        <v>6664338</v>
      </c>
      <c r="AH309">
        <v>4044577</v>
      </c>
      <c r="AI309">
        <v>1188257</v>
      </c>
      <c r="AJ309">
        <v>2081155</v>
      </c>
      <c r="AK309">
        <v>775165</v>
      </c>
      <c r="AL309">
        <v>323715</v>
      </c>
      <c r="AM309">
        <v>2806012</v>
      </c>
      <c r="AN309">
        <v>277142</v>
      </c>
      <c r="AO309">
        <v>8732246</v>
      </c>
      <c r="AP309">
        <v>28241264</v>
      </c>
      <c r="AQ309">
        <v>44927125</v>
      </c>
      <c r="AR309">
        <v>37140902</v>
      </c>
      <c r="AS309">
        <v>7786223</v>
      </c>
      <c r="AT309">
        <v>9242939</v>
      </c>
      <c r="AU309">
        <v>191.81175343817512</v>
      </c>
      <c r="AV309">
        <v>21.157738964547473</v>
      </c>
      <c r="AW309">
        <v>40.583030095770496</v>
      </c>
      <c r="AX309">
        <v>42715865</v>
      </c>
      <c r="AY309">
        <v>16983821</v>
      </c>
      <c r="AZ309">
        <v>6770813</v>
      </c>
      <c r="BA309">
        <v>5130695</v>
      </c>
      <c r="BB309">
        <v>2813916</v>
      </c>
      <c r="BC309">
        <v>2268397</v>
      </c>
      <c r="BD309">
        <v>19115590</v>
      </c>
      <c r="BE309">
        <v>124153</v>
      </c>
      <c r="BF309">
        <v>6015258</v>
      </c>
    </row>
    <row r="310" spans="1:58" x14ac:dyDescent="0.25">
      <c r="A310" s="3" t="s">
        <v>486</v>
      </c>
      <c r="B310">
        <v>53361386</v>
      </c>
      <c r="C310">
        <v>26724667</v>
      </c>
      <c r="D310">
        <v>15163743</v>
      </c>
      <c r="E310">
        <v>5490765</v>
      </c>
      <c r="F310">
        <v>3161956</v>
      </c>
      <c r="G310">
        <v>2908203</v>
      </c>
      <c r="H310">
        <v>26636719</v>
      </c>
      <c r="I310">
        <v>198049</v>
      </c>
      <c r="J310">
        <v>1768844</v>
      </c>
      <c r="K310">
        <v>290115</v>
      </c>
      <c r="L310">
        <v>761084</v>
      </c>
      <c r="M310">
        <v>36507</v>
      </c>
      <c r="N310">
        <v>367961</v>
      </c>
      <c r="O310">
        <v>271888</v>
      </c>
      <c r="P310">
        <v>55627</v>
      </c>
      <c r="Q310">
        <v>18542</v>
      </c>
      <c r="R310">
        <v>21904</v>
      </c>
      <c r="S310">
        <v>83930</v>
      </c>
      <c r="T310">
        <v>49036</v>
      </c>
      <c r="U310">
        <v>34894</v>
      </c>
      <c r="V310">
        <v>30913</v>
      </c>
      <c r="W310">
        <v>2885874</v>
      </c>
      <c r="X310">
        <v>7664285</v>
      </c>
      <c r="Y310">
        <v>1497</v>
      </c>
      <c r="Z310">
        <v>420443</v>
      </c>
      <c r="AA310">
        <v>4248387</v>
      </c>
      <c r="AB310">
        <v>7878830</v>
      </c>
      <c r="AC310">
        <v>23656398</v>
      </c>
      <c r="AD310">
        <v>7448206</v>
      </c>
      <c r="AE310">
        <v>131976</v>
      </c>
      <c r="AF310">
        <v>613217</v>
      </c>
      <c r="AG310">
        <v>6703013</v>
      </c>
      <c r="AH310">
        <v>4208541</v>
      </c>
      <c r="AI310">
        <v>1103691</v>
      </c>
      <c r="AJ310">
        <v>2291492</v>
      </c>
      <c r="AK310">
        <v>813358</v>
      </c>
      <c r="AL310">
        <v>294804</v>
      </c>
      <c r="AM310">
        <v>2904104</v>
      </c>
      <c r="AN310">
        <v>253255</v>
      </c>
      <c r="AO310">
        <v>8547488</v>
      </c>
      <c r="AP310">
        <v>29704987</v>
      </c>
      <c r="AQ310">
        <v>48220390</v>
      </c>
      <c r="AR310">
        <v>40271447</v>
      </c>
      <c r="AS310">
        <v>7948943</v>
      </c>
      <c r="AT310">
        <v>10057008</v>
      </c>
      <c r="AU310">
        <v>196.18725056594161</v>
      </c>
      <c r="AV310">
        <v>20.002175297652339</v>
      </c>
      <c r="AW310">
        <v>39.241717769844072</v>
      </c>
      <c r="AX310">
        <v>43822493</v>
      </c>
      <c r="AY310">
        <v>17185774</v>
      </c>
      <c r="AZ310">
        <v>6823336</v>
      </c>
      <c r="BA310">
        <v>5164134</v>
      </c>
      <c r="BB310">
        <v>2868155</v>
      </c>
      <c r="BC310">
        <v>2330149</v>
      </c>
      <c r="BD310">
        <v>20166095</v>
      </c>
      <c r="BE310">
        <v>126150</v>
      </c>
      <c r="BF310">
        <v>6057620</v>
      </c>
    </row>
    <row r="311" spans="1:58" x14ac:dyDescent="0.25">
      <c r="A311" s="3" t="s">
        <v>487</v>
      </c>
      <c r="B311">
        <v>55136584</v>
      </c>
      <c r="C311">
        <v>28059958</v>
      </c>
      <c r="D311">
        <v>16238425</v>
      </c>
      <c r="E311">
        <v>5618971</v>
      </c>
      <c r="F311">
        <v>3233515</v>
      </c>
      <c r="G311">
        <v>2969047</v>
      </c>
      <c r="H311">
        <v>27076626</v>
      </c>
      <c r="I311">
        <v>165924</v>
      </c>
      <c r="J311">
        <v>1955182</v>
      </c>
      <c r="K311">
        <v>321779</v>
      </c>
      <c r="L311">
        <v>769299</v>
      </c>
      <c r="M311">
        <v>27355</v>
      </c>
      <c r="N311">
        <v>376636</v>
      </c>
      <c r="O311">
        <v>254007</v>
      </c>
      <c r="P311">
        <v>73636</v>
      </c>
      <c r="Q311">
        <v>24545</v>
      </c>
      <c r="R311">
        <v>24448</v>
      </c>
      <c r="S311">
        <v>86383</v>
      </c>
      <c r="T311">
        <v>51334</v>
      </c>
      <c r="U311">
        <v>35049</v>
      </c>
      <c r="V311">
        <v>10344</v>
      </c>
      <c r="W311">
        <v>2867443</v>
      </c>
      <c r="X311">
        <v>7605228</v>
      </c>
      <c r="Y311">
        <v>1416</v>
      </c>
      <c r="Z311">
        <v>423092</v>
      </c>
      <c r="AA311">
        <v>4299667</v>
      </c>
      <c r="AB311">
        <v>8166878</v>
      </c>
      <c r="AC311">
        <v>23838821</v>
      </c>
      <c r="AD311">
        <v>7518698</v>
      </c>
      <c r="AE311">
        <v>122448</v>
      </c>
      <c r="AF311">
        <v>615675</v>
      </c>
      <c r="AG311">
        <v>6780575</v>
      </c>
      <c r="AH311">
        <v>4296289</v>
      </c>
      <c r="AI311">
        <v>1061144</v>
      </c>
      <c r="AJ311">
        <v>2384736</v>
      </c>
      <c r="AK311">
        <v>850409</v>
      </c>
      <c r="AL311">
        <v>315090</v>
      </c>
      <c r="AM311">
        <v>2995336</v>
      </c>
      <c r="AN311">
        <v>252183</v>
      </c>
      <c r="AO311">
        <v>8461225</v>
      </c>
      <c r="AP311">
        <v>31297762</v>
      </c>
      <c r="AQ311">
        <v>48087394</v>
      </c>
      <c r="AR311">
        <v>40118591</v>
      </c>
      <c r="AS311">
        <v>7968803</v>
      </c>
      <c r="AT311">
        <v>10128347</v>
      </c>
      <c r="AU311">
        <v>186.00607996877201</v>
      </c>
      <c r="AV311">
        <v>20.295176443694199</v>
      </c>
      <c r="AW311">
        <v>37.750262125661216</v>
      </c>
      <c r="AX311">
        <v>44474545</v>
      </c>
      <c r="AY311">
        <v>17397919</v>
      </c>
      <c r="AZ311">
        <v>6856132</v>
      </c>
      <c r="BA311">
        <v>5197449</v>
      </c>
      <c r="BB311">
        <v>2922956</v>
      </c>
      <c r="BC311">
        <v>2421382</v>
      </c>
      <c r="BD311">
        <v>20635724</v>
      </c>
      <c r="BE311">
        <v>128133</v>
      </c>
      <c r="BF311">
        <v>6100586</v>
      </c>
    </row>
    <row r="312" spans="1:58" x14ac:dyDescent="0.25">
      <c r="A312" s="3" t="s">
        <v>488</v>
      </c>
      <c r="B312">
        <v>57064622</v>
      </c>
      <c r="C312">
        <v>29071605</v>
      </c>
      <c r="D312">
        <v>16874282</v>
      </c>
      <c r="E312">
        <v>5785017</v>
      </c>
      <c r="F312">
        <v>3302271</v>
      </c>
      <c r="G312">
        <v>3110035</v>
      </c>
      <c r="H312">
        <v>27993017</v>
      </c>
      <c r="I312">
        <v>166295</v>
      </c>
      <c r="J312">
        <v>2007086</v>
      </c>
      <c r="K312">
        <v>283717</v>
      </c>
      <c r="L312">
        <v>813065</v>
      </c>
      <c r="M312">
        <v>26733</v>
      </c>
      <c r="N312">
        <v>389739</v>
      </c>
      <c r="O312">
        <v>256252</v>
      </c>
      <c r="P312">
        <v>79668</v>
      </c>
      <c r="Q312">
        <v>26556</v>
      </c>
      <c r="R312">
        <v>27263</v>
      </c>
      <c r="S312">
        <v>89448</v>
      </c>
      <c r="T312">
        <v>53632</v>
      </c>
      <c r="U312">
        <v>35816</v>
      </c>
      <c r="V312">
        <v>-29736</v>
      </c>
      <c r="W312">
        <v>3144897</v>
      </c>
      <c r="X312">
        <v>7979964</v>
      </c>
      <c r="Y312">
        <v>1545</v>
      </c>
      <c r="Z312">
        <v>444368</v>
      </c>
      <c r="AA312">
        <v>4414255</v>
      </c>
      <c r="AB312">
        <v>8261641</v>
      </c>
      <c r="AC312">
        <v>24141990</v>
      </c>
      <c r="AD312">
        <v>7497777</v>
      </c>
      <c r="AE312">
        <v>138243</v>
      </c>
      <c r="AF312">
        <v>617940</v>
      </c>
      <c r="AG312">
        <v>6741594</v>
      </c>
      <c r="AH312">
        <v>4517558</v>
      </c>
      <c r="AI312">
        <v>1142920</v>
      </c>
      <c r="AJ312">
        <v>2491021</v>
      </c>
      <c r="AK312">
        <v>883617</v>
      </c>
      <c r="AL312">
        <v>311860</v>
      </c>
      <c r="AM312">
        <v>3194373</v>
      </c>
      <c r="AN312">
        <v>249846</v>
      </c>
      <c r="AO312">
        <v>8370576</v>
      </c>
      <c r="AP312">
        <v>32922633</v>
      </c>
      <c r="AQ312">
        <v>51341215</v>
      </c>
      <c r="AR312">
        <v>43527260</v>
      </c>
      <c r="AS312">
        <v>7813955</v>
      </c>
      <c r="AT312">
        <v>11258172</v>
      </c>
      <c r="AU312">
        <v>190.14089102759209</v>
      </c>
      <c r="AV312">
        <v>19.194013322273779</v>
      </c>
      <c r="AW312">
        <v>36.49566795492612</v>
      </c>
      <c r="AX312">
        <v>45606858</v>
      </c>
      <c r="AY312">
        <v>17613841</v>
      </c>
      <c r="AZ312">
        <v>6913082</v>
      </c>
      <c r="BA312">
        <v>5233029</v>
      </c>
      <c r="BB312">
        <v>2978160</v>
      </c>
      <c r="BC312">
        <v>2489570</v>
      </c>
      <c r="BD312">
        <v>21464868</v>
      </c>
      <c r="BE312">
        <v>130114</v>
      </c>
      <c r="BF312">
        <v>6144949</v>
      </c>
    </row>
    <row r="313" spans="1:58" x14ac:dyDescent="0.25">
      <c r="A313" s="3" t="s">
        <v>489</v>
      </c>
      <c r="B313">
        <v>57037645</v>
      </c>
      <c r="C313">
        <v>29173928</v>
      </c>
      <c r="D313">
        <v>16551822</v>
      </c>
      <c r="E313">
        <v>5924179</v>
      </c>
      <c r="F313">
        <v>3381647</v>
      </c>
      <c r="G313">
        <v>3316280</v>
      </c>
      <c r="H313">
        <v>27863717</v>
      </c>
      <c r="I313">
        <v>185599</v>
      </c>
      <c r="J313">
        <v>1956455</v>
      </c>
      <c r="K313">
        <v>284631</v>
      </c>
      <c r="L313">
        <v>766533</v>
      </c>
      <c r="M313">
        <v>29957</v>
      </c>
      <c r="N313">
        <v>354640</v>
      </c>
      <c r="O313">
        <v>229084</v>
      </c>
      <c r="P313">
        <v>75133</v>
      </c>
      <c r="Q313">
        <v>25044</v>
      </c>
      <c r="R313">
        <v>25379</v>
      </c>
      <c r="S313">
        <v>91194</v>
      </c>
      <c r="T313">
        <v>56495</v>
      </c>
      <c r="U313">
        <v>34699</v>
      </c>
      <c r="V313">
        <v>-63893</v>
      </c>
      <c r="W313">
        <v>2949388</v>
      </c>
      <c r="X313">
        <v>7529696</v>
      </c>
      <c r="Y313">
        <v>1903</v>
      </c>
      <c r="Z313">
        <v>415127</v>
      </c>
      <c r="AA313">
        <v>4592430</v>
      </c>
      <c r="AB313">
        <v>8770057</v>
      </c>
      <c r="AC313">
        <v>24872735</v>
      </c>
      <c r="AD313">
        <v>7595526</v>
      </c>
      <c r="AE313">
        <v>188731</v>
      </c>
      <c r="AF313">
        <v>622220</v>
      </c>
      <c r="AG313">
        <v>6784575</v>
      </c>
      <c r="AH313">
        <v>4815476</v>
      </c>
      <c r="AI313">
        <v>1288243</v>
      </c>
      <c r="AJ313">
        <v>2608671</v>
      </c>
      <c r="AK313">
        <v>918562</v>
      </c>
      <c r="AL313">
        <v>320485</v>
      </c>
      <c r="AM313">
        <v>3281946</v>
      </c>
      <c r="AN313">
        <v>305997</v>
      </c>
      <c r="AO313">
        <v>8553306</v>
      </c>
      <c r="AP313">
        <v>32164910</v>
      </c>
      <c r="AQ313">
        <v>48744045</v>
      </c>
      <c r="AR313">
        <v>40659750</v>
      </c>
      <c r="AS313">
        <v>8084295</v>
      </c>
      <c r="AT313">
        <v>10712507</v>
      </c>
      <c r="AU313">
        <v>184.84911591011041</v>
      </c>
      <c r="AV313">
        <v>20.874068704949401</v>
      </c>
      <c r="AW313">
        <v>38.585531455568002</v>
      </c>
      <c r="AX313">
        <v>45835542</v>
      </c>
      <c r="AY313">
        <v>17971825</v>
      </c>
      <c r="AZ313">
        <v>6967611</v>
      </c>
      <c r="BA313">
        <v>5275351</v>
      </c>
      <c r="BB313">
        <v>3035218</v>
      </c>
      <c r="BC313">
        <v>2693645</v>
      </c>
      <c r="BD313">
        <v>20962807</v>
      </c>
      <c r="BE313">
        <v>132174</v>
      </c>
      <c r="BF313">
        <v>6192925</v>
      </c>
    </row>
    <row r="314" spans="1:58" x14ac:dyDescent="0.25">
      <c r="A314" s="3" t="s">
        <v>490</v>
      </c>
      <c r="B314">
        <v>56063817</v>
      </c>
      <c r="C314">
        <v>29555236</v>
      </c>
      <c r="D314">
        <v>16519529</v>
      </c>
      <c r="E314">
        <v>6085499</v>
      </c>
      <c r="F314">
        <v>3474165</v>
      </c>
      <c r="G314">
        <v>3476044</v>
      </c>
      <c r="H314">
        <v>26508581</v>
      </c>
      <c r="I314">
        <v>160562</v>
      </c>
      <c r="J314">
        <v>1840030</v>
      </c>
      <c r="K314">
        <v>264430</v>
      </c>
      <c r="L314">
        <v>740097</v>
      </c>
      <c r="M314">
        <v>24589</v>
      </c>
      <c r="N314">
        <v>380866</v>
      </c>
      <c r="O314">
        <v>248255</v>
      </c>
      <c r="P314">
        <v>81165</v>
      </c>
      <c r="Q314">
        <v>27055</v>
      </c>
      <c r="R314">
        <v>24391</v>
      </c>
      <c r="S314">
        <v>94432</v>
      </c>
      <c r="T314">
        <v>59511</v>
      </c>
      <c r="U314">
        <v>34921</v>
      </c>
      <c r="V314">
        <v>-39859</v>
      </c>
      <c r="W314">
        <v>2430469</v>
      </c>
      <c r="X314">
        <v>6373386</v>
      </c>
      <c r="Y314">
        <v>1744</v>
      </c>
      <c r="Z314">
        <v>360704</v>
      </c>
      <c r="AA314">
        <v>4762091</v>
      </c>
      <c r="AB314">
        <v>9115040</v>
      </c>
      <c r="AC314">
        <v>25414284</v>
      </c>
      <c r="AD314">
        <v>7549528</v>
      </c>
      <c r="AE314">
        <v>188120</v>
      </c>
      <c r="AF314">
        <v>625422</v>
      </c>
      <c r="AG314">
        <v>6735986</v>
      </c>
      <c r="AH314">
        <v>5049705</v>
      </c>
      <c r="AI314">
        <v>1408429</v>
      </c>
      <c r="AJ314">
        <v>2665368</v>
      </c>
      <c r="AK314">
        <v>975908</v>
      </c>
      <c r="AL314">
        <v>331134</v>
      </c>
      <c r="AM314">
        <v>3430594</v>
      </c>
      <c r="AN314">
        <v>277401</v>
      </c>
      <c r="AO314">
        <v>8775923</v>
      </c>
      <c r="AP314">
        <v>30649533</v>
      </c>
      <c r="AQ314">
        <v>40117208</v>
      </c>
      <c r="AR314">
        <v>33128252</v>
      </c>
      <c r="AS314">
        <v>6988956</v>
      </c>
      <c r="AT314">
        <v>8974745</v>
      </c>
      <c r="AU314">
        <v>160.1719439793815</v>
      </c>
      <c r="AV314">
        <v>25.664558070458209</v>
      </c>
      <c r="AW314">
        <v>41.10742157517015</v>
      </c>
      <c r="AX314">
        <v>44719953</v>
      </c>
      <c r="AY314">
        <v>18211372</v>
      </c>
      <c r="AZ314">
        <v>6994052</v>
      </c>
      <c r="BA314">
        <v>5315748</v>
      </c>
      <c r="BB314">
        <v>3094282</v>
      </c>
      <c r="BC314">
        <v>2807290</v>
      </c>
      <c r="BD314">
        <v>19305669</v>
      </c>
      <c r="BE314">
        <v>134152</v>
      </c>
      <c r="BF314">
        <v>6239818</v>
      </c>
    </row>
    <row r="315" spans="1:58" x14ac:dyDescent="0.25">
      <c r="A315" s="3" t="s">
        <v>491</v>
      </c>
      <c r="B315">
        <v>55842420</v>
      </c>
      <c r="C315">
        <v>30042997</v>
      </c>
      <c r="D315">
        <v>16834079</v>
      </c>
      <c r="E315">
        <v>6202869</v>
      </c>
      <c r="F315">
        <v>3563114</v>
      </c>
      <c r="G315">
        <v>3442936</v>
      </c>
      <c r="H315">
        <v>25799423</v>
      </c>
      <c r="I315">
        <v>157714</v>
      </c>
      <c r="J315">
        <v>1877709</v>
      </c>
      <c r="K315">
        <v>285669</v>
      </c>
      <c r="L315">
        <v>726505</v>
      </c>
      <c r="M315">
        <v>21181</v>
      </c>
      <c r="N315">
        <v>339879</v>
      </c>
      <c r="O315">
        <v>210745</v>
      </c>
      <c r="P315">
        <v>79395</v>
      </c>
      <c r="Q315">
        <v>26465</v>
      </c>
      <c r="R315">
        <v>23274</v>
      </c>
      <c r="S315">
        <v>97728</v>
      </c>
      <c r="T315">
        <v>62688</v>
      </c>
      <c r="U315">
        <v>35040</v>
      </c>
      <c r="V315">
        <v>-65026</v>
      </c>
      <c r="W315">
        <v>2270109</v>
      </c>
      <c r="X315">
        <v>5868183</v>
      </c>
      <c r="Y315">
        <v>1694</v>
      </c>
      <c r="Z315">
        <v>339683</v>
      </c>
      <c r="AA315">
        <v>4651607</v>
      </c>
      <c r="AB315">
        <v>9226788</v>
      </c>
      <c r="AC315">
        <v>25644791</v>
      </c>
      <c r="AD315">
        <v>7557801</v>
      </c>
      <c r="AE315">
        <v>198824</v>
      </c>
      <c r="AF315">
        <v>619733</v>
      </c>
      <c r="AG315">
        <v>6739244</v>
      </c>
      <c r="AH315">
        <v>5113140</v>
      </c>
      <c r="AI315">
        <v>1438139</v>
      </c>
      <c r="AJ315">
        <v>2668025</v>
      </c>
      <c r="AK315">
        <v>1006976</v>
      </c>
      <c r="AL315">
        <v>362430</v>
      </c>
      <c r="AM315">
        <v>3418805</v>
      </c>
      <c r="AN315">
        <v>280237</v>
      </c>
      <c r="AO315">
        <v>8912378</v>
      </c>
      <c r="AP315">
        <v>30197630</v>
      </c>
      <c r="AQ315">
        <v>38424387</v>
      </c>
      <c r="AR315">
        <v>31506840</v>
      </c>
      <c r="AS315">
        <v>6917547</v>
      </c>
      <c r="AT315">
        <v>8502090</v>
      </c>
      <c r="AU315">
        <v>155.39788264554639</v>
      </c>
      <c r="AV315">
        <v>27.001688022682153</v>
      </c>
      <c r="AW315">
        <v>41.960051465804149</v>
      </c>
      <c r="AX315">
        <v>44240084</v>
      </c>
      <c r="AY315">
        <v>18440661</v>
      </c>
      <c r="AZ315">
        <v>7050874</v>
      </c>
      <c r="BA315">
        <v>5359825</v>
      </c>
      <c r="BB315">
        <v>3153735</v>
      </c>
      <c r="BC315">
        <v>2876227</v>
      </c>
      <c r="BD315">
        <v>18595293</v>
      </c>
      <c r="BE315">
        <v>135907</v>
      </c>
      <c r="BF315">
        <v>6288909</v>
      </c>
    </row>
    <row r="316" spans="1:58" x14ac:dyDescent="0.25">
      <c r="A316" s="3" t="s">
        <v>492</v>
      </c>
      <c r="B316">
        <v>56942257</v>
      </c>
      <c r="C316">
        <v>30187046</v>
      </c>
      <c r="D316">
        <v>16818455</v>
      </c>
      <c r="E316">
        <v>6326352</v>
      </c>
      <c r="F316">
        <v>3632981</v>
      </c>
      <c r="G316">
        <v>3409258</v>
      </c>
      <c r="H316">
        <v>26755211</v>
      </c>
      <c r="I316">
        <v>183400</v>
      </c>
      <c r="J316">
        <v>2003181</v>
      </c>
      <c r="K316">
        <v>284952</v>
      </c>
      <c r="L316">
        <v>739533</v>
      </c>
      <c r="M316">
        <v>24687</v>
      </c>
      <c r="N316">
        <v>350691</v>
      </c>
      <c r="O316">
        <v>206793</v>
      </c>
      <c r="P316">
        <v>90096</v>
      </c>
      <c r="Q316">
        <v>30032</v>
      </c>
      <c r="R316">
        <v>23770</v>
      </c>
      <c r="S316">
        <v>101835</v>
      </c>
      <c r="T316">
        <v>66035</v>
      </c>
      <c r="U316">
        <v>35800</v>
      </c>
      <c r="V316">
        <v>-59871</v>
      </c>
      <c r="W316">
        <v>2396470</v>
      </c>
      <c r="X316">
        <v>6693780</v>
      </c>
      <c r="Y316">
        <v>1645</v>
      </c>
      <c r="Z316">
        <v>358455</v>
      </c>
      <c r="AA316">
        <v>4589601</v>
      </c>
      <c r="AB316">
        <v>9086852</v>
      </c>
      <c r="AC316">
        <v>25718879</v>
      </c>
      <c r="AD316">
        <v>7552719</v>
      </c>
      <c r="AE316">
        <v>197553</v>
      </c>
      <c r="AF316">
        <v>618919</v>
      </c>
      <c r="AG316">
        <v>6736247</v>
      </c>
      <c r="AH316">
        <v>5228398</v>
      </c>
      <c r="AI316">
        <v>1493963</v>
      </c>
      <c r="AJ316">
        <v>2692307</v>
      </c>
      <c r="AK316">
        <v>1042128</v>
      </c>
      <c r="AL316">
        <v>381661</v>
      </c>
      <c r="AM316">
        <v>3428073</v>
      </c>
      <c r="AN316">
        <v>277624</v>
      </c>
      <c r="AO316">
        <v>8850404</v>
      </c>
      <c r="AP316">
        <v>31223378</v>
      </c>
      <c r="AQ316">
        <v>39849985</v>
      </c>
      <c r="AR316">
        <v>32928409</v>
      </c>
      <c r="AS316">
        <v>6921576</v>
      </c>
      <c r="AT316">
        <v>9129776</v>
      </c>
      <c r="AU316">
        <v>156.86887111599938</v>
      </c>
      <c r="AV316">
        <v>26.094691024239498</v>
      </c>
      <c r="AW316">
        <v>40.934447230932513</v>
      </c>
      <c r="AX316">
        <v>45350185</v>
      </c>
      <c r="AY316">
        <v>18594974</v>
      </c>
      <c r="AZ316">
        <v>7098271</v>
      </c>
      <c r="BA316">
        <v>5401753</v>
      </c>
      <c r="BB316">
        <v>3213129</v>
      </c>
      <c r="BC316">
        <v>2881821</v>
      </c>
      <c r="BD316">
        <v>19631306</v>
      </c>
      <c r="BE316">
        <v>137463</v>
      </c>
      <c r="BF316">
        <v>6343017</v>
      </c>
    </row>
    <row r="317" spans="1:58" x14ac:dyDescent="0.25">
      <c r="A317" s="3" t="s">
        <v>493</v>
      </c>
      <c r="B317">
        <v>57827497</v>
      </c>
      <c r="C317">
        <v>30337773</v>
      </c>
      <c r="D317">
        <v>16733265</v>
      </c>
      <c r="E317">
        <v>6466641</v>
      </c>
      <c r="F317">
        <v>3729761</v>
      </c>
      <c r="G317">
        <v>3408106</v>
      </c>
      <c r="H317">
        <v>27489724</v>
      </c>
      <c r="I317">
        <v>179442</v>
      </c>
      <c r="J317">
        <v>1966690</v>
      </c>
      <c r="K317">
        <v>263194</v>
      </c>
      <c r="L317">
        <v>810066</v>
      </c>
      <c r="M317">
        <v>26212</v>
      </c>
      <c r="N317">
        <v>354736</v>
      </c>
      <c r="O317">
        <v>209645</v>
      </c>
      <c r="P317">
        <v>90652</v>
      </c>
      <c r="Q317">
        <v>30217</v>
      </c>
      <c r="R317">
        <v>24222</v>
      </c>
      <c r="S317">
        <v>104259</v>
      </c>
      <c r="T317">
        <v>69560</v>
      </c>
      <c r="U317">
        <v>34699</v>
      </c>
      <c r="V317">
        <v>-53067</v>
      </c>
      <c r="W317">
        <v>2529645</v>
      </c>
      <c r="X317">
        <v>7260062</v>
      </c>
      <c r="Y317">
        <v>2007</v>
      </c>
      <c r="Z317">
        <v>375285</v>
      </c>
      <c r="AA317">
        <v>4556599</v>
      </c>
      <c r="AB317">
        <v>9114594</v>
      </c>
      <c r="AC317">
        <v>25802962</v>
      </c>
      <c r="AD317">
        <v>7707242</v>
      </c>
      <c r="AE317">
        <v>206192</v>
      </c>
      <c r="AF317">
        <v>619047</v>
      </c>
      <c r="AG317">
        <v>6882003</v>
      </c>
      <c r="AH317">
        <v>5261775</v>
      </c>
      <c r="AI317">
        <v>1515516</v>
      </c>
      <c r="AJ317">
        <v>2682633</v>
      </c>
      <c r="AK317">
        <v>1063626</v>
      </c>
      <c r="AL317">
        <v>360914</v>
      </c>
      <c r="AM317">
        <v>3321486</v>
      </c>
      <c r="AN317">
        <v>309286</v>
      </c>
      <c r="AO317">
        <v>8842259</v>
      </c>
      <c r="AP317">
        <v>32024535</v>
      </c>
      <c r="AQ317">
        <v>43093728</v>
      </c>
      <c r="AR317">
        <v>35905246</v>
      </c>
      <c r="AS317">
        <v>7188482</v>
      </c>
      <c r="AT317">
        <v>9822463</v>
      </c>
      <c r="AU317">
        <v>165.23640607290329</v>
      </c>
      <c r="AV317">
        <v>24.508599044936432</v>
      </c>
      <c r="AW317">
        <v>40.497128240670875</v>
      </c>
      <c r="AX317">
        <v>46318708</v>
      </c>
      <c r="AY317">
        <v>18828984</v>
      </c>
      <c r="AZ317">
        <v>7161657</v>
      </c>
      <c r="BA317">
        <v>5437371</v>
      </c>
      <c r="BB317">
        <v>3273019</v>
      </c>
      <c r="BC317">
        <v>2956937</v>
      </c>
      <c r="BD317">
        <v>20515746</v>
      </c>
      <c r="BE317">
        <v>138938</v>
      </c>
      <c r="BF317">
        <v>6402282</v>
      </c>
    </row>
    <row r="318" spans="1:58" x14ac:dyDescent="0.25">
      <c r="A318" s="3" t="s">
        <v>494</v>
      </c>
      <c r="B318">
        <v>58713531</v>
      </c>
      <c r="C318">
        <v>30683790</v>
      </c>
      <c r="D318">
        <v>16994364</v>
      </c>
      <c r="E318">
        <v>6475374</v>
      </c>
      <c r="F318">
        <v>3817312</v>
      </c>
      <c r="G318">
        <v>3396740</v>
      </c>
      <c r="H318">
        <v>28029741</v>
      </c>
      <c r="I318">
        <v>192466</v>
      </c>
      <c r="J318">
        <v>1964445</v>
      </c>
      <c r="K318">
        <v>367036</v>
      </c>
      <c r="L318">
        <v>843641</v>
      </c>
      <c r="M318">
        <v>24785</v>
      </c>
      <c r="N318">
        <v>369272</v>
      </c>
      <c r="O318">
        <v>205868</v>
      </c>
      <c r="P318">
        <v>104436</v>
      </c>
      <c r="Q318">
        <v>34812</v>
      </c>
      <c r="R318">
        <v>24156</v>
      </c>
      <c r="S318">
        <v>108194</v>
      </c>
      <c r="T318">
        <v>73273</v>
      </c>
      <c r="U318">
        <v>34921</v>
      </c>
      <c r="V318">
        <v>-57239</v>
      </c>
      <c r="W318">
        <v>2704373</v>
      </c>
      <c r="X318">
        <v>7435343</v>
      </c>
      <c r="Y318">
        <v>1885</v>
      </c>
      <c r="Z318">
        <v>389747</v>
      </c>
      <c r="AA318">
        <v>4576634</v>
      </c>
      <c r="AB318">
        <v>9109159</v>
      </c>
      <c r="AC318">
        <v>25927640</v>
      </c>
      <c r="AD318">
        <v>7719647</v>
      </c>
      <c r="AE318">
        <v>192155</v>
      </c>
      <c r="AF318">
        <v>621886</v>
      </c>
      <c r="AG318">
        <v>6905606</v>
      </c>
      <c r="AH318">
        <v>5283093</v>
      </c>
      <c r="AI318">
        <v>1510721</v>
      </c>
      <c r="AJ318">
        <v>2692518</v>
      </c>
      <c r="AK318">
        <v>1079854</v>
      </c>
      <c r="AL318">
        <v>373264</v>
      </c>
      <c r="AM318">
        <v>3344248</v>
      </c>
      <c r="AN318">
        <v>268916</v>
      </c>
      <c r="AO318">
        <v>8938472</v>
      </c>
      <c r="AP318">
        <v>32785891</v>
      </c>
      <c r="AQ318">
        <v>46837652</v>
      </c>
      <c r="AR318">
        <v>39192910</v>
      </c>
      <c r="AS318">
        <v>7644742</v>
      </c>
      <c r="AT318">
        <v>10744296</v>
      </c>
      <c r="AU318">
        <v>175.6302673902633</v>
      </c>
      <c r="AV318">
        <v>22.581277821523248</v>
      </c>
      <c r="AW318">
        <v>39.659558618079501</v>
      </c>
      <c r="AX318">
        <v>46946769</v>
      </c>
      <c r="AY318">
        <v>18917028</v>
      </c>
      <c r="AZ318">
        <v>7223352</v>
      </c>
      <c r="BA318">
        <v>5473530</v>
      </c>
      <c r="BB318">
        <v>3333220</v>
      </c>
      <c r="BC318">
        <v>2886926</v>
      </c>
      <c r="BD318">
        <v>21019129</v>
      </c>
      <c r="BE318">
        <v>140359</v>
      </c>
      <c r="BF318">
        <v>6464508</v>
      </c>
    </row>
    <row r="320" spans="1:58" x14ac:dyDescent="0.25">
      <c r="B320">
        <v>1</v>
      </c>
      <c r="C320">
        <f>B320+1</f>
        <v>2</v>
      </c>
      <c r="D320">
        <f t="shared" ref="D320:BF320" si="0">C320+1</f>
        <v>3</v>
      </c>
      <c r="E320">
        <f t="shared" si="0"/>
        <v>4</v>
      </c>
      <c r="F320">
        <f t="shared" si="0"/>
        <v>5</v>
      </c>
      <c r="G320">
        <f t="shared" si="0"/>
        <v>6</v>
      </c>
      <c r="H320">
        <f t="shared" si="0"/>
        <v>7</v>
      </c>
      <c r="I320">
        <f t="shared" si="0"/>
        <v>8</v>
      </c>
      <c r="J320">
        <f t="shared" si="0"/>
        <v>9</v>
      </c>
      <c r="K320">
        <f t="shared" si="0"/>
        <v>10</v>
      </c>
      <c r="L320">
        <f t="shared" si="0"/>
        <v>11</v>
      </c>
      <c r="M320">
        <f t="shared" si="0"/>
        <v>12</v>
      </c>
      <c r="N320">
        <f t="shared" si="0"/>
        <v>13</v>
      </c>
      <c r="O320">
        <f t="shared" si="0"/>
        <v>14</v>
      </c>
      <c r="P320">
        <f t="shared" si="0"/>
        <v>15</v>
      </c>
      <c r="Q320">
        <f t="shared" si="0"/>
        <v>16</v>
      </c>
      <c r="R320">
        <f t="shared" si="0"/>
        <v>17</v>
      </c>
      <c r="S320">
        <f t="shared" si="0"/>
        <v>18</v>
      </c>
      <c r="T320">
        <f t="shared" si="0"/>
        <v>19</v>
      </c>
      <c r="U320">
        <f t="shared" si="0"/>
        <v>20</v>
      </c>
      <c r="V320">
        <f t="shared" si="0"/>
        <v>21</v>
      </c>
      <c r="W320">
        <f t="shared" si="0"/>
        <v>22</v>
      </c>
      <c r="X320">
        <f t="shared" si="0"/>
        <v>23</v>
      </c>
      <c r="Y320">
        <f t="shared" si="0"/>
        <v>24</v>
      </c>
      <c r="Z320">
        <f t="shared" si="0"/>
        <v>25</v>
      </c>
      <c r="AA320">
        <f t="shared" si="0"/>
        <v>26</v>
      </c>
      <c r="AB320">
        <f t="shared" si="0"/>
        <v>27</v>
      </c>
      <c r="AC320">
        <f t="shared" si="0"/>
        <v>28</v>
      </c>
      <c r="AD320">
        <f t="shared" si="0"/>
        <v>29</v>
      </c>
      <c r="AE320">
        <f t="shared" si="0"/>
        <v>30</v>
      </c>
      <c r="AF320">
        <f t="shared" si="0"/>
        <v>31</v>
      </c>
      <c r="AG320">
        <f t="shared" si="0"/>
        <v>32</v>
      </c>
      <c r="AH320">
        <f t="shared" si="0"/>
        <v>33</v>
      </c>
      <c r="AI320">
        <f t="shared" si="0"/>
        <v>34</v>
      </c>
      <c r="AJ320">
        <f t="shared" si="0"/>
        <v>35</v>
      </c>
      <c r="AK320">
        <f t="shared" si="0"/>
        <v>36</v>
      </c>
      <c r="AL320">
        <f t="shared" si="0"/>
        <v>37</v>
      </c>
      <c r="AM320">
        <f t="shared" si="0"/>
        <v>38</v>
      </c>
      <c r="AN320">
        <f t="shared" si="0"/>
        <v>39</v>
      </c>
      <c r="AO320">
        <f t="shared" si="0"/>
        <v>40</v>
      </c>
      <c r="AP320">
        <f t="shared" si="0"/>
        <v>41</v>
      </c>
      <c r="AQ320">
        <f t="shared" si="0"/>
        <v>42</v>
      </c>
      <c r="AR320">
        <f t="shared" si="0"/>
        <v>43</v>
      </c>
      <c r="AS320">
        <f t="shared" si="0"/>
        <v>44</v>
      </c>
      <c r="AT320">
        <f t="shared" si="0"/>
        <v>45</v>
      </c>
      <c r="AU320">
        <f t="shared" si="0"/>
        <v>46</v>
      </c>
      <c r="AV320">
        <f t="shared" si="0"/>
        <v>47</v>
      </c>
      <c r="AW320">
        <f t="shared" si="0"/>
        <v>48</v>
      </c>
      <c r="AX320">
        <f t="shared" si="0"/>
        <v>49</v>
      </c>
      <c r="AY320">
        <f t="shared" si="0"/>
        <v>50</v>
      </c>
      <c r="AZ320">
        <f t="shared" si="0"/>
        <v>51</v>
      </c>
      <c r="BA320">
        <f t="shared" si="0"/>
        <v>52</v>
      </c>
      <c r="BB320">
        <f t="shared" si="0"/>
        <v>53</v>
      </c>
      <c r="BC320">
        <f t="shared" si="0"/>
        <v>54</v>
      </c>
      <c r="BD320">
        <f t="shared" si="0"/>
        <v>55</v>
      </c>
      <c r="BE320">
        <f t="shared" si="0"/>
        <v>56</v>
      </c>
      <c r="BF320">
        <f t="shared" si="0"/>
        <v>57</v>
      </c>
    </row>
    <row r="322" spans="2:58" s="7" customFormat="1" ht="198" x14ac:dyDescent="0.25">
      <c r="B322" s="7" t="str">
        <f>B2</f>
        <v>Nonfinancial corporate business; total assets</v>
      </c>
      <c r="C322" s="7" t="str">
        <f t="shared" ref="C322:BF322" si="1">C2</f>
        <v>Nonfinancial corporate business; nonfinancial assets</v>
      </c>
      <c r="D322" s="7" t="str">
        <f t="shared" si="1"/>
        <v>Nonfinancial corporate business; real estate at market value</v>
      </c>
      <c r="E322" s="7" t="str">
        <f t="shared" si="1"/>
        <v xml:space="preserve">Nonfinancial corporate business; equipment, current cost basis </v>
      </c>
      <c r="F322" s="7" t="str">
        <f t="shared" si="1"/>
        <v>Nonfinancial corporate business; nonresidential intellectual property products, current cost basis</v>
      </c>
      <c r="G322" s="7" t="str">
        <f t="shared" si="1"/>
        <v>Nonfinancial corporate business; inventories excluding IVA, current cost basis</v>
      </c>
      <c r="H322" s="7" t="str">
        <f t="shared" si="1"/>
        <v>Nonfinancial corporate business; total financial assets</v>
      </c>
      <c r="I322" s="7" t="str">
        <f t="shared" si="1"/>
        <v>Nonfinancial corporate business; private foreign deposits; asset</v>
      </c>
      <c r="J322" s="7" t="str">
        <f t="shared" si="1"/>
        <v>Nonfinancial corporate business; checkable deposits and currency; asset</v>
      </c>
      <c r="K322" s="7" t="str">
        <f t="shared" si="1"/>
        <v>Nonfinancial corporate business; total time and savings deposits; asset</v>
      </c>
      <c r="L322" s="7" t="str">
        <f t="shared" si="1"/>
        <v>Nonfinancial corporate business; money market fund shares; asset</v>
      </c>
      <c r="M322" s="7" t="str">
        <f t="shared" si="1"/>
        <v>Nonfinancial corporate business; security repurchase agreements; asset</v>
      </c>
      <c r="N322" s="7" t="str">
        <f t="shared" si="1"/>
        <v>Nonfinancial corporate business; debt securities; asset</v>
      </c>
      <c r="O322" s="7" t="str">
        <f t="shared" si="1"/>
        <v>Nonfinancial corporate business; commercial paper; asset</v>
      </c>
      <c r="P322" s="7" t="str">
        <f t="shared" si="1"/>
        <v>Nonfinancial corporate business; Treasury securities; asset</v>
      </c>
      <c r="Q322" s="7" t="str">
        <f t="shared" si="1"/>
        <v>Nonfinancial corporate business; agency- and GSE-backed securities; asset</v>
      </c>
      <c r="R322" s="7" t="str">
        <f t="shared" si="1"/>
        <v>Nonfinancial corporate business; municipal securities; asset</v>
      </c>
      <c r="S322" s="7" t="str">
        <f t="shared" si="1"/>
        <v>Nonfinancial corporate business; loans; asset</v>
      </c>
      <c r="T322" s="7" t="str">
        <f t="shared" si="1"/>
        <v>Nonfinancial corporate business; total mortgages; asset</v>
      </c>
      <c r="U322" s="7" t="str">
        <f t="shared" si="1"/>
        <v>Nonfinancial corporate business; consumer credit; asset</v>
      </c>
      <c r="V322" s="7" t="str">
        <f t="shared" si="1"/>
        <v>Nonfinancial corporate business; U.S. direct investment abroad: intercompany debt (market value)</v>
      </c>
      <c r="W322" s="7" t="str">
        <f t="shared" si="1"/>
        <v>Nonfinancial corporate business; corporate equities; asset</v>
      </c>
      <c r="X322" s="7" t="str">
        <f t="shared" si="1"/>
        <v>Nonfinancial corporate business; U.S. direct investment abroad: equity; asset (market value)</v>
      </c>
      <c r="Y322" s="7" t="str">
        <f t="shared" si="1"/>
        <v xml:space="preserve">Nonfinancial corporate business; equity in Fannie Mae and Farm Credit System; asset </v>
      </c>
      <c r="Z322" s="7" t="str">
        <f t="shared" si="1"/>
        <v>Nonfinancial corporate business; mutual fund shares; asset</v>
      </c>
      <c r="AA322" s="7" t="str">
        <f t="shared" si="1"/>
        <v>Nonfinancial corporate business; trade receivables; asset</v>
      </c>
      <c r="AB322" s="7" t="str">
        <f t="shared" si="1"/>
        <v>Nonfinancial corporate business; total miscellaneous assets</v>
      </c>
      <c r="AC322" s="7" t="str">
        <f t="shared" si="1"/>
        <v>Nonfinancial corporate business; total liabilities</v>
      </c>
      <c r="AD322" s="7" t="str">
        <f t="shared" si="1"/>
        <v>Nonfinancial corporate business; debt securities; liability</v>
      </c>
      <c r="AE322" s="7" t="str">
        <f t="shared" si="1"/>
        <v>Nonfinancial corporate business; commercial paper; liability</v>
      </c>
      <c r="AF322" s="7" t="str">
        <f t="shared" si="1"/>
        <v>Nonfinancial corporate business; municipal securities; liability</v>
      </c>
      <c r="AG322" s="7" t="str">
        <f t="shared" si="1"/>
        <v>Nonfinancial corporate business; corporate bonds; liability</v>
      </c>
      <c r="AH322" s="7" t="str">
        <f t="shared" si="1"/>
        <v>Nonfinancial corporate business; loans; liability</v>
      </c>
      <c r="AI322" s="7" t="str">
        <f t="shared" si="1"/>
        <v>Nonfinancial corporate business; depository institution loans n.e.c.; liability</v>
      </c>
      <c r="AJ322" s="7" t="str">
        <f t="shared" si="1"/>
        <v>Nonfinancial corporate business; other loans and advances; liability</v>
      </c>
      <c r="AK322" s="7" t="str">
        <f t="shared" si="1"/>
        <v>Nonfinancial corporate business; total mortgages; liability</v>
      </c>
      <c r="AL322" s="7" t="str">
        <f t="shared" si="1"/>
        <v>Nonfinancial corporate business; foreign direct investment in U.S.: intercompany debt; liability (market value)</v>
      </c>
      <c r="AM322" s="7" t="str">
        <f t="shared" si="1"/>
        <v>Nonfinancial corporate business; trade payables; liability</v>
      </c>
      <c r="AN322" s="7" t="str">
        <f t="shared" si="1"/>
        <v>Nonfinancial corporate business; total taxes payable; liability</v>
      </c>
      <c r="AO322" s="7" t="str">
        <f t="shared" si="1"/>
        <v>Nonfinancial corporate business; total miscellaneous liabilities</v>
      </c>
      <c r="AP322" s="7" t="str">
        <f t="shared" si="1"/>
        <v>Nonfinancial corporate business; net worth</v>
      </c>
      <c r="AQ322" s="7" t="str">
        <f t="shared" si="1"/>
        <v>Nonfinancial corporate business; corporate equities; liability</v>
      </c>
      <c r="AR322" s="7" t="str">
        <f t="shared" si="1"/>
        <v>Nonfinancial corporate business; public corporate equities; liability (equal to total before 1996q4)</v>
      </c>
      <c r="AS322" s="7" t="str">
        <f t="shared" si="1"/>
        <v>Nonfinancial corporate business; closely held corporate equities; liability</v>
      </c>
      <c r="AT322" s="7" t="str">
        <f t="shared" si="1"/>
        <v>Nonfinancial corporate business; foreign direct investment in U.S.; liability (market value)</v>
      </c>
      <c r="AU322" s="7" t="str">
        <f t="shared" si="1"/>
        <v>Nonfinancial corporate business; corporate equities as a percentage of net worth</v>
      </c>
      <c r="AV322" s="7" t="str">
        <f t="shared" si="1"/>
        <v xml:space="preserve">Nonfinancial corporate business; debt as a percentage of the market value of corporate equities </v>
      </c>
      <c r="AW322" s="7" t="str">
        <f t="shared" si="1"/>
        <v>Nonfinancial corporate business; debt as a percentage of net worth (market value)</v>
      </c>
      <c r="AX322" s="7" t="str">
        <f t="shared" si="1"/>
        <v>Nonfinancial corporate business; total assets at historical cost</v>
      </c>
      <c r="AY322" s="7" t="str">
        <f t="shared" si="1"/>
        <v>Nonfinancial corporate business; nonfinancial assets at historical cost</v>
      </c>
      <c r="AZ322" s="7" t="str">
        <f t="shared" si="1"/>
        <v>Nonfinancial corporate business; real estate, historical cost basis</v>
      </c>
      <c r="BA322" s="7" t="str">
        <f t="shared" si="1"/>
        <v>Nonfinancial corporate business; nonresidential equipment, historical cost basis</v>
      </c>
      <c r="BB322" s="7" t="str">
        <f t="shared" si="1"/>
        <v>Nonfinancial corporate business; nonresidential intellectual property products, historical cost basis</v>
      </c>
      <c r="BC322" s="7" t="str">
        <f t="shared" si="1"/>
        <v>Nonfinancial corporate business; inventories, historical cost basis (SOI)</v>
      </c>
      <c r="BD322" s="7" t="str">
        <f t="shared" si="1"/>
        <v>Nonfinancial corporate business; net worth at historical cost</v>
      </c>
      <c r="BE322" s="7" t="str">
        <f t="shared" si="1"/>
        <v>Nonfinancial corporate business; residential structures, historical cost basis</v>
      </c>
      <c r="BF322" s="7" t="str">
        <f t="shared" si="1"/>
        <v>Nonfinancial corporate business; nonresidential structures, historical cost basis</v>
      </c>
    </row>
  </sheetData>
  <hyperlinks>
    <hyperlink ref="A1" r:id="rId1" display="https://www.federalreserve.gov//datadownload/Download.aspx?rel=Z1&amp;series=37fa309bc28f3366c2b18b5675c87410&amp;filetype=spreadsheetml&amp;label=include&amp;layout=seriescolumn&amp;from=03/01/1945&amp;to=06/30/2023" xr:uid="{428DF3B3-5BFF-4217-B842-EED19F0A78F2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38B48-E24E-453A-93B7-D309A28AC716}">
  <dimension ref="A1:BR326"/>
  <sheetViews>
    <sheetView topLeftCell="AQ307" workbookViewId="0">
      <selection activeCell="BI9" sqref="BI8:BI9"/>
    </sheetView>
  </sheetViews>
  <sheetFormatPr defaultRowHeight="13.2" x14ac:dyDescent="0.25"/>
  <cols>
    <col min="1" max="1" width="17.109375" bestFit="1" customWidth="1"/>
  </cols>
  <sheetData>
    <row r="1" spans="1:70" s="2" customFormat="1" ht="18" x14ac:dyDescent="0.35">
      <c r="A1" s="5" t="s">
        <v>0</v>
      </c>
      <c r="B1" s="2" t="s">
        <v>495</v>
      </c>
    </row>
    <row r="2" spans="1:70" x14ac:dyDescent="0.25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24</v>
      </c>
      <c r="W2" t="s">
        <v>27</v>
      </c>
      <c r="X2" t="s">
        <v>28</v>
      </c>
      <c r="Y2" t="s">
        <v>496</v>
      </c>
      <c r="Z2" t="s">
        <v>29</v>
      </c>
      <c r="AA2" t="s">
        <v>30</v>
      </c>
      <c r="AB2" t="s">
        <v>31</v>
      </c>
      <c r="AC2" t="s">
        <v>32</v>
      </c>
      <c r="AD2" t="s">
        <v>33</v>
      </c>
      <c r="AE2" t="s">
        <v>34</v>
      </c>
      <c r="AF2" t="s">
        <v>35</v>
      </c>
      <c r="AG2" t="s">
        <v>36</v>
      </c>
      <c r="AH2" t="s">
        <v>37</v>
      </c>
      <c r="AI2" t="s">
        <v>38</v>
      </c>
      <c r="AJ2" t="s">
        <v>40</v>
      </c>
      <c r="AK2" t="s">
        <v>41</v>
      </c>
      <c r="AL2" t="s">
        <v>39</v>
      </c>
      <c r="AM2" t="s">
        <v>42</v>
      </c>
      <c r="AN2" t="s">
        <v>43</v>
      </c>
      <c r="AO2" t="s">
        <v>44</v>
      </c>
      <c r="AP2" t="s">
        <v>45</v>
      </c>
      <c r="AQ2" t="s">
        <v>46</v>
      </c>
      <c r="AR2" t="s">
        <v>47</v>
      </c>
      <c r="AS2" t="s">
        <v>48</v>
      </c>
      <c r="AT2" t="s">
        <v>49</v>
      </c>
      <c r="AU2" t="s">
        <v>50</v>
      </c>
      <c r="AV2" t="s">
        <v>51</v>
      </c>
      <c r="AW2" t="s">
        <v>52</v>
      </c>
      <c r="AX2" t="s">
        <v>53</v>
      </c>
      <c r="AY2" t="s">
        <v>54</v>
      </c>
      <c r="AZ2" t="s">
        <v>55</v>
      </c>
      <c r="BA2" t="s">
        <v>56</v>
      </c>
      <c r="BB2" t="s">
        <v>57</v>
      </c>
      <c r="BC2" t="s">
        <v>58</v>
      </c>
      <c r="BD2" t="s">
        <v>59</v>
      </c>
    </row>
    <row r="3" spans="1:70" x14ac:dyDescent="0.25">
      <c r="A3" t="s">
        <v>60</v>
      </c>
      <c r="B3" t="s">
        <v>61</v>
      </c>
      <c r="C3" t="s">
        <v>61</v>
      </c>
      <c r="D3" t="s">
        <v>61</v>
      </c>
      <c r="E3" t="s">
        <v>61</v>
      </c>
      <c r="F3" t="s">
        <v>61</v>
      </c>
      <c r="G3" t="s">
        <v>61</v>
      </c>
      <c r="H3" t="s">
        <v>61</v>
      </c>
      <c r="I3" t="s">
        <v>61</v>
      </c>
      <c r="J3" t="s">
        <v>61</v>
      </c>
      <c r="K3" t="s">
        <v>61</v>
      </c>
      <c r="L3" t="s">
        <v>61</v>
      </c>
      <c r="M3" t="s">
        <v>61</v>
      </c>
      <c r="N3" t="s">
        <v>61</v>
      </c>
      <c r="O3" t="s">
        <v>61</v>
      </c>
      <c r="P3" t="s">
        <v>61</v>
      </c>
      <c r="Q3" t="s">
        <v>61</v>
      </c>
      <c r="R3" t="s">
        <v>61</v>
      </c>
      <c r="S3" t="s">
        <v>61</v>
      </c>
      <c r="T3" t="s">
        <v>61</v>
      </c>
      <c r="U3" t="s">
        <v>61</v>
      </c>
      <c r="V3" t="s">
        <v>61</v>
      </c>
      <c r="W3" t="s">
        <v>61</v>
      </c>
      <c r="X3" t="s">
        <v>61</v>
      </c>
      <c r="Y3" t="s">
        <v>61</v>
      </c>
      <c r="Z3" t="s">
        <v>61</v>
      </c>
      <c r="AA3" t="s">
        <v>61</v>
      </c>
      <c r="AB3" t="s">
        <v>61</v>
      </c>
      <c r="AC3" t="s">
        <v>61</v>
      </c>
      <c r="AD3" t="s">
        <v>61</v>
      </c>
      <c r="AE3" t="s">
        <v>61</v>
      </c>
      <c r="AF3" t="s">
        <v>61</v>
      </c>
      <c r="AG3" t="s">
        <v>61</v>
      </c>
      <c r="AH3" t="s">
        <v>61</v>
      </c>
      <c r="AI3" t="s">
        <v>61</v>
      </c>
      <c r="AJ3" t="s">
        <v>61</v>
      </c>
      <c r="AK3" t="s">
        <v>61</v>
      </c>
      <c r="AL3" t="s">
        <v>61</v>
      </c>
      <c r="AM3" t="s">
        <v>61</v>
      </c>
      <c r="AN3" t="s">
        <v>61</v>
      </c>
      <c r="AO3" t="s">
        <v>61</v>
      </c>
      <c r="AP3" t="s">
        <v>61</v>
      </c>
      <c r="AQ3" t="s">
        <v>61</v>
      </c>
      <c r="AR3" t="s">
        <v>61</v>
      </c>
      <c r="AS3" t="s">
        <v>62</v>
      </c>
      <c r="AT3" t="s">
        <v>62</v>
      </c>
      <c r="AU3" t="s">
        <v>62</v>
      </c>
      <c r="AV3" t="s">
        <v>61</v>
      </c>
      <c r="AW3" t="s">
        <v>61</v>
      </c>
      <c r="AX3" t="s">
        <v>61</v>
      </c>
      <c r="AY3" t="s">
        <v>61</v>
      </c>
      <c r="AZ3" t="s">
        <v>61</v>
      </c>
      <c r="BA3" t="s">
        <v>61</v>
      </c>
      <c r="BB3" t="s">
        <v>61</v>
      </c>
      <c r="BC3" t="s">
        <v>61</v>
      </c>
      <c r="BD3" t="s">
        <v>61</v>
      </c>
    </row>
    <row r="4" spans="1:70" x14ac:dyDescent="0.25">
      <c r="A4" t="s">
        <v>63</v>
      </c>
      <c r="B4">
        <v>1000000</v>
      </c>
      <c r="C4">
        <v>1000000</v>
      </c>
      <c r="D4">
        <v>1000000</v>
      </c>
      <c r="E4">
        <v>1000000</v>
      </c>
      <c r="F4">
        <v>1000000</v>
      </c>
      <c r="G4">
        <v>1000000</v>
      </c>
      <c r="H4">
        <v>1000000</v>
      </c>
      <c r="I4">
        <v>1000000</v>
      </c>
      <c r="J4">
        <v>1000000</v>
      </c>
      <c r="K4">
        <v>1000000</v>
      </c>
      <c r="L4">
        <v>1000000</v>
      </c>
      <c r="M4">
        <v>1000000</v>
      </c>
      <c r="N4">
        <v>1000000</v>
      </c>
      <c r="O4">
        <v>1000000</v>
      </c>
      <c r="P4">
        <v>1000000</v>
      </c>
      <c r="Q4">
        <v>1000000</v>
      </c>
      <c r="R4">
        <v>1000000</v>
      </c>
      <c r="S4">
        <v>1000000</v>
      </c>
      <c r="T4">
        <v>1000000</v>
      </c>
      <c r="U4">
        <v>1000000</v>
      </c>
      <c r="V4">
        <v>1000000</v>
      </c>
      <c r="W4">
        <v>1000000</v>
      </c>
      <c r="X4">
        <v>1000000</v>
      </c>
      <c r="Y4">
        <v>1000000</v>
      </c>
      <c r="Z4">
        <v>1000000</v>
      </c>
      <c r="AA4">
        <v>1000000</v>
      </c>
      <c r="AB4">
        <v>1000000</v>
      </c>
      <c r="AC4">
        <v>1000000</v>
      </c>
      <c r="AD4">
        <v>1000000</v>
      </c>
      <c r="AE4">
        <v>1000000</v>
      </c>
      <c r="AF4">
        <v>1000000</v>
      </c>
      <c r="AG4">
        <v>1000000</v>
      </c>
      <c r="AH4">
        <v>1000000</v>
      </c>
      <c r="AI4">
        <v>1000000</v>
      </c>
      <c r="AJ4">
        <v>1000000</v>
      </c>
      <c r="AK4">
        <v>1000000</v>
      </c>
      <c r="AL4">
        <v>1000000</v>
      </c>
      <c r="AM4">
        <v>1000000</v>
      </c>
      <c r="AN4">
        <v>1000000</v>
      </c>
      <c r="AO4">
        <v>1000000</v>
      </c>
      <c r="AP4">
        <v>1000000</v>
      </c>
      <c r="AQ4">
        <v>1000000</v>
      </c>
      <c r="AR4">
        <v>1000000</v>
      </c>
      <c r="AS4">
        <v>1</v>
      </c>
      <c r="AT4">
        <v>1</v>
      </c>
      <c r="AU4">
        <v>1</v>
      </c>
      <c r="AV4">
        <v>1000000</v>
      </c>
      <c r="AW4">
        <v>1000000</v>
      </c>
      <c r="AX4">
        <v>1000000</v>
      </c>
      <c r="AY4">
        <v>1000000</v>
      </c>
      <c r="AZ4">
        <v>1000000</v>
      </c>
      <c r="BA4">
        <v>1000000</v>
      </c>
      <c r="BB4">
        <v>1000000</v>
      </c>
      <c r="BC4">
        <v>1000000</v>
      </c>
      <c r="BD4">
        <v>1000000</v>
      </c>
    </row>
    <row r="5" spans="1:70" x14ac:dyDescent="0.25">
      <c r="A5" t="s">
        <v>64</v>
      </c>
      <c r="B5" t="s">
        <v>65</v>
      </c>
      <c r="C5" t="s">
        <v>65</v>
      </c>
      <c r="D5" t="s">
        <v>65</v>
      </c>
      <c r="E5" t="s">
        <v>65</v>
      </c>
      <c r="F5" t="s">
        <v>65</v>
      </c>
      <c r="G5" t="s">
        <v>65</v>
      </c>
      <c r="H5" t="s">
        <v>65</v>
      </c>
      <c r="I5" t="s">
        <v>65</v>
      </c>
      <c r="J5" t="s">
        <v>65</v>
      </c>
      <c r="K5" t="s">
        <v>65</v>
      </c>
      <c r="L5" t="s">
        <v>65</v>
      </c>
      <c r="M5" t="s">
        <v>65</v>
      </c>
      <c r="N5" t="s">
        <v>65</v>
      </c>
      <c r="O5" t="s">
        <v>65</v>
      </c>
      <c r="P5" t="s">
        <v>65</v>
      </c>
      <c r="Q5" t="s">
        <v>65</v>
      </c>
      <c r="R5" t="s">
        <v>65</v>
      </c>
      <c r="S5" t="s">
        <v>65</v>
      </c>
      <c r="T5" t="s">
        <v>65</v>
      </c>
      <c r="U5" t="s">
        <v>65</v>
      </c>
      <c r="V5" t="s">
        <v>65</v>
      </c>
      <c r="W5" t="s">
        <v>65</v>
      </c>
      <c r="X5" t="s">
        <v>65</v>
      </c>
      <c r="Y5" t="s">
        <v>65</v>
      </c>
      <c r="Z5" t="s">
        <v>65</v>
      </c>
      <c r="AA5" t="s">
        <v>65</v>
      </c>
      <c r="AB5" t="s">
        <v>65</v>
      </c>
      <c r="AC5" t="s">
        <v>65</v>
      </c>
      <c r="AD5" t="s">
        <v>65</v>
      </c>
      <c r="AE5" t="s">
        <v>65</v>
      </c>
      <c r="AF5" t="s">
        <v>65</v>
      </c>
      <c r="AG5" t="s">
        <v>65</v>
      </c>
      <c r="AH5" t="s">
        <v>65</v>
      </c>
      <c r="AI5" t="s">
        <v>65</v>
      </c>
      <c r="AJ5" t="s">
        <v>65</v>
      </c>
      <c r="AK5" t="s">
        <v>65</v>
      </c>
      <c r="AL5" t="s">
        <v>65</v>
      </c>
      <c r="AM5" t="s">
        <v>65</v>
      </c>
      <c r="AN5" t="s">
        <v>65</v>
      </c>
      <c r="AO5" t="s">
        <v>65</v>
      </c>
      <c r="AP5" t="s">
        <v>65</v>
      </c>
      <c r="AQ5" t="s">
        <v>65</v>
      </c>
      <c r="AR5" t="s">
        <v>65</v>
      </c>
      <c r="AS5" t="s">
        <v>66</v>
      </c>
      <c r="AT5" t="s">
        <v>66</v>
      </c>
      <c r="AU5" t="s">
        <v>66</v>
      </c>
      <c r="AV5" t="s">
        <v>65</v>
      </c>
      <c r="AW5" t="s">
        <v>65</v>
      </c>
      <c r="AX5" t="s">
        <v>65</v>
      </c>
      <c r="AY5" t="s">
        <v>65</v>
      </c>
      <c r="AZ5" t="s">
        <v>65</v>
      </c>
      <c r="BA5" t="s">
        <v>65</v>
      </c>
      <c r="BB5" t="s">
        <v>65</v>
      </c>
      <c r="BC5" t="s">
        <v>65</v>
      </c>
      <c r="BD5" t="s">
        <v>65</v>
      </c>
    </row>
    <row r="6" spans="1:70" x14ac:dyDescent="0.25">
      <c r="A6" t="s">
        <v>67</v>
      </c>
      <c r="B6" t="s">
        <v>68</v>
      </c>
      <c r="C6" t="s">
        <v>69</v>
      </c>
      <c r="D6" t="s">
        <v>70</v>
      </c>
      <c r="E6" t="s">
        <v>71</v>
      </c>
      <c r="F6" t="s">
        <v>72</v>
      </c>
      <c r="G6" t="s">
        <v>73</v>
      </c>
      <c r="H6" t="s">
        <v>74</v>
      </c>
      <c r="I6" t="s">
        <v>75</v>
      </c>
      <c r="J6" t="s">
        <v>76</v>
      </c>
      <c r="K6" t="s">
        <v>77</v>
      </c>
      <c r="L6" t="s">
        <v>78</v>
      </c>
      <c r="M6" t="s">
        <v>79</v>
      </c>
      <c r="N6" t="s">
        <v>80</v>
      </c>
      <c r="O6" t="s">
        <v>81</v>
      </c>
      <c r="P6" t="s">
        <v>82</v>
      </c>
      <c r="Q6" t="s">
        <v>83</v>
      </c>
      <c r="R6" t="s">
        <v>84</v>
      </c>
      <c r="S6" t="s">
        <v>85</v>
      </c>
      <c r="T6" t="s">
        <v>86</v>
      </c>
      <c r="U6" t="s">
        <v>87</v>
      </c>
      <c r="V6" t="s">
        <v>89</v>
      </c>
      <c r="W6" t="s">
        <v>92</v>
      </c>
      <c r="X6" t="s">
        <v>93</v>
      </c>
      <c r="Y6" t="s">
        <v>497</v>
      </c>
      <c r="Z6" t="s">
        <v>94</v>
      </c>
      <c r="AA6" t="s">
        <v>95</v>
      </c>
      <c r="AB6" t="s">
        <v>96</v>
      </c>
      <c r="AC6" t="s">
        <v>97</v>
      </c>
      <c r="AD6" t="s">
        <v>98</v>
      </c>
      <c r="AE6" t="s">
        <v>99</v>
      </c>
      <c r="AF6" t="s">
        <v>100</v>
      </c>
      <c r="AG6" t="s">
        <v>101</v>
      </c>
      <c r="AH6" t="s">
        <v>102</v>
      </c>
      <c r="AI6" t="s">
        <v>103</v>
      </c>
      <c r="AJ6" t="s">
        <v>105</v>
      </c>
      <c r="AK6" t="s">
        <v>106</v>
      </c>
      <c r="AL6" t="s">
        <v>104</v>
      </c>
      <c r="AM6" t="s">
        <v>107</v>
      </c>
      <c r="AN6" t="s">
        <v>108</v>
      </c>
      <c r="AO6" t="s">
        <v>109</v>
      </c>
      <c r="AP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119</v>
      </c>
      <c r="AZ6" t="s">
        <v>120</v>
      </c>
      <c r="BA6" t="s">
        <v>121</v>
      </c>
      <c r="BB6" t="s">
        <v>122</v>
      </c>
      <c r="BC6" t="s">
        <v>123</v>
      </c>
      <c r="BD6" t="s">
        <v>124</v>
      </c>
    </row>
    <row r="7" spans="1:70" ht="13.8" thickBot="1" x14ac:dyDescent="0.3">
      <c r="A7" s="3" t="s">
        <v>125</v>
      </c>
      <c r="B7" s="4" t="s">
        <v>126</v>
      </c>
      <c r="C7" s="4" t="s">
        <v>127</v>
      </c>
      <c r="D7" s="4" t="s">
        <v>128</v>
      </c>
      <c r="E7" s="4" t="s">
        <v>129</v>
      </c>
      <c r="F7" s="4" t="s">
        <v>130</v>
      </c>
      <c r="G7" s="4" t="s">
        <v>131</v>
      </c>
      <c r="H7" s="4" t="s">
        <v>132</v>
      </c>
      <c r="I7" s="4" t="s">
        <v>133</v>
      </c>
      <c r="J7" s="4" t="s">
        <v>134</v>
      </c>
      <c r="K7" s="4" t="s">
        <v>135</v>
      </c>
      <c r="L7" s="4" t="s">
        <v>136</v>
      </c>
      <c r="M7" s="4" t="s">
        <v>137</v>
      </c>
      <c r="N7" s="4" t="s">
        <v>138</v>
      </c>
      <c r="O7" s="4" t="s">
        <v>139</v>
      </c>
      <c r="P7" s="4" t="s">
        <v>140</v>
      </c>
      <c r="Q7" s="4" t="s">
        <v>141</v>
      </c>
      <c r="R7" s="4" t="s">
        <v>142</v>
      </c>
      <c r="S7" s="4" t="s">
        <v>143</v>
      </c>
      <c r="T7" s="4" t="s">
        <v>144</v>
      </c>
      <c r="U7" s="4" t="s">
        <v>145</v>
      </c>
      <c r="V7" s="4" t="s">
        <v>147</v>
      </c>
      <c r="W7" s="4" t="s">
        <v>150</v>
      </c>
      <c r="X7" s="4" t="s">
        <v>151</v>
      </c>
      <c r="Y7" s="4" t="s">
        <v>498</v>
      </c>
      <c r="Z7" s="4" t="s">
        <v>152</v>
      </c>
      <c r="AA7" s="4" t="s">
        <v>153</v>
      </c>
      <c r="AB7" s="4" t="s">
        <v>154</v>
      </c>
      <c r="AC7" s="4" t="s">
        <v>155</v>
      </c>
      <c r="AD7" s="4" t="s">
        <v>156</v>
      </c>
      <c r="AE7" s="4" t="s">
        <v>157</v>
      </c>
      <c r="AF7" s="4" t="s">
        <v>158</v>
      </c>
      <c r="AG7" s="4" t="s">
        <v>159</v>
      </c>
      <c r="AH7" s="4" t="s">
        <v>160</v>
      </c>
      <c r="AI7" s="4" t="s">
        <v>161</v>
      </c>
      <c r="AJ7" s="4" t="s">
        <v>163</v>
      </c>
      <c r="AK7" s="4" t="s">
        <v>164</v>
      </c>
      <c r="AL7" s="4" t="s">
        <v>162</v>
      </c>
      <c r="AM7" s="4" t="s">
        <v>165</v>
      </c>
      <c r="AN7" s="4" t="s">
        <v>166</v>
      </c>
      <c r="AO7" s="4" t="s">
        <v>167</v>
      </c>
      <c r="AP7" s="4" t="s">
        <v>168</v>
      </c>
      <c r="AQ7" s="4" t="s">
        <v>169</v>
      </c>
      <c r="AR7" s="4" t="s">
        <v>170</v>
      </c>
      <c r="AS7" s="4" t="s">
        <v>171</v>
      </c>
      <c r="AT7" s="4" t="s">
        <v>172</v>
      </c>
      <c r="AU7" s="4" t="s">
        <v>173</v>
      </c>
      <c r="AV7" s="4" t="s">
        <v>174</v>
      </c>
      <c r="AW7" s="4" t="s">
        <v>175</v>
      </c>
      <c r="AX7" s="4" t="s">
        <v>176</v>
      </c>
      <c r="AY7" s="4" t="s">
        <v>177</v>
      </c>
      <c r="AZ7" s="4" t="s">
        <v>178</v>
      </c>
      <c r="BA7" s="4" t="s">
        <v>179</v>
      </c>
      <c r="BB7" s="4" t="s">
        <v>180</v>
      </c>
      <c r="BC7" s="4" t="s">
        <v>181</v>
      </c>
      <c r="BD7" s="4" t="s">
        <v>182</v>
      </c>
      <c r="BG7" t="str">
        <f t="shared" ref="BG7:BG70" si="0">AO7</f>
        <v>LM103164103.Q</v>
      </c>
      <c r="BH7" t="e">
        <f t="shared" ref="BH7:BH70" si="1">BG7*100/BF7</f>
        <v>#VALUE!</v>
      </c>
      <c r="BR7" s="6"/>
    </row>
    <row r="8" spans="1:70" x14ac:dyDescent="0.25">
      <c r="A8" t="str">
        <f>'B 103 Q2 2023'!A8</f>
        <v>1945Q4</v>
      </c>
      <c r="B8">
        <f>'B 103 Q2 2023'!B8</f>
        <v>286155</v>
      </c>
      <c r="C8">
        <f>'B 103 Q2 2023'!C8</f>
        <v>217386</v>
      </c>
      <c r="D8">
        <f>'B 103 Q2 2023'!D8</f>
        <v>142811</v>
      </c>
      <c r="E8">
        <f>'B 103 Q2 2023'!E8</f>
        <v>32441</v>
      </c>
      <c r="F8">
        <f>'B 103 Q2 2023'!F8</f>
        <v>5846</v>
      </c>
      <c r="G8">
        <f>'B 103 Q2 2023'!G8</f>
        <v>36287</v>
      </c>
      <c r="H8">
        <f>'B 103 Q2 2023'!H8</f>
        <v>68769</v>
      </c>
      <c r="I8">
        <f>'B 103 Q2 2023'!I8</f>
        <v>33</v>
      </c>
      <c r="J8">
        <f>'B 103 Q2 2023'!J8</f>
        <v>18959</v>
      </c>
      <c r="K8">
        <f>'B 103 Q2 2023'!K8</f>
        <v>900</v>
      </c>
      <c r="L8">
        <f>'B 103 Q2 2023'!L8</f>
        <v>0</v>
      </c>
      <c r="M8">
        <f>'B 103 Q2 2023'!M8</f>
        <v>0</v>
      </c>
      <c r="N8">
        <f>'B 103 Q2 2023'!N8</f>
        <v>18760</v>
      </c>
      <c r="O8">
        <f>'B 103 Q2 2023'!O8</f>
        <v>0</v>
      </c>
      <c r="P8">
        <f>'B 103 Q2 2023'!P8</f>
        <v>18508</v>
      </c>
      <c r="Q8">
        <f>'B 103 Q2 2023'!Q8</f>
        <v>0</v>
      </c>
      <c r="R8">
        <f>'B 103 Q2 2023'!R8</f>
        <v>252</v>
      </c>
      <c r="S8">
        <f>'B 103 Q2 2023'!S8</f>
        <v>2799</v>
      </c>
      <c r="T8">
        <f>'B 103 Q2 2023'!T8</f>
        <v>5</v>
      </c>
      <c r="U8">
        <f>'B 103 Q2 2023'!U8</f>
        <v>2794</v>
      </c>
      <c r="V8">
        <f>'B 103 Q2 2023'!V8</f>
        <v>272</v>
      </c>
      <c r="W8">
        <f>'B 103 Q2 2023'!W8</f>
        <v>0</v>
      </c>
      <c r="X8">
        <f>'B 103 Q2 2023'!X8</f>
        <v>6718</v>
      </c>
      <c r="Y8">
        <f>'B 103 Q2 2023'!Y8</f>
        <v>4</v>
      </c>
      <c r="Z8">
        <f>'B 103 Q2 2023'!Z8</f>
        <v>0</v>
      </c>
      <c r="AA8">
        <f>'B 103 Q2 2023'!AA8</f>
        <v>19821</v>
      </c>
      <c r="AB8">
        <f>'B 103 Q2 2023'!AB8</f>
        <v>503</v>
      </c>
      <c r="AC8">
        <f>'B 103 Q2 2023'!AC8</f>
        <v>87067</v>
      </c>
      <c r="AD8">
        <f>'B 103 Q2 2023'!AD8</f>
        <v>24000</v>
      </c>
      <c r="AE8">
        <f>'B 103 Q2 2023'!AE8</f>
        <v>95</v>
      </c>
      <c r="AF8">
        <f>'B 103 Q2 2023'!AF8</f>
        <v>0</v>
      </c>
      <c r="AG8">
        <f>'B 103 Q2 2023'!AG8</f>
        <v>23905</v>
      </c>
      <c r="AH8">
        <f>'B 103 Q2 2023'!AH8</f>
        <v>20653</v>
      </c>
      <c r="AI8">
        <f>'B 103 Q2 2023'!AI8</f>
        <v>8912</v>
      </c>
      <c r="AJ8">
        <f>'B 103 Q2 2023'!AJ8</f>
        <v>3199</v>
      </c>
      <c r="AK8">
        <f>'B 103 Q2 2023'!AK8</f>
        <v>8541</v>
      </c>
      <c r="AL8">
        <f>'B 103 Q2 2023'!AL8</f>
        <v>309</v>
      </c>
      <c r="AM8">
        <f>'B 103 Q2 2023'!AM8</f>
        <v>13697</v>
      </c>
      <c r="AN8">
        <f>'B 103 Q2 2023'!AN8</f>
        <v>10105</v>
      </c>
      <c r="AO8">
        <f>'B 103 Q2 2023'!AO8</f>
        <v>18303</v>
      </c>
      <c r="AP8">
        <f>'B 103 Q2 2023'!AP8</f>
        <v>199088</v>
      </c>
      <c r="AQ8">
        <f>'B 103 Q2 2023'!AQ8</f>
        <v>103694</v>
      </c>
      <c r="AR8">
        <f>'B 103 Q2 2023'!AR8</f>
        <v>103694</v>
      </c>
      <c r="AS8">
        <f>'B 103 Q2 2023'!AS8</f>
        <v>0</v>
      </c>
      <c r="AT8">
        <f>'B 103 Q2 2023'!AT8</f>
        <v>1184</v>
      </c>
      <c r="AU8">
        <f>'B 103 Q2 2023'!AU8</f>
        <v>52.679328273981056</v>
      </c>
      <c r="AV8">
        <f>'B 103 Q2 2023'!AV8</f>
        <v>42.5758233095208</v>
      </c>
      <c r="AW8">
        <f>'B 103 Q2 2023'!AW8</f>
        <v>22.428657726572609</v>
      </c>
      <c r="AX8">
        <f>'B 103 Q2 2023'!AX8</f>
        <v>193195</v>
      </c>
      <c r="AY8">
        <f>'B 103 Q2 2023'!AY8</f>
        <v>124426</v>
      </c>
      <c r="AZ8">
        <f>'B 103 Q2 2023'!AZ8</f>
        <v>66535</v>
      </c>
      <c r="BA8">
        <f>'B 103 Q2 2023'!BA8</f>
        <v>26895</v>
      </c>
      <c r="BB8">
        <f>'B 103 Q2 2023'!BB8</f>
        <v>4744</v>
      </c>
      <c r="BC8">
        <f>'B 103 Q2 2023'!BC8</f>
        <v>26252</v>
      </c>
      <c r="BD8">
        <f>'B 103 Q2 2023'!BD8</f>
        <v>106128</v>
      </c>
      <c r="BF8">
        <f t="shared" ref="BF8:BF71" si="2">AU8</f>
        <v>52.679328273981056</v>
      </c>
      <c r="BG8">
        <f t="shared" si="0"/>
        <v>18303</v>
      </c>
      <c r="BH8">
        <f t="shared" si="1"/>
        <v>34744.178788323821</v>
      </c>
      <c r="BI8">
        <f t="shared" ref="BI8:BI72" si="3">BH8-F8</f>
        <v>28898.178788323821</v>
      </c>
    </row>
    <row r="9" spans="1:70" x14ac:dyDescent="0.25">
      <c r="A9" t="str">
        <f>'B 103 Q2 2023'!A9</f>
        <v>1946Q1</v>
      </c>
      <c r="B9" t="str">
        <f>'B 103 Q2 2023'!B9</f>
        <v>ND</v>
      </c>
      <c r="C9" t="str">
        <f>'B 103 Q2 2023'!C9</f>
        <v>ND</v>
      </c>
      <c r="D9" t="str">
        <f>'B 103 Q2 2023'!D9</f>
        <v>ND</v>
      </c>
      <c r="E9" t="str">
        <f>'B 103 Q2 2023'!E9</f>
        <v>ND</v>
      </c>
      <c r="F9" t="str">
        <f>'B 103 Q2 2023'!F9</f>
        <v>ND</v>
      </c>
      <c r="G9" t="str">
        <f>'B 103 Q2 2023'!G9</f>
        <v>ND</v>
      </c>
      <c r="H9" t="str">
        <f>'B 103 Q2 2023'!H9</f>
        <v>ND</v>
      </c>
      <c r="I9" t="str">
        <f>'B 103 Q2 2023'!I9</f>
        <v>ND</v>
      </c>
      <c r="J9" t="str">
        <f>'B 103 Q2 2023'!J9</f>
        <v>ND</v>
      </c>
      <c r="K9" t="str">
        <f>'B 103 Q2 2023'!K9</f>
        <v>ND</v>
      </c>
      <c r="L9" t="str">
        <f>'B 103 Q2 2023'!L9</f>
        <v>ND</v>
      </c>
      <c r="M9" t="str">
        <f>'B 103 Q2 2023'!M9</f>
        <v>ND</v>
      </c>
      <c r="N9" t="str">
        <f>'B 103 Q2 2023'!N9</f>
        <v>ND</v>
      </c>
      <c r="O9" t="str">
        <f>'B 103 Q2 2023'!O9</f>
        <v>ND</v>
      </c>
      <c r="P9" t="str">
        <f>'B 103 Q2 2023'!P9</f>
        <v>ND</v>
      </c>
      <c r="Q9" t="str">
        <f>'B 103 Q2 2023'!Q9</f>
        <v>ND</v>
      </c>
      <c r="R9" t="str">
        <f>'B 103 Q2 2023'!R9</f>
        <v>ND</v>
      </c>
      <c r="S9" t="str">
        <f>'B 103 Q2 2023'!S9</f>
        <v>ND</v>
      </c>
      <c r="T9" t="str">
        <f>'B 103 Q2 2023'!T9</f>
        <v>ND</v>
      </c>
      <c r="U9" t="str">
        <f>'B 103 Q2 2023'!U9</f>
        <v>ND</v>
      </c>
      <c r="V9" t="str">
        <f>'B 103 Q2 2023'!V9</f>
        <v>ND</v>
      </c>
      <c r="W9" t="str">
        <f>'B 103 Q2 2023'!W9</f>
        <v>ND</v>
      </c>
      <c r="X9" t="str">
        <f>'B 103 Q2 2023'!X9</f>
        <v>ND</v>
      </c>
      <c r="Y9" t="str">
        <f>'B 103 Q2 2023'!Y9</f>
        <v>ND</v>
      </c>
      <c r="Z9" t="str">
        <f>'B 103 Q2 2023'!Z9</f>
        <v>ND</v>
      </c>
      <c r="AA9" t="str">
        <f>'B 103 Q2 2023'!AA9</f>
        <v>ND</v>
      </c>
      <c r="AB9" t="str">
        <f>'B 103 Q2 2023'!AB9</f>
        <v>ND</v>
      </c>
      <c r="AC9" t="str">
        <f>'B 103 Q2 2023'!AC9</f>
        <v>ND</v>
      </c>
      <c r="AD9" t="str">
        <f>'B 103 Q2 2023'!AD9</f>
        <v>ND</v>
      </c>
      <c r="AE9" t="str">
        <f>'B 103 Q2 2023'!AE9</f>
        <v>ND</v>
      </c>
      <c r="AF9" t="str">
        <f>'B 103 Q2 2023'!AF9</f>
        <v>ND</v>
      </c>
      <c r="AG9" t="str">
        <f>'B 103 Q2 2023'!AG9</f>
        <v>ND</v>
      </c>
      <c r="AH9" t="str">
        <f>'B 103 Q2 2023'!AH9</f>
        <v>ND</v>
      </c>
      <c r="AI9" t="str">
        <f>'B 103 Q2 2023'!AI9</f>
        <v>ND</v>
      </c>
      <c r="AJ9" t="str">
        <f>'B 103 Q2 2023'!AJ9</f>
        <v>ND</v>
      </c>
      <c r="AK9" t="str">
        <f>'B 103 Q2 2023'!AK9</f>
        <v>ND</v>
      </c>
      <c r="AL9" t="str">
        <f>'B 103 Q2 2023'!AL9</f>
        <v>ND</v>
      </c>
      <c r="AM9" t="str">
        <f>'B 103 Q2 2023'!AM9</f>
        <v>ND</v>
      </c>
      <c r="AN9" t="str">
        <f>'B 103 Q2 2023'!AN9</f>
        <v>ND</v>
      </c>
      <c r="AO9" t="str">
        <f>'B 103 Q2 2023'!AO9</f>
        <v>ND</v>
      </c>
      <c r="AP9" t="str">
        <f>'B 103 Q2 2023'!AP9</f>
        <v>ND</v>
      </c>
      <c r="AQ9" t="str">
        <f>'B 103 Q2 2023'!AQ9</f>
        <v>ND</v>
      </c>
      <c r="AR9" t="str">
        <f>'B 103 Q2 2023'!AR9</f>
        <v>ND</v>
      </c>
      <c r="AS9" t="str">
        <f>'B 103 Q2 2023'!AS9</f>
        <v>ND</v>
      </c>
      <c r="AT9" t="str">
        <f>'B 103 Q2 2023'!AT9</f>
        <v>ND</v>
      </c>
      <c r="AU9" t="str">
        <f>'B 103 Q2 2023'!AU9</f>
        <v>ND</v>
      </c>
      <c r="AV9" t="str">
        <f>'B 103 Q2 2023'!AV9</f>
        <v>ND</v>
      </c>
      <c r="AW9" t="str">
        <f>'B 103 Q2 2023'!AW9</f>
        <v>ND</v>
      </c>
      <c r="AX9" t="str">
        <f>'B 103 Q2 2023'!AX9</f>
        <v>ND</v>
      </c>
      <c r="AY9" t="str">
        <f>'B 103 Q2 2023'!AY9</f>
        <v>ND</v>
      </c>
      <c r="AZ9" t="str">
        <f>'B 103 Q2 2023'!AZ9</f>
        <v>ND</v>
      </c>
      <c r="BA9" t="str">
        <f>'B 103 Q2 2023'!BA9</f>
        <v>ND</v>
      </c>
      <c r="BB9" t="str">
        <f>'B 103 Q2 2023'!BB9</f>
        <v>ND</v>
      </c>
      <c r="BC9" t="str">
        <f>'B 103 Q2 2023'!BC9</f>
        <v>ND</v>
      </c>
      <c r="BD9" t="str">
        <f>'B 103 Q2 2023'!BD9</f>
        <v>ND</v>
      </c>
      <c r="BF9" t="str">
        <f t="shared" si="2"/>
        <v>ND</v>
      </c>
      <c r="BG9" t="str">
        <f t="shared" si="0"/>
        <v>ND</v>
      </c>
      <c r="BH9" t="e">
        <f t="shared" si="1"/>
        <v>#VALUE!</v>
      </c>
      <c r="BI9" t="e">
        <f t="shared" si="3"/>
        <v>#VALUE!</v>
      </c>
    </row>
    <row r="10" spans="1:70" x14ac:dyDescent="0.25">
      <c r="A10" t="str">
        <f>'B 103 Q2 2023'!A10</f>
        <v>1946Q2</v>
      </c>
      <c r="B10" t="str">
        <f>'B 103 Q2 2023'!B10</f>
        <v>ND</v>
      </c>
      <c r="C10" t="str">
        <f>'B 103 Q2 2023'!C10</f>
        <v>ND</v>
      </c>
      <c r="D10" t="str">
        <f>'B 103 Q2 2023'!D10</f>
        <v>ND</v>
      </c>
      <c r="E10" t="str">
        <f>'B 103 Q2 2023'!E10</f>
        <v>ND</v>
      </c>
      <c r="F10" t="str">
        <f>'B 103 Q2 2023'!F10</f>
        <v>ND</v>
      </c>
      <c r="G10" t="str">
        <f>'B 103 Q2 2023'!G10</f>
        <v>ND</v>
      </c>
      <c r="H10" t="str">
        <f>'B 103 Q2 2023'!H10</f>
        <v>ND</v>
      </c>
      <c r="I10" t="str">
        <f>'B 103 Q2 2023'!I10</f>
        <v>ND</v>
      </c>
      <c r="J10" t="str">
        <f>'B 103 Q2 2023'!J10</f>
        <v>ND</v>
      </c>
      <c r="K10" t="str">
        <f>'B 103 Q2 2023'!K10</f>
        <v>ND</v>
      </c>
      <c r="L10" t="str">
        <f>'B 103 Q2 2023'!L10</f>
        <v>ND</v>
      </c>
      <c r="M10" t="str">
        <f>'B 103 Q2 2023'!M10</f>
        <v>ND</v>
      </c>
      <c r="N10" t="str">
        <f>'B 103 Q2 2023'!N10</f>
        <v>ND</v>
      </c>
      <c r="O10" t="str">
        <f>'B 103 Q2 2023'!O10</f>
        <v>ND</v>
      </c>
      <c r="P10" t="str">
        <f>'B 103 Q2 2023'!P10</f>
        <v>ND</v>
      </c>
      <c r="Q10" t="str">
        <f>'B 103 Q2 2023'!Q10</f>
        <v>ND</v>
      </c>
      <c r="R10" t="str">
        <f>'B 103 Q2 2023'!R10</f>
        <v>ND</v>
      </c>
      <c r="S10" t="str">
        <f>'B 103 Q2 2023'!S10</f>
        <v>ND</v>
      </c>
      <c r="T10" t="str">
        <f>'B 103 Q2 2023'!T10</f>
        <v>ND</v>
      </c>
      <c r="U10" t="str">
        <f>'B 103 Q2 2023'!U10</f>
        <v>ND</v>
      </c>
      <c r="V10" t="str">
        <f>'B 103 Q2 2023'!V10</f>
        <v>ND</v>
      </c>
      <c r="W10" t="str">
        <f>'B 103 Q2 2023'!W10</f>
        <v>ND</v>
      </c>
      <c r="X10" t="str">
        <f>'B 103 Q2 2023'!X10</f>
        <v>ND</v>
      </c>
      <c r="Y10" t="str">
        <f>'B 103 Q2 2023'!Y10</f>
        <v>ND</v>
      </c>
      <c r="Z10" t="str">
        <f>'B 103 Q2 2023'!Z10</f>
        <v>ND</v>
      </c>
      <c r="AA10" t="str">
        <f>'B 103 Q2 2023'!AA10</f>
        <v>ND</v>
      </c>
      <c r="AB10" t="str">
        <f>'B 103 Q2 2023'!AB10</f>
        <v>ND</v>
      </c>
      <c r="AC10" t="str">
        <f>'B 103 Q2 2023'!AC10</f>
        <v>ND</v>
      </c>
      <c r="AD10" t="str">
        <f>'B 103 Q2 2023'!AD10</f>
        <v>ND</v>
      </c>
      <c r="AE10" t="str">
        <f>'B 103 Q2 2023'!AE10</f>
        <v>ND</v>
      </c>
      <c r="AF10" t="str">
        <f>'B 103 Q2 2023'!AF10</f>
        <v>ND</v>
      </c>
      <c r="AG10" t="str">
        <f>'B 103 Q2 2023'!AG10</f>
        <v>ND</v>
      </c>
      <c r="AH10" t="str">
        <f>'B 103 Q2 2023'!AH10</f>
        <v>ND</v>
      </c>
      <c r="AI10" t="str">
        <f>'B 103 Q2 2023'!AI10</f>
        <v>ND</v>
      </c>
      <c r="AJ10" t="str">
        <f>'B 103 Q2 2023'!AJ10</f>
        <v>ND</v>
      </c>
      <c r="AK10" t="str">
        <f>'B 103 Q2 2023'!AK10</f>
        <v>ND</v>
      </c>
      <c r="AL10" t="str">
        <f>'B 103 Q2 2023'!AL10</f>
        <v>ND</v>
      </c>
      <c r="AM10" t="str">
        <f>'B 103 Q2 2023'!AM10</f>
        <v>ND</v>
      </c>
      <c r="AN10" t="str">
        <f>'B 103 Q2 2023'!AN10</f>
        <v>ND</v>
      </c>
      <c r="AO10" t="str">
        <f>'B 103 Q2 2023'!AO10</f>
        <v>ND</v>
      </c>
      <c r="AP10" t="str">
        <f>'B 103 Q2 2023'!AP10</f>
        <v>ND</v>
      </c>
      <c r="AQ10" t="str">
        <f>'B 103 Q2 2023'!AQ10</f>
        <v>ND</v>
      </c>
      <c r="AR10" t="str">
        <f>'B 103 Q2 2023'!AR10</f>
        <v>ND</v>
      </c>
      <c r="AS10" t="str">
        <f>'B 103 Q2 2023'!AS10</f>
        <v>ND</v>
      </c>
      <c r="AT10" t="str">
        <f>'B 103 Q2 2023'!AT10</f>
        <v>ND</v>
      </c>
      <c r="AU10" t="str">
        <f>'B 103 Q2 2023'!AU10</f>
        <v>ND</v>
      </c>
      <c r="AV10" t="str">
        <f>'B 103 Q2 2023'!AV10</f>
        <v>ND</v>
      </c>
      <c r="AW10" t="str">
        <f>'B 103 Q2 2023'!AW10</f>
        <v>ND</v>
      </c>
      <c r="AX10" t="str">
        <f>'B 103 Q2 2023'!AX10</f>
        <v>ND</v>
      </c>
      <c r="AY10" t="str">
        <f>'B 103 Q2 2023'!AY10</f>
        <v>ND</v>
      </c>
      <c r="AZ10" t="str">
        <f>'B 103 Q2 2023'!AZ10</f>
        <v>ND</v>
      </c>
      <c r="BA10" t="str">
        <f>'B 103 Q2 2023'!BA10</f>
        <v>ND</v>
      </c>
      <c r="BB10" t="str">
        <f>'B 103 Q2 2023'!BB10</f>
        <v>ND</v>
      </c>
      <c r="BC10" t="str">
        <f>'B 103 Q2 2023'!BC10</f>
        <v>ND</v>
      </c>
      <c r="BD10" t="str">
        <f>'B 103 Q2 2023'!BD10</f>
        <v>ND</v>
      </c>
      <c r="BF10" t="str">
        <f t="shared" si="2"/>
        <v>ND</v>
      </c>
      <c r="BG10" t="str">
        <f t="shared" si="0"/>
        <v>ND</v>
      </c>
      <c r="BH10" t="e">
        <f t="shared" si="1"/>
        <v>#VALUE!</v>
      </c>
      <c r="BI10" t="e">
        <f t="shared" si="3"/>
        <v>#VALUE!</v>
      </c>
    </row>
    <row r="11" spans="1:70" x14ac:dyDescent="0.25">
      <c r="A11" t="str">
        <f>'B 103 Q2 2023'!A11</f>
        <v>1946Q3</v>
      </c>
      <c r="B11" t="str">
        <f>'B 103 Q2 2023'!B11</f>
        <v>ND</v>
      </c>
      <c r="C11" t="str">
        <f>'B 103 Q2 2023'!C11</f>
        <v>ND</v>
      </c>
      <c r="D11" t="str">
        <f>'B 103 Q2 2023'!D11</f>
        <v>ND</v>
      </c>
      <c r="E11" t="str">
        <f>'B 103 Q2 2023'!E11</f>
        <v>ND</v>
      </c>
      <c r="F11" t="str">
        <f>'B 103 Q2 2023'!F11</f>
        <v>ND</v>
      </c>
      <c r="G11" t="str">
        <f>'B 103 Q2 2023'!G11</f>
        <v>ND</v>
      </c>
      <c r="H11" t="str">
        <f>'B 103 Q2 2023'!H11</f>
        <v>ND</v>
      </c>
      <c r="I11" t="str">
        <f>'B 103 Q2 2023'!I11</f>
        <v>ND</v>
      </c>
      <c r="J11" t="str">
        <f>'B 103 Q2 2023'!J11</f>
        <v>ND</v>
      </c>
      <c r="K11" t="str">
        <f>'B 103 Q2 2023'!K11</f>
        <v>ND</v>
      </c>
      <c r="L11" t="str">
        <f>'B 103 Q2 2023'!L11</f>
        <v>ND</v>
      </c>
      <c r="M11" t="str">
        <f>'B 103 Q2 2023'!M11</f>
        <v>ND</v>
      </c>
      <c r="N11" t="str">
        <f>'B 103 Q2 2023'!N11</f>
        <v>ND</v>
      </c>
      <c r="O11" t="str">
        <f>'B 103 Q2 2023'!O11</f>
        <v>ND</v>
      </c>
      <c r="P11" t="str">
        <f>'B 103 Q2 2023'!P11</f>
        <v>ND</v>
      </c>
      <c r="Q11" t="str">
        <f>'B 103 Q2 2023'!Q11</f>
        <v>ND</v>
      </c>
      <c r="R11" t="str">
        <f>'B 103 Q2 2023'!R11</f>
        <v>ND</v>
      </c>
      <c r="S11" t="str">
        <f>'B 103 Q2 2023'!S11</f>
        <v>ND</v>
      </c>
      <c r="T11" t="str">
        <f>'B 103 Q2 2023'!T11</f>
        <v>ND</v>
      </c>
      <c r="U11" t="str">
        <f>'B 103 Q2 2023'!U11</f>
        <v>ND</v>
      </c>
      <c r="V11" t="str">
        <f>'B 103 Q2 2023'!V11</f>
        <v>ND</v>
      </c>
      <c r="W11" t="str">
        <f>'B 103 Q2 2023'!W11</f>
        <v>ND</v>
      </c>
      <c r="X11" t="str">
        <f>'B 103 Q2 2023'!X11</f>
        <v>ND</v>
      </c>
      <c r="Y11" t="str">
        <f>'B 103 Q2 2023'!Y11</f>
        <v>ND</v>
      </c>
      <c r="Z11" t="str">
        <f>'B 103 Q2 2023'!Z11</f>
        <v>ND</v>
      </c>
      <c r="AA11" t="str">
        <f>'B 103 Q2 2023'!AA11</f>
        <v>ND</v>
      </c>
      <c r="AB11" t="str">
        <f>'B 103 Q2 2023'!AB11</f>
        <v>ND</v>
      </c>
      <c r="AC11" t="str">
        <f>'B 103 Q2 2023'!AC11</f>
        <v>ND</v>
      </c>
      <c r="AD11" t="str">
        <f>'B 103 Q2 2023'!AD11</f>
        <v>ND</v>
      </c>
      <c r="AE11" t="str">
        <f>'B 103 Q2 2023'!AE11</f>
        <v>ND</v>
      </c>
      <c r="AF11" t="str">
        <f>'B 103 Q2 2023'!AF11</f>
        <v>ND</v>
      </c>
      <c r="AG11" t="str">
        <f>'B 103 Q2 2023'!AG11</f>
        <v>ND</v>
      </c>
      <c r="AH11" t="str">
        <f>'B 103 Q2 2023'!AH11</f>
        <v>ND</v>
      </c>
      <c r="AI11" t="str">
        <f>'B 103 Q2 2023'!AI11</f>
        <v>ND</v>
      </c>
      <c r="AJ11" t="str">
        <f>'B 103 Q2 2023'!AJ11</f>
        <v>ND</v>
      </c>
      <c r="AK11" t="str">
        <f>'B 103 Q2 2023'!AK11</f>
        <v>ND</v>
      </c>
      <c r="AL11" t="str">
        <f>'B 103 Q2 2023'!AL11</f>
        <v>ND</v>
      </c>
      <c r="AM11" t="str">
        <f>'B 103 Q2 2023'!AM11</f>
        <v>ND</v>
      </c>
      <c r="AN11" t="str">
        <f>'B 103 Q2 2023'!AN11</f>
        <v>ND</v>
      </c>
      <c r="AO11" t="str">
        <f>'B 103 Q2 2023'!AO11</f>
        <v>ND</v>
      </c>
      <c r="AP11" t="str">
        <f>'B 103 Q2 2023'!AP11</f>
        <v>ND</v>
      </c>
      <c r="AQ11" t="str">
        <f>'B 103 Q2 2023'!AQ11</f>
        <v>ND</v>
      </c>
      <c r="AR11" t="str">
        <f>'B 103 Q2 2023'!AR11</f>
        <v>ND</v>
      </c>
      <c r="AS11" t="str">
        <f>'B 103 Q2 2023'!AS11</f>
        <v>ND</v>
      </c>
      <c r="AT11" t="str">
        <f>'B 103 Q2 2023'!AT11</f>
        <v>ND</v>
      </c>
      <c r="AU11" t="str">
        <f>'B 103 Q2 2023'!AU11</f>
        <v>ND</v>
      </c>
      <c r="AV11" t="str">
        <f>'B 103 Q2 2023'!AV11</f>
        <v>ND</v>
      </c>
      <c r="AW11" t="str">
        <f>'B 103 Q2 2023'!AW11</f>
        <v>ND</v>
      </c>
      <c r="AX11" t="str">
        <f>'B 103 Q2 2023'!AX11</f>
        <v>ND</v>
      </c>
      <c r="AY11" t="str">
        <f>'B 103 Q2 2023'!AY11</f>
        <v>ND</v>
      </c>
      <c r="AZ11" t="str">
        <f>'B 103 Q2 2023'!AZ11</f>
        <v>ND</v>
      </c>
      <c r="BA11" t="str">
        <f>'B 103 Q2 2023'!BA11</f>
        <v>ND</v>
      </c>
      <c r="BB11" t="str">
        <f>'B 103 Q2 2023'!BB11</f>
        <v>ND</v>
      </c>
      <c r="BC11" t="str">
        <f>'B 103 Q2 2023'!BC11</f>
        <v>ND</v>
      </c>
      <c r="BD11" t="str">
        <f>'B 103 Q2 2023'!BD11</f>
        <v>ND</v>
      </c>
      <c r="BF11" t="str">
        <f t="shared" si="2"/>
        <v>ND</v>
      </c>
      <c r="BG11" t="str">
        <f t="shared" si="0"/>
        <v>ND</v>
      </c>
      <c r="BH11" t="e">
        <f t="shared" si="1"/>
        <v>#VALUE!</v>
      </c>
      <c r="BI11" t="e">
        <f t="shared" si="3"/>
        <v>#VALUE!</v>
      </c>
    </row>
    <row r="12" spans="1:70" x14ac:dyDescent="0.25">
      <c r="A12" t="str">
        <f>'B 103 Q2 2023'!A12</f>
        <v>1946Q4</v>
      </c>
      <c r="B12">
        <f>'B 103 Q2 2023'!B12</f>
        <v>311942</v>
      </c>
      <c r="C12">
        <f>'B 103 Q2 2023'!C12</f>
        <v>245008</v>
      </c>
      <c r="D12">
        <f>'B 103 Q2 2023'!D12</f>
        <v>159407</v>
      </c>
      <c r="E12">
        <f>'B 103 Q2 2023'!E12</f>
        <v>39251</v>
      </c>
      <c r="F12">
        <f>'B 103 Q2 2023'!F12</f>
        <v>6662</v>
      </c>
      <c r="G12">
        <f>'B 103 Q2 2023'!G12</f>
        <v>39688</v>
      </c>
      <c r="H12">
        <f>'B 103 Q2 2023'!H12</f>
        <v>66934</v>
      </c>
      <c r="I12">
        <f>'B 103 Q2 2023'!I12</f>
        <v>68</v>
      </c>
      <c r="J12">
        <f>'B 103 Q2 2023'!J12</f>
        <v>19502</v>
      </c>
      <c r="K12">
        <f>'B 103 Q2 2023'!K12</f>
        <v>900</v>
      </c>
      <c r="L12">
        <f>'B 103 Q2 2023'!L12</f>
        <v>0</v>
      </c>
      <c r="M12">
        <f>'B 103 Q2 2023'!M12</f>
        <v>0</v>
      </c>
      <c r="N12">
        <f>'B 103 Q2 2023'!N12</f>
        <v>13124</v>
      </c>
      <c r="O12">
        <f>'B 103 Q2 2023'!O12</f>
        <v>32</v>
      </c>
      <c r="P12">
        <f>'B 103 Q2 2023'!P12</f>
        <v>12779</v>
      </c>
      <c r="Q12">
        <f>'B 103 Q2 2023'!Q12</f>
        <v>0</v>
      </c>
      <c r="R12">
        <f>'B 103 Q2 2023'!R12</f>
        <v>313</v>
      </c>
      <c r="S12">
        <f>'B 103 Q2 2023'!S12</f>
        <v>3331</v>
      </c>
      <c r="T12">
        <f>'B 103 Q2 2023'!T12</f>
        <v>10</v>
      </c>
      <c r="U12">
        <f>'B 103 Q2 2023'!U12</f>
        <v>3321</v>
      </c>
      <c r="V12">
        <f>'B 103 Q2 2023'!V12</f>
        <v>271</v>
      </c>
      <c r="W12">
        <f>'B 103 Q2 2023'!W12</f>
        <v>0</v>
      </c>
      <c r="X12">
        <f>'B 103 Q2 2023'!X12</f>
        <v>6700</v>
      </c>
      <c r="Y12">
        <f>'B 103 Q2 2023'!Y12</f>
        <v>3</v>
      </c>
      <c r="Z12">
        <f>'B 103 Q2 2023'!Z12</f>
        <v>0</v>
      </c>
      <c r="AA12">
        <f>'B 103 Q2 2023'!AA12</f>
        <v>22579</v>
      </c>
      <c r="AB12">
        <f>'B 103 Q2 2023'!AB12</f>
        <v>456</v>
      </c>
      <c r="AC12">
        <f>'B 103 Q2 2023'!AC12</f>
        <v>99373</v>
      </c>
      <c r="AD12">
        <f>'B 103 Q2 2023'!AD12</f>
        <v>24995</v>
      </c>
      <c r="AE12">
        <f>'B 103 Q2 2023'!AE12</f>
        <v>137</v>
      </c>
      <c r="AF12">
        <f>'B 103 Q2 2023'!AF12</f>
        <v>0</v>
      </c>
      <c r="AG12">
        <f>'B 103 Q2 2023'!AG12</f>
        <v>24858</v>
      </c>
      <c r="AH12">
        <f>'B 103 Q2 2023'!AH12</f>
        <v>24894</v>
      </c>
      <c r="AI12">
        <f>'B 103 Q2 2023'!AI12</f>
        <v>12505</v>
      </c>
      <c r="AJ12">
        <f>'B 103 Q2 2023'!AJ12</f>
        <v>3054</v>
      </c>
      <c r="AK12">
        <f>'B 103 Q2 2023'!AK12</f>
        <v>9335</v>
      </c>
      <c r="AL12">
        <f>'B 103 Q2 2023'!AL12</f>
        <v>305</v>
      </c>
      <c r="AM12">
        <f>'B 103 Q2 2023'!AM12</f>
        <v>20041</v>
      </c>
      <c r="AN12">
        <f>'B 103 Q2 2023'!AN12</f>
        <v>8147</v>
      </c>
      <c r="AO12">
        <f>'B 103 Q2 2023'!AO12</f>
        <v>20991</v>
      </c>
      <c r="AP12">
        <f>'B 103 Q2 2023'!AP12</f>
        <v>212569</v>
      </c>
      <c r="AQ12">
        <f>'B 103 Q2 2023'!AQ12</f>
        <v>97302</v>
      </c>
      <c r="AR12">
        <f>'B 103 Q2 2023'!AR12</f>
        <v>97302</v>
      </c>
      <c r="AS12">
        <f>'B 103 Q2 2023'!AS12</f>
        <v>0</v>
      </c>
      <c r="AT12">
        <f>'B 103 Q2 2023'!AT12</f>
        <v>1176</v>
      </c>
      <c r="AU12">
        <f>'B 103 Q2 2023'!AU12</f>
        <v>46.32748468623241</v>
      </c>
      <c r="AV12">
        <f>'B 103 Q2 2023'!AV12</f>
        <v>50.660526972697298</v>
      </c>
      <c r="AW12">
        <f>'B 103 Q2 2023'!AW12</f>
        <v>23.46974787524098</v>
      </c>
      <c r="AX12">
        <f>'B 103 Q2 2023'!AX12</f>
        <v>210604</v>
      </c>
      <c r="AY12">
        <f>'B 103 Q2 2023'!AY12</f>
        <v>143670</v>
      </c>
      <c r="AZ12">
        <f>'B 103 Q2 2023'!AZ12</f>
        <v>70215</v>
      </c>
      <c r="BA12">
        <f>'B 103 Q2 2023'!BA12</f>
        <v>30534</v>
      </c>
      <c r="BB12">
        <f>'B 103 Q2 2023'!BB12</f>
        <v>5393</v>
      </c>
      <c r="BC12">
        <f>'B 103 Q2 2023'!BC12</f>
        <v>37528</v>
      </c>
      <c r="BD12">
        <f>'B 103 Q2 2023'!BD12</f>
        <v>111231</v>
      </c>
      <c r="BF12">
        <f t="shared" si="2"/>
        <v>46.32748468623241</v>
      </c>
      <c r="BG12">
        <f t="shared" si="0"/>
        <v>20991</v>
      </c>
      <c r="BH12">
        <f t="shared" si="1"/>
        <v>45310.036023255328</v>
      </c>
      <c r="BI12">
        <f t="shared" si="3"/>
        <v>38648.036023255328</v>
      </c>
    </row>
    <row r="13" spans="1:70" x14ac:dyDescent="0.25">
      <c r="A13" t="str">
        <f>'B 103 Q2 2023'!A13</f>
        <v>1947Q1</v>
      </c>
      <c r="B13" t="str">
        <f>'B 103 Q2 2023'!B13</f>
        <v>ND</v>
      </c>
      <c r="C13" t="str">
        <f>'B 103 Q2 2023'!C13</f>
        <v>ND</v>
      </c>
      <c r="D13" t="str">
        <f>'B 103 Q2 2023'!D13</f>
        <v>ND</v>
      </c>
      <c r="E13" t="str">
        <f>'B 103 Q2 2023'!E13</f>
        <v>ND</v>
      </c>
      <c r="F13" t="str">
        <f>'B 103 Q2 2023'!F13</f>
        <v>ND</v>
      </c>
      <c r="G13" t="str">
        <f>'B 103 Q2 2023'!G13</f>
        <v>ND</v>
      </c>
      <c r="H13" t="str">
        <f>'B 103 Q2 2023'!H13</f>
        <v>ND</v>
      </c>
      <c r="I13" t="str">
        <f>'B 103 Q2 2023'!I13</f>
        <v>ND</v>
      </c>
      <c r="J13" t="str">
        <f>'B 103 Q2 2023'!J13</f>
        <v>ND</v>
      </c>
      <c r="K13" t="str">
        <f>'B 103 Q2 2023'!K13</f>
        <v>ND</v>
      </c>
      <c r="L13" t="str">
        <f>'B 103 Q2 2023'!L13</f>
        <v>ND</v>
      </c>
      <c r="M13" t="str">
        <f>'B 103 Q2 2023'!M13</f>
        <v>ND</v>
      </c>
      <c r="N13" t="str">
        <f>'B 103 Q2 2023'!N13</f>
        <v>ND</v>
      </c>
      <c r="O13" t="str">
        <f>'B 103 Q2 2023'!O13</f>
        <v>ND</v>
      </c>
      <c r="P13" t="str">
        <f>'B 103 Q2 2023'!P13</f>
        <v>ND</v>
      </c>
      <c r="Q13" t="str">
        <f>'B 103 Q2 2023'!Q13</f>
        <v>ND</v>
      </c>
      <c r="R13" t="str">
        <f>'B 103 Q2 2023'!R13</f>
        <v>ND</v>
      </c>
      <c r="S13" t="str">
        <f>'B 103 Q2 2023'!S13</f>
        <v>ND</v>
      </c>
      <c r="T13" t="str">
        <f>'B 103 Q2 2023'!T13</f>
        <v>ND</v>
      </c>
      <c r="U13" t="str">
        <f>'B 103 Q2 2023'!U13</f>
        <v>ND</v>
      </c>
      <c r="V13" t="str">
        <f>'B 103 Q2 2023'!V13</f>
        <v>ND</v>
      </c>
      <c r="W13" t="str">
        <f>'B 103 Q2 2023'!W13</f>
        <v>ND</v>
      </c>
      <c r="X13" t="str">
        <f>'B 103 Q2 2023'!X13</f>
        <v>ND</v>
      </c>
      <c r="Y13" t="str">
        <f>'B 103 Q2 2023'!Y13</f>
        <v>ND</v>
      </c>
      <c r="Z13" t="str">
        <f>'B 103 Q2 2023'!Z13</f>
        <v>ND</v>
      </c>
      <c r="AA13" t="str">
        <f>'B 103 Q2 2023'!AA13</f>
        <v>ND</v>
      </c>
      <c r="AB13" t="str">
        <f>'B 103 Q2 2023'!AB13</f>
        <v>ND</v>
      </c>
      <c r="AC13" t="str">
        <f>'B 103 Q2 2023'!AC13</f>
        <v>ND</v>
      </c>
      <c r="AD13" t="str">
        <f>'B 103 Q2 2023'!AD13</f>
        <v>ND</v>
      </c>
      <c r="AE13" t="str">
        <f>'B 103 Q2 2023'!AE13</f>
        <v>ND</v>
      </c>
      <c r="AF13" t="str">
        <f>'B 103 Q2 2023'!AF13</f>
        <v>ND</v>
      </c>
      <c r="AG13" t="str">
        <f>'B 103 Q2 2023'!AG13</f>
        <v>ND</v>
      </c>
      <c r="AH13" t="str">
        <f>'B 103 Q2 2023'!AH13</f>
        <v>ND</v>
      </c>
      <c r="AI13" t="str">
        <f>'B 103 Q2 2023'!AI13</f>
        <v>ND</v>
      </c>
      <c r="AJ13" t="str">
        <f>'B 103 Q2 2023'!AJ13</f>
        <v>ND</v>
      </c>
      <c r="AK13" t="str">
        <f>'B 103 Q2 2023'!AK13</f>
        <v>ND</v>
      </c>
      <c r="AL13" t="str">
        <f>'B 103 Q2 2023'!AL13</f>
        <v>ND</v>
      </c>
      <c r="AM13" t="str">
        <f>'B 103 Q2 2023'!AM13</f>
        <v>ND</v>
      </c>
      <c r="AN13" t="str">
        <f>'B 103 Q2 2023'!AN13</f>
        <v>ND</v>
      </c>
      <c r="AO13" t="str">
        <f>'B 103 Q2 2023'!AO13</f>
        <v>ND</v>
      </c>
      <c r="AP13" t="str">
        <f>'B 103 Q2 2023'!AP13</f>
        <v>ND</v>
      </c>
      <c r="AQ13" t="str">
        <f>'B 103 Q2 2023'!AQ13</f>
        <v>ND</v>
      </c>
      <c r="AR13" t="str">
        <f>'B 103 Q2 2023'!AR13</f>
        <v>ND</v>
      </c>
      <c r="AS13" t="str">
        <f>'B 103 Q2 2023'!AS13</f>
        <v>ND</v>
      </c>
      <c r="AT13" t="str">
        <f>'B 103 Q2 2023'!AT13</f>
        <v>ND</v>
      </c>
      <c r="AU13" t="str">
        <f>'B 103 Q2 2023'!AU13</f>
        <v>ND</v>
      </c>
      <c r="AV13" t="str">
        <f>'B 103 Q2 2023'!AV13</f>
        <v>ND</v>
      </c>
      <c r="AW13" t="str">
        <f>'B 103 Q2 2023'!AW13</f>
        <v>ND</v>
      </c>
      <c r="AX13" t="str">
        <f>'B 103 Q2 2023'!AX13</f>
        <v>ND</v>
      </c>
      <c r="AY13" t="str">
        <f>'B 103 Q2 2023'!AY13</f>
        <v>ND</v>
      </c>
      <c r="AZ13" t="str">
        <f>'B 103 Q2 2023'!AZ13</f>
        <v>ND</v>
      </c>
      <c r="BA13" t="str">
        <f>'B 103 Q2 2023'!BA13</f>
        <v>ND</v>
      </c>
      <c r="BB13" t="str">
        <f>'B 103 Q2 2023'!BB13</f>
        <v>ND</v>
      </c>
      <c r="BC13" t="str">
        <f>'B 103 Q2 2023'!BC13</f>
        <v>ND</v>
      </c>
      <c r="BD13" t="str">
        <f>'B 103 Q2 2023'!BD13</f>
        <v>ND</v>
      </c>
      <c r="BF13" t="str">
        <f t="shared" si="2"/>
        <v>ND</v>
      </c>
      <c r="BG13" t="str">
        <f t="shared" si="0"/>
        <v>ND</v>
      </c>
      <c r="BH13" t="e">
        <f t="shared" si="1"/>
        <v>#VALUE!</v>
      </c>
      <c r="BI13" t="e">
        <f t="shared" si="3"/>
        <v>#VALUE!</v>
      </c>
    </row>
    <row r="14" spans="1:70" x14ac:dyDescent="0.25">
      <c r="A14" t="str">
        <f>'B 103 Q2 2023'!A14</f>
        <v>1947Q2</v>
      </c>
      <c r="B14" t="str">
        <f>'B 103 Q2 2023'!B14</f>
        <v>ND</v>
      </c>
      <c r="C14" t="str">
        <f>'B 103 Q2 2023'!C14</f>
        <v>ND</v>
      </c>
      <c r="D14" t="str">
        <f>'B 103 Q2 2023'!D14</f>
        <v>ND</v>
      </c>
      <c r="E14" t="str">
        <f>'B 103 Q2 2023'!E14</f>
        <v>ND</v>
      </c>
      <c r="F14" t="str">
        <f>'B 103 Q2 2023'!F14</f>
        <v>ND</v>
      </c>
      <c r="G14" t="str">
        <f>'B 103 Q2 2023'!G14</f>
        <v>ND</v>
      </c>
      <c r="H14" t="str">
        <f>'B 103 Q2 2023'!H14</f>
        <v>ND</v>
      </c>
      <c r="I14" t="str">
        <f>'B 103 Q2 2023'!I14</f>
        <v>ND</v>
      </c>
      <c r="J14" t="str">
        <f>'B 103 Q2 2023'!J14</f>
        <v>ND</v>
      </c>
      <c r="K14" t="str">
        <f>'B 103 Q2 2023'!K14</f>
        <v>ND</v>
      </c>
      <c r="L14" t="str">
        <f>'B 103 Q2 2023'!L14</f>
        <v>ND</v>
      </c>
      <c r="M14" t="str">
        <f>'B 103 Q2 2023'!M14</f>
        <v>ND</v>
      </c>
      <c r="N14" t="str">
        <f>'B 103 Q2 2023'!N14</f>
        <v>ND</v>
      </c>
      <c r="O14" t="str">
        <f>'B 103 Q2 2023'!O14</f>
        <v>ND</v>
      </c>
      <c r="P14" t="str">
        <f>'B 103 Q2 2023'!P14</f>
        <v>ND</v>
      </c>
      <c r="Q14" t="str">
        <f>'B 103 Q2 2023'!Q14</f>
        <v>ND</v>
      </c>
      <c r="R14" t="str">
        <f>'B 103 Q2 2023'!R14</f>
        <v>ND</v>
      </c>
      <c r="S14" t="str">
        <f>'B 103 Q2 2023'!S14</f>
        <v>ND</v>
      </c>
      <c r="T14" t="str">
        <f>'B 103 Q2 2023'!T14</f>
        <v>ND</v>
      </c>
      <c r="U14" t="str">
        <f>'B 103 Q2 2023'!U14</f>
        <v>ND</v>
      </c>
      <c r="V14" t="str">
        <f>'B 103 Q2 2023'!V14</f>
        <v>ND</v>
      </c>
      <c r="W14" t="str">
        <f>'B 103 Q2 2023'!W14</f>
        <v>ND</v>
      </c>
      <c r="X14" t="str">
        <f>'B 103 Q2 2023'!X14</f>
        <v>ND</v>
      </c>
      <c r="Y14" t="str">
        <f>'B 103 Q2 2023'!Y14</f>
        <v>ND</v>
      </c>
      <c r="Z14" t="str">
        <f>'B 103 Q2 2023'!Z14</f>
        <v>ND</v>
      </c>
      <c r="AA14" t="str">
        <f>'B 103 Q2 2023'!AA14</f>
        <v>ND</v>
      </c>
      <c r="AB14" t="str">
        <f>'B 103 Q2 2023'!AB14</f>
        <v>ND</v>
      </c>
      <c r="AC14" t="str">
        <f>'B 103 Q2 2023'!AC14</f>
        <v>ND</v>
      </c>
      <c r="AD14" t="str">
        <f>'B 103 Q2 2023'!AD14</f>
        <v>ND</v>
      </c>
      <c r="AE14" t="str">
        <f>'B 103 Q2 2023'!AE14</f>
        <v>ND</v>
      </c>
      <c r="AF14" t="str">
        <f>'B 103 Q2 2023'!AF14</f>
        <v>ND</v>
      </c>
      <c r="AG14" t="str">
        <f>'B 103 Q2 2023'!AG14</f>
        <v>ND</v>
      </c>
      <c r="AH14" t="str">
        <f>'B 103 Q2 2023'!AH14</f>
        <v>ND</v>
      </c>
      <c r="AI14" t="str">
        <f>'B 103 Q2 2023'!AI14</f>
        <v>ND</v>
      </c>
      <c r="AJ14" t="str">
        <f>'B 103 Q2 2023'!AJ14</f>
        <v>ND</v>
      </c>
      <c r="AK14" t="str">
        <f>'B 103 Q2 2023'!AK14</f>
        <v>ND</v>
      </c>
      <c r="AL14" t="str">
        <f>'B 103 Q2 2023'!AL14</f>
        <v>ND</v>
      </c>
      <c r="AM14" t="str">
        <f>'B 103 Q2 2023'!AM14</f>
        <v>ND</v>
      </c>
      <c r="AN14" t="str">
        <f>'B 103 Q2 2023'!AN14</f>
        <v>ND</v>
      </c>
      <c r="AO14" t="str">
        <f>'B 103 Q2 2023'!AO14</f>
        <v>ND</v>
      </c>
      <c r="AP14" t="str">
        <f>'B 103 Q2 2023'!AP14</f>
        <v>ND</v>
      </c>
      <c r="AQ14" t="str">
        <f>'B 103 Q2 2023'!AQ14</f>
        <v>ND</v>
      </c>
      <c r="AR14" t="str">
        <f>'B 103 Q2 2023'!AR14</f>
        <v>ND</v>
      </c>
      <c r="AS14" t="str">
        <f>'B 103 Q2 2023'!AS14</f>
        <v>ND</v>
      </c>
      <c r="AT14" t="str">
        <f>'B 103 Q2 2023'!AT14</f>
        <v>ND</v>
      </c>
      <c r="AU14" t="str">
        <f>'B 103 Q2 2023'!AU14</f>
        <v>ND</v>
      </c>
      <c r="AV14" t="str">
        <f>'B 103 Q2 2023'!AV14</f>
        <v>ND</v>
      </c>
      <c r="AW14" t="str">
        <f>'B 103 Q2 2023'!AW14</f>
        <v>ND</v>
      </c>
      <c r="AX14" t="str">
        <f>'B 103 Q2 2023'!AX14</f>
        <v>ND</v>
      </c>
      <c r="AY14" t="str">
        <f>'B 103 Q2 2023'!AY14</f>
        <v>ND</v>
      </c>
      <c r="AZ14" t="str">
        <f>'B 103 Q2 2023'!AZ14</f>
        <v>ND</v>
      </c>
      <c r="BA14" t="str">
        <f>'B 103 Q2 2023'!BA14</f>
        <v>ND</v>
      </c>
      <c r="BB14" t="str">
        <f>'B 103 Q2 2023'!BB14</f>
        <v>ND</v>
      </c>
      <c r="BC14" t="str">
        <f>'B 103 Q2 2023'!BC14</f>
        <v>ND</v>
      </c>
      <c r="BD14" t="str">
        <f>'B 103 Q2 2023'!BD14</f>
        <v>ND</v>
      </c>
      <c r="BF14" t="str">
        <f t="shared" si="2"/>
        <v>ND</v>
      </c>
      <c r="BG14" t="str">
        <f t="shared" si="0"/>
        <v>ND</v>
      </c>
      <c r="BH14" t="e">
        <f t="shared" si="1"/>
        <v>#VALUE!</v>
      </c>
      <c r="BI14" t="e">
        <f t="shared" si="3"/>
        <v>#VALUE!</v>
      </c>
    </row>
    <row r="15" spans="1:70" x14ac:dyDescent="0.25">
      <c r="A15" t="str">
        <f>'B 103 Q2 2023'!A15</f>
        <v>1947Q3</v>
      </c>
      <c r="B15" t="str">
        <f>'B 103 Q2 2023'!B15</f>
        <v>ND</v>
      </c>
      <c r="C15" t="str">
        <f>'B 103 Q2 2023'!C15</f>
        <v>ND</v>
      </c>
      <c r="D15" t="str">
        <f>'B 103 Q2 2023'!D15</f>
        <v>ND</v>
      </c>
      <c r="E15" t="str">
        <f>'B 103 Q2 2023'!E15</f>
        <v>ND</v>
      </c>
      <c r="F15" t="str">
        <f>'B 103 Q2 2023'!F15</f>
        <v>ND</v>
      </c>
      <c r="G15" t="str">
        <f>'B 103 Q2 2023'!G15</f>
        <v>ND</v>
      </c>
      <c r="H15" t="str">
        <f>'B 103 Q2 2023'!H15</f>
        <v>ND</v>
      </c>
      <c r="I15" t="str">
        <f>'B 103 Q2 2023'!I15</f>
        <v>ND</v>
      </c>
      <c r="J15" t="str">
        <f>'B 103 Q2 2023'!J15</f>
        <v>ND</v>
      </c>
      <c r="K15" t="str">
        <f>'B 103 Q2 2023'!K15</f>
        <v>ND</v>
      </c>
      <c r="L15" t="str">
        <f>'B 103 Q2 2023'!L15</f>
        <v>ND</v>
      </c>
      <c r="M15" t="str">
        <f>'B 103 Q2 2023'!M15</f>
        <v>ND</v>
      </c>
      <c r="N15" t="str">
        <f>'B 103 Q2 2023'!N15</f>
        <v>ND</v>
      </c>
      <c r="O15" t="str">
        <f>'B 103 Q2 2023'!O15</f>
        <v>ND</v>
      </c>
      <c r="P15" t="str">
        <f>'B 103 Q2 2023'!P15</f>
        <v>ND</v>
      </c>
      <c r="Q15" t="str">
        <f>'B 103 Q2 2023'!Q15</f>
        <v>ND</v>
      </c>
      <c r="R15" t="str">
        <f>'B 103 Q2 2023'!R15</f>
        <v>ND</v>
      </c>
      <c r="S15" t="str">
        <f>'B 103 Q2 2023'!S15</f>
        <v>ND</v>
      </c>
      <c r="T15" t="str">
        <f>'B 103 Q2 2023'!T15</f>
        <v>ND</v>
      </c>
      <c r="U15" t="str">
        <f>'B 103 Q2 2023'!U15</f>
        <v>ND</v>
      </c>
      <c r="V15" t="str">
        <f>'B 103 Q2 2023'!V15</f>
        <v>ND</v>
      </c>
      <c r="W15" t="str">
        <f>'B 103 Q2 2023'!W15</f>
        <v>ND</v>
      </c>
      <c r="X15" t="str">
        <f>'B 103 Q2 2023'!X15</f>
        <v>ND</v>
      </c>
      <c r="Y15" t="str">
        <f>'B 103 Q2 2023'!Y15</f>
        <v>ND</v>
      </c>
      <c r="Z15" t="str">
        <f>'B 103 Q2 2023'!Z15</f>
        <v>ND</v>
      </c>
      <c r="AA15" t="str">
        <f>'B 103 Q2 2023'!AA15</f>
        <v>ND</v>
      </c>
      <c r="AB15" t="str">
        <f>'B 103 Q2 2023'!AB15</f>
        <v>ND</v>
      </c>
      <c r="AC15" t="str">
        <f>'B 103 Q2 2023'!AC15</f>
        <v>ND</v>
      </c>
      <c r="AD15" t="str">
        <f>'B 103 Q2 2023'!AD15</f>
        <v>ND</v>
      </c>
      <c r="AE15" t="str">
        <f>'B 103 Q2 2023'!AE15</f>
        <v>ND</v>
      </c>
      <c r="AF15" t="str">
        <f>'B 103 Q2 2023'!AF15</f>
        <v>ND</v>
      </c>
      <c r="AG15" t="str">
        <f>'B 103 Q2 2023'!AG15</f>
        <v>ND</v>
      </c>
      <c r="AH15" t="str">
        <f>'B 103 Q2 2023'!AH15</f>
        <v>ND</v>
      </c>
      <c r="AI15" t="str">
        <f>'B 103 Q2 2023'!AI15</f>
        <v>ND</v>
      </c>
      <c r="AJ15" t="str">
        <f>'B 103 Q2 2023'!AJ15</f>
        <v>ND</v>
      </c>
      <c r="AK15" t="str">
        <f>'B 103 Q2 2023'!AK15</f>
        <v>ND</v>
      </c>
      <c r="AL15" t="str">
        <f>'B 103 Q2 2023'!AL15</f>
        <v>ND</v>
      </c>
      <c r="AM15" t="str">
        <f>'B 103 Q2 2023'!AM15</f>
        <v>ND</v>
      </c>
      <c r="AN15" t="str">
        <f>'B 103 Q2 2023'!AN15</f>
        <v>ND</v>
      </c>
      <c r="AO15" t="str">
        <f>'B 103 Q2 2023'!AO15</f>
        <v>ND</v>
      </c>
      <c r="AP15" t="str">
        <f>'B 103 Q2 2023'!AP15</f>
        <v>ND</v>
      </c>
      <c r="AQ15" t="str">
        <f>'B 103 Q2 2023'!AQ15</f>
        <v>ND</v>
      </c>
      <c r="AR15" t="str">
        <f>'B 103 Q2 2023'!AR15</f>
        <v>ND</v>
      </c>
      <c r="AS15" t="str">
        <f>'B 103 Q2 2023'!AS15</f>
        <v>ND</v>
      </c>
      <c r="AT15" t="str">
        <f>'B 103 Q2 2023'!AT15</f>
        <v>ND</v>
      </c>
      <c r="AU15" t="str">
        <f>'B 103 Q2 2023'!AU15</f>
        <v>ND</v>
      </c>
      <c r="AV15" t="str">
        <f>'B 103 Q2 2023'!AV15</f>
        <v>ND</v>
      </c>
      <c r="AW15" t="str">
        <f>'B 103 Q2 2023'!AW15</f>
        <v>ND</v>
      </c>
      <c r="AX15" t="str">
        <f>'B 103 Q2 2023'!AX15</f>
        <v>ND</v>
      </c>
      <c r="AY15" t="str">
        <f>'B 103 Q2 2023'!AY15</f>
        <v>ND</v>
      </c>
      <c r="AZ15" t="str">
        <f>'B 103 Q2 2023'!AZ15</f>
        <v>ND</v>
      </c>
      <c r="BA15" t="str">
        <f>'B 103 Q2 2023'!BA15</f>
        <v>ND</v>
      </c>
      <c r="BB15" t="str">
        <f>'B 103 Q2 2023'!BB15</f>
        <v>ND</v>
      </c>
      <c r="BC15" t="str">
        <f>'B 103 Q2 2023'!BC15</f>
        <v>ND</v>
      </c>
      <c r="BD15" t="str">
        <f>'B 103 Q2 2023'!BD15</f>
        <v>ND</v>
      </c>
      <c r="BF15" t="str">
        <f t="shared" si="2"/>
        <v>ND</v>
      </c>
      <c r="BG15" t="str">
        <f t="shared" si="0"/>
        <v>ND</v>
      </c>
      <c r="BH15" t="e">
        <f t="shared" si="1"/>
        <v>#VALUE!</v>
      </c>
      <c r="BI15" t="e">
        <f t="shared" si="3"/>
        <v>#VALUE!</v>
      </c>
    </row>
    <row r="16" spans="1:70" x14ac:dyDescent="0.25">
      <c r="A16" t="str">
        <f>'B 103 Q2 2023'!A16</f>
        <v>1947Q4</v>
      </c>
      <c r="B16">
        <f>'B 103 Q2 2023'!B16</f>
        <v>362881</v>
      </c>
      <c r="C16">
        <f>'B 103 Q2 2023'!C16</f>
        <v>286835</v>
      </c>
      <c r="D16">
        <f>'B 103 Q2 2023'!D16</f>
        <v>187736</v>
      </c>
      <c r="E16">
        <f>'B 103 Q2 2023'!E16</f>
        <v>47231</v>
      </c>
      <c r="F16">
        <f>'B 103 Q2 2023'!F16</f>
        <v>7773</v>
      </c>
      <c r="G16">
        <f>'B 103 Q2 2023'!G16</f>
        <v>44094</v>
      </c>
      <c r="H16">
        <f>'B 103 Q2 2023'!H16</f>
        <v>76046</v>
      </c>
      <c r="I16">
        <f>'B 103 Q2 2023'!I16</f>
        <v>51</v>
      </c>
      <c r="J16">
        <f>'B 103 Q2 2023'!J16</f>
        <v>21434</v>
      </c>
      <c r="K16">
        <f>'B 103 Q2 2023'!K16</f>
        <v>900</v>
      </c>
      <c r="L16">
        <f>'B 103 Q2 2023'!L16</f>
        <v>0</v>
      </c>
      <c r="M16">
        <f>'B 103 Q2 2023'!M16</f>
        <v>0</v>
      </c>
      <c r="N16">
        <f>'B 103 Q2 2023'!N16</f>
        <v>12770</v>
      </c>
      <c r="O16">
        <f>'B 103 Q2 2023'!O16</f>
        <v>129</v>
      </c>
      <c r="P16">
        <f>'B 103 Q2 2023'!P16</f>
        <v>12291</v>
      </c>
      <c r="Q16">
        <f>'B 103 Q2 2023'!Q16</f>
        <v>0</v>
      </c>
      <c r="R16">
        <f>'B 103 Q2 2023'!R16</f>
        <v>350</v>
      </c>
      <c r="S16">
        <f>'B 103 Q2 2023'!S16</f>
        <v>4135</v>
      </c>
      <c r="T16">
        <f>'B 103 Q2 2023'!T16</f>
        <v>16</v>
      </c>
      <c r="U16">
        <f>'B 103 Q2 2023'!U16</f>
        <v>4119</v>
      </c>
      <c r="V16">
        <f>'B 103 Q2 2023'!V16</f>
        <v>314</v>
      </c>
      <c r="W16">
        <f>'B 103 Q2 2023'!W16</f>
        <v>0</v>
      </c>
      <c r="X16">
        <f>'B 103 Q2 2023'!X16</f>
        <v>7774</v>
      </c>
      <c r="Y16">
        <f>'B 103 Q2 2023'!Y16</f>
        <v>2</v>
      </c>
      <c r="Z16">
        <f>'B 103 Q2 2023'!Z16</f>
        <v>0</v>
      </c>
      <c r="AA16">
        <f>'B 103 Q2 2023'!AA16</f>
        <v>27554</v>
      </c>
      <c r="AB16">
        <f>'B 103 Q2 2023'!AB16</f>
        <v>1112</v>
      </c>
      <c r="AC16">
        <f>'B 103 Q2 2023'!AC16</f>
        <v>114472</v>
      </c>
      <c r="AD16">
        <f>'B 103 Q2 2023'!AD16</f>
        <v>27843</v>
      </c>
      <c r="AE16">
        <f>'B 103 Q2 2023'!AE16</f>
        <v>172</v>
      </c>
      <c r="AF16">
        <f>'B 103 Q2 2023'!AF16</f>
        <v>0</v>
      </c>
      <c r="AG16">
        <f>'B 103 Q2 2023'!AG16</f>
        <v>27671</v>
      </c>
      <c r="AH16">
        <f>'B 103 Q2 2023'!AH16</f>
        <v>28937</v>
      </c>
      <c r="AI16">
        <f>'B 103 Q2 2023'!AI16</f>
        <v>15574</v>
      </c>
      <c r="AJ16">
        <f>'B 103 Q2 2023'!AJ16</f>
        <v>2869</v>
      </c>
      <c r="AK16">
        <f>'B 103 Q2 2023'!AK16</f>
        <v>10495</v>
      </c>
      <c r="AL16">
        <f>'B 103 Q2 2023'!AL16</f>
        <v>324</v>
      </c>
      <c r="AM16">
        <f>'B 103 Q2 2023'!AM16</f>
        <v>23392</v>
      </c>
      <c r="AN16">
        <f>'B 103 Q2 2023'!AN16</f>
        <v>10333</v>
      </c>
      <c r="AO16">
        <f>'B 103 Q2 2023'!AO16</f>
        <v>23643</v>
      </c>
      <c r="AP16">
        <f>'B 103 Q2 2023'!AP16</f>
        <v>248409</v>
      </c>
      <c r="AQ16">
        <f>'B 103 Q2 2023'!AQ16</f>
        <v>95116</v>
      </c>
      <c r="AR16">
        <f>'B 103 Q2 2023'!AR16</f>
        <v>95116</v>
      </c>
      <c r="AS16">
        <f>'B 103 Q2 2023'!AS16</f>
        <v>0</v>
      </c>
      <c r="AT16">
        <f>'B 103 Q2 2023'!AT16</f>
        <v>1247</v>
      </c>
      <c r="AU16">
        <f>'B 103 Q2 2023'!AU16</f>
        <v>38.792117750166078</v>
      </c>
      <c r="AV16">
        <f>'B 103 Q2 2023'!AV16</f>
        <v>58.922903219563267</v>
      </c>
      <c r="AW16">
        <f>'B 103 Q2 2023'!AW16</f>
        <v>22.85744199874939</v>
      </c>
      <c r="AX16">
        <f>'B 103 Q2 2023'!AX16</f>
        <v>237367</v>
      </c>
      <c r="AY16">
        <f>'B 103 Q2 2023'!AY16</f>
        <v>161321</v>
      </c>
      <c r="AZ16">
        <f>'B 103 Q2 2023'!AZ16</f>
        <v>74185</v>
      </c>
      <c r="BA16">
        <f>'B 103 Q2 2023'!BA16</f>
        <v>36452</v>
      </c>
      <c r="BB16">
        <f>'B 103 Q2 2023'!BB16</f>
        <v>6083</v>
      </c>
      <c r="BC16">
        <f>'B 103 Q2 2023'!BC16</f>
        <v>44601</v>
      </c>
      <c r="BD16">
        <f>'B 103 Q2 2023'!BD16</f>
        <v>122895</v>
      </c>
      <c r="BF16">
        <f t="shared" si="2"/>
        <v>38.792117750166078</v>
      </c>
      <c r="BG16">
        <f t="shared" si="0"/>
        <v>23643</v>
      </c>
      <c r="BH16">
        <f t="shared" si="1"/>
        <v>60947.948632937885</v>
      </c>
      <c r="BI16">
        <f t="shared" si="3"/>
        <v>53174.948632937885</v>
      </c>
    </row>
    <row r="17" spans="1:61" x14ac:dyDescent="0.25">
      <c r="A17" t="str">
        <f>'B 103 Q2 2023'!A17</f>
        <v>1948Q1</v>
      </c>
      <c r="B17" t="str">
        <f>'B 103 Q2 2023'!B17</f>
        <v>ND</v>
      </c>
      <c r="C17" t="str">
        <f>'B 103 Q2 2023'!C17</f>
        <v>ND</v>
      </c>
      <c r="D17" t="str">
        <f>'B 103 Q2 2023'!D17</f>
        <v>ND</v>
      </c>
      <c r="E17" t="str">
        <f>'B 103 Q2 2023'!E17</f>
        <v>ND</v>
      </c>
      <c r="F17" t="str">
        <f>'B 103 Q2 2023'!F17</f>
        <v>ND</v>
      </c>
      <c r="G17" t="str">
        <f>'B 103 Q2 2023'!G17</f>
        <v>ND</v>
      </c>
      <c r="H17" t="str">
        <f>'B 103 Q2 2023'!H17</f>
        <v>ND</v>
      </c>
      <c r="I17" t="str">
        <f>'B 103 Q2 2023'!I17</f>
        <v>ND</v>
      </c>
      <c r="J17" t="str">
        <f>'B 103 Q2 2023'!J17</f>
        <v>ND</v>
      </c>
      <c r="K17" t="str">
        <f>'B 103 Q2 2023'!K17</f>
        <v>ND</v>
      </c>
      <c r="L17" t="str">
        <f>'B 103 Q2 2023'!L17</f>
        <v>ND</v>
      </c>
      <c r="M17" t="str">
        <f>'B 103 Q2 2023'!M17</f>
        <v>ND</v>
      </c>
      <c r="N17" t="str">
        <f>'B 103 Q2 2023'!N17</f>
        <v>ND</v>
      </c>
      <c r="O17" t="str">
        <f>'B 103 Q2 2023'!O17</f>
        <v>ND</v>
      </c>
      <c r="P17" t="str">
        <f>'B 103 Q2 2023'!P17</f>
        <v>ND</v>
      </c>
      <c r="Q17" t="str">
        <f>'B 103 Q2 2023'!Q17</f>
        <v>ND</v>
      </c>
      <c r="R17" t="str">
        <f>'B 103 Q2 2023'!R17</f>
        <v>ND</v>
      </c>
      <c r="S17" t="str">
        <f>'B 103 Q2 2023'!S17</f>
        <v>ND</v>
      </c>
      <c r="T17" t="str">
        <f>'B 103 Q2 2023'!T17</f>
        <v>ND</v>
      </c>
      <c r="U17" t="str">
        <f>'B 103 Q2 2023'!U17</f>
        <v>ND</v>
      </c>
      <c r="V17" t="str">
        <f>'B 103 Q2 2023'!V17</f>
        <v>ND</v>
      </c>
      <c r="W17" t="str">
        <f>'B 103 Q2 2023'!W17</f>
        <v>ND</v>
      </c>
      <c r="X17" t="str">
        <f>'B 103 Q2 2023'!X17</f>
        <v>ND</v>
      </c>
      <c r="Y17" t="str">
        <f>'B 103 Q2 2023'!Y17</f>
        <v>ND</v>
      </c>
      <c r="Z17" t="str">
        <f>'B 103 Q2 2023'!Z17</f>
        <v>ND</v>
      </c>
      <c r="AA17" t="str">
        <f>'B 103 Q2 2023'!AA17</f>
        <v>ND</v>
      </c>
      <c r="AB17" t="str">
        <f>'B 103 Q2 2023'!AB17</f>
        <v>ND</v>
      </c>
      <c r="AC17" t="str">
        <f>'B 103 Q2 2023'!AC17</f>
        <v>ND</v>
      </c>
      <c r="AD17" t="str">
        <f>'B 103 Q2 2023'!AD17</f>
        <v>ND</v>
      </c>
      <c r="AE17" t="str">
        <f>'B 103 Q2 2023'!AE17</f>
        <v>ND</v>
      </c>
      <c r="AF17" t="str">
        <f>'B 103 Q2 2023'!AF17</f>
        <v>ND</v>
      </c>
      <c r="AG17" t="str">
        <f>'B 103 Q2 2023'!AG17</f>
        <v>ND</v>
      </c>
      <c r="AH17" t="str">
        <f>'B 103 Q2 2023'!AH17</f>
        <v>ND</v>
      </c>
      <c r="AI17" t="str">
        <f>'B 103 Q2 2023'!AI17</f>
        <v>ND</v>
      </c>
      <c r="AJ17" t="str">
        <f>'B 103 Q2 2023'!AJ17</f>
        <v>ND</v>
      </c>
      <c r="AK17" t="str">
        <f>'B 103 Q2 2023'!AK17</f>
        <v>ND</v>
      </c>
      <c r="AL17" t="str">
        <f>'B 103 Q2 2023'!AL17</f>
        <v>ND</v>
      </c>
      <c r="AM17" t="str">
        <f>'B 103 Q2 2023'!AM17</f>
        <v>ND</v>
      </c>
      <c r="AN17" t="str">
        <f>'B 103 Q2 2023'!AN17</f>
        <v>ND</v>
      </c>
      <c r="AO17" t="str">
        <f>'B 103 Q2 2023'!AO17</f>
        <v>ND</v>
      </c>
      <c r="AP17" t="str">
        <f>'B 103 Q2 2023'!AP17</f>
        <v>ND</v>
      </c>
      <c r="AQ17" t="str">
        <f>'B 103 Q2 2023'!AQ17</f>
        <v>ND</v>
      </c>
      <c r="AR17" t="str">
        <f>'B 103 Q2 2023'!AR17</f>
        <v>ND</v>
      </c>
      <c r="AS17" t="str">
        <f>'B 103 Q2 2023'!AS17</f>
        <v>ND</v>
      </c>
      <c r="AT17" t="str">
        <f>'B 103 Q2 2023'!AT17</f>
        <v>ND</v>
      </c>
      <c r="AU17" t="str">
        <f>'B 103 Q2 2023'!AU17</f>
        <v>ND</v>
      </c>
      <c r="AV17" t="str">
        <f>'B 103 Q2 2023'!AV17</f>
        <v>ND</v>
      </c>
      <c r="AW17" t="str">
        <f>'B 103 Q2 2023'!AW17</f>
        <v>ND</v>
      </c>
      <c r="AX17" t="str">
        <f>'B 103 Q2 2023'!AX17</f>
        <v>ND</v>
      </c>
      <c r="AY17" t="str">
        <f>'B 103 Q2 2023'!AY17</f>
        <v>ND</v>
      </c>
      <c r="AZ17" t="str">
        <f>'B 103 Q2 2023'!AZ17</f>
        <v>ND</v>
      </c>
      <c r="BA17" t="str">
        <f>'B 103 Q2 2023'!BA17</f>
        <v>ND</v>
      </c>
      <c r="BB17" t="str">
        <f>'B 103 Q2 2023'!BB17</f>
        <v>ND</v>
      </c>
      <c r="BC17" t="str">
        <f>'B 103 Q2 2023'!BC17</f>
        <v>ND</v>
      </c>
      <c r="BD17" t="str">
        <f>'B 103 Q2 2023'!BD17</f>
        <v>ND</v>
      </c>
      <c r="BF17" t="str">
        <f t="shared" si="2"/>
        <v>ND</v>
      </c>
      <c r="BG17" t="str">
        <f t="shared" si="0"/>
        <v>ND</v>
      </c>
      <c r="BH17" t="e">
        <f t="shared" si="1"/>
        <v>#VALUE!</v>
      </c>
      <c r="BI17" t="e">
        <f t="shared" si="3"/>
        <v>#VALUE!</v>
      </c>
    </row>
    <row r="18" spans="1:61" x14ac:dyDescent="0.25">
      <c r="A18" t="str">
        <f>'B 103 Q2 2023'!A18</f>
        <v>1948Q2</v>
      </c>
      <c r="B18" t="str">
        <f>'B 103 Q2 2023'!B18</f>
        <v>ND</v>
      </c>
      <c r="C18" t="str">
        <f>'B 103 Q2 2023'!C18</f>
        <v>ND</v>
      </c>
      <c r="D18" t="str">
        <f>'B 103 Q2 2023'!D18</f>
        <v>ND</v>
      </c>
      <c r="E18" t="str">
        <f>'B 103 Q2 2023'!E18</f>
        <v>ND</v>
      </c>
      <c r="F18" t="str">
        <f>'B 103 Q2 2023'!F18</f>
        <v>ND</v>
      </c>
      <c r="G18" t="str">
        <f>'B 103 Q2 2023'!G18</f>
        <v>ND</v>
      </c>
      <c r="H18" t="str">
        <f>'B 103 Q2 2023'!H18</f>
        <v>ND</v>
      </c>
      <c r="I18" t="str">
        <f>'B 103 Q2 2023'!I18</f>
        <v>ND</v>
      </c>
      <c r="J18" t="str">
        <f>'B 103 Q2 2023'!J18</f>
        <v>ND</v>
      </c>
      <c r="K18" t="str">
        <f>'B 103 Q2 2023'!K18</f>
        <v>ND</v>
      </c>
      <c r="L18" t="str">
        <f>'B 103 Q2 2023'!L18</f>
        <v>ND</v>
      </c>
      <c r="M18" t="str">
        <f>'B 103 Q2 2023'!M18</f>
        <v>ND</v>
      </c>
      <c r="N18" t="str">
        <f>'B 103 Q2 2023'!N18</f>
        <v>ND</v>
      </c>
      <c r="O18" t="str">
        <f>'B 103 Q2 2023'!O18</f>
        <v>ND</v>
      </c>
      <c r="P18" t="str">
        <f>'B 103 Q2 2023'!P18</f>
        <v>ND</v>
      </c>
      <c r="Q18" t="str">
        <f>'B 103 Q2 2023'!Q18</f>
        <v>ND</v>
      </c>
      <c r="R18" t="str">
        <f>'B 103 Q2 2023'!R18</f>
        <v>ND</v>
      </c>
      <c r="S18" t="str">
        <f>'B 103 Q2 2023'!S18</f>
        <v>ND</v>
      </c>
      <c r="T18" t="str">
        <f>'B 103 Q2 2023'!T18</f>
        <v>ND</v>
      </c>
      <c r="U18" t="str">
        <f>'B 103 Q2 2023'!U18</f>
        <v>ND</v>
      </c>
      <c r="V18" t="str">
        <f>'B 103 Q2 2023'!V18</f>
        <v>ND</v>
      </c>
      <c r="W18" t="str">
        <f>'B 103 Q2 2023'!W18</f>
        <v>ND</v>
      </c>
      <c r="X18" t="str">
        <f>'B 103 Q2 2023'!X18</f>
        <v>ND</v>
      </c>
      <c r="Y18" t="str">
        <f>'B 103 Q2 2023'!Y18</f>
        <v>ND</v>
      </c>
      <c r="Z18" t="str">
        <f>'B 103 Q2 2023'!Z18</f>
        <v>ND</v>
      </c>
      <c r="AA18" t="str">
        <f>'B 103 Q2 2023'!AA18</f>
        <v>ND</v>
      </c>
      <c r="AB18" t="str">
        <f>'B 103 Q2 2023'!AB18</f>
        <v>ND</v>
      </c>
      <c r="AC18" t="str">
        <f>'B 103 Q2 2023'!AC18</f>
        <v>ND</v>
      </c>
      <c r="AD18" t="str">
        <f>'B 103 Q2 2023'!AD18</f>
        <v>ND</v>
      </c>
      <c r="AE18" t="str">
        <f>'B 103 Q2 2023'!AE18</f>
        <v>ND</v>
      </c>
      <c r="AF18" t="str">
        <f>'B 103 Q2 2023'!AF18</f>
        <v>ND</v>
      </c>
      <c r="AG18" t="str">
        <f>'B 103 Q2 2023'!AG18</f>
        <v>ND</v>
      </c>
      <c r="AH18" t="str">
        <f>'B 103 Q2 2023'!AH18</f>
        <v>ND</v>
      </c>
      <c r="AI18" t="str">
        <f>'B 103 Q2 2023'!AI18</f>
        <v>ND</v>
      </c>
      <c r="AJ18" t="str">
        <f>'B 103 Q2 2023'!AJ18</f>
        <v>ND</v>
      </c>
      <c r="AK18" t="str">
        <f>'B 103 Q2 2023'!AK18</f>
        <v>ND</v>
      </c>
      <c r="AL18" t="str">
        <f>'B 103 Q2 2023'!AL18</f>
        <v>ND</v>
      </c>
      <c r="AM18" t="str">
        <f>'B 103 Q2 2023'!AM18</f>
        <v>ND</v>
      </c>
      <c r="AN18" t="str">
        <f>'B 103 Q2 2023'!AN18</f>
        <v>ND</v>
      </c>
      <c r="AO18" t="str">
        <f>'B 103 Q2 2023'!AO18</f>
        <v>ND</v>
      </c>
      <c r="AP18" t="str">
        <f>'B 103 Q2 2023'!AP18</f>
        <v>ND</v>
      </c>
      <c r="AQ18" t="str">
        <f>'B 103 Q2 2023'!AQ18</f>
        <v>ND</v>
      </c>
      <c r="AR18" t="str">
        <f>'B 103 Q2 2023'!AR18</f>
        <v>ND</v>
      </c>
      <c r="AS18" t="str">
        <f>'B 103 Q2 2023'!AS18</f>
        <v>ND</v>
      </c>
      <c r="AT18" t="str">
        <f>'B 103 Q2 2023'!AT18</f>
        <v>ND</v>
      </c>
      <c r="AU18" t="str">
        <f>'B 103 Q2 2023'!AU18</f>
        <v>ND</v>
      </c>
      <c r="AV18" t="str">
        <f>'B 103 Q2 2023'!AV18</f>
        <v>ND</v>
      </c>
      <c r="AW18" t="str">
        <f>'B 103 Q2 2023'!AW18</f>
        <v>ND</v>
      </c>
      <c r="AX18" t="str">
        <f>'B 103 Q2 2023'!AX18</f>
        <v>ND</v>
      </c>
      <c r="AY18" t="str">
        <f>'B 103 Q2 2023'!AY18</f>
        <v>ND</v>
      </c>
      <c r="AZ18" t="str">
        <f>'B 103 Q2 2023'!AZ18</f>
        <v>ND</v>
      </c>
      <c r="BA18" t="str">
        <f>'B 103 Q2 2023'!BA18</f>
        <v>ND</v>
      </c>
      <c r="BB18" t="str">
        <f>'B 103 Q2 2023'!BB18</f>
        <v>ND</v>
      </c>
      <c r="BC18" t="str">
        <f>'B 103 Q2 2023'!BC18</f>
        <v>ND</v>
      </c>
      <c r="BD18" t="str">
        <f>'B 103 Q2 2023'!BD18</f>
        <v>ND</v>
      </c>
      <c r="BF18" t="str">
        <f t="shared" si="2"/>
        <v>ND</v>
      </c>
      <c r="BG18" t="str">
        <f t="shared" si="0"/>
        <v>ND</v>
      </c>
      <c r="BH18" t="e">
        <f t="shared" si="1"/>
        <v>#VALUE!</v>
      </c>
      <c r="BI18" t="e">
        <f t="shared" si="3"/>
        <v>#VALUE!</v>
      </c>
    </row>
    <row r="19" spans="1:61" x14ac:dyDescent="0.25">
      <c r="A19" t="str">
        <f>'B 103 Q2 2023'!A19</f>
        <v>1948Q3</v>
      </c>
      <c r="B19" t="str">
        <f>'B 103 Q2 2023'!B19</f>
        <v>ND</v>
      </c>
      <c r="C19" t="str">
        <f>'B 103 Q2 2023'!C19</f>
        <v>ND</v>
      </c>
      <c r="D19" t="str">
        <f>'B 103 Q2 2023'!D19</f>
        <v>ND</v>
      </c>
      <c r="E19" t="str">
        <f>'B 103 Q2 2023'!E19</f>
        <v>ND</v>
      </c>
      <c r="F19" t="str">
        <f>'B 103 Q2 2023'!F19</f>
        <v>ND</v>
      </c>
      <c r="G19" t="str">
        <f>'B 103 Q2 2023'!G19</f>
        <v>ND</v>
      </c>
      <c r="H19" t="str">
        <f>'B 103 Q2 2023'!H19</f>
        <v>ND</v>
      </c>
      <c r="I19" t="str">
        <f>'B 103 Q2 2023'!I19</f>
        <v>ND</v>
      </c>
      <c r="J19" t="str">
        <f>'B 103 Q2 2023'!J19</f>
        <v>ND</v>
      </c>
      <c r="K19" t="str">
        <f>'B 103 Q2 2023'!K19</f>
        <v>ND</v>
      </c>
      <c r="L19" t="str">
        <f>'B 103 Q2 2023'!L19</f>
        <v>ND</v>
      </c>
      <c r="M19" t="str">
        <f>'B 103 Q2 2023'!M19</f>
        <v>ND</v>
      </c>
      <c r="N19" t="str">
        <f>'B 103 Q2 2023'!N19</f>
        <v>ND</v>
      </c>
      <c r="O19" t="str">
        <f>'B 103 Q2 2023'!O19</f>
        <v>ND</v>
      </c>
      <c r="P19" t="str">
        <f>'B 103 Q2 2023'!P19</f>
        <v>ND</v>
      </c>
      <c r="Q19" t="str">
        <f>'B 103 Q2 2023'!Q19</f>
        <v>ND</v>
      </c>
      <c r="R19" t="str">
        <f>'B 103 Q2 2023'!R19</f>
        <v>ND</v>
      </c>
      <c r="S19" t="str">
        <f>'B 103 Q2 2023'!S19</f>
        <v>ND</v>
      </c>
      <c r="T19" t="str">
        <f>'B 103 Q2 2023'!T19</f>
        <v>ND</v>
      </c>
      <c r="U19" t="str">
        <f>'B 103 Q2 2023'!U19</f>
        <v>ND</v>
      </c>
      <c r="V19" t="str">
        <f>'B 103 Q2 2023'!V19</f>
        <v>ND</v>
      </c>
      <c r="W19" t="str">
        <f>'B 103 Q2 2023'!W19</f>
        <v>ND</v>
      </c>
      <c r="X19" t="str">
        <f>'B 103 Q2 2023'!X19</f>
        <v>ND</v>
      </c>
      <c r="Y19" t="str">
        <f>'B 103 Q2 2023'!Y19</f>
        <v>ND</v>
      </c>
      <c r="Z19" t="str">
        <f>'B 103 Q2 2023'!Z19</f>
        <v>ND</v>
      </c>
      <c r="AA19" t="str">
        <f>'B 103 Q2 2023'!AA19</f>
        <v>ND</v>
      </c>
      <c r="AB19" t="str">
        <f>'B 103 Q2 2023'!AB19</f>
        <v>ND</v>
      </c>
      <c r="AC19" t="str">
        <f>'B 103 Q2 2023'!AC19</f>
        <v>ND</v>
      </c>
      <c r="AD19" t="str">
        <f>'B 103 Q2 2023'!AD19</f>
        <v>ND</v>
      </c>
      <c r="AE19" t="str">
        <f>'B 103 Q2 2023'!AE19</f>
        <v>ND</v>
      </c>
      <c r="AF19" t="str">
        <f>'B 103 Q2 2023'!AF19</f>
        <v>ND</v>
      </c>
      <c r="AG19" t="str">
        <f>'B 103 Q2 2023'!AG19</f>
        <v>ND</v>
      </c>
      <c r="AH19" t="str">
        <f>'B 103 Q2 2023'!AH19</f>
        <v>ND</v>
      </c>
      <c r="AI19" t="str">
        <f>'B 103 Q2 2023'!AI19</f>
        <v>ND</v>
      </c>
      <c r="AJ19" t="str">
        <f>'B 103 Q2 2023'!AJ19</f>
        <v>ND</v>
      </c>
      <c r="AK19" t="str">
        <f>'B 103 Q2 2023'!AK19</f>
        <v>ND</v>
      </c>
      <c r="AL19" t="str">
        <f>'B 103 Q2 2023'!AL19</f>
        <v>ND</v>
      </c>
      <c r="AM19" t="str">
        <f>'B 103 Q2 2023'!AM19</f>
        <v>ND</v>
      </c>
      <c r="AN19" t="str">
        <f>'B 103 Q2 2023'!AN19</f>
        <v>ND</v>
      </c>
      <c r="AO19" t="str">
        <f>'B 103 Q2 2023'!AO19</f>
        <v>ND</v>
      </c>
      <c r="AP19" t="str">
        <f>'B 103 Q2 2023'!AP19</f>
        <v>ND</v>
      </c>
      <c r="AQ19" t="str">
        <f>'B 103 Q2 2023'!AQ19</f>
        <v>ND</v>
      </c>
      <c r="AR19" t="str">
        <f>'B 103 Q2 2023'!AR19</f>
        <v>ND</v>
      </c>
      <c r="AS19" t="str">
        <f>'B 103 Q2 2023'!AS19</f>
        <v>ND</v>
      </c>
      <c r="AT19" t="str">
        <f>'B 103 Q2 2023'!AT19</f>
        <v>ND</v>
      </c>
      <c r="AU19" t="str">
        <f>'B 103 Q2 2023'!AU19</f>
        <v>ND</v>
      </c>
      <c r="AV19" t="str">
        <f>'B 103 Q2 2023'!AV19</f>
        <v>ND</v>
      </c>
      <c r="AW19" t="str">
        <f>'B 103 Q2 2023'!AW19</f>
        <v>ND</v>
      </c>
      <c r="AX19" t="str">
        <f>'B 103 Q2 2023'!AX19</f>
        <v>ND</v>
      </c>
      <c r="AY19" t="str">
        <f>'B 103 Q2 2023'!AY19</f>
        <v>ND</v>
      </c>
      <c r="AZ19" t="str">
        <f>'B 103 Q2 2023'!AZ19</f>
        <v>ND</v>
      </c>
      <c r="BA19" t="str">
        <f>'B 103 Q2 2023'!BA19</f>
        <v>ND</v>
      </c>
      <c r="BB19" t="str">
        <f>'B 103 Q2 2023'!BB19</f>
        <v>ND</v>
      </c>
      <c r="BC19" t="str">
        <f>'B 103 Q2 2023'!BC19</f>
        <v>ND</v>
      </c>
      <c r="BD19" t="str">
        <f>'B 103 Q2 2023'!BD19</f>
        <v>ND</v>
      </c>
      <c r="BF19" t="str">
        <f t="shared" si="2"/>
        <v>ND</v>
      </c>
      <c r="BG19" t="str">
        <f t="shared" si="0"/>
        <v>ND</v>
      </c>
      <c r="BH19" t="e">
        <f t="shared" si="1"/>
        <v>#VALUE!</v>
      </c>
      <c r="BI19" t="e">
        <f t="shared" si="3"/>
        <v>#VALUE!</v>
      </c>
    </row>
    <row r="20" spans="1:61" x14ac:dyDescent="0.25">
      <c r="A20" t="str">
        <f>'B 103 Q2 2023'!A20</f>
        <v>1948Q4</v>
      </c>
      <c r="B20">
        <f>'B 103 Q2 2023'!B20</f>
        <v>396682</v>
      </c>
      <c r="C20">
        <f>'B 103 Q2 2023'!C20</f>
        <v>314618</v>
      </c>
      <c r="D20">
        <f>'B 103 Q2 2023'!D20</f>
        <v>199450</v>
      </c>
      <c r="E20">
        <f>'B 103 Q2 2023'!E20</f>
        <v>57118</v>
      </c>
      <c r="F20">
        <f>'B 103 Q2 2023'!F20</f>
        <v>8356</v>
      </c>
      <c r="G20">
        <f>'B 103 Q2 2023'!G20</f>
        <v>49694</v>
      </c>
      <c r="H20">
        <f>'B 103 Q2 2023'!H20</f>
        <v>82064</v>
      </c>
      <c r="I20">
        <f>'B 103 Q2 2023'!I20</f>
        <v>10</v>
      </c>
      <c r="J20">
        <f>'B 103 Q2 2023'!J20</f>
        <v>21861</v>
      </c>
      <c r="K20">
        <f>'B 103 Q2 2023'!K20</f>
        <v>900</v>
      </c>
      <c r="L20">
        <f>'B 103 Q2 2023'!L20</f>
        <v>0</v>
      </c>
      <c r="M20">
        <f>'B 103 Q2 2023'!M20</f>
        <v>0</v>
      </c>
      <c r="N20">
        <f>'B 103 Q2 2023'!N20</f>
        <v>13485</v>
      </c>
      <c r="O20">
        <f>'B 103 Q2 2023'!O20</f>
        <v>180</v>
      </c>
      <c r="P20">
        <f>'B 103 Q2 2023'!P20</f>
        <v>12853</v>
      </c>
      <c r="Q20">
        <f>'B 103 Q2 2023'!Q20</f>
        <v>0</v>
      </c>
      <c r="R20">
        <f>'B 103 Q2 2023'!R20</f>
        <v>452</v>
      </c>
      <c r="S20">
        <f>'B 103 Q2 2023'!S20</f>
        <v>4935</v>
      </c>
      <c r="T20">
        <f>'B 103 Q2 2023'!T20</f>
        <v>30</v>
      </c>
      <c r="U20">
        <f>'B 103 Q2 2023'!U20</f>
        <v>4905</v>
      </c>
      <c r="V20">
        <f>'B 103 Q2 2023'!V20</f>
        <v>362</v>
      </c>
      <c r="W20">
        <f>'B 103 Q2 2023'!W20</f>
        <v>0</v>
      </c>
      <c r="X20">
        <f>'B 103 Q2 2023'!X20</f>
        <v>8959</v>
      </c>
      <c r="Y20">
        <f>'B 103 Q2 2023'!Y20</f>
        <v>2</v>
      </c>
      <c r="Z20">
        <f>'B 103 Q2 2023'!Z20</f>
        <v>0</v>
      </c>
      <c r="AA20">
        <f>'B 103 Q2 2023'!AA20</f>
        <v>29600</v>
      </c>
      <c r="AB20">
        <f>'B 103 Q2 2023'!AB20</f>
        <v>1950</v>
      </c>
      <c r="AC20">
        <f>'B 103 Q2 2023'!AC20</f>
        <v>125516</v>
      </c>
      <c r="AD20">
        <f>'B 103 Q2 2023'!AD20</f>
        <v>32137</v>
      </c>
      <c r="AE20">
        <f>'B 103 Q2 2023'!AE20</f>
        <v>166</v>
      </c>
      <c r="AF20">
        <f>'B 103 Q2 2023'!AF20</f>
        <v>0</v>
      </c>
      <c r="AG20">
        <f>'B 103 Q2 2023'!AG20</f>
        <v>31971</v>
      </c>
      <c r="AH20">
        <f>'B 103 Q2 2023'!AH20</f>
        <v>30674</v>
      </c>
      <c r="AI20">
        <f>'B 103 Q2 2023'!AI20</f>
        <v>16181</v>
      </c>
      <c r="AJ20">
        <f>'B 103 Q2 2023'!AJ20</f>
        <v>2958</v>
      </c>
      <c r="AK20">
        <f>'B 103 Q2 2023'!AK20</f>
        <v>11535</v>
      </c>
      <c r="AL20">
        <f>'B 103 Q2 2023'!AL20</f>
        <v>359</v>
      </c>
      <c r="AM20">
        <f>'B 103 Q2 2023'!AM20</f>
        <v>24980</v>
      </c>
      <c r="AN20">
        <f>'B 103 Q2 2023'!AN20</f>
        <v>11108</v>
      </c>
      <c r="AO20">
        <f>'B 103 Q2 2023'!AO20</f>
        <v>26258</v>
      </c>
      <c r="AP20">
        <f>'B 103 Q2 2023'!AP20</f>
        <v>271166</v>
      </c>
      <c r="AQ20">
        <f>'B 103 Q2 2023'!AQ20</f>
        <v>94141</v>
      </c>
      <c r="AR20">
        <f>'B 103 Q2 2023'!AR20</f>
        <v>94141</v>
      </c>
      <c r="AS20">
        <f>'B 103 Q2 2023'!AS20</f>
        <v>0</v>
      </c>
      <c r="AT20">
        <f>'B 103 Q2 2023'!AT20</f>
        <v>1386</v>
      </c>
      <c r="AU20">
        <f>'B 103 Q2 2023'!AU20</f>
        <v>35.228231013556389</v>
      </c>
      <c r="AV20">
        <f>'B 103 Q2 2023'!AV20</f>
        <v>65.752039748968159</v>
      </c>
      <c r="AW20">
        <f>'B 103 Q2 2023'!AW20</f>
        <v>23.163280458891929</v>
      </c>
      <c r="AX20">
        <f>'B 103 Q2 2023'!AX20</f>
        <v>259126</v>
      </c>
      <c r="AY20">
        <f>'B 103 Q2 2023'!AY20</f>
        <v>177062</v>
      </c>
      <c r="AZ20">
        <f>'B 103 Q2 2023'!AZ20</f>
        <v>79060</v>
      </c>
      <c r="BA20">
        <f>'B 103 Q2 2023'!BA20</f>
        <v>42436</v>
      </c>
      <c r="BB20">
        <f>'B 103 Q2 2023'!BB20</f>
        <v>6702</v>
      </c>
      <c r="BC20">
        <f>'B 103 Q2 2023'!BC20</f>
        <v>48864</v>
      </c>
      <c r="BD20">
        <f>'B 103 Q2 2023'!BD20</f>
        <v>133610</v>
      </c>
      <c r="BF20">
        <f t="shared" si="2"/>
        <v>35.228231013556389</v>
      </c>
      <c r="BG20">
        <f t="shared" si="0"/>
        <v>26258</v>
      </c>
      <c r="BH20">
        <f t="shared" si="1"/>
        <v>74536.811087379043</v>
      </c>
      <c r="BI20">
        <f t="shared" si="3"/>
        <v>66180.811087379043</v>
      </c>
    </row>
    <row r="21" spans="1:61" x14ac:dyDescent="0.25">
      <c r="A21" t="str">
        <f>'B 103 Q2 2023'!A21</f>
        <v>1949Q1</v>
      </c>
      <c r="B21" t="str">
        <f>'B 103 Q2 2023'!B21</f>
        <v>ND</v>
      </c>
      <c r="C21" t="str">
        <f>'B 103 Q2 2023'!C21</f>
        <v>ND</v>
      </c>
      <c r="D21" t="str">
        <f>'B 103 Q2 2023'!D21</f>
        <v>ND</v>
      </c>
      <c r="E21" t="str">
        <f>'B 103 Q2 2023'!E21</f>
        <v>ND</v>
      </c>
      <c r="F21" t="str">
        <f>'B 103 Q2 2023'!F21</f>
        <v>ND</v>
      </c>
      <c r="G21" t="str">
        <f>'B 103 Q2 2023'!G21</f>
        <v>ND</v>
      </c>
      <c r="H21" t="str">
        <f>'B 103 Q2 2023'!H21</f>
        <v>ND</v>
      </c>
      <c r="I21" t="str">
        <f>'B 103 Q2 2023'!I21</f>
        <v>ND</v>
      </c>
      <c r="J21" t="str">
        <f>'B 103 Q2 2023'!J21</f>
        <v>ND</v>
      </c>
      <c r="K21" t="str">
        <f>'B 103 Q2 2023'!K21</f>
        <v>ND</v>
      </c>
      <c r="L21" t="str">
        <f>'B 103 Q2 2023'!L21</f>
        <v>ND</v>
      </c>
      <c r="M21" t="str">
        <f>'B 103 Q2 2023'!M21</f>
        <v>ND</v>
      </c>
      <c r="N21" t="str">
        <f>'B 103 Q2 2023'!N21</f>
        <v>ND</v>
      </c>
      <c r="O21" t="str">
        <f>'B 103 Q2 2023'!O21</f>
        <v>ND</v>
      </c>
      <c r="P21" t="str">
        <f>'B 103 Q2 2023'!P21</f>
        <v>ND</v>
      </c>
      <c r="Q21" t="str">
        <f>'B 103 Q2 2023'!Q21</f>
        <v>ND</v>
      </c>
      <c r="R21" t="str">
        <f>'B 103 Q2 2023'!R21</f>
        <v>ND</v>
      </c>
      <c r="S21" t="str">
        <f>'B 103 Q2 2023'!S21</f>
        <v>ND</v>
      </c>
      <c r="T21" t="str">
        <f>'B 103 Q2 2023'!T21</f>
        <v>ND</v>
      </c>
      <c r="U21" t="str">
        <f>'B 103 Q2 2023'!U21</f>
        <v>ND</v>
      </c>
      <c r="V21" t="str">
        <f>'B 103 Q2 2023'!V21</f>
        <v>ND</v>
      </c>
      <c r="W21" t="str">
        <f>'B 103 Q2 2023'!W21</f>
        <v>ND</v>
      </c>
      <c r="X21" t="str">
        <f>'B 103 Q2 2023'!X21</f>
        <v>ND</v>
      </c>
      <c r="Y21" t="str">
        <f>'B 103 Q2 2023'!Y21</f>
        <v>ND</v>
      </c>
      <c r="Z21" t="str">
        <f>'B 103 Q2 2023'!Z21</f>
        <v>ND</v>
      </c>
      <c r="AA21" t="str">
        <f>'B 103 Q2 2023'!AA21</f>
        <v>ND</v>
      </c>
      <c r="AB21" t="str">
        <f>'B 103 Q2 2023'!AB21</f>
        <v>ND</v>
      </c>
      <c r="AC21" t="str">
        <f>'B 103 Q2 2023'!AC21</f>
        <v>ND</v>
      </c>
      <c r="AD21" t="str">
        <f>'B 103 Q2 2023'!AD21</f>
        <v>ND</v>
      </c>
      <c r="AE21" t="str">
        <f>'B 103 Q2 2023'!AE21</f>
        <v>ND</v>
      </c>
      <c r="AF21" t="str">
        <f>'B 103 Q2 2023'!AF21</f>
        <v>ND</v>
      </c>
      <c r="AG21" t="str">
        <f>'B 103 Q2 2023'!AG21</f>
        <v>ND</v>
      </c>
      <c r="AH21" t="str">
        <f>'B 103 Q2 2023'!AH21</f>
        <v>ND</v>
      </c>
      <c r="AI21" t="str">
        <f>'B 103 Q2 2023'!AI21</f>
        <v>ND</v>
      </c>
      <c r="AJ21" t="str">
        <f>'B 103 Q2 2023'!AJ21</f>
        <v>ND</v>
      </c>
      <c r="AK21" t="str">
        <f>'B 103 Q2 2023'!AK21</f>
        <v>ND</v>
      </c>
      <c r="AL21" t="str">
        <f>'B 103 Q2 2023'!AL21</f>
        <v>ND</v>
      </c>
      <c r="AM21" t="str">
        <f>'B 103 Q2 2023'!AM21</f>
        <v>ND</v>
      </c>
      <c r="AN21" t="str">
        <f>'B 103 Q2 2023'!AN21</f>
        <v>ND</v>
      </c>
      <c r="AO21" t="str">
        <f>'B 103 Q2 2023'!AO21</f>
        <v>ND</v>
      </c>
      <c r="AP21" t="str">
        <f>'B 103 Q2 2023'!AP21</f>
        <v>ND</v>
      </c>
      <c r="AQ21" t="str">
        <f>'B 103 Q2 2023'!AQ21</f>
        <v>ND</v>
      </c>
      <c r="AR21" t="str">
        <f>'B 103 Q2 2023'!AR21</f>
        <v>ND</v>
      </c>
      <c r="AS21" t="str">
        <f>'B 103 Q2 2023'!AS21</f>
        <v>ND</v>
      </c>
      <c r="AT21" t="str">
        <f>'B 103 Q2 2023'!AT21</f>
        <v>ND</v>
      </c>
      <c r="AU21" t="str">
        <f>'B 103 Q2 2023'!AU21</f>
        <v>ND</v>
      </c>
      <c r="AV21" t="str">
        <f>'B 103 Q2 2023'!AV21</f>
        <v>ND</v>
      </c>
      <c r="AW21" t="str">
        <f>'B 103 Q2 2023'!AW21</f>
        <v>ND</v>
      </c>
      <c r="AX21" t="str">
        <f>'B 103 Q2 2023'!AX21</f>
        <v>ND</v>
      </c>
      <c r="AY21" t="str">
        <f>'B 103 Q2 2023'!AY21</f>
        <v>ND</v>
      </c>
      <c r="AZ21" t="str">
        <f>'B 103 Q2 2023'!AZ21</f>
        <v>ND</v>
      </c>
      <c r="BA21" t="str">
        <f>'B 103 Q2 2023'!BA21</f>
        <v>ND</v>
      </c>
      <c r="BB21" t="str">
        <f>'B 103 Q2 2023'!BB21</f>
        <v>ND</v>
      </c>
      <c r="BC21" t="str">
        <f>'B 103 Q2 2023'!BC21</f>
        <v>ND</v>
      </c>
      <c r="BD21" t="str">
        <f>'B 103 Q2 2023'!BD21</f>
        <v>ND</v>
      </c>
      <c r="BF21" t="str">
        <f t="shared" si="2"/>
        <v>ND</v>
      </c>
      <c r="BG21" t="str">
        <f t="shared" si="0"/>
        <v>ND</v>
      </c>
      <c r="BH21" t="e">
        <f t="shared" si="1"/>
        <v>#VALUE!</v>
      </c>
      <c r="BI21" t="e">
        <f t="shared" si="3"/>
        <v>#VALUE!</v>
      </c>
    </row>
    <row r="22" spans="1:61" x14ac:dyDescent="0.25">
      <c r="A22" t="str">
        <f>'B 103 Q2 2023'!A22</f>
        <v>1949Q2</v>
      </c>
      <c r="B22" t="str">
        <f>'B 103 Q2 2023'!B22</f>
        <v>ND</v>
      </c>
      <c r="C22" t="str">
        <f>'B 103 Q2 2023'!C22</f>
        <v>ND</v>
      </c>
      <c r="D22" t="str">
        <f>'B 103 Q2 2023'!D22</f>
        <v>ND</v>
      </c>
      <c r="E22" t="str">
        <f>'B 103 Q2 2023'!E22</f>
        <v>ND</v>
      </c>
      <c r="F22" t="str">
        <f>'B 103 Q2 2023'!F22</f>
        <v>ND</v>
      </c>
      <c r="G22" t="str">
        <f>'B 103 Q2 2023'!G22</f>
        <v>ND</v>
      </c>
      <c r="H22" t="str">
        <f>'B 103 Q2 2023'!H22</f>
        <v>ND</v>
      </c>
      <c r="I22" t="str">
        <f>'B 103 Q2 2023'!I22</f>
        <v>ND</v>
      </c>
      <c r="J22" t="str">
        <f>'B 103 Q2 2023'!J22</f>
        <v>ND</v>
      </c>
      <c r="K22" t="str">
        <f>'B 103 Q2 2023'!K22</f>
        <v>ND</v>
      </c>
      <c r="L22" t="str">
        <f>'B 103 Q2 2023'!L22</f>
        <v>ND</v>
      </c>
      <c r="M22" t="str">
        <f>'B 103 Q2 2023'!M22</f>
        <v>ND</v>
      </c>
      <c r="N22" t="str">
        <f>'B 103 Q2 2023'!N22</f>
        <v>ND</v>
      </c>
      <c r="O22" t="str">
        <f>'B 103 Q2 2023'!O22</f>
        <v>ND</v>
      </c>
      <c r="P22" t="str">
        <f>'B 103 Q2 2023'!P22</f>
        <v>ND</v>
      </c>
      <c r="Q22" t="str">
        <f>'B 103 Q2 2023'!Q22</f>
        <v>ND</v>
      </c>
      <c r="R22" t="str">
        <f>'B 103 Q2 2023'!R22</f>
        <v>ND</v>
      </c>
      <c r="S22" t="str">
        <f>'B 103 Q2 2023'!S22</f>
        <v>ND</v>
      </c>
      <c r="T22" t="str">
        <f>'B 103 Q2 2023'!T22</f>
        <v>ND</v>
      </c>
      <c r="U22" t="str">
        <f>'B 103 Q2 2023'!U22</f>
        <v>ND</v>
      </c>
      <c r="V22" t="str">
        <f>'B 103 Q2 2023'!V22</f>
        <v>ND</v>
      </c>
      <c r="W22" t="str">
        <f>'B 103 Q2 2023'!W22</f>
        <v>ND</v>
      </c>
      <c r="X22" t="str">
        <f>'B 103 Q2 2023'!X22</f>
        <v>ND</v>
      </c>
      <c r="Y22" t="str">
        <f>'B 103 Q2 2023'!Y22</f>
        <v>ND</v>
      </c>
      <c r="Z22" t="str">
        <f>'B 103 Q2 2023'!Z22</f>
        <v>ND</v>
      </c>
      <c r="AA22" t="str">
        <f>'B 103 Q2 2023'!AA22</f>
        <v>ND</v>
      </c>
      <c r="AB22" t="str">
        <f>'B 103 Q2 2023'!AB22</f>
        <v>ND</v>
      </c>
      <c r="AC22" t="str">
        <f>'B 103 Q2 2023'!AC22</f>
        <v>ND</v>
      </c>
      <c r="AD22" t="str">
        <f>'B 103 Q2 2023'!AD22</f>
        <v>ND</v>
      </c>
      <c r="AE22" t="str">
        <f>'B 103 Q2 2023'!AE22</f>
        <v>ND</v>
      </c>
      <c r="AF22" t="str">
        <f>'B 103 Q2 2023'!AF22</f>
        <v>ND</v>
      </c>
      <c r="AG22" t="str">
        <f>'B 103 Q2 2023'!AG22</f>
        <v>ND</v>
      </c>
      <c r="AH22" t="str">
        <f>'B 103 Q2 2023'!AH22</f>
        <v>ND</v>
      </c>
      <c r="AI22" t="str">
        <f>'B 103 Q2 2023'!AI22</f>
        <v>ND</v>
      </c>
      <c r="AJ22" t="str">
        <f>'B 103 Q2 2023'!AJ22</f>
        <v>ND</v>
      </c>
      <c r="AK22" t="str">
        <f>'B 103 Q2 2023'!AK22</f>
        <v>ND</v>
      </c>
      <c r="AL22" t="str">
        <f>'B 103 Q2 2023'!AL22</f>
        <v>ND</v>
      </c>
      <c r="AM22" t="str">
        <f>'B 103 Q2 2023'!AM22</f>
        <v>ND</v>
      </c>
      <c r="AN22" t="str">
        <f>'B 103 Q2 2023'!AN22</f>
        <v>ND</v>
      </c>
      <c r="AO22" t="str">
        <f>'B 103 Q2 2023'!AO22</f>
        <v>ND</v>
      </c>
      <c r="AP22" t="str">
        <f>'B 103 Q2 2023'!AP22</f>
        <v>ND</v>
      </c>
      <c r="AQ22" t="str">
        <f>'B 103 Q2 2023'!AQ22</f>
        <v>ND</v>
      </c>
      <c r="AR22" t="str">
        <f>'B 103 Q2 2023'!AR22</f>
        <v>ND</v>
      </c>
      <c r="AS22" t="str">
        <f>'B 103 Q2 2023'!AS22</f>
        <v>ND</v>
      </c>
      <c r="AT22" t="str">
        <f>'B 103 Q2 2023'!AT22</f>
        <v>ND</v>
      </c>
      <c r="AU22" t="str">
        <f>'B 103 Q2 2023'!AU22</f>
        <v>ND</v>
      </c>
      <c r="AV22" t="str">
        <f>'B 103 Q2 2023'!AV22</f>
        <v>ND</v>
      </c>
      <c r="AW22" t="str">
        <f>'B 103 Q2 2023'!AW22</f>
        <v>ND</v>
      </c>
      <c r="AX22" t="str">
        <f>'B 103 Q2 2023'!AX22</f>
        <v>ND</v>
      </c>
      <c r="AY22" t="str">
        <f>'B 103 Q2 2023'!AY22</f>
        <v>ND</v>
      </c>
      <c r="AZ22" t="str">
        <f>'B 103 Q2 2023'!AZ22</f>
        <v>ND</v>
      </c>
      <c r="BA22" t="str">
        <f>'B 103 Q2 2023'!BA22</f>
        <v>ND</v>
      </c>
      <c r="BB22" t="str">
        <f>'B 103 Q2 2023'!BB22</f>
        <v>ND</v>
      </c>
      <c r="BC22" t="str">
        <f>'B 103 Q2 2023'!BC22</f>
        <v>ND</v>
      </c>
      <c r="BD22" t="str">
        <f>'B 103 Q2 2023'!BD22</f>
        <v>ND</v>
      </c>
      <c r="BF22" t="str">
        <f t="shared" si="2"/>
        <v>ND</v>
      </c>
      <c r="BG22" t="str">
        <f t="shared" si="0"/>
        <v>ND</v>
      </c>
      <c r="BH22" t="e">
        <f t="shared" si="1"/>
        <v>#VALUE!</v>
      </c>
      <c r="BI22" t="e">
        <f t="shared" si="3"/>
        <v>#VALUE!</v>
      </c>
    </row>
    <row r="23" spans="1:61" x14ac:dyDescent="0.25">
      <c r="A23" t="str">
        <f>'B 103 Q2 2023'!A23</f>
        <v>1949Q3</v>
      </c>
      <c r="B23" t="str">
        <f>'B 103 Q2 2023'!B23</f>
        <v>ND</v>
      </c>
      <c r="C23" t="str">
        <f>'B 103 Q2 2023'!C23</f>
        <v>ND</v>
      </c>
      <c r="D23" t="str">
        <f>'B 103 Q2 2023'!D23</f>
        <v>ND</v>
      </c>
      <c r="E23" t="str">
        <f>'B 103 Q2 2023'!E23</f>
        <v>ND</v>
      </c>
      <c r="F23" t="str">
        <f>'B 103 Q2 2023'!F23</f>
        <v>ND</v>
      </c>
      <c r="G23" t="str">
        <f>'B 103 Q2 2023'!G23</f>
        <v>ND</v>
      </c>
      <c r="H23" t="str">
        <f>'B 103 Q2 2023'!H23</f>
        <v>ND</v>
      </c>
      <c r="I23" t="str">
        <f>'B 103 Q2 2023'!I23</f>
        <v>ND</v>
      </c>
      <c r="J23" t="str">
        <f>'B 103 Q2 2023'!J23</f>
        <v>ND</v>
      </c>
      <c r="K23" t="str">
        <f>'B 103 Q2 2023'!K23</f>
        <v>ND</v>
      </c>
      <c r="L23" t="str">
        <f>'B 103 Q2 2023'!L23</f>
        <v>ND</v>
      </c>
      <c r="M23" t="str">
        <f>'B 103 Q2 2023'!M23</f>
        <v>ND</v>
      </c>
      <c r="N23" t="str">
        <f>'B 103 Q2 2023'!N23</f>
        <v>ND</v>
      </c>
      <c r="O23" t="str">
        <f>'B 103 Q2 2023'!O23</f>
        <v>ND</v>
      </c>
      <c r="P23" t="str">
        <f>'B 103 Q2 2023'!P23</f>
        <v>ND</v>
      </c>
      <c r="Q23" t="str">
        <f>'B 103 Q2 2023'!Q23</f>
        <v>ND</v>
      </c>
      <c r="R23" t="str">
        <f>'B 103 Q2 2023'!R23</f>
        <v>ND</v>
      </c>
      <c r="S23" t="str">
        <f>'B 103 Q2 2023'!S23</f>
        <v>ND</v>
      </c>
      <c r="T23" t="str">
        <f>'B 103 Q2 2023'!T23</f>
        <v>ND</v>
      </c>
      <c r="U23" t="str">
        <f>'B 103 Q2 2023'!U23</f>
        <v>ND</v>
      </c>
      <c r="V23" t="str">
        <f>'B 103 Q2 2023'!V23</f>
        <v>ND</v>
      </c>
      <c r="W23" t="str">
        <f>'B 103 Q2 2023'!W23</f>
        <v>ND</v>
      </c>
      <c r="X23" t="str">
        <f>'B 103 Q2 2023'!X23</f>
        <v>ND</v>
      </c>
      <c r="Y23" t="str">
        <f>'B 103 Q2 2023'!Y23</f>
        <v>ND</v>
      </c>
      <c r="Z23" t="str">
        <f>'B 103 Q2 2023'!Z23</f>
        <v>ND</v>
      </c>
      <c r="AA23" t="str">
        <f>'B 103 Q2 2023'!AA23</f>
        <v>ND</v>
      </c>
      <c r="AB23" t="str">
        <f>'B 103 Q2 2023'!AB23</f>
        <v>ND</v>
      </c>
      <c r="AC23" t="str">
        <f>'B 103 Q2 2023'!AC23</f>
        <v>ND</v>
      </c>
      <c r="AD23" t="str">
        <f>'B 103 Q2 2023'!AD23</f>
        <v>ND</v>
      </c>
      <c r="AE23" t="str">
        <f>'B 103 Q2 2023'!AE23</f>
        <v>ND</v>
      </c>
      <c r="AF23" t="str">
        <f>'B 103 Q2 2023'!AF23</f>
        <v>ND</v>
      </c>
      <c r="AG23" t="str">
        <f>'B 103 Q2 2023'!AG23</f>
        <v>ND</v>
      </c>
      <c r="AH23" t="str">
        <f>'B 103 Q2 2023'!AH23</f>
        <v>ND</v>
      </c>
      <c r="AI23" t="str">
        <f>'B 103 Q2 2023'!AI23</f>
        <v>ND</v>
      </c>
      <c r="AJ23" t="str">
        <f>'B 103 Q2 2023'!AJ23</f>
        <v>ND</v>
      </c>
      <c r="AK23" t="str">
        <f>'B 103 Q2 2023'!AK23</f>
        <v>ND</v>
      </c>
      <c r="AL23" t="str">
        <f>'B 103 Q2 2023'!AL23</f>
        <v>ND</v>
      </c>
      <c r="AM23" t="str">
        <f>'B 103 Q2 2023'!AM23</f>
        <v>ND</v>
      </c>
      <c r="AN23" t="str">
        <f>'B 103 Q2 2023'!AN23</f>
        <v>ND</v>
      </c>
      <c r="AO23" t="str">
        <f>'B 103 Q2 2023'!AO23</f>
        <v>ND</v>
      </c>
      <c r="AP23" t="str">
        <f>'B 103 Q2 2023'!AP23</f>
        <v>ND</v>
      </c>
      <c r="AQ23" t="str">
        <f>'B 103 Q2 2023'!AQ23</f>
        <v>ND</v>
      </c>
      <c r="AR23" t="str">
        <f>'B 103 Q2 2023'!AR23</f>
        <v>ND</v>
      </c>
      <c r="AS23" t="str">
        <f>'B 103 Q2 2023'!AS23</f>
        <v>ND</v>
      </c>
      <c r="AT23" t="str">
        <f>'B 103 Q2 2023'!AT23</f>
        <v>ND</v>
      </c>
      <c r="AU23" t="str">
        <f>'B 103 Q2 2023'!AU23</f>
        <v>ND</v>
      </c>
      <c r="AV23" t="str">
        <f>'B 103 Q2 2023'!AV23</f>
        <v>ND</v>
      </c>
      <c r="AW23" t="str">
        <f>'B 103 Q2 2023'!AW23</f>
        <v>ND</v>
      </c>
      <c r="AX23" t="str">
        <f>'B 103 Q2 2023'!AX23</f>
        <v>ND</v>
      </c>
      <c r="AY23" t="str">
        <f>'B 103 Q2 2023'!AY23</f>
        <v>ND</v>
      </c>
      <c r="AZ23" t="str">
        <f>'B 103 Q2 2023'!AZ23</f>
        <v>ND</v>
      </c>
      <c r="BA23" t="str">
        <f>'B 103 Q2 2023'!BA23</f>
        <v>ND</v>
      </c>
      <c r="BB23" t="str">
        <f>'B 103 Q2 2023'!BB23</f>
        <v>ND</v>
      </c>
      <c r="BC23" t="str">
        <f>'B 103 Q2 2023'!BC23</f>
        <v>ND</v>
      </c>
      <c r="BD23" t="str">
        <f>'B 103 Q2 2023'!BD23</f>
        <v>ND</v>
      </c>
      <c r="BF23" t="str">
        <f t="shared" si="2"/>
        <v>ND</v>
      </c>
      <c r="BG23" t="str">
        <f t="shared" si="0"/>
        <v>ND</v>
      </c>
      <c r="BH23" t="e">
        <f t="shared" si="1"/>
        <v>#VALUE!</v>
      </c>
      <c r="BI23" t="e">
        <f t="shared" si="3"/>
        <v>#VALUE!</v>
      </c>
    </row>
    <row r="24" spans="1:61" x14ac:dyDescent="0.25">
      <c r="A24" t="str">
        <f>'B 103 Q2 2023'!A24</f>
        <v>1949Q4</v>
      </c>
      <c r="B24">
        <f>'B 103 Q2 2023'!B24</f>
        <v>406551</v>
      </c>
      <c r="C24">
        <f>'B 103 Q2 2023'!C24</f>
        <v>320170</v>
      </c>
      <c r="D24">
        <f>'B 103 Q2 2023'!D24</f>
        <v>203936</v>
      </c>
      <c r="E24">
        <f>'B 103 Q2 2023'!E24</f>
        <v>59233</v>
      </c>
      <c r="F24">
        <f>'B 103 Q2 2023'!F24</f>
        <v>8555</v>
      </c>
      <c r="G24">
        <f>'B 103 Q2 2023'!G24</f>
        <v>48446</v>
      </c>
      <c r="H24">
        <f>'B 103 Q2 2023'!H24</f>
        <v>86381</v>
      </c>
      <c r="I24">
        <f>'B 103 Q2 2023'!I24</f>
        <v>10</v>
      </c>
      <c r="J24">
        <f>'B 103 Q2 2023'!J24</f>
        <v>22903</v>
      </c>
      <c r="K24">
        <f>'B 103 Q2 2023'!K24</f>
        <v>900</v>
      </c>
      <c r="L24">
        <f>'B 103 Q2 2023'!L24</f>
        <v>0</v>
      </c>
      <c r="M24">
        <f>'B 103 Q2 2023'!M24</f>
        <v>0</v>
      </c>
      <c r="N24">
        <f>'B 103 Q2 2023'!N24</f>
        <v>15447</v>
      </c>
      <c r="O24">
        <f>'B 103 Q2 2023'!O24</f>
        <v>265</v>
      </c>
      <c r="P24">
        <f>'B 103 Q2 2023'!P24</f>
        <v>14697</v>
      </c>
      <c r="Q24">
        <f>'B 103 Q2 2023'!Q24</f>
        <v>0</v>
      </c>
      <c r="R24">
        <f>'B 103 Q2 2023'!R24</f>
        <v>485</v>
      </c>
      <c r="S24">
        <f>'B 103 Q2 2023'!S24</f>
        <v>5501</v>
      </c>
      <c r="T24">
        <f>'B 103 Q2 2023'!T24</f>
        <v>24</v>
      </c>
      <c r="U24">
        <f>'B 103 Q2 2023'!U24</f>
        <v>5477</v>
      </c>
      <c r="V24">
        <f>'B 103 Q2 2023'!V24</f>
        <v>404</v>
      </c>
      <c r="W24">
        <f>'B 103 Q2 2023'!W24</f>
        <v>0</v>
      </c>
      <c r="X24">
        <f>'B 103 Q2 2023'!X24</f>
        <v>9963</v>
      </c>
      <c r="Y24">
        <f>'B 103 Q2 2023'!Y24</f>
        <v>2</v>
      </c>
      <c r="Z24">
        <f>'B 103 Q2 2023'!Z24</f>
        <v>0</v>
      </c>
      <c r="AA24">
        <f>'B 103 Q2 2023'!AA24</f>
        <v>28640</v>
      </c>
      <c r="AB24">
        <f>'B 103 Q2 2023'!AB24</f>
        <v>2611</v>
      </c>
      <c r="AC24">
        <f>'B 103 Q2 2023'!AC24</f>
        <v>127077</v>
      </c>
      <c r="AD24">
        <f>'B 103 Q2 2023'!AD24</f>
        <v>35036</v>
      </c>
      <c r="AE24">
        <f>'B 103 Q2 2023'!AE24</f>
        <v>162</v>
      </c>
      <c r="AF24">
        <f>'B 103 Q2 2023'!AF24</f>
        <v>0</v>
      </c>
      <c r="AG24">
        <f>'B 103 Q2 2023'!AG24</f>
        <v>34874</v>
      </c>
      <c r="AH24">
        <f>'B 103 Q2 2023'!AH24</f>
        <v>29358</v>
      </c>
      <c r="AI24">
        <f>'B 103 Q2 2023'!AI24</f>
        <v>14287</v>
      </c>
      <c r="AJ24">
        <f>'B 103 Q2 2023'!AJ24</f>
        <v>2891</v>
      </c>
      <c r="AK24">
        <f>'B 103 Q2 2023'!AK24</f>
        <v>12181</v>
      </c>
      <c r="AL24">
        <f>'B 103 Q2 2023'!AL24</f>
        <v>389</v>
      </c>
      <c r="AM24">
        <f>'B 103 Q2 2023'!AM24</f>
        <v>24718</v>
      </c>
      <c r="AN24">
        <f>'B 103 Q2 2023'!AN24</f>
        <v>8806</v>
      </c>
      <c r="AO24">
        <f>'B 103 Q2 2023'!AO24</f>
        <v>28770</v>
      </c>
      <c r="AP24">
        <f>'B 103 Q2 2023'!AP24</f>
        <v>279474</v>
      </c>
      <c r="AQ24">
        <f>'B 103 Q2 2023'!AQ24</f>
        <v>103822</v>
      </c>
      <c r="AR24">
        <f>'B 103 Q2 2023'!AR24</f>
        <v>103822</v>
      </c>
      <c r="AS24">
        <f>'B 103 Q2 2023'!AS24</f>
        <v>0</v>
      </c>
      <c r="AT24">
        <f>'B 103 Q2 2023'!AT24</f>
        <v>1499</v>
      </c>
      <c r="AU24">
        <f>'B 103 Q2 2023'!AU24</f>
        <v>37.685483617129137</v>
      </c>
      <c r="AV24">
        <f>'B 103 Q2 2023'!AV24</f>
        <v>61.140593137209933</v>
      </c>
      <c r="AW24">
        <f>'B 103 Q2 2023'!AW24</f>
        <v>23.04112821013884</v>
      </c>
      <c r="AX24">
        <f>'B 103 Q2 2023'!AX24</f>
        <v>268592</v>
      </c>
      <c r="AY24">
        <f>'B 103 Q2 2023'!AY24</f>
        <v>182211</v>
      </c>
      <c r="AZ24">
        <f>'B 103 Q2 2023'!AZ24</f>
        <v>83299</v>
      </c>
      <c r="BA24">
        <f>'B 103 Q2 2023'!BA24</f>
        <v>46429</v>
      </c>
      <c r="BB24">
        <f>'B 103 Q2 2023'!BB24</f>
        <v>7145</v>
      </c>
      <c r="BC24">
        <f>'B 103 Q2 2023'!BC24</f>
        <v>45338</v>
      </c>
      <c r="BD24">
        <f>'B 103 Q2 2023'!BD24</f>
        <v>141515</v>
      </c>
      <c r="BF24">
        <f t="shared" si="2"/>
        <v>37.685483617129137</v>
      </c>
      <c r="BG24">
        <f t="shared" si="0"/>
        <v>28770</v>
      </c>
      <c r="BH24">
        <f t="shared" si="1"/>
        <v>76342.392981586163</v>
      </c>
      <c r="BI24">
        <f t="shared" si="3"/>
        <v>67787.392981586163</v>
      </c>
    </row>
    <row r="25" spans="1:61" x14ac:dyDescent="0.25">
      <c r="A25" t="str">
        <f>'B 103 Q2 2023'!A25</f>
        <v>1950Q1</v>
      </c>
      <c r="B25" t="str">
        <f>'B 103 Q2 2023'!B25</f>
        <v>ND</v>
      </c>
      <c r="C25" t="str">
        <f>'B 103 Q2 2023'!C25</f>
        <v>ND</v>
      </c>
      <c r="D25" t="str">
        <f>'B 103 Q2 2023'!D25</f>
        <v>ND</v>
      </c>
      <c r="E25" t="str">
        <f>'B 103 Q2 2023'!E25</f>
        <v>ND</v>
      </c>
      <c r="F25" t="str">
        <f>'B 103 Q2 2023'!F25</f>
        <v>ND</v>
      </c>
      <c r="G25" t="str">
        <f>'B 103 Q2 2023'!G25</f>
        <v>ND</v>
      </c>
      <c r="H25" t="str">
        <f>'B 103 Q2 2023'!H25</f>
        <v>ND</v>
      </c>
      <c r="I25" t="str">
        <f>'B 103 Q2 2023'!I25</f>
        <v>ND</v>
      </c>
      <c r="J25" t="str">
        <f>'B 103 Q2 2023'!J25</f>
        <v>ND</v>
      </c>
      <c r="K25" t="str">
        <f>'B 103 Q2 2023'!K25</f>
        <v>ND</v>
      </c>
      <c r="L25" t="str">
        <f>'B 103 Q2 2023'!L25</f>
        <v>ND</v>
      </c>
      <c r="M25" t="str">
        <f>'B 103 Q2 2023'!M25</f>
        <v>ND</v>
      </c>
      <c r="N25" t="str">
        <f>'B 103 Q2 2023'!N25</f>
        <v>ND</v>
      </c>
      <c r="O25" t="str">
        <f>'B 103 Q2 2023'!O25</f>
        <v>ND</v>
      </c>
      <c r="P25" t="str">
        <f>'B 103 Q2 2023'!P25</f>
        <v>ND</v>
      </c>
      <c r="Q25" t="str">
        <f>'B 103 Q2 2023'!Q25</f>
        <v>ND</v>
      </c>
      <c r="R25" t="str">
        <f>'B 103 Q2 2023'!R25</f>
        <v>ND</v>
      </c>
      <c r="S25" t="str">
        <f>'B 103 Q2 2023'!S25</f>
        <v>ND</v>
      </c>
      <c r="T25" t="str">
        <f>'B 103 Q2 2023'!T25</f>
        <v>ND</v>
      </c>
      <c r="U25" t="str">
        <f>'B 103 Q2 2023'!U25</f>
        <v>ND</v>
      </c>
      <c r="V25" t="str">
        <f>'B 103 Q2 2023'!V25</f>
        <v>ND</v>
      </c>
      <c r="W25" t="str">
        <f>'B 103 Q2 2023'!W25</f>
        <v>ND</v>
      </c>
      <c r="X25" t="str">
        <f>'B 103 Q2 2023'!X25</f>
        <v>ND</v>
      </c>
      <c r="Y25" t="str">
        <f>'B 103 Q2 2023'!Y25</f>
        <v>ND</v>
      </c>
      <c r="Z25" t="str">
        <f>'B 103 Q2 2023'!Z25</f>
        <v>ND</v>
      </c>
      <c r="AA25" t="str">
        <f>'B 103 Q2 2023'!AA25</f>
        <v>ND</v>
      </c>
      <c r="AB25" t="str">
        <f>'B 103 Q2 2023'!AB25</f>
        <v>ND</v>
      </c>
      <c r="AC25" t="str">
        <f>'B 103 Q2 2023'!AC25</f>
        <v>ND</v>
      </c>
      <c r="AD25" t="str">
        <f>'B 103 Q2 2023'!AD25</f>
        <v>ND</v>
      </c>
      <c r="AE25" t="str">
        <f>'B 103 Q2 2023'!AE25</f>
        <v>ND</v>
      </c>
      <c r="AF25" t="str">
        <f>'B 103 Q2 2023'!AF25</f>
        <v>ND</v>
      </c>
      <c r="AG25" t="str">
        <f>'B 103 Q2 2023'!AG25</f>
        <v>ND</v>
      </c>
      <c r="AH25" t="str">
        <f>'B 103 Q2 2023'!AH25</f>
        <v>ND</v>
      </c>
      <c r="AI25" t="str">
        <f>'B 103 Q2 2023'!AI25</f>
        <v>ND</v>
      </c>
      <c r="AJ25" t="str">
        <f>'B 103 Q2 2023'!AJ25</f>
        <v>ND</v>
      </c>
      <c r="AK25" t="str">
        <f>'B 103 Q2 2023'!AK25</f>
        <v>ND</v>
      </c>
      <c r="AL25" t="str">
        <f>'B 103 Q2 2023'!AL25</f>
        <v>ND</v>
      </c>
      <c r="AM25" t="str">
        <f>'B 103 Q2 2023'!AM25</f>
        <v>ND</v>
      </c>
      <c r="AN25" t="str">
        <f>'B 103 Q2 2023'!AN25</f>
        <v>ND</v>
      </c>
      <c r="AO25" t="str">
        <f>'B 103 Q2 2023'!AO25</f>
        <v>ND</v>
      </c>
      <c r="AP25" t="str">
        <f>'B 103 Q2 2023'!AP25</f>
        <v>ND</v>
      </c>
      <c r="AQ25" t="str">
        <f>'B 103 Q2 2023'!AQ25</f>
        <v>ND</v>
      </c>
      <c r="AR25" t="str">
        <f>'B 103 Q2 2023'!AR25</f>
        <v>ND</v>
      </c>
      <c r="AS25" t="str">
        <f>'B 103 Q2 2023'!AS25</f>
        <v>ND</v>
      </c>
      <c r="AT25" t="str">
        <f>'B 103 Q2 2023'!AT25</f>
        <v>ND</v>
      </c>
      <c r="AU25" t="str">
        <f>'B 103 Q2 2023'!AU25</f>
        <v>ND</v>
      </c>
      <c r="AV25" t="str">
        <f>'B 103 Q2 2023'!AV25</f>
        <v>ND</v>
      </c>
      <c r="AW25" t="str">
        <f>'B 103 Q2 2023'!AW25</f>
        <v>ND</v>
      </c>
      <c r="AX25" t="str">
        <f>'B 103 Q2 2023'!AX25</f>
        <v>ND</v>
      </c>
      <c r="AY25" t="str">
        <f>'B 103 Q2 2023'!AY25</f>
        <v>ND</v>
      </c>
      <c r="AZ25" t="str">
        <f>'B 103 Q2 2023'!AZ25</f>
        <v>ND</v>
      </c>
      <c r="BA25" t="str">
        <f>'B 103 Q2 2023'!BA25</f>
        <v>ND</v>
      </c>
      <c r="BB25" t="str">
        <f>'B 103 Q2 2023'!BB25</f>
        <v>ND</v>
      </c>
      <c r="BC25" t="str">
        <f>'B 103 Q2 2023'!BC25</f>
        <v>ND</v>
      </c>
      <c r="BD25" t="str">
        <f>'B 103 Q2 2023'!BD25</f>
        <v>ND</v>
      </c>
      <c r="BF25" t="str">
        <f t="shared" si="2"/>
        <v>ND</v>
      </c>
      <c r="BG25" t="str">
        <f t="shared" si="0"/>
        <v>ND</v>
      </c>
      <c r="BH25" t="e">
        <f t="shared" si="1"/>
        <v>#VALUE!</v>
      </c>
      <c r="BI25" t="e">
        <f t="shared" si="3"/>
        <v>#VALUE!</v>
      </c>
    </row>
    <row r="26" spans="1:61" x14ac:dyDescent="0.25">
      <c r="A26" t="str">
        <f>'B 103 Q2 2023'!A26</f>
        <v>1950Q2</v>
      </c>
      <c r="B26" t="str">
        <f>'B 103 Q2 2023'!B26</f>
        <v>ND</v>
      </c>
      <c r="C26" t="str">
        <f>'B 103 Q2 2023'!C26</f>
        <v>ND</v>
      </c>
      <c r="D26" t="str">
        <f>'B 103 Q2 2023'!D26</f>
        <v>ND</v>
      </c>
      <c r="E26" t="str">
        <f>'B 103 Q2 2023'!E26</f>
        <v>ND</v>
      </c>
      <c r="F26" t="str">
        <f>'B 103 Q2 2023'!F26</f>
        <v>ND</v>
      </c>
      <c r="G26" t="str">
        <f>'B 103 Q2 2023'!G26</f>
        <v>ND</v>
      </c>
      <c r="H26" t="str">
        <f>'B 103 Q2 2023'!H26</f>
        <v>ND</v>
      </c>
      <c r="I26" t="str">
        <f>'B 103 Q2 2023'!I26</f>
        <v>ND</v>
      </c>
      <c r="J26" t="str">
        <f>'B 103 Q2 2023'!J26</f>
        <v>ND</v>
      </c>
      <c r="K26" t="str">
        <f>'B 103 Q2 2023'!K26</f>
        <v>ND</v>
      </c>
      <c r="L26" t="str">
        <f>'B 103 Q2 2023'!L26</f>
        <v>ND</v>
      </c>
      <c r="M26" t="str">
        <f>'B 103 Q2 2023'!M26</f>
        <v>ND</v>
      </c>
      <c r="N26" t="str">
        <f>'B 103 Q2 2023'!N26</f>
        <v>ND</v>
      </c>
      <c r="O26" t="str">
        <f>'B 103 Q2 2023'!O26</f>
        <v>ND</v>
      </c>
      <c r="P26" t="str">
        <f>'B 103 Q2 2023'!P26</f>
        <v>ND</v>
      </c>
      <c r="Q26" t="str">
        <f>'B 103 Q2 2023'!Q26</f>
        <v>ND</v>
      </c>
      <c r="R26" t="str">
        <f>'B 103 Q2 2023'!R26</f>
        <v>ND</v>
      </c>
      <c r="S26" t="str">
        <f>'B 103 Q2 2023'!S26</f>
        <v>ND</v>
      </c>
      <c r="T26" t="str">
        <f>'B 103 Q2 2023'!T26</f>
        <v>ND</v>
      </c>
      <c r="U26" t="str">
        <f>'B 103 Q2 2023'!U26</f>
        <v>ND</v>
      </c>
      <c r="V26" t="str">
        <f>'B 103 Q2 2023'!V26</f>
        <v>ND</v>
      </c>
      <c r="W26" t="str">
        <f>'B 103 Q2 2023'!W26</f>
        <v>ND</v>
      </c>
      <c r="X26" t="str">
        <f>'B 103 Q2 2023'!X26</f>
        <v>ND</v>
      </c>
      <c r="Y26" t="str">
        <f>'B 103 Q2 2023'!Y26</f>
        <v>ND</v>
      </c>
      <c r="Z26" t="str">
        <f>'B 103 Q2 2023'!Z26</f>
        <v>ND</v>
      </c>
      <c r="AA26" t="str">
        <f>'B 103 Q2 2023'!AA26</f>
        <v>ND</v>
      </c>
      <c r="AB26" t="str">
        <f>'B 103 Q2 2023'!AB26</f>
        <v>ND</v>
      </c>
      <c r="AC26" t="str">
        <f>'B 103 Q2 2023'!AC26</f>
        <v>ND</v>
      </c>
      <c r="AD26" t="str">
        <f>'B 103 Q2 2023'!AD26</f>
        <v>ND</v>
      </c>
      <c r="AE26" t="str">
        <f>'B 103 Q2 2023'!AE26</f>
        <v>ND</v>
      </c>
      <c r="AF26" t="str">
        <f>'B 103 Q2 2023'!AF26</f>
        <v>ND</v>
      </c>
      <c r="AG26" t="str">
        <f>'B 103 Q2 2023'!AG26</f>
        <v>ND</v>
      </c>
      <c r="AH26" t="str">
        <f>'B 103 Q2 2023'!AH26</f>
        <v>ND</v>
      </c>
      <c r="AI26" t="str">
        <f>'B 103 Q2 2023'!AI26</f>
        <v>ND</v>
      </c>
      <c r="AJ26" t="str">
        <f>'B 103 Q2 2023'!AJ26</f>
        <v>ND</v>
      </c>
      <c r="AK26" t="str">
        <f>'B 103 Q2 2023'!AK26</f>
        <v>ND</v>
      </c>
      <c r="AL26" t="str">
        <f>'B 103 Q2 2023'!AL26</f>
        <v>ND</v>
      </c>
      <c r="AM26" t="str">
        <f>'B 103 Q2 2023'!AM26</f>
        <v>ND</v>
      </c>
      <c r="AN26" t="str">
        <f>'B 103 Q2 2023'!AN26</f>
        <v>ND</v>
      </c>
      <c r="AO26" t="str">
        <f>'B 103 Q2 2023'!AO26</f>
        <v>ND</v>
      </c>
      <c r="AP26" t="str">
        <f>'B 103 Q2 2023'!AP26</f>
        <v>ND</v>
      </c>
      <c r="AQ26" t="str">
        <f>'B 103 Q2 2023'!AQ26</f>
        <v>ND</v>
      </c>
      <c r="AR26" t="str">
        <f>'B 103 Q2 2023'!AR26</f>
        <v>ND</v>
      </c>
      <c r="AS26" t="str">
        <f>'B 103 Q2 2023'!AS26</f>
        <v>ND</v>
      </c>
      <c r="AT26" t="str">
        <f>'B 103 Q2 2023'!AT26</f>
        <v>ND</v>
      </c>
      <c r="AU26" t="str">
        <f>'B 103 Q2 2023'!AU26</f>
        <v>ND</v>
      </c>
      <c r="AV26" t="str">
        <f>'B 103 Q2 2023'!AV26</f>
        <v>ND</v>
      </c>
      <c r="AW26" t="str">
        <f>'B 103 Q2 2023'!AW26</f>
        <v>ND</v>
      </c>
      <c r="AX26" t="str">
        <f>'B 103 Q2 2023'!AX26</f>
        <v>ND</v>
      </c>
      <c r="AY26" t="str">
        <f>'B 103 Q2 2023'!AY26</f>
        <v>ND</v>
      </c>
      <c r="AZ26" t="str">
        <f>'B 103 Q2 2023'!AZ26</f>
        <v>ND</v>
      </c>
      <c r="BA26" t="str">
        <f>'B 103 Q2 2023'!BA26</f>
        <v>ND</v>
      </c>
      <c r="BB26" t="str">
        <f>'B 103 Q2 2023'!BB26</f>
        <v>ND</v>
      </c>
      <c r="BC26" t="str">
        <f>'B 103 Q2 2023'!BC26</f>
        <v>ND</v>
      </c>
      <c r="BD26" t="str">
        <f>'B 103 Q2 2023'!BD26</f>
        <v>ND</v>
      </c>
      <c r="BF26" t="str">
        <f t="shared" si="2"/>
        <v>ND</v>
      </c>
      <c r="BG26" t="str">
        <f t="shared" si="0"/>
        <v>ND</v>
      </c>
      <c r="BH26" t="e">
        <f t="shared" si="1"/>
        <v>#VALUE!</v>
      </c>
      <c r="BI26" t="e">
        <f t="shared" si="3"/>
        <v>#VALUE!</v>
      </c>
    </row>
    <row r="27" spans="1:61" x14ac:dyDescent="0.25">
      <c r="A27" t="str">
        <f>'B 103 Q2 2023'!A27</f>
        <v>1950Q3</v>
      </c>
      <c r="B27" t="str">
        <f>'B 103 Q2 2023'!B27</f>
        <v>ND</v>
      </c>
      <c r="C27" t="str">
        <f>'B 103 Q2 2023'!C27</f>
        <v>ND</v>
      </c>
      <c r="D27" t="str">
        <f>'B 103 Q2 2023'!D27</f>
        <v>ND</v>
      </c>
      <c r="E27" t="str">
        <f>'B 103 Q2 2023'!E27</f>
        <v>ND</v>
      </c>
      <c r="F27" t="str">
        <f>'B 103 Q2 2023'!F27</f>
        <v>ND</v>
      </c>
      <c r="G27" t="str">
        <f>'B 103 Q2 2023'!G27</f>
        <v>ND</v>
      </c>
      <c r="H27" t="str">
        <f>'B 103 Q2 2023'!H27</f>
        <v>ND</v>
      </c>
      <c r="I27" t="str">
        <f>'B 103 Q2 2023'!I27</f>
        <v>ND</v>
      </c>
      <c r="J27" t="str">
        <f>'B 103 Q2 2023'!J27</f>
        <v>ND</v>
      </c>
      <c r="K27" t="str">
        <f>'B 103 Q2 2023'!K27</f>
        <v>ND</v>
      </c>
      <c r="L27" t="str">
        <f>'B 103 Q2 2023'!L27</f>
        <v>ND</v>
      </c>
      <c r="M27" t="str">
        <f>'B 103 Q2 2023'!M27</f>
        <v>ND</v>
      </c>
      <c r="N27" t="str">
        <f>'B 103 Q2 2023'!N27</f>
        <v>ND</v>
      </c>
      <c r="O27" t="str">
        <f>'B 103 Q2 2023'!O27</f>
        <v>ND</v>
      </c>
      <c r="P27" t="str">
        <f>'B 103 Q2 2023'!P27</f>
        <v>ND</v>
      </c>
      <c r="Q27" t="str">
        <f>'B 103 Q2 2023'!Q27</f>
        <v>ND</v>
      </c>
      <c r="R27" t="str">
        <f>'B 103 Q2 2023'!R27</f>
        <v>ND</v>
      </c>
      <c r="S27" t="str">
        <f>'B 103 Q2 2023'!S27</f>
        <v>ND</v>
      </c>
      <c r="T27" t="str">
        <f>'B 103 Q2 2023'!T27</f>
        <v>ND</v>
      </c>
      <c r="U27" t="str">
        <f>'B 103 Q2 2023'!U27</f>
        <v>ND</v>
      </c>
      <c r="V27" t="str">
        <f>'B 103 Q2 2023'!V27</f>
        <v>ND</v>
      </c>
      <c r="W27" t="str">
        <f>'B 103 Q2 2023'!W27</f>
        <v>ND</v>
      </c>
      <c r="X27" t="str">
        <f>'B 103 Q2 2023'!X27</f>
        <v>ND</v>
      </c>
      <c r="Y27" t="str">
        <f>'B 103 Q2 2023'!Y27</f>
        <v>ND</v>
      </c>
      <c r="Z27" t="str">
        <f>'B 103 Q2 2023'!Z27</f>
        <v>ND</v>
      </c>
      <c r="AA27" t="str">
        <f>'B 103 Q2 2023'!AA27</f>
        <v>ND</v>
      </c>
      <c r="AB27" t="str">
        <f>'B 103 Q2 2023'!AB27</f>
        <v>ND</v>
      </c>
      <c r="AC27" t="str">
        <f>'B 103 Q2 2023'!AC27</f>
        <v>ND</v>
      </c>
      <c r="AD27" t="str">
        <f>'B 103 Q2 2023'!AD27</f>
        <v>ND</v>
      </c>
      <c r="AE27" t="str">
        <f>'B 103 Q2 2023'!AE27</f>
        <v>ND</v>
      </c>
      <c r="AF27" t="str">
        <f>'B 103 Q2 2023'!AF27</f>
        <v>ND</v>
      </c>
      <c r="AG27" t="str">
        <f>'B 103 Q2 2023'!AG27</f>
        <v>ND</v>
      </c>
      <c r="AH27" t="str">
        <f>'B 103 Q2 2023'!AH27</f>
        <v>ND</v>
      </c>
      <c r="AI27" t="str">
        <f>'B 103 Q2 2023'!AI27</f>
        <v>ND</v>
      </c>
      <c r="AJ27" t="str">
        <f>'B 103 Q2 2023'!AJ27</f>
        <v>ND</v>
      </c>
      <c r="AK27" t="str">
        <f>'B 103 Q2 2023'!AK27</f>
        <v>ND</v>
      </c>
      <c r="AL27" t="str">
        <f>'B 103 Q2 2023'!AL27</f>
        <v>ND</v>
      </c>
      <c r="AM27" t="str">
        <f>'B 103 Q2 2023'!AM27</f>
        <v>ND</v>
      </c>
      <c r="AN27" t="str">
        <f>'B 103 Q2 2023'!AN27</f>
        <v>ND</v>
      </c>
      <c r="AO27" t="str">
        <f>'B 103 Q2 2023'!AO27</f>
        <v>ND</v>
      </c>
      <c r="AP27" t="str">
        <f>'B 103 Q2 2023'!AP27</f>
        <v>ND</v>
      </c>
      <c r="AQ27" t="str">
        <f>'B 103 Q2 2023'!AQ27</f>
        <v>ND</v>
      </c>
      <c r="AR27" t="str">
        <f>'B 103 Q2 2023'!AR27</f>
        <v>ND</v>
      </c>
      <c r="AS27" t="str">
        <f>'B 103 Q2 2023'!AS27</f>
        <v>ND</v>
      </c>
      <c r="AT27" t="str">
        <f>'B 103 Q2 2023'!AT27</f>
        <v>ND</v>
      </c>
      <c r="AU27" t="str">
        <f>'B 103 Q2 2023'!AU27</f>
        <v>ND</v>
      </c>
      <c r="AV27" t="str">
        <f>'B 103 Q2 2023'!AV27</f>
        <v>ND</v>
      </c>
      <c r="AW27" t="str">
        <f>'B 103 Q2 2023'!AW27</f>
        <v>ND</v>
      </c>
      <c r="AX27" t="str">
        <f>'B 103 Q2 2023'!AX27</f>
        <v>ND</v>
      </c>
      <c r="AY27" t="str">
        <f>'B 103 Q2 2023'!AY27</f>
        <v>ND</v>
      </c>
      <c r="AZ27" t="str">
        <f>'B 103 Q2 2023'!AZ27</f>
        <v>ND</v>
      </c>
      <c r="BA27" t="str">
        <f>'B 103 Q2 2023'!BA27</f>
        <v>ND</v>
      </c>
      <c r="BB27" t="str">
        <f>'B 103 Q2 2023'!BB27</f>
        <v>ND</v>
      </c>
      <c r="BC27" t="str">
        <f>'B 103 Q2 2023'!BC27</f>
        <v>ND</v>
      </c>
      <c r="BD27" t="str">
        <f>'B 103 Q2 2023'!BD27</f>
        <v>ND</v>
      </c>
      <c r="BF27" t="str">
        <f t="shared" si="2"/>
        <v>ND</v>
      </c>
      <c r="BG27" t="str">
        <f t="shared" si="0"/>
        <v>ND</v>
      </c>
      <c r="BH27" t="e">
        <f t="shared" si="1"/>
        <v>#VALUE!</v>
      </c>
      <c r="BI27" t="e">
        <f t="shared" si="3"/>
        <v>#VALUE!</v>
      </c>
    </row>
    <row r="28" spans="1:61" x14ac:dyDescent="0.25">
      <c r="A28" t="str">
        <f>'B 103 Q2 2023'!A28</f>
        <v>1950Q4</v>
      </c>
      <c r="B28">
        <f>'B 103 Q2 2023'!B28</f>
        <v>453776</v>
      </c>
      <c r="C28">
        <f>'B 103 Q2 2023'!C28</f>
        <v>350144</v>
      </c>
      <c r="D28">
        <f>'B 103 Q2 2023'!D28</f>
        <v>220714</v>
      </c>
      <c r="E28">
        <f>'B 103 Q2 2023'!E28</f>
        <v>68431</v>
      </c>
      <c r="F28">
        <f>'B 103 Q2 2023'!F28</f>
        <v>9455</v>
      </c>
      <c r="G28">
        <f>'B 103 Q2 2023'!G28</f>
        <v>51544</v>
      </c>
      <c r="H28">
        <f>'B 103 Q2 2023'!H28</f>
        <v>103632</v>
      </c>
      <c r="I28">
        <f>'B 103 Q2 2023'!I28</f>
        <v>57</v>
      </c>
      <c r="J28">
        <f>'B 103 Q2 2023'!J28</f>
        <v>24222</v>
      </c>
      <c r="K28">
        <f>'B 103 Q2 2023'!K28</f>
        <v>900</v>
      </c>
      <c r="L28">
        <f>'B 103 Q2 2023'!L28</f>
        <v>0</v>
      </c>
      <c r="M28">
        <f>'B 103 Q2 2023'!M28</f>
        <v>0</v>
      </c>
      <c r="N28">
        <f>'B 103 Q2 2023'!N28</f>
        <v>18665</v>
      </c>
      <c r="O28">
        <f>'B 103 Q2 2023'!O28</f>
        <v>143</v>
      </c>
      <c r="P28">
        <f>'B 103 Q2 2023'!P28</f>
        <v>17870</v>
      </c>
      <c r="Q28">
        <f>'B 103 Q2 2023'!Q28</f>
        <v>0</v>
      </c>
      <c r="R28">
        <f>'B 103 Q2 2023'!R28</f>
        <v>652</v>
      </c>
      <c r="S28">
        <f>'B 103 Q2 2023'!S28</f>
        <v>6614</v>
      </c>
      <c r="T28">
        <f>'B 103 Q2 2023'!T28</f>
        <v>23</v>
      </c>
      <c r="U28">
        <f>'B 103 Q2 2023'!U28</f>
        <v>6591</v>
      </c>
      <c r="V28">
        <f>'B 103 Q2 2023'!V28</f>
        <v>443</v>
      </c>
      <c r="W28">
        <f>'B 103 Q2 2023'!W28</f>
        <v>0</v>
      </c>
      <c r="X28">
        <f>'B 103 Q2 2023'!X28</f>
        <v>10976</v>
      </c>
      <c r="Y28">
        <f>'B 103 Q2 2023'!Y28</f>
        <v>2</v>
      </c>
      <c r="Z28">
        <f>'B 103 Q2 2023'!Z28</f>
        <v>0</v>
      </c>
      <c r="AA28">
        <f>'B 103 Q2 2023'!AA28</f>
        <v>38583</v>
      </c>
      <c r="AB28">
        <f>'B 103 Q2 2023'!AB28</f>
        <v>3170</v>
      </c>
      <c r="AC28">
        <f>'B 103 Q2 2023'!AC28</f>
        <v>151599</v>
      </c>
      <c r="AD28">
        <f>'B 103 Q2 2023'!AD28</f>
        <v>36705</v>
      </c>
      <c r="AE28">
        <f>'B 103 Q2 2023'!AE28</f>
        <v>207</v>
      </c>
      <c r="AF28">
        <f>'B 103 Q2 2023'!AF28</f>
        <v>0</v>
      </c>
      <c r="AG28">
        <f>'B 103 Q2 2023'!AG28</f>
        <v>36498</v>
      </c>
      <c r="AH28">
        <f>'B 103 Q2 2023'!AH28</f>
        <v>33734</v>
      </c>
      <c r="AI28">
        <f>'B 103 Q2 2023'!AI28</f>
        <v>17974</v>
      </c>
      <c r="AJ28">
        <f>'B 103 Q2 2023'!AJ28</f>
        <v>3126</v>
      </c>
      <c r="AK28">
        <f>'B 103 Q2 2023'!AK28</f>
        <v>12634</v>
      </c>
      <c r="AL28">
        <f>'B 103 Q2 2023'!AL28</f>
        <v>480</v>
      </c>
      <c r="AM28">
        <f>'B 103 Q2 2023'!AM28</f>
        <v>32694</v>
      </c>
      <c r="AN28">
        <f>'B 103 Q2 2023'!AN28</f>
        <v>16061</v>
      </c>
      <c r="AO28">
        <f>'B 103 Q2 2023'!AO28</f>
        <v>31925</v>
      </c>
      <c r="AP28">
        <f>'B 103 Q2 2023'!AP28</f>
        <v>302177</v>
      </c>
      <c r="AQ28">
        <f>'B 103 Q2 2023'!AQ28</f>
        <v>126681</v>
      </c>
      <c r="AR28">
        <f>'B 103 Q2 2023'!AR28</f>
        <v>126681</v>
      </c>
      <c r="AS28">
        <f>'B 103 Q2 2023'!AS28</f>
        <v>0</v>
      </c>
      <c r="AT28">
        <f>'B 103 Q2 2023'!AT28</f>
        <v>1848</v>
      </c>
      <c r="AU28">
        <f>'B 103 Q2 2023'!AU28</f>
        <v>42.534325475854786</v>
      </c>
      <c r="AV28">
        <f>'B 103 Q2 2023'!AV28</f>
        <v>54.803927587027694</v>
      </c>
      <c r="AW28">
        <f>'B 103 Q2 2023'!AW28</f>
        <v>23.310480933418127</v>
      </c>
      <c r="AX28">
        <f>'B 103 Q2 2023'!AX28</f>
        <v>305443</v>
      </c>
      <c r="AY28">
        <f>'B 103 Q2 2023'!AY28</f>
        <v>201811</v>
      </c>
      <c r="AZ28">
        <f>'B 103 Q2 2023'!AZ28</f>
        <v>88177</v>
      </c>
      <c r="BA28">
        <f>'B 103 Q2 2023'!BA28</f>
        <v>50819</v>
      </c>
      <c r="BB28">
        <f>'B 103 Q2 2023'!BB28</f>
        <v>7719</v>
      </c>
      <c r="BC28">
        <f>'B 103 Q2 2023'!BC28</f>
        <v>55096</v>
      </c>
      <c r="BD28">
        <f>'B 103 Q2 2023'!BD28</f>
        <v>153844</v>
      </c>
      <c r="BF28">
        <f t="shared" si="2"/>
        <v>42.534325475854786</v>
      </c>
      <c r="BG28">
        <f t="shared" si="0"/>
        <v>31925</v>
      </c>
      <c r="BH28">
        <f t="shared" si="1"/>
        <v>75057.026631638204</v>
      </c>
      <c r="BI28">
        <f t="shared" si="3"/>
        <v>65602.026631638204</v>
      </c>
    </row>
    <row r="29" spans="1:61" x14ac:dyDescent="0.25">
      <c r="A29" t="str">
        <f>'B 103 Q2 2023'!A29</f>
        <v>1951Q1</v>
      </c>
      <c r="B29" t="str">
        <f>'B 103 Q2 2023'!B29</f>
        <v>ND</v>
      </c>
      <c r="C29" t="str">
        <f>'B 103 Q2 2023'!C29</f>
        <v>ND</v>
      </c>
      <c r="D29" t="str">
        <f>'B 103 Q2 2023'!D29</f>
        <v>ND</v>
      </c>
      <c r="E29" t="str">
        <f>'B 103 Q2 2023'!E29</f>
        <v>ND</v>
      </c>
      <c r="F29" t="str">
        <f>'B 103 Q2 2023'!F29</f>
        <v>ND</v>
      </c>
      <c r="G29" t="str">
        <f>'B 103 Q2 2023'!G29</f>
        <v>ND</v>
      </c>
      <c r="H29" t="str">
        <f>'B 103 Q2 2023'!H29</f>
        <v>ND</v>
      </c>
      <c r="I29" t="str">
        <f>'B 103 Q2 2023'!I29</f>
        <v>ND</v>
      </c>
      <c r="J29" t="str">
        <f>'B 103 Q2 2023'!J29</f>
        <v>ND</v>
      </c>
      <c r="K29" t="str">
        <f>'B 103 Q2 2023'!K29</f>
        <v>ND</v>
      </c>
      <c r="L29" t="str">
        <f>'B 103 Q2 2023'!L29</f>
        <v>ND</v>
      </c>
      <c r="M29" t="str">
        <f>'B 103 Q2 2023'!M29</f>
        <v>ND</v>
      </c>
      <c r="N29" t="str">
        <f>'B 103 Q2 2023'!N29</f>
        <v>ND</v>
      </c>
      <c r="O29" t="str">
        <f>'B 103 Q2 2023'!O29</f>
        <v>ND</v>
      </c>
      <c r="P29" t="str">
        <f>'B 103 Q2 2023'!P29</f>
        <v>ND</v>
      </c>
      <c r="Q29" t="str">
        <f>'B 103 Q2 2023'!Q29</f>
        <v>ND</v>
      </c>
      <c r="R29" t="str">
        <f>'B 103 Q2 2023'!R29</f>
        <v>ND</v>
      </c>
      <c r="S29" t="str">
        <f>'B 103 Q2 2023'!S29</f>
        <v>ND</v>
      </c>
      <c r="T29" t="str">
        <f>'B 103 Q2 2023'!T29</f>
        <v>ND</v>
      </c>
      <c r="U29" t="str">
        <f>'B 103 Q2 2023'!U29</f>
        <v>ND</v>
      </c>
      <c r="V29" t="str">
        <f>'B 103 Q2 2023'!V29</f>
        <v>ND</v>
      </c>
      <c r="W29" t="str">
        <f>'B 103 Q2 2023'!W29</f>
        <v>ND</v>
      </c>
      <c r="X29" t="str">
        <f>'B 103 Q2 2023'!X29</f>
        <v>ND</v>
      </c>
      <c r="Y29" t="str">
        <f>'B 103 Q2 2023'!Y29</f>
        <v>ND</v>
      </c>
      <c r="Z29" t="str">
        <f>'B 103 Q2 2023'!Z29</f>
        <v>ND</v>
      </c>
      <c r="AA29" t="str">
        <f>'B 103 Q2 2023'!AA29</f>
        <v>ND</v>
      </c>
      <c r="AB29" t="str">
        <f>'B 103 Q2 2023'!AB29</f>
        <v>ND</v>
      </c>
      <c r="AC29" t="str">
        <f>'B 103 Q2 2023'!AC29</f>
        <v>ND</v>
      </c>
      <c r="AD29" t="str">
        <f>'B 103 Q2 2023'!AD29</f>
        <v>ND</v>
      </c>
      <c r="AE29" t="str">
        <f>'B 103 Q2 2023'!AE29</f>
        <v>ND</v>
      </c>
      <c r="AF29" t="str">
        <f>'B 103 Q2 2023'!AF29</f>
        <v>ND</v>
      </c>
      <c r="AG29" t="str">
        <f>'B 103 Q2 2023'!AG29</f>
        <v>ND</v>
      </c>
      <c r="AH29" t="str">
        <f>'B 103 Q2 2023'!AH29</f>
        <v>ND</v>
      </c>
      <c r="AI29" t="str">
        <f>'B 103 Q2 2023'!AI29</f>
        <v>ND</v>
      </c>
      <c r="AJ29" t="str">
        <f>'B 103 Q2 2023'!AJ29</f>
        <v>ND</v>
      </c>
      <c r="AK29" t="str">
        <f>'B 103 Q2 2023'!AK29</f>
        <v>ND</v>
      </c>
      <c r="AL29" t="str">
        <f>'B 103 Q2 2023'!AL29</f>
        <v>ND</v>
      </c>
      <c r="AM29" t="str">
        <f>'B 103 Q2 2023'!AM29</f>
        <v>ND</v>
      </c>
      <c r="AN29" t="str">
        <f>'B 103 Q2 2023'!AN29</f>
        <v>ND</v>
      </c>
      <c r="AO29" t="str">
        <f>'B 103 Q2 2023'!AO29</f>
        <v>ND</v>
      </c>
      <c r="AP29" t="str">
        <f>'B 103 Q2 2023'!AP29</f>
        <v>ND</v>
      </c>
      <c r="AQ29" t="str">
        <f>'B 103 Q2 2023'!AQ29</f>
        <v>ND</v>
      </c>
      <c r="AR29" t="str">
        <f>'B 103 Q2 2023'!AR29</f>
        <v>ND</v>
      </c>
      <c r="AS29" t="str">
        <f>'B 103 Q2 2023'!AS29</f>
        <v>ND</v>
      </c>
      <c r="AT29" t="str">
        <f>'B 103 Q2 2023'!AT29</f>
        <v>ND</v>
      </c>
      <c r="AU29" t="str">
        <f>'B 103 Q2 2023'!AU29</f>
        <v>ND</v>
      </c>
      <c r="AV29" t="str">
        <f>'B 103 Q2 2023'!AV29</f>
        <v>ND</v>
      </c>
      <c r="AW29" t="str">
        <f>'B 103 Q2 2023'!AW29</f>
        <v>ND</v>
      </c>
      <c r="AX29" t="str">
        <f>'B 103 Q2 2023'!AX29</f>
        <v>ND</v>
      </c>
      <c r="AY29" t="str">
        <f>'B 103 Q2 2023'!AY29</f>
        <v>ND</v>
      </c>
      <c r="AZ29" t="str">
        <f>'B 103 Q2 2023'!AZ29</f>
        <v>ND</v>
      </c>
      <c r="BA29" t="str">
        <f>'B 103 Q2 2023'!BA29</f>
        <v>ND</v>
      </c>
      <c r="BB29" t="str">
        <f>'B 103 Q2 2023'!BB29</f>
        <v>ND</v>
      </c>
      <c r="BC29" t="str">
        <f>'B 103 Q2 2023'!BC29</f>
        <v>ND</v>
      </c>
      <c r="BD29" t="str">
        <f>'B 103 Q2 2023'!BD29</f>
        <v>ND</v>
      </c>
      <c r="BF29" t="str">
        <f t="shared" si="2"/>
        <v>ND</v>
      </c>
      <c r="BG29" t="str">
        <f t="shared" si="0"/>
        <v>ND</v>
      </c>
      <c r="BH29" t="e">
        <f t="shared" si="1"/>
        <v>#VALUE!</v>
      </c>
      <c r="BI29" t="e">
        <f t="shared" si="3"/>
        <v>#VALUE!</v>
      </c>
    </row>
    <row r="30" spans="1:61" x14ac:dyDescent="0.25">
      <c r="A30" t="str">
        <f>'B 103 Q2 2023'!A30</f>
        <v>1951Q2</v>
      </c>
      <c r="B30" t="str">
        <f>'B 103 Q2 2023'!B30</f>
        <v>ND</v>
      </c>
      <c r="C30" t="str">
        <f>'B 103 Q2 2023'!C30</f>
        <v>ND</v>
      </c>
      <c r="D30" t="str">
        <f>'B 103 Q2 2023'!D30</f>
        <v>ND</v>
      </c>
      <c r="E30" t="str">
        <f>'B 103 Q2 2023'!E30</f>
        <v>ND</v>
      </c>
      <c r="F30" t="str">
        <f>'B 103 Q2 2023'!F30</f>
        <v>ND</v>
      </c>
      <c r="G30" t="str">
        <f>'B 103 Q2 2023'!G30</f>
        <v>ND</v>
      </c>
      <c r="H30" t="str">
        <f>'B 103 Q2 2023'!H30</f>
        <v>ND</v>
      </c>
      <c r="I30" t="str">
        <f>'B 103 Q2 2023'!I30</f>
        <v>ND</v>
      </c>
      <c r="J30" t="str">
        <f>'B 103 Q2 2023'!J30</f>
        <v>ND</v>
      </c>
      <c r="K30" t="str">
        <f>'B 103 Q2 2023'!K30</f>
        <v>ND</v>
      </c>
      <c r="L30" t="str">
        <f>'B 103 Q2 2023'!L30</f>
        <v>ND</v>
      </c>
      <c r="M30" t="str">
        <f>'B 103 Q2 2023'!M30</f>
        <v>ND</v>
      </c>
      <c r="N30" t="str">
        <f>'B 103 Q2 2023'!N30</f>
        <v>ND</v>
      </c>
      <c r="O30" t="str">
        <f>'B 103 Q2 2023'!O30</f>
        <v>ND</v>
      </c>
      <c r="P30" t="str">
        <f>'B 103 Q2 2023'!P30</f>
        <v>ND</v>
      </c>
      <c r="Q30" t="str">
        <f>'B 103 Q2 2023'!Q30</f>
        <v>ND</v>
      </c>
      <c r="R30" t="str">
        <f>'B 103 Q2 2023'!R30</f>
        <v>ND</v>
      </c>
      <c r="S30" t="str">
        <f>'B 103 Q2 2023'!S30</f>
        <v>ND</v>
      </c>
      <c r="T30" t="str">
        <f>'B 103 Q2 2023'!T30</f>
        <v>ND</v>
      </c>
      <c r="U30" t="str">
        <f>'B 103 Q2 2023'!U30</f>
        <v>ND</v>
      </c>
      <c r="V30" t="str">
        <f>'B 103 Q2 2023'!V30</f>
        <v>ND</v>
      </c>
      <c r="W30" t="str">
        <f>'B 103 Q2 2023'!W30</f>
        <v>ND</v>
      </c>
      <c r="X30" t="str">
        <f>'B 103 Q2 2023'!X30</f>
        <v>ND</v>
      </c>
      <c r="Y30" t="str">
        <f>'B 103 Q2 2023'!Y30</f>
        <v>ND</v>
      </c>
      <c r="Z30" t="str">
        <f>'B 103 Q2 2023'!Z30</f>
        <v>ND</v>
      </c>
      <c r="AA30" t="str">
        <f>'B 103 Q2 2023'!AA30</f>
        <v>ND</v>
      </c>
      <c r="AB30" t="str">
        <f>'B 103 Q2 2023'!AB30</f>
        <v>ND</v>
      </c>
      <c r="AC30" t="str">
        <f>'B 103 Q2 2023'!AC30</f>
        <v>ND</v>
      </c>
      <c r="AD30" t="str">
        <f>'B 103 Q2 2023'!AD30</f>
        <v>ND</v>
      </c>
      <c r="AE30" t="str">
        <f>'B 103 Q2 2023'!AE30</f>
        <v>ND</v>
      </c>
      <c r="AF30" t="str">
        <f>'B 103 Q2 2023'!AF30</f>
        <v>ND</v>
      </c>
      <c r="AG30" t="str">
        <f>'B 103 Q2 2023'!AG30</f>
        <v>ND</v>
      </c>
      <c r="AH30" t="str">
        <f>'B 103 Q2 2023'!AH30</f>
        <v>ND</v>
      </c>
      <c r="AI30" t="str">
        <f>'B 103 Q2 2023'!AI30</f>
        <v>ND</v>
      </c>
      <c r="AJ30" t="str">
        <f>'B 103 Q2 2023'!AJ30</f>
        <v>ND</v>
      </c>
      <c r="AK30" t="str">
        <f>'B 103 Q2 2023'!AK30</f>
        <v>ND</v>
      </c>
      <c r="AL30" t="str">
        <f>'B 103 Q2 2023'!AL30</f>
        <v>ND</v>
      </c>
      <c r="AM30" t="str">
        <f>'B 103 Q2 2023'!AM30</f>
        <v>ND</v>
      </c>
      <c r="AN30" t="str">
        <f>'B 103 Q2 2023'!AN30</f>
        <v>ND</v>
      </c>
      <c r="AO30" t="str">
        <f>'B 103 Q2 2023'!AO30</f>
        <v>ND</v>
      </c>
      <c r="AP30" t="str">
        <f>'B 103 Q2 2023'!AP30</f>
        <v>ND</v>
      </c>
      <c r="AQ30" t="str">
        <f>'B 103 Q2 2023'!AQ30</f>
        <v>ND</v>
      </c>
      <c r="AR30" t="str">
        <f>'B 103 Q2 2023'!AR30</f>
        <v>ND</v>
      </c>
      <c r="AS30" t="str">
        <f>'B 103 Q2 2023'!AS30</f>
        <v>ND</v>
      </c>
      <c r="AT30" t="str">
        <f>'B 103 Q2 2023'!AT30</f>
        <v>ND</v>
      </c>
      <c r="AU30" t="str">
        <f>'B 103 Q2 2023'!AU30</f>
        <v>ND</v>
      </c>
      <c r="AV30" t="str">
        <f>'B 103 Q2 2023'!AV30</f>
        <v>ND</v>
      </c>
      <c r="AW30" t="str">
        <f>'B 103 Q2 2023'!AW30</f>
        <v>ND</v>
      </c>
      <c r="AX30" t="str">
        <f>'B 103 Q2 2023'!AX30</f>
        <v>ND</v>
      </c>
      <c r="AY30" t="str">
        <f>'B 103 Q2 2023'!AY30</f>
        <v>ND</v>
      </c>
      <c r="AZ30" t="str">
        <f>'B 103 Q2 2023'!AZ30</f>
        <v>ND</v>
      </c>
      <c r="BA30" t="str">
        <f>'B 103 Q2 2023'!BA30</f>
        <v>ND</v>
      </c>
      <c r="BB30" t="str">
        <f>'B 103 Q2 2023'!BB30</f>
        <v>ND</v>
      </c>
      <c r="BC30" t="str">
        <f>'B 103 Q2 2023'!BC30</f>
        <v>ND</v>
      </c>
      <c r="BD30" t="str">
        <f>'B 103 Q2 2023'!BD30</f>
        <v>ND</v>
      </c>
      <c r="BF30" t="str">
        <f t="shared" si="2"/>
        <v>ND</v>
      </c>
      <c r="BG30" t="str">
        <f t="shared" si="0"/>
        <v>ND</v>
      </c>
      <c r="BH30" t="e">
        <f t="shared" si="1"/>
        <v>#VALUE!</v>
      </c>
      <c r="BI30" t="e">
        <f t="shared" si="3"/>
        <v>#VALUE!</v>
      </c>
    </row>
    <row r="31" spans="1:61" x14ac:dyDescent="0.25">
      <c r="A31" t="str">
        <f>'B 103 Q2 2023'!A31</f>
        <v>1951Q3</v>
      </c>
      <c r="B31" t="str">
        <f>'B 103 Q2 2023'!B31</f>
        <v>ND</v>
      </c>
      <c r="C31" t="str">
        <f>'B 103 Q2 2023'!C31</f>
        <v>ND</v>
      </c>
      <c r="D31" t="str">
        <f>'B 103 Q2 2023'!D31</f>
        <v>ND</v>
      </c>
      <c r="E31" t="str">
        <f>'B 103 Q2 2023'!E31</f>
        <v>ND</v>
      </c>
      <c r="F31" t="str">
        <f>'B 103 Q2 2023'!F31</f>
        <v>ND</v>
      </c>
      <c r="G31" t="str">
        <f>'B 103 Q2 2023'!G31</f>
        <v>ND</v>
      </c>
      <c r="H31" t="str">
        <f>'B 103 Q2 2023'!H31</f>
        <v>ND</v>
      </c>
      <c r="I31" t="str">
        <f>'B 103 Q2 2023'!I31</f>
        <v>ND</v>
      </c>
      <c r="J31" t="str">
        <f>'B 103 Q2 2023'!J31</f>
        <v>ND</v>
      </c>
      <c r="K31" t="str">
        <f>'B 103 Q2 2023'!K31</f>
        <v>ND</v>
      </c>
      <c r="L31" t="str">
        <f>'B 103 Q2 2023'!L31</f>
        <v>ND</v>
      </c>
      <c r="M31" t="str">
        <f>'B 103 Q2 2023'!M31</f>
        <v>ND</v>
      </c>
      <c r="N31" t="str">
        <f>'B 103 Q2 2023'!N31</f>
        <v>ND</v>
      </c>
      <c r="O31" t="str">
        <f>'B 103 Q2 2023'!O31</f>
        <v>ND</v>
      </c>
      <c r="P31" t="str">
        <f>'B 103 Q2 2023'!P31</f>
        <v>ND</v>
      </c>
      <c r="Q31" t="str">
        <f>'B 103 Q2 2023'!Q31</f>
        <v>ND</v>
      </c>
      <c r="R31" t="str">
        <f>'B 103 Q2 2023'!R31</f>
        <v>ND</v>
      </c>
      <c r="S31" t="str">
        <f>'B 103 Q2 2023'!S31</f>
        <v>ND</v>
      </c>
      <c r="T31" t="str">
        <f>'B 103 Q2 2023'!T31</f>
        <v>ND</v>
      </c>
      <c r="U31" t="str">
        <f>'B 103 Q2 2023'!U31</f>
        <v>ND</v>
      </c>
      <c r="V31" t="str">
        <f>'B 103 Q2 2023'!V31</f>
        <v>ND</v>
      </c>
      <c r="W31" t="str">
        <f>'B 103 Q2 2023'!W31</f>
        <v>ND</v>
      </c>
      <c r="X31" t="str">
        <f>'B 103 Q2 2023'!X31</f>
        <v>ND</v>
      </c>
      <c r="Y31" t="str">
        <f>'B 103 Q2 2023'!Y31</f>
        <v>ND</v>
      </c>
      <c r="Z31" t="str">
        <f>'B 103 Q2 2023'!Z31</f>
        <v>ND</v>
      </c>
      <c r="AA31" t="str">
        <f>'B 103 Q2 2023'!AA31</f>
        <v>ND</v>
      </c>
      <c r="AB31" t="str">
        <f>'B 103 Q2 2023'!AB31</f>
        <v>ND</v>
      </c>
      <c r="AC31" t="str">
        <f>'B 103 Q2 2023'!AC31</f>
        <v>ND</v>
      </c>
      <c r="AD31" t="str">
        <f>'B 103 Q2 2023'!AD31</f>
        <v>ND</v>
      </c>
      <c r="AE31" t="str">
        <f>'B 103 Q2 2023'!AE31</f>
        <v>ND</v>
      </c>
      <c r="AF31" t="str">
        <f>'B 103 Q2 2023'!AF31</f>
        <v>ND</v>
      </c>
      <c r="AG31" t="str">
        <f>'B 103 Q2 2023'!AG31</f>
        <v>ND</v>
      </c>
      <c r="AH31" t="str">
        <f>'B 103 Q2 2023'!AH31</f>
        <v>ND</v>
      </c>
      <c r="AI31" t="str">
        <f>'B 103 Q2 2023'!AI31</f>
        <v>ND</v>
      </c>
      <c r="AJ31" t="str">
        <f>'B 103 Q2 2023'!AJ31</f>
        <v>ND</v>
      </c>
      <c r="AK31" t="str">
        <f>'B 103 Q2 2023'!AK31</f>
        <v>ND</v>
      </c>
      <c r="AL31" t="str">
        <f>'B 103 Q2 2023'!AL31</f>
        <v>ND</v>
      </c>
      <c r="AM31" t="str">
        <f>'B 103 Q2 2023'!AM31</f>
        <v>ND</v>
      </c>
      <c r="AN31" t="str">
        <f>'B 103 Q2 2023'!AN31</f>
        <v>ND</v>
      </c>
      <c r="AO31" t="str">
        <f>'B 103 Q2 2023'!AO31</f>
        <v>ND</v>
      </c>
      <c r="AP31" t="str">
        <f>'B 103 Q2 2023'!AP31</f>
        <v>ND</v>
      </c>
      <c r="AQ31" t="str">
        <f>'B 103 Q2 2023'!AQ31</f>
        <v>ND</v>
      </c>
      <c r="AR31" t="str">
        <f>'B 103 Q2 2023'!AR31</f>
        <v>ND</v>
      </c>
      <c r="AS31" t="str">
        <f>'B 103 Q2 2023'!AS31</f>
        <v>ND</v>
      </c>
      <c r="AT31" t="str">
        <f>'B 103 Q2 2023'!AT31</f>
        <v>ND</v>
      </c>
      <c r="AU31" t="str">
        <f>'B 103 Q2 2023'!AU31</f>
        <v>ND</v>
      </c>
      <c r="AV31" t="str">
        <f>'B 103 Q2 2023'!AV31</f>
        <v>ND</v>
      </c>
      <c r="AW31" t="str">
        <f>'B 103 Q2 2023'!AW31</f>
        <v>ND</v>
      </c>
      <c r="AX31" t="str">
        <f>'B 103 Q2 2023'!AX31</f>
        <v>ND</v>
      </c>
      <c r="AY31" t="str">
        <f>'B 103 Q2 2023'!AY31</f>
        <v>ND</v>
      </c>
      <c r="AZ31" t="str">
        <f>'B 103 Q2 2023'!AZ31</f>
        <v>ND</v>
      </c>
      <c r="BA31" t="str">
        <f>'B 103 Q2 2023'!BA31</f>
        <v>ND</v>
      </c>
      <c r="BB31" t="str">
        <f>'B 103 Q2 2023'!BB31</f>
        <v>ND</v>
      </c>
      <c r="BC31" t="str">
        <f>'B 103 Q2 2023'!BC31</f>
        <v>ND</v>
      </c>
      <c r="BD31" t="str">
        <f>'B 103 Q2 2023'!BD31</f>
        <v>ND</v>
      </c>
      <c r="BF31" t="str">
        <f t="shared" si="2"/>
        <v>ND</v>
      </c>
      <c r="BG31" t="str">
        <f t="shared" si="0"/>
        <v>ND</v>
      </c>
      <c r="BH31" t="e">
        <f t="shared" si="1"/>
        <v>#VALUE!</v>
      </c>
      <c r="BI31" t="e">
        <f t="shared" si="3"/>
        <v>#VALUE!</v>
      </c>
    </row>
    <row r="32" spans="1:61" x14ac:dyDescent="0.25">
      <c r="A32" t="str">
        <f>'B 103 Q2 2023'!A32</f>
        <v>1951Q4</v>
      </c>
      <c r="B32">
        <f>'B 103 Q2 2023'!B32</f>
        <v>502918</v>
      </c>
      <c r="C32">
        <f>'B 103 Q2 2023'!C32</f>
        <v>390576</v>
      </c>
      <c r="D32">
        <f>'B 103 Q2 2023'!D32</f>
        <v>240645</v>
      </c>
      <c r="E32">
        <f>'B 103 Q2 2023'!E32</f>
        <v>75319</v>
      </c>
      <c r="F32">
        <f>'B 103 Q2 2023'!F32</f>
        <v>10128</v>
      </c>
      <c r="G32">
        <f>'B 103 Q2 2023'!G32</f>
        <v>64484</v>
      </c>
      <c r="H32">
        <f>'B 103 Q2 2023'!H32</f>
        <v>112342</v>
      </c>
      <c r="I32">
        <f>'B 103 Q2 2023'!I32</f>
        <v>91</v>
      </c>
      <c r="J32">
        <f>'B 103 Q2 2023'!J32</f>
        <v>25859</v>
      </c>
      <c r="K32">
        <f>'B 103 Q2 2023'!K32</f>
        <v>900</v>
      </c>
      <c r="L32">
        <f>'B 103 Q2 2023'!L32</f>
        <v>0</v>
      </c>
      <c r="M32">
        <f>'B 103 Q2 2023'!M32</f>
        <v>0</v>
      </c>
      <c r="N32">
        <f>'B 103 Q2 2023'!N32</f>
        <v>19587</v>
      </c>
      <c r="O32">
        <f>'B 103 Q2 2023'!O32</f>
        <v>90</v>
      </c>
      <c r="P32">
        <f>'B 103 Q2 2023'!P32</f>
        <v>18653</v>
      </c>
      <c r="Q32">
        <f>'B 103 Q2 2023'!Q32</f>
        <v>0</v>
      </c>
      <c r="R32">
        <f>'B 103 Q2 2023'!R32</f>
        <v>844</v>
      </c>
      <c r="S32">
        <f>'B 103 Q2 2023'!S32</f>
        <v>7241</v>
      </c>
      <c r="T32">
        <f>'B 103 Q2 2023'!T32</f>
        <v>26</v>
      </c>
      <c r="U32">
        <f>'B 103 Q2 2023'!U32</f>
        <v>7215</v>
      </c>
      <c r="V32">
        <f>'B 103 Q2 2023'!V32</f>
        <v>489</v>
      </c>
      <c r="W32">
        <f>'B 103 Q2 2023'!W32</f>
        <v>0</v>
      </c>
      <c r="X32">
        <f>'B 103 Q2 2023'!X32</f>
        <v>12078</v>
      </c>
      <c r="Y32">
        <f>'B 103 Q2 2023'!Y32</f>
        <v>2</v>
      </c>
      <c r="Z32">
        <f>'B 103 Q2 2023'!Z32</f>
        <v>0</v>
      </c>
      <c r="AA32">
        <f>'B 103 Q2 2023'!AA32</f>
        <v>41964</v>
      </c>
      <c r="AB32">
        <f>'B 103 Q2 2023'!AB32</f>
        <v>4131</v>
      </c>
      <c r="AC32">
        <f>'B 103 Q2 2023'!AC32</f>
        <v>187002</v>
      </c>
      <c r="AD32">
        <f>'B 103 Q2 2023'!AD32</f>
        <v>40061</v>
      </c>
      <c r="AE32">
        <f>'B 103 Q2 2023'!AE32</f>
        <v>269</v>
      </c>
      <c r="AF32">
        <f>'B 103 Q2 2023'!AF32</f>
        <v>0</v>
      </c>
      <c r="AG32">
        <f>'B 103 Q2 2023'!AG32</f>
        <v>39792</v>
      </c>
      <c r="AH32">
        <f>'B 103 Q2 2023'!AH32</f>
        <v>38807</v>
      </c>
      <c r="AI32">
        <f>'B 103 Q2 2023'!AI32</f>
        <v>22183</v>
      </c>
      <c r="AJ32">
        <f>'B 103 Q2 2023'!AJ32</f>
        <v>3395</v>
      </c>
      <c r="AK32">
        <f>'B 103 Q2 2023'!AK32</f>
        <v>13229</v>
      </c>
      <c r="AL32">
        <f>'B 103 Q2 2023'!AL32</f>
        <v>532</v>
      </c>
      <c r="AM32">
        <f>'B 103 Q2 2023'!AM32</f>
        <v>32316</v>
      </c>
      <c r="AN32">
        <f>'B 103 Q2 2023'!AN32</f>
        <v>20537</v>
      </c>
      <c r="AO32">
        <f>'B 103 Q2 2023'!AO32</f>
        <v>54749</v>
      </c>
      <c r="AP32">
        <f>'B 103 Q2 2023'!AP32</f>
        <v>315916</v>
      </c>
      <c r="AQ32">
        <f>'B 103 Q2 2023'!AQ32</f>
        <v>147629</v>
      </c>
      <c r="AR32">
        <f>'B 103 Q2 2023'!AR32</f>
        <v>147629</v>
      </c>
      <c r="AS32">
        <f>'B 103 Q2 2023'!AS32</f>
        <v>0</v>
      </c>
      <c r="AT32">
        <f>'B 103 Q2 2023'!AT32</f>
        <v>2050</v>
      </c>
      <c r="AU32">
        <f>'B 103 Q2 2023'!AU32</f>
        <v>47.379327097823641</v>
      </c>
      <c r="AV32">
        <f>'B 103 Q2 2023'!AV32</f>
        <v>52.691652230843047</v>
      </c>
      <c r="AW32">
        <f>'B 103 Q2 2023'!AW32</f>
        <v>24.964950263698807</v>
      </c>
      <c r="AX32">
        <f>'B 103 Q2 2023'!AX32</f>
        <v>336718</v>
      </c>
      <c r="AY32">
        <f>'B 103 Q2 2023'!AY32</f>
        <v>224376</v>
      </c>
      <c r="AZ32">
        <f>'B 103 Q2 2023'!AZ32</f>
        <v>94618</v>
      </c>
      <c r="BA32">
        <f>'B 103 Q2 2023'!BA32</f>
        <v>56603</v>
      </c>
      <c r="BB32">
        <f>'B 103 Q2 2023'!BB32</f>
        <v>8327</v>
      </c>
      <c r="BC32">
        <f>'B 103 Q2 2023'!BC32</f>
        <v>64828</v>
      </c>
      <c r="BD32">
        <f>'B 103 Q2 2023'!BD32</f>
        <v>149716</v>
      </c>
      <c r="BF32">
        <f t="shared" si="2"/>
        <v>47.379327097823641</v>
      </c>
      <c r="BG32">
        <f t="shared" si="0"/>
        <v>54749</v>
      </c>
      <c r="BH32">
        <f t="shared" si="1"/>
        <v>115554.61707372978</v>
      </c>
      <c r="BI32">
        <f t="shared" si="3"/>
        <v>105426.61707372978</v>
      </c>
    </row>
    <row r="33" spans="1:61" x14ac:dyDescent="0.25">
      <c r="A33" t="str">
        <f>'B 103 Q2 2023'!A33</f>
        <v>1952Q1</v>
      </c>
      <c r="B33">
        <f>'B 103 Q2 2023'!B33</f>
        <v>511714</v>
      </c>
      <c r="C33">
        <f>'B 103 Q2 2023'!C33</f>
        <v>401208</v>
      </c>
      <c r="D33">
        <f>'B 103 Q2 2023'!D33</f>
        <v>247776</v>
      </c>
      <c r="E33">
        <f>'B 103 Q2 2023'!E33</f>
        <v>76672</v>
      </c>
      <c r="F33">
        <f>'B 103 Q2 2023'!F33</f>
        <v>10253</v>
      </c>
      <c r="G33">
        <f>'B 103 Q2 2023'!G33</f>
        <v>66508</v>
      </c>
      <c r="H33">
        <f>'B 103 Q2 2023'!H33</f>
        <v>110506</v>
      </c>
      <c r="I33">
        <f>'B 103 Q2 2023'!I33</f>
        <v>84</v>
      </c>
      <c r="J33">
        <f>'B 103 Q2 2023'!J33</f>
        <v>24511</v>
      </c>
      <c r="K33">
        <f>'B 103 Q2 2023'!K33</f>
        <v>900</v>
      </c>
      <c r="L33">
        <f>'B 103 Q2 2023'!L33</f>
        <v>0</v>
      </c>
      <c r="M33">
        <f>'B 103 Q2 2023'!M33</f>
        <v>0</v>
      </c>
      <c r="N33">
        <f>'B 103 Q2 2023'!N33</f>
        <v>18825</v>
      </c>
      <c r="O33">
        <f>'B 103 Q2 2023'!O33</f>
        <v>138</v>
      </c>
      <c r="P33">
        <f>'B 103 Q2 2023'!P33</f>
        <v>17862</v>
      </c>
      <c r="Q33">
        <f>'B 103 Q2 2023'!Q33</f>
        <v>0</v>
      </c>
      <c r="R33">
        <f>'B 103 Q2 2023'!R33</f>
        <v>825</v>
      </c>
      <c r="S33">
        <f>'B 103 Q2 2023'!S33</f>
        <v>5616</v>
      </c>
      <c r="T33">
        <f>'B 103 Q2 2023'!T33</f>
        <v>27</v>
      </c>
      <c r="U33">
        <f>'B 103 Q2 2023'!U33</f>
        <v>5589</v>
      </c>
      <c r="V33">
        <f>'B 103 Q2 2023'!V33</f>
        <v>503</v>
      </c>
      <c r="W33">
        <f>'B 103 Q2 2023'!W33</f>
        <v>0</v>
      </c>
      <c r="X33">
        <f>'B 103 Q2 2023'!X33</f>
        <v>12442</v>
      </c>
      <c r="Y33">
        <f>'B 103 Q2 2023'!Y33</f>
        <v>3</v>
      </c>
      <c r="Z33">
        <f>'B 103 Q2 2023'!Z33</f>
        <v>0</v>
      </c>
      <c r="AA33">
        <f>'B 103 Q2 2023'!AA33</f>
        <v>43434</v>
      </c>
      <c r="AB33">
        <f>'B 103 Q2 2023'!AB33</f>
        <v>4188</v>
      </c>
      <c r="AC33">
        <f>'B 103 Q2 2023'!AC33</f>
        <v>186652</v>
      </c>
      <c r="AD33">
        <f>'B 103 Q2 2023'!AD33</f>
        <v>41201</v>
      </c>
      <c r="AE33">
        <f>'B 103 Q2 2023'!AE33</f>
        <v>328</v>
      </c>
      <c r="AF33">
        <f>'B 103 Q2 2023'!AF33</f>
        <v>0</v>
      </c>
      <c r="AG33">
        <f>'B 103 Q2 2023'!AG33</f>
        <v>40873</v>
      </c>
      <c r="AH33">
        <f>'B 103 Q2 2023'!AH33</f>
        <v>38567</v>
      </c>
      <c r="AI33">
        <f>'B 103 Q2 2023'!AI33</f>
        <v>21916</v>
      </c>
      <c r="AJ33">
        <f>'B 103 Q2 2023'!AJ33</f>
        <v>3265</v>
      </c>
      <c r="AK33">
        <f>'B 103 Q2 2023'!AK33</f>
        <v>13385</v>
      </c>
      <c r="AL33">
        <f>'B 103 Q2 2023'!AL33</f>
        <v>544</v>
      </c>
      <c r="AM33">
        <f>'B 103 Q2 2023'!AM33</f>
        <v>30361</v>
      </c>
      <c r="AN33">
        <f>'B 103 Q2 2023'!AN33</f>
        <v>18812</v>
      </c>
      <c r="AO33">
        <f>'B 103 Q2 2023'!AO33</f>
        <v>57167</v>
      </c>
      <c r="AP33">
        <f>'B 103 Q2 2023'!AP33</f>
        <v>325062</v>
      </c>
      <c r="AQ33">
        <f>'B 103 Q2 2023'!AQ33</f>
        <v>151463</v>
      </c>
      <c r="AR33">
        <f>'B 103 Q2 2023'!AR33</f>
        <v>151463</v>
      </c>
      <c r="AS33">
        <f>'B 103 Q2 2023'!AS33</f>
        <v>0</v>
      </c>
      <c r="AT33">
        <f>'B 103 Q2 2023'!AT33</f>
        <v>2093</v>
      </c>
      <c r="AU33">
        <f>'B 103 Q2 2023'!AU33</f>
        <v>47.238920513676383</v>
      </c>
      <c r="AV33">
        <f>'B 103 Q2 2023'!AV33</f>
        <v>51.947109213789183</v>
      </c>
      <c r="AW33">
        <f>'B 103 Q2 2023'!AW33</f>
        <v>24.539253630654528</v>
      </c>
      <c r="AX33">
        <f>'B 103 Q2 2023'!AX33</f>
        <v>339606</v>
      </c>
      <c r="AY33">
        <f>'B 103 Q2 2023'!AY33</f>
        <v>229100</v>
      </c>
      <c r="AZ33">
        <f>'B 103 Q2 2023'!AZ33</f>
        <v>96160</v>
      </c>
      <c r="BA33">
        <f>'B 103 Q2 2023'!BA33</f>
        <v>58182</v>
      </c>
      <c r="BB33">
        <f>'B 103 Q2 2023'!BB33</f>
        <v>8532</v>
      </c>
      <c r="BC33">
        <f>'B 103 Q2 2023'!BC33</f>
        <v>66226</v>
      </c>
      <c r="BD33">
        <f>'B 103 Q2 2023'!BD33</f>
        <v>152954</v>
      </c>
      <c r="BF33">
        <f t="shared" si="2"/>
        <v>47.238920513676383</v>
      </c>
      <c r="BG33">
        <f t="shared" si="0"/>
        <v>57167</v>
      </c>
      <c r="BH33">
        <f t="shared" si="1"/>
        <v>121016.73657730872</v>
      </c>
      <c r="BI33">
        <f t="shared" si="3"/>
        <v>110763.73657730872</v>
      </c>
    </row>
    <row r="34" spans="1:61" x14ac:dyDescent="0.25">
      <c r="A34" t="str">
        <f>'B 103 Q2 2023'!A34</f>
        <v>1952Q2</v>
      </c>
      <c r="B34">
        <f>'B 103 Q2 2023'!B34</f>
        <v>513812</v>
      </c>
      <c r="C34">
        <f>'B 103 Q2 2023'!C34</f>
        <v>403344</v>
      </c>
      <c r="D34">
        <f>'B 103 Q2 2023'!D34</f>
        <v>249166</v>
      </c>
      <c r="E34">
        <f>'B 103 Q2 2023'!E34</f>
        <v>78341</v>
      </c>
      <c r="F34">
        <f>'B 103 Q2 2023'!F34</f>
        <v>10453</v>
      </c>
      <c r="G34">
        <f>'B 103 Q2 2023'!G34</f>
        <v>65384</v>
      </c>
      <c r="H34">
        <f>'B 103 Q2 2023'!H34</f>
        <v>110468</v>
      </c>
      <c r="I34">
        <f>'B 103 Q2 2023'!I34</f>
        <v>102</v>
      </c>
      <c r="J34">
        <f>'B 103 Q2 2023'!J34</f>
        <v>25850</v>
      </c>
      <c r="K34">
        <f>'B 103 Q2 2023'!K34</f>
        <v>900</v>
      </c>
      <c r="L34">
        <f>'B 103 Q2 2023'!L34</f>
        <v>0</v>
      </c>
      <c r="M34">
        <f>'B 103 Q2 2023'!M34</f>
        <v>0</v>
      </c>
      <c r="N34">
        <f>'B 103 Q2 2023'!N34</f>
        <v>17555</v>
      </c>
      <c r="O34">
        <f>'B 103 Q2 2023'!O34</f>
        <v>432</v>
      </c>
      <c r="P34">
        <f>'B 103 Q2 2023'!P34</f>
        <v>16635</v>
      </c>
      <c r="Q34">
        <f>'B 103 Q2 2023'!Q34</f>
        <v>0</v>
      </c>
      <c r="R34">
        <f>'B 103 Q2 2023'!R34</f>
        <v>488</v>
      </c>
      <c r="S34">
        <f>'B 103 Q2 2023'!S34</f>
        <v>6172</v>
      </c>
      <c r="T34">
        <f>'B 103 Q2 2023'!T34</f>
        <v>28</v>
      </c>
      <c r="U34">
        <f>'B 103 Q2 2023'!U34</f>
        <v>6144</v>
      </c>
      <c r="V34">
        <f>'B 103 Q2 2023'!V34</f>
        <v>527</v>
      </c>
      <c r="W34">
        <f>'B 103 Q2 2023'!W34</f>
        <v>0</v>
      </c>
      <c r="X34">
        <f>'B 103 Q2 2023'!X34</f>
        <v>13002</v>
      </c>
      <c r="Y34">
        <f>'B 103 Q2 2023'!Y34</f>
        <v>3</v>
      </c>
      <c r="Z34">
        <f>'B 103 Q2 2023'!Z34</f>
        <v>0</v>
      </c>
      <c r="AA34">
        <f>'B 103 Q2 2023'!AA34</f>
        <v>42254</v>
      </c>
      <c r="AB34">
        <f>'B 103 Q2 2023'!AB34</f>
        <v>4103</v>
      </c>
      <c r="AC34">
        <f>'B 103 Q2 2023'!AC34</f>
        <v>189852</v>
      </c>
      <c r="AD34">
        <f>'B 103 Q2 2023'!AD34</f>
        <v>42647</v>
      </c>
      <c r="AE34">
        <f>'B 103 Q2 2023'!AE34</f>
        <v>304</v>
      </c>
      <c r="AF34">
        <f>'B 103 Q2 2023'!AF34</f>
        <v>0</v>
      </c>
      <c r="AG34">
        <f>'B 103 Q2 2023'!AG34</f>
        <v>42343</v>
      </c>
      <c r="AH34">
        <f>'B 103 Q2 2023'!AH34</f>
        <v>38123</v>
      </c>
      <c r="AI34">
        <f>'B 103 Q2 2023'!AI34</f>
        <v>21494</v>
      </c>
      <c r="AJ34">
        <f>'B 103 Q2 2023'!AJ34</f>
        <v>3369</v>
      </c>
      <c r="AK34">
        <f>'B 103 Q2 2023'!AK34</f>
        <v>13260</v>
      </c>
      <c r="AL34">
        <f>'B 103 Q2 2023'!AL34</f>
        <v>558</v>
      </c>
      <c r="AM34">
        <f>'B 103 Q2 2023'!AM34</f>
        <v>28227</v>
      </c>
      <c r="AN34">
        <f>'B 103 Q2 2023'!AN34</f>
        <v>16610</v>
      </c>
      <c r="AO34">
        <f>'B 103 Q2 2023'!AO34</f>
        <v>63687</v>
      </c>
      <c r="AP34">
        <f>'B 103 Q2 2023'!AP34</f>
        <v>323960</v>
      </c>
      <c r="AQ34">
        <f>'B 103 Q2 2023'!AQ34</f>
        <v>157607</v>
      </c>
      <c r="AR34">
        <f>'B 103 Q2 2023'!AR34</f>
        <v>157607</v>
      </c>
      <c r="AS34">
        <f>'B 103 Q2 2023'!AS34</f>
        <v>0</v>
      </c>
      <c r="AT34">
        <f>'B 103 Q2 2023'!AT34</f>
        <v>2148</v>
      </c>
      <c r="AU34">
        <f>'B 103 Q2 2023'!AU34</f>
        <v>49.313160375382793</v>
      </c>
      <c r="AV34">
        <f>'B 103 Q2 2023'!AV34</f>
        <v>50.558874913589833</v>
      </c>
      <c r="AW34">
        <f>'B 103 Q2 2023'!AW34</f>
        <v>24.932179070127727</v>
      </c>
      <c r="AX34">
        <f>'B 103 Q2 2023'!AX34</f>
        <v>341089</v>
      </c>
      <c r="AY34">
        <f>'B 103 Q2 2023'!AY34</f>
        <v>230621</v>
      </c>
      <c r="AZ34">
        <f>'B 103 Q2 2023'!AZ34</f>
        <v>97641</v>
      </c>
      <c r="BA34">
        <f>'B 103 Q2 2023'!BA34</f>
        <v>59842</v>
      </c>
      <c r="BB34">
        <f>'B 103 Q2 2023'!BB34</f>
        <v>8767</v>
      </c>
      <c r="BC34">
        <f>'B 103 Q2 2023'!BC34</f>
        <v>64371</v>
      </c>
      <c r="BD34">
        <f>'B 103 Q2 2023'!BD34</f>
        <v>151237</v>
      </c>
      <c r="BF34">
        <f t="shared" si="2"/>
        <v>49.313160375382793</v>
      </c>
      <c r="BG34">
        <f t="shared" si="0"/>
        <v>63687</v>
      </c>
      <c r="BH34">
        <f t="shared" si="1"/>
        <v>129148.08038097808</v>
      </c>
      <c r="BI34">
        <f t="shared" si="3"/>
        <v>118695.08038097808</v>
      </c>
    </row>
    <row r="35" spans="1:61" x14ac:dyDescent="0.25">
      <c r="A35" t="str">
        <f>'B 103 Q2 2023'!A35</f>
        <v>1952Q3</v>
      </c>
      <c r="B35">
        <f>'B 103 Q2 2023'!B35</f>
        <v>519595</v>
      </c>
      <c r="C35">
        <f>'B 103 Q2 2023'!C35</f>
        <v>403839</v>
      </c>
      <c r="D35">
        <f>'B 103 Q2 2023'!D35</f>
        <v>248236</v>
      </c>
      <c r="E35">
        <f>'B 103 Q2 2023'!E35</f>
        <v>78746</v>
      </c>
      <c r="F35">
        <f>'B 103 Q2 2023'!F35</f>
        <v>10740</v>
      </c>
      <c r="G35">
        <f>'B 103 Q2 2023'!G35</f>
        <v>66118</v>
      </c>
      <c r="H35">
        <f>'B 103 Q2 2023'!H35</f>
        <v>115756</v>
      </c>
      <c r="I35">
        <f>'B 103 Q2 2023'!I35</f>
        <v>98</v>
      </c>
      <c r="J35">
        <f>'B 103 Q2 2023'!J35</f>
        <v>26398</v>
      </c>
      <c r="K35">
        <f>'B 103 Q2 2023'!K35</f>
        <v>900</v>
      </c>
      <c r="L35">
        <f>'B 103 Q2 2023'!L35</f>
        <v>0</v>
      </c>
      <c r="M35">
        <f>'B 103 Q2 2023'!M35</f>
        <v>0</v>
      </c>
      <c r="N35">
        <f>'B 103 Q2 2023'!N35</f>
        <v>18007</v>
      </c>
      <c r="O35">
        <f>'B 103 Q2 2023'!O35</f>
        <v>411</v>
      </c>
      <c r="P35">
        <f>'B 103 Q2 2023'!P35</f>
        <v>17018</v>
      </c>
      <c r="Q35">
        <f>'B 103 Q2 2023'!Q35</f>
        <v>0</v>
      </c>
      <c r="R35">
        <f>'B 103 Q2 2023'!R35</f>
        <v>578</v>
      </c>
      <c r="S35">
        <f>'B 103 Q2 2023'!S35</f>
        <v>6276</v>
      </c>
      <c r="T35">
        <f>'B 103 Q2 2023'!T35</f>
        <v>29</v>
      </c>
      <c r="U35">
        <f>'B 103 Q2 2023'!U35</f>
        <v>6247</v>
      </c>
      <c r="V35">
        <f>'B 103 Q2 2023'!V35</f>
        <v>538</v>
      </c>
      <c r="W35">
        <f>'B 103 Q2 2023'!W35</f>
        <v>0</v>
      </c>
      <c r="X35">
        <f>'B 103 Q2 2023'!X35</f>
        <v>13289</v>
      </c>
      <c r="Y35">
        <f>'B 103 Q2 2023'!Y35</f>
        <v>3</v>
      </c>
      <c r="Z35">
        <f>'B 103 Q2 2023'!Z35</f>
        <v>0</v>
      </c>
      <c r="AA35">
        <f>'B 103 Q2 2023'!AA35</f>
        <v>46001</v>
      </c>
      <c r="AB35">
        <f>'B 103 Q2 2023'!AB35</f>
        <v>4246</v>
      </c>
      <c r="AC35">
        <f>'B 103 Q2 2023'!AC35</f>
        <v>194861</v>
      </c>
      <c r="AD35">
        <f>'B 103 Q2 2023'!AD35</f>
        <v>43816</v>
      </c>
      <c r="AE35">
        <f>'B 103 Q2 2023'!AE35</f>
        <v>346</v>
      </c>
      <c r="AF35">
        <f>'B 103 Q2 2023'!AF35</f>
        <v>0</v>
      </c>
      <c r="AG35">
        <f>'B 103 Q2 2023'!AG35</f>
        <v>43470</v>
      </c>
      <c r="AH35">
        <f>'B 103 Q2 2023'!AH35</f>
        <v>38712</v>
      </c>
      <c r="AI35">
        <f>'B 103 Q2 2023'!AI35</f>
        <v>21955</v>
      </c>
      <c r="AJ35">
        <f>'B 103 Q2 2023'!AJ35</f>
        <v>3506</v>
      </c>
      <c r="AK35">
        <f>'B 103 Q2 2023'!AK35</f>
        <v>13251</v>
      </c>
      <c r="AL35">
        <f>'B 103 Q2 2023'!AL35</f>
        <v>567</v>
      </c>
      <c r="AM35">
        <f>'B 103 Q2 2023'!AM35</f>
        <v>30753</v>
      </c>
      <c r="AN35">
        <f>'B 103 Q2 2023'!AN35</f>
        <v>17238</v>
      </c>
      <c r="AO35">
        <f>'B 103 Q2 2023'!AO35</f>
        <v>63775</v>
      </c>
      <c r="AP35">
        <f>'B 103 Q2 2023'!AP35</f>
        <v>324734</v>
      </c>
      <c r="AQ35">
        <f>'B 103 Q2 2023'!AQ35</f>
        <v>156907</v>
      </c>
      <c r="AR35">
        <f>'B 103 Q2 2023'!AR35</f>
        <v>156907</v>
      </c>
      <c r="AS35">
        <f>'B 103 Q2 2023'!AS35</f>
        <v>0</v>
      </c>
      <c r="AT35">
        <f>'B 103 Q2 2023'!AT35</f>
        <v>2185</v>
      </c>
      <c r="AU35">
        <f>'B 103 Q2 2023'!AU35</f>
        <v>48.991427313880173</v>
      </c>
      <c r="AV35">
        <f>'B 103 Q2 2023'!AV35</f>
        <v>51.874256838123557</v>
      </c>
      <c r="AW35">
        <f>'B 103 Q2 2023'!AW35</f>
        <v>25.413938833464819</v>
      </c>
      <c r="AX35">
        <f>'B 103 Q2 2023'!AX35</f>
        <v>349869</v>
      </c>
      <c r="AY35">
        <f>'B 103 Q2 2023'!AY35</f>
        <v>234113</v>
      </c>
      <c r="AZ35">
        <f>'B 103 Q2 2023'!AZ35</f>
        <v>99139</v>
      </c>
      <c r="BA35">
        <f>'B 103 Q2 2023'!BA35</f>
        <v>60953</v>
      </c>
      <c r="BB35">
        <f>'B 103 Q2 2023'!BB35</f>
        <v>9035</v>
      </c>
      <c r="BC35">
        <f>'B 103 Q2 2023'!BC35</f>
        <v>64986</v>
      </c>
      <c r="BD35">
        <f>'B 103 Q2 2023'!BD35</f>
        <v>155008</v>
      </c>
      <c r="BF35">
        <f t="shared" si="2"/>
        <v>48.991427313880173</v>
      </c>
      <c r="BG35">
        <f t="shared" si="0"/>
        <v>63775</v>
      </c>
      <c r="BH35">
        <f t="shared" si="1"/>
        <v>130175.8358485942</v>
      </c>
      <c r="BI35">
        <f t="shared" si="3"/>
        <v>119435.8358485942</v>
      </c>
    </row>
    <row r="36" spans="1:61" x14ac:dyDescent="0.25">
      <c r="A36" t="str">
        <f>'B 103 Q2 2023'!A36</f>
        <v>1952Q4</v>
      </c>
      <c r="B36">
        <f>'B 103 Q2 2023'!B36</f>
        <v>527408</v>
      </c>
      <c r="C36">
        <f>'B 103 Q2 2023'!C36</f>
        <v>408765</v>
      </c>
      <c r="D36">
        <f>'B 103 Q2 2023'!D36</f>
        <v>251382</v>
      </c>
      <c r="E36">
        <f>'B 103 Q2 2023'!E36</f>
        <v>79669</v>
      </c>
      <c r="F36">
        <f>'B 103 Q2 2023'!F36</f>
        <v>11026</v>
      </c>
      <c r="G36">
        <f>'B 103 Q2 2023'!G36</f>
        <v>66688</v>
      </c>
      <c r="H36">
        <f>'B 103 Q2 2023'!H36</f>
        <v>118643</v>
      </c>
      <c r="I36">
        <f>'B 103 Q2 2023'!I36</f>
        <v>75</v>
      </c>
      <c r="J36">
        <f>'B 103 Q2 2023'!J36</f>
        <v>26641</v>
      </c>
      <c r="K36">
        <f>'B 103 Q2 2023'!K36</f>
        <v>900</v>
      </c>
      <c r="L36">
        <f>'B 103 Q2 2023'!L36</f>
        <v>0</v>
      </c>
      <c r="M36">
        <f>'B 103 Q2 2023'!M36</f>
        <v>0</v>
      </c>
      <c r="N36">
        <f>'B 103 Q2 2023'!N36</f>
        <v>18655</v>
      </c>
      <c r="O36">
        <f>'B 103 Q2 2023'!O36</f>
        <v>195</v>
      </c>
      <c r="P36">
        <f>'B 103 Q2 2023'!P36</f>
        <v>17647</v>
      </c>
      <c r="Q36">
        <f>'B 103 Q2 2023'!Q36</f>
        <v>0</v>
      </c>
      <c r="R36">
        <f>'B 103 Q2 2023'!R36</f>
        <v>813</v>
      </c>
      <c r="S36">
        <f>'B 103 Q2 2023'!S36</f>
        <v>7081</v>
      </c>
      <c r="T36">
        <f>'B 103 Q2 2023'!T36</f>
        <v>30</v>
      </c>
      <c r="U36">
        <f>'B 103 Q2 2023'!U36</f>
        <v>7051</v>
      </c>
      <c r="V36">
        <f>'B 103 Q2 2023'!V36</f>
        <v>555</v>
      </c>
      <c r="W36">
        <f>'B 103 Q2 2023'!W36</f>
        <v>0</v>
      </c>
      <c r="X36">
        <f>'B 103 Q2 2023'!X36</f>
        <v>13706</v>
      </c>
      <c r="Y36">
        <f>'B 103 Q2 2023'!Y36</f>
        <v>3</v>
      </c>
      <c r="Z36">
        <f>'B 103 Q2 2023'!Z36</f>
        <v>0</v>
      </c>
      <c r="AA36">
        <f>'B 103 Q2 2023'!AA36</f>
        <v>45866</v>
      </c>
      <c r="AB36">
        <f>'B 103 Q2 2023'!AB36</f>
        <v>5161</v>
      </c>
      <c r="AC36">
        <f>'B 103 Q2 2023'!AC36</f>
        <v>189787</v>
      </c>
      <c r="AD36">
        <f>'B 103 Q2 2023'!AD36</f>
        <v>44828</v>
      </c>
      <c r="AE36">
        <f>'B 103 Q2 2023'!AE36</f>
        <v>331</v>
      </c>
      <c r="AF36">
        <f>'B 103 Q2 2023'!AF36</f>
        <v>0</v>
      </c>
      <c r="AG36">
        <f>'B 103 Q2 2023'!AG36</f>
        <v>44497</v>
      </c>
      <c r="AH36">
        <f>'B 103 Q2 2023'!AH36</f>
        <v>40270</v>
      </c>
      <c r="AI36">
        <f>'B 103 Q2 2023'!AI36</f>
        <v>22979</v>
      </c>
      <c r="AJ36">
        <f>'B 103 Q2 2023'!AJ36</f>
        <v>3827</v>
      </c>
      <c r="AK36">
        <f>'B 103 Q2 2023'!AK36</f>
        <v>13464</v>
      </c>
      <c r="AL36">
        <f>'B 103 Q2 2023'!AL36</f>
        <v>579</v>
      </c>
      <c r="AM36">
        <f>'B 103 Q2 2023'!AM36</f>
        <v>33077</v>
      </c>
      <c r="AN36">
        <f>'B 103 Q2 2023'!AN36</f>
        <v>17381</v>
      </c>
      <c r="AO36">
        <f>'B 103 Q2 2023'!AO36</f>
        <v>53652</v>
      </c>
      <c r="AP36">
        <f>'B 103 Q2 2023'!AP36</f>
        <v>337621</v>
      </c>
      <c r="AQ36">
        <f>'B 103 Q2 2023'!AQ36</f>
        <v>146628</v>
      </c>
      <c r="AR36">
        <f>'B 103 Q2 2023'!AR36</f>
        <v>146628</v>
      </c>
      <c r="AS36">
        <f>'B 103 Q2 2023'!AS36</f>
        <v>0</v>
      </c>
      <c r="AT36">
        <f>'B 103 Q2 2023'!AT36</f>
        <v>2227</v>
      </c>
      <c r="AU36">
        <f>'B 103 Q2 2023'!AU36</f>
        <v>44.089424360005161</v>
      </c>
      <c r="AV36">
        <f>'B 103 Q2 2023'!AV36</f>
        <v>57.168205509244721</v>
      </c>
      <c r="AW36">
        <f>'B 103 Q2 2023'!AW36</f>
        <v>25.205132725970753</v>
      </c>
      <c r="AX36">
        <f>'B 103 Q2 2023'!AX36</f>
        <v>357172</v>
      </c>
      <c r="AY36">
        <f>'B 103 Q2 2023'!AY36</f>
        <v>238529</v>
      </c>
      <c r="AZ36">
        <f>'B 103 Q2 2023'!AZ36</f>
        <v>100793</v>
      </c>
      <c r="BA36">
        <f>'B 103 Q2 2023'!BA36</f>
        <v>62362</v>
      </c>
      <c r="BB36">
        <f>'B 103 Q2 2023'!BB36</f>
        <v>9339</v>
      </c>
      <c r="BC36">
        <f>'B 103 Q2 2023'!BC36</f>
        <v>66035</v>
      </c>
      <c r="BD36">
        <f>'B 103 Q2 2023'!BD36</f>
        <v>167385</v>
      </c>
      <c r="BF36">
        <f t="shared" si="2"/>
        <v>44.089424360005161</v>
      </c>
      <c r="BG36">
        <f t="shared" si="0"/>
        <v>53652</v>
      </c>
      <c r="BH36">
        <f t="shared" si="1"/>
        <v>121689.04624817315</v>
      </c>
      <c r="BI36">
        <f t="shared" si="3"/>
        <v>110663.04624817315</v>
      </c>
    </row>
    <row r="37" spans="1:61" x14ac:dyDescent="0.25">
      <c r="A37" t="str">
        <f>'B 103 Q2 2023'!A37</f>
        <v>1953Q1</v>
      </c>
      <c r="B37">
        <f>'B 103 Q2 2023'!B37</f>
        <v>529926</v>
      </c>
      <c r="C37">
        <f>'B 103 Q2 2023'!C37</f>
        <v>412913</v>
      </c>
      <c r="D37">
        <f>'B 103 Q2 2023'!D37</f>
        <v>252850</v>
      </c>
      <c r="E37">
        <f>'B 103 Q2 2023'!E37</f>
        <v>81298</v>
      </c>
      <c r="F37">
        <f>'B 103 Q2 2023'!F37</f>
        <v>11415</v>
      </c>
      <c r="G37">
        <f>'B 103 Q2 2023'!G37</f>
        <v>67350</v>
      </c>
      <c r="H37">
        <f>'B 103 Q2 2023'!H37</f>
        <v>117013</v>
      </c>
      <c r="I37">
        <f>'B 103 Q2 2023'!I37</f>
        <v>102</v>
      </c>
      <c r="J37">
        <f>'B 103 Q2 2023'!J37</f>
        <v>23589</v>
      </c>
      <c r="K37">
        <f>'B 103 Q2 2023'!K37</f>
        <v>900</v>
      </c>
      <c r="L37">
        <f>'B 103 Q2 2023'!L37</f>
        <v>0</v>
      </c>
      <c r="M37">
        <f>'B 103 Q2 2023'!M37</f>
        <v>0</v>
      </c>
      <c r="N37">
        <f>'B 103 Q2 2023'!N37</f>
        <v>19241</v>
      </c>
      <c r="O37">
        <f>'B 103 Q2 2023'!O37</f>
        <v>212</v>
      </c>
      <c r="P37">
        <f>'B 103 Q2 2023'!P37</f>
        <v>18164</v>
      </c>
      <c r="Q37">
        <f>'B 103 Q2 2023'!Q37</f>
        <v>0</v>
      </c>
      <c r="R37">
        <f>'B 103 Q2 2023'!R37</f>
        <v>865</v>
      </c>
      <c r="S37">
        <f>'B 103 Q2 2023'!S37</f>
        <v>6411</v>
      </c>
      <c r="T37">
        <f>'B 103 Q2 2023'!T37</f>
        <v>31</v>
      </c>
      <c r="U37">
        <f>'B 103 Q2 2023'!U37</f>
        <v>6380</v>
      </c>
      <c r="V37">
        <f>'B 103 Q2 2023'!V37</f>
        <v>570</v>
      </c>
      <c r="W37">
        <f>'B 103 Q2 2023'!W37</f>
        <v>0</v>
      </c>
      <c r="X37">
        <f>'B 103 Q2 2023'!X37</f>
        <v>14065</v>
      </c>
      <c r="Y37">
        <f>'B 103 Q2 2023'!Y37</f>
        <v>3</v>
      </c>
      <c r="Z37">
        <f>'B 103 Q2 2023'!Z37</f>
        <v>0</v>
      </c>
      <c r="AA37">
        <f>'B 103 Q2 2023'!AA37</f>
        <v>46828</v>
      </c>
      <c r="AB37">
        <f>'B 103 Q2 2023'!AB37</f>
        <v>5304</v>
      </c>
      <c r="AC37">
        <f>'B 103 Q2 2023'!AC37</f>
        <v>184497</v>
      </c>
      <c r="AD37">
        <f>'B 103 Q2 2023'!AD37</f>
        <v>45627</v>
      </c>
      <c r="AE37">
        <f>'B 103 Q2 2023'!AE37</f>
        <v>370</v>
      </c>
      <c r="AF37">
        <f>'B 103 Q2 2023'!AF37</f>
        <v>0</v>
      </c>
      <c r="AG37">
        <f>'B 103 Q2 2023'!AG37</f>
        <v>45257</v>
      </c>
      <c r="AH37">
        <f>'B 103 Q2 2023'!AH37</f>
        <v>40877</v>
      </c>
      <c r="AI37">
        <f>'B 103 Q2 2023'!AI37</f>
        <v>23076</v>
      </c>
      <c r="AJ37">
        <f>'B 103 Q2 2023'!AJ37</f>
        <v>4046</v>
      </c>
      <c r="AK37">
        <f>'B 103 Q2 2023'!AK37</f>
        <v>13756</v>
      </c>
      <c r="AL37">
        <f>'B 103 Q2 2023'!AL37</f>
        <v>596</v>
      </c>
      <c r="AM37">
        <f>'B 103 Q2 2023'!AM37</f>
        <v>31088</v>
      </c>
      <c r="AN37">
        <f>'B 103 Q2 2023'!AN37</f>
        <v>16007</v>
      </c>
      <c r="AO37">
        <f>'B 103 Q2 2023'!AO37</f>
        <v>50302</v>
      </c>
      <c r="AP37">
        <f>'B 103 Q2 2023'!AP37</f>
        <v>345429</v>
      </c>
      <c r="AQ37">
        <f>'B 103 Q2 2023'!AQ37</f>
        <v>143052</v>
      </c>
      <c r="AR37">
        <f>'B 103 Q2 2023'!AR37</f>
        <v>143052</v>
      </c>
      <c r="AS37">
        <f>'B 103 Q2 2023'!AS37</f>
        <v>0</v>
      </c>
      <c r="AT37">
        <f>'B 103 Q2 2023'!AT37</f>
        <v>2295</v>
      </c>
      <c r="AU37">
        <f>'B 103 Q2 2023'!AU37</f>
        <v>42.077282775016734</v>
      </c>
      <c r="AV37">
        <f>'B 103 Q2 2023'!AV37</f>
        <v>59.51568102946819</v>
      </c>
      <c r="AW37">
        <f>'B 103 Q2 2023'!AW37</f>
        <v>25.04258140224632</v>
      </c>
      <c r="AX37">
        <f>'B 103 Q2 2023'!AX37</f>
        <v>360565</v>
      </c>
      <c r="AY37">
        <f>'B 103 Q2 2023'!AY37</f>
        <v>243552</v>
      </c>
      <c r="AZ37">
        <f>'B 103 Q2 2023'!AZ37</f>
        <v>102597</v>
      </c>
      <c r="BA37">
        <f>'B 103 Q2 2023'!BA37</f>
        <v>63923</v>
      </c>
      <c r="BB37">
        <f>'B 103 Q2 2023'!BB37</f>
        <v>9666</v>
      </c>
      <c r="BC37">
        <f>'B 103 Q2 2023'!BC37</f>
        <v>67366</v>
      </c>
      <c r="BD37">
        <f>'B 103 Q2 2023'!BD37</f>
        <v>176068</v>
      </c>
      <c r="BF37">
        <f t="shared" si="2"/>
        <v>42.077282775016734</v>
      </c>
      <c r="BG37">
        <f t="shared" si="0"/>
        <v>50302</v>
      </c>
      <c r="BH37">
        <f t="shared" si="1"/>
        <v>119546.69285314846</v>
      </c>
      <c r="BI37">
        <f t="shared" si="3"/>
        <v>108131.69285314846</v>
      </c>
    </row>
    <row r="38" spans="1:61" x14ac:dyDescent="0.25">
      <c r="A38" t="str">
        <f>'B 103 Q2 2023'!A38</f>
        <v>1953Q2</v>
      </c>
      <c r="B38">
        <f>'B 103 Q2 2023'!B38</f>
        <v>536855</v>
      </c>
      <c r="C38">
        <f>'B 103 Q2 2023'!C38</f>
        <v>419219</v>
      </c>
      <c r="D38">
        <f>'B 103 Q2 2023'!D38</f>
        <v>255579</v>
      </c>
      <c r="E38">
        <f>'B 103 Q2 2023'!E38</f>
        <v>83324</v>
      </c>
      <c r="F38">
        <f>'B 103 Q2 2023'!F38</f>
        <v>11757</v>
      </c>
      <c r="G38">
        <f>'B 103 Q2 2023'!G38</f>
        <v>68559</v>
      </c>
      <c r="H38">
        <f>'B 103 Q2 2023'!H38</f>
        <v>117636</v>
      </c>
      <c r="I38">
        <f>'B 103 Q2 2023'!I38</f>
        <v>74</v>
      </c>
      <c r="J38">
        <f>'B 103 Q2 2023'!J38</f>
        <v>25710</v>
      </c>
      <c r="K38">
        <f>'B 103 Q2 2023'!K38</f>
        <v>900</v>
      </c>
      <c r="L38">
        <f>'B 103 Q2 2023'!L38</f>
        <v>0</v>
      </c>
      <c r="M38">
        <f>'B 103 Q2 2023'!M38</f>
        <v>0</v>
      </c>
      <c r="N38">
        <f>'B 103 Q2 2023'!N38</f>
        <v>17581</v>
      </c>
      <c r="O38">
        <f>'B 103 Q2 2023'!O38</f>
        <v>194</v>
      </c>
      <c r="P38">
        <f>'B 103 Q2 2023'!P38</f>
        <v>16454</v>
      </c>
      <c r="Q38">
        <f>'B 103 Q2 2023'!Q38</f>
        <v>0</v>
      </c>
      <c r="R38">
        <f>'B 103 Q2 2023'!R38</f>
        <v>933</v>
      </c>
      <c r="S38">
        <f>'B 103 Q2 2023'!S38</f>
        <v>6777</v>
      </c>
      <c r="T38">
        <f>'B 103 Q2 2023'!T38</f>
        <v>32</v>
      </c>
      <c r="U38">
        <f>'B 103 Q2 2023'!U38</f>
        <v>6745</v>
      </c>
      <c r="V38">
        <f>'B 103 Q2 2023'!V38</f>
        <v>586</v>
      </c>
      <c r="W38">
        <f>'B 103 Q2 2023'!W38</f>
        <v>0</v>
      </c>
      <c r="X38">
        <f>'B 103 Q2 2023'!X38</f>
        <v>14472</v>
      </c>
      <c r="Y38">
        <f>'B 103 Q2 2023'!Y38</f>
        <v>3</v>
      </c>
      <c r="Z38">
        <f>'B 103 Q2 2023'!Z38</f>
        <v>0</v>
      </c>
      <c r="AA38">
        <f>'B 103 Q2 2023'!AA38</f>
        <v>46126</v>
      </c>
      <c r="AB38">
        <f>'B 103 Q2 2023'!AB38</f>
        <v>5407</v>
      </c>
      <c r="AC38">
        <f>'B 103 Q2 2023'!AC38</f>
        <v>176236</v>
      </c>
      <c r="AD38">
        <f>'B 103 Q2 2023'!AD38</f>
        <v>46567</v>
      </c>
      <c r="AE38">
        <f>'B 103 Q2 2023'!AE38</f>
        <v>297</v>
      </c>
      <c r="AF38">
        <f>'B 103 Q2 2023'!AF38</f>
        <v>0</v>
      </c>
      <c r="AG38">
        <f>'B 103 Q2 2023'!AG38</f>
        <v>46270</v>
      </c>
      <c r="AH38">
        <f>'B 103 Q2 2023'!AH38</f>
        <v>40787</v>
      </c>
      <c r="AI38">
        <f>'B 103 Q2 2023'!AI38</f>
        <v>22710</v>
      </c>
      <c r="AJ38">
        <f>'B 103 Q2 2023'!AJ38</f>
        <v>4381</v>
      </c>
      <c r="AK38">
        <f>'B 103 Q2 2023'!AK38</f>
        <v>13696</v>
      </c>
      <c r="AL38">
        <f>'B 103 Q2 2023'!AL38</f>
        <v>602</v>
      </c>
      <c r="AM38">
        <f>'B 103 Q2 2023'!AM38</f>
        <v>31407</v>
      </c>
      <c r="AN38">
        <f>'B 103 Q2 2023'!AN38</f>
        <v>15201</v>
      </c>
      <c r="AO38">
        <f>'B 103 Q2 2023'!AO38</f>
        <v>41672</v>
      </c>
      <c r="AP38">
        <f>'B 103 Q2 2023'!AP38</f>
        <v>360619</v>
      </c>
      <c r="AQ38">
        <f>'B 103 Q2 2023'!AQ38</f>
        <v>133816</v>
      </c>
      <c r="AR38">
        <f>'B 103 Q2 2023'!AR38</f>
        <v>133816</v>
      </c>
      <c r="AS38">
        <f>'B 103 Q2 2023'!AS38</f>
        <v>0</v>
      </c>
      <c r="AT38">
        <f>'B 103 Q2 2023'!AT38</f>
        <v>2314</v>
      </c>
      <c r="AU38">
        <f>'B 103 Q2 2023'!AU38</f>
        <v>37.748936864530485</v>
      </c>
      <c r="AV38">
        <f>'B 103 Q2 2023'!AV38</f>
        <v>64.169424007335451</v>
      </c>
      <c r="AW38">
        <f>'B 103 Q2 2023'!AW38</f>
        <v>24.22327535486194</v>
      </c>
      <c r="AX38">
        <f>'B 103 Q2 2023'!AX38</f>
        <v>365108</v>
      </c>
      <c r="AY38">
        <f>'B 103 Q2 2023'!AY38</f>
        <v>247472</v>
      </c>
      <c r="AZ38">
        <f>'B 103 Q2 2023'!AZ38</f>
        <v>104547</v>
      </c>
      <c r="BA38">
        <f>'B 103 Q2 2023'!BA38</f>
        <v>65421</v>
      </c>
      <c r="BB38">
        <f>'B 103 Q2 2023'!BB38</f>
        <v>10015</v>
      </c>
      <c r="BC38">
        <f>'B 103 Q2 2023'!BC38</f>
        <v>67489</v>
      </c>
      <c r="BD38">
        <f>'B 103 Q2 2023'!BD38</f>
        <v>188872</v>
      </c>
      <c r="BF38">
        <f t="shared" si="2"/>
        <v>37.748936864530485</v>
      </c>
      <c r="BG38">
        <f t="shared" si="0"/>
        <v>41672</v>
      </c>
      <c r="BH38">
        <f t="shared" si="1"/>
        <v>110392.51290585534</v>
      </c>
      <c r="BI38">
        <f t="shared" si="3"/>
        <v>98635.512905855343</v>
      </c>
    </row>
    <row r="39" spans="1:61" x14ac:dyDescent="0.25">
      <c r="A39" t="str">
        <f>'B 103 Q2 2023'!A39</f>
        <v>1953Q3</v>
      </c>
      <c r="B39">
        <f>'B 103 Q2 2023'!B39</f>
        <v>547359</v>
      </c>
      <c r="C39">
        <f>'B 103 Q2 2023'!C39</f>
        <v>425727</v>
      </c>
      <c r="D39">
        <f>'B 103 Q2 2023'!D39</f>
        <v>258630</v>
      </c>
      <c r="E39">
        <f>'B 103 Q2 2023'!E39</f>
        <v>85423</v>
      </c>
      <c r="F39">
        <f>'B 103 Q2 2023'!F39</f>
        <v>12095</v>
      </c>
      <c r="G39">
        <f>'B 103 Q2 2023'!G39</f>
        <v>69579</v>
      </c>
      <c r="H39">
        <f>'B 103 Q2 2023'!H39</f>
        <v>121632</v>
      </c>
      <c r="I39">
        <f>'B 103 Q2 2023'!I39</f>
        <v>85</v>
      </c>
      <c r="J39">
        <f>'B 103 Q2 2023'!J39</f>
        <v>25865</v>
      </c>
      <c r="K39">
        <f>'B 103 Q2 2023'!K39</f>
        <v>900</v>
      </c>
      <c r="L39">
        <f>'B 103 Q2 2023'!L39</f>
        <v>0</v>
      </c>
      <c r="M39">
        <f>'B 103 Q2 2023'!M39</f>
        <v>0</v>
      </c>
      <c r="N39">
        <f>'B 103 Q2 2023'!N39</f>
        <v>19467</v>
      </c>
      <c r="O39">
        <f>'B 103 Q2 2023'!O39</f>
        <v>214</v>
      </c>
      <c r="P39">
        <f>'B 103 Q2 2023'!P39</f>
        <v>18232</v>
      </c>
      <c r="Q39">
        <f>'B 103 Q2 2023'!Q39</f>
        <v>0</v>
      </c>
      <c r="R39">
        <f>'B 103 Q2 2023'!R39</f>
        <v>1021</v>
      </c>
      <c r="S39">
        <f>'B 103 Q2 2023'!S39</f>
        <v>6697</v>
      </c>
      <c r="T39">
        <f>'B 103 Q2 2023'!T39</f>
        <v>32</v>
      </c>
      <c r="U39">
        <f>'B 103 Q2 2023'!U39</f>
        <v>6665</v>
      </c>
      <c r="V39">
        <f>'B 103 Q2 2023'!V39</f>
        <v>599</v>
      </c>
      <c r="W39">
        <f>'B 103 Q2 2023'!W39</f>
        <v>0</v>
      </c>
      <c r="X39">
        <f>'B 103 Q2 2023'!X39</f>
        <v>14825</v>
      </c>
      <c r="Y39">
        <f>'B 103 Q2 2023'!Y39</f>
        <v>3</v>
      </c>
      <c r="Z39">
        <f>'B 103 Q2 2023'!Z39</f>
        <v>0</v>
      </c>
      <c r="AA39">
        <f>'B 103 Q2 2023'!AA39</f>
        <v>47561</v>
      </c>
      <c r="AB39">
        <f>'B 103 Q2 2023'!AB39</f>
        <v>5630</v>
      </c>
      <c r="AC39">
        <f>'B 103 Q2 2023'!AC39</f>
        <v>176420</v>
      </c>
      <c r="AD39">
        <f>'B 103 Q2 2023'!AD39</f>
        <v>47147</v>
      </c>
      <c r="AE39">
        <f>'B 103 Q2 2023'!AE39</f>
        <v>347</v>
      </c>
      <c r="AF39">
        <f>'B 103 Q2 2023'!AF39</f>
        <v>0</v>
      </c>
      <c r="AG39">
        <f>'B 103 Q2 2023'!AG39</f>
        <v>46800</v>
      </c>
      <c r="AH39">
        <f>'B 103 Q2 2023'!AH39</f>
        <v>41191</v>
      </c>
      <c r="AI39">
        <f>'B 103 Q2 2023'!AI39</f>
        <v>23000</v>
      </c>
      <c r="AJ39">
        <f>'B 103 Q2 2023'!AJ39</f>
        <v>4430</v>
      </c>
      <c r="AK39">
        <f>'B 103 Q2 2023'!AK39</f>
        <v>13761</v>
      </c>
      <c r="AL39">
        <f>'B 103 Q2 2023'!AL39</f>
        <v>619</v>
      </c>
      <c r="AM39">
        <f>'B 103 Q2 2023'!AM39</f>
        <v>32222</v>
      </c>
      <c r="AN39">
        <f>'B 103 Q2 2023'!AN39</f>
        <v>17399</v>
      </c>
      <c r="AO39">
        <f>'B 103 Q2 2023'!AO39</f>
        <v>37842</v>
      </c>
      <c r="AP39">
        <f>'B 103 Q2 2023'!AP39</f>
        <v>370939</v>
      </c>
      <c r="AQ39">
        <f>'B 103 Q2 2023'!AQ39</f>
        <v>129274</v>
      </c>
      <c r="AR39">
        <f>'B 103 Q2 2023'!AR39</f>
        <v>129274</v>
      </c>
      <c r="AS39">
        <f>'B 103 Q2 2023'!AS39</f>
        <v>0</v>
      </c>
      <c r="AT39">
        <f>'B 103 Q2 2023'!AT39</f>
        <v>2377</v>
      </c>
      <c r="AU39">
        <f>'B 103 Q2 2023'!AU39</f>
        <v>35.491259815300083</v>
      </c>
      <c r="AV39">
        <f>'B 103 Q2 2023'!AV39</f>
        <v>67.100199692269484</v>
      </c>
      <c r="AW39">
        <f>'B 103 Q2 2023'!AW39</f>
        <v>23.814706209368552</v>
      </c>
      <c r="AX39">
        <f>'B 103 Q2 2023'!AX39</f>
        <v>373964</v>
      </c>
      <c r="AY39">
        <f>'B 103 Q2 2023'!AY39</f>
        <v>252332</v>
      </c>
      <c r="AZ39">
        <f>'B 103 Q2 2023'!AZ39</f>
        <v>106519</v>
      </c>
      <c r="BA39">
        <f>'B 103 Q2 2023'!BA39</f>
        <v>66998</v>
      </c>
      <c r="BB39">
        <f>'B 103 Q2 2023'!BB39</f>
        <v>10366</v>
      </c>
      <c r="BC39">
        <f>'B 103 Q2 2023'!BC39</f>
        <v>68449</v>
      </c>
      <c r="BD39">
        <f>'B 103 Q2 2023'!BD39</f>
        <v>197544</v>
      </c>
      <c r="BF39">
        <f t="shared" si="2"/>
        <v>35.491259815300083</v>
      </c>
      <c r="BG39">
        <f t="shared" si="0"/>
        <v>37842</v>
      </c>
      <c r="BH39">
        <f t="shared" si="1"/>
        <v>106623.43404244706</v>
      </c>
      <c r="BI39">
        <f t="shared" si="3"/>
        <v>94528.434042447057</v>
      </c>
    </row>
    <row r="40" spans="1:61" x14ac:dyDescent="0.25">
      <c r="A40" t="str">
        <f>'B 103 Q2 2023'!A40</f>
        <v>1953Q4</v>
      </c>
      <c r="B40">
        <f>'B 103 Q2 2023'!B40</f>
        <v>549426</v>
      </c>
      <c r="C40">
        <f>'B 103 Q2 2023'!C40</f>
        <v>426950</v>
      </c>
      <c r="D40">
        <f>'B 103 Q2 2023'!D40</f>
        <v>259102</v>
      </c>
      <c r="E40">
        <f>'B 103 Q2 2023'!E40</f>
        <v>86825</v>
      </c>
      <c r="F40">
        <f>'B 103 Q2 2023'!F40</f>
        <v>12393</v>
      </c>
      <c r="G40">
        <f>'B 103 Q2 2023'!G40</f>
        <v>68631</v>
      </c>
      <c r="H40">
        <f>'B 103 Q2 2023'!H40</f>
        <v>122476</v>
      </c>
      <c r="I40">
        <f>'B 103 Q2 2023'!I40</f>
        <v>114</v>
      </c>
      <c r="J40">
        <f>'B 103 Q2 2023'!J40</f>
        <v>26550</v>
      </c>
      <c r="K40">
        <f>'B 103 Q2 2023'!K40</f>
        <v>900</v>
      </c>
      <c r="L40">
        <f>'B 103 Q2 2023'!L40</f>
        <v>0</v>
      </c>
      <c r="M40">
        <f>'B 103 Q2 2023'!M40</f>
        <v>0</v>
      </c>
      <c r="N40">
        <f>'B 103 Q2 2023'!N40</f>
        <v>20449</v>
      </c>
      <c r="O40">
        <f>'B 103 Q2 2023'!O40</f>
        <v>204</v>
      </c>
      <c r="P40">
        <f>'B 103 Q2 2023'!P40</f>
        <v>19240</v>
      </c>
      <c r="Q40">
        <f>'B 103 Q2 2023'!Q40</f>
        <v>0</v>
      </c>
      <c r="R40">
        <f>'B 103 Q2 2023'!R40</f>
        <v>1005</v>
      </c>
      <c r="S40">
        <f>'B 103 Q2 2023'!S40</f>
        <v>7341</v>
      </c>
      <c r="T40">
        <f>'B 103 Q2 2023'!T40</f>
        <v>32</v>
      </c>
      <c r="U40">
        <f>'B 103 Q2 2023'!U40</f>
        <v>7309</v>
      </c>
      <c r="V40">
        <f>'B 103 Q2 2023'!V40</f>
        <v>611</v>
      </c>
      <c r="W40">
        <f>'B 103 Q2 2023'!W40</f>
        <v>0</v>
      </c>
      <c r="X40">
        <f>'B 103 Q2 2023'!X40</f>
        <v>15124</v>
      </c>
      <c r="Y40">
        <f>'B 103 Q2 2023'!Y40</f>
        <v>3</v>
      </c>
      <c r="Z40">
        <f>'B 103 Q2 2023'!Z40</f>
        <v>0</v>
      </c>
      <c r="AA40">
        <f>'B 103 Q2 2023'!AA40</f>
        <v>45021</v>
      </c>
      <c r="AB40">
        <f>'B 103 Q2 2023'!AB40</f>
        <v>6363</v>
      </c>
      <c r="AC40">
        <f>'B 103 Q2 2023'!AC40</f>
        <v>193654</v>
      </c>
      <c r="AD40">
        <f>'B 103 Q2 2023'!AD40</f>
        <v>48414</v>
      </c>
      <c r="AE40">
        <f>'B 103 Q2 2023'!AE40</f>
        <v>402</v>
      </c>
      <c r="AF40">
        <f>'B 103 Q2 2023'!AF40</f>
        <v>0</v>
      </c>
      <c r="AG40">
        <f>'B 103 Q2 2023'!AG40</f>
        <v>48012</v>
      </c>
      <c r="AH40">
        <f>'B 103 Q2 2023'!AH40</f>
        <v>40838</v>
      </c>
      <c r="AI40">
        <f>'B 103 Q2 2023'!AI40</f>
        <v>22417</v>
      </c>
      <c r="AJ40">
        <f>'B 103 Q2 2023'!AJ40</f>
        <v>4279</v>
      </c>
      <c r="AK40">
        <f>'B 103 Q2 2023'!AK40</f>
        <v>14142</v>
      </c>
      <c r="AL40">
        <f>'B 103 Q2 2023'!AL40</f>
        <v>632</v>
      </c>
      <c r="AM40">
        <f>'B 103 Q2 2023'!AM40</f>
        <v>32800</v>
      </c>
      <c r="AN40">
        <f>'B 103 Q2 2023'!AN40</f>
        <v>17986</v>
      </c>
      <c r="AO40">
        <f>'B 103 Q2 2023'!AO40</f>
        <v>52984</v>
      </c>
      <c r="AP40">
        <f>'B 103 Q2 2023'!AP40</f>
        <v>355772</v>
      </c>
      <c r="AQ40">
        <f>'B 103 Q2 2023'!AQ40</f>
        <v>144082</v>
      </c>
      <c r="AR40">
        <f>'B 103 Q2 2023'!AR40</f>
        <v>144082</v>
      </c>
      <c r="AS40">
        <f>'B 103 Q2 2023'!AS40</f>
        <v>0</v>
      </c>
      <c r="AT40">
        <f>'B 103 Q2 2023'!AT40</f>
        <v>2434</v>
      </c>
      <c r="AU40">
        <f>'B 103 Q2 2023'!AU40</f>
        <v>41.182521213272203</v>
      </c>
      <c r="AV40">
        <f>'B 103 Q2 2023'!AV40</f>
        <v>60.915901152286075</v>
      </c>
      <c r="AW40">
        <f>'B 103 Q2 2023'!AW40</f>
        <v>25.086703914296127</v>
      </c>
      <c r="AX40">
        <f>'B 103 Q2 2023'!AX40</f>
        <v>377457</v>
      </c>
      <c r="AY40">
        <f>'B 103 Q2 2023'!AY40</f>
        <v>254981</v>
      </c>
      <c r="AZ40">
        <f>'B 103 Q2 2023'!AZ40</f>
        <v>108420</v>
      </c>
      <c r="BA40">
        <f>'B 103 Q2 2023'!BA40</f>
        <v>68431</v>
      </c>
      <c r="BB40">
        <f>'B 103 Q2 2023'!BB40</f>
        <v>10712</v>
      </c>
      <c r="BC40">
        <f>'B 103 Q2 2023'!BC40</f>
        <v>67418</v>
      </c>
      <c r="BD40">
        <f>'B 103 Q2 2023'!BD40</f>
        <v>183803</v>
      </c>
      <c r="BF40">
        <f t="shared" si="2"/>
        <v>41.182521213272203</v>
      </c>
      <c r="BG40">
        <f t="shared" si="0"/>
        <v>52984</v>
      </c>
      <c r="BH40">
        <f t="shared" si="1"/>
        <v>128656.52329931769</v>
      </c>
      <c r="BI40">
        <f t="shared" si="3"/>
        <v>116263.52329931769</v>
      </c>
    </row>
    <row r="41" spans="1:61" x14ac:dyDescent="0.25">
      <c r="A41" t="str">
        <f>'B 103 Q2 2023'!A41</f>
        <v>1954Q1</v>
      </c>
      <c r="B41">
        <f>'B 103 Q2 2023'!B41</f>
        <v>548097</v>
      </c>
      <c r="C41">
        <f>'B 103 Q2 2023'!C41</f>
        <v>429897</v>
      </c>
      <c r="D41">
        <f>'B 103 Q2 2023'!D41</f>
        <v>260323</v>
      </c>
      <c r="E41">
        <f>'B 103 Q2 2023'!E41</f>
        <v>88573</v>
      </c>
      <c r="F41">
        <f>'B 103 Q2 2023'!F41</f>
        <v>12813</v>
      </c>
      <c r="G41">
        <f>'B 103 Q2 2023'!G41</f>
        <v>68188</v>
      </c>
      <c r="H41">
        <f>'B 103 Q2 2023'!H41</f>
        <v>118200</v>
      </c>
      <c r="I41">
        <f>'B 103 Q2 2023'!I41</f>
        <v>115</v>
      </c>
      <c r="J41">
        <f>'B 103 Q2 2023'!J41</f>
        <v>23706</v>
      </c>
      <c r="K41">
        <f>'B 103 Q2 2023'!K41</f>
        <v>950</v>
      </c>
      <c r="L41">
        <f>'B 103 Q2 2023'!L41</f>
        <v>0</v>
      </c>
      <c r="M41">
        <f>'B 103 Q2 2023'!M41</f>
        <v>0</v>
      </c>
      <c r="N41">
        <f>'B 103 Q2 2023'!N41</f>
        <v>19162</v>
      </c>
      <c r="O41">
        <f>'B 103 Q2 2023'!O41</f>
        <v>312</v>
      </c>
      <c r="P41">
        <f>'B 103 Q2 2023'!P41</f>
        <v>17887</v>
      </c>
      <c r="Q41">
        <f>'B 103 Q2 2023'!Q41</f>
        <v>0</v>
      </c>
      <c r="R41">
        <f>'B 103 Q2 2023'!R41</f>
        <v>963</v>
      </c>
      <c r="S41">
        <f>'B 103 Q2 2023'!S41</f>
        <v>6453</v>
      </c>
      <c r="T41">
        <f>'B 103 Q2 2023'!T41</f>
        <v>32</v>
      </c>
      <c r="U41">
        <f>'B 103 Q2 2023'!U41</f>
        <v>6421</v>
      </c>
      <c r="V41">
        <f>'B 103 Q2 2023'!V41</f>
        <v>623</v>
      </c>
      <c r="W41">
        <f>'B 103 Q2 2023'!W41</f>
        <v>0</v>
      </c>
      <c r="X41">
        <f>'B 103 Q2 2023'!X41</f>
        <v>15408</v>
      </c>
      <c r="Y41">
        <f>'B 103 Q2 2023'!Y41</f>
        <v>3</v>
      </c>
      <c r="Z41">
        <f>'B 103 Q2 2023'!Z41</f>
        <v>0</v>
      </c>
      <c r="AA41">
        <f>'B 103 Q2 2023'!AA41</f>
        <v>45279</v>
      </c>
      <c r="AB41">
        <f>'B 103 Q2 2023'!AB41</f>
        <v>6501</v>
      </c>
      <c r="AC41">
        <f>'B 103 Q2 2023'!AC41</f>
        <v>200147</v>
      </c>
      <c r="AD41">
        <f>'B 103 Q2 2023'!AD41</f>
        <v>49314</v>
      </c>
      <c r="AE41">
        <f>'B 103 Q2 2023'!AE41</f>
        <v>525</v>
      </c>
      <c r="AF41">
        <f>'B 103 Q2 2023'!AF41</f>
        <v>0</v>
      </c>
      <c r="AG41">
        <f>'B 103 Q2 2023'!AG41</f>
        <v>48789</v>
      </c>
      <c r="AH41">
        <f>'B 103 Q2 2023'!AH41</f>
        <v>40851</v>
      </c>
      <c r="AI41">
        <f>'B 103 Q2 2023'!AI41</f>
        <v>22093</v>
      </c>
      <c r="AJ41">
        <f>'B 103 Q2 2023'!AJ41</f>
        <v>4340</v>
      </c>
      <c r="AK41">
        <f>'B 103 Q2 2023'!AK41</f>
        <v>14418</v>
      </c>
      <c r="AL41">
        <f>'B 103 Q2 2023'!AL41</f>
        <v>646</v>
      </c>
      <c r="AM41">
        <f>'B 103 Q2 2023'!AM41</f>
        <v>30154</v>
      </c>
      <c r="AN41">
        <f>'B 103 Q2 2023'!AN41</f>
        <v>14340</v>
      </c>
      <c r="AO41">
        <f>'B 103 Q2 2023'!AO41</f>
        <v>64842</v>
      </c>
      <c r="AP41">
        <f>'B 103 Q2 2023'!AP41</f>
        <v>347950</v>
      </c>
      <c r="AQ41">
        <f>'B 103 Q2 2023'!AQ41</f>
        <v>156255</v>
      </c>
      <c r="AR41">
        <f>'B 103 Q2 2023'!AR41</f>
        <v>156255</v>
      </c>
      <c r="AS41">
        <f>'B 103 Q2 2023'!AS41</f>
        <v>0</v>
      </c>
      <c r="AT41">
        <f>'B 103 Q2 2023'!AT41</f>
        <v>2489</v>
      </c>
      <c r="AU41">
        <f>'B 103 Q2 2023'!AU41</f>
        <v>45.622594007277243</v>
      </c>
      <c r="AV41">
        <f>'B 103 Q2 2023'!AV41</f>
        <v>56.799254621912489</v>
      </c>
      <c r="AW41">
        <f>'B 103 Q2 2023'!AW41</f>
        <v>25.913293335314791</v>
      </c>
      <c r="AX41">
        <f>'B 103 Q2 2023'!AX41</f>
        <v>376550</v>
      </c>
      <c r="AY41">
        <f>'B 103 Q2 2023'!AY41</f>
        <v>258350</v>
      </c>
      <c r="AZ41">
        <f>'B 103 Q2 2023'!AZ41</f>
        <v>110200</v>
      </c>
      <c r="BA41">
        <f>'B 103 Q2 2023'!BA41</f>
        <v>69690</v>
      </c>
      <c r="BB41">
        <f>'B 103 Q2 2023'!BB41</f>
        <v>11053</v>
      </c>
      <c r="BC41">
        <f>'B 103 Q2 2023'!BC41</f>
        <v>67407</v>
      </c>
      <c r="BD41">
        <f>'B 103 Q2 2023'!BD41</f>
        <v>176403</v>
      </c>
      <c r="BF41">
        <f t="shared" si="2"/>
        <v>45.622594007277243</v>
      </c>
      <c r="BG41">
        <f t="shared" si="0"/>
        <v>64842</v>
      </c>
      <c r="BH41">
        <f t="shared" si="1"/>
        <v>142126.94698959266</v>
      </c>
      <c r="BI41">
        <f t="shared" si="3"/>
        <v>129313.94698959266</v>
      </c>
    </row>
    <row r="42" spans="1:61" x14ac:dyDescent="0.25">
      <c r="A42" t="str">
        <f>'B 103 Q2 2023'!A42</f>
        <v>1954Q2</v>
      </c>
      <c r="B42">
        <f>'B 103 Q2 2023'!B42</f>
        <v>550230</v>
      </c>
      <c r="C42">
        <f>'B 103 Q2 2023'!C42</f>
        <v>432562</v>
      </c>
      <c r="D42">
        <f>'B 103 Q2 2023'!D42</f>
        <v>261677</v>
      </c>
      <c r="E42">
        <f>'B 103 Q2 2023'!E42</f>
        <v>90274</v>
      </c>
      <c r="F42">
        <f>'B 103 Q2 2023'!F42</f>
        <v>13085</v>
      </c>
      <c r="G42">
        <f>'B 103 Q2 2023'!G42</f>
        <v>67526</v>
      </c>
      <c r="H42">
        <f>'B 103 Q2 2023'!H42</f>
        <v>117668</v>
      </c>
      <c r="I42">
        <f>'B 103 Q2 2023'!I42</f>
        <v>128</v>
      </c>
      <c r="J42">
        <f>'B 103 Q2 2023'!J42</f>
        <v>25354</v>
      </c>
      <c r="K42">
        <f>'B 103 Q2 2023'!K42</f>
        <v>1000</v>
      </c>
      <c r="L42">
        <f>'B 103 Q2 2023'!L42</f>
        <v>0</v>
      </c>
      <c r="M42">
        <f>'B 103 Q2 2023'!M42</f>
        <v>0</v>
      </c>
      <c r="N42">
        <f>'B 103 Q2 2023'!N42</f>
        <v>16134</v>
      </c>
      <c r="O42">
        <f>'B 103 Q2 2023'!O42</f>
        <v>338</v>
      </c>
      <c r="P42">
        <f>'B 103 Q2 2023'!P42</f>
        <v>14874</v>
      </c>
      <c r="Q42">
        <f>'B 103 Q2 2023'!Q42</f>
        <v>0</v>
      </c>
      <c r="R42">
        <f>'B 103 Q2 2023'!R42</f>
        <v>922</v>
      </c>
      <c r="S42">
        <f>'B 103 Q2 2023'!S42</f>
        <v>6862</v>
      </c>
      <c r="T42">
        <f>'B 103 Q2 2023'!T42</f>
        <v>32</v>
      </c>
      <c r="U42">
        <f>'B 103 Q2 2023'!U42</f>
        <v>6830</v>
      </c>
      <c r="V42">
        <f>'B 103 Q2 2023'!V42</f>
        <v>639</v>
      </c>
      <c r="W42">
        <f>'B 103 Q2 2023'!W42</f>
        <v>0</v>
      </c>
      <c r="X42">
        <f>'B 103 Q2 2023'!X42</f>
        <v>15801</v>
      </c>
      <c r="Y42">
        <f>'B 103 Q2 2023'!Y42</f>
        <v>3</v>
      </c>
      <c r="Z42">
        <f>'B 103 Q2 2023'!Z42</f>
        <v>0</v>
      </c>
      <c r="AA42">
        <f>'B 103 Q2 2023'!AA42</f>
        <v>45273</v>
      </c>
      <c r="AB42">
        <f>'B 103 Q2 2023'!AB42</f>
        <v>6474</v>
      </c>
      <c r="AC42">
        <f>'B 103 Q2 2023'!AC42</f>
        <v>214032</v>
      </c>
      <c r="AD42">
        <f>'B 103 Q2 2023'!AD42</f>
        <v>50208</v>
      </c>
      <c r="AE42">
        <f>'B 103 Q2 2023'!AE42</f>
        <v>484</v>
      </c>
      <c r="AF42">
        <f>'B 103 Q2 2023'!AF42</f>
        <v>0</v>
      </c>
      <c r="AG42">
        <f>'B 103 Q2 2023'!AG42</f>
        <v>49724</v>
      </c>
      <c r="AH42">
        <f>'B 103 Q2 2023'!AH42</f>
        <v>39943</v>
      </c>
      <c r="AI42">
        <f>'B 103 Q2 2023'!AI42</f>
        <v>21445</v>
      </c>
      <c r="AJ42">
        <f>'B 103 Q2 2023'!AJ42</f>
        <v>4213</v>
      </c>
      <c r="AK42">
        <f>'B 103 Q2 2023'!AK42</f>
        <v>14285</v>
      </c>
      <c r="AL42">
        <f>'B 103 Q2 2023'!AL42</f>
        <v>667</v>
      </c>
      <c r="AM42">
        <f>'B 103 Q2 2023'!AM42</f>
        <v>30197</v>
      </c>
      <c r="AN42">
        <f>'B 103 Q2 2023'!AN42</f>
        <v>11324</v>
      </c>
      <c r="AO42">
        <f>'B 103 Q2 2023'!AO42</f>
        <v>81693</v>
      </c>
      <c r="AP42">
        <f>'B 103 Q2 2023'!AP42</f>
        <v>336198</v>
      </c>
      <c r="AQ42">
        <f>'B 103 Q2 2023'!AQ42</f>
        <v>172550</v>
      </c>
      <c r="AR42">
        <f>'B 103 Q2 2023'!AR42</f>
        <v>172550</v>
      </c>
      <c r="AS42">
        <f>'B 103 Q2 2023'!AS42</f>
        <v>0</v>
      </c>
      <c r="AT42">
        <f>'B 103 Q2 2023'!AT42</f>
        <v>2559</v>
      </c>
      <c r="AU42">
        <f>'B 103 Q2 2023'!AU42</f>
        <v>52.085054249318645</v>
      </c>
      <c r="AV42">
        <f>'B 103 Q2 2023'!AV42</f>
        <v>51.482953243167159</v>
      </c>
      <c r="AW42">
        <f>'B 103 Q2 2023'!AW42</f>
        <v>26.814924125854979</v>
      </c>
      <c r="AX42">
        <f>'B 103 Q2 2023'!AX42</f>
        <v>377593</v>
      </c>
      <c r="AY42">
        <f>'B 103 Q2 2023'!AY42</f>
        <v>259925</v>
      </c>
      <c r="AZ42">
        <f>'B 103 Q2 2023'!AZ42</f>
        <v>111868</v>
      </c>
      <c r="BA42">
        <f>'B 103 Q2 2023'!BA42</f>
        <v>70893</v>
      </c>
      <c r="BB42">
        <f>'B 103 Q2 2023'!BB42</f>
        <v>11381</v>
      </c>
      <c r="BC42">
        <f>'B 103 Q2 2023'!BC42</f>
        <v>65783</v>
      </c>
      <c r="BD42">
        <f>'B 103 Q2 2023'!BD42</f>
        <v>163561</v>
      </c>
      <c r="BF42">
        <f t="shared" si="2"/>
        <v>52.085054249318645</v>
      </c>
      <c r="BG42">
        <f t="shared" si="0"/>
        <v>81693</v>
      </c>
      <c r="BH42">
        <f t="shared" si="1"/>
        <v>156845.37757982401</v>
      </c>
      <c r="BI42">
        <f t="shared" si="3"/>
        <v>143760.37757982401</v>
      </c>
    </row>
    <row r="43" spans="1:61" x14ac:dyDescent="0.25">
      <c r="A43" t="str">
        <f>'B 103 Q2 2023'!A43</f>
        <v>1954Q3</v>
      </c>
      <c r="B43">
        <f>'B 103 Q2 2023'!B43</f>
        <v>556679</v>
      </c>
      <c r="C43">
        <f>'B 103 Q2 2023'!C43</f>
        <v>433467</v>
      </c>
      <c r="D43">
        <f>'B 103 Q2 2023'!D43</f>
        <v>263287</v>
      </c>
      <c r="E43">
        <f>'B 103 Q2 2023'!E43</f>
        <v>89557</v>
      </c>
      <c r="F43">
        <f>'B 103 Q2 2023'!F43</f>
        <v>13371</v>
      </c>
      <c r="G43">
        <f>'B 103 Q2 2023'!G43</f>
        <v>67252</v>
      </c>
      <c r="H43">
        <f>'B 103 Q2 2023'!H43</f>
        <v>123212</v>
      </c>
      <c r="I43">
        <f>'B 103 Q2 2023'!I43</f>
        <v>150</v>
      </c>
      <c r="J43">
        <f>'B 103 Q2 2023'!J43</f>
        <v>26760</v>
      </c>
      <c r="K43">
        <f>'B 103 Q2 2023'!K43</f>
        <v>1050</v>
      </c>
      <c r="L43">
        <f>'B 103 Q2 2023'!L43</f>
        <v>0</v>
      </c>
      <c r="M43">
        <f>'B 103 Q2 2023'!M43</f>
        <v>0</v>
      </c>
      <c r="N43">
        <f>'B 103 Q2 2023'!N43</f>
        <v>17663</v>
      </c>
      <c r="O43">
        <f>'B 103 Q2 2023'!O43</f>
        <v>300</v>
      </c>
      <c r="P43">
        <f>'B 103 Q2 2023'!P43</f>
        <v>16366</v>
      </c>
      <c r="Q43">
        <f>'B 103 Q2 2023'!Q43</f>
        <v>0</v>
      </c>
      <c r="R43">
        <f>'B 103 Q2 2023'!R43</f>
        <v>997</v>
      </c>
      <c r="S43">
        <f>'B 103 Q2 2023'!S43</f>
        <v>6790</v>
      </c>
      <c r="T43">
        <f>'B 103 Q2 2023'!T43</f>
        <v>32</v>
      </c>
      <c r="U43">
        <f>'B 103 Q2 2023'!U43</f>
        <v>6758</v>
      </c>
      <c r="V43">
        <f>'B 103 Q2 2023'!V43</f>
        <v>648</v>
      </c>
      <c r="W43">
        <f>'B 103 Q2 2023'!W43</f>
        <v>0</v>
      </c>
      <c r="X43">
        <f>'B 103 Q2 2023'!X43</f>
        <v>16001</v>
      </c>
      <c r="Y43">
        <f>'B 103 Q2 2023'!Y43</f>
        <v>3</v>
      </c>
      <c r="Z43">
        <f>'B 103 Q2 2023'!Z43</f>
        <v>0</v>
      </c>
      <c r="AA43">
        <f>'B 103 Q2 2023'!AA43</f>
        <v>47592</v>
      </c>
      <c r="AB43">
        <f>'B 103 Q2 2023'!AB43</f>
        <v>6555</v>
      </c>
      <c r="AC43">
        <f>'B 103 Q2 2023'!AC43</f>
        <v>238350</v>
      </c>
      <c r="AD43">
        <f>'B 103 Q2 2023'!AD43</f>
        <v>51583</v>
      </c>
      <c r="AE43">
        <f>'B 103 Q2 2023'!AE43</f>
        <v>584</v>
      </c>
      <c r="AF43">
        <f>'B 103 Q2 2023'!AF43</f>
        <v>0</v>
      </c>
      <c r="AG43">
        <f>'B 103 Q2 2023'!AG43</f>
        <v>50999</v>
      </c>
      <c r="AH43">
        <f>'B 103 Q2 2023'!AH43</f>
        <v>39583</v>
      </c>
      <c r="AI43">
        <f>'B 103 Q2 2023'!AI43</f>
        <v>21273</v>
      </c>
      <c r="AJ43">
        <f>'B 103 Q2 2023'!AJ43</f>
        <v>4095</v>
      </c>
      <c r="AK43">
        <f>'B 103 Q2 2023'!AK43</f>
        <v>14216</v>
      </c>
      <c r="AL43">
        <f>'B 103 Q2 2023'!AL43</f>
        <v>682</v>
      </c>
      <c r="AM43">
        <f>'B 103 Q2 2023'!AM43</f>
        <v>31519</v>
      </c>
      <c r="AN43">
        <f>'B 103 Q2 2023'!AN43</f>
        <v>13163</v>
      </c>
      <c r="AO43">
        <f>'B 103 Q2 2023'!AO43</f>
        <v>101820</v>
      </c>
      <c r="AP43">
        <f>'B 103 Q2 2023'!AP43</f>
        <v>318329</v>
      </c>
      <c r="AQ43">
        <f>'B 103 Q2 2023'!AQ43</f>
        <v>191985</v>
      </c>
      <c r="AR43">
        <f>'B 103 Q2 2023'!AR43</f>
        <v>191985</v>
      </c>
      <c r="AS43">
        <f>'B 103 Q2 2023'!AS43</f>
        <v>0</v>
      </c>
      <c r="AT43">
        <f>'B 103 Q2 2023'!AT43</f>
        <v>2631</v>
      </c>
      <c r="AU43">
        <f>'B 103 Q2 2023'!AU43</f>
        <v>61.136687027939487</v>
      </c>
      <c r="AV43">
        <f>'B 103 Q2 2023'!AV43</f>
        <v>46.844288646715874</v>
      </c>
      <c r="AW43">
        <f>'B 103 Q2 2023'!AW43</f>
        <v>28.63904614040727</v>
      </c>
      <c r="AX43">
        <f>'B 103 Q2 2023'!AX43</f>
        <v>386139</v>
      </c>
      <c r="AY43">
        <f>'B 103 Q2 2023'!AY43</f>
        <v>262927</v>
      </c>
      <c r="AZ43">
        <f>'B 103 Q2 2023'!AZ43</f>
        <v>113502</v>
      </c>
      <c r="BA43">
        <f>'B 103 Q2 2023'!BA43</f>
        <v>72151</v>
      </c>
      <c r="BB43">
        <f>'B 103 Q2 2023'!BB43</f>
        <v>11700</v>
      </c>
      <c r="BC43">
        <f>'B 103 Q2 2023'!BC43</f>
        <v>65574</v>
      </c>
      <c r="BD43">
        <f>'B 103 Q2 2023'!BD43</f>
        <v>147789</v>
      </c>
      <c r="BF43">
        <f t="shared" si="2"/>
        <v>61.136687027939487</v>
      </c>
      <c r="BG43">
        <f t="shared" si="0"/>
        <v>101820</v>
      </c>
      <c r="BH43">
        <f t="shared" si="1"/>
        <v>166544.84393874372</v>
      </c>
      <c r="BI43">
        <f t="shared" si="3"/>
        <v>153173.84393874372</v>
      </c>
    </row>
    <row r="44" spans="1:61" x14ac:dyDescent="0.25">
      <c r="A44" t="str">
        <f>'B 103 Q2 2023'!A44</f>
        <v>1954Q4</v>
      </c>
      <c r="B44">
        <f>'B 103 Q2 2023'!B44</f>
        <v>564636</v>
      </c>
      <c r="C44">
        <f>'B 103 Q2 2023'!C44</f>
        <v>435961</v>
      </c>
      <c r="D44">
        <f>'B 103 Q2 2023'!D44</f>
        <v>265003</v>
      </c>
      <c r="E44">
        <f>'B 103 Q2 2023'!E44</f>
        <v>90065</v>
      </c>
      <c r="F44">
        <f>'B 103 Q2 2023'!F44</f>
        <v>13648</v>
      </c>
      <c r="G44">
        <f>'B 103 Q2 2023'!G44</f>
        <v>67246</v>
      </c>
      <c r="H44">
        <f>'B 103 Q2 2023'!H44</f>
        <v>128675</v>
      </c>
      <c r="I44">
        <f>'B 103 Q2 2023'!I44</f>
        <v>158</v>
      </c>
      <c r="J44">
        <f>'B 103 Q2 2023'!J44</f>
        <v>28329</v>
      </c>
      <c r="K44">
        <f>'B 103 Q2 2023'!K44</f>
        <v>1100</v>
      </c>
      <c r="L44">
        <f>'B 103 Q2 2023'!L44</f>
        <v>0</v>
      </c>
      <c r="M44">
        <f>'B 103 Q2 2023'!M44</f>
        <v>0</v>
      </c>
      <c r="N44">
        <f>'B 103 Q2 2023'!N44</f>
        <v>18786</v>
      </c>
      <c r="O44">
        <f>'B 103 Q2 2023'!O44</f>
        <v>291</v>
      </c>
      <c r="P44">
        <f>'B 103 Q2 2023'!P44</f>
        <v>17523</v>
      </c>
      <c r="Q44">
        <f>'B 103 Q2 2023'!Q44</f>
        <v>0</v>
      </c>
      <c r="R44">
        <f>'B 103 Q2 2023'!R44</f>
        <v>972</v>
      </c>
      <c r="S44">
        <f>'B 103 Q2 2023'!S44</f>
        <v>7687</v>
      </c>
      <c r="T44">
        <f>'B 103 Q2 2023'!T44</f>
        <v>33</v>
      </c>
      <c r="U44">
        <f>'B 103 Q2 2023'!U44</f>
        <v>7654</v>
      </c>
      <c r="V44">
        <f>'B 103 Q2 2023'!V44</f>
        <v>663</v>
      </c>
      <c r="W44">
        <f>'B 103 Q2 2023'!W44</f>
        <v>0</v>
      </c>
      <c r="X44">
        <f>'B 103 Q2 2023'!X44</f>
        <v>16373</v>
      </c>
      <c r="Y44">
        <f>'B 103 Q2 2023'!Y44</f>
        <v>3</v>
      </c>
      <c r="Z44">
        <f>'B 103 Q2 2023'!Z44</f>
        <v>0</v>
      </c>
      <c r="AA44">
        <f>'B 103 Q2 2023'!AA44</f>
        <v>48406</v>
      </c>
      <c r="AB44">
        <f>'B 103 Q2 2023'!AB44</f>
        <v>7170</v>
      </c>
      <c r="AC44">
        <f>'B 103 Q2 2023'!AC44</f>
        <v>248165</v>
      </c>
      <c r="AD44">
        <f>'B 103 Q2 2023'!AD44</f>
        <v>52078</v>
      </c>
      <c r="AE44">
        <f>'B 103 Q2 2023'!AE44</f>
        <v>531</v>
      </c>
      <c r="AF44">
        <f>'B 103 Q2 2023'!AF44</f>
        <v>0</v>
      </c>
      <c r="AG44">
        <f>'B 103 Q2 2023'!AG44</f>
        <v>51547</v>
      </c>
      <c r="AH44">
        <f>'B 103 Q2 2023'!AH44</f>
        <v>40765</v>
      </c>
      <c r="AI44">
        <f>'B 103 Q2 2023'!AI44</f>
        <v>21761</v>
      </c>
      <c r="AJ44">
        <f>'B 103 Q2 2023'!AJ44</f>
        <v>4368</v>
      </c>
      <c r="AK44">
        <f>'B 103 Q2 2023'!AK44</f>
        <v>14636</v>
      </c>
      <c r="AL44">
        <f>'B 103 Q2 2023'!AL44</f>
        <v>681</v>
      </c>
      <c r="AM44">
        <f>'B 103 Q2 2023'!AM44</f>
        <v>34832</v>
      </c>
      <c r="AN44">
        <f>'B 103 Q2 2023'!AN44</f>
        <v>14767</v>
      </c>
      <c r="AO44">
        <f>'B 103 Q2 2023'!AO44</f>
        <v>105042</v>
      </c>
      <c r="AP44">
        <f>'B 103 Q2 2023'!AP44</f>
        <v>316471</v>
      </c>
      <c r="AQ44">
        <f>'B 103 Q2 2023'!AQ44</f>
        <v>194840</v>
      </c>
      <c r="AR44">
        <f>'B 103 Q2 2023'!AR44</f>
        <v>194840</v>
      </c>
      <c r="AS44">
        <f>'B 103 Q2 2023'!AS44</f>
        <v>0</v>
      </c>
      <c r="AT44">
        <f>'B 103 Q2 2023'!AT44</f>
        <v>2619</v>
      </c>
      <c r="AU44">
        <f>'B 103 Q2 2023'!AU44</f>
        <v>62.393949600469846</v>
      </c>
      <c r="AV44">
        <f>'B 103 Q2 2023'!AV44</f>
        <v>47.018940534891968</v>
      </c>
      <c r="AW44">
        <f>'B 103 Q2 2023'!AW44</f>
        <v>29.336974060015379</v>
      </c>
      <c r="AX44">
        <f>'B 103 Q2 2023'!AX44</f>
        <v>394660</v>
      </c>
      <c r="AY44">
        <f>'B 103 Q2 2023'!AY44</f>
        <v>265985</v>
      </c>
      <c r="AZ44">
        <f>'B 103 Q2 2023'!AZ44</f>
        <v>115182</v>
      </c>
      <c r="BA44">
        <f>'B 103 Q2 2023'!BA44</f>
        <v>73317</v>
      </c>
      <c r="BB44">
        <f>'B 103 Q2 2023'!BB44</f>
        <v>12015</v>
      </c>
      <c r="BC44">
        <f>'B 103 Q2 2023'!BC44</f>
        <v>65471</v>
      </c>
      <c r="BD44">
        <f>'B 103 Q2 2023'!BD44</f>
        <v>146495</v>
      </c>
      <c r="BF44">
        <f t="shared" si="2"/>
        <v>62.393949600469846</v>
      </c>
      <c r="BG44">
        <f t="shared" si="0"/>
        <v>105042</v>
      </c>
      <c r="BH44">
        <f t="shared" si="1"/>
        <v>168352.86221279539</v>
      </c>
      <c r="BI44">
        <f t="shared" si="3"/>
        <v>154704.86221279539</v>
      </c>
    </row>
    <row r="45" spans="1:61" x14ac:dyDescent="0.25">
      <c r="A45" t="str">
        <f>'B 103 Q2 2023'!A45</f>
        <v>1955Q1</v>
      </c>
      <c r="B45">
        <f>'B 103 Q2 2023'!B45</f>
        <v>568503</v>
      </c>
      <c r="C45">
        <f>'B 103 Q2 2023'!C45</f>
        <v>439111</v>
      </c>
      <c r="D45">
        <f>'B 103 Q2 2023'!D45</f>
        <v>265939</v>
      </c>
      <c r="E45">
        <f>'B 103 Q2 2023'!E45</f>
        <v>90580</v>
      </c>
      <c r="F45">
        <f>'B 103 Q2 2023'!F45</f>
        <v>14169</v>
      </c>
      <c r="G45">
        <f>'B 103 Q2 2023'!G45</f>
        <v>68422</v>
      </c>
      <c r="H45">
        <f>'B 103 Q2 2023'!H45</f>
        <v>129392</v>
      </c>
      <c r="I45">
        <f>'B 103 Q2 2023'!I45</f>
        <v>147</v>
      </c>
      <c r="J45">
        <f>'B 103 Q2 2023'!J45</f>
        <v>26814</v>
      </c>
      <c r="K45">
        <f>'B 103 Q2 2023'!K45</f>
        <v>1075</v>
      </c>
      <c r="L45">
        <f>'B 103 Q2 2023'!L45</f>
        <v>0</v>
      </c>
      <c r="M45">
        <f>'B 103 Q2 2023'!M45</f>
        <v>0</v>
      </c>
      <c r="N45">
        <f>'B 103 Q2 2023'!N45</f>
        <v>19039</v>
      </c>
      <c r="O45">
        <f>'B 103 Q2 2023'!O45</f>
        <v>281</v>
      </c>
      <c r="P45">
        <f>'B 103 Q2 2023'!P45</f>
        <v>17543</v>
      </c>
      <c r="Q45">
        <f>'B 103 Q2 2023'!Q45</f>
        <v>150</v>
      </c>
      <c r="R45">
        <f>'B 103 Q2 2023'!R45</f>
        <v>1065</v>
      </c>
      <c r="S45">
        <f>'B 103 Q2 2023'!S45</f>
        <v>6834</v>
      </c>
      <c r="T45">
        <f>'B 103 Q2 2023'!T45</f>
        <v>36</v>
      </c>
      <c r="U45">
        <f>'B 103 Q2 2023'!U45</f>
        <v>6798</v>
      </c>
      <c r="V45">
        <f>'B 103 Q2 2023'!V45</f>
        <v>675</v>
      </c>
      <c r="W45">
        <f>'B 103 Q2 2023'!W45</f>
        <v>0</v>
      </c>
      <c r="X45">
        <f>'B 103 Q2 2023'!X45</f>
        <v>16656</v>
      </c>
      <c r="Y45">
        <f>'B 103 Q2 2023'!Y45</f>
        <v>3</v>
      </c>
      <c r="Z45">
        <f>'B 103 Q2 2023'!Z45</f>
        <v>0</v>
      </c>
      <c r="AA45">
        <f>'B 103 Q2 2023'!AA45</f>
        <v>50806</v>
      </c>
      <c r="AB45">
        <f>'B 103 Q2 2023'!AB45</f>
        <v>7343</v>
      </c>
      <c r="AC45">
        <f>'B 103 Q2 2023'!AC45</f>
        <v>253426</v>
      </c>
      <c r="AD45">
        <f>'B 103 Q2 2023'!AD45</f>
        <v>52555</v>
      </c>
      <c r="AE45">
        <f>'B 103 Q2 2023'!AE45</f>
        <v>500</v>
      </c>
      <c r="AF45">
        <f>'B 103 Q2 2023'!AF45</f>
        <v>0</v>
      </c>
      <c r="AG45">
        <f>'B 103 Q2 2023'!AG45</f>
        <v>52055</v>
      </c>
      <c r="AH45">
        <f>'B 103 Q2 2023'!AH45</f>
        <v>41165</v>
      </c>
      <c r="AI45">
        <f>'B 103 Q2 2023'!AI45</f>
        <v>22121</v>
      </c>
      <c r="AJ45">
        <f>'B 103 Q2 2023'!AJ45</f>
        <v>4109</v>
      </c>
      <c r="AK45">
        <f>'B 103 Q2 2023'!AK45</f>
        <v>14935</v>
      </c>
      <c r="AL45">
        <f>'B 103 Q2 2023'!AL45</f>
        <v>699</v>
      </c>
      <c r="AM45">
        <f>'B 103 Q2 2023'!AM45</f>
        <v>34093</v>
      </c>
      <c r="AN45">
        <f>'B 103 Q2 2023'!AN45</f>
        <v>12936</v>
      </c>
      <c r="AO45">
        <f>'B 103 Q2 2023'!AO45</f>
        <v>111978</v>
      </c>
      <c r="AP45">
        <f>'B 103 Q2 2023'!AP45</f>
        <v>315077</v>
      </c>
      <c r="AQ45">
        <f>'B 103 Q2 2023'!AQ45</f>
        <v>202122</v>
      </c>
      <c r="AR45">
        <f>'B 103 Q2 2023'!AR45</f>
        <v>202122</v>
      </c>
      <c r="AS45">
        <f>'B 103 Q2 2023'!AS45</f>
        <v>0</v>
      </c>
      <c r="AT45">
        <f>'B 103 Q2 2023'!AT45</f>
        <v>2696</v>
      </c>
      <c r="AU45">
        <f>'B 103 Q2 2023'!AU45</f>
        <v>65.005729044967623</v>
      </c>
      <c r="AV45">
        <f>'B 103 Q2 2023'!AV45</f>
        <v>45.757935106446091</v>
      </c>
      <c r="AW45">
        <f>'B 103 Q2 2023'!AW45</f>
        <v>29.745279311868448</v>
      </c>
      <c r="AX45">
        <f>'B 103 Q2 2023'!AX45</f>
        <v>399927</v>
      </c>
      <c r="AY45">
        <f>'B 103 Q2 2023'!AY45</f>
        <v>270535</v>
      </c>
      <c r="AZ45">
        <f>'B 103 Q2 2023'!AZ45</f>
        <v>116984</v>
      </c>
      <c r="BA45">
        <f>'B 103 Q2 2023'!BA45</f>
        <v>74394</v>
      </c>
      <c r="BB45">
        <f>'B 103 Q2 2023'!BB45</f>
        <v>12331</v>
      </c>
      <c r="BC45">
        <f>'B 103 Q2 2023'!BC45</f>
        <v>66826</v>
      </c>
      <c r="BD45">
        <f>'B 103 Q2 2023'!BD45</f>
        <v>146501</v>
      </c>
      <c r="BF45">
        <f t="shared" si="2"/>
        <v>65.005729044967623</v>
      </c>
      <c r="BG45">
        <f t="shared" si="0"/>
        <v>111978</v>
      </c>
      <c r="BH45">
        <f t="shared" si="1"/>
        <v>172258.66342109535</v>
      </c>
      <c r="BI45">
        <f t="shared" si="3"/>
        <v>158089.66342109535</v>
      </c>
    </row>
    <row r="46" spans="1:61" x14ac:dyDescent="0.25">
      <c r="A46" t="str">
        <f>'B 103 Q2 2023'!A46</f>
        <v>1955Q2</v>
      </c>
      <c r="B46">
        <f>'B 103 Q2 2023'!B46</f>
        <v>579328</v>
      </c>
      <c r="C46">
        <f>'B 103 Q2 2023'!C46</f>
        <v>446898</v>
      </c>
      <c r="D46">
        <f>'B 103 Q2 2023'!D46</f>
        <v>270079</v>
      </c>
      <c r="E46">
        <f>'B 103 Q2 2023'!E46</f>
        <v>92427</v>
      </c>
      <c r="F46">
        <f>'B 103 Q2 2023'!F46</f>
        <v>14464</v>
      </c>
      <c r="G46">
        <f>'B 103 Q2 2023'!G46</f>
        <v>69928</v>
      </c>
      <c r="H46">
        <f>'B 103 Q2 2023'!H46</f>
        <v>132430</v>
      </c>
      <c r="I46">
        <f>'B 103 Q2 2023'!I46</f>
        <v>127</v>
      </c>
      <c r="J46">
        <f>'B 103 Q2 2023'!J46</f>
        <v>27756</v>
      </c>
      <c r="K46">
        <f>'B 103 Q2 2023'!K46</f>
        <v>1050</v>
      </c>
      <c r="L46">
        <f>'B 103 Q2 2023'!L46</f>
        <v>0</v>
      </c>
      <c r="M46">
        <f>'B 103 Q2 2023'!M46</f>
        <v>0</v>
      </c>
      <c r="N46">
        <f>'B 103 Q2 2023'!N46</f>
        <v>18399</v>
      </c>
      <c r="O46">
        <f>'B 103 Q2 2023'!O46</f>
        <v>352</v>
      </c>
      <c r="P46">
        <f>'B 103 Q2 2023'!P46</f>
        <v>16788</v>
      </c>
      <c r="Q46">
        <f>'B 103 Q2 2023'!Q46</f>
        <v>200</v>
      </c>
      <c r="R46">
        <f>'B 103 Q2 2023'!R46</f>
        <v>1059</v>
      </c>
      <c r="S46">
        <f>'B 103 Q2 2023'!S46</f>
        <v>7398</v>
      </c>
      <c r="T46">
        <f>'B 103 Q2 2023'!T46</f>
        <v>40</v>
      </c>
      <c r="U46">
        <f>'B 103 Q2 2023'!U46</f>
        <v>7358</v>
      </c>
      <c r="V46">
        <f>'B 103 Q2 2023'!V46</f>
        <v>693</v>
      </c>
      <c r="W46">
        <f>'B 103 Q2 2023'!W46</f>
        <v>0</v>
      </c>
      <c r="X46">
        <f>'B 103 Q2 2023'!X46</f>
        <v>17144</v>
      </c>
      <c r="Y46">
        <f>'B 103 Q2 2023'!Y46</f>
        <v>4</v>
      </c>
      <c r="Z46">
        <f>'B 103 Q2 2023'!Z46</f>
        <v>0</v>
      </c>
      <c r="AA46">
        <f>'B 103 Q2 2023'!AA46</f>
        <v>52383</v>
      </c>
      <c r="AB46">
        <f>'B 103 Q2 2023'!AB46</f>
        <v>7476</v>
      </c>
      <c r="AC46">
        <f>'B 103 Q2 2023'!AC46</f>
        <v>279478</v>
      </c>
      <c r="AD46">
        <f>'B 103 Q2 2023'!AD46</f>
        <v>53159</v>
      </c>
      <c r="AE46">
        <f>'B 103 Q2 2023'!AE46</f>
        <v>380</v>
      </c>
      <c r="AF46">
        <f>'B 103 Q2 2023'!AF46</f>
        <v>0</v>
      </c>
      <c r="AG46">
        <f>'B 103 Q2 2023'!AG46</f>
        <v>52779</v>
      </c>
      <c r="AH46">
        <f>'B 103 Q2 2023'!AH46</f>
        <v>42227</v>
      </c>
      <c r="AI46">
        <f>'B 103 Q2 2023'!AI46</f>
        <v>22865</v>
      </c>
      <c r="AJ46">
        <f>'B 103 Q2 2023'!AJ46</f>
        <v>4234</v>
      </c>
      <c r="AK46">
        <f>'B 103 Q2 2023'!AK46</f>
        <v>15128</v>
      </c>
      <c r="AL46">
        <f>'B 103 Q2 2023'!AL46</f>
        <v>723</v>
      </c>
      <c r="AM46">
        <f>'B 103 Q2 2023'!AM46</f>
        <v>35703</v>
      </c>
      <c r="AN46">
        <f>'B 103 Q2 2023'!AN46</f>
        <v>12026</v>
      </c>
      <c r="AO46">
        <f>'B 103 Q2 2023'!AO46</f>
        <v>135640</v>
      </c>
      <c r="AP46">
        <f>'B 103 Q2 2023'!AP46</f>
        <v>299850</v>
      </c>
      <c r="AQ46">
        <f>'B 103 Q2 2023'!AQ46</f>
        <v>225533</v>
      </c>
      <c r="AR46">
        <f>'B 103 Q2 2023'!AR46</f>
        <v>225533</v>
      </c>
      <c r="AS46">
        <f>'B 103 Q2 2023'!AS46</f>
        <v>0</v>
      </c>
      <c r="AT46">
        <f>'B 103 Q2 2023'!AT46</f>
        <v>2780</v>
      </c>
      <c r="AU46">
        <f>'B 103 Q2 2023'!AU46</f>
        <v>76.142278934066738</v>
      </c>
      <c r="AV46">
        <f>'B 103 Q2 2023'!AV46</f>
        <v>41.778663915805296</v>
      </c>
      <c r="AW46">
        <f>'B 103 Q2 2023'!AW46</f>
        <v>31.811226813698759</v>
      </c>
      <c r="AX46">
        <f>'B 103 Q2 2023'!AX46</f>
        <v>406986</v>
      </c>
      <c r="AY46">
        <f>'B 103 Q2 2023'!AY46</f>
        <v>274556</v>
      </c>
      <c r="AZ46">
        <f>'B 103 Q2 2023'!AZ46</f>
        <v>118888</v>
      </c>
      <c r="BA46">
        <f>'B 103 Q2 2023'!BA46</f>
        <v>75672</v>
      </c>
      <c r="BB46">
        <f>'B 103 Q2 2023'!BB46</f>
        <v>12659</v>
      </c>
      <c r="BC46">
        <f>'B 103 Q2 2023'!BC46</f>
        <v>67337</v>
      </c>
      <c r="BD46">
        <f>'B 103 Q2 2023'!BD46</f>
        <v>127508</v>
      </c>
      <c r="BF46">
        <f t="shared" si="2"/>
        <v>76.142278934066738</v>
      </c>
      <c r="BG46">
        <f t="shared" si="0"/>
        <v>135640</v>
      </c>
      <c r="BH46">
        <f t="shared" si="1"/>
        <v>178140.18952263516</v>
      </c>
      <c r="BI46">
        <f t="shared" si="3"/>
        <v>163676.18952263516</v>
      </c>
    </row>
    <row r="47" spans="1:61" x14ac:dyDescent="0.25">
      <c r="A47" t="str">
        <f>'B 103 Q2 2023'!A47</f>
        <v>1955Q3</v>
      </c>
      <c r="B47">
        <f>'B 103 Q2 2023'!B47</f>
        <v>598923</v>
      </c>
      <c r="C47">
        <f>'B 103 Q2 2023'!C47</f>
        <v>459147</v>
      </c>
      <c r="D47">
        <f>'B 103 Q2 2023'!D47</f>
        <v>276744</v>
      </c>
      <c r="E47">
        <f>'B 103 Q2 2023'!E47</f>
        <v>95769</v>
      </c>
      <c r="F47">
        <f>'B 103 Q2 2023'!F47</f>
        <v>14832</v>
      </c>
      <c r="G47">
        <f>'B 103 Q2 2023'!G47</f>
        <v>71802</v>
      </c>
      <c r="H47">
        <f>'B 103 Q2 2023'!H47</f>
        <v>139776</v>
      </c>
      <c r="I47">
        <f>'B 103 Q2 2023'!I47</f>
        <v>123</v>
      </c>
      <c r="J47">
        <f>'B 103 Q2 2023'!J47</f>
        <v>28304</v>
      </c>
      <c r="K47">
        <f>'B 103 Q2 2023'!K47</f>
        <v>1025</v>
      </c>
      <c r="L47">
        <f>'B 103 Q2 2023'!L47</f>
        <v>0</v>
      </c>
      <c r="M47">
        <f>'B 103 Q2 2023'!M47</f>
        <v>0</v>
      </c>
      <c r="N47">
        <f>'B 103 Q2 2023'!N47</f>
        <v>20323</v>
      </c>
      <c r="O47">
        <f>'B 103 Q2 2023'!O47</f>
        <v>245</v>
      </c>
      <c r="P47">
        <f>'B 103 Q2 2023'!P47</f>
        <v>18619</v>
      </c>
      <c r="Q47">
        <f>'B 103 Q2 2023'!Q47</f>
        <v>250</v>
      </c>
      <c r="R47">
        <f>'B 103 Q2 2023'!R47</f>
        <v>1209</v>
      </c>
      <c r="S47">
        <f>'B 103 Q2 2023'!S47</f>
        <v>7477</v>
      </c>
      <c r="T47">
        <f>'B 103 Q2 2023'!T47</f>
        <v>44</v>
      </c>
      <c r="U47">
        <f>'B 103 Q2 2023'!U47</f>
        <v>7433</v>
      </c>
      <c r="V47">
        <f>'B 103 Q2 2023'!V47</f>
        <v>707</v>
      </c>
      <c r="W47">
        <f>'B 103 Q2 2023'!W47</f>
        <v>0</v>
      </c>
      <c r="X47">
        <f>'B 103 Q2 2023'!X47</f>
        <v>17493</v>
      </c>
      <c r="Y47">
        <f>'B 103 Q2 2023'!Y47</f>
        <v>4</v>
      </c>
      <c r="Z47">
        <f>'B 103 Q2 2023'!Z47</f>
        <v>0</v>
      </c>
      <c r="AA47">
        <f>'B 103 Q2 2023'!AA47</f>
        <v>56754</v>
      </c>
      <c r="AB47">
        <f>'B 103 Q2 2023'!AB47</f>
        <v>7566</v>
      </c>
      <c r="AC47">
        <f>'B 103 Q2 2023'!AC47</f>
        <v>303493</v>
      </c>
      <c r="AD47">
        <f>'B 103 Q2 2023'!AD47</f>
        <v>53624</v>
      </c>
      <c r="AE47">
        <f>'B 103 Q2 2023'!AE47</f>
        <v>371</v>
      </c>
      <c r="AF47">
        <f>'B 103 Q2 2023'!AF47</f>
        <v>0</v>
      </c>
      <c r="AG47">
        <f>'B 103 Q2 2023'!AG47</f>
        <v>53253</v>
      </c>
      <c r="AH47">
        <f>'B 103 Q2 2023'!AH47</f>
        <v>43249</v>
      </c>
      <c r="AI47">
        <f>'B 103 Q2 2023'!AI47</f>
        <v>23814</v>
      </c>
      <c r="AJ47">
        <f>'B 103 Q2 2023'!AJ47</f>
        <v>4080</v>
      </c>
      <c r="AK47">
        <f>'B 103 Q2 2023'!AK47</f>
        <v>15355</v>
      </c>
      <c r="AL47">
        <f>'B 103 Q2 2023'!AL47</f>
        <v>740</v>
      </c>
      <c r="AM47">
        <f>'B 103 Q2 2023'!AM47</f>
        <v>39673</v>
      </c>
      <c r="AN47">
        <f>'B 103 Q2 2023'!AN47</f>
        <v>15248</v>
      </c>
      <c r="AO47">
        <f>'B 103 Q2 2023'!AO47</f>
        <v>150959</v>
      </c>
      <c r="AP47">
        <f>'B 103 Q2 2023'!AP47</f>
        <v>295430</v>
      </c>
      <c r="AQ47">
        <f>'B 103 Q2 2023'!AQ47</f>
        <v>240995</v>
      </c>
      <c r="AR47">
        <f>'B 103 Q2 2023'!AR47</f>
        <v>240995</v>
      </c>
      <c r="AS47">
        <f>'B 103 Q2 2023'!AS47</f>
        <v>0</v>
      </c>
      <c r="AT47">
        <f>'B 103 Q2 2023'!AT47</f>
        <v>2848</v>
      </c>
      <c r="AU47">
        <f>'B 103 Q2 2023'!AU47</f>
        <v>82.538279666702238</v>
      </c>
      <c r="AV47">
        <f>'B 103 Q2 2023'!AV47</f>
        <v>39.727415468207987</v>
      </c>
      <c r="AW47">
        <f>'B 103 Q2 2023'!AW47</f>
        <v>32.790325283502234</v>
      </c>
      <c r="AX47">
        <f>'B 103 Q2 2023'!AX47</f>
        <v>420731</v>
      </c>
      <c r="AY47">
        <f>'B 103 Q2 2023'!AY47</f>
        <v>280955</v>
      </c>
      <c r="AZ47">
        <f>'B 103 Q2 2023'!AZ47</f>
        <v>120935</v>
      </c>
      <c r="BA47">
        <f>'B 103 Q2 2023'!BA47</f>
        <v>77220</v>
      </c>
      <c r="BB47">
        <f>'B 103 Q2 2023'!BB47</f>
        <v>13008</v>
      </c>
      <c r="BC47">
        <f>'B 103 Q2 2023'!BC47</f>
        <v>69792</v>
      </c>
      <c r="BD47">
        <f>'B 103 Q2 2023'!BD47</f>
        <v>117238</v>
      </c>
      <c r="BF47">
        <f t="shared" si="2"/>
        <v>82.538279666702238</v>
      </c>
      <c r="BG47">
        <f t="shared" si="0"/>
        <v>150959</v>
      </c>
      <c r="BH47">
        <f t="shared" si="1"/>
        <v>182895.74317466686</v>
      </c>
      <c r="BI47">
        <f t="shared" si="3"/>
        <v>168063.74317466686</v>
      </c>
    </row>
    <row r="48" spans="1:61" x14ac:dyDescent="0.25">
      <c r="A48" t="str">
        <f>'B 103 Q2 2023'!A48</f>
        <v>1955Q4</v>
      </c>
      <c r="B48">
        <f>'B 103 Q2 2023'!B48</f>
        <v>620996</v>
      </c>
      <c r="C48">
        <f>'B 103 Q2 2023'!C48</f>
        <v>473997</v>
      </c>
      <c r="D48">
        <f>'B 103 Q2 2023'!D48</f>
        <v>285179</v>
      </c>
      <c r="E48">
        <f>'B 103 Q2 2023'!E48</f>
        <v>99658</v>
      </c>
      <c r="F48">
        <f>'B 103 Q2 2023'!F48</f>
        <v>15241</v>
      </c>
      <c r="G48">
        <f>'B 103 Q2 2023'!G48</f>
        <v>73919</v>
      </c>
      <c r="H48">
        <f>'B 103 Q2 2023'!H48</f>
        <v>146999</v>
      </c>
      <c r="I48">
        <f>'B 103 Q2 2023'!I48</f>
        <v>129</v>
      </c>
      <c r="J48">
        <f>'B 103 Q2 2023'!J48</f>
        <v>29282</v>
      </c>
      <c r="K48">
        <f>'B 103 Q2 2023'!K48</f>
        <v>1000</v>
      </c>
      <c r="L48">
        <f>'B 103 Q2 2023'!L48</f>
        <v>0</v>
      </c>
      <c r="M48">
        <f>'B 103 Q2 2023'!M48</f>
        <v>0</v>
      </c>
      <c r="N48">
        <f>'B 103 Q2 2023'!N48</f>
        <v>23017</v>
      </c>
      <c r="O48">
        <f>'B 103 Q2 2023'!O48</f>
        <v>217</v>
      </c>
      <c r="P48">
        <f>'B 103 Q2 2023'!P48</f>
        <v>21281</v>
      </c>
      <c r="Q48">
        <f>'B 103 Q2 2023'!Q48</f>
        <v>300</v>
      </c>
      <c r="R48">
        <f>'B 103 Q2 2023'!R48</f>
        <v>1219</v>
      </c>
      <c r="S48">
        <f>'B 103 Q2 2023'!S48</f>
        <v>8385</v>
      </c>
      <c r="T48">
        <f>'B 103 Q2 2023'!T48</f>
        <v>47</v>
      </c>
      <c r="U48">
        <f>'B 103 Q2 2023'!U48</f>
        <v>8338</v>
      </c>
      <c r="V48">
        <f>'B 103 Q2 2023'!V48</f>
        <v>728</v>
      </c>
      <c r="W48">
        <f>'B 103 Q2 2023'!W48</f>
        <v>0</v>
      </c>
      <c r="X48">
        <f>'B 103 Q2 2023'!X48</f>
        <v>17992</v>
      </c>
      <c r="Y48">
        <f>'B 103 Q2 2023'!Y48</f>
        <v>6</v>
      </c>
      <c r="Z48">
        <f>'B 103 Q2 2023'!Z48</f>
        <v>0</v>
      </c>
      <c r="AA48">
        <f>'B 103 Q2 2023'!AA48</f>
        <v>58009</v>
      </c>
      <c r="AB48">
        <f>'B 103 Q2 2023'!AB48</f>
        <v>8451</v>
      </c>
      <c r="AC48">
        <f>'B 103 Q2 2023'!AC48</f>
        <v>317921</v>
      </c>
      <c r="AD48">
        <f>'B 103 Q2 2023'!AD48</f>
        <v>54926</v>
      </c>
      <c r="AE48">
        <f>'B 103 Q2 2023'!AE48</f>
        <v>362</v>
      </c>
      <c r="AF48">
        <f>'B 103 Q2 2023'!AF48</f>
        <v>0</v>
      </c>
      <c r="AG48">
        <f>'B 103 Q2 2023'!AG48</f>
        <v>54564</v>
      </c>
      <c r="AH48">
        <f>'B 103 Q2 2023'!AH48</f>
        <v>46290</v>
      </c>
      <c r="AI48">
        <f>'B 103 Q2 2023'!AI48</f>
        <v>25662</v>
      </c>
      <c r="AJ48">
        <f>'B 103 Q2 2023'!AJ48</f>
        <v>4433</v>
      </c>
      <c r="AK48">
        <f>'B 103 Q2 2023'!AK48</f>
        <v>16195</v>
      </c>
      <c r="AL48">
        <f>'B 103 Q2 2023'!AL48</f>
        <v>746</v>
      </c>
      <c r="AM48">
        <f>'B 103 Q2 2023'!AM48</f>
        <v>43874</v>
      </c>
      <c r="AN48">
        <f>'B 103 Q2 2023'!AN48</f>
        <v>18430</v>
      </c>
      <c r="AO48">
        <f>'B 103 Q2 2023'!AO48</f>
        <v>153655</v>
      </c>
      <c r="AP48">
        <f>'B 103 Q2 2023'!AP48</f>
        <v>303075</v>
      </c>
      <c r="AQ48">
        <f>'B 103 Q2 2023'!AQ48</f>
        <v>244222</v>
      </c>
      <c r="AR48">
        <f>'B 103 Q2 2023'!AR48</f>
        <v>244222</v>
      </c>
      <c r="AS48">
        <f>'B 103 Q2 2023'!AS48</f>
        <v>0</v>
      </c>
      <c r="AT48">
        <f>'B 103 Q2 2023'!AT48</f>
        <v>2870</v>
      </c>
      <c r="AU48">
        <f>'B 103 Q2 2023'!AU48</f>
        <v>81.528410936524097</v>
      </c>
      <c r="AV48">
        <f>'B 103 Q2 2023'!AV48</f>
        <v>40.96278811056208</v>
      </c>
      <c r="AW48">
        <f>'B 103 Q2 2023'!AW48</f>
        <v>33.396310221836686</v>
      </c>
      <c r="AX48">
        <f>'B 103 Q2 2023'!AX48</f>
        <v>435555</v>
      </c>
      <c r="AY48">
        <f>'B 103 Q2 2023'!AY48</f>
        <v>288556</v>
      </c>
      <c r="AZ48">
        <f>'B 103 Q2 2023'!AZ48</f>
        <v>123139</v>
      </c>
      <c r="BA48">
        <f>'B 103 Q2 2023'!BA48</f>
        <v>79048</v>
      </c>
      <c r="BB48">
        <f>'B 103 Q2 2023'!BB48</f>
        <v>13402</v>
      </c>
      <c r="BC48">
        <f>'B 103 Q2 2023'!BC48</f>
        <v>72967</v>
      </c>
      <c r="BD48">
        <f>'B 103 Q2 2023'!BD48</f>
        <v>117634</v>
      </c>
      <c r="BF48">
        <f t="shared" si="2"/>
        <v>81.528410936524097</v>
      </c>
      <c r="BG48">
        <f t="shared" si="0"/>
        <v>153655</v>
      </c>
      <c r="BH48">
        <f t="shared" si="1"/>
        <v>188468.04228728535</v>
      </c>
      <c r="BI48">
        <f t="shared" si="3"/>
        <v>173227.04228728535</v>
      </c>
    </row>
    <row r="49" spans="1:61" x14ac:dyDescent="0.25">
      <c r="A49" t="str">
        <f>'B 103 Q2 2023'!A49</f>
        <v>1956Q1</v>
      </c>
      <c r="B49">
        <f>'B 103 Q2 2023'!B49</f>
        <v>634540</v>
      </c>
      <c r="C49">
        <f>'B 103 Q2 2023'!C49</f>
        <v>491588</v>
      </c>
      <c r="D49">
        <f>'B 103 Q2 2023'!D49</f>
        <v>296669</v>
      </c>
      <c r="E49">
        <f>'B 103 Q2 2023'!E49</f>
        <v>102953</v>
      </c>
      <c r="F49">
        <f>'B 103 Q2 2023'!F49</f>
        <v>15812</v>
      </c>
      <c r="G49">
        <f>'B 103 Q2 2023'!G49</f>
        <v>76154</v>
      </c>
      <c r="H49">
        <f>'B 103 Q2 2023'!H49</f>
        <v>142952</v>
      </c>
      <c r="I49">
        <f>'B 103 Q2 2023'!I49</f>
        <v>95</v>
      </c>
      <c r="J49">
        <f>'B 103 Q2 2023'!J49</f>
        <v>26140</v>
      </c>
      <c r="K49">
        <f>'B 103 Q2 2023'!K49</f>
        <v>1000</v>
      </c>
      <c r="L49">
        <f>'B 103 Q2 2023'!L49</f>
        <v>0</v>
      </c>
      <c r="M49">
        <f>'B 103 Q2 2023'!M49</f>
        <v>0</v>
      </c>
      <c r="N49">
        <f>'B 103 Q2 2023'!N49</f>
        <v>20868</v>
      </c>
      <c r="O49">
        <f>'B 103 Q2 2023'!O49</f>
        <v>171</v>
      </c>
      <c r="P49">
        <f>'B 103 Q2 2023'!P49</f>
        <v>18878</v>
      </c>
      <c r="Q49">
        <f>'B 103 Q2 2023'!Q49</f>
        <v>325</v>
      </c>
      <c r="R49">
        <f>'B 103 Q2 2023'!R49</f>
        <v>1494</v>
      </c>
      <c r="S49">
        <f>'B 103 Q2 2023'!S49</f>
        <v>7505</v>
      </c>
      <c r="T49">
        <f>'B 103 Q2 2023'!T49</f>
        <v>49</v>
      </c>
      <c r="U49">
        <f>'B 103 Q2 2023'!U49</f>
        <v>7456</v>
      </c>
      <c r="V49">
        <f>'B 103 Q2 2023'!V49</f>
        <v>750</v>
      </c>
      <c r="W49">
        <f>'B 103 Q2 2023'!W49</f>
        <v>0</v>
      </c>
      <c r="X49">
        <f>'B 103 Q2 2023'!X49</f>
        <v>18536</v>
      </c>
      <c r="Y49">
        <f>'B 103 Q2 2023'!Y49</f>
        <v>8</v>
      </c>
      <c r="Z49">
        <f>'B 103 Q2 2023'!Z49</f>
        <v>0</v>
      </c>
      <c r="AA49">
        <f>'B 103 Q2 2023'!AA49</f>
        <v>59131</v>
      </c>
      <c r="AB49">
        <f>'B 103 Q2 2023'!AB49</f>
        <v>8919</v>
      </c>
      <c r="AC49">
        <f>'B 103 Q2 2023'!AC49</f>
        <v>332316</v>
      </c>
      <c r="AD49">
        <f>'B 103 Q2 2023'!AD49</f>
        <v>55348</v>
      </c>
      <c r="AE49">
        <f>'B 103 Q2 2023'!AE49</f>
        <v>362</v>
      </c>
      <c r="AF49">
        <f>'B 103 Q2 2023'!AF49</f>
        <v>0</v>
      </c>
      <c r="AG49">
        <f>'B 103 Q2 2023'!AG49</f>
        <v>54986</v>
      </c>
      <c r="AH49">
        <f>'B 103 Q2 2023'!AH49</f>
        <v>48255</v>
      </c>
      <c r="AI49">
        <f>'B 103 Q2 2023'!AI49</f>
        <v>27113</v>
      </c>
      <c r="AJ49">
        <f>'B 103 Q2 2023'!AJ49</f>
        <v>4715</v>
      </c>
      <c r="AK49">
        <f>'B 103 Q2 2023'!AK49</f>
        <v>16428</v>
      </c>
      <c r="AL49">
        <f>'B 103 Q2 2023'!AL49</f>
        <v>769</v>
      </c>
      <c r="AM49">
        <f>'B 103 Q2 2023'!AM49</f>
        <v>41991</v>
      </c>
      <c r="AN49">
        <f>'B 103 Q2 2023'!AN49</f>
        <v>15133</v>
      </c>
      <c r="AO49">
        <f>'B 103 Q2 2023'!AO49</f>
        <v>170820</v>
      </c>
      <c r="AP49">
        <f>'B 103 Q2 2023'!AP49</f>
        <v>302224</v>
      </c>
      <c r="AQ49">
        <f>'B 103 Q2 2023'!AQ49</f>
        <v>262345</v>
      </c>
      <c r="AR49">
        <f>'B 103 Q2 2023'!AR49</f>
        <v>262345</v>
      </c>
      <c r="AS49">
        <f>'B 103 Q2 2023'!AS49</f>
        <v>0</v>
      </c>
      <c r="AT49">
        <f>'B 103 Q2 2023'!AT49</f>
        <v>2954</v>
      </c>
      <c r="AU49">
        <f>'B 103 Q2 2023'!AU49</f>
        <v>87.782128595071072</v>
      </c>
      <c r="AV49">
        <f>'B 103 Q2 2023'!AV49</f>
        <v>39.051596738606726</v>
      </c>
      <c r="AW49">
        <f>'B 103 Q2 2023'!AW49</f>
        <v>34.280322867512339</v>
      </c>
      <c r="AX49">
        <f>'B 103 Q2 2023'!AX49</f>
        <v>439510</v>
      </c>
      <c r="AY49">
        <f>'B 103 Q2 2023'!AY49</f>
        <v>296558</v>
      </c>
      <c r="AZ49">
        <f>'B 103 Q2 2023'!AZ49</f>
        <v>125607</v>
      </c>
      <c r="BA49">
        <f>'B 103 Q2 2023'!BA49</f>
        <v>80805</v>
      </c>
      <c r="BB49">
        <f>'B 103 Q2 2023'!BB49</f>
        <v>13845</v>
      </c>
      <c r="BC49">
        <f>'B 103 Q2 2023'!BC49</f>
        <v>76301</v>
      </c>
      <c r="BD49">
        <f>'B 103 Q2 2023'!BD49</f>
        <v>107194</v>
      </c>
      <c r="BF49">
        <f t="shared" si="2"/>
        <v>87.782128595071072</v>
      </c>
      <c r="BG49">
        <f t="shared" si="0"/>
        <v>170820</v>
      </c>
      <c r="BH49">
        <f t="shared" si="1"/>
        <v>194595.41792153748</v>
      </c>
      <c r="BI49">
        <f t="shared" si="3"/>
        <v>178783.41792153748</v>
      </c>
    </row>
    <row r="50" spans="1:61" x14ac:dyDescent="0.25">
      <c r="A50" t="str">
        <f>'B 103 Q2 2023'!A50</f>
        <v>1956Q2</v>
      </c>
      <c r="B50">
        <f>'B 103 Q2 2023'!B50</f>
        <v>642670</v>
      </c>
      <c r="C50">
        <f>'B 103 Q2 2023'!C50</f>
        <v>499797</v>
      </c>
      <c r="D50">
        <f>'B 103 Q2 2023'!D50</f>
        <v>299127</v>
      </c>
      <c r="E50">
        <f>'B 103 Q2 2023'!E50</f>
        <v>106199</v>
      </c>
      <c r="F50">
        <f>'B 103 Q2 2023'!F50</f>
        <v>16369</v>
      </c>
      <c r="G50">
        <f>'B 103 Q2 2023'!G50</f>
        <v>78102</v>
      </c>
      <c r="H50">
        <f>'B 103 Q2 2023'!H50</f>
        <v>142873</v>
      </c>
      <c r="I50">
        <f>'B 103 Q2 2023'!I50</f>
        <v>141</v>
      </c>
      <c r="J50">
        <f>'B 103 Q2 2023'!J50</f>
        <v>26977</v>
      </c>
      <c r="K50">
        <f>'B 103 Q2 2023'!K50</f>
        <v>1000</v>
      </c>
      <c r="L50">
        <f>'B 103 Q2 2023'!L50</f>
        <v>0</v>
      </c>
      <c r="M50">
        <f>'B 103 Q2 2023'!M50</f>
        <v>0</v>
      </c>
      <c r="N50">
        <f>'B 103 Q2 2023'!N50</f>
        <v>17675</v>
      </c>
      <c r="O50">
        <f>'B 103 Q2 2023'!O50</f>
        <v>325</v>
      </c>
      <c r="P50">
        <f>'B 103 Q2 2023'!P50</f>
        <v>15667</v>
      </c>
      <c r="Q50">
        <f>'B 103 Q2 2023'!Q50</f>
        <v>350</v>
      </c>
      <c r="R50">
        <f>'B 103 Q2 2023'!R50</f>
        <v>1333</v>
      </c>
      <c r="S50">
        <f>'B 103 Q2 2023'!S50</f>
        <v>7910</v>
      </c>
      <c r="T50">
        <f>'B 103 Q2 2023'!T50</f>
        <v>50</v>
      </c>
      <c r="U50">
        <f>'B 103 Q2 2023'!U50</f>
        <v>7860</v>
      </c>
      <c r="V50">
        <f>'B 103 Q2 2023'!V50</f>
        <v>775</v>
      </c>
      <c r="W50">
        <f>'B 103 Q2 2023'!W50</f>
        <v>0</v>
      </c>
      <c r="X50">
        <f>'B 103 Q2 2023'!X50</f>
        <v>19186</v>
      </c>
      <c r="Y50">
        <f>'B 103 Q2 2023'!Y50</f>
        <v>10</v>
      </c>
      <c r="Z50">
        <f>'B 103 Q2 2023'!Z50</f>
        <v>0</v>
      </c>
      <c r="AA50">
        <f>'B 103 Q2 2023'!AA50</f>
        <v>60287</v>
      </c>
      <c r="AB50">
        <f>'B 103 Q2 2023'!AB50</f>
        <v>8912</v>
      </c>
      <c r="AC50">
        <f>'B 103 Q2 2023'!AC50</f>
        <v>324631</v>
      </c>
      <c r="AD50">
        <f>'B 103 Q2 2023'!AD50</f>
        <v>56235</v>
      </c>
      <c r="AE50">
        <f>'B 103 Q2 2023'!AE50</f>
        <v>289</v>
      </c>
      <c r="AF50">
        <f>'B 103 Q2 2023'!AF50</f>
        <v>0</v>
      </c>
      <c r="AG50">
        <f>'B 103 Q2 2023'!AG50</f>
        <v>55946</v>
      </c>
      <c r="AH50">
        <f>'B 103 Q2 2023'!AH50</f>
        <v>49747</v>
      </c>
      <c r="AI50">
        <f>'B 103 Q2 2023'!AI50</f>
        <v>28607</v>
      </c>
      <c r="AJ50">
        <f>'B 103 Q2 2023'!AJ50</f>
        <v>4609</v>
      </c>
      <c r="AK50">
        <f>'B 103 Q2 2023'!AK50</f>
        <v>16531</v>
      </c>
      <c r="AL50">
        <f>'B 103 Q2 2023'!AL50</f>
        <v>789</v>
      </c>
      <c r="AM50">
        <f>'B 103 Q2 2023'!AM50</f>
        <v>43720</v>
      </c>
      <c r="AN50">
        <f>'B 103 Q2 2023'!AN50</f>
        <v>12175</v>
      </c>
      <c r="AO50">
        <f>'B 103 Q2 2023'!AO50</f>
        <v>161965</v>
      </c>
      <c r="AP50">
        <f>'B 103 Q2 2023'!AP50</f>
        <v>318039</v>
      </c>
      <c r="AQ50">
        <f>'B 103 Q2 2023'!AQ50</f>
        <v>252704</v>
      </c>
      <c r="AR50">
        <f>'B 103 Q2 2023'!AR50</f>
        <v>252704</v>
      </c>
      <c r="AS50">
        <f>'B 103 Q2 2023'!AS50</f>
        <v>0</v>
      </c>
      <c r="AT50">
        <f>'B 103 Q2 2023'!AT50</f>
        <v>3030</v>
      </c>
      <c r="AU50">
        <f>'B 103 Q2 2023'!AU50</f>
        <v>80.409677263112059</v>
      </c>
      <c r="AV50">
        <f>'B 103 Q2 2023'!AV50</f>
        <v>41.442201503557918</v>
      </c>
      <c r="AW50">
        <f>'B 103 Q2 2023'!AW50</f>
        <v>33.323540479739499</v>
      </c>
      <c r="AX50">
        <f>'B 103 Q2 2023'!AX50</f>
        <v>446049</v>
      </c>
      <c r="AY50">
        <f>'B 103 Q2 2023'!AY50</f>
        <v>303176</v>
      </c>
      <c r="AZ50">
        <f>'B 103 Q2 2023'!AZ50</f>
        <v>128251</v>
      </c>
      <c r="BA50">
        <f>'B 103 Q2 2023'!BA50</f>
        <v>82710</v>
      </c>
      <c r="BB50">
        <f>'B 103 Q2 2023'!BB50</f>
        <v>14328</v>
      </c>
      <c r="BC50">
        <f>'B 103 Q2 2023'!BC50</f>
        <v>77887</v>
      </c>
      <c r="BD50">
        <f>'B 103 Q2 2023'!BD50</f>
        <v>121418</v>
      </c>
      <c r="BF50">
        <f t="shared" si="2"/>
        <v>80.409677263112059</v>
      </c>
      <c r="BG50">
        <f t="shared" si="0"/>
        <v>161965</v>
      </c>
      <c r="BH50">
        <f t="shared" si="1"/>
        <v>201424.7606914615</v>
      </c>
      <c r="BI50">
        <f t="shared" si="3"/>
        <v>185055.7606914615</v>
      </c>
    </row>
    <row r="51" spans="1:61" x14ac:dyDescent="0.25">
      <c r="A51" t="str">
        <f>'B 103 Q2 2023'!A51</f>
        <v>1956Q3</v>
      </c>
      <c r="B51">
        <f>'B 103 Q2 2023'!B51</f>
        <v>662194</v>
      </c>
      <c r="C51">
        <f>'B 103 Q2 2023'!C51</f>
        <v>514721</v>
      </c>
      <c r="D51">
        <f>'B 103 Q2 2023'!D51</f>
        <v>307973</v>
      </c>
      <c r="E51">
        <f>'B 103 Q2 2023'!E51</f>
        <v>110485</v>
      </c>
      <c r="F51">
        <f>'B 103 Q2 2023'!F51</f>
        <v>16950</v>
      </c>
      <c r="G51">
        <f>'B 103 Q2 2023'!G51</f>
        <v>79313</v>
      </c>
      <c r="H51">
        <f>'B 103 Q2 2023'!H51</f>
        <v>147473</v>
      </c>
      <c r="I51">
        <f>'B 103 Q2 2023'!I51</f>
        <v>119</v>
      </c>
      <c r="J51">
        <f>'B 103 Q2 2023'!J51</f>
        <v>27277</v>
      </c>
      <c r="K51">
        <f>'B 103 Q2 2023'!K51</f>
        <v>1000</v>
      </c>
      <c r="L51">
        <f>'B 103 Q2 2023'!L51</f>
        <v>0</v>
      </c>
      <c r="M51">
        <f>'B 103 Q2 2023'!M51</f>
        <v>0</v>
      </c>
      <c r="N51">
        <f>'B 103 Q2 2023'!N51</f>
        <v>17616</v>
      </c>
      <c r="O51">
        <f>'B 103 Q2 2023'!O51</f>
        <v>371</v>
      </c>
      <c r="P51">
        <f>'B 103 Q2 2023'!P51</f>
        <v>15575</v>
      </c>
      <c r="Q51">
        <f>'B 103 Q2 2023'!Q51</f>
        <v>375</v>
      </c>
      <c r="R51">
        <f>'B 103 Q2 2023'!R51</f>
        <v>1295</v>
      </c>
      <c r="S51">
        <f>'B 103 Q2 2023'!S51</f>
        <v>7936</v>
      </c>
      <c r="T51">
        <f>'B 103 Q2 2023'!T51</f>
        <v>51</v>
      </c>
      <c r="U51">
        <f>'B 103 Q2 2023'!U51</f>
        <v>7885</v>
      </c>
      <c r="V51">
        <f>'B 103 Q2 2023'!V51</f>
        <v>809</v>
      </c>
      <c r="W51">
        <f>'B 103 Q2 2023'!W51</f>
        <v>0</v>
      </c>
      <c r="X51">
        <f>'B 103 Q2 2023'!X51</f>
        <v>19990</v>
      </c>
      <c r="Y51">
        <f>'B 103 Q2 2023'!Y51</f>
        <v>14</v>
      </c>
      <c r="Z51">
        <f>'B 103 Q2 2023'!Z51</f>
        <v>0</v>
      </c>
      <c r="AA51">
        <f>'B 103 Q2 2023'!AA51</f>
        <v>63778</v>
      </c>
      <c r="AB51">
        <f>'B 103 Q2 2023'!AB51</f>
        <v>8934</v>
      </c>
      <c r="AC51">
        <f>'B 103 Q2 2023'!AC51</f>
        <v>324685</v>
      </c>
      <c r="AD51">
        <f>'B 103 Q2 2023'!AD51</f>
        <v>57414</v>
      </c>
      <c r="AE51">
        <f>'B 103 Q2 2023'!AE51</f>
        <v>401</v>
      </c>
      <c r="AF51">
        <f>'B 103 Q2 2023'!AF51</f>
        <v>0</v>
      </c>
      <c r="AG51">
        <f>'B 103 Q2 2023'!AG51</f>
        <v>57013</v>
      </c>
      <c r="AH51">
        <f>'B 103 Q2 2023'!AH51</f>
        <v>50342</v>
      </c>
      <c r="AI51">
        <f>'B 103 Q2 2023'!AI51</f>
        <v>29331</v>
      </c>
      <c r="AJ51">
        <f>'B 103 Q2 2023'!AJ51</f>
        <v>4398</v>
      </c>
      <c r="AK51">
        <f>'B 103 Q2 2023'!AK51</f>
        <v>16614</v>
      </c>
      <c r="AL51">
        <f>'B 103 Q2 2023'!AL51</f>
        <v>804</v>
      </c>
      <c r="AM51">
        <f>'B 103 Q2 2023'!AM51</f>
        <v>45420</v>
      </c>
      <c r="AN51">
        <f>'B 103 Q2 2023'!AN51</f>
        <v>14259</v>
      </c>
      <c r="AO51">
        <f>'B 103 Q2 2023'!AO51</f>
        <v>156446</v>
      </c>
      <c r="AP51">
        <f>'B 103 Q2 2023'!AP51</f>
        <v>337509</v>
      </c>
      <c r="AQ51">
        <f>'B 103 Q2 2023'!AQ51</f>
        <v>246833</v>
      </c>
      <c r="AR51">
        <f>'B 103 Q2 2023'!AR51</f>
        <v>246833</v>
      </c>
      <c r="AS51">
        <f>'B 103 Q2 2023'!AS51</f>
        <v>0</v>
      </c>
      <c r="AT51">
        <f>'B 103 Q2 2023'!AT51</f>
        <v>3098</v>
      </c>
      <c r="AU51">
        <f>'B 103 Q2 2023'!AU51</f>
        <v>74.051746134335261</v>
      </c>
      <c r="AV51">
        <f>'B 103 Q2 2023'!AV51</f>
        <v>43.114342736658848</v>
      </c>
      <c r="AW51">
        <f>'B 103 Q2 2023'!AW51</f>
        <v>31.92692363083783</v>
      </c>
      <c r="AX51">
        <f>'B 103 Q2 2023'!AX51</f>
        <v>457404</v>
      </c>
      <c r="AY51">
        <f>'B 103 Q2 2023'!AY51</f>
        <v>309931</v>
      </c>
      <c r="AZ51">
        <f>'B 103 Q2 2023'!AZ51</f>
        <v>131006</v>
      </c>
      <c r="BA51">
        <f>'B 103 Q2 2023'!BA51</f>
        <v>84794</v>
      </c>
      <c r="BB51">
        <f>'B 103 Q2 2023'!BB51</f>
        <v>14828</v>
      </c>
      <c r="BC51">
        <f>'B 103 Q2 2023'!BC51</f>
        <v>79303</v>
      </c>
      <c r="BD51">
        <f>'B 103 Q2 2023'!BD51</f>
        <v>132719</v>
      </c>
      <c r="BF51">
        <f t="shared" si="2"/>
        <v>74.051746134335261</v>
      </c>
      <c r="BG51">
        <f t="shared" si="0"/>
        <v>156446</v>
      </c>
      <c r="BH51">
        <f t="shared" si="1"/>
        <v>211265.78125004043</v>
      </c>
      <c r="BI51">
        <f t="shared" si="3"/>
        <v>194315.78125004043</v>
      </c>
    </row>
    <row r="52" spans="1:61" x14ac:dyDescent="0.25">
      <c r="A52" t="str">
        <f>'B 103 Q2 2023'!A52</f>
        <v>1956Q4</v>
      </c>
      <c r="B52">
        <f>'B 103 Q2 2023'!B52</f>
        <v>679105</v>
      </c>
      <c r="C52">
        <f>'B 103 Q2 2023'!C52</f>
        <v>525915</v>
      </c>
      <c r="D52">
        <f>'B 103 Q2 2023'!D52</f>
        <v>313564</v>
      </c>
      <c r="E52">
        <f>'B 103 Q2 2023'!E52</f>
        <v>113963</v>
      </c>
      <c r="F52">
        <f>'B 103 Q2 2023'!F52</f>
        <v>17473</v>
      </c>
      <c r="G52">
        <f>'B 103 Q2 2023'!G52</f>
        <v>80915</v>
      </c>
      <c r="H52">
        <f>'B 103 Q2 2023'!H52</f>
        <v>153190</v>
      </c>
      <c r="I52">
        <f>'B 103 Q2 2023'!I52</f>
        <v>138</v>
      </c>
      <c r="J52">
        <f>'B 103 Q2 2023'!J52</f>
        <v>28990</v>
      </c>
      <c r="K52">
        <f>'B 103 Q2 2023'!K52</f>
        <v>1000</v>
      </c>
      <c r="L52">
        <f>'B 103 Q2 2023'!L52</f>
        <v>0</v>
      </c>
      <c r="M52">
        <f>'B 103 Q2 2023'!M52</f>
        <v>0</v>
      </c>
      <c r="N52">
        <f>'B 103 Q2 2023'!N52</f>
        <v>18765</v>
      </c>
      <c r="O52">
        <f>'B 103 Q2 2023'!O52</f>
        <v>305</v>
      </c>
      <c r="P52">
        <f>'B 103 Q2 2023'!P52</f>
        <v>16718</v>
      </c>
      <c r="Q52">
        <f>'B 103 Q2 2023'!Q52</f>
        <v>400</v>
      </c>
      <c r="R52">
        <f>'B 103 Q2 2023'!R52</f>
        <v>1342</v>
      </c>
      <c r="S52">
        <f>'B 103 Q2 2023'!S52</f>
        <v>8701</v>
      </c>
      <c r="T52">
        <f>'B 103 Q2 2023'!T52</f>
        <v>54</v>
      </c>
      <c r="U52">
        <f>'B 103 Q2 2023'!U52</f>
        <v>8647</v>
      </c>
      <c r="V52">
        <f>'B 103 Q2 2023'!V52</f>
        <v>846</v>
      </c>
      <c r="W52">
        <f>'B 103 Q2 2023'!W52</f>
        <v>0</v>
      </c>
      <c r="X52">
        <f>'B 103 Q2 2023'!X52</f>
        <v>20894</v>
      </c>
      <c r="Y52">
        <f>'B 103 Q2 2023'!Y52</f>
        <v>17</v>
      </c>
      <c r="Z52">
        <f>'B 103 Q2 2023'!Z52</f>
        <v>0</v>
      </c>
      <c r="AA52">
        <f>'B 103 Q2 2023'!AA52</f>
        <v>63809</v>
      </c>
      <c r="AB52">
        <f>'B 103 Q2 2023'!AB52</f>
        <v>10030</v>
      </c>
      <c r="AC52">
        <f>'B 103 Q2 2023'!AC52</f>
        <v>354155</v>
      </c>
      <c r="AD52">
        <f>'B 103 Q2 2023'!AD52</f>
        <v>58418</v>
      </c>
      <c r="AE52">
        <f>'B 103 Q2 2023'!AE52</f>
        <v>378</v>
      </c>
      <c r="AF52">
        <f>'B 103 Q2 2023'!AF52</f>
        <v>0</v>
      </c>
      <c r="AG52">
        <f>'B 103 Q2 2023'!AG52</f>
        <v>58040</v>
      </c>
      <c r="AH52">
        <f>'B 103 Q2 2023'!AH52</f>
        <v>52543</v>
      </c>
      <c r="AI52">
        <f>'B 103 Q2 2023'!AI52</f>
        <v>30747</v>
      </c>
      <c r="AJ52">
        <f>'B 103 Q2 2023'!AJ52</f>
        <v>4670</v>
      </c>
      <c r="AK52">
        <f>'B 103 Q2 2023'!AK52</f>
        <v>17126</v>
      </c>
      <c r="AL52">
        <f>'B 103 Q2 2023'!AL52</f>
        <v>819</v>
      </c>
      <c r="AM52">
        <f>'B 103 Q2 2023'!AM52</f>
        <v>47992</v>
      </c>
      <c r="AN52">
        <f>'B 103 Q2 2023'!AN52</f>
        <v>16754</v>
      </c>
      <c r="AO52">
        <f>'B 103 Q2 2023'!AO52</f>
        <v>177629</v>
      </c>
      <c r="AP52">
        <f>'B 103 Q2 2023'!AP52</f>
        <v>324950</v>
      </c>
      <c r="AQ52">
        <f>'B 103 Q2 2023'!AQ52</f>
        <v>268373</v>
      </c>
      <c r="AR52">
        <f>'B 103 Q2 2023'!AR52</f>
        <v>268373</v>
      </c>
      <c r="AS52">
        <f>'B 103 Q2 2023'!AS52</f>
        <v>0</v>
      </c>
      <c r="AT52">
        <f>'B 103 Q2 2023'!AT52</f>
        <v>3148</v>
      </c>
      <c r="AU52">
        <f>'B 103 Q2 2023'!AU52</f>
        <v>83.557716651173578</v>
      </c>
      <c r="AV52">
        <f>'B 103 Q2 2023'!AV52</f>
        <v>40.866396392539343</v>
      </c>
      <c r="AW52">
        <f>'B 103 Q2 2023'!AW52</f>
        <v>34.147027703223443</v>
      </c>
      <c r="AX52">
        <f>'B 103 Q2 2023'!AX52</f>
        <v>469738</v>
      </c>
      <c r="AY52">
        <f>'B 103 Q2 2023'!AY52</f>
        <v>316548</v>
      </c>
      <c r="AZ52">
        <f>'B 103 Q2 2023'!AZ52</f>
        <v>133715</v>
      </c>
      <c r="BA52">
        <f>'B 103 Q2 2023'!BA52</f>
        <v>86911</v>
      </c>
      <c r="BB52">
        <f>'B 103 Q2 2023'!BB52</f>
        <v>15333</v>
      </c>
      <c r="BC52">
        <f>'B 103 Q2 2023'!BC52</f>
        <v>80589</v>
      </c>
      <c r="BD52">
        <f>'B 103 Q2 2023'!BD52</f>
        <v>115583</v>
      </c>
      <c r="BF52">
        <f t="shared" si="2"/>
        <v>83.557716651173578</v>
      </c>
      <c r="BG52">
        <f t="shared" si="0"/>
        <v>177629</v>
      </c>
      <c r="BH52">
        <f t="shared" si="1"/>
        <v>212582.40066748543</v>
      </c>
      <c r="BI52">
        <f t="shared" si="3"/>
        <v>195109.40066748543</v>
      </c>
    </row>
    <row r="53" spans="1:61" x14ac:dyDescent="0.25">
      <c r="A53" t="str">
        <f>'B 103 Q2 2023'!A53</f>
        <v>1957Q1</v>
      </c>
      <c r="B53">
        <f>'B 103 Q2 2023'!B53</f>
        <v>687800</v>
      </c>
      <c r="C53">
        <f>'B 103 Q2 2023'!C53</f>
        <v>536469</v>
      </c>
      <c r="D53">
        <f>'B 103 Q2 2023'!D53</f>
        <v>318689</v>
      </c>
      <c r="E53">
        <f>'B 103 Q2 2023'!E53</f>
        <v>117838</v>
      </c>
      <c r="F53">
        <f>'B 103 Q2 2023'!F53</f>
        <v>18082</v>
      </c>
      <c r="G53">
        <f>'B 103 Q2 2023'!G53</f>
        <v>81860</v>
      </c>
      <c r="H53">
        <f>'B 103 Q2 2023'!H53</f>
        <v>151331</v>
      </c>
      <c r="I53">
        <f>'B 103 Q2 2023'!I53</f>
        <v>198</v>
      </c>
      <c r="J53">
        <f>'B 103 Q2 2023'!J53</f>
        <v>26402</v>
      </c>
      <c r="K53">
        <f>'B 103 Q2 2023'!K53</f>
        <v>1000</v>
      </c>
      <c r="L53">
        <f>'B 103 Q2 2023'!L53</f>
        <v>0</v>
      </c>
      <c r="M53">
        <f>'B 103 Q2 2023'!M53</f>
        <v>0</v>
      </c>
      <c r="N53">
        <f>'B 103 Q2 2023'!N53</f>
        <v>18440</v>
      </c>
      <c r="O53">
        <f>'B 103 Q2 2023'!O53</f>
        <v>355</v>
      </c>
      <c r="P53">
        <f>'B 103 Q2 2023'!P53</f>
        <v>16166</v>
      </c>
      <c r="Q53">
        <f>'B 103 Q2 2023'!Q53</f>
        <v>500</v>
      </c>
      <c r="R53">
        <f>'B 103 Q2 2023'!R53</f>
        <v>1419</v>
      </c>
      <c r="S53">
        <f>'B 103 Q2 2023'!S53</f>
        <v>7609</v>
      </c>
      <c r="T53">
        <f>'B 103 Q2 2023'!T53</f>
        <v>58</v>
      </c>
      <c r="U53">
        <f>'B 103 Q2 2023'!U53</f>
        <v>7551</v>
      </c>
      <c r="V53">
        <f>'B 103 Q2 2023'!V53</f>
        <v>870</v>
      </c>
      <c r="W53">
        <f>'B 103 Q2 2023'!W53</f>
        <v>0</v>
      </c>
      <c r="X53">
        <f>'B 103 Q2 2023'!X53</f>
        <v>21482</v>
      </c>
      <c r="Y53">
        <f>'B 103 Q2 2023'!Y53</f>
        <v>22</v>
      </c>
      <c r="Z53">
        <f>'B 103 Q2 2023'!Z53</f>
        <v>0</v>
      </c>
      <c r="AA53">
        <f>'B 103 Q2 2023'!AA53</f>
        <v>65016</v>
      </c>
      <c r="AB53">
        <f>'B 103 Q2 2023'!AB53</f>
        <v>10292</v>
      </c>
      <c r="AC53">
        <f>'B 103 Q2 2023'!AC53</f>
        <v>338261</v>
      </c>
      <c r="AD53">
        <f>'B 103 Q2 2023'!AD53</f>
        <v>59863</v>
      </c>
      <c r="AE53">
        <f>'B 103 Q2 2023'!AE53</f>
        <v>353</v>
      </c>
      <c r="AF53">
        <f>'B 103 Q2 2023'!AF53</f>
        <v>0</v>
      </c>
      <c r="AG53">
        <f>'B 103 Q2 2023'!AG53</f>
        <v>59510</v>
      </c>
      <c r="AH53">
        <f>'B 103 Q2 2023'!AH53</f>
        <v>53682</v>
      </c>
      <c r="AI53">
        <f>'B 103 Q2 2023'!AI53</f>
        <v>30873</v>
      </c>
      <c r="AJ53">
        <f>'B 103 Q2 2023'!AJ53</f>
        <v>5180</v>
      </c>
      <c r="AK53">
        <f>'B 103 Q2 2023'!AK53</f>
        <v>17628</v>
      </c>
      <c r="AL53">
        <f>'B 103 Q2 2023'!AL53</f>
        <v>827</v>
      </c>
      <c r="AM53">
        <f>'B 103 Q2 2023'!AM53</f>
        <v>46320</v>
      </c>
      <c r="AN53">
        <f>'B 103 Q2 2023'!AN53</f>
        <v>14218</v>
      </c>
      <c r="AO53">
        <f>'B 103 Q2 2023'!AO53</f>
        <v>163351</v>
      </c>
      <c r="AP53">
        <f>'B 103 Q2 2023'!AP53</f>
        <v>349539</v>
      </c>
      <c r="AQ53">
        <f>'B 103 Q2 2023'!AQ53</f>
        <v>254023</v>
      </c>
      <c r="AR53">
        <f>'B 103 Q2 2023'!AR53</f>
        <v>254023</v>
      </c>
      <c r="AS53">
        <f>'B 103 Q2 2023'!AS53</f>
        <v>0</v>
      </c>
      <c r="AT53">
        <f>'B 103 Q2 2023'!AT53</f>
        <v>3182</v>
      </c>
      <c r="AU53">
        <f>'B 103 Q2 2023'!AU53</f>
        <v>73.583990768552127</v>
      </c>
      <c r="AV53">
        <f>'B 103 Q2 2023'!AV53</f>
        <v>44.145547621690355</v>
      </c>
      <c r="AW53">
        <f>'B 103 Q2 2023'!AW53</f>
        <v>32.484055686671411</v>
      </c>
      <c r="AX53">
        <f>'B 103 Q2 2023'!AX53</f>
        <v>475169</v>
      </c>
      <c r="AY53">
        <f>'B 103 Q2 2023'!AY53</f>
        <v>323838</v>
      </c>
      <c r="AZ53">
        <f>'B 103 Q2 2023'!AZ53</f>
        <v>136353</v>
      </c>
      <c r="BA53">
        <f>'B 103 Q2 2023'!BA53</f>
        <v>89183</v>
      </c>
      <c r="BB53">
        <f>'B 103 Q2 2023'!BB53</f>
        <v>15809</v>
      </c>
      <c r="BC53">
        <f>'B 103 Q2 2023'!BC53</f>
        <v>82493</v>
      </c>
      <c r="BD53">
        <f>'B 103 Q2 2023'!BD53</f>
        <v>136908</v>
      </c>
      <c r="BF53">
        <f t="shared" si="2"/>
        <v>73.583990768552127</v>
      </c>
      <c r="BG53">
        <f t="shared" si="0"/>
        <v>163351</v>
      </c>
      <c r="BH53">
        <f t="shared" si="1"/>
        <v>221992.5805788342</v>
      </c>
      <c r="BI53">
        <f t="shared" si="3"/>
        <v>203910.5805788342</v>
      </c>
    </row>
    <row r="54" spans="1:61" x14ac:dyDescent="0.25">
      <c r="A54" t="str">
        <f>'B 103 Q2 2023'!A54</f>
        <v>1957Q2</v>
      </c>
      <c r="B54">
        <f>'B 103 Q2 2023'!B54</f>
        <v>696160</v>
      </c>
      <c r="C54">
        <f>'B 103 Q2 2023'!C54</f>
        <v>544125</v>
      </c>
      <c r="D54">
        <f>'B 103 Q2 2023'!D54</f>
        <v>323585</v>
      </c>
      <c r="E54">
        <f>'B 103 Q2 2023'!E54</f>
        <v>119534</v>
      </c>
      <c r="F54">
        <f>'B 103 Q2 2023'!F54</f>
        <v>18577</v>
      </c>
      <c r="G54">
        <f>'B 103 Q2 2023'!G54</f>
        <v>82429</v>
      </c>
      <c r="H54">
        <f>'B 103 Q2 2023'!H54</f>
        <v>152035</v>
      </c>
      <c r="I54">
        <f>'B 103 Q2 2023'!I54</f>
        <v>176</v>
      </c>
      <c r="J54">
        <f>'B 103 Q2 2023'!J54</f>
        <v>27100</v>
      </c>
      <c r="K54">
        <f>'B 103 Q2 2023'!K54</f>
        <v>1000</v>
      </c>
      <c r="L54">
        <f>'B 103 Q2 2023'!L54</f>
        <v>0</v>
      </c>
      <c r="M54">
        <f>'B 103 Q2 2023'!M54</f>
        <v>0</v>
      </c>
      <c r="N54">
        <f>'B 103 Q2 2023'!N54</f>
        <v>16579</v>
      </c>
      <c r="O54">
        <f>'B 103 Q2 2023'!O54</f>
        <v>349</v>
      </c>
      <c r="P54">
        <f>'B 103 Q2 2023'!P54</f>
        <v>14227</v>
      </c>
      <c r="Q54">
        <f>'B 103 Q2 2023'!Q54</f>
        <v>600</v>
      </c>
      <c r="R54">
        <f>'B 103 Q2 2023'!R54</f>
        <v>1403</v>
      </c>
      <c r="S54">
        <f>'B 103 Q2 2023'!S54</f>
        <v>8152</v>
      </c>
      <c r="T54">
        <f>'B 103 Q2 2023'!T54</f>
        <v>63</v>
      </c>
      <c r="U54">
        <f>'B 103 Q2 2023'!U54</f>
        <v>8089</v>
      </c>
      <c r="V54">
        <f>'B 103 Q2 2023'!V54</f>
        <v>917</v>
      </c>
      <c r="W54">
        <f>'B 103 Q2 2023'!W54</f>
        <v>0</v>
      </c>
      <c r="X54">
        <f>'B 103 Q2 2023'!X54</f>
        <v>22680</v>
      </c>
      <c r="Y54">
        <f>'B 103 Q2 2023'!Y54</f>
        <v>27</v>
      </c>
      <c r="Z54">
        <f>'B 103 Q2 2023'!Z54</f>
        <v>0</v>
      </c>
      <c r="AA54">
        <f>'B 103 Q2 2023'!AA54</f>
        <v>65154</v>
      </c>
      <c r="AB54">
        <f>'B 103 Q2 2023'!AB54</f>
        <v>10250</v>
      </c>
      <c r="AC54">
        <f>'B 103 Q2 2023'!AC54</f>
        <v>357767</v>
      </c>
      <c r="AD54">
        <f>'B 103 Q2 2023'!AD54</f>
        <v>61295</v>
      </c>
      <c r="AE54">
        <f>'B 103 Q2 2023'!AE54</f>
        <v>320</v>
      </c>
      <c r="AF54">
        <f>'B 103 Q2 2023'!AF54</f>
        <v>0</v>
      </c>
      <c r="AG54">
        <f>'B 103 Q2 2023'!AG54</f>
        <v>60975</v>
      </c>
      <c r="AH54">
        <f>'B 103 Q2 2023'!AH54</f>
        <v>55042</v>
      </c>
      <c r="AI54">
        <f>'B 103 Q2 2023'!AI54</f>
        <v>32125</v>
      </c>
      <c r="AJ54">
        <f>'B 103 Q2 2023'!AJ54</f>
        <v>5220</v>
      </c>
      <c r="AK54">
        <f>'B 103 Q2 2023'!AK54</f>
        <v>17697</v>
      </c>
      <c r="AL54">
        <f>'B 103 Q2 2023'!AL54</f>
        <v>838</v>
      </c>
      <c r="AM54">
        <f>'B 103 Q2 2023'!AM54</f>
        <v>46312</v>
      </c>
      <c r="AN54">
        <f>'B 103 Q2 2023'!AN54</f>
        <v>11957</v>
      </c>
      <c r="AO54">
        <f>'B 103 Q2 2023'!AO54</f>
        <v>182323</v>
      </c>
      <c r="AP54">
        <f>'B 103 Q2 2023'!AP54</f>
        <v>338393</v>
      </c>
      <c r="AQ54">
        <f>'B 103 Q2 2023'!AQ54</f>
        <v>273076</v>
      </c>
      <c r="AR54">
        <f>'B 103 Q2 2023'!AR54</f>
        <v>273076</v>
      </c>
      <c r="AS54">
        <f>'B 103 Q2 2023'!AS54</f>
        <v>0</v>
      </c>
      <c r="AT54">
        <f>'B 103 Q2 2023'!AT54</f>
        <v>3228</v>
      </c>
      <c r="AU54">
        <f>'B 103 Q2 2023'!AU54</f>
        <v>81.65178604926335</v>
      </c>
      <c r="AV54">
        <f>'B 103 Q2 2023'!AV54</f>
        <v>42.104547632554066</v>
      </c>
      <c r="AW54">
        <f>'B 103 Q2 2023'!AW54</f>
        <v>34.37911514994321</v>
      </c>
      <c r="AX54">
        <f>'B 103 Q2 2023'!AX54</f>
        <v>481318</v>
      </c>
      <c r="AY54">
        <f>'B 103 Q2 2023'!AY54</f>
        <v>329283</v>
      </c>
      <c r="AZ54">
        <f>'B 103 Q2 2023'!AZ54</f>
        <v>138947</v>
      </c>
      <c r="BA54">
        <f>'B 103 Q2 2023'!BA54</f>
        <v>91419</v>
      </c>
      <c r="BB54">
        <f>'B 103 Q2 2023'!BB54</f>
        <v>16266</v>
      </c>
      <c r="BC54">
        <f>'B 103 Q2 2023'!BC54</f>
        <v>82651</v>
      </c>
      <c r="BD54">
        <f>'B 103 Q2 2023'!BD54</f>
        <v>123551</v>
      </c>
      <c r="BF54">
        <f t="shared" si="2"/>
        <v>81.65178604926335</v>
      </c>
      <c r="BG54">
        <f t="shared" si="0"/>
        <v>182323</v>
      </c>
      <c r="BH54">
        <f t="shared" si="1"/>
        <v>223293.33970722725</v>
      </c>
      <c r="BI54">
        <f t="shared" si="3"/>
        <v>204716.33970722725</v>
      </c>
    </row>
    <row r="55" spans="1:61" x14ac:dyDescent="0.25">
      <c r="A55" t="str">
        <f>'B 103 Q2 2023'!A55</f>
        <v>1957Q3</v>
      </c>
      <c r="B55">
        <f>'B 103 Q2 2023'!B55</f>
        <v>708096</v>
      </c>
      <c r="C55">
        <f>'B 103 Q2 2023'!C55</f>
        <v>552204</v>
      </c>
      <c r="D55">
        <f>'B 103 Q2 2023'!D55</f>
        <v>327499</v>
      </c>
      <c r="E55">
        <f>'B 103 Q2 2023'!E55</f>
        <v>122241</v>
      </c>
      <c r="F55">
        <f>'B 103 Q2 2023'!F55</f>
        <v>19062</v>
      </c>
      <c r="G55">
        <f>'B 103 Q2 2023'!G55</f>
        <v>83403</v>
      </c>
      <c r="H55">
        <f>'B 103 Q2 2023'!H55</f>
        <v>155892</v>
      </c>
      <c r="I55">
        <f>'B 103 Q2 2023'!I55</f>
        <v>153</v>
      </c>
      <c r="J55">
        <f>'B 103 Q2 2023'!J55</f>
        <v>27712</v>
      </c>
      <c r="K55">
        <f>'B 103 Q2 2023'!K55</f>
        <v>1000</v>
      </c>
      <c r="L55">
        <f>'B 103 Q2 2023'!L55</f>
        <v>0</v>
      </c>
      <c r="M55">
        <f>'B 103 Q2 2023'!M55</f>
        <v>0</v>
      </c>
      <c r="N55">
        <f>'B 103 Q2 2023'!N55</f>
        <v>17328</v>
      </c>
      <c r="O55">
        <f>'B 103 Q2 2023'!O55</f>
        <v>345</v>
      </c>
      <c r="P55">
        <f>'B 103 Q2 2023'!P55</f>
        <v>14773</v>
      </c>
      <c r="Q55">
        <f>'B 103 Q2 2023'!Q55</f>
        <v>700</v>
      </c>
      <c r="R55">
        <f>'B 103 Q2 2023'!R55</f>
        <v>1510</v>
      </c>
      <c r="S55">
        <f>'B 103 Q2 2023'!S55</f>
        <v>8064</v>
      </c>
      <c r="T55">
        <f>'B 103 Q2 2023'!T55</f>
        <v>68</v>
      </c>
      <c r="U55">
        <f>'B 103 Q2 2023'!U55</f>
        <v>7996</v>
      </c>
      <c r="V55">
        <f>'B 103 Q2 2023'!V55</f>
        <v>936</v>
      </c>
      <c r="W55">
        <f>'B 103 Q2 2023'!W55</f>
        <v>0</v>
      </c>
      <c r="X55">
        <f>'B 103 Q2 2023'!X55</f>
        <v>23106</v>
      </c>
      <c r="Y55">
        <f>'B 103 Q2 2023'!Y55</f>
        <v>31</v>
      </c>
      <c r="Z55">
        <f>'B 103 Q2 2023'!Z55</f>
        <v>0</v>
      </c>
      <c r="AA55">
        <f>'B 103 Q2 2023'!AA55</f>
        <v>67098</v>
      </c>
      <c r="AB55">
        <f>'B 103 Q2 2023'!AB55</f>
        <v>10464</v>
      </c>
      <c r="AC55">
        <f>'B 103 Q2 2023'!AC55</f>
        <v>335751</v>
      </c>
      <c r="AD55">
        <f>'B 103 Q2 2023'!AD55</f>
        <v>62852</v>
      </c>
      <c r="AE55">
        <f>'B 103 Q2 2023'!AE55</f>
        <v>364</v>
      </c>
      <c r="AF55">
        <f>'B 103 Q2 2023'!AF55</f>
        <v>0</v>
      </c>
      <c r="AG55">
        <f>'B 103 Q2 2023'!AG55</f>
        <v>62488</v>
      </c>
      <c r="AH55">
        <f>'B 103 Q2 2023'!AH55</f>
        <v>54972</v>
      </c>
      <c r="AI55">
        <f>'B 103 Q2 2023'!AI55</f>
        <v>31811</v>
      </c>
      <c r="AJ55">
        <f>'B 103 Q2 2023'!AJ55</f>
        <v>5354</v>
      </c>
      <c r="AK55">
        <f>'B 103 Q2 2023'!AK55</f>
        <v>17806</v>
      </c>
      <c r="AL55">
        <f>'B 103 Q2 2023'!AL55</f>
        <v>840</v>
      </c>
      <c r="AM55">
        <f>'B 103 Q2 2023'!AM55</f>
        <v>47428</v>
      </c>
      <c r="AN55">
        <f>'B 103 Q2 2023'!AN55</f>
        <v>13511</v>
      </c>
      <c r="AO55">
        <f>'B 103 Q2 2023'!AO55</f>
        <v>156148</v>
      </c>
      <c r="AP55">
        <f>'B 103 Q2 2023'!AP55</f>
        <v>372345</v>
      </c>
      <c r="AQ55">
        <f>'B 103 Q2 2023'!AQ55</f>
        <v>245392</v>
      </c>
      <c r="AR55">
        <f>'B 103 Q2 2023'!AR55</f>
        <v>245392</v>
      </c>
      <c r="AS55">
        <f>'B 103 Q2 2023'!AS55</f>
        <v>0</v>
      </c>
      <c r="AT55">
        <f>'B 103 Q2 2023'!AT55</f>
        <v>3236</v>
      </c>
      <c r="AU55">
        <f>'B 103 Q2 2023'!AU55</f>
        <v>66.773513696919636</v>
      </c>
      <c r="AV55">
        <f>'B 103 Q2 2023'!AV55</f>
        <v>47.389510577844149</v>
      </c>
      <c r="AW55">
        <f>'B 103 Q2 2023'!AW55</f>
        <v>31.643641336599941</v>
      </c>
      <c r="AX55">
        <f>'B 103 Q2 2023'!AX55</f>
        <v>491354</v>
      </c>
      <c r="AY55">
        <f>'B 103 Q2 2023'!AY55</f>
        <v>335462</v>
      </c>
      <c r="AZ55">
        <f>'B 103 Q2 2023'!AZ55</f>
        <v>141524</v>
      </c>
      <c r="BA55">
        <f>'B 103 Q2 2023'!BA55</f>
        <v>93801</v>
      </c>
      <c r="BB55">
        <f>'B 103 Q2 2023'!BB55</f>
        <v>16715</v>
      </c>
      <c r="BC55">
        <f>'B 103 Q2 2023'!BC55</f>
        <v>83422</v>
      </c>
      <c r="BD55">
        <f>'B 103 Q2 2023'!BD55</f>
        <v>155603</v>
      </c>
      <c r="BF55">
        <f t="shared" si="2"/>
        <v>66.773513696919636</v>
      </c>
      <c r="BG55">
        <f t="shared" si="0"/>
        <v>156148</v>
      </c>
      <c r="BH55">
        <f t="shared" si="1"/>
        <v>233847.21179829622</v>
      </c>
      <c r="BI55">
        <f t="shared" si="3"/>
        <v>214785.21179829622</v>
      </c>
    </row>
    <row r="56" spans="1:61" x14ac:dyDescent="0.25">
      <c r="A56" t="str">
        <f>'B 103 Q2 2023'!A56</f>
        <v>1957Q4</v>
      </c>
      <c r="B56">
        <f>'B 103 Q2 2023'!B56</f>
        <v>716188</v>
      </c>
      <c r="C56">
        <f>'B 103 Q2 2023'!C56</f>
        <v>557989</v>
      </c>
      <c r="D56">
        <f>'B 103 Q2 2023'!D56</f>
        <v>330035</v>
      </c>
      <c r="E56">
        <f>'B 103 Q2 2023'!E56</f>
        <v>125586</v>
      </c>
      <c r="F56">
        <f>'B 103 Q2 2023'!F56</f>
        <v>19457</v>
      </c>
      <c r="G56">
        <f>'B 103 Q2 2023'!G56</f>
        <v>82911</v>
      </c>
      <c r="H56">
        <f>'B 103 Q2 2023'!H56</f>
        <v>158199</v>
      </c>
      <c r="I56">
        <f>'B 103 Q2 2023'!I56</f>
        <v>131</v>
      </c>
      <c r="J56">
        <f>'B 103 Q2 2023'!J56</f>
        <v>29024</v>
      </c>
      <c r="K56">
        <f>'B 103 Q2 2023'!K56</f>
        <v>1000</v>
      </c>
      <c r="L56">
        <f>'B 103 Q2 2023'!L56</f>
        <v>0</v>
      </c>
      <c r="M56">
        <f>'B 103 Q2 2023'!M56</f>
        <v>0</v>
      </c>
      <c r="N56">
        <f>'B 103 Q2 2023'!N56</f>
        <v>18303</v>
      </c>
      <c r="O56">
        <f>'B 103 Q2 2023'!O56</f>
        <v>435</v>
      </c>
      <c r="P56">
        <f>'B 103 Q2 2023'!P56</f>
        <v>15589</v>
      </c>
      <c r="Q56">
        <f>'B 103 Q2 2023'!Q56</f>
        <v>800</v>
      </c>
      <c r="R56">
        <f>'B 103 Q2 2023'!R56</f>
        <v>1479</v>
      </c>
      <c r="S56">
        <f>'B 103 Q2 2023'!S56</f>
        <v>8742</v>
      </c>
      <c r="T56">
        <f>'B 103 Q2 2023'!T56</f>
        <v>72</v>
      </c>
      <c r="U56">
        <f>'B 103 Q2 2023'!U56</f>
        <v>8670</v>
      </c>
      <c r="V56">
        <f>'B 103 Q2 2023'!V56</f>
        <v>955</v>
      </c>
      <c r="W56">
        <f>'B 103 Q2 2023'!W56</f>
        <v>0</v>
      </c>
      <c r="X56">
        <f>'B 103 Q2 2023'!X56</f>
        <v>23569</v>
      </c>
      <c r="Y56">
        <f>'B 103 Q2 2023'!Y56</f>
        <v>37</v>
      </c>
      <c r="Z56">
        <f>'B 103 Q2 2023'!Z56</f>
        <v>0</v>
      </c>
      <c r="AA56">
        <f>'B 103 Q2 2023'!AA56</f>
        <v>65436</v>
      </c>
      <c r="AB56">
        <f>'B 103 Q2 2023'!AB56</f>
        <v>11002</v>
      </c>
      <c r="AC56">
        <f>'B 103 Q2 2023'!AC56</f>
        <v>343084</v>
      </c>
      <c r="AD56">
        <f>'B 103 Q2 2023'!AD56</f>
        <v>64494</v>
      </c>
      <c r="AE56">
        <f>'B 103 Q2 2023'!AE56</f>
        <v>422</v>
      </c>
      <c r="AF56">
        <f>'B 103 Q2 2023'!AF56</f>
        <v>0</v>
      </c>
      <c r="AG56">
        <f>'B 103 Q2 2023'!AG56</f>
        <v>64072</v>
      </c>
      <c r="AH56">
        <f>'B 103 Q2 2023'!AH56</f>
        <v>56138</v>
      </c>
      <c r="AI56">
        <f>'B 103 Q2 2023'!AI56</f>
        <v>31971</v>
      </c>
      <c r="AJ56">
        <f>'B 103 Q2 2023'!AJ56</f>
        <v>5730</v>
      </c>
      <c r="AK56">
        <f>'B 103 Q2 2023'!AK56</f>
        <v>18437</v>
      </c>
      <c r="AL56">
        <f>'B 103 Q2 2023'!AL56</f>
        <v>873</v>
      </c>
      <c r="AM56">
        <f>'B 103 Q2 2023'!AM56</f>
        <v>49578</v>
      </c>
      <c r="AN56">
        <f>'B 103 Q2 2023'!AN56</f>
        <v>14621</v>
      </c>
      <c r="AO56">
        <f>'B 103 Q2 2023'!AO56</f>
        <v>157380</v>
      </c>
      <c r="AP56">
        <f>'B 103 Q2 2023'!AP56</f>
        <v>373104</v>
      </c>
      <c r="AQ56">
        <f>'B 103 Q2 2023'!AQ56</f>
        <v>245747</v>
      </c>
      <c r="AR56">
        <f>'B 103 Q2 2023'!AR56</f>
        <v>245747</v>
      </c>
      <c r="AS56">
        <f>'B 103 Q2 2023'!AS56</f>
        <v>0</v>
      </c>
      <c r="AT56">
        <f>'B 103 Q2 2023'!AT56</f>
        <v>3355</v>
      </c>
      <c r="AU56">
        <f>'B 103 Q2 2023'!AU56</f>
        <v>66.764776475465908</v>
      </c>
      <c r="AV56">
        <f>'B 103 Q2 2023'!AV56</f>
        <v>48.426719319323965</v>
      </c>
      <c r="AW56">
        <f>'B 103 Q2 2023'!AW56</f>
        <v>32.331990907947919</v>
      </c>
      <c r="AX56">
        <f>'B 103 Q2 2023'!AX56</f>
        <v>497703</v>
      </c>
      <c r="AY56">
        <f>'B 103 Q2 2023'!AY56</f>
        <v>339504</v>
      </c>
      <c r="AZ56">
        <f>'B 103 Q2 2023'!AZ56</f>
        <v>144086</v>
      </c>
      <c r="BA56">
        <f>'B 103 Q2 2023'!BA56</f>
        <v>95927</v>
      </c>
      <c r="BB56">
        <f>'B 103 Q2 2023'!BB56</f>
        <v>17147</v>
      </c>
      <c r="BC56">
        <f>'B 103 Q2 2023'!BC56</f>
        <v>82344</v>
      </c>
      <c r="BD56">
        <f>'B 103 Q2 2023'!BD56</f>
        <v>154619</v>
      </c>
      <c r="BF56">
        <f t="shared" si="2"/>
        <v>66.764776475465908</v>
      </c>
      <c r="BG56">
        <f t="shared" si="0"/>
        <v>157380</v>
      </c>
      <c r="BH56">
        <f t="shared" si="1"/>
        <v>235723.09877774026</v>
      </c>
      <c r="BI56">
        <f t="shared" si="3"/>
        <v>216266.09877774026</v>
      </c>
    </row>
    <row r="57" spans="1:61" x14ac:dyDescent="0.25">
      <c r="A57" t="str">
        <f>'B 103 Q2 2023'!A57</f>
        <v>1958Q1</v>
      </c>
      <c r="B57">
        <f>'B 103 Q2 2023'!B57</f>
        <v>714448</v>
      </c>
      <c r="C57">
        <f>'B 103 Q2 2023'!C57</f>
        <v>559665</v>
      </c>
      <c r="D57">
        <f>'B 103 Q2 2023'!D57</f>
        <v>331473</v>
      </c>
      <c r="E57">
        <f>'B 103 Q2 2023'!E57</f>
        <v>126440</v>
      </c>
      <c r="F57">
        <f>'B 103 Q2 2023'!F57</f>
        <v>20023</v>
      </c>
      <c r="G57">
        <f>'B 103 Q2 2023'!G57</f>
        <v>81729</v>
      </c>
      <c r="H57">
        <f>'B 103 Q2 2023'!H57</f>
        <v>154783</v>
      </c>
      <c r="I57">
        <f>'B 103 Q2 2023'!I57</f>
        <v>160</v>
      </c>
      <c r="J57">
        <f>'B 103 Q2 2023'!J57</f>
        <v>25972</v>
      </c>
      <c r="K57">
        <f>'B 103 Q2 2023'!K57</f>
        <v>1550</v>
      </c>
      <c r="L57">
        <f>'B 103 Q2 2023'!L57</f>
        <v>0</v>
      </c>
      <c r="M57">
        <f>'B 103 Q2 2023'!M57</f>
        <v>0</v>
      </c>
      <c r="N57">
        <f>'B 103 Q2 2023'!N57</f>
        <v>17057</v>
      </c>
      <c r="O57">
        <f>'B 103 Q2 2023'!O57</f>
        <v>746</v>
      </c>
      <c r="P57">
        <f>'B 103 Q2 2023'!P57</f>
        <v>14394</v>
      </c>
      <c r="Q57">
        <f>'B 103 Q2 2023'!Q57</f>
        <v>700</v>
      </c>
      <c r="R57">
        <f>'B 103 Q2 2023'!R57</f>
        <v>1217</v>
      </c>
      <c r="S57">
        <f>'B 103 Q2 2023'!S57</f>
        <v>7512</v>
      </c>
      <c r="T57">
        <f>'B 103 Q2 2023'!T57</f>
        <v>76</v>
      </c>
      <c r="U57">
        <f>'B 103 Q2 2023'!U57</f>
        <v>7436</v>
      </c>
      <c r="V57">
        <f>'B 103 Q2 2023'!V57</f>
        <v>965</v>
      </c>
      <c r="W57">
        <f>'B 103 Q2 2023'!W57</f>
        <v>0</v>
      </c>
      <c r="X57">
        <f>'B 103 Q2 2023'!X57</f>
        <v>23878</v>
      </c>
      <c r="Y57">
        <f>'B 103 Q2 2023'!Y57</f>
        <v>41</v>
      </c>
      <c r="Z57">
        <f>'B 103 Q2 2023'!Z57</f>
        <v>0</v>
      </c>
      <c r="AA57">
        <f>'B 103 Q2 2023'!AA57</f>
        <v>66550</v>
      </c>
      <c r="AB57">
        <f>'B 103 Q2 2023'!AB57</f>
        <v>11098</v>
      </c>
      <c r="AC57">
        <f>'B 103 Q2 2023'!AC57</f>
        <v>353117</v>
      </c>
      <c r="AD57">
        <f>'B 103 Q2 2023'!AD57</f>
        <v>66653</v>
      </c>
      <c r="AE57">
        <f>'B 103 Q2 2023'!AE57</f>
        <v>716</v>
      </c>
      <c r="AF57">
        <f>'B 103 Q2 2023'!AF57</f>
        <v>0</v>
      </c>
      <c r="AG57">
        <f>'B 103 Q2 2023'!AG57</f>
        <v>65937</v>
      </c>
      <c r="AH57">
        <f>'B 103 Q2 2023'!AH57</f>
        <v>55705</v>
      </c>
      <c r="AI57">
        <f>'B 103 Q2 2023'!AI57</f>
        <v>30808</v>
      </c>
      <c r="AJ57">
        <f>'B 103 Q2 2023'!AJ57</f>
        <v>6185</v>
      </c>
      <c r="AK57">
        <f>'B 103 Q2 2023'!AK57</f>
        <v>18711</v>
      </c>
      <c r="AL57">
        <f>'B 103 Q2 2023'!AL57</f>
        <v>890</v>
      </c>
      <c r="AM57">
        <f>'B 103 Q2 2023'!AM57</f>
        <v>45517</v>
      </c>
      <c r="AN57">
        <f>'B 103 Q2 2023'!AN57</f>
        <v>11495</v>
      </c>
      <c r="AO57">
        <f>'B 103 Q2 2023'!AO57</f>
        <v>172857</v>
      </c>
      <c r="AP57">
        <f>'B 103 Q2 2023'!AP57</f>
        <v>361331</v>
      </c>
      <c r="AQ57">
        <f>'B 103 Q2 2023'!AQ57</f>
        <v>261319</v>
      </c>
      <c r="AR57">
        <f>'B 103 Q2 2023'!AR57</f>
        <v>261319</v>
      </c>
      <c r="AS57">
        <f>'B 103 Q2 2023'!AS57</f>
        <v>0</v>
      </c>
      <c r="AT57">
        <f>'B 103 Q2 2023'!AT57</f>
        <v>3423</v>
      </c>
      <c r="AU57">
        <f>'B 103 Q2 2023'!AU57</f>
        <v>73.268498381557535</v>
      </c>
      <c r="AV57">
        <f>'B 103 Q2 2023'!AV57</f>
        <v>46.217696304125901</v>
      </c>
      <c r="AW57">
        <f>'B 103 Q2 2023'!AW57</f>
        <v>33.863012068581661</v>
      </c>
      <c r="AX57">
        <f>'B 103 Q2 2023'!AX57</f>
        <v>499131</v>
      </c>
      <c r="AY57">
        <f>'B 103 Q2 2023'!AY57</f>
        <v>344348</v>
      </c>
      <c r="AZ57">
        <f>'B 103 Q2 2023'!AZ57</f>
        <v>146508</v>
      </c>
      <c r="BA57">
        <f>'B 103 Q2 2023'!BA57</f>
        <v>97398</v>
      </c>
      <c r="BB57">
        <f>'B 103 Q2 2023'!BB57</f>
        <v>17570</v>
      </c>
      <c r="BC57">
        <f>'B 103 Q2 2023'!BC57</f>
        <v>82872</v>
      </c>
      <c r="BD57">
        <f>'B 103 Q2 2023'!BD57</f>
        <v>146014</v>
      </c>
      <c r="BF57">
        <f t="shared" si="2"/>
        <v>73.268498381557535</v>
      </c>
      <c r="BG57">
        <f t="shared" si="0"/>
        <v>172857</v>
      </c>
      <c r="BH57">
        <f t="shared" si="1"/>
        <v>235922.6732064567</v>
      </c>
      <c r="BI57">
        <f t="shared" si="3"/>
        <v>215899.6732064567</v>
      </c>
    </row>
    <row r="58" spans="1:61" x14ac:dyDescent="0.25">
      <c r="A58" t="str">
        <f>'B 103 Q2 2023'!A58</f>
        <v>1958Q2</v>
      </c>
      <c r="B58">
        <f>'B 103 Q2 2023'!B58</f>
        <v>718183</v>
      </c>
      <c r="C58">
        <f>'B 103 Q2 2023'!C58</f>
        <v>562135</v>
      </c>
      <c r="D58">
        <f>'B 103 Q2 2023'!D58</f>
        <v>333382</v>
      </c>
      <c r="E58">
        <f>'B 103 Q2 2023'!E58</f>
        <v>127913</v>
      </c>
      <c r="F58">
        <f>'B 103 Q2 2023'!F58</f>
        <v>20418</v>
      </c>
      <c r="G58">
        <f>'B 103 Q2 2023'!G58</f>
        <v>80422</v>
      </c>
      <c r="H58">
        <f>'B 103 Q2 2023'!H58</f>
        <v>156048</v>
      </c>
      <c r="I58">
        <f>'B 103 Q2 2023'!I58</f>
        <v>132</v>
      </c>
      <c r="J58">
        <f>'B 103 Q2 2023'!J58</f>
        <v>27218</v>
      </c>
      <c r="K58">
        <f>'B 103 Q2 2023'!K58</f>
        <v>2100</v>
      </c>
      <c r="L58">
        <f>'B 103 Q2 2023'!L58</f>
        <v>0</v>
      </c>
      <c r="M58">
        <f>'B 103 Q2 2023'!M58</f>
        <v>0</v>
      </c>
      <c r="N58">
        <f>'B 103 Q2 2023'!N58</f>
        <v>14977</v>
      </c>
      <c r="O58">
        <f>'B 103 Q2 2023'!O58</f>
        <v>455</v>
      </c>
      <c r="P58">
        <f>'B 103 Q2 2023'!P58</f>
        <v>12340</v>
      </c>
      <c r="Q58">
        <f>'B 103 Q2 2023'!Q58</f>
        <v>500</v>
      </c>
      <c r="R58">
        <f>'B 103 Q2 2023'!R58</f>
        <v>1682</v>
      </c>
      <c r="S58">
        <f>'B 103 Q2 2023'!S58</f>
        <v>7958</v>
      </c>
      <c r="T58">
        <f>'B 103 Q2 2023'!T58</f>
        <v>80</v>
      </c>
      <c r="U58">
        <f>'B 103 Q2 2023'!U58</f>
        <v>7878</v>
      </c>
      <c r="V58">
        <f>'B 103 Q2 2023'!V58</f>
        <v>990</v>
      </c>
      <c r="W58">
        <f>'B 103 Q2 2023'!W58</f>
        <v>0</v>
      </c>
      <c r="X58">
        <f>'B 103 Q2 2023'!X58</f>
        <v>24479</v>
      </c>
      <c r="Y58">
        <f>'B 103 Q2 2023'!Y58</f>
        <v>41</v>
      </c>
      <c r="Z58">
        <f>'B 103 Q2 2023'!Z58</f>
        <v>0</v>
      </c>
      <c r="AA58">
        <f>'B 103 Q2 2023'!AA58</f>
        <v>66706</v>
      </c>
      <c r="AB58">
        <f>'B 103 Q2 2023'!AB58</f>
        <v>11447</v>
      </c>
      <c r="AC58">
        <f>'B 103 Q2 2023'!AC58</f>
        <v>369491</v>
      </c>
      <c r="AD58">
        <f>'B 103 Q2 2023'!AD58</f>
        <v>67808</v>
      </c>
      <c r="AE58">
        <f>'B 103 Q2 2023'!AE58</f>
        <v>791</v>
      </c>
      <c r="AF58">
        <f>'B 103 Q2 2023'!AF58</f>
        <v>0</v>
      </c>
      <c r="AG58">
        <f>'B 103 Q2 2023'!AG58</f>
        <v>67017</v>
      </c>
      <c r="AH58">
        <f>'B 103 Q2 2023'!AH58</f>
        <v>55463</v>
      </c>
      <c r="AI58">
        <f>'B 103 Q2 2023'!AI58</f>
        <v>30687</v>
      </c>
      <c r="AJ58">
        <f>'B 103 Q2 2023'!AJ58</f>
        <v>5841</v>
      </c>
      <c r="AK58">
        <f>'B 103 Q2 2023'!AK58</f>
        <v>18935</v>
      </c>
      <c r="AL58">
        <f>'B 103 Q2 2023'!AL58</f>
        <v>910</v>
      </c>
      <c r="AM58">
        <f>'B 103 Q2 2023'!AM58</f>
        <v>46871</v>
      </c>
      <c r="AN58">
        <f>'B 103 Q2 2023'!AN58</f>
        <v>8991</v>
      </c>
      <c r="AO58">
        <f>'B 103 Q2 2023'!AO58</f>
        <v>189448</v>
      </c>
      <c r="AP58">
        <f>'B 103 Q2 2023'!AP58</f>
        <v>348692</v>
      </c>
      <c r="AQ58">
        <f>'B 103 Q2 2023'!AQ58</f>
        <v>278565</v>
      </c>
      <c r="AR58">
        <f>'B 103 Q2 2023'!AR58</f>
        <v>278565</v>
      </c>
      <c r="AS58">
        <f>'B 103 Q2 2023'!AS58</f>
        <v>0</v>
      </c>
      <c r="AT58">
        <f>'B 103 Q2 2023'!AT58</f>
        <v>3498</v>
      </c>
      <c r="AU58">
        <f>'B 103 Q2 2023'!AU58</f>
        <v>80.891661808437789</v>
      </c>
      <c r="AV58">
        <f>'B 103 Q2 2023'!AV58</f>
        <v>43.703194688973127</v>
      </c>
      <c r="AW58">
        <f>'B 103 Q2 2023'!AW58</f>
        <v>35.352240447287286</v>
      </c>
      <c r="AX58">
        <f>'B 103 Q2 2023'!AX58</f>
        <v>502000</v>
      </c>
      <c r="AY58">
        <f>'B 103 Q2 2023'!AY58</f>
        <v>345952</v>
      </c>
      <c r="AZ58">
        <f>'B 103 Q2 2023'!AZ58</f>
        <v>148855</v>
      </c>
      <c r="BA58">
        <f>'B 103 Q2 2023'!BA58</f>
        <v>98556</v>
      </c>
      <c r="BB58">
        <f>'B 103 Q2 2023'!BB58</f>
        <v>17991</v>
      </c>
      <c r="BC58">
        <f>'B 103 Q2 2023'!BC58</f>
        <v>80550</v>
      </c>
      <c r="BD58">
        <f>'B 103 Q2 2023'!BD58</f>
        <v>132509</v>
      </c>
      <c r="BF58">
        <f t="shared" si="2"/>
        <v>80.891661808437789</v>
      </c>
      <c r="BG58">
        <f t="shared" si="0"/>
        <v>189448</v>
      </c>
      <c r="BH58">
        <f t="shared" si="1"/>
        <v>234199.66380297398</v>
      </c>
      <c r="BI58">
        <f t="shared" si="3"/>
        <v>213781.66380297398</v>
      </c>
    </row>
    <row r="59" spans="1:61" x14ac:dyDescent="0.25">
      <c r="A59" t="str">
        <f>'B 103 Q2 2023'!A59</f>
        <v>1958Q3</v>
      </c>
      <c r="B59">
        <f>'B 103 Q2 2023'!B59</f>
        <v>728738</v>
      </c>
      <c r="C59">
        <f>'B 103 Q2 2023'!C59</f>
        <v>565467</v>
      </c>
      <c r="D59">
        <f>'B 103 Q2 2023'!D59</f>
        <v>335558</v>
      </c>
      <c r="E59">
        <f>'B 103 Q2 2023'!E59</f>
        <v>128629</v>
      </c>
      <c r="F59">
        <f>'B 103 Q2 2023'!F59</f>
        <v>20777</v>
      </c>
      <c r="G59">
        <f>'B 103 Q2 2023'!G59</f>
        <v>80503</v>
      </c>
      <c r="H59">
        <f>'B 103 Q2 2023'!H59</f>
        <v>163271</v>
      </c>
      <c r="I59">
        <f>'B 103 Q2 2023'!I59</f>
        <v>172</v>
      </c>
      <c r="J59">
        <f>'B 103 Q2 2023'!J59</f>
        <v>28211</v>
      </c>
      <c r="K59">
        <f>'B 103 Q2 2023'!K59</f>
        <v>2000</v>
      </c>
      <c r="L59">
        <f>'B 103 Q2 2023'!L59</f>
        <v>0</v>
      </c>
      <c r="M59">
        <f>'B 103 Q2 2023'!M59</f>
        <v>0</v>
      </c>
      <c r="N59">
        <f>'B 103 Q2 2023'!N59</f>
        <v>15928</v>
      </c>
      <c r="O59">
        <f>'B 103 Q2 2023'!O59</f>
        <v>224</v>
      </c>
      <c r="P59">
        <f>'B 103 Q2 2023'!P59</f>
        <v>13175</v>
      </c>
      <c r="Q59">
        <f>'B 103 Q2 2023'!Q59</f>
        <v>550</v>
      </c>
      <c r="R59">
        <f>'B 103 Q2 2023'!R59</f>
        <v>1979</v>
      </c>
      <c r="S59">
        <f>'B 103 Q2 2023'!S59</f>
        <v>8051</v>
      </c>
      <c r="T59">
        <f>'B 103 Q2 2023'!T59</f>
        <v>84</v>
      </c>
      <c r="U59">
        <f>'B 103 Q2 2023'!U59</f>
        <v>7967</v>
      </c>
      <c r="V59">
        <f>'B 103 Q2 2023'!V59</f>
        <v>1005</v>
      </c>
      <c r="W59">
        <f>'B 103 Q2 2023'!W59</f>
        <v>0</v>
      </c>
      <c r="X59">
        <f>'B 103 Q2 2023'!X59</f>
        <v>24832</v>
      </c>
      <c r="Y59">
        <f>'B 103 Q2 2023'!Y59</f>
        <v>42</v>
      </c>
      <c r="Z59">
        <f>'B 103 Q2 2023'!Z59</f>
        <v>0</v>
      </c>
      <c r="AA59">
        <f>'B 103 Q2 2023'!AA59</f>
        <v>71453</v>
      </c>
      <c r="AB59">
        <f>'B 103 Q2 2023'!AB59</f>
        <v>11577</v>
      </c>
      <c r="AC59">
        <f>'B 103 Q2 2023'!AC59</f>
        <v>406809</v>
      </c>
      <c r="AD59">
        <f>'B 103 Q2 2023'!AD59</f>
        <v>69258</v>
      </c>
      <c r="AE59">
        <f>'B 103 Q2 2023'!AE59</f>
        <v>795</v>
      </c>
      <c r="AF59">
        <f>'B 103 Q2 2023'!AF59</f>
        <v>0</v>
      </c>
      <c r="AG59">
        <f>'B 103 Q2 2023'!AG59</f>
        <v>68463</v>
      </c>
      <c r="AH59">
        <f>'B 103 Q2 2023'!AH59</f>
        <v>55019</v>
      </c>
      <c r="AI59">
        <f>'B 103 Q2 2023'!AI59</f>
        <v>30474</v>
      </c>
      <c r="AJ59">
        <f>'B 103 Q2 2023'!AJ59</f>
        <v>5335</v>
      </c>
      <c r="AK59">
        <f>'B 103 Q2 2023'!AK59</f>
        <v>19211</v>
      </c>
      <c r="AL59">
        <f>'B 103 Q2 2023'!AL59</f>
        <v>928</v>
      </c>
      <c r="AM59">
        <f>'B 103 Q2 2023'!AM59</f>
        <v>50103</v>
      </c>
      <c r="AN59">
        <f>'B 103 Q2 2023'!AN59</f>
        <v>10322</v>
      </c>
      <c r="AO59">
        <f>'B 103 Q2 2023'!AO59</f>
        <v>221179</v>
      </c>
      <c r="AP59">
        <f>'B 103 Q2 2023'!AP59</f>
        <v>321929</v>
      </c>
      <c r="AQ59">
        <f>'B 103 Q2 2023'!AQ59</f>
        <v>310541</v>
      </c>
      <c r="AR59">
        <f>'B 103 Q2 2023'!AR59</f>
        <v>310541</v>
      </c>
      <c r="AS59">
        <f>'B 103 Q2 2023'!AS59</f>
        <v>0</v>
      </c>
      <c r="AT59">
        <f>'B 103 Q2 2023'!AT59</f>
        <v>3569</v>
      </c>
      <c r="AU59">
        <f>'B 103 Q2 2023'!AU59</f>
        <v>97.571339194048861</v>
      </c>
      <c r="AV59">
        <f>'B 103 Q2 2023'!AV59</f>
        <v>39.564779221858728</v>
      </c>
      <c r="AW59">
        <f>'B 103 Q2 2023'!AW59</f>
        <v>38.603884935936335</v>
      </c>
      <c r="AX59">
        <f>'B 103 Q2 2023'!AX59</f>
        <v>512913</v>
      </c>
      <c r="AY59">
        <f>'B 103 Q2 2023'!AY59</f>
        <v>349642</v>
      </c>
      <c r="AZ59">
        <f>'B 103 Q2 2023'!AZ59</f>
        <v>151128</v>
      </c>
      <c r="BA59">
        <f>'B 103 Q2 2023'!BA59</f>
        <v>99586</v>
      </c>
      <c r="BB59">
        <f>'B 103 Q2 2023'!BB59</f>
        <v>18424</v>
      </c>
      <c r="BC59">
        <f>'B 103 Q2 2023'!BC59</f>
        <v>80504</v>
      </c>
      <c r="BD59">
        <f>'B 103 Q2 2023'!BD59</f>
        <v>106104</v>
      </c>
      <c r="BF59">
        <f t="shared" si="2"/>
        <v>97.571339194048861</v>
      </c>
      <c r="BG59">
        <f t="shared" si="0"/>
        <v>221179</v>
      </c>
      <c r="BH59">
        <f t="shared" si="1"/>
        <v>226684.39505593083</v>
      </c>
      <c r="BI59">
        <f t="shared" si="3"/>
        <v>205907.39505593083</v>
      </c>
    </row>
    <row r="60" spans="1:61" x14ac:dyDescent="0.25">
      <c r="A60" t="str">
        <f>'B 103 Q2 2023'!A60</f>
        <v>1958Q4</v>
      </c>
      <c r="B60">
        <f>'B 103 Q2 2023'!B60</f>
        <v>740855</v>
      </c>
      <c r="C60">
        <f>'B 103 Q2 2023'!C60</f>
        <v>570292</v>
      </c>
      <c r="D60">
        <f>'B 103 Q2 2023'!D60</f>
        <v>337847</v>
      </c>
      <c r="E60">
        <f>'B 103 Q2 2023'!E60</f>
        <v>129601</v>
      </c>
      <c r="F60">
        <f>'B 103 Q2 2023'!F60</f>
        <v>21159</v>
      </c>
      <c r="G60">
        <f>'B 103 Q2 2023'!G60</f>
        <v>81685</v>
      </c>
      <c r="H60">
        <f>'B 103 Q2 2023'!H60</f>
        <v>170563</v>
      </c>
      <c r="I60">
        <f>'B 103 Q2 2023'!I60</f>
        <v>149</v>
      </c>
      <c r="J60">
        <f>'B 103 Q2 2023'!J60</f>
        <v>30083</v>
      </c>
      <c r="K60">
        <f>'B 103 Q2 2023'!K60</f>
        <v>1900</v>
      </c>
      <c r="L60">
        <f>'B 103 Q2 2023'!L60</f>
        <v>0</v>
      </c>
      <c r="M60">
        <f>'B 103 Q2 2023'!M60</f>
        <v>0</v>
      </c>
      <c r="N60">
        <f>'B 103 Q2 2023'!N60</f>
        <v>18860</v>
      </c>
      <c r="O60">
        <f>'B 103 Q2 2023'!O60</f>
        <v>210</v>
      </c>
      <c r="P60">
        <f>'B 103 Q2 2023'!P60</f>
        <v>16092</v>
      </c>
      <c r="Q60">
        <f>'B 103 Q2 2023'!Q60</f>
        <v>600</v>
      </c>
      <c r="R60">
        <f>'B 103 Q2 2023'!R60</f>
        <v>1958</v>
      </c>
      <c r="S60">
        <f>'B 103 Q2 2023'!S60</f>
        <v>8907</v>
      </c>
      <c r="T60">
        <f>'B 103 Q2 2023'!T60</f>
        <v>87</v>
      </c>
      <c r="U60">
        <f>'B 103 Q2 2023'!U60</f>
        <v>8820</v>
      </c>
      <c r="V60">
        <f>'B 103 Q2 2023'!V60</f>
        <v>1028</v>
      </c>
      <c r="W60">
        <f>'B 103 Q2 2023'!W60</f>
        <v>0</v>
      </c>
      <c r="X60">
        <f>'B 103 Q2 2023'!X60</f>
        <v>25415</v>
      </c>
      <c r="Y60">
        <f>'B 103 Q2 2023'!Y60</f>
        <v>43</v>
      </c>
      <c r="Z60">
        <f>'B 103 Q2 2023'!Z60</f>
        <v>0</v>
      </c>
      <c r="AA60">
        <f>'B 103 Q2 2023'!AA60</f>
        <v>71840</v>
      </c>
      <c r="AB60">
        <f>'B 103 Q2 2023'!AB60</f>
        <v>12338</v>
      </c>
      <c r="AC60">
        <f>'B 103 Q2 2023'!AC60</f>
        <v>429463</v>
      </c>
      <c r="AD60">
        <f>'B 103 Q2 2023'!AD60</f>
        <v>70373</v>
      </c>
      <c r="AE60">
        <f>'B 103 Q2 2023'!AE60</f>
        <v>658</v>
      </c>
      <c r="AF60">
        <f>'B 103 Q2 2023'!AF60</f>
        <v>0</v>
      </c>
      <c r="AG60">
        <f>'B 103 Q2 2023'!AG60</f>
        <v>69715</v>
      </c>
      <c r="AH60">
        <f>'B 103 Q2 2023'!AH60</f>
        <v>57592</v>
      </c>
      <c r="AI60">
        <f>'B 103 Q2 2023'!AI60</f>
        <v>31650</v>
      </c>
      <c r="AJ60">
        <f>'B 103 Q2 2023'!AJ60</f>
        <v>5758</v>
      </c>
      <c r="AK60">
        <f>'B 103 Q2 2023'!AK60</f>
        <v>20184</v>
      </c>
      <c r="AL60">
        <f>'B 103 Q2 2023'!AL60</f>
        <v>930</v>
      </c>
      <c r="AM60">
        <f>'B 103 Q2 2023'!AM60</f>
        <v>53810</v>
      </c>
      <c r="AN60">
        <f>'B 103 Q2 2023'!AN60</f>
        <v>12026</v>
      </c>
      <c r="AO60">
        <f>'B 103 Q2 2023'!AO60</f>
        <v>234732</v>
      </c>
      <c r="AP60">
        <f>'B 103 Q2 2023'!AP60</f>
        <v>311392</v>
      </c>
      <c r="AQ60">
        <f>'B 103 Q2 2023'!AQ60</f>
        <v>324670</v>
      </c>
      <c r="AR60">
        <f>'B 103 Q2 2023'!AR60</f>
        <v>324670</v>
      </c>
      <c r="AS60">
        <f>'B 103 Q2 2023'!AS60</f>
        <v>0</v>
      </c>
      <c r="AT60">
        <f>'B 103 Q2 2023'!AT60</f>
        <v>3574</v>
      </c>
      <c r="AU60">
        <f>'B 103 Q2 2023'!AU60</f>
        <v>105.4118086094952</v>
      </c>
      <c r="AV60">
        <f>'B 103 Q2 2023'!AV60</f>
        <v>38.984807216653714</v>
      </c>
      <c r="AW60">
        <f>'B 103 Q2 2023'!AW60</f>
        <v>41.094590369999686</v>
      </c>
      <c r="AX60">
        <f>'B 103 Q2 2023'!AX60</f>
        <v>525518</v>
      </c>
      <c r="AY60">
        <f>'B 103 Q2 2023'!AY60</f>
        <v>354955</v>
      </c>
      <c r="AZ60">
        <f>'B 103 Q2 2023'!AZ60</f>
        <v>153411</v>
      </c>
      <c r="BA60">
        <f>'B 103 Q2 2023'!BA60</f>
        <v>100777</v>
      </c>
      <c r="BB60">
        <f>'B 103 Q2 2023'!BB60</f>
        <v>18879</v>
      </c>
      <c r="BC60">
        <f>'B 103 Q2 2023'!BC60</f>
        <v>81888</v>
      </c>
      <c r="BD60">
        <f>'B 103 Q2 2023'!BD60</f>
        <v>96055</v>
      </c>
      <c r="BF60">
        <f t="shared" si="2"/>
        <v>105.4118086094952</v>
      </c>
      <c r="BG60">
        <f t="shared" si="0"/>
        <v>234732</v>
      </c>
      <c r="BH60">
        <f t="shared" si="1"/>
        <v>222680.93403992313</v>
      </c>
      <c r="BI60">
        <f t="shared" si="3"/>
        <v>201521.93403992313</v>
      </c>
    </row>
    <row r="61" spans="1:61" x14ac:dyDescent="0.25">
      <c r="A61" t="str">
        <f>'B 103 Q2 2023'!A61</f>
        <v>1959Q1</v>
      </c>
      <c r="B61">
        <f>'B 103 Q2 2023'!B61</f>
        <v>748227</v>
      </c>
      <c r="C61">
        <f>'B 103 Q2 2023'!C61</f>
        <v>576996</v>
      </c>
      <c r="D61">
        <f>'B 103 Q2 2023'!D61</f>
        <v>341236</v>
      </c>
      <c r="E61">
        <f>'B 103 Q2 2023'!E61</f>
        <v>131385</v>
      </c>
      <c r="F61">
        <f>'B 103 Q2 2023'!F61</f>
        <v>21533</v>
      </c>
      <c r="G61">
        <f>'B 103 Q2 2023'!G61</f>
        <v>82842</v>
      </c>
      <c r="H61">
        <f>'B 103 Q2 2023'!H61</f>
        <v>171231</v>
      </c>
      <c r="I61">
        <f>'B 103 Q2 2023'!I61</f>
        <v>143</v>
      </c>
      <c r="J61">
        <f>'B 103 Q2 2023'!J61</f>
        <v>27264</v>
      </c>
      <c r="K61">
        <f>'B 103 Q2 2023'!K61</f>
        <v>1800</v>
      </c>
      <c r="L61">
        <f>'B 103 Q2 2023'!L61</f>
        <v>0</v>
      </c>
      <c r="M61">
        <f>'B 103 Q2 2023'!M61</f>
        <v>0</v>
      </c>
      <c r="N61">
        <f>'B 103 Q2 2023'!N61</f>
        <v>20440</v>
      </c>
      <c r="O61">
        <f>'B 103 Q2 2023'!O61</f>
        <v>502</v>
      </c>
      <c r="P61">
        <f>'B 103 Q2 2023'!P61</f>
        <v>17280</v>
      </c>
      <c r="Q61">
        <f>'B 103 Q2 2023'!Q61</f>
        <v>700</v>
      </c>
      <c r="R61">
        <f>'B 103 Q2 2023'!R61</f>
        <v>1958</v>
      </c>
      <c r="S61">
        <f>'B 103 Q2 2023'!S61</f>
        <v>8118</v>
      </c>
      <c r="T61">
        <f>'B 103 Q2 2023'!T61</f>
        <v>74</v>
      </c>
      <c r="U61">
        <f>'B 103 Q2 2023'!U61</f>
        <v>8044</v>
      </c>
      <c r="V61">
        <f>'B 103 Q2 2023'!V61</f>
        <v>1049</v>
      </c>
      <c r="W61">
        <f>'B 103 Q2 2023'!W61</f>
        <v>0</v>
      </c>
      <c r="X61">
        <f>'B 103 Q2 2023'!X61</f>
        <v>25930</v>
      </c>
      <c r="Y61">
        <f>'B 103 Q2 2023'!Y61</f>
        <v>45</v>
      </c>
      <c r="Z61">
        <f>'B 103 Q2 2023'!Z61</f>
        <v>0</v>
      </c>
      <c r="AA61">
        <f>'B 103 Q2 2023'!AA61</f>
        <v>73501</v>
      </c>
      <c r="AB61">
        <f>'B 103 Q2 2023'!AB61</f>
        <v>12941</v>
      </c>
      <c r="AC61">
        <f>'B 103 Q2 2023'!AC61</f>
        <v>437384</v>
      </c>
      <c r="AD61">
        <f>'B 103 Q2 2023'!AD61</f>
        <v>70959</v>
      </c>
      <c r="AE61">
        <f>'B 103 Q2 2023'!AE61</f>
        <v>652</v>
      </c>
      <c r="AF61">
        <f>'B 103 Q2 2023'!AF61</f>
        <v>0</v>
      </c>
      <c r="AG61">
        <f>'B 103 Q2 2023'!AG61</f>
        <v>70307</v>
      </c>
      <c r="AH61">
        <f>'B 103 Q2 2023'!AH61</f>
        <v>57891</v>
      </c>
      <c r="AI61">
        <f>'B 103 Q2 2023'!AI61</f>
        <v>31437</v>
      </c>
      <c r="AJ61">
        <f>'B 103 Q2 2023'!AJ61</f>
        <v>6248</v>
      </c>
      <c r="AK61">
        <f>'B 103 Q2 2023'!AK61</f>
        <v>20206</v>
      </c>
      <c r="AL61">
        <f>'B 103 Q2 2023'!AL61</f>
        <v>956</v>
      </c>
      <c r="AM61">
        <f>'B 103 Q2 2023'!AM61</f>
        <v>53685</v>
      </c>
      <c r="AN61">
        <f>'B 103 Q2 2023'!AN61</f>
        <v>11682</v>
      </c>
      <c r="AO61">
        <f>'B 103 Q2 2023'!AO61</f>
        <v>242211</v>
      </c>
      <c r="AP61">
        <f>'B 103 Q2 2023'!AP61</f>
        <v>310843</v>
      </c>
      <c r="AQ61">
        <f>'B 103 Q2 2023'!AQ61</f>
        <v>332012</v>
      </c>
      <c r="AR61">
        <f>'B 103 Q2 2023'!AR61</f>
        <v>332012</v>
      </c>
      <c r="AS61">
        <f>'B 103 Q2 2023'!AS61</f>
        <v>0</v>
      </c>
      <c r="AT61">
        <f>'B 103 Q2 2023'!AT61</f>
        <v>3675</v>
      </c>
      <c r="AU61">
        <f>'B 103 Q2 2023'!AU61</f>
        <v>107.9923860827495</v>
      </c>
      <c r="AV61">
        <f>'B 103 Q2 2023'!AV61</f>
        <v>38.383936684580547</v>
      </c>
      <c r="AW61">
        <f>'B 103 Q2 2023'!AW61</f>
        <v>41.451729098170325</v>
      </c>
      <c r="AX61">
        <f>'B 103 Q2 2023'!AX61</f>
        <v>532911</v>
      </c>
      <c r="AY61">
        <f>'B 103 Q2 2023'!AY61</f>
        <v>361680</v>
      </c>
      <c r="AZ61">
        <f>'B 103 Q2 2023'!AZ61</f>
        <v>155643</v>
      </c>
      <c r="BA61">
        <f>'B 103 Q2 2023'!BA61</f>
        <v>102173</v>
      </c>
      <c r="BB61">
        <f>'B 103 Q2 2023'!BB61</f>
        <v>19348</v>
      </c>
      <c r="BC61">
        <f>'B 103 Q2 2023'!BC61</f>
        <v>84516</v>
      </c>
      <c r="BD61">
        <f>'B 103 Q2 2023'!BD61</f>
        <v>95527</v>
      </c>
      <c r="BF61">
        <f t="shared" si="2"/>
        <v>107.9923860827495</v>
      </c>
      <c r="BG61">
        <f t="shared" si="0"/>
        <v>242211</v>
      </c>
      <c r="BH61">
        <f t="shared" si="1"/>
        <v>224285.25638317229</v>
      </c>
      <c r="BI61">
        <f t="shared" si="3"/>
        <v>202752.25638317229</v>
      </c>
    </row>
    <row r="62" spans="1:61" x14ac:dyDescent="0.25">
      <c r="A62" t="str">
        <f>'B 103 Q2 2023'!A62</f>
        <v>1959Q2</v>
      </c>
      <c r="B62">
        <f>'B 103 Q2 2023'!B62</f>
        <v>760933</v>
      </c>
      <c r="C62">
        <f>'B 103 Q2 2023'!C62</f>
        <v>583892</v>
      </c>
      <c r="D62">
        <f>'B 103 Q2 2023'!D62</f>
        <v>343483</v>
      </c>
      <c r="E62">
        <f>'B 103 Q2 2023'!E62</f>
        <v>133142</v>
      </c>
      <c r="F62">
        <f>'B 103 Q2 2023'!F62</f>
        <v>22141</v>
      </c>
      <c r="G62">
        <f>'B 103 Q2 2023'!G62</f>
        <v>85126</v>
      </c>
      <c r="H62">
        <f>'B 103 Q2 2023'!H62</f>
        <v>177041</v>
      </c>
      <c r="I62">
        <f>'B 103 Q2 2023'!I62</f>
        <v>137</v>
      </c>
      <c r="J62">
        <f>'B 103 Q2 2023'!J62</f>
        <v>28230</v>
      </c>
      <c r="K62">
        <f>'B 103 Q2 2023'!K62</f>
        <v>1700</v>
      </c>
      <c r="L62">
        <f>'B 103 Q2 2023'!L62</f>
        <v>0</v>
      </c>
      <c r="M62">
        <f>'B 103 Q2 2023'!M62</f>
        <v>0</v>
      </c>
      <c r="N62">
        <f>'B 103 Q2 2023'!N62</f>
        <v>21635</v>
      </c>
      <c r="O62">
        <f>'B 103 Q2 2023'!O62</f>
        <v>622</v>
      </c>
      <c r="P62">
        <f>'B 103 Q2 2023'!P62</f>
        <v>18104</v>
      </c>
      <c r="Q62">
        <f>'B 103 Q2 2023'!Q62</f>
        <v>900</v>
      </c>
      <c r="R62">
        <f>'B 103 Q2 2023'!R62</f>
        <v>2009</v>
      </c>
      <c r="S62">
        <f>'B 103 Q2 2023'!S62</f>
        <v>8667</v>
      </c>
      <c r="T62">
        <f>'B 103 Q2 2023'!T62</f>
        <v>62</v>
      </c>
      <c r="U62">
        <f>'B 103 Q2 2023'!U62</f>
        <v>8605</v>
      </c>
      <c r="V62">
        <f>'B 103 Q2 2023'!V62</f>
        <v>1080</v>
      </c>
      <c r="W62">
        <f>'B 103 Q2 2023'!W62</f>
        <v>0</v>
      </c>
      <c r="X62">
        <f>'B 103 Q2 2023'!X62</f>
        <v>26670</v>
      </c>
      <c r="Y62">
        <f>'B 103 Q2 2023'!Y62</f>
        <v>48</v>
      </c>
      <c r="Z62">
        <f>'B 103 Q2 2023'!Z62</f>
        <v>0</v>
      </c>
      <c r="AA62">
        <f>'B 103 Q2 2023'!AA62</f>
        <v>75575</v>
      </c>
      <c r="AB62">
        <f>'B 103 Q2 2023'!AB62</f>
        <v>13299</v>
      </c>
      <c r="AC62">
        <f>'B 103 Q2 2023'!AC62</f>
        <v>457135</v>
      </c>
      <c r="AD62">
        <f>'B 103 Q2 2023'!AD62</f>
        <v>71627</v>
      </c>
      <c r="AE62">
        <f>'B 103 Q2 2023'!AE62</f>
        <v>458</v>
      </c>
      <c r="AF62">
        <f>'B 103 Q2 2023'!AF62</f>
        <v>0</v>
      </c>
      <c r="AG62">
        <f>'B 103 Q2 2023'!AG62</f>
        <v>71169</v>
      </c>
      <c r="AH62">
        <f>'B 103 Q2 2023'!AH62</f>
        <v>60298</v>
      </c>
      <c r="AI62">
        <f>'B 103 Q2 2023'!AI62</f>
        <v>33407</v>
      </c>
      <c r="AJ62">
        <f>'B 103 Q2 2023'!AJ62</f>
        <v>6655</v>
      </c>
      <c r="AK62">
        <f>'B 103 Q2 2023'!AK62</f>
        <v>20235</v>
      </c>
      <c r="AL62">
        <f>'B 103 Q2 2023'!AL62</f>
        <v>987</v>
      </c>
      <c r="AM62">
        <f>'B 103 Q2 2023'!AM62</f>
        <v>55502</v>
      </c>
      <c r="AN62">
        <f>'B 103 Q2 2023'!AN62</f>
        <v>12591</v>
      </c>
      <c r="AO62">
        <f>'B 103 Q2 2023'!AO62</f>
        <v>256130</v>
      </c>
      <c r="AP62">
        <f>'B 103 Q2 2023'!AP62</f>
        <v>303798</v>
      </c>
      <c r="AQ62">
        <f>'B 103 Q2 2023'!AQ62</f>
        <v>346451</v>
      </c>
      <c r="AR62">
        <f>'B 103 Q2 2023'!AR62</f>
        <v>346451</v>
      </c>
      <c r="AS62">
        <f>'B 103 Q2 2023'!AS62</f>
        <v>0</v>
      </c>
      <c r="AT62">
        <f>'B 103 Q2 2023'!AT62</f>
        <v>3797</v>
      </c>
      <c r="AU62">
        <f>'B 103 Q2 2023'!AU62</f>
        <v>115.2897658983608</v>
      </c>
      <c r="AV62">
        <f>'B 103 Q2 2023'!AV62</f>
        <v>37.666049765389793</v>
      </c>
      <c r="AW62">
        <f>'B 103 Q2 2023'!AW62</f>
        <v>43.425100597677982</v>
      </c>
      <c r="AX62">
        <f>'B 103 Q2 2023'!AX62</f>
        <v>544883</v>
      </c>
      <c r="AY62">
        <f>'B 103 Q2 2023'!AY62</f>
        <v>367842</v>
      </c>
      <c r="AZ62">
        <f>'B 103 Q2 2023'!AZ62</f>
        <v>157964</v>
      </c>
      <c r="BA62">
        <f>'B 103 Q2 2023'!BA62</f>
        <v>103671</v>
      </c>
      <c r="BB62">
        <f>'B 103 Q2 2023'!BB62</f>
        <v>19830</v>
      </c>
      <c r="BC62">
        <f>'B 103 Q2 2023'!BC62</f>
        <v>86377</v>
      </c>
      <c r="BD62">
        <f>'B 103 Q2 2023'!BD62</f>
        <v>87748</v>
      </c>
      <c r="BF62">
        <f t="shared" si="2"/>
        <v>115.2897658983608</v>
      </c>
      <c r="BG62">
        <f t="shared" si="0"/>
        <v>256130</v>
      </c>
      <c r="BH62">
        <f t="shared" si="1"/>
        <v>222161.95687811842</v>
      </c>
      <c r="BI62">
        <f t="shared" si="3"/>
        <v>200020.95687811842</v>
      </c>
    </row>
    <row r="63" spans="1:61" x14ac:dyDescent="0.25">
      <c r="A63" t="str">
        <f>'B 103 Q2 2023'!A63</f>
        <v>1959Q3</v>
      </c>
      <c r="B63">
        <f>'B 103 Q2 2023'!B63</f>
        <v>770589</v>
      </c>
      <c r="C63">
        <f>'B 103 Q2 2023'!C63</f>
        <v>589281</v>
      </c>
      <c r="D63">
        <f>'B 103 Q2 2023'!D63</f>
        <v>345763</v>
      </c>
      <c r="E63">
        <f>'B 103 Q2 2023'!E63</f>
        <v>134930</v>
      </c>
      <c r="F63">
        <f>'B 103 Q2 2023'!F63</f>
        <v>22721</v>
      </c>
      <c r="G63">
        <f>'B 103 Q2 2023'!G63</f>
        <v>85866</v>
      </c>
      <c r="H63">
        <f>'B 103 Q2 2023'!H63</f>
        <v>181308</v>
      </c>
      <c r="I63">
        <f>'B 103 Q2 2023'!I63</f>
        <v>145</v>
      </c>
      <c r="J63">
        <f>'B 103 Q2 2023'!J63</f>
        <v>27748</v>
      </c>
      <c r="K63">
        <f>'B 103 Q2 2023'!K63</f>
        <v>1600</v>
      </c>
      <c r="L63">
        <f>'B 103 Q2 2023'!L63</f>
        <v>0</v>
      </c>
      <c r="M63">
        <f>'B 103 Q2 2023'!M63</f>
        <v>0</v>
      </c>
      <c r="N63">
        <f>'B 103 Q2 2023'!N63</f>
        <v>24006</v>
      </c>
      <c r="O63">
        <f>'B 103 Q2 2023'!O63</f>
        <v>240</v>
      </c>
      <c r="P63">
        <f>'B 103 Q2 2023'!P63</f>
        <v>20311</v>
      </c>
      <c r="Q63">
        <f>'B 103 Q2 2023'!Q63</f>
        <v>1000</v>
      </c>
      <c r="R63">
        <f>'B 103 Q2 2023'!R63</f>
        <v>2455</v>
      </c>
      <c r="S63">
        <f>'B 103 Q2 2023'!S63</f>
        <v>8553</v>
      </c>
      <c r="T63">
        <f>'B 103 Q2 2023'!T63</f>
        <v>21</v>
      </c>
      <c r="U63">
        <f>'B 103 Q2 2023'!U63</f>
        <v>8532</v>
      </c>
      <c r="V63">
        <f>'B 103 Q2 2023'!V63</f>
        <v>1099</v>
      </c>
      <c r="W63">
        <f>'B 103 Q2 2023'!W63</f>
        <v>0</v>
      </c>
      <c r="X63">
        <f>'B 103 Q2 2023'!X63</f>
        <v>27150</v>
      </c>
      <c r="Y63">
        <f>'B 103 Q2 2023'!Y63</f>
        <v>52</v>
      </c>
      <c r="Z63">
        <f>'B 103 Q2 2023'!Z63</f>
        <v>0</v>
      </c>
      <c r="AA63">
        <f>'B 103 Q2 2023'!AA63</f>
        <v>77484</v>
      </c>
      <c r="AB63">
        <f>'B 103 Q2 2023'!AB63</f>
        <v>13471</v>
      </c>
      <c r="AC63">
        <f>'B 103 Q2 2023'!AC63</f>
        <v>453530</v>
      </c>
      <c r="AD63">
        <f>'B 103 Q2 2023'!AD63</f>
        <v>72264</v>
      </c>
      <c r="AE63">
        <f>'B 103 Q2 2023'!AE63</f>
        <v>527</v>
      </c>
      <c r="AF63">
        <f>'B 103 Q2 2023'!AF63</f>
        <v>0</v>
      </c>
      <c r="AG63">
        <f>'B 103 Q2 2023'!AG63</f>
        <v>71737</v>
      </c>
      <c r="AH63">
        <f>'B 103 Q2 2023'!AH63</f>
        <v>60633</v>
      </c>
      <c r="AI63">
        <f>'B 103 Q2 2023'!AI63</f>
        <v>34014</v>
      </c>
      <c r="AJ63">
        <f>'B 103 Q2 2023'!AJ63</f>
        <v>6412</v>
      </c>
      <c r="AK63">
        <f>'B 103 Q2 2023'!AK63</f>
        <v>20208</v>
      </c>
      <c r="AL63">
        <f>'B 103 Q2 2023'!AL63</f>
        <v>1010</v>
      </c>
      <c r="AM63">
        <f>'B 103 Q2 2023'!AM63</f>
        <v>55842</v>
      </c>
      <c r="AN63">
        <f>'B 103 Q2 2023'!AN63</f>
        <v>13275</v>
      </c>
      <c r="AO63">
        <f>'B 103 Q2 2023'!AO63</f>
        <v>250506</v>
      </c>
      <c r="AP63">
        <f>'B 103 Q2 2023'!AP63</f>
        <v>317059</v>
      </c>
      <c r="AQ63">
        <f>'B 103 Q2 2023'!AQ63</f>
        <v>339875</v>
      </c>
      <c r="AR63">
        <f>'B 103 Q2 2023'!AR63</f>
        <v>339875</v>
      </c>
      <c r="AS63">
        <f>'B 103 Q2 2023'!AS63</f>
        <v>0</v>
      </c>
      <c r="AT63">
        <f>'B 103 Q2 2023'!AT63</f>
        <v>3889</v>
      </c>
      <c r="AU63">
        <f>'B 103 Q2 2023'!AU63</f>
        <v>108.42289218041449</v>
      </c>
      <c r="AV63">
        <f>'B 103 Q2 2023'!AV63</f>
        <v>38.659423655876807</v>
      </c>
      <c r="AW63">
        <f>'B 103 Q2 2023'!AW63</f>
        <v>41.915665227980966</v>
      </c>
      <c r="AX63">
        <f>'B 103 Q2 2023'!AX63</f>
        <v>554209</v>
      </c>
      <c r="AY63">
        <f>'B 103 Q2 2023'!AY63</f>
        <v>372901</v>
      </c>
      <c r="AZ63">
        <f>'B 103 Q2 2023'!AZ63</f>
        <v>160368</v>
      </c>
      <c r="BA63">
        <f>'B 103 Q2 2023'!BA63</f>
        <v>105337</v>
      </c>
      <c r="BB63">
        <f>'B 103 Q2 2023'!BB63</f>
        <v>20295</v>
      </c>
      <c r="BC63">
        <f>'B 103 Q2 2023'!BC63</f>
        <v>86901</v>
      </c>
      <c r="BD63">
        <f>'B 103 Q2 2023'!BD63</f>
        <v>100679</v>
      </c>
      <c r="BF63">
        <f t="shared" si="2"/>
        <v>108.42289218041449</v>
      </c>
      <c r="BG63">
        <f t="shared" si="0"/>
        <v>250506</v>
      </c>
      <c r="BH63">
        <f t="shared" si="1"/>
        <v>231045.30322172257</v>
      </c>
      <c r="BI63">
        <f t="shared" si="3"/>
        <v>208324.30322172257</v>
      </c>
    </row>
    <row r="64" spans="1:61" x14ac:dyDescent="0.25">
      <c r="A64" t="str">
        <f>'B 103 Q2 2023'!A64</f>
        <v>1959Q4</v>
      </c>
      <c r="B64">
        <f>'B 103 Q2 2023'!B64</f>
        <v>781776</v>
      </c>
      <c r="C64">
        <f>'B 103 Q2 2023'!C64</f>
        <v>595067</v>
      </c>
      <c r="D64">
        <f>'B 103 Q2 2023'!D64</f>
        <v>348117</v>
      </c>
      <c r="E64">
        <f>'B 103 Q2 2023'!E64</f>
        <v>136432</v>
      </c>
      <c r="F64">
        <f>'B 103 Q2 2023'!F64</f>
        <v>23283</v>
      </c>
      <c r="G64">
        <f>'B 103 Q2 2023'!G64</f>
        <v>87235</v>
      </c>
      <c r="H64">
        <f>'B 103 Q2 2023'!H64</f>
        <v>186709</v>
      </c>
      <c r="I64">
        <f>'B 103 Q2 2023'!I64</f>
        <v>132</v>
      </c>
      <c r="J64">
        <f>'B 103 Q2 2023'!J64</f>
        <v>29196</v>
      </c>
      <c r="K64">
        <f>'B 103 Q2 2023'!K64</f>
        <v>1500</v>
      </c>
      <c r="L64">
        <f>'B 103 Q2 2023'!L64</f>
        <v>0</v>
      </c>
      <c r="M64">
        <f>'B 103 Q2 2023'!M64</f>
        <v>0</v>
      </c>
      <c r="N64">
        <f>'B 103 Q2 2023'!N64</f>
        <v>25357</v>
      </c>
      <c r="O64">
        <f>'B 103 Q2 2023'!O64</f>
        <v>742</v>
      </c>
      <c r="P64">
        <f>'B 103 Q2 2023'!P64</f>
        <v>21621</v>
      </c>
      <c r="Q64">
        <f>'B 103 Q2 2023'!Q64</f>
        <v>1200</v>
      </c>
      <c r="R64">
        <f>'B 103 Q2 2023'!R64</f>
        <v>1794</v>
      </c>
      <c r="S64">
        <f>'B 103 Q2 2023'!S64</f>
        <v>10139</v>
      </c>
      <c r="T64">
        <f>'B 103 Q2 2023'!T64</f>
        <v>21</v>
      </c>
      <c r="U64">
        <f>'B 103 Q2 2023'!U64</f>
        <v>10118</v>
      </c>
      <c r="V64">
        <f>'B 103 Q2 2023'!V64</f>
        <v>1118</v>
      </c>
      <c r="W64">
        <f>'B 103 Q2 2023'!W64</f>
        <v>0</v>
      </c>
      <c r="X64">
        <f>'B 103 Q2 2023'!X64</f>
        <v>27634</v>
      </c>
      <c r="Y64">
        <f>'B 103 Q2 2023'!Y64</f>
        <v>57</v>
      </c>
      <c r="Z64">
        <f>'B 103 Q2 2023'!Z64</f>
        <v>0</v>
      </c>
      <c r="AA64">
        <f>'B 103 Q2 2023'!AA64</f>
        <v>77386</v>
      </c>
      <c r="AB64">
        <f>'B 103 Q2 2023'!AB64</f>
        <v>14190</v>
      </c>
      <c r="AC64">
        <f>'B 103 Q2 2023'!AC64</f>
        <v>483366</v>
      </c>
      <c r="AD64">
        <f>'B 103 Q2 2023'!AD64</f>
        <v>73109</v>
      </c>
      <c r="AE64">
        <f>'B 103 Q2 2023'!AE64</f>
        <v>315</v>
      </c>
      <c r="AF64">
        <f>'B 103 Q2 2023'!AF64</f>
        <v>0</v>
      </c>
      <c r="AG64">
        <f>'B 103 Q2 2023'!AG64</f>
        <v>72794</v>
      </c>
      <c r="AH64">
        <f>'B 103 Q2 2023'!AH64</f>
        <v>63536</v>
      </c>
      <c r="AI64">
        <f>'B 103 Q2 2023'!AI64</f>
        <v>35439</v>
      </c>
      <c r="AJ64">
        <f>'B 103 Q2 2023'!AJ64</f>
        <v>7088</v>
      </c>
      <c r="AK64">
        <f>'B 103 Q2 2023'!AK64</f>
        <v>21009</v>
      </c>
      <c r="AL64">
        <f>'B 103 Q2 2023'!AL64</f>
        <v>1017</v>
      </c>
      <c r="AM64">
        <f>'B 103 Q2 2023'!AM64</f>
        <v>59100</v>
      </c>
      <c r="AN64">
        <f>'B 103 Q2 2023'!AN64</f>
        <v>14150</v>
      </c>
      <c r="AO64">
        <f>'B 103 Q2 2023'!AO64</f>
        <v>272454</v>
      </c>
      <c r="AP64">
        <f>'B 103 Q2 2023'!AP64</f>
        <v>298410</v>
      </c>
      <c r="AQ64">
        <f>'B 103 Q2 2023'!AQ64</f>
        <v>362157</v>
      </c>
      <c r="AR64">
        <f>'B 103 Q2 2023'!AR64</f>
        <v>362157</v>
      </c>
      <c r="AS64">
        <f>'B 103 Q2 2023'!AS64</f>
        <v>0</v>
      </c>
      <c r="AT64">
        <f>'B 103 Q2 2023'!AT64</f>
        <v>3906</v>
      </c>
      <c r="AU64">
        <f>'B 103 Q2 2023'!AU64</f>
        <v>122.67133292128921</v>
      </c>
      <c r="AV64">
        <f>'B 103 Q2 2023'!AV64</f>
        <v>37.328267363589312</v>
      </c>
      <c r="AW64">
        <f>'B 103 Q2 2023'!AW64</f>
        <v>45.791083131337608</v>
      </c>
      <c r="AX64">
        <f>'B 103 Q2 2023'!AX64</f>
        <v>565720</v>
      </c>
      <c r="AY64">
        <f>'B 103 Q2 2023'!AY64</f>
        <v>379011</v>
      </c>
      <c r="AZ64">
        <f>'B 103 Q2 2023'!AZ64</f>
        <v>162745</v>
      </c>
      <c r="BA64">
        <f>'B 103 Q2 2023'!BA64</f>
        <v>107057</v>
      </c>
      <c r="BB64">
        <f>'B 103 Q2 2023'!BB64</f>
        <v>20761</v>
      </c>
      <c r="BC64">
        <f>'B 103 Q2 2023'!BC64</f>
        <v>88448</v>
      </c>
      <c r="BD64">
        <f>'B 103 Q2 2023'!BD64</f>
        <v>82354</v>
      </c>
      <c r="BF64">
        <f t="shared" si="2"/>
        <v>122.67133292128921</v>
      </c>
      <c r="BG64">
        <f t="shared" si="0"/>
        <v>272454</v>
      </c>
      <c r="BH64">
        <f t="shared" si="1"/>
        <v>222100.79038989273</v>
      </c>
      <c r="BI64">
        <f t="shared" si="3"/>
        <v>198817.79038989273</v>
      </c>
    </row>
    <row r="65" spans="1:61" x14ac:dyDescent="0.25">
      <c r="A65" t="str">
        <f>'B 103 Q2 2023'!A65</f>
        <v>1960Q1</v>
      </c>
      <c r="B65">
        <f>'B 103 Q2 2023'!B65</f>
        <v>785192</v>
      </c>
      <c r="C65">
        <f>'B 103 Q2 2023'!C65</f>
        <v>599732</v>
      </c>
      <c r="D65">
        <f>'B 103 Q2 2023'!D65</f>
        <v>348684</v>
      </c>
      <c r="E65">
        <f>'B 103 Q2 2023'!E65</f>
        <v>137447</v>
      </c>
      <c r="F65">
        <f>'B 103 Q2 2023'!F65</f>
        <v>23738</v>
      </c>
      <c r="G65">
        <f>'B 103 Q2 2023'!G65</f>
        <v>89863</v>
      </c>
      <c r="H65">
        <f>'B 103 Q2 2023'!H65</f>
        <v>185460</v>
      </c>
      <c r="I65">
        <f>'B 103 Q2 2023'!I65</f>
        <v>121</v>
      </c>
      <c r="J65">
        <f>'B 103 Q2 2023'!J65</f>
        <v>26528</v>
      </c>
      <c r="K65">
        <f>'B 103 Q2 2023'!K65</f>
        <v>1268</v>
      </c>
      <c r="L65">
        <f>'B 103 Q2 2023'!L65</f>
        <v>0</v>
      </c>
      <c r="M65">
        <f>'B 103 Q2 2023'!M65</f>
        <v>0</v>
      </c>
      <c r="N65">
        <f>'B 103 Q2 2023'!N65</f>
        <v>24375</v>
      </c>
      <c r="O65">
        <f>'B 103 Q2 2023'!O65</f>
        <v>740</v>
      </c>
      <c r="P65">
        <f>'B 103 Q2 2023'!P65</f>
        <v>19986</v>
      </c>
      <c r="Q65">
        <f>'B 103 Q2 2023'!Q65</f>
        <v>1200</v>
      </c>
      <c r="R65">
        <f>'B 103 Q2 2023'!R65</f>
        <v>2449</v>
      </c>
      <c r="S65">
        <f>'B 103 Q2 2023'!S65</f>
        <v>8340</v>
      </c>
      <c r="T65">
        <f>'B 103 Q2 2023'!T65</f>
        <v>22</v>
      </c>
      <c r="U65">
        <f>'B 103 Q2 2023'!U65</f>
        <v>8318</v>
      </c>
      <c r="V65">
        <f>'B 103 Q2 2023'!V65</f>
        <v>1140</v>
      </c>
      <c r="W65">
        <f>'B 103 Q2 2023'!W65</f>
        <v>0</v>
      </c>
      <c r="X65">
        <f>'B 103 Q2 2023'!X65</f>
        <v>28172</v>
      </c>
      <c r="Y65">
        <f>'B 103 Q2 2023'!Y65</f>
        <v>64</v>
      </c>
      <c r="Z65">
        <f>'B 103 Q2 2023'!Z65</f>
        <v>0</v>
      </c>
      <c r="AA65">
        <f>'B 103 Q2 2023'!AA65</f>
        <v>79948</v>
      </c>
      <c r="AB65">
        <f>'B 103 Q2 2023'!AB65</f>
        <v>15504</v>
      </c>
      <c r="AC65">
        <f>'B 103 Q2 2023'!AC65</f>
        <v>461468</v>
      </c>
      <c r="AD65">
        <f>'B 103 Q2 2023'!AD65</f>
        <v>73643</v>
      </c>
      <c r="AE65">
        <f>'B 103 Q2 2023'!AE65</f>
        <v>427</v>
      </c>
      <c r="AF65">
        <f>'B 103 Q2 2023'!AF65</f>
        <v>0</v>
      </c>
      <c r="AG65">
        <f>'B 103 Q2 2023'!AG65</f>
        <v>73216</v>
      </c>
      <c r="AH65">
        <f>'B 103 Q2 2023'!AH65</f>
        <v>65097</v>
      </c>
      <c r="AI65">
        <f>'B 103 Q2 2023'!AI65</f>
        <v>35977</v>
      </c>
      <c r="AJ65">
        <f>'B 103 Q2 2023'!AJ65</f>
        <v>8149</v>
      </c>
      <c r="AK65">
        <f>'B 103 Q2 2023'!AK65</f>
        <v>20971</v>
      </c>
      <c r="AL65">
        <f>'B 103 Q2 2023'!AL65</f>
        <v>1035</v>
      </c>
      <c r="AM65">
        <f>'B 103 Q2 2023'!AM65</f>
        <v>58535</v>
      </c>
      <c r="AN65">
        <f>'B 103 Q2 2023'!AN65</f>
        <v>12817</v>
      </c>
      <c r="AO65">
        <f>'B 103 Q2 2023'!AO65</f>
        <v>250341</v>
      </c>
      <c r="AP65">
        <f>'B 103 Q2 2023'!AP65</f>
        <v>323724</v>
      </c>
      <c r="AQ65">
        <f>'B 103 Q2 2023'!AQ65</f>
        <v>339310</v>
      </c>
      <c r="AR65">
        <f>'B 103 Q2 2023'!AR65</f>
        <v>339310</v>
      </c>
      <c r="AS65">
        <f>'B 103 Q2 2023'!AS65</f>
        <v>0</v>
      </c>
      <c r="AT65">
        <f>'B 103 Q2 2023'!AT65</f>
        <v>3980</v>
      </c>
      <c r="AU65">
        <f>'B 103 Q2 2023'!AU65</f>
        <v>106.04395264797969</v>
      </c>
      <c r="AV65">
        <f>'B 103 Q2 2023'!AV65</f>
        <v>40.414805225995998</v>
      </c>
      <c r="AW65">
        <f>'B 103 Q2 2023'!AW65</f>
        <v>42.857456916628394</v>
      </c>
      <c r="AX65">
        <f>'B 103 Q2 2023'!AX65</f>
        <v>573355</v>
      </c>
      <c r="AY65">
        <f>'B 103 Q2 2023'!AY65</f>
        <v>387895</v>
      </c>
      <c r="AZ65">
        <f>'B 103 Q2 2023'!AZ65</f>
        <v>165300</v>
      </c>
      <c r="BA65">
        <f>'B 103 Q2 2023'!BA65</f>
        <v>108999</v>
      </c>
      <c r="BB65">
        <f>'B 103 Q2 2023'!BB65</f>
        <v>21238</v>
      </c>
      <c r="BC65">
        <f>'B 103 Q2 2023'!BC65</f>
        <v>92358</v>
      </c>
      <c r="BD65">
        <f>'B 103 Q2 2023'!BD65</f>
        <v>111887</v>
      </c>
      <c r="BF65">
        <f t="shared" si="2"/>
        <v>106.04395264797969</v>
      </c>
      <c r="BG65">
        <f t="shared" si="0"/>
        <v>250341</v>
      </c>
      <c r="BH65">
        <f t="shared" si="1"/>
        <v>236072.86766367944</v>
      </c>
      <c r="BI65">
        <f t="shared" si="3"/>
        <v>212334.86766367944</v>
      </c>
    </row>
    <row r="66" spans="1:61" x14ac:dyDescent="0.25">
      <c r="A66" t="str">
        <f>'B 103 Q2 2023'!A66</f>
        <v>1960Q2</v>
      </c>
      <c r="B66">
        <f>'B 103 Q2 2023'!B66</f>
        <v>789416</v>
      </c>
      <c r="C66">
        <f>'B 103 Q2 2023'!C66</f>
        <v>603930</v>
      </c>
      <c r="D66">
        <f>'B 103 Q2 2023'!D66</f>
        <v>349886</v>
      </c>
      <c r="E66">
        <f>'B 103 Q2 2023'!E66</f>
        <v>139566</v>
      </c>
      <c r="F66">
        <f>'B 103 Q2 2023'!F66</f>
        <v>24157</v>
      </c>
      <c r="G66">
        <f>'B 103 Q2 2023'!G66</f>
        <v>90320</v>
      </c>
      <c r="H66">
        <f>'B 103 Q2 2023'!H66</f>
        <v>185486</v>
      </c>
      <c r="I66">
        <f>'B 103 Q2 2023'!I66</f>
        <v>140</v>
      </c>
      <c r="J66">
        <f>'B 103 Q2 2023'!J66</f>
        <v>27535</v>
      </c>
      <c r="K66">
        <f>'B 103 Q2 2023'!K66</f>
        <v>1087</v>
      </c>
      <c r="L66">
        <f>'B 103 Q2 2023'!L66</f>
        <v>0</v>
      </c>
      <c r="M66">
        <f>'B 103 Q2 2023'!M66</f>
        <v>0</v>
      </c>
      <c r="N66">
        <f>'B 103 Q2 2023'!N66</f>
        <v>22526</v>
      </c>
      <c r="O66">
        <f>'B 103 Q2 2023'!O66</f>
        <v>757</v>
      </c>
      <c r="P66">
        <f>'B 103 Q2 2023'!P66</f>
        <v>18247</v>
      </c>
      <c r="Q66">
        <f>'B 103 Q2 2023'!Q66</f>
        <v>1343</v>
      </c>
      <c r="R66">
        <f>'B 103 Q2 2023'!R66</f>
        <v>2179</v>
      </c>
      <c r="S66">
        <f>'B 103 Q2 2023'!S66</f>
        <v>9044</v>
      </c>
      <c r="T66">
        <f>'B 103 Q2 2023'!T66</f>
        <v>23</v>
      </c>
      <c r="U66">
        <f>'B 103 Q2 2023'!U66</f>
        <v>9021</v>
      </c>
      <c r="V66">
        <f>'B 103 Q2 2023'!V66</f>
        <v>1153</v>
      </c>
      <c r="W66">
        <f>'B 103 Q2 2023'!W66</f>
        <v>0</v>
      </c>
      <c r="X66">
        <f>'B 103 Q2 2023'!X66</f>
        <v>28488</v>
      </c>
      <c r="Y66">
        <f>'B 103 Q2 2023'!Y66</f>
        <v>71</v>
      </c>
      <c r="Z66">
        <f>'B 103 Q2 2023'!Z66</f>
        <v>0</v>
      </c>
      <c r="AA66">
        <f>'B 103 Q2 2023'!AA66</f>
        <v>80465</v>
      </c>
      <c r="AB66">
        <f>'B 103 Q2 2023'!AB66</f>
        <v>14977</v>
      </c>
      <c r="AC66">
        <f>'B 103 Q2 2023'!AC66</f>
        <v>472090</v>
      </c>
      <c r="AD66">
        <f>'B 103 Q2 2023'!AD66</f>
        <v>74654</v>
      </c>
      <c r="AE66">
        <f>'B 103 Q2 2023'!AE66</f>
        <v>547</v>
      </c>
      <c r="AF66">
        <f>'B 103 Q2 2023'!AF66</f>
        <v>0</v>
      </c>
      <c r="AG66">
        <f>'B 103 Q2 2023'!AG66</f>
        <v>74107</v>
      </c>
      <c r="AH66">
        <f>'B 103 Q2 2023'!AH66</f>
        <v>66747</v>
      </c>
      <c r="AI66">
        <f>'B 103 Q2 2023'!AI66</f>
        <v>36856</v>
      </c>
      <c r="AJ66">
        <f>'B 103 Q2 2023'!AJ66</f>
        <v>8811</v>
      </c>
      <c r="AK66">
        <f>'B 103 Q2 2023'!AK66</f>
        <v>21080</v>
      </c>
      <c r="AL66">
        <f>'B 103 Q2 2023'!AL66</f>
        <v>1045</v>
      </c>
      <c r="AM66">
        <f>'B 103 Q2 2023'!AM66</f>
        <v>59438</v>
      </c>
      <c r="AN66">
        <f>'B 103 Q2 2023'!AN66</f>
        <v>11903</v>
      </c>
      <c r="AO66">
        <f>'B 103 Q2 2023'!AO66</f>
        <v>258303</v>
      </c>
      <c r="AP66">
        <f>'B 103 Q2 2023'!AP66</f>
        <v>317326</v>
      </c>
      <c r="AQ66">
        <f>'B 103 Q2 2023'!AQ66</f>
        <v>347588</v>
      </c>
      <c r="AR66">
        <f>'B 103 Q2 2023'!AR66</f>
        <v>347588</v>
      </c>
      <c r="AS66">
        <f>'B 103 Q2 2023'!AS66</f>
        <v>0</v>
      </c>
      <c r="AT66">
        <f>'B 103 Q2 2023'!AT66</f>
        <v>4025</v>
      </c>
      <c r="AU66">
        <f>'B 103 Q2 2023'!AU66</f>
        <v>110.80506153737031</v>
      </c>
      <c r="AV66">
        <f>'B 103 Q2 2023'!AV66</f>
        <v>40.214852234937048</v>
      </c>
      <c r="AW66">
        <f>'B 103 Q2 2023'!AW66</f>
        <v>44.560091766084525</v>
      </c>
      <c r="AX66">
        <f>'B 103 Q2 2023'!AX66</f>
        <v>578667</v>
      </c>
      <c r="AY66">
        <f>'B 103 Q2 2023'!AY66</f>
        <v>393181</v>
      </c>
      <c r="AZ66">
        <f>'B 103 Q2 2023'!AZ66</f>
        <v>167840</v>
      </c>
      <c r="BA66">
        <f>'B 103 Q2 2023'!BA66</f>
        <v>111112</v>
      </c>
      <c r="BB66">
        <f>'B 103 Q2 2023'!BB66</f>
        <v>21714</v>
      </c>
      <c r="BC66">
        <f>'B 103 Q2 2023'!BC66</f>
        <v>92515</v>
      </c>
      <c r="BD66">
        <f>'B 103 Q2 2023'!BD66</f>
        <v>106577</v>
      </c>
      <c r="BF66">
        <f t="shared" si="2"/>
        <v>110.80506153737031</v>
      </c>
      <c r="BG66">
        <f t="shared" si="0"/>
        <v>258303</v>
      </c>
      <c r="BH66">
        <f t="shared" si="1"/>
        <v>233114.80217253818</v>
      </c>
      <c r="BI66">
        <f t="shared" si="3"/>
        <v>208957.80217253818</v>
      </c>
    </row>
    <row r="67" spans="1:61" x14ac:dyDescent="0.25">
      <c r="A67" t="str">
        <f>'B 103 Q2 2023'!A67</f>
        <v>1960Q3</v>
      </c>
      <c r="B67">
        <f>'B 103 Q2 2023'!B67</f>
        <v>796008</v>
      </c>
      <c r="C67">
        <f>'B 103 Q2 2023'!C67</f>
        <v>608270</v>
      </c>
      <c r="D67">
        <f>'B 103 Q2 2023'!D67</f>
        <v>351278</v>
      </c>
      <c r="E67">
        <f>'B 103 Q2 2023'!E67</f>
        <v>141023</v>
      </c>
      <c r="F67">
        <f>'B 103 Q2 2023'!F67</f>
        <v>24675</v>
      </c>
      <c r="G67">
        <f>'B 103 Q2 2023'!G67</f>
        <v>91295</v>
      </c>
      <c r="H67">
        <f>'B 103 Q2 2023'!H67</f>
        <v>187738</v>
      </c>
      <c r="I67">
        <f>'B 103 Q2 2023'!I67</f>
        <v>191</v>
      </c>
      <c r="J67">
        <f>'B 103 Q2 2023'!J67</f>
        <v>27737</v>
      </c>
      <c r="K67">
        <f>'B 103 Q2 2023'!K67</f>
        <v>1346</v>
      </c>
      <c r="L67">
        <f>'B 103 Q2 2023'!L67</f>
        <v>0</v>
      </c>
      <c r="M67">
        <f>'B 103 Q2 2023'!M67</f>
        <v>0</v>
      </c>
      <c r="N67">
        <f>'B 103 Q2 2023'!N67</f>
        <v>20832</v>
      </c>
      <c r="O67">
        <f>'B 103 Q2 2023'!O67</f>
        <v>648</v>
      </c>
      <c r="P67">
        <f>'B 103 Q2 2023'!P67</f>
        <v>16446</v>
      </c>
      <c r="Q67">
        <f>'B 103 Q2 2023'!Q67</f>
        <v>1190</v>
      </c>
      <c r="R67">
        <f>'B 103 Q2 2023'!R67</f>
        <v>2548</v>
      </c>
      <c r="S67">
        <f>'B 103 Q2 2023'!S67</f>
        <v>8777</v>
      </c>
      <c r="T67">
        <f>'B 103 Q2 2023'!T67</f>
        <v>24</v>
      </c>
      <c r="U67">
        <f>'B 103 Q2 2023'!U67</f>
        <v>8753</v>
      </c>
      <c r="V67">
        <f>'B 103 Q2 2023'!V67</f>
        <v>1165</v>
      </c>
      <c r="W67">
        <f>'B 103 Q2 2023'!W67</f>
        <v>0</v>
      </c>
      <c r="X67">
        <f>'B 103 Q2 2023'!X67</f>
        <v>28811</v>
      </c>
      <c r="Y67">
        <f>'B 103 Q2 2023'!Y67</f>
        <v>76</v>
      </c>
      <c r="Z67">
        <f>'B 103 Q2 2023'!Z67</f>
        <v>0</v>
      </c>
      <c r="AA67">
        <f>'B 103 Q2 2023'!AA67</f>
        <v>83319</v>
      </c>
      <c r="AB67">
        <f>'B 103 Q2 2023'!AB67</f>
        <v>15484</v>
      </c>
      <c r="AC67">
        <f>'B 103 Q2 2023'!AC67</f>
        <v>447880</v>
      </c>
      <c r="AD67">
        <f>'B 103 Q2 2023'!AD67</f>
        <v>75671</v>
      </c>
      <c r="AE67">
        <f>'B 103 Q2 2023'!AE67</f>
        <v>782</v>
      </c>
      <c r="AF67">
        <f>'B 103 Q2 2023'!AF67</f>
        <v>0</v>
      </c>
      <c r="AG67">
        <f>'B 103 Q2 2023'!AG67</f>
        <v>74889</v>
      </c>
      <c r="AH67">
        <f>'B 103 Q2 2023'!AH67</f>
        <v>66250</v>
      </c>
      <c r="AI67">
        <f>'B 103 Q2 2023'!AI67</f>
        <v>36543</v>
      </c>
      <c r="AJ67">
        <f>'B 103 Q2 2023'!AJ67</f>
        <v>8402</v>
      </c>
      <c r="AK67">
        <f>'B 103 Q2 2023'!AK67</f>
        <v>21305</v>
      </c>
      <c r="AL67">
        <f>'B 103 Q2 2023'!AL67</f>
        <v>1064</v>
      </c>
      <c r="AM67">
        <f>'B 103 Q2 2023'!AM67</f>
        <v>60426</v>
      </c>
      <c r="AN67">
        <f>'B 103 Q2 2023'!AN67</f>
        <v>11795</v>
      </c>
      <c r="AO67">
        <f>'B 103 Q2 2023'!AO67</f>
        <v>232674</v>
      </c>
      <c r="AP67">
        <f>'B 103 Q2 2023'!AP67</f>
        <v>348128</v>
      </c>
      <c r="AQ67">
        <f>'B 103 Q2 2023'!AQ67</f>
        <v>321285</v>
      </c>
      <c r="AR67">
        <f>'B 103 Q2 2023'!AR67</f>
        <v>321285</v>
      </c>
      <c r="AS67">
        <f>'B 103 Q2 2023'!AS67</f>
        <v>0</v>
      </c>
      <c r="AT67">
        <f>'B 103 Q2 2023'!AT67</f>
        <v>4087</v>
      </c>
      <c r="AU67">
        <f>'B 103 Q2 2023'!AU67</f>
        <v>93.463205353163261</v>
      </c>
      <c r="AV67">
        <f>'B 103 Q2 2023'!AV67</f>
        <v>43.617961670036927</v>
      </c>
      <c r="AW67">
        <f>'B 103 Q2 2023'!AW67</f>
        <v>40.766745086530655</v>
      </c>
      <c r="AX67">
        <f>'B 103 Q2 2023'!AX67</f>
        <v>586498</v>
      </c>
      <c r="AY67">
        <f>'B 103 Q2 2023'!AY67</f>
        <v>398760</v>
      </c>
      <c r="AZ67">
        <f>'B 103 Q2 2023'!AZ67</f>
        <v>170371</v>
      </c>
      <c r="BA67">
        <f>'B 103 Q2 2023'!BA67</f>
        <v>112999</v>
      </c>
      <c r="BB67">
        <f>'B 103 Q2 2023'!BB67</f>
        <v>22221</v>
      </c>
      <c r="BC67">
        <f>'B 103 Q2 2023'!BC67</f>
        <v>93169</v>
      </c>
      <c r="BD67">
        <f>'B 103 Q2 2023'!BD67</f>
        <v>138618</v>
      </c>
      <c r="BF67">
        <f t="shared" si="2"/>
        <v>93.463205353163261</v>
      </c>
      <c r="BG67">
        <f t="shared" si="0"/>
        <v>232674</v>
      </c>
      <c r="BH67">
        <f t="shared" si="1"/>
        <v>248947.16495203655</v>
      </c>
      <c r="BI67">
        <f t="shared" si="3"/>
        <v>224272.16495203655</v>
      </c>
    </row>
    <row r="68" spans="1:61" x14ac:dyDescent="0.25">
      <c r="A68" t="str">
        <f>'B 103 Q2 2023'!A68</f>
        <v>1960Q4</v>
      </c>
      <c r="B68">
        <f>'B 103 Q2 2023'!B68</f>
        <v>798314</v>
      </c>
      <c r="C68">
        <f>'B 103 Q2 2023'!C68</f>
        <v>609666</v>
      </c>
      <c r="D68">
        <f>'B 103 Q2 2023'!D68</f>
        <v>352721</v>
      </c>
      <c r="E68">
        <f>'B 103 Q2 2023'!E68</f>
        <v>141877</v>
      </c>
      <c r="F68">
        <f>'B 103 Q2 2023'!F68</f>
        <v>25168</v>
      </c>
      <c r="G68">
        <f>'B 103 Q2 2023'!G68</f>
        <v>89900</v>
      </c>
      <c r="H68">
        <f>'B 103 Q2 2023'!H68</f>
        <v>188648</v>
      </c>
      <c r="I68">
        <f>'B 103 Q2 2023'!I68</f>
        <v>148</v>
      </c>
      <c r="J68">
        <f>'B 103 Q2 2023'!J68</f>
        <v>28243</v>
      </c>
      <c r="K68">
        <f>'B 103 Q2 2023'!K68</f>
        <v>3000</v>
      </c>
      <c r="L68">
        <f>'B 103 Q2 2023'!L68</f>
        <v>0</v>
      </c>
      <c r="M68">
        <f>'B 103 Q2 2023'!M68</f>
        <v>0</v>
      </c>
      <c r="N68">
        <f>'B 103 Q2 2023'!N68</f>
        <v>20038</v>
      </c>
      <c r="O68">
        <f>'B 103 Q2 2023'!O68</f>
        <v>788</v>
      </c>
      <c r="P68">
        <f>'B 103 Q2 2023'!P68</f>
        <v>15752</v>
      </c>
      <c r="Q68">
        <f>'B 103 Q2 2023'!Q68</f>
        <v>1116</v>
      </c>
      <c r="R68">
        <f>'B 103 Q2 2023'!R68</f>
        <v>2382</v>
      </c>
      <c r="S68">
        <f>'B 103 Q2 2023'!S68</f>
        <v>9647</v>
      </c>
      <c r="T68">
        <f>'B 103 Q2 2023'!T68</f>
        <v>24</v>
      </c>
      <c r="U68">
        <f>'B 103 Q2 2023'!U68</f>
        <v>9623</v>
      </c>
      <c r="V68">
        <f>'B 103 Q2 2023'!V68</f>
        <v>1192</v>
      </c>
      <c r="W68">
        <f>'B 103 Q2 2023'!W68</f>
        <v>0</v>
      </c>
      <c r="X68">
        <f>'B 103 Q2 2023'!X68</f>
        <v>29478</v>
      </c>
      <c r="Y68">
        <f>'B 103 Q2 2023'!Y68</f>
        <v>79</v>
      </c>
      <c r="Z68">
        <f>'B 103 Q2 2023'!Z68</f>
        <v>0</v>
      </c>
      <c r="AA68">
        <f>'B 103 Q2 2023'!AA68</f>
        <v>82311</v>
      </c>
      <c r="AB68">
        <f>'B 103 Q2 2023'!AB68</f>
        <v>14512</v>
      </c>
      <c r="AC68">
        <f>'B 103 Q2 2023'!AC68</f>
        <v>496291</v>
      </c>
      <c r="AD68">
        <f>'B 103 Q2 2023'!AD68</f>
        <v>76985</v>
      </c>
      <c r="AE68">
        <f>'B 103 Q2 2023'!AE68</f>
        <v>769</v>
      </c>
      <c r="AF68">
        <f>'B 103 Q2 2023'!AF68</f>
        <v>0</v>
      </c>
      <c r="AG68">
        <f>'B 103 Q2 2023'!AG68</f>
        <v>76216</v>
      </c>
      <c r="AH68">
        <f>'B 103 Q2 2023'!AH68</f>
        <v>68607</v>
      </c>
      <c r="AI68">
        <f>'B 103 Q2 2023'!AI68</f>
        <v>37651</v>
      </c>
      <c r="AJ68">
        <f>'B 103 Q2 2023'!AJ68</f>
        <v>9131</v>
      </c>
      <c r="AK68">
        <f>'B 103 Q2 2023'!AK68</f>
        <v>21825</v>
      </c>
      <c r="AL68">
        <f>'B 103 Q2 2023'!AL68</f>
        <v>1067</v>
      </c>
      <c r="AM68">
        <f>'B 103 Q2 2023'!AM68</f>
        <v>61935</v>
      </c>
      <c r="AN68">
        <f>'B 103 Q2 2023'!AN68</f>
        <v>12560</v>
      </c>
      <c r="AO68">
        <f>'B 103 Q2 2023'!AO68</f>
        <v>275137</v>
      </c>
      <c r="AP68">
        <f>'B 103 Q2 2023'!AP68</f>
        <v>302023</v>
      </c>
      <c r="AQ68">
        <f>'B 103 Q2 2023'!AQ68</f>
        <v>365166</v>
      </c>
      <c r="AR68">
        <f>'B 103 Q2 2023'!AR68</f>
        <v>365166</v>
      </c>
      <c r="AS68">
        <f>'B 103 Q2 2023'!AS68</f>
        <v>0</v>
      </c>
      <c r="AT68">
        <f>'B 103 Q2 2023'!AT68</f>
        <v>4102</v>
      </c>
      <c r="AU68">
        <f>'B 103 Q2 2023'!AU68</f>
        <v>122.2649798253571</v>
      </c>
      <c r="AV68">
        <f>'B 103 Q2 2023'!AV68</f>
        <v>39.427292388502003</v>
      </c>
      <c r="AW68">
        <f>'B 103 Q2 2023'!AW68</f>
        <v>48.205771084486514</v>
      </c>
      <c r="AX68">
        <f>'B 103 Q2 2023'!AX68</f>
        <v>590672</v>
      </c>
      <c r="AY68">
        <f>'B 103 Q2 2023'!AY68</f>
        <v>402024</v>
      </c>
      <c r="AZ68">
        <f>'B 103 Q2 2023'!AZ68</f>
        <v>173027</v>
      </c>
      <c r="BA68">
        <f>'B 103 Q2 2023'!BA68</f>
        <v>114640</v>
      </c>
      <c r="BB68">
        <f>'B 103 Q2 2023'!BB68</f>
        <v>22731</v>
      </c>
      <c r="BC68">
        <f>'B 103 Q2 2023'!BC68</f>
        <v>91626</v>
      </c>
      <c r="BD68">
        <f>'B 103 Q2 2023'!BD68</f>
        <v>94381</v>
      </c>
      <c r="BF68">
        <f t="shared" si="2"/>
        <v>122.2649798253571</v>
      </c>
      <c r="BG68">
        <f t="shared" si="0"/>
        <v>275137</v>
      </c>
      <c r="BH68">
        <f t="shared" si="1"/>
        <v>225033.36637605043</v>
      </c>
      <c r="BI68">
        <f t="shared" si="3"/>
        <v>199865.36637605043</v>
      </c>
    </row>
    <row r="69" spans="1:61" x14ac:dyDescent="0.25">
      <c r="A69" t="str">
        <f>'B 103 Q2 2023'!A69</f>
        <v>1961Q1</v>
      </c>
      <c r="B69">
        <f>'B 103 Q2 2023'!B69</f>
        <v>798118</v>
      </c>
      <c r="C69">
        <f>'B 103 Q2 2023'!C69</f>
        <v>611171</v>
      </c>
      <c r="D69">
        <f>'B 103 Q2 2023'!D69</f>
        <v>353922</v>
      </c>
      <c r="E69">
        <f>'B 103 Q2 2023'!E69</f>
        <v>142465</v>
      </c>
      <c r="F69">
        <f>'B 103 Q2 2023'!F69</f>
        <v>25635</v>
      </c>
      <c r="G69">
        <f>'B 103 Q2 2023'!G69</f>
        <v>89150</v>
      </c>
      <c r="H69">
        <f>'B 103 Q2 2023'!H69</f>
        <v>186947</v>
      </c>
      <c r="I69">
        <f>'B 103 Q2 2023'!I69</f>
        <v>189</v>
      </c>
      <c r="J69">
        <f>'B 103 Q2 2023'!J69</f>
        <v>26462</v>
      </c>
      <c r="K69">
        <f>'B 103 Q2 2023'!K69</f>
        <v>3272</v>
      </c>
      <c r="L69">
        <f>'B 103 Q2 2023'!L69</f>
        <v>0</v>
      </c>
      <c r="M69">
        <f>'B 103 Q2 2023'!M69</f>
        <v>0</v>
      </c>
      <c r="N69">
        <f>'B 103 Q2 2023'!N69</f>
        <v>19503</v>
      </c>
      <c r="O69">
        <f>'B 103 Q2 2023'!O69</f>
        <v>562</v>
      </c>
      <c r="P69">
        <f>'B 103 Q2 2023'!P69</f>
        <v>15225</v>
      </c>
      <c r="Q69">
        <f>'B 103 Q2 2023'!Q69</f>
        <v>936</v>
      </c>
      <c r="R69">
        <f>'B 103 Q2 2023'!R69</f>
        <v>2780</v>
      </c>
      <c r="S69">
        <f>'B 103 Q2 2023'!S69</f>
        <v>7992</v>
      </c>
      <c r="T69">
        <f>'B 103 Q2 2023'!T69</f>
        <v>26</v>
      </c>
      <c r="U69">
        <f>'B 103 Q2 2023'!U69</f>
        <v>7966</v>
      </c>
      <c r="V69">
        <f>'B 103 Q2 2023'!V69</f>
        <v>1222</v>
      </c>
      <c r="W69">
        <f>'B 103 Q2 2023'!W69</f>
        <v>0</v>
      </c>
      <c r="X69">
        <f>'B 103 Q2 2023'!X69</f>
        <v>30171</v>
      </c>
      <c r="Y69">
        <f>'B 103 Q2 2023'!Y69</f>
        <v>82</v>
      </c>
      <c r="Z69">
        <f>'B 103 Q2 2023'!Z69</f>
        <v>0</v>
      </c>
      <c r="AA69">
        <f>'B 103 Q2 2023'!AA69</f>
        <v>83213</v>
      </c>
      <c r="AB69">
        <f>'B 103 Q2 2023'!AB69</f>
        <v>14841</v>
      </c>
      <c r="AC69">
        <f>'B 103 Q2 2023'!AC69</f>
        <v>536095</v>
      </c>
      <c r="AD69">
        <f>'B 103 Q2 2023'!AD69</f>
        <v>77200</v>
      </c>
      <c r="AE69">
        <f>'B 103 Q2 2023'!AE69</f>
        <v>623</v>
      </c>
      <c r="AF69">
        <f>'B 103 Q2 2023'!AF69</f>
        <v>0</v>
      </c>
      <c r="AG69">
        <f>'B 103 Q2 2023'!AG69</f>
        <v>76577</v>
      </c>
      <c r="AH69">
        <f>'B 103 Q2 2023'!AH69</f>
        <v>68327</v>
      </c>
      <c r="AI69">
        <f>'B 103 Q2 2023'!AI69</f>
        <v>37641</v>
      </c>
      <c r="AJ69">
        <f>'B 103 Q2 2023'!AJ69</f>
        <v>8942</v>
      </c>
      <c r="AK69">
        <f>'B 103 Q2 2023'!AK69</f>
        <v>21744</v>
      </c>
      <c r="AL69">
        <f>'B 103 Q2 2023'!AL69</f>
        <v>1082</v>
      </c>
      <c r="AM69">
        <f>'B 103 Q2 2023'!AM69</f>
        <v>60270</v>
      </c>
      <c r="AN69">
        <f>'B 103 Q2 2023'!AN69</f>
        <v>10921</v>
      </c>
      <c r="AO69">
        <f>'B 103 Q2 2023'!AO69</f>
        <v>318295</v>
      </c>
      <c r="AP69">
        <f>'B 103 Q2 2023'!AP69</f>
        <v>262023</v>
      </c>
      <c r="AQ69">
        <f>'B 103 Q2 2023'!AQ69</f>
        <v>410353</v>
      </c>
      <c r="AR69">
        <f>'B 103 Q2 2023'!AR69</f>
        <v>410353</v>
      </c>
      <c r="AS69">
        <f>'B 103 Q2 2023'!AS69</f>
        <v>0</v>
      </c>
      <c r="AT69">
        <f>'B 103 Q2 2023'!AT69</f>
        <v>4162</v>
      </c>
      <c r="AU69">
        <f>'B 103 Q2 2023'!AU69</f>
        <v>158.1977543018599</v>
      </c>
      <c r="AV69">
        <f>'B 103 Q2 2023'!AV69</f>
        <v>35.107794802541022</v>
      </c>
      <c r="AW69">
        <f>'B 103 Q2 2023'!AW69</f>
        <v>55.539742962524997</v>
      </c>
      <c r="AX69">
        <f>'B 103 Q2 2023'!AX69</f>
        <v>595188</v>
      </c>
      <c r="AY69">
        <f>'B 103 Q2 2023'!AY69</f>
        <v>408241</v>
      </c>
      <c r="AZ69">
        <f>'B 103 Q2 2023'!AZ69</f>
        <v>175665</v>
      </c>
      <c r="BA69">
        <f>'B 103 Q2 2023'!BA69</f>
        <v>116044</v>
      </c>
      <c r="BB69">
        <f>'B 103 Q2 2023'!BB69</f>
        <v>23251</v>
      </c>
      <c r="BC69">
        <f>'B 103 Q2 2023'!BC69</f>
        <v>93281</v>
      </c>
      <c r="BD69">
        <f>'B 103 Q2 2023'!BD69</f>
        <v>59093</v>
      </c>
      <c r="BF69">
        <f t="shared" si="2"/>
        <v>158.1977543018599</v>
      </c>
      <c r="BG69">
        <f t="shared" si="0"/>
        <v>318295</v>
      </c>
      <c r="BH69">
        <f t="shared" si="1"/>
        <v>201200.70692827646</v>
      </c>
      <c r="BI69">
        <f t="shared" si="3"/>
        <v>175565.70692827646</v>
      </c>
    </row>
    <row r="70" spans="1:61" x14ac:dyDescent="0.25">
      <c r="A70" t="str">
        <f>'B 103 Q2 2023'!A70</f>
        <v>1961Q2</v>
      </c>
      <c r="B70">
        <f>'B 103 Q2 2023'!B70</f>
        <v>808146</v>
      </c>
      <c r="C70">
        <f>'B 103 Q2 2023'!C70</f>
        <v>615238</v>
      </c>
      <c r="D70">
        <f>'B 103 Q2 2023'!D70</f>
        <v>356782</v>
      </c>
      <c r="E70">
        <f>'B 103 Q2 2023'!E70</f>
        <v>143188</v>
      </c>
      <c r="F70">
        <f>'B 103 Q2 2023'!F70</f>
        <v>26130</v>
      </c>
      <c r="G70">
        <f>'B 103 Q2 2023'!G70</f>
        <v>89138</v>
      </c>
      <c r="H70">
        <f>'B 103 Q2 2023'!H70</f>
        <v>192908</v>
      </c>
      <c r="I70">
        <f>'B 103 Q2 2023'!I70</f>
        <v>213</v>
      </c>
      <c r="J70">
        <f>'B 103 Q2 2023'!J70</f>
        <v>27769</v>
      </c>
      <c r="K70">
        <f>'B 103 Q2 2023'!K70</f>
        <v>3863</v>
      </c>
      <c r="L70">
        <f>'B 103 Q2 2023'!L70</f>
        <v>0</v>
      </c>
      <c r="M70">
        <f>'B 103 Q2 2023'!M70</f>
        <v>0</v>
      </c>
      <c r="N70">
        <f>'B 103 Q2 2023'!N70</f>
        <v>19264</v>
      </c>
      <c r="O70">
        <f>'B 103 Q2 2023'!O70</f>
        <v>613</v>
      </c>
      <c r="P70">
        <f>'B 103 Q2 2023'!P70</f>
        <v>14636</v>
      </c>
      <c r="Q70">
        <f>'B 103 Q2 2023'!Q70</f>
        <v>1233</v>
      </c>
      <c r="R70">
        <f>'B 103 Q2 2023'!R70</f>
        <v>2782</v>
      </c>
      <c r="S70">
        <f>'B 103 Q2 2023'!S70</f>
        <v>8574</v>
      </c>
      <c r="T70">
        <f>'B 103 Q2 2023'!T70</f>
        <v>28</v>
      </c>
      <c r="U70">
        <f>'B 103 Q2 2023'!U70</f>
        <v>8546</v>
      </c>
      <c r="V70">
        <f>'B 103 Q2 2023'!V70</f>
        <v>1248</v>
      </c>
      <c r="W70">
        <f>'B 103 Q2 2023'!W70</f>
        <v>0</v>
      </c>
      <c r="X70">
        <f>'B 103 Q2 2023'!X70</f>
        <v>30831</v>
      </c>
      <c r="Y70">
        <f>'B 103 Q2 2023'!Y70</f>
        <v>84</v>
      </c>
      <c r="Z70">
        <f>'B 103 Q2 2023'!Z70</f>
        <v>0</v>
      </c>
      <c r="AA70">
        <f>'B 103 Q2 2023'!AA70</f>
        <v>85820</v>
      </c>
      <c r="AB70">
        <f>'B 103 Q2 2023'!AB70</f>
        <v>15242</v>
      </c>
      <c r="AC70">
        <f>'B 103 Q2 2023'!AC70</f>
        <v>539406</v>
      </c>
      <c r="AD70">
        <f>'B 103 Q2 2023'!AD70</f>
        <v>79256</v>
      </c>
      <c r="AE70">
        <f>'B 103 Q2 2023'!AE70</f>
        <v>726</v>
      </c>
      <c r="AF70">
        <f>'B 103 Q2 2023'!AF70</f>
        <v>0</v>
      </c>
      <c r="AG70">
        <f>'B 103 Q2 2023'!AG70</f>
        <v>78530</v>
      </c>
      <c r="AH70">
        <f>'B 103 Q2 2023'!AH70</f>
        <v>68435</v>
      </c>
      <c r="AI70">
        <f>'B 103 Q2 2023'!AI70</f>
        <v>37343</v>
      </c>
      <c r="AJ70">
        <f>'B 103 Q2 2023'!AJ70</f>
        <v>9061</v>
      </c>
      <c r="AK70">
        <f>'B 103 Q2 2023'!AK70</f>
        <v>22031</v>
      </c>
      <c r="AL70">
        <f>'B 103 Q2 2023'!AL70</f>
        <v>1103</v>
      </c>
      <c r="AM70">
        <f>'B 103 Q2 2023'!AM70</f>
        <v>61734</v>
      </c>
      <c r="AN70">
        <f>'B 103 Q2 2023'!AN70</f>
        <v>10584</v>
      </c>
      <c r="AO70">
        <f>'B 103 Q2 2023'!AO70</f>
        <v>318294</v>
      </c>
      <c r="AP70">
        <f>'B 103 Q2 2023'!AP70</f>
        <v>268740</v>
      </c>
      <c r="AQ70">
        <f>'B 103 Q2 2023'!AQ70</f>
        <v>411555</v>
      </c>
      <c r="AR70">
        <f>'B 103 Q2 2023'!AR70</f>
        <v>411555</v>
      </c>
      <c r="AS70">
        <f>'B 103 Q2 2023'!AS70</f>
        <v>0</v>
      </c>
      <c r="AT70">
        <f>'B 103 Q2 2023'!AT70</f>
        <v>4244</v>
      </c>
      <c r="AU70">
        <f>'B 103 Q2 2023'!AU70</f>
        <v>154.72142019865129</v>
      </c>
      <c r="AV70">
        <f>'B 103 Q2 2023'!AV70</f>
        <v>35.519736522432957</v>
      </c>
      <c r="AW70">
        <f>'B 103 Q2 2023'!AW70</f>
        <v>54.956640798327314</v>
      </c>
      <c r="AX70">
        <f>'B 103 Q2 2023'!AX70</f>
        <v>605182</v>
      </c>
      <c r="AY70">
        <f>'B 103 Q2 2023'!AY70</f>
        <v>412274</v>
      </c>
      <c r="AZ70">
        <f>'B 103 Q2 2023'!AZ70</f>
        <v>178292</v>
      </c>
      <c r="BA70">
        <f>'B 103 Q2 2023'!BA70</f>
        <v>117602</v>
      </c>
      <c r="BB70">
        <f>'B 103 Q2 2023'!BB70</f>
        <v>23790</v>
      </c>
      <c r="BC70">
        <f>'B 103 Q2 2023'!BC70</f>
        <v>92590</v>
      </c>
      <c r="BD70">
        <f>'B 103 Q2 2023'!BD70</f>
        <v>65776</v>
      </c>
      <c r="BF70">
        <f t="shared" si="2"/>
        <v>154.72142019865129</v>
      </c>
      <c r="BG70">
        <f t="shared" si="0"/>
        <v>318294</v>
      </c>
      <c r="BH70">
        <f t="shared" si="1"/>
        <v>205720.7073146906</v>
      </c>
      <c r="BI70">
        <f t="shared" si="3"/>
        <v>179590.7073146906</v>
      </c>
    </row>
    <row r="71" spans="1:61" x14ac:dyDescent="0.25">
      <c r="A71" t="str">
        <f>'B 103 Q2 2023'!A71</f>
        <v>1961Q3</v>
      </c>
      <c r="B71">
        <f>'B 103 Q2 2023'!B71</f>
        <v>817522</v>
      </c>
      <c r="C71">
        <f>'B 103 Q2 2023'!C71</f>
        <v>620883</v>
      </c>
      <c r="D71">
        <f>'B 103 Q2 2023'!D71</f>
        <v>359704</v>
      </c>
      <c r="E71">
        <f>'B 103 Q2 2023'!E71</f>
        <v>143955</v>
      </c>
      <c r="F71">
        <f>'B 103 Q2 2023'!F71</f>
        <v>26692</v>
      </c>
      <c r="G71">
        <f>'B 103 Q2 2023'!G71</f>
        <v>90532</v>
      </c>
      <c r="H71">
        <f>'B 103 Q2 2023'!H71</f>
        <v>196639</v>
      </c>
      <c r="I71">
        <f>'B 103 Q2 2023'!I71</f>
        <v>238</v>
      </c>
      <c r="J71">
        <f>'B 103 Q2 2023'!J71</f>
        <v>27903</v>
      </c>
      <c r="K71">
        <f>'B 103 Q2 2023'!K71</f>
        <v>4606</v>
      </c>
      <c r="L71">
        <f>'B 103 Q2 2023'!L71</f>
        <v>0</v>
      </c>
      <c r="M71">
        <f>'B 103 Q2 2023'!M71</f>
        <v>0</v>
      </c>
      <c r="N71">
        <f>'B 103 Q2 2023'!N71</f>
        <v>17972</v>
      </c>
      <c r="O71">
        <f>'B 103 Q2 2023'!O71</f>
        <v>245</v>
      </c>
      <c r="P71">
        <f>'B 103 Q2 2023'!P71</f>
        <v>13288</v>
      </c>
      <c r="Q71">
        <f>'B 103 Q2 2023'!Q71</f>
        <v>1248</v>
      </c>
      <c r="R71">
        <f>'B 103 Q2 2023'!R71</f>
        <v>3191</v>
      </c>
      <c r="S71">
        <f>'B 103 Q2 2023'!S71</f>
        <v>8619</v>
      </c>
      <c r="T71">
        <f>'B 103 Q2 2023'!T71</f>
        <v>30</v>
      </c>
      <c r="U71">
        <f>'B 103 Q2 2023'!U71</f>
        <v>8589</v>
      </c>
      <c r="V71">
        <f>'B 103 Q2 2023'!V71</f>
        <v>1278</v>
      </c>
      <c r="W71">
        <f>'B 103 Q2 2023'!W71</f>
        <v>0</v>
      </c>
      <c r="X71">
        <f>'B 103 Q2 2023'!X71</f>
        <v>31568</v>
      </c>
      <c r="Y71">
        <f>'B 103 Q2 2023'!Y71</f>
        <v>85</v>
      </c>
      <c r="Z71">
        <f>'B 103 Q2 2023'!Z71</f>
        <v>0</v>
      </c>
      <c r="AA71">
        <f>'B 103 Q2 2023'!AA71</f>
        <v>89372</v>
      </c>
      <c r="AB71">
        <f>'B 103 Q2 2023'!AB71</f>
        <v>14998</v>
      </c>
      <c r="AC71">
        <f>'B 103 Q2 2023'!AC71</f>
        <v>553931</v>
      </c>
      <c r="AD71">
        <f>'B 103 Q2 2023'!AD71</f>
        <v>80254</v>
      </c>
      <c r="AE71">
        <f>'B 103 Q2 2023'!AE71</f>
        <v>1017</v>
      </c>
      <c r="AF71">
        <f>'B 103 Q2 2023'!AF71</f>
        <v>0</v>
      </c>
      <c r="AG71">
        <f>'B 103 Q2 2023'!AG71</f>
        <v>79237</v>
      </c>
      <c r="AH71">
        <f>'B 103 Q2 2023'!AH71</f>
        <v>68112</v>
      </c>
      <c r="AI71">
        <f>'B 103 Q2 2023'!AI71</f>
        <v>37134</v>
      </c>
      <c r="AJ71">
        <f>'B 103 Q2 2023'!AJ71</f>
        <v>8712</v>
      </c>
      <c r="AK71">
        <f>'B 103 Q2 2023'!AK71</f>
        <v>22266</v>
      </c>
      <c r="AL71">
        <f>'B 103 Q2 2023'!AL71</f>
        <v>1114</v>
      </c>
      <c r="AM71">
        <f>'B 103 Q2 2023'!AM71</f>
        <v>63376</v>
      </c>
      <c r="AN71">
        <f>'B 103 Q2 2023'!AN71</f>
        <v>11557</v>
      </c>
      <c r="AO71">
        <f>'B 103 Q2 2023'!AO71</f>
        <v>329518</v>
      </c>
      <c r="AP71">
        <f>'B 103 Q2 2023'!AP71</f>
        <v>263591</v>
      </c>
      <c r="AQ71">
        <f>'B 103 Q2 2023'!AQ71</f>
        <v>423621</v>
      </c>
      <c r="AR71">
        <f>'B 103 Q2 2023'!AR71</f>
        <v>423621</v>
      </c>
      <c r="AS71">
        <f>'B 103 Q2 2023'!AS71</f>
        <v>0</v>
      </c>
      <c r="AT71">
        <f>'B 103 Q2 2023'!AT71</f>
        <v>4286</v>
      </c>
      <c r="AU71">
        <f>'B 103 Q2 2023'!AU71</f>
        <v>162.3376463115105</v>
      </c>
      <c r="AV71">
        <f>'B 103 Q2 2023'!AV71</f>
        <v>34.672498483836137</v>
      </c>
      <c r="AW71">
        <f>'B 103 Q2 2023'!AW71</f>
        <v>56.28651795605375</v>
      </c>
      <c r="AX71">
        <f>'B 103 Q2 2023'!AX71</f>
        <v>614553</v>
      </c>
      <c r="AY71">
        <f>'B 103 Q2 2023'!AY71</f>
        <v>417914</v>
      </c>
      <c r="AZ71">
        <f>'B 103 Q2 2023'!AZ71</f>
        <v>180918</v>
      </c>
      <c r="BA71">
        <f>'B 103 Q2 2023'!BA71</f>
        <v>119163</v>
      </c>
      <c r="BB71">
        <f>'B 103 Q2 2023'!BB71</f>
        <v>24334</v>
      </c>
      <c r="BC71">
        <f>'B 103 Q2 2023'!BC71</f>
        <v>93499</v>
      </c>
      <c r="BD71">
        <f>'B 103 Q2 2023'!BD71</f>
        <v>60622</v>
      </c>
      <c r="BF71">
        <f t="shared" si="2"/>
        <v>162.3376463115105</v>
      </c>
      <c r="BG71">
        <f t="shared" ref="BG71:BG134" si="4">AO71</f>
        <v>329518</v>
      </c>
      <c r="BH71">
        <f t="shared" ref="BH71:BH134" si="5">BG71*100/BF71</f>
        <v>202983.10803871477</v>
      </c>
      <c r="BI71">
        <f t="shared" si="3"/>
        <v>176291.10803871477</v>
      </c>
    </row>
    <row r="72" spans="1:61" x14ac:dyDescent="0.25">
      <c r="A72" t="str">
        <f>'B 103 Q2 2023'!A72</f>
        <v>1961Q4</v>
      </c>
      <c r="B72">
        <f>'B 103 Q2 2023'!B72</f>
        <v>828029</v>
      </c>
      <c r="C72">
        <f>'B 103 Q2 2023'!C72</f>
        <v>626539</v>
      </c>
      <c r="D72">
        <f>'B 103 Q2 2023'!D72</f>
        <v>362550</v>
      </c>
      <c r="E72">
        <f>'B 103 Q2 2023'!E72</f>
        <v>145126</v>
      </c>
      <c r="F72">
        <f>'B 103 Q2 2023'!F72</f>
        <v>27234</v>
      </c>
      <c r="G72">
        <f>'B 103 Q2 2023'!G72</f>
        <v>91629</v>
      </c>
      <c r="H72">
        <f>'B 103 Q2 2023'!H72</f>
        <v>201490</v>
      </c>
      <c r="I72">
        <f>'B 103 Q2 2023'!I72</f>
        <v>236</v>
      </c>
      <c r="J72">
        <f>'B 103 Q2 2023'!J72</f>
        <v>31673</v>
      </c>
      <c r="K72">
        <f>'B 103 Q2 2023'!K72</f>
        <v>4100</v>
      </c>
      <c r="L72">
        <f>'B 103 Q2 2023'!L72</f>
        <v>0</v>
      </c>
      <c r="M72">
        <f>'B 103 Q2 2023'!M72</f>
        <v>0</v>
      </c>
      <c r="N72">
        <f>'B 103 Q2 2023'!N72</f>
        <v>18828</v>
      </c>
      <c r="O72">
        <f>'B 103 Q2 2023'!O72</f>
        <v>1089</v>
      </c>
      <c r="P72">
        <f>'B 103 Q2 2023'!P72</f>
        <v>14096</v>
      </c>
      <c r="Q72">
        <f>'B 103 Q2 2023'!Q72</f>
        <v>1248</v>
      </c>
      <c r="R72">
        <f>'B 103 Q2 2023'!R72</f>
        <v>2395</v>
      </c>
      <c r="S72">
        <f>'B 103 Q2 2023'!S72</f>
        <v>9650</v>
      </c>
      <c r="T72">
        <f>'B 103 Q2 2023'!T72</f>
        <v>33</v>
      </c>
      <c r="U72">
        <f>'B 103 Q2 2023'!U72</f>
        <v>9617</v>
      </c>
      <c r="V72">
        <f>'B 103 Q2 2023'!V72</f>
        <v>1299</v>
      </c>
      <c r="W72">
        <f>'B 103 Q2 2023'!W72</f>
        <v>0</v>
      </c>
      <c r="X72">
        <f>'B 103 Q2 2023'!X72</f>
        <v>32088</v>
      </c>
      <c r="Y72">
        <f>'B 103 Q2 2023'!Y72</f>
        <v>88</v>
      </c>
      <c r="Z72">
        <f>'B 103 Q2 2023'!Z72</f>
        <v>0</v>
      </c>
      <c r="AA72">
        <f>'B 103 Q2 2023'!AA72</f>
        <v>88253</v>
      </c>
      <c r="AB72">
        <f>'B 103 Q2 2023'!AB72</f>
        <v>15275</v>
      </c>
      <c r="AC72">
        <f>'B 103 Q2 2023'!AC72</f>
        <v>574954</v>
      </c>
      <c r="AD72">
        <f>'B 103 Q2 2023'!AD72</f>
        <v>81705</v>
      </c>
      <c r="AE72">
        <f>'B 103 Q2 2023'!AE72</f>
        <v>1094</v>
      </c>
      <c r="AF72">
        <f>'B 103 Q2 2023'!AF72</f>
        <v>0</v>
      </c>
      <c r="AG72">
        <f>'B 103 Q2 2023'!AG72</f>
        <v>80611</v>
      </c>
      <c r="AH72">
        <f>'B 103 Q2 2023'!AH72</f>
        <v>71282</v>
      </c>
      <c r="AI72">
        <f>'B 103 Q2 2023'!AI72</f>
        <v>38585</v>
      </c>
      <c r="AJ72">
        <f>'B 103 Q2 2023'!AJ72</f>
        <v>9454</v>
      </c>
      <c r="AK72">
        <f>'B 103 Q2 2023'!AK72</f>
        <v>23243</v>
      </c>
      <c r="AL72">
        <f>'B 103 Q2 2023'!AL72</f>
        <v>1092</v>
      </c>
      <c r="AM72">
        <f>'B 103 Q2 2023'!AM72</f>
        <v>65676</v>
      </c>
      <c r="AN72">
        <f>'B 103 Q2 2023'!AN72</f>
        <v>13274</v>
      </c>
      <c r="AO72">
        <f>'B 103 Q2 2023'!AO72</f>
        <v>341925</v>
      </c>
      <c r="AP72">
        <f>'B 103 Q2 2023'!AP72</f>
        <v>253075</v>
      </c>
      <c r="AQ72">
        <f>'B 103 Q2 2023'!AQ72</f>
        <v>437674</v>
      </c>
      <c r="AR72">
        <f>'B 103 Q2 2023'!AR72</f>
        <v>437674</v>
      </c>
      <c r="AS72">
        <f>'B 103 Q2 2023'!AS72</f>
        <v>0</v>
      </c>
      <c r="AT72">
        <f>'B 103 Q2 2023'!AT72</f>
        <v>4194</v>
      </c>
      <c r="AU72">
        <f>'B 103 Q2 2023'!AU72</f>
        <v>174.59965987804037</v>
      </c>
      <c r="AV72">
        <f>'B 103 Q2 2023'!AV72</f>
        <v>34.622725956755637</v>
      </c>
      <c r="AW72">
        <f>'B 103 Q2 2023'!AW72</f>
        <v>60.451161761001352</v>
      </c>
      <c r="AX72">
        <f>'B 103 Q2 2023'!AX72</f>
        <v>625885</v>
      </c>
      <c r="AY72">
        <f>'B 103 Q2 2023'!AY72</f>
        <v>424395</v>
      </c>
      <c r="AZ72">
        <f>'B 103 Q2 2023'!AZ72</f>
        <v>183488</v>
      </c>
      <c r="BA72">
        <f>'B 103 Q2 2023'!BA72</f>
        <v>120985</v>
      </c>
      <c r="BB72">
        <f>'B 103 Q2 2023'!BB72</f>
        <v>24875</v>
      </c>
      <c r="BC72">
        <f>'B 103 Q2 2023'!BC72</f>
        <v>95047</v>
      </c>
      <c r="BD72">
        <f>'B 103 Q2 2023'!BD72</f>
        <v>50931</v>
      </c>
      <c r="BF72">
        <f t="shared" ref="BF72:BF135" si="6">AU72</f>
        <v>174.59965987804037</v>
      </c>
      <c r="BG72">
        <f t="shared" si="4"/>
        <v>341925</v>
      </c>
      <c r="BH72">
        <f t="shared" si="5"/>
        <v>195833.71481871046</v>
      </c>
      <c r="BI72">
        <f t="shared" si="3"/>
        <v>168599.71481871046</v>
      </c>
    </row>
    <row r="73" spans="1:61" x14ac:dyDescent="0.25">
      <c r="A73" t="str">
        <f>'B 103 Q2 2023'!A73</f>
        <v>1962Q1</v>
      </c>
      <c r="B73">
        <f>'B 103 Q2 2023'!B73</f>
        <v>833840</v>
      </c>
      <c r="C73">
        <f>'B 103 Q2 2023'!C73</f>
        <v>632558</v>
      </c>
      <c r="D73">
        <f>'B 103 Q2 2023'!D73</f>
        <v>364783</v>
      </c>
      <c r="E73">
        <f>'B 103 Q2 2023'!E73</f>
        <v>146727</v>
      </c>
      <c r="F73">
        <f>'B 103 Q2 2023'!F73</f>
        <v>27680</v>
      </c>
      <c r="G73">
        <f>'B 103 Q2 2023'!G73</f>
        <v>93368</v>
      </c>
      <c r="H73">
        <f>'B 103 Q2 2023'!H73</f>
        <v>201282</v>
      </c>
      <c r="I73">
        <f>'B 103 Q2 2023'!I73</f>
        <v>234</v>
      </c>
      <c r="J73">
        <f>'B 103 Q2 2023'!J73</f>
        <v>28211</v>
      </c>
      <c r="K73">
        <f>'B 103 Q2 2023'!K73</f>
        <v>5395</v>
      </c>
      <c r="L73">
        <f>'B 103 Q2 2023'!L73</f>
        <v>0</v>
      </c>
      <c r="M73">
        <f>'B 103 Q2 2023'!M73</f>
        <v>0</v>
      </c>
      <c r="N73">
        <f>'B 103 Q2 2023'!N73</f>
        <v>19393</v>
      </c>
      <c r="O73">
        <f>'B 103 Q2 2023'!O73</f>
        <v>562</v>
      </c>
      <c r="P73">
        <f>'B 103 Q2 2023'!P73</f>
        <v>14217</v>
      </c>
      <c r="Q73">
        <f>'B 103 Q2 2023'!Q73</f>
        <v>1238</v>
      </c>
      <c r="R73">
        <f>'B 103 Q2 2023'!R73</f>
        <v>3376</v>
      </c>
      <c r="S73">
        <f>'B 103 Q2 2023'!S73</f>
        <v>8569</v>
      </c>
      <c r="T73">
        <f>'B 103 Q2 2023'!T73</f>
        <v>38</v>
      </c>
      <c r="U73">
        <f>'B 103 Q2 2023'!U73</f>
        <v>8531</v>
      </c>
      <c r="V73">
        <f>'B 103 Q2 2023'!V73</f>
        <v>1316</v>
      </c>
      <c r="W73">
        <f>'B 103 Q2 2023'!W73</f>
        <v>0</v>
      </c>
      <c r="X73">
        <f>'B 103 Q2 2023'!X73</f>
        <v>32538</v>
      </c>
      <c r="Y73">
        <f>'B 103 Q2 2023'!Y73</f>
        <v>91</v>
      </c>
      <c r="Z73">
        <f>'B 103 Q2 2023'!Z73</f>
        <v>31</v>
      </c>
      <c r="AA73">
        <f>'B 103 Q2 2023'!AA73</f>
        <v>89326</v>
      </c>
      <c r="AB73">
        <f>'B 103 Q2 2023'!AB73</f>
        <v>16178</v>
      </c>
      <c r="AC73">
        <f>'B 103 Q2 2023'!AC73</f>
        <v>574059</v>
      </c>
      <c r="AD73">
        <f>'B 103 Q2 2023'!AD73</f>
        <v>82568</v>
      </c>
      <c r="AE73">
        <f>'B 103 Q2 2023'!AE73</f>
        <v>1131</v>
      </c>
      <c r="AF73">
        <f>'B 103 Q2 2023'!AF73</f>
        <v>0</v>
      </c>
      <c r="AG73">
        <f>'B 103 Q2 2023'!AG73</f>
        <v>81437</v>
      </c>
      <c r="AH73">
        <f>'B 103 Q2 2023'!AH73</f>
        <v>71195</v>
      </c>
      <c r="AI73">
        <f>'B 103 Q2 2023'!AI73</f>
        <v>38089</v>
      </c>
      <c r="AJ73">
        <f>'B 103 Q2 2023'!AJ73</f>
        <v>9530</v>
      </c>
      <c r="AK73">
        <f>'B 103 Q2 2023'!AK73</f>
        <v>23576</v>
      </c>
      <c r="AL73">
        <f>'B 103 Q2 2023'!AL73</f>
        <v>1099</v>
      </c>
      <c r="AM73">
        <f>'B 103 Q2 2023'!AM73</f>
        <v>64315</v>
      </c>
      <c r="AN73">
        <f>'B 103 Q2 2023'!AN73</f>
        <v>12916</v>
      </c>
      <c r="AO73">
        <f>'B 103 Q2 2023'!AO73</f>
        <v>341966</v>
      </c>
      <c r="AP73">
        <f>'B 103 Q2 2023'!AP73</f>
        <v>259781</v>
      </c>
      <c r="AQ73">
        <f>'B 103 Q2 2023'!AQ73</f>
        <v>427931</v>
      </c>
      <c r="AR73">
        <f>'B 103 Q2 2023'!AR73</f>
        <v>427931</v>
      </c>
      <c r="AS73">
        <f>'B 103 Q2 2023'!AS73</f>
        <v>0</v>
      </c>
      <c r="AT73">
        <f>'B 103 Q2 2023'!AT73</f>
        <v>4231</v>
      </c>
      <c r="AU73">
        <f>'B 103 Q2 2023'!AU73</f>
        <v>166.35597741707539</v>
      </c>
      <c r="AV73">
        <f>'B 103 Q2 2023'!AV73</f>
        <v>35.580026694052819</v>
      </c>
      <c r="AW73">
        <f>'B 103 Q2 2023'!AW73</f>
        <v>59.189501172147914</v>
      </c>
      <c r="AX73">
        <f>'B 103 Q2 2023'!AX73</f>
        <v>633224</v>
      </c>
      <c r="AY73">
        <f>'B 103 Q2 2023'!AY73</f>
        <v>431942</v>
      </c>
      <c r="AZ73">
        <f>'B 103 Q2 2023'!AZ73</f>
        <v>186027</v>
      </c>
      <c r="BA73">
        <f>'B 103 Q2 2023'!BA73</f>
        <v>122904</v>
      </c>
      <c r="BB73">
        <f>'B 103 Q2 2023'!BB73</f>
        <v>25393</v>
      </c>
      <c r="BC73">
        <f>'B 103 Q2 2023'!BC73</f>
        <v>97618</v>
      </c>
      <c r="BD73">
        <f>'B 103 Q2 2023'!BD73</f>
        <v>59165</v>
      </c>
      <c r="BF73">
        <f t="shared" si="6"/>
        <v>166.35597741707539</v>
      </c>
      <c r="BG73">
        <f t="shared" si="4"/>
        <v>341966</v>
      </c>
      <c r="BH73">
        <f t="shared" si="5"/>
        <v>205562.79690668892</v>
      </c>
      <c r="BI73">
        <f t="shared" ref="BI73:BI136" si="7">BH73-F73</f>
        <v>177882.79690668892</v>
      </c>
    </row>
    <row r="74" spans="1:61" x14ac:dyDescent="0.25">
      <c r="A74" t="str">
        <f>'B 103 Q2 2023'!A74</f>
        <v>1962Q2</v>
      </c>
      <c r="B74">
        <f>'B 103 Q2 2023'!B74</f>
        <v>842321</v>
      </c>
      <c r="C74">
        <f>'B 103 Q2 2023'!C74</f>
        <v>637840</v>
      </c>
      <c r="D74">
        <f>'B 103 Q2 2023'!D74</f>
        <v>366637</v>
      </c>
      <c r="E74">
        <f>'B 103 Q2 2023'!E74</f>
        <v>148519</v>
      </c>
      <c r="F74">
        <f>'B 103 Q2 2023'!F74</f>
        <v>28184</v>
      </c>
      <c r="G74">
        <f>'B 103 Q2 2023'!G74</f>
        <v>94500</v>
      </c>
      <c r="H74">
        <f>'B 103 Q2 2023'!H74</f>
        <v>204481</v>
      </c>
      <c r="I74">
        <f>'B 103 Q2 2023'!I74</f>
        <v>296</v>
      </c>
      <c r="J74">
        <f>'B 103 Q2 2023'!J74</f>
        <v>29469</v>
      </c>
      <c r="K74">
        <f>'B 103 Q2 2023'!K74</f>
        <v>5554</v>
      </c>
      <c r="L74">
        <f>'B 103 Q2 2023'!L74</f>
        <v>0</v>
      </c>
      <c r="M74">
        <f>'B 103 Q2 2023'!M74</f>
        <v>0</v>
      </c>
      <c r="N74">
        <f>'B 103 Q2 2023'!N74</f>
        <v>18221</v>
      </c>
      <c r="O74">
        <f>'B 103 Q2 2023'!O74</f>
        <v>907</v>
      </c>
      <c r="P74">
        <f>'B 103 Q2 2023'!P74</f>
        <v>13061</v>
      </c>
      <c r="Q74">
        <f>'B 103 Q2 2023'!Q74</f>
        <v>1184</v>
      </c>
      <c r="R74">
        <f>'B 103 Q2 2023'!R74</f>
        <v>3069</v>
      </c>
      <c r="S74">
        <f>'B 103 Q2 2023'!S74</f>
        <v>9450</v>
      </c>
      <c r="T74">
        <f>'B 103 Q2 2023'!T74</f>
        <v>44</v>
      </c>
      <c r="U74">
        <f>'B 103 Q2 2023'!U74</f>
        <v>9406</v>
      </c>
      <c r="V74">
        <f>'B 103 Q2 2023'!V74</f>
        <v>1342</v>
      </c>
      <c r="W74">
        <f>'B 103 Q2 2023'!W74</f>
        <v>0</v>
      </c>
      <c r="X74">
        <f>'B 103 Q2 2023'!X74</f>
        <v>33183</v>
      </c>
      <c r="Y74">
        <f>'B 103 Q2 2023'!Y74</f>
        <v>95</v>
      </c>
      <c r="Z74">
        <f>'B 103 Q2 2023'!Z74</f>
        <v>82</v>
      </c>
      <c r="AA74">
        <f>'B 103 Q2 2023'!AA74</f>
        <v>90553</v>
      </c>
      <c r="AB74">
        <f>'B 103 Q2 2023'!AB74</f>
        <v>16236</v>
      </c>
      <c r="AC74">
        <f>'B 103 Q2 2023'!AC74</f>
        <v>582209</v>
      </c>
      <c r="AD74">
        <f>'B 103 Q2 2023'!AD74</f>
        <v>84073</v>
      </c>
      <c r="AE74">
        <f>'B 103 Q2 2023'!AE74</f>
        <v>1092</v>
      </c>
      <c r="AF74">
        <f>'B 103 Q2 2023'!AF74</f>
        <v>0</v>
      </c>
      <c r="AG74">
        <f>'B 103 Q2 2023'!AG74</f>
        <v>82981</v>
      </c>
      <c r="AH74">
        <f>'B 103 Q2 2023'!AH74</f>
        <v>73147</v>
      </c>
      <c r="AI74">
        <f>'B 103 Q2 2023'!AI74</f>
        <v>39474</v>
      </c>
      <c r="AJ74">
        <f>'B 103 Q2 2023'!AJ74</f>
        <v>9680</v>
      </c>
      <c r="AK74">
        <f>'B 103 Q2 2023'!AK74</f>
        <v>23993</v>
      </c>
      <c r="AL74">
        <f>'B 103 Q2 2023'!AL74</f>
        <v>1118</v>
      </c>
      <c r="AM74">
        <f>'B 103 Q2 2023'!AM74</f>
        <v>65041</v>
      </c>
      <c r="AN74">
        <f>'B 103 Q2 2023'!AN74</f>
        <v>13001</v>
      </c>
      <c r="AO74">
        <f>'B 103 Q2 2023'!AO74</f>
        <v>345829</v>
      </c>
      <c r="AP74">
        <f>'B 103 Q2 2023'!AP74</f>
        <v>260112</v>
      </c>
      <c r="AQ74">
        <f>'B 103 Q2 2023'!AQ74</f>
        <v>326582</v>
      </c>
      <c r="AR74">
        <f>'B 103 Q2 2023'!AR74</f>
        <v>326582</v>
      </c>
      <c r="AS74">
        <f>'B 103 Q2 2023'!AS74</f>
        <v>0</v>
      </c>
      <c r="AT74">
        <f>'B 103 Q2 2023'!AT74</f>
        <v>4299</v>
      </c>
      <c r="AU74">
        <f>'B 103 Q2 2023'!AU74</f>
        <v>127.20727564275191</v>
      </c>
      <c r="AV74">
        <f>'B 103 Q2 2023'!AV74</f>
        <v>47.515563310089085</v>
      </c>
      <c r="AW74">
        <f>'B 103 Q2 2023'!AW74</f>
        <v>60.44325359307129</v>
      </c>
      <c r="AX74">
        <f>'B 103 Q2 2023'!AX74</f>
        <v>642389</v>
      </c>
      <c r="AY74">
        <f>'B 103 Q2 2023'!AY74</f>
        <v>437908</v>
      </c>
      <c r="AZ74">
        <f>'B 103 Q2 2023'!AZ74</f>
        <v>188644</v>
      </c>
      <c r="BA74">
        <f>'B 103 Q2 2023'!BA74</f>
        <v>124924</v>
      </c>
      <c r="BB74">
        <f>'B 103 Q2 2023'!BB74</f>
        <v>25906</v>
      </c>
      <c r="BC74">
        <f>'B 103 Q2 2023'!BC74</f>
        <v>98434</v>
      </c>
      <c r="BD74">
        <f>'B 103 Q2 2023'!BD74</f>
        <v>60180</v>
      </c>
      <c r="BF74">
        <f t="shared" si="6"/>
        <v>127.20727564275191</v>
      </c>
      <c r="BG74">
        <f t="shared" si="4"/>
        <v>345829</v>
      </c>
      <c r="BH74">
        <f t="shared" si="5"/>
        <v>271862.59453525592</v>
      </c>
      <c r="BI74">
        <f t="shared" si="7"/>
        <v>243678.59453525592</v>
      </c>
    </row>
    <row r="75" spans="1:61" x14ac:dyDescent="0.25">
      <c r="A75" t="str">
        <f>'B 103 Q2 2023'!A75</f>
        <v>1962Q3</v>
      </c>
      <c r="B75">
        <f>'B 103 Q2 2023'!B75</f>
        <v>853084</v>
      </c>
      <c r="C75">
        <f>'B 103 Q2 2023'!C75</f>
        <v>644181</v>
      </c>
      <c r="D75">
        <f>'B 103 Q2 2023'!D75</f>
        <v>369051</v>
      </c>
      <c r="E75">
        <f>'B 103 Q2 2023'!E75</f>
        <v>150330</v>
      </c>
      <c r="F75">
        <f>'B 103 Q2 2023'!F75</f>
        <v>28623</v>
      </c>
      <c r="G75">
        <f>'B 103 Q2 2023'!G75</f>
        <v>96177</v>
      </c>
      <c r="H75">
        <f>'B 103 Q2 2023'!H75</f>
        <v>208903</v>
      </c>
      <c r="I75">
        <f>'B 103 Q2 2023'!I75</f>
        <v>788</v>
      </c>
      <c r="J75">
        <f>'B 103 Q2 2023'!J75</f>
        <v>30249</v>
      </c>
      <c r="K75">
        <f>'B 103 Q2 2023'!K75</f>
        <v>4903</v>
      </c>
      <c r="L75">
        <f>'B 103 Q2 2023'!L75</f>
        <v>0</v>
      </c>
      <c r="M75">
        <f>'B 103 Q2 2023'!M75</f>
        <v>0</v>
      </c>
      <c r="N75">
        <f>'B 103 Q2 2023'!N75</f>
        <v>17088</v>
      </c>
      <c r="O75">
        <f>'B 103 Q2 2023'!O75</f>
        <v>1079</v>
      </c>
      <c r="P75">
        <f>'B 103 Q2 2023'!P75</f>
        <v>11645</v>
      </c>
      <c r="Q75">
        <f>'B 103 Q2 2023'!Q75</f>
        <v>1308</v>
      </c>
      <c r="R75">
        <f>'B 103 Q2 2023'!R75</f>
        <v>3056</v>
      </c>
      <c r="S75">
        <f>'B 103 Q2 2023'!S75</f>
        <v>9484</v>
      </c>
      <c r="T75">
        <f>'B 103 Q2 2023'!T75</f>
        <v>50</v>
      </c>
      <c r="U75">
        <f>'B 103 Q2 2023'!U75</f>
        <v>9434</v>
      </c>
      <c r="V75">
        <f>'B 103 Q2 2023'!V75</f>
        <v>1367</v>
      </c>
      <c r="W75">
        <f>'B 103 Q2 2023'!W75</f>
        <v>0</v>
      </c>
      <c r="X75">
        <f>'B 103 Q2 2023'!X75</f>
        <v>33766</v>
      </c>
      <c r="Y75">
        <f>'B 103 Q2 2023'!Y75</f>
        <v>97</v>
      </c>
      <c r="Z75">
        <f>'B 103 Q2 2023'!Z75</f>
        <v>134</v>
      </c>
      <c r="AA75">
        <f>'B 103 Q2 2023'!AA75</f>
        <v>94489</v>
      </c>
      <c r="AB75">
        <f>'B 103 Q2 2023'!AB75</f>
        <v>16538</v>
      </c>
      <c r="AC75">
        <f>'B 103 Q2 2023'!AC75</f>
        <v>586015</v>
      </c>
      <c r="AD75">
        <f>'B 103 Q2 2023'!AD75</f>
        <v>84921</v>
      </c>
      <c r="AE75">
        <f>'B 103 Q2 2023'!AE75</f>
        <v>1363</v>
      </c>
      <c r="AF75">
        <f>'B 103 Q2 2023'!AF75</f>
        <v>0</v>
      </c>
      <c r="AG75">
        <f>'B 103 Q2 2023'!AG75</f>
        <v>83558</v>
      </c>
      <c r="AH75">
        <f>'B 103 Q2 2023'!AH75</f>
        <v>73801</v>
      </c>
      <c r="AI75">
        <f>'B 103 Q2 2023'!AI75</f>
        <v>40045</v>
      </c>
      <c r="AJ75">
        <f>'B 103 Q2 2023'!AJ75</f>
        <v>9268</v>
      </c>
      <c r="AK75">
        <f>'B 103 Q2 2023'!AK75</f>
        <v>24488</v>
      </c>
      <c r="AL75">
        <f>'B 103 Q2 2023'!AL75</f>
        <v>1129</v>
      </c>
      <c r="AM75">
        <f>'B 103 Q2 2023'!AM75</f>
        <v>67540</v>
      </c>
      <c r="AN75">
        <f>'B 103 Q2 2023'!AN75</f>
        <v>13996</v>
      </c>
      <c r="AO75">
        <f>'B 103 Q2 2023'!AO75</f>
        <v>344628</v>
      </c>
      <c r="AP75">
        <f>'B 103 Q2 2023'!AP75</f>
        <v>267069</v>
      </c>
      <c r="AQ75">
        <f>'B 103 Q2 2023'!AQ75</f>
        <v>345363</v>
      </c>
      <c r="AR75">
        <f>'B 103 Q2 2023'!AR75</f>
        <v>345363</v>
      </c>
      <c r="AS75">
        <f>'B 103 Q2 2023'!AS75</f>
        <v>0</v>
      </c>
      <c r="AT75">
        <f>'B 103 Q2 2023'!AT75</f>
        <v>4344</v>
      </c>
      <c r="AU75">
        <f>'B 103 Q2 2023'!AU75</f>
        <v>130.94241810793881</v>
      </c>
      <c r="AV75">
        <f>'B 103 Q2 2023'!AV75</f>
        <v>45.387275976554896</v>
      </c>
      <c r="AW75">
        <f>'B 103 Q2 2023'!AW75</f>
        <v>59.431196677024573</v>
      </c>
      <c r="AX75">
        <f>'B 103 Q2 2023'!AX75</f>
        <v>653708</v>
      </c>
      <c r="AY75">
        <f>'B 103 Q2 2023'!AY75</f>
        <v>444805</v>
      </c>
      <c r="AZ75">
        <f>'B 103 Q2 2023'!AZ75</f>
        <v>191315</v>
      </c>
      <c r="BA75">
        <f>'B 103 Q2 2023'!BA75</f>
        <v>126916</v>
      </c>
      <c r="BB75">
        <f>'B 103 Q2 2023'!BB75</f>
        <v>26412</v>
      </c>
      <c r="BC75">
        <f>'B 103 Q2 2023'!BC75</f>
        <v>100162</v>
      </c>
      <c r="BD75">
        <f>'B 103 Q2 2023'!BD75</f>
        <v>67693</v>
      </c>
      <c r="BF75">
        <f t="shared" si="6"/>
        <v>130.94241810793881</v>
      </c>
      <c r="BG75">
        <f t="shared" si="4"/>
        <v>344628</v>
      </c>
      <c r="BH75">
        <f t="shared" si="5"/>
        <v>263190.49623470014</v>
      </c>
      <c r="BI75">
        <f t="shared" si="7"/>
        <v>234567.49623470014</v>
      </c>
    </row>
    <row r="76" spans="1:61" x14ac:dyDescent="0.25">
      <c r="A76" t="str">
        <f>'B 103 Q2 2023'!A76</f>
        <v>1962Q4</v>
      </c>
      <c r="B76">
        <f>'B 103 Q2 2023'!B76</f>
        <v>862540</v>
      </c>
      <c r="C76">
        <f>'B 103 Q2 2023'!C76</f>
        <v>649377</v>
      </c>
      <c r="D76">
        <f>'B 103 Q2 2023'!D76</f>
        <v>371962</v>
      </c>
      <c r="E76">
        <f>'B 103 Q2 2023'!E76</f>
        <v>151526</v>
      </c>
      <c r="F76">
        <f>'B 103 Q2 2023'!F76</f>
        <v>29096</v>
      </c>
      <c r="G76">
        <f>'B 103 Q2 2023'!G76</f>
        <v>96793</v>
      </c>
      <c r="H76">
        <f>'B 103 Q2 2023'!H76</f>
        <v>213163</v>
      </c>
      <c r="I76">
        <f>'B 103 Q2 2023'!I76</f>
        <v>790</v>
      </c>
      <c r="J76">
        <f>'B 103 Q2 2023'!J76</f>
        <v>34564</v>
      </c>
      <c r="K76">
        <f>'B 103 Q2 2023'!K76</f>
        <v>5000</v>
      </c>
      <c r="L76">
        <f>'B 103 Q2 2023'!L76</f>
        <v>0</v>
      </c>
      <c r="M76">
        <f>'B 103 Q2 2023'!M76</f>
        <v>0</v>
      </c>
      <c r="N76">
        <f>'B 103 Q2 2023'!N76</f>
        <v>17583</v>
      </c>
      <c r="O76">
        <f>'B 103 Q2 2023'!O76</f>
        <v>1304</v>
      </c>
      <c r="P76">
        <f>'B 103 Q2 2023'!P76</f>
        <v>12307</v>
      </c>
      <c r="Q76">
        <f>'B 103 Q2 2023'!Q76</f>
        <v>1275</v>
      </c>
      <c r="R76">
        <f>'B 103 Q2 2023'!R76</f>
        <v>2697</v>
      </c>
      <c r="S76">
        <f>'B 103 Q2 2023'!S76</f>
        <v>10444</v>
      </c>
      <c r="T76">
        <f>'B 103 Q2 2023'!T76</f>
        <v>54</v>
      </c>
      <c r="U76">
        <f>'B 103 Q2 2023'!U76</f>
        <v>10390</v>
      </c>
      <c r="V76">
        <f>'B 103 Q2 2023'!V76</f>
        <v>1392</v>
      </c>
      <c r="W76">
        <f>'B 103 Q2 2023'!W76</f>
        <v>0</v>
      </c>
      <c r="X76">
        <f>'B 103 Q2 2023'!X76</f>
        <v>34401</v>
      </c>
      <c r="Y76">
        <f>'B 103 Q2 2023'!Y76</f>
        <v>99</v>
      </c>
      <c r="Z76">
        <f>'B 103 Q2 2023'!Z76</f>
        <v>168</v>
      </c>
      <c r="AA76">
        <f>'B 103 Q2 2023'!AA76</f>
        <v>92772</v>
      </c>
      <c r="AB76">
        <f>'B 103 Q2 2023'!AB76</f>
        <v>15950</v>
      </c>
      <c r="AC76">
        <f>'B 103 Q2 2023'!AC76</f>
        <v>589959</v>
      </c>
      <c r="AD76">
        <f>'B 103 Q2 2023'!AD76</f>
        <v>85841</v>
      </c>
      <c r="AE76">
        <f>'B 103 Q2 2023'!AE76</f>
        <v>1198</v>
      </c>
      <c r="AF76">
        <f>'B 103 Q2 2023'!AF76</f>
        <v>0</v>
      </c>
      <c r="AG76">
        <f>'B 103 Q2 2023'!AG76</f>
        <v>84643</v>
      </c>
      <c r="AH76">
        <f>'B 103 Q2 2023'!AH76</f>
        <v>77625</v>
      </c>
      <c r="AI76">
        <f>'B 103 Q2 2023'!AI76</f>
        <v>42226</v>
      </c>
      <c r="AJ76">
        <f>'B 103 Q2 2023'!AJ76</f>
        <v>9836</v>
      </c>
      <c r="AK76">
        <f>'B 103 Q2 2023'!AK76</f>
        <v>25563</v>
      </c>
      <c r="AL76">
        <f>'B 103 Q2 2023'!AL76</f>
        <v>1171</v>
      </c>
      <c r="AM76">
        <f>'B 103 Q2 2023'!AM76</f>
        <v>68611</v>
      </c>
      <c r="AN76">
        <f>'B 103 Q2 2023'!AN76</f>
        <v>14355</v>
      </c>
      <c r="AO76">
        <f>'B 103 Q2 2023'!AO76</f>
        <v>342356</v>
      </c>
      <c r="AP76">
        <f>'B 103 Q2 2023'!AP76</f>
        <v>272581</v>
      </c>
      <c r="AQ76">
        <f>'B 103 Q2 2023'!AQ76</f>
        <v>424314</v>
      </c>
      <c r="AR76">
        <f>'B 103 Q2 2023'!AR76</f>
        <v>424314</v>
      </c>
      <c r="AS76">
        <f>'B 103 Q2 2023'!AS76</f>
        <v>0</v>
      </c>
      <c r="AT76">
        <f>'B 103 Q2 2023'!AT76</f>
        <v>4502</v>
      </c>
      <c r="AU76">
        <f>'B 103 Q2 2023'!AU76</f>
        <v>157.3168372693639</v>
      </c>
      <c r="AV76">
        <f>'B 103 Q2 2023'!AV76</f>
        <v>38.120294597877887</v>
      </c>
      <c r="AW76">
        <f>'B 103 Q2 2023'!AW76</f>
        <v>59.969641819145686</v>
      </c>
      <c r="AX76">
        <f>'B 103 Q2 2023'!AX76</f>
        <v>663418</v>
      </c>
      <c r="AY76">
        <f>'B 103 Q2 2023'!AY76</f>
        <v>450255</v>
      </c>
      <c r="AZ76">
        <f>'B 103 Q2 2023'!AZ76</f>
        <v>193921</v>
      </c>
      <c r="BA76">
        <f>'B 103 Q2 2023'!BA76</f>
        <v>128843</v>
      </c>
      <c r="BB76">
        <f>'B 103 Q2 2023'!BB76</f>
        <v>26935</v>
      </c>
      <c r="BC76">
        <f>'B 103 Q2 2023'!BC76</f>
        <v>100556</v>
      </c>
      <c r="BD76">
        <f>'B 103 Q2 2023'!BD76</f>
        <v>73459</v>
      </c>
      <c r="BF76">
        <f t="shared" si="6"/>
        <v>157.3168372693639</v>
      </c>
      <c r="BG76">
        <f t="shared" si="4"/>
        <v>342356</v>
      </c>
      <c r="BH76">
        <f t="shared" si="5"/>
        <v>217621.96974110595</v>
      </c>
      <c r="BI76">
        <f t="shared" si="7"/>
        <v>188525.96974110595</v>
      </c>
    </row>
    <row r="77" spans="1:61" x14ac:dyDescent="0.25">
      <c r="A77" t="str">
        <f>'B 103 Q2 2023'!A77</f>
        <v>1963Q1</v>
      </c>
      <c r="B77">
        <f>'B 103 Q2 2023'!B77</f>
        <v>867697</v>
      </c>
      <c r="C77">
        <f>'B 103 Q2 2023'!C77</f>
        <v>654164</v>
      </c>
      <c r="D77">
        <f>'B 103 Q2 2023'!D77</f>
        <v>373814</v>
      </c>
      <c r="E77">
        <f>'B 103 Q2 2023'!E77</f>
        <v>153098</v>
      </c>
      <c r="F77">
        <f>'B 103 Q2 2023'!F77</f>
        <v>29532</v>
      </c>
      <c r="G77">
        <f>'B 103 Q2 2023'!G77</f>
        <v>97720</v>
      </c>
      <c r="H77">
        <f>'B 103 Q2 2023'!H77</f>
        <v>213533</v>
      </c>
      <c r="I77">
        <f>'B 103 Q2 2023'!I77</f>
        <v>828</v>
      </c>
      <c r="J77">
        <f>'B 103 Q2 2023'!J77</f>
        <v>27771</v>
      </c>
      <c r="K77">
        <f>'B 103 Q2 2023'!K77</f>
        <v>5344</v>
      </c>
      <c r="L77">
        <f>'B 103 Q2 2023'!L77</f>
        <v>0</v>
      </c>
      <c r="M77">
        <f>'B 103 Q2 2023'!M77</f>
        <v>0</v>
      </c>
      <c r="N77">
        <f>'B 103 Q2 2023'!N77</f>
        <v>21755</v>
      </c>
      <c r="O77">
        <f>'B 103 Q2 2023'!O77</f>
        <v>1092</v>
      </c>
      <c r="P77">
        <f>'B 103 Q2 2023'!P77</f>
        <v>16367</v>
      </c>
      <c r="Q77">
        <f>'B 103 Q2 2023'!Q77</f>
        <v>930</v>
      </c>
      <c r="R77">
        <f>'B 103 Q2 2023'!R77</f>
        <v>3366</v>
      </c>
      <c r="S77">
        <f>'B 103 Q2 2023'!S77</f>
        <v>9406</v>
      </c>
      <c r="T77">
        <f>'B 103 Q2 2023'!T77</f>
        <v>56</v>
      </c>
      <c r="U77">
        <f>'B 103 Q2 2023'!U77</f>
        <v>9350</v>
      </c>
      <c r="V77">
        <f>'B 103 Q2 2023'!V77</f>
        <v>1427</v>
      </c>
      <c r="W77">
        <f>'B 103 Q2 2023'!W77</f>
        <v>11691</v>
      </c>
      <c r="X77">
        <f>'B 103 Q2 2023'!X77</f>
        <v>35258</v>
      </c>
      <c r="Y77">
        <f>'B 103 Q2 2023'!Y77</f>
        <v>99</v>
      </c>
      <c r="Z77">
        <f>'B 103 Q2 2023'!Z77</f>
        <v>187</v>
      </c>
      <c r="AA77">
        <f>'B 103 Q2 2023'!AA77</f>
        <v>94615</v>
      </c>
      <c r="AB77">
        <f>'B 103 Q2 2023'!AB77</f>
        <v>5152</v>
      </c>
      <c r="AC77">
        <f>'B 103 Q2 2023'!AC77</f>
        <v>588683</v>
      </c>
      <c r="AD77">
        <f>'B 103 Q2 2023'!AD77</f>
        <v>86793</v>
      </c>
      <c r="AE77">
        <f>'B 103 Q2 2023'!AE77</f>
        <v>1214</v>
      </c>
      <c r="AF77">
        <f>'B 103 Q2 2023'!AF77</f>
        <v>0</v>
      </c>
      <c r="AG77">
        <f>'B 103 Q2 2023'!AG77</f>
        <v>85579</v>
      </c>
      <c r="AH77">
        <f>'B 103 Q2 2023'!AH77</f>
        <v>77938</v>
      </c>
      <c r="AI77">
        <f>'B 103 Q2 2023'!AI77</f>
        <v>41735</v>
      </c>
      <c r="AJ77">
        <f>'B 103 Q2 2023'!AJ77</f>
        <v>10253</v>
      </c>
      <c r="AK77">
        <f>'B 103 Q2 2023'!AK77</f>
        <v>25950</v>
      </c>
      <c r="AL77">
        <f>'B 103 Q2 2023'!AL77</f>
        <v>1184</v>
      </c>
      <c r="AM77">
        <f>'B 103 Q2 2023'!AM77</f>
        <v>68025</v>
      </c>
      <c r="AN77">
        <f>'B 103 Q2 2023'!AN77</f>
        <v>13596</v>
      </c>
      <c r="AO77">
        <f>'B 103 Q2 2023'!AO77</f>
        <v>341147</v>
      </c>
      <c r="AP77">
        <f>'B 103 Q2 2023'!AP77</f>
        <v>279014</v>
      </c>
      <c r="AQ77">
        <f>'B 103 Q2 2023'!AQ77</f>
        <v>447981</v>
      </c>
      <c r="AR77">
        <f>'B 103 Q2 2023'!AR77</f>
        <v>447981</v>
      </c>
      <c r="AS77">
        <f>'B 103 Q2 2023'!AS77</f>
        <v>0</v>
      </c>
      <c r="AT77">
        <f>'B 103 Q2 2023'!AT77</f>
        <v>4550</v>
      </c>
      <c r="AU77">
        <f>'B 103 Q2 2023'!AU77</f>
        <v>162.18954023026211</v>
      </c>
      <c r="AV77">
        <f>'B 103 Q2 2023'!AV77</f>
        <v>36.402074050368654</v>
      </c>
      <c r="AW77">
        <f>'B 103 Q2 2023'!AW77</f>
        <v>59.040356536572489</v>
      </c>
      <c r="AX77">
        <f>'B 103 Q2 2023'!AX77</f>
        <v>670438</v>
      </c>
      <c r="AY77">
        <f>'B 103 Q2 2023'!AY77</f>
        <v>456905</v>
      </c>
      <c r="AZ77">
        <f>'B 103 Q2 2023'!AZ77</f>
        <v>196364</v>
      </c>
      <c r="BA77">
        <f>'B 103 Q2 2023'!BA77</f>
        <v>130807</v>
      </c>
      <c r="BB77">
        <f>'B 103 Q2 2023'!BB77</f>
        <v>27487</v>
      </c>
      <c r="BC77">
        <f>'B 103 Q2 2023'!BC77</f>
        <v>102247</v>
      </c>
      <c r="BD77">
        <f>'B 103 Q2 2023'!BD77</f>
        <v>81755</v>
      </c>
      <c r="BF77">
        <f t="shared" si="6"/>
        <v>162.18954023026211</v>
      </c>
      <c r="BG77">
        <f t="shared" si="4"/>
        <v>341147</v>
      </c>
      <c r="BH77">
        <f t="shared" si="5"/>
        <v>210338.47159050466</v>
      </c>
      <c r="BI77">
        <f t="shared" si="7"/>
        <v>180806.47159050466</v>
      </c>
    </row>
    <row r="78" spans="1:61" x14ac:dyDescent="0.25">
      <c r="A78" t="str">
        <f>'B 103 Q2 2023'!A78</f>
        <v>1963Q2</v>
      </c>
      <c r="B78">
        <f>'B 103 Q2 2023'!B78</f>
        <v>878056</v>
      </c>
      <c r="C78">
        <f>'B 103 Q2 2023'!C78</f>
        <v>659563</v>
      </c>
      <c r="D78">
        <f>'B 103 Q2 2023'!D78</f>
        <v>376082</v>
      </c>
      <c r="E78">
        <f>'B 103 Q2 2023'!E78</f>
        <v>154551</v>
      </c>
      <c r="F78">
        <f>'B 103 Q2 2023'!F78</f>
        <v>30157</v>
      </c>
      <c r="G78">
        <f>'B 103 Q2 2023'!G78</f>
        <v>98772</v>
      </c>
      <c r="H78">
        <f>'B 103 Q2 2023'!H78</f>
        <v>218493</v>
      </c>
      <c r="I78">
        <f>'B 103 Q2 2023'!I78</f>
        <v>1065</v>
      </c>
      <c r="J78">
        <f>'B 103 Q2 2023'!J78</f>
        <v>29185</v>
      </c>
      <c r="K78">
        <f>'B 103 Q2 2023'!K78</f>
        <v>5160</v>
      </c>
      <c r="L78">
        <f>'B 103 Q2 2023'!L78</f>
        <v>0</v>
      </c>
      <c r="M78">
        <f>'B 103 Q2 2023'!M78</f>
        <v>0</v>
      </c>
      <c r="N78">
        <f>'B 103 Q2 2023'!N78</f>
        <v>21340</v>
      </c>
      <c r="O78">
        <f>'B 103 Q2 2023'!O78</f>
        <v>1008</v>
      </c>
      <c r="P78">
        <f>'B 103 Q2 2023'!P78</f>
        <v>15252</v>
      </c>
      <c r="Q78">
        <f>'B 103 Q2 2023'!Q78</f>
        <v>1314</v>
      </c>
      <c r="R78">
        <f>'B 103 Q2 2023'!R78</f>
        <v>3766</v>
      </c>
      <c r="S78">
        <f>'B 103 Q2 2023'!S78</f>
        <v>10135</v>
      </c>
      <c r="T78">
        <f>'B 103 Q2 2023'!T78</f>
        <v>56</v>
      </c>
      <c r="U78">
        <f>'B 103 Q2 2023'!U78</f>
        <v>10079</v>
      </c>
      <c r="V78">
        <f>'B 103 Q2 2023'!V78</f>
        <v>1460</v>
      </c>
      <c r="W78">
        <f>'B 103 Q2 2023'!W78</f>
        <v>12026</v>
      </c>
      <c r="X78">
        <f>'B 103 Q2 2023'!X78</f>
        <v>36117</v>
      </c>
      <c r="Y78">
        <f>'B 103 Q2 2023'!Y78</f>
        <v>99</v>
      </c>
      <c r="Z78">
        <f>'B 103 Q2 2023'!Z78</f>
        <v>193</v>
      </c>
      <c r="AA78">
        <f>'B 103 Q2 2023'!AA78</f>
        <v>96295</v>
      </c>
      <c r="AB78">
        <f>'B 103 Q2 2023'!AB78</f>
        <v>5418</v>
      </c>
      <c r="AC78">
        <f>'B 103 Q2 2023'!AC78</f>
        <v>592339</v>
      </c>
      <c r="AD78">
        <f>'B 103 Q2 2023'!AD78</f>
        <v>87682</v>
      </c>
      <c r="AE78">
        <f>'B 103 Q2 2023'!AE78</f>
        <v>987</v>
      </c>
      <c r="AF78">
        <f>'B 103 Q2 2023'!AF78</f>
        <v>0</v>
      </c>
      <c r="AG78">
        <f>'B 103 Q2 2023'!AG78</f>
        <v>86695</v>
      </c>
      <c r="AH78">
        <f>'B 103 Q2 2023'!AH78</f>
        <v>79858</v>
      </c>
      <c r="AI78">
        <f>'B 103 Q2 2023'!AI78</f>
        <v>42769</v>
      </c>
      <c r="AJ78">
        <f>'B 103 Q2 2023'!AJ78</f>
        <v>10562</v>
      </c>
      <c r="AK78">
        <f>'B 103 Q2 2023'!AK78</f>
        <v>26527</v>
      </c>
      <c r="AL78">
        <f>'B 103 Q2 2023'!AL78</f>
        <v>1212</v>
      </c>
      <c r="AM78">
        <f>'B 103 Q2 2023'!AM78</f>
        <v>69619</v>
      </c>
      <c r="AN78">
        <f>'B 103 Q2 2023'!AN78</f>
        <v>13743</v>
      </c>
      <c r="AO78">
        <f>'B 103 Q2 2023'!AO78</f>
        <v>340225</v>
      </c>
      <c r="AP78">
        <f>'B 103 Q2 2023'!AP78</f>
        <v>285717</v>
      </c>
      <c r="AQ78">
        <f>'B 103 Q2 2023'!AQ78</f>
        <v>469026</v>
      </c>
      <c r="AR78">
        <f>'B 103 Q2 2023'!AR78</f>
        <v>469026</v>
      </c>
      <c r="AS78">
        <f>'B 103 Q2 2023'!AS78</f>
        <v>0</v>
      </c>
      <c r="AT78">
        <f>'B 103 Q2 2023'!AT78</f>
        <v>4657</v>
      </c>
      <c r="AU78">
        <f>'B 103 Q2 2023'!AU78</f>
        <v>165.78775474969839</v>
      </c>
      <c r="AV78">
        <f>'B 103 Q2 2023'!AV78</f>
        <v>35.369680596583358</v>
      </c>
      <c r="AW78">
        <f>'B 103 Q2 2023'!AW78</f>
        <v>58.638599323215281</v>
      </c>
      <c r="AX78">
        <f>'B 103 Q2 2023'!AX78</f>
        <v>681897</v>
      </c>
      <c r="AY78">
        <f>'B 103 Q2 2023'!AY78</f>
        <v>463404</v>
      </c>
      <c r="AZ78">
        <f>'B 103 Q2 2023'!AZ78</f>
        <v>198985</v>
      </c>
      <c r="BA78">
        <f>'B 103 Q2 2023'!BA78</f>
        <v>132810</v>
      </c>
      <c r="BB78">
        <f>'B 103 Q2 2023'!BB78</f>
        <v>28078</v>
      </c>
      <c r="BC78">
        <f>'B 103 Q2 2023'!BC78</f>
        <v>103531</v>
      </c>
      <c r="BD78">
        <f>'B 103 Q2 2023'!BD78</f>
        <v>89558</v>
      </c>
      <c r="BF78">
        <f t="shared" si="6"/>
        <v>165.78775474969839</v>
      </c>
      <c r="BG78">
        <f t="shared" si="4"/>
        <v>340225</v>
      </c>
      <c r="BH78">
        <f t="shared" si="5"/>
        <v>205217.2070932874</v>
      </c>
      <c r="BI78">
        <f t="shared" si="7"/>
        <v>175060.2070932874</v>
      </c>
    </row>
    <row r="79" spans="1:61" x14ac:dyDescent="0.25">
      <c r="A79" t="str">
        <f>'B 103 Q2 2023'!A79</f>
        <v>1963Q3</v>
      </c>
      <c r="B79">
        <f>'B 103 Q2 2023'!B79</f>
        <v>889397</v>
      </c>
      <c r="C79">
        <f>'B 103 Q2 2023'!C79</f>
        <v>666349</v>
      </c>
      <c r="D79">
        <f>'B 103 Q2 2023'!D79</f>
        <v>378751</v>
      </c>
      <c r="E79">
        <f>'B 103 Q2 2023'!E79</f>
        <v>156432</v>
      </c>
      <c r="F79">
        <f>'B 103 Q2 2023'!F79</f>
        <v>30871</v>
      </c>
      <c r="G79">
        <f>'B 103 Q2 2023'!G79</f>
        <v>100295</v>
      </c>
      <c r="H79">
        <f>'B 103 Q2 2023'!H79</f>
        <v>223048</v>
      </c>
      <c r="I79">
        <f>'B 103 Q2 2023'!I79</f>
        <v>1000</v>
      </c>
      <c r="J79">
        <f>'B 103 Q2 2023'!J79</f>
        <v>29821</v>
      </c>
      <c r="K79">
        <f>'B 103 Q2 2023'!K79</f>
        <v>5117</v>
      </c>
      <c r="L79">
        <f>'B 103 Q2 2023'!L79</f>
        <v>0</v>
      </c>
      <c r="M79">
        <f>'B 103 Q2 2023'!M79</f>
        <v>0</v>
      </c>
      <c r="N79">
        <f>'B 103 Q2 2023'!N79</f>
        <v>21017</v>
      </c>
      <c r="O79">
        <f>'B 103 Q2 2023'!O79</f>
        <v>445</v>
      </c>
      <c r="P79">
        <f>'B 103 Q2 2023'!P79</f>
        <v>14602</v>
      </c>
      <c r="Q79">
        <f>'B 103 Q2 2023'!Q79</f>
        <v>1399</v>
      </c>
      <c r="R79">
        <f>'B 103 Q2 2023'!R79</f>
        <v>4571</v>
      </c>
      <c r="S79">
        <f>'B 103 Q2 2023'!S79</f>
        <v>10312</v>
      </c>
      <c r="T79">
        <f>'B 103 Q2 2023'!T79</f>
        <v>56</v>
      </c>
      <c r="U79">
        <f>'B 103 Q2 2023'!U79</f>
        <v>10256</v>
      </c>
      <c r="V79">
        <f>'B 103 Q2 2023'!V79</f>
        <v>1486</v>
      </c>
      <c r="W79">
        <f>'B 103 Q2 2023'!W79</f>
        <v>12268</v>
      </c>
      <c r="X79">
        <f>'B 103 Q2 2023'!X79</f>
        <v>36697</v>
      </c>
      <c r="Y79">
        <f>'B 103 Q2 2023'!Y79</f>
        <v>99</v>
      </c>
      <c r="Z79">
        <f>'B 103 Q2 2023'!Z79</f>
        <v>195</v>
      </c>
      <c r="AA79">
        <f>'B 103 Q2 2023'!AA79</f>
        <v>99420</v>
      </c>
      <c r="AB79">
        <f>'B 103 Q2 2023'!AB79</f>
        <v>5616</v>
      </c>
      <c r="AC79">
        <f>'B 103 Q2 2023'!AC79</f>
        <v>596011</v>
      </c>
      <c r="AD79">
        <f>'B 103 Q2 2023'!AD79</f>
        <v>88336</v>
      </c>
      <c r="AE79">
        <f>'B 103 Q2 2023'!AE79</f>
        <v>1111</v>
      </c>
      <c r="AF79">
        <f>'B 103 Q2 2023'!AF79</f>
        <v>0</v>
      </c>
      <c r="AG79">
        <f>'B 103 Q2 2023'!AG79</f>
        <v>87225</v>
      </c>
      <c r="AH79">
        <f>'B 103 Q2 2023'!AH79</f>
        <v>80357</v>
      </c>
      <c r="AI79">
        <f>'B 103 Q2 2023'!AI79</f>
        <v>43000</v>
      </c>
      <c r="AJ79">
        <f>'B 103 Q2 2023'!AJ79</f>
        <v>10195</v>
      </c>
      <c r="AK79">
        <f>'B 103 Q2 2023'!AK79</f>
        <v>27162</v>
      </c>
      <c r="AL79">
        <f>'B 103 Q2 2023'!AL79</f>
        <v>1236</v>
      </c>
      <c r="AM79">
        <f>'B 103 Q2 2023'!AM79</f>
        <v>71911</v>
      </c>
      <c r="AN79">
        <f>'B 103 Q2 2023'!AN79</f>
        <v>14713</v>
      </c>
      <c r="AO79">
        <f>'B 103 Q2 2023'!AO79</f>
        <v>339458</v>
      </c>
      <c r="AP79">
        <f>'B 103 Q2 2023'!AP79</f>
        <v>293386</v>
      </c>
      <c r="AQ79">
        <f>'B 103 Q2 2023'!AQ79</f>
        <v>487677</v>
      </c>
      <c r="AR79">
        <f>'B 103 Q2 2023'!AR79</f>
        <v>487677</v>
      </c>
      <c r="AS79">
        <f>'B 103 Q2 2023'!AS79</f>
        <v>0</v>
      </c>
      <c r="AT79">
        <f>'B 103 Q2 2023'!AT79</f>
        <v>4755</v>
      </c>
      <c r="AU79">
        <f>'B 103 Q2 2023'!AU79</f>
        <v>167.84455921004809</v>
      </c>
      <c r="AV79">
        <f>'B 103 Q2 2023'!AV79</f>
        <v>34.257151162141717</v>
      </c>
      <c r="AW79">
        <f>'B 103 Q2 2023'!AW79</f>
        <v>57.498764366016637</v>
      </c>
      <c r="AX79">
        <f>'B 103 Q2 2023'!AX79</f>
        <v>693634</v>
      </c>
      <c r="AY79">
        <f>'B 103 Q2 2023'!AY79</f>
        <v>470586</v>
      </c>
      <c r="AZ79">
        <f>'B 103 Q2 2023'!AZ79</f>
        <v>201621</v>
      </c>
      <c r="BA79">
        <f>'B 103 Q2 2023'!BA79</f>
        <v>135000</v>
      </c>
      <c r="BB79">
        <f>'B 103 Q2 2023'!BB79</f>
        <v>28684</v>
      </c>
      <c r="BC79">
        <f>'B 103 Q2 2023'!BC79</f>
        <v>105281</v>
      </c>
      <c r="BD79">
        <f>'B 103 Q2 2023'!BD79</f>
        <v>97623</v>
      </c>
      <c r="BF79">
        <f t="shared" si="6"/>
        <v>167.84455921004809</v>
      </c>
      <c r="BG79">
        <f t="shared" si="4"/>
        <v>339458</v>
      </c>
      <c r="BH79">
        <f t="shared" si="5"/>
        <v>202245.45948801789</v>
      </c>
      <c r="BI79">
        <f t="shared" si="7"/>
        <v>171374.45948801789</v>
      </c>
    </row>
    <row r="80" spans="1:61" x14ac:dyDescent="0.25">
      <c r="A80" t="str">
        <f>'B 103 Q2 2023'!A80</f>
        <v>1963Q4</v>
      </c>
      <c r="B80">
        <f>'B 103 Q2 2023'!B80</f>
        <v>901347</v>
      </c>
      <c r="C80">
        <f>'B 103 Q2 2023'!C80</f>
        <v>672864</v>
      </c>
      <c r="D80">
        <f>'B 103 Q2 2023'!D80</f>
        <v>381280</v>
      </c>
      <c r="E80">
        <f>'B 103 Q2 2023'!E80</f>
        <v>158459</v>
      </c>
      <c r="F80">
        <f>'B 103 Q2 2023'!F80</f>
        <v>31623</v>
      </c>
      <c r="G80">
        <f>'B 103 Q2 2023'!G80</f>
        <v>101502</v>
      </c>
      <c r="H80">
        <f>'B 103 Q2 2023'!H80</f>
        <v>228483</v>
      </c>
      <c r="I80">
        <f>'B 103 Q2 2023'!I80</f>
        <v>731</v>
      </c>
      <c r="J80">
        <f>'B 103 Q2 2023'!J80</f>
        <v>33427</v>
      </c>
      <c r="K80">
        <f>'B 103 Q2 2023'!K80</f>
        <v>5687</v>
      </c>
      <c r="L80">
        <f>'B 103 Q2 2023'!L80</f>
        <v>0</v>
      </c>
      <c r="M80">
        <f>'B 103 Q2 2023'!M80</f>
        <v>0</v>
      </c>
      <c r="N80">
        <f>'B 103 Q2 2023'!N80</f>
        <v>21492</v>
      </c>
      <c r="O80">
        <f>'B 103 Q2 2023'!O80</f>
        <v>969</v>
      </c>
      <c r="P80">
        <f>'B 103 Q2 2023'!P80</f>
        <v>15128</v>
      </c>
      <c r="Q80">
        <f>'B 103 Q2 2023'!Q80</f>
        <v>1608</v>
      </c>
      <c r="R80">
        <f>'B 103 Q2 2023'!R80</f>
        <v>3787</v>
      </c>
      <c r="S80">
        <f>'B 103 Q2 2023'!S80</f>
        <v>11405</v>
      </c>
      <c r="T80">
        <f>'B 103 Q2 2023'!T80</f>
        <v>60</v>
      </c>
      <c r="U80">
        <f>'B 103 Q2 2023'!U80</f>
        <v>11345</v>
      </c>
      <c r="V80">
        <f>'B 103 Q2 2023'!V80</f>
        <v>1519</v>
      </c>
      <c r="W80">
        <f>'B 103 Q2 2023'!W80</f>
        <v>12666</v>
      </c>
      <c r="X80">
        <f>'B 103 Q2 2023'!X80</f>
        <v>37562</v>
      </c>
      <c r="Y80">
        <f>'B 103 Q2 2023'!Y80</f>
        <v>100</v>
      </c>
      <c r="Z80">
        <f>'B 103 Q2 2023'!Z80</f>
        <v>203</v>
      </c>
      <c r="AA80">
        <f>'B 103 Q2 2023'!AA80</f>
        <v>99080</v>
      </c>
      <c r="AB80">
        <f>'B 103 Q2 2023'!AB80</f>
        <v>4611</v>
      </c>
      <c r="AC80">
        <f>'B 103 Q2 2023'!AC80</f>
        <v>605853</v>
      </c>
      <c r="AD80">
        <f>'B 103 Q2 2023'!AD80</f>
        <v>89382</v>
      </c>
      <c r="AE80">
        <f>'B 103 Q2 2023'!AE80</f>
        <v>968</v>
      </c>
      <c r="AF80">
        <f>'B 103 Q2 2023'!AF80</f>
        <v>0</v>
      </c>
      <c r="AG80">
        <f>'B 103 Q2 2023'!AG80</f>
        <v>88414</v>
      </c>
      <c r="AH80">
        <f>'B 103 Q2 2023'!AH80</f>
        <v>84802</v>
      </c>
      <c r="AI80">
        <f>'B 103 Q2 2023'!AI80</f>
        <v>45623</v>
      </c>
      <c r="AJ80">
        <f>'B 103 Q2 2023'!AJ80</f>
        <v>10942</v>
      </c>
      <c r="AK80">
        <f>'B 103 Q2 2023'!AK80</f>
        <v>28236</v>
      </c>
      <c r="AL80">
        <f>'B 103 Q2 2023'!AL80</f>
        <v>1208</v>
      </c>
      <c r="AM80">
        <f>'B 103 Q2 2023'!AM80</f>
        <v>75976</v>
      </c>
      <c r="AN80">
        <f>'B 103 Q2 2023'!AN80</f>
        <v>15744</v>
      </c>
      <c r="AO80">
        <f>'B 103 Q2 2023'!AO80</f>
        <v>338741</v>
      </c>
      <c r="AP80">
        <f>'B 103 Q2 2023'!AP80</f>
        <v>295494</v>
      </c>
      <c r="AQ80">
        <f>'B 103 Q2 2023'!AQ80</f>
        <v>465779</v>
      </c>
      <c r="AR80">
        <f>'B 103 Q2 2023'!AR80</f>
        <v>465779</v>
      </c>
      <c r="AS80">
        <f>'B 103 Q2 2023'!AS80</f>
        <v>0</v>
      </c>
      <c r="AT80">
        <f>'B 103 Q2 2023'!AT80</f>
        <v>4644</v>
      </c>
      <c r="AU80">
        <f>'B 103 Q2 2023'!AU80</f>
        <v>159.19875515515139</v>
      </c>
      <c r="AV80">
        <f>'B 103 Q2 2023'!AV80</f>
        <v>37.02708432786347</v>
      </c>
      <c r="AW80">
        <f>'B 103 Q2 2023'!AW80</f>
        <v>58.946657320206818</v>
      </c>
      <c r="AX80">
        <f>'B 103 Q2 2023'!AX80</f>
        <v>706182</v>
      </c>
      <c r="AY80">
        <f>'B 103 Q2 2023'!AY80</f>
        <v>477699</v>
      </c>
      <c r="AZ80">
        <f>'B 103 Q2 2023'!AZ80</f>
        <v>204294</v>
      </c>
      <c r="BA80">
        <f>'B 103 Q2 2023'!BA80</f>
        <v>137362</v>
      </c>
      <c r="BB80">
        <f>'B 103 Q2 2023'!BB80</f>
        <v>29289</v>
      </c>
      <c r="BC80">
        <f>'B 103 Q2 2023'!BC80</f>
        <v>106754</v>
      </c>
      <c r="BD80">
        <f>'B 103 Q2 2023'!BD80</f>
        <v>100329</v>
      </c>
      <c r="BF80">
        <f t="shared" si="6"/>
        <v>159.19875515515139</v>
      </c>
      <c r="BG80">
        <f t="shared" si="4"/>
        <v>338741</v>
      </c>
      <c r="BH80">
        <f t="shared" si="5"/>
        <v>212778.67384696001</v>
      </c>
      <c r="BI80">
        <f t="shared" si="7"/>
        <v>181155.67384696001</v>
      </c>
    </row>
    <row r="81" spans="1:61" x14ac:dyDescent="0.25">
      <c r="A81" t="str">
        <f>'B 103 Q2 2023'!A81</f>
        <v>1964Q1</v>
      </c>
      <c r="B81">
        <f>'B 103 Q2 2023'!B81</f>
        <v>907371</v>
      </c>
      <c r="C81">
        <f>'B 103 Q2 2023'!C81</f>
        <v>679310</v>
      </c>
      <c r="D81">
        <f>'B 103 Q2 2023'!D81</f>
        <v>383269</v>
      </c>
      <c r="E81">
        <f>'B 103 Q2 2023'!E81</f>
        <v>160846</v>
      </c>
      <c r="F81">
        <f>'B 103 Q2 2023'!F81</f>
        <v>32253</v>
      </c>
      <c r="G81">
        <f>'B 103 Q2 2023'!G81</f>
        <v>102942</v>
      </c>
      <c r="H81">
        <f>'B 103 Q2 2023'!H81</f>
        <v>228061</v>
      </c>
      <c r="I81">
        <f>'B 103 Q2 2023'!I81</f>
        <v>867</v>
      </c>
      <c r="J81">
        <f>'B 103 Q2 2023'!J81</f>
        <v>28846</v>
      </c>
      <c r="K81">
        <f>'B 103 Q2 2023'!K81</f>
        <v>6724</v>
      </c>
      <c r="L81">
        <f>'B 103 Q2 2023'!L81</f>
        <v>0</v>
      </c>
      <c r="M81">
        <f>'B 103 Q2 2023'!M81</f>
        <v>68</v>
      </c>
      <c r="N81">
        <f>'B 103 Q2 2023'!N81</f>
        <v>22638</v>
      </c>
      <c r="O81">
        <f>'B 103 Q2 2023'!O81</f>
        <v>1341</v>
      </c>
      <c r="P81">
        <f>'B 103 Q2 2023'!P81</f>
        <v>16148</v>
      </c>
      <c r="Q81">
        <f>'B 103 Q2 2023'!Q81</f>
        <v>1325</v>
      </c>
      <c r="R81">
        <f>'B 103 Q2 2023'!R81</f>
        <v>3824</v>
      </c>
      <c r="S81">
        <f>'B 103 Q2 2023'!S81</f>
        <v>10564</v>
      </c>
      <c r="T81">
        <f>'B 103 Q2 2023'!T81</f>
        <v>65</v>
      </c>
      <c r="U81">
        <f>'B 103 Q2 2023'!U81</f>
        <v>10499</v>
      </c>
      <c r="V81">
        <f>'B 103 Q2 2023'!V81</f>
        <v>1548</v>
      </c>
      <c r="W81">
        <f>'B 103 Q2 2023'!W81</f>
        <v>13226</v>
      </c>
      <c r="X81">
        <f>'B 103 Q2 2023'!X81</f>
        <v>38273</v>
      </c>
      <c r="Y81">
        <f>'B 103 Q2 2023'!Y81</f>
        <v>101</v>
      </c>
      <c r="Z81">
        <f>'B 103 Q2 2023'!Z81</f>
        <v>214</v>
      </c>
      <c r="AA81">
        <f>'B 103 Q2 2023'!AA81</f>
        <v>100167</v>
      </c>
      <c r="AB81">
        <f>'B 103 Q2 2023'!AB81</f>
        <v>4825</v>
      </c>
      <c r="AC81">
        <f>'B 103 Q2 2023'!AC81</f>
        <v>602216</v>
      </c>
      <c r="AD81">
        <f>'B 103 Q2 2023'!AD81</f>
        <v>90039</v>
      </c>
      <c r="AE81">
        <f>'B 103 Q2 2023'!AE81</f>
        <v>948</v>
      </c>
      <c r="AF81">
        <f>'B 103 Q2 2023'!AF81</f>
        <v>0</v>
      </c>
      <c r="AG81">
        <f>'B 103 Q2 2023'!AG81</f>
        <v>89091</v>
      </c>
      <c r="AH81">
        <f>'B 103 Q2 2023'!AH81</f>
        <v>85661</v>
      </c>
      <c r="AI81">
        <f>'B 103 Q2 2023'!AI81</f>
        <v>45036</v>
      </c>
      <c r="AJ81">
        <f>'B 103 Q2 2023'!AJ81</f>
        <v>11799</v>
      </c>
      <c r="AK81">
        <f>'B 103 Q2 2023'!AK81</f>
        <v>28826</v>
      </c>
      <c r="AL81">
        <f>'B 103 Q2 2023'!AL81</f>
        <v>1224</v>
      </c>
      <c r="AM81">
        <f>'B 103 Q2 2023'!AM81</f>
        <v>72804</v>
      </c>
      <c r="AN81">
        <f>'B 103 Q2 2023'!AN81</f>
        <v>15109</v>
      </c>
      <c r="AO81">
        <f>'B 103 Q2 2023'!AO81</f>
        <v>337379</v>
      </c>
      <c r="AP81">
        <f>'B 103 Q2 2023'!AP81</f>
        <v>305155</v>
      </c>
      <c r="AQ81">
        <f>'B 103 Q2 2023'!AQ81</f>
        <v>495027</v>
      </c>
      <c r="AR81">
        <f>'B 103 Q2 2023'!AR81</f>
        <v>495027</v>
      </c>
      <c r="AS81">
        <f>'B 103 Q2 2023'!AS81</f>
        <v>0</v>
      </c>
      <c r="AT81">
        <f>'B 103 Q2 2023'!AT81</f>
        <v>4714</v>
      </c>
      <c r="AU81">
        <f>'B 103 Q2 2023'!AU81</f>
        <v>163.76616640889119</v>
      </c>
      <c r="AV81">
        <f>'B 103 Q2 2023'!AV81</f>
        <v>35.158137858259394</v>
      </c>
      <c r="AW81">
        <f>'B 103 Q2 2023'!AW81</f>
        <v>57.577134551224482</v>
      </c>
      <c r="AX81">
        <f>'B 103 Q2 2023'!AX81</f>
        <v>712699</v>
      </c>
      <c r="AY81">
        <f>'B 103 Q2 2023'!AY81</f>
        <v>484638</v>
      </c>
      <c r="AZ81">
        <f>'B 103 Q2 2023'!AZ81</f>
        <v>206998</v>
      </c>
      <c r="BA81">
        <f>'B 103 Q2 2023'!BA81</f>
        <v>139815</v>
      </c>
      <c r="BB81">
        <f>'B 103 Q2 2023'!BB81</f>
        <v>29865</v>
      </c>
      <c r="BC81">
        <f>'B 103 Q2 2023'!BC81</f>
        <v>107960</v>
      </c>
      <c r="BD81">
        <f>'B 103 Q2 2023'!BD81</f>
        <v>110483</v>
      </c>
      <c r="BF81">
        <f t="shared" si="6"/>
        <v>163.76616640889119</v>
      </c>
      <c r="BG81">
        <f t="shared" si="4"/>
        <v>337379</v>
      </c>
      <c r="BH81">
        <f t="shared" si="5"/>
        <v>206012.63826230899</v>
      </c>
      <c r="BI81">
        <f t="shared" si="7"/>
        <v>173759.63826230899</v>
      </c>
    </row>
    <row r="82" spans="1:61" x14ac:dyDescent="0.25">
      <c r="A82" t="str">
        <f>'B 103 Q2 2023'!A82</f>
        <v>1964Q2</v>
      </c>
      <c r="B82">
        <f>'B 103 Q2 2023'!B82</f>
        <v>923086</v>
      </c>
      <c r="C82">
        <f>'B 103 Q2 2023'!C82</f>
        <v>690149</v>
      </c>
      <c r="D82">
        <f>'B 103 Q2 2023'!D82</f>
        <v>389496</v>
      </c>
      <c r="E82">
        <f>'B 103 Q2 2023'!E82</f>
        <v>163357</v>
      </c>
      <c r="F82">
        <f>'B 103 Q2 2023'!F82</f>
        <v>32947</v>
      </c>
      <c r="G82">
        <f>'B 103 Q2 2023'!G82</f>
        <v>104348</v>
      </c>
      <c r="H82">
        <f>'B 103 Q2 2023'!H82</f>
        <v>232937</v>
      </c>
      <c r="I82">
        <f>'B 103 Q2 2023'!I82</f>
        <v>978</v>
      </c>
      <c r="J82">
        <f>'B 103 Q2 2023'!J82</f>
        <v>30806</v>
      </c>
      <c r="K82">
        <f>'B 103 Q2 2023'!K82</f>
        <v>6452</v>
      </c>
      <c r="L82">
        <f>'B 103 Q2 2023'!L82</f>
        <v>0</v>
      </c>
      <c r="M82">
        <f>'B 103 Q2 2023'!M82</f>
        <v>169</v>
      </c>
      <c r="N82">
        <f>'B 103 Q2 2023'!N82</f>
        <v>22000</v>
      </c>
      <c r="O82">
        <f>'B 103 Q2 2023'!O82</f>
        <v>1058</v>
      </c>
      <c r="P82">
        <f>'B 103 Q2 2023'!P82</f>
        <v>15240</v>
      </c>
      <c r="Q82">
        <f>'B 103 Q2 2023'!Q82</f>
        <v>1364</v>
      </c>
      <c r="R82">
        <f>'B 103 Q2 2023'!R82</f>
        <v>4338</v>
      </c>
      <c r="S82">
        <f>'B 103 Q2 2023'!S82</f>
        <v>11105</v>
      </c>
      <c r="T82">
        <f>'B 103 Q2 2023'!T82</f>
        <v>72</v>
      </c>
      <c r="U82">
        <f>'B 103 Q2 2023'!U82</f>
        <v>11033</v>
      </c>
      <c r="V82">
        <f>'B 103 Q2 2023'!V82</f>
        <v>1586</v>
      </c>
      <c r="W82">
        <f>'B 103 Q2 2023'!W82</f>
        <v>13568</v>
      </c>
      <c r="X82">
        <f>'B 103 Q2 2023'!X82</f>
        <v>39188</v>
      </c>
      <c r="Y82">
        <f>'B 103 Q2 2023'!Y82</f>
        <v>102</v>
      </c>
      <c r="Z82">
        <f>'B 103 Q2 2023'!Z82</f>
        <v>225</v>
      </c>
      <c r="AA82">
        <f>'B 103 Q2 2023'!AA82</f>
        <v>101853</v>
      </c>
      <c r="AB82">
        <f>'B 103 Q2 2023'!AB82</f>
        <v>4905</v>
      </c>
      <c r="AC82">
        <f>'B 103 Q2 2023'!AC82</f>
        <v>606544</v>
      </c>
      <c r="AD82">
        <f>'B 103 Q2 2023'!AD82</f>
        <v>91251</v>
      </c>
      <c r="AE82">
        <f>'B 103 Q2 2023'!AE82</f>
        <v>889</v>
      </c>
      <c r="AF82">
        <f>'B 103 Q2 2023'!AF82</f>
        <v>0</v>
      </c>
      <c r="AG82">
        <f>'B 103 Q2 2023'!AG82</f>
        <v>90362</v>
      </c>
      <c r="AH82">
        <f>'B 103 Q2 2023'!AH82</f>
        <v>88448</v>
      </c>
      <c r="AI82">
        <f>'B 103 Q2 2023'!AI82</f>
        <v>46688</v>
      </c>
      <c r="AJ82">
        <f>'B 103 Q2 2023'!AJ82</f>
        <v>12414</v>
      </c>
      <c r="AK82">
        <f>'B 103 Q2 2023'!AK82</f>
        <v>29346</v>
      </c>
      <c r="AL82">
        <f>'B 103 Q2 2023'!AL82</f>
        <v>1247</v>
      </c>
      <c r="AM82">
        <f>'B 103 Q2 2023'!AM82</f>
        <v>74377</v>
      </c>
      <c r="AN82">
        <f>'B 103 Q2 2023'!AN82</f>
        <v>14675</v>
      </c>
      <c r="AO82">
        <f>'B 103 Q2 2023'!AO82</f>
        <v>336546</v>
      </c>
      <c r="AP82">
        <f>'B 103 Q2 2023'!AP82</f>
        <v>316542</v>
      </c>
      <c r="AQ82">
        <f>'B 103 Q2 2023'!AQ82</f>
        <v>511094</v>
      </c>
      <c r="AR82">
        <f>'B 103 Q2 2023'!AR82</f>
        <v>511094</v>
      </c>
      <c r="AS82">
        <f>'B 103 Q2 2023'!AS82</f>
        <v>0</v>
      </c>
      <c r="AT82">
        <f>'B 103 Q2 2023'!AT82</f>
        <v>4798</v>
      </c>
      <c r="AU82">
        <f>'B 103 Q2 2023'!AU82</f>
        <v>162.97765965786363</v>
      </c>
      <c r="AV82">
        <f>'B 103 Q2 2023'!AV82</f>
        <v>34.832769948236859</v>
      </c>
      <c r="AW82">
        <f>'B 103 Q2 2023'!AW82</f>
        <v>56.769633255644067</v>
      </c>
      <c r="AX82">
        <f>'B 103 Q2 2023'!AX82</f>
        <v>724252</v>
      </c>
      <c r="AY82">
        <f>'B 103 Q2 2023'!AY82</f>
        <v>491315</v>
      </c>
      <c r="AZ82">
        <f>'B 103 Q2 2023'!AZ82</f>
        <v>209778</v>
      </c>
      <c r="BA82">
        <f>'B 103 Q2 2023'!BA82</f>
        <v>142333</v>
      </c>
      <c r="BB82">
        <f>'B 103 Q2 2023'!BB82</f>
        <v>30439</v>
      </c>
      <c r="BC82">
        <f>'B 103 Q2 2023'!BC82</f>
        <v>108765</v>
      </c>
      <c r="BD82">
        <f>'B 103 Q2 2023'!BD82</f>
        <v>117708</v>
      </c>
      <c r="BF82">
        <f t="shared" si="6"/>
        <v>162.97765965786363</v>
      </c>
      <c r="BG82">
        <f t="shared" si="4"/>
        <v>336546</v>
      </c>
      <c r="BH82">
        <f t="shared" si="5"/>
        <v>206498.24074447111</v>
      </c>
      <c r="BI82">
        <f t="shared" si="7"/>
        <v>173551.24074447111</v>
      </c>
    </row>
    <row r="83" spans="1:61" x14ac:dyDescent="0.25">
      <c r="A83" t="str">
        <f>'B 103 Q2 2023'!A83</f>
        <v>1964Q3</v>
      </c>
      <c r="B83">
        <f>'B 103 Q2 2023'!B83</f>
        <v>937280</v>
      </c>
      <c r="C83">
        <f>'B 103 Q2 2023'!C83</f>
        <v>698293</v>
      </c>
      <c r="D83">
        <f>'B 103 Q2 2023'!D83</f>
        <v>392715</v>
      </c>
      <c r="E83">
        <f>'B 103 Q2 2023'!E83</f>
        <v>165838</v>
      </c>
      <c r="F83">
        <f>'B 103 Q2 2023'!F83</f>
        <v>33574</v>
      </c>
      <c r="G83">
        <f>'B 103 Q2 2023'!G83</f>
        <v>106166</v>
      </c>
      <c r="H83">
        <f>'B 103 Q2 2023'!H83</f>
        <v>238987</v>
      </c>
      <c r="I83">
        <f>'B 103 Q2 2023'!I83</f>
        <v>1243</v>
      </c>
      <c r="J83">
        <f>'B 103 Q2 2023'!J83</f>
        <v>30996</v>
      </c>
      <c r="K83">
        <f>'B 103 Q2 2023'!K83</f>
        <v>6309</v>
      </c>
      <c r="L83">
        <f>'B 103 Q2 2023'!L83</f>
        <v>0</v>
      </c>
      <c r="M83">
        <f>'B 103 Q2 2023'!M83</f>
        <v>135</v>
      </c>
      <c r="N83">
        <f>'B 103 Q2 2023'!N83</f>
        <v>21074</v>
      </c>
      <c r="O83">
        <f>'B 103 Q2 2023'!O83</f>
        <v>1729</v>
      </c>
      <c r="P83">
        <f>'B 103 Q2 2023'!P83</f>
        <v>14402</v>
      </c>
      <c r="Q83">
        <f>'B 103 Q2 2023'!Q83</f>
        <v>1152</v>
      </c>
      <c r="R83">
        <f>'B 103 Q2 2023'!R83</f>
        <v>3791</v>
      </c>
      <c r="S83">
        <f>'B 103 Q2 2023'!S83</f>
        <v>11260</v>
      </c>
      <c r="T83">
        <f>'B 103 Q2 2023'!T83</f>
        <v>79</v>
      </c>
      <c r="U83">
        <f>'B 103 Q2 2023'!U83</f>
        <v>11181</v>
      </c>
      <c r="V83">
        <f>'B 103 Q2 2023'!V83</f>
        <v>1620</v>
      </c>
      <c r="W83">
        <f>'B 103 Q2 2023'!W83</f>
        <v>13866</v>
      </c>
      <c r="X83">
        <f>'B 103 Q2 2023'!X83</f>
        <v>40064</v>
      </c>
      <c r="Y83">
        <f>'B 103 Q2 2023'!Y83</f>
        <v>102</v>
      </c>
      <c r="Z83">
        <f>'B 103 Q2 2023'!Z83</f>
        <v>238</v>
      </c>
      <c r="AA83">
        <f>'B 103 Q2 2023'!AA83</f>
        <v>107264</v>
      </c>
      <c r="AB83">
        <f>'B 103 Q2 2023'!AB83</f>
        <v>4816</v>
      </c>
      <c r="AC83">
        <f>'B 103 Q2 2023'!AC83</f>
        <v>611739</v>
      </c>
      <c r="AD83">
        <f>'B 103 Q2 2023'!AD83</f>
        <v>92139</v>
      </c>
      <c r="AE83">
        <f>'B 103 Q2 2023'!AE83</f>
        <v>1081</v>
      </c>
      <c r="AF83">
        <f>'B 103 Q2 2023'!AF83</f>
        <v>0</v>
      </c>
      <c r="AG83">
        <f>'B 103 Q2 2023'!AG83</f>
        <v>91058</v>
      </c>
      <c r="AH83">
        <f>'B 103 Q2 2023'!AH83</f>
        <v>89761</v>
      </c>
      <c r="AI83">
        <f>'B 103 Q2 2023'!AI83</f>
        <v>47295</v>
      </c>
      <c r="AJ83">
        <f>'B 103 Q2 2023'!AJ83</f>
        <v>12296</v>
      </c>
      <c r="AK83">
        <f>'B 103 Q2 2023'!AK83</f>
        <v>30170</v>
      </c>
      <c r="AL83">
        <f>'B 103 Q2 2023'!AL83</f>
        <v>1258</v>
      </c>
      <c r="AM83">
        <f>'B 103 Q2 2023'!AM83</f>
        <v>77360</v>
      </c>
      <c r="AN83">
        <f>'B 103 Q2 2023'!AN83</f>
        <v>15338</v>
      </c>
      <c r="AO83">
        <f>'B 103 Q2 2023'!AO83</f>
        <v>335883</v>
      </c>
      <c r="AP83">
        <f>'B 103 Q2 2023'!AP83</f>
        <v>325541</v>
      </c>
      <c r="AQ83">
        <f>'B 103 Q2 2023'!AQ83</f>
        <v>528953</v>
      </c>
      <c r="AR83">
        <f>'B 103 Q2 2023'!AR83</f>
        <v>528953</v>
      </c>
      <c r="AS83">
        <f>'B 103 Q2 2023'!AS83</f>
        <v>0</v>
      </c>
      <c r="AT83">
        <f>'B 103 Q2 2023'!AT83</f>
        <v>4840</v>
      </c>
      <c r="AU83">
        <f>'B 103 Q2 2023'!AU83</f>
        <v>163.97097626460462</v>
      </c>
      <c r="AV83">
        <f>'B 103 Q2 2023'!AV83</f>
        <v>34.076933117433697</v>
      </c>
      <c r="AW83">
        <f>'B 103 Q2 2023'!AW83</f>
        <v>55.876279913692393</v>
      </c>
      <c r="AX83">
        <f>'B 103 Q2 2023'!AX83</f>
        <v>737951</v>
      </c>
      <c r="AY83">
        <f>'B 103 Q2 2023'!AY83</f>
        <v>498964</v>
      </c>
      <c r="AZ83">
        <f>'B 103 Q2 2023'!AZ83</f>
        <v>212693</v>
      </c>
      <c r="BA83">
        <f>'B 103 Q2 2023'!BA83</f>
        <v>145021</v>
      </c>
      <c r="BB83">
        <f>'B 103 Q2 2023'!BB83</f>
        <v>31026</v>
      </c>
      <c r="BC83">
        <f>'B 103 Q2 2023'!BC83</f>
        <v>110224</v>
      </c>
      <c r="BD83">
        <f>'B 103 Q2 2023'!BD83</f>
        <v>126212</v>
      </c>
      <c r="BF83">
        <f t="shared" si="6"/>
        <v>163.97097626460462</v>
      </c>
      <c r="BG83">
        <f t="shared" si="4"/>
        <v>335883</v>
      </c>
      <c r="BH83">
        <f t="shared" si="5"/>
        <v>204842.9591941784</v>
      </c>
      <c r="BI83">
        <f t="shared" si="7"/>
        <v>171268.9591941784</v>
      </c>
    </row>
    <row r="84" spans="1:61" x14ac:dyDescent="0.25">
      <c r="A84" t="str">
        <f>'B 103 Q2 2023'!A84</f>
        <v>1964Q4</v>
      </c>
      <c r="B84">
        <f>'B 103 Q2 2023'!B84</f>
        <v>952803</v>
      </c>
      <c r="C84">
        <f>'B 103 Q2 2023'!C84</f>
        <v>709814</v>
      </c>
      <c r="D84">
        <f>'B 103 Q2 2023'!D84</f>
        <v>399403</v>
      </c>
      <c r="E84">
        <f>'B 103 Q2 2023'!E84</f>
        <v>168396</v>
      </c>
      <c r="F84">
        <f>'B 103 Q2 2023'!F84</f>
        <v>34151</v>
      </c>
      <c r="G84">
        <f>'B 103 Q2 2023'!G84</f>
        <v>107864</v>
      </c>
      <c r="H84">
        <f>'B 103 Q2 2023'!H84</f>
        <v>242989</v>
      </c>
      <c r="I84">
        <f>'B 103 Q2 2023'!I84</f>
        <v>1097</v>
      </c>
      <c r="J84">
        <f>'B 103 Q2 2023'!J84</f>
        <v>32738</v>
      </c>
      <c r="K84">
        <f>'B 103 Q2 2023'!K84</f>
        <v>6671</v>
      </c>
      <c r="L84">
        <f>'B 103 Q2 2023'!L84</f>
        <v>0</v>
      </c>
      <c r="M84">
        <f>'B 103 Q2 2023'!M84</f>
        <v>309</v>
      </c>
      <c r="N84">
        <f>'B 103 Q2 2023'!N84</f>
        <v>20855</v>
      </c>
      <c r="O84">
        <f>'B 103 Q2 2023'!O84</f>
        <v>1694</v>
      </c>
      <c r="P84">
        <f>'B 103 Q2 2023'!P84</f>
        <v>14481</v>
      </c>
      <c r="Q84">
        <f>'B 103 Q2 2023'!Q84</f>
        <v>1000</v>
      </c>
      <c r="R84">
        <f>'B 103 Q2 2023'!R84</f>
        <v>3680</v>
      </c>
      <c r="S84">
        <f>'B 103 Q2 2023'!S84</f>
        <v>12365</v>
      </c>
      <c r="T84">
        <f>'B 103 Q2 2023'!T84</f>
        <v>84</v>
      </c>
      <c r="U84">
        <f>'B 103 Q2 2023'!U84</f>
        <v>12281</v>
      </c>
      <c r="V84">
        <f>'B 103 Q2 2023'!V84</f>
        <v>1658</v>
      </c>
      <c r="W84">
        <f>'B 103 Q2 2023'!W84</f>
        <v>13844</v>
      </c>
      <c r="X84">
        <f>'B 103 Q2 2023'!X84</f>
        <v>40974</v>
      </c>
      <c r="Y84">
        <f>'B 103 Q2 2023'!Y84</f>
        <v>103</v>
      </c>
      <c r="Z84">
        <f>'B 103 Q2 2023'!Z84</f>
        <v>253</v>
      </c>
      <c r="AA84">
        <f>'B 103 Q2 2023'!AA84</f>
        <v>107622</v>
      </c>
      <c r="AB84">
        <f>'B 103 Q2 2023'!AB84</f>
        <v>4500</v>
      </c>
      <c r="AC84">
        <f>'B 103 Q2 2023'!AC84</f>
        <v>623630</v>
      </c>
      <c r="AD84">
        <f>'B 103 Q2 2023'!AD84</f>
        <v>93533</v>
      </c>
      <c r="AE84">
        <f>'B 103 Q2 2023'!AE84</f>
        <v>1125</v>
      </c>
      <c r="AF84">
        <f>'B 103 Q2 2023'!AF84</f>
        <v>0</v>
      </c>
      <c r="AG84">
        <f>'B 103 Q2 2023'!AG84</f>
        <v>92408</v>
      </c>
      <c r="AH84">
        <f>'B 103 Q2 2023'!AH84</f>
        <v>94392</v>
      </c>
      <c r="AI84">
        <f>'B 103 Q2 2023'!AI84</f>
        <v>50264</v>
      </c>
      <c r="AJ84">
        <f>'B 103 Q2 2023'!AJ84</f>
        <v>12685</v>
      </c>
      <c r="AK84">
        <f>'B 103 Q2 2023'!AK84</f>
        <v>31443</v>
      </c>
      <c r="AL84">
        <f>'B 103 Q2 2023'!AL84</f>
        <v>1245</v>
      </c>
      <c r="AM84">
        <f>'B 103 Q2 2023'!AM84</f>
        <v>82924</v>
      </c>
      <c r="AN84">
        <f>'B 103 Q2 2023'!AN84</f>
        <v>16211</v>
      </c>
      <c r="AO84">
        <f>'B 103 Q2 2023'!AO84</f>
        <v>335325</v>
      </c>
      <c r="AP84">
        <f>'B 103 Q2 2023'!AP84</f>
        <v>329173</v>
      </c>
      <c r="AQ84">
        <f>'B 103 Q2 2023'!AQ84</f>
        <v>545955</v>
      </c>
      <c r="AR84">
        <f>'B 103 Q2 2023'!AR84</f>
        <v>545955</v>
      </c>
      <c r="AS84">
        <f>'B 103 Q2 2023'!AS84</f>
        <v>0</v>
      </c>
      <c r="AT84">
        <f>'B 103 Q2 2023'!AT84</f>
        <v>4788</v>
      </c>
      <c r="AU84">
        <f>'B 103 Q2 2023'!AU84</f>
        <v>167.31119981721281</v>
      </c>
      <c r="AV84">
        <f>'B 103 Q2 2023'!AV84</f>
        <v>34.122043436365523</v>
      </c>
      <c r="AW84">
        <f>'B 103 Q2 2023'!AW84</f>
        <v>57.090000275533662</v>
      </c>
      <c r="AX84">
        <f>'B 103 Q2 2023'!AX84</f>
        <v>751411</v>
      </c>
      <c r="AY84">
        <f>'B 103 Q2 2023'!AY84</f>
        <v>508422</v>
      </c>
      <c r="AZ84">
        <f>'B 103 Q2 2023'!AZ84</f>
        <v>215792</v>
      </c>
      <c r="BA84">
        <f>'B 103 Q2 2023'!BA84</f>
        <v>147853</v>
      </c>
      <c r="BB84">
        <f>'B 103 Q2 2023'!BB84</f>
        <v>31637</v>
      </c>
      <c r="BC84">
        <f>'B 103 Q2 2023'!BC84</f>
        <v>113140</v>
      </c>
      <c r="BD84">
        <f>'B 103 Q2 2023'!BD84</f>
        <v>127781</v>
      </c>
      <c r="BF84">
        <f t="shared" si="6"/>
        <v>167.31119981721281</v>
      </c>
      <c r="BG84">
        <f t="shared" si="4"/>
        <v>335325</v>
      </c>
      <c r="BH84">
        <f t="shared" si="5"/>
        <v>200419.93624236868</v>
      </c>
      <c r="BI84">
        <f t="shared" si="7"/>
        <v>166268.93624236868</v>
      </c>
    </row>
    <row r="85" spans="1:61" x14ac:dyDescent="0.25">
      <c r="A85" t="str">
        <f>'B 103 Q2 2023'!A85</f>
        <v>1965Q1</v>
      </c>
      <c r="B85">
        <f>'B 103 Q2 2023'!B85</f>
        <v>966577</v>
      </c>
      <c r="C85">
        <f>'B 103 Q2 2023'!C85</f>
        <v>721304</v>
      </c>
      <c r="D85">
        <f>'B 103 Q2 2023'!D85</f>
        <v>403906</v>
      </c>
      <c r="E85">
        <f>'B 103 Q2 2023'!E85</f>
        <v>171811</v>
      </c>
      <c r="F85">
        <f>'B 103 Q2 2023'!F85</f>
        <v>34805</v>
      </c>
      <c r="G85">
        <f>'B 103 Q2 2023'!G85</f>
        <v>110782</v>
      </c>
      <c r="H85">
        <f>'B 103 Q2 2023'!H85</f>
        <v>245273</v>
      </c>
      <c r="I85">
        <f>'B 103 Q2 2023'!I85</f>
        <v>1033</v>
      </c>
      <c r="J85">
        <f>'B 103 Q2 2023'!J85</f>
        <v>29399</v>
      </c>
      <c r="K85">
        <f>'B 103 Q2 2023'!K85</f>
        <v>7704</v>
      </c>
      <c r="L85">
        <f>'B 103 Q2 2023'!L85</f>
        <v>0</v>
      </c>
      <c r="M85">
        <f>'B 103 Q2 2023'!M85</f>
        <v>280</v>
      </c>
      <c r="N85">
        <f>'B 103 Q2 2023'!N85</f>
        <v>21054</v>
      </c>
      <c r="O85">
        <f>'B 103 Q2 2023'!O85</f>
        <v>995</v>
      </c>
      <c r="P85">
        <f>'B 103 Q2 2023'!P85</f>
        <v>14092</v>
      </c>
      <c r="Q85">
        <f>'B 103 Q2 2023'!Q85</f>
        <v>1078</v>
      </c>
      <c r="R85">
        <f>'B 103 Q2 2023'!R85</f>
        <v>4889</v>
      </c>
      <c r="S85">
        <f>'B 103 Q2 2023'!S85</f>
        <v>11493</v>
      </c>
      <c r="T85">
        <f>'B 103 Q2 2023'!T85</f>
        <v>86</v>
      </c>
      <c r="U85">
        <f>'B 103 Q2 2023'!U85</f>
        <v>11407</v>
      </c>
      <c r="V85">
        <f>'B 103 Q2 2023'!V85</f>
        <v>1718</v>
      </c>
      <c r="W85">
        <f>'B 103 Q2 2023'!W85</f>
        <v>14085</v>
      </c>
      <c r="X85">
        <f>'B 103 Q2 2023'!X85</f>
        <v>42446</v>
      </c>
      <c r="Y85">
        <f>'B 103 Q2 2023'!Y85</f>
        <v>104</v>
      </c>
      <c r="Z85">
        <f>'B 103 Q2 2023'!Z85</f>
        <v>270</v>
      </c>
      <c r="AA85">
        <f>'B 103 Q2 2023'!AA85</f>
        <v>110418</v>
      </c>
      <c r="AB85">
        <f>'B 103 Q2 2023'!AB85</f>
        <v>5269</v>
      </c>
      <c r="AC85">
        <f>'B 103 Q2 2023'!AC85</f>
        <v>627369</v>
      </c>
      <c r="AD85">
        <f>'B 103 Q2 2023'!AD85</f>
        <v>94189</v>
      </c>
      <c r="AE85">
        <f>'B 103 Q2 2023'!AE85</f>
        <v>847</v>
      </c>
      <c r="AF85">
        <f>'B 103 Q2 2023'!AF85</f>
        <v>0</v>
      </c>
      <c r="AG85">
        <f>'B 103 Q2 2023'!AG85</f>
        <v>93342</v>
      </c>
      <c r="AH85">
        <f>'B 103 Q2 2023'!AH85</f>
        <v>98084</v>
      </c>
      <c r="AI85">
        <f>'B 103 Q2 2023'!AI85</f>
        <v>52461</v>
      </c>
      <c r="AJ85">
        <f>'B 103 Q2 2023'!AJ85</f>
        <v>13442</v>
      </c>
      <c r="AK85">
        <f>'B 103 Q2 2023'!AK85</f>
        <v>32181</v>
      </c>
      <c r="AL85">
        <f>'B 103 Q2 2023'!AL85</f>
        <v>1281</v>
      </c>
      <c r="AM85">
        <f>'B 103 Q2 2023'!AM85</f>
        <v>82781</v>
      </c>
      <c r="AN85">
        <f>'B 103 Q2 2023'!AN85</f>
        <v>15891</v>
      </c>
      <c r="AO85">
        <f>'B 103 Q2 2023'!AO85</f>
        <v>335143</v>
      </c>
      <c r="AP85">
        <f>'B 103 Q2 2023'!AP85</f>
        <v>339208</v>
      </c>
      <c r="AQ85">
        <f>'B 103 Q2 2023'!AQ85</f>
        <v>559834</v>
      </c>
      <c r="AR85">
        <f>'B 103 Q2 2023'!AR85</f>
        <v>559834</v>
      </c>
      <c r="AS85">
        <f>'B 103 Q2 2023'!AS85</f>
        <v>0</v>
      </c>
      <c r="AT85">
        <f>'B 103 Q2 2023'!AT85</f>
        <v>4925</v>
      </c>
      <c r="AU85">
        <f>'B 103 Q2 2023'!AU85</f>
        <v>166.49341575018499</v>
      </c>
      <c r="AV85">
        <f>'B 103 Q2 2023'!AV85</f>
        <v>34.045221470875752</v>
      </c>
      <c r="AW85">
        <f>'B 103 Q2 2023'!AW85</f>
        <v>56.683052126576406</v>
      </c>
      <c r="AX85">
        <f>'B 103 Q2 2023'!AX85</f>
        <v>764377</v>
      </c>
      <c r="AY85">
        <f>'B 103 Q2 2023'!AY85</f>
        <v>519104</v>
      </c>
      <c r="AZ85">
        <f>'B 103 Q2 2023'!AZ85</f>
        <v>219185</v>
      </c>
      <c r="BA85">
        <f>'B 103 Q2 2023'!BA85</f>
        <v>151191</v>
      </c>
      <c r="BB85">
        <f>'B 103 Q2 2023'!BB85</f>
        <v>32307</v>
      </c>
      <c r="BC85">
        <f>'B 103 Q2 2023'!BC85</f>
        <v>116421</v>
      </c>
      <c r="BD85">
        <f>'B 103 Q2 2023'!BD85</f>
        <v>137008</v>
      </c>
      <c r="BF85">
        <f t="shared" si="6"/>
        <v>166.49341575018499</v>
      </c>
      <c r="BG85">
        <f t="shared" si="4"/>
        <v>335143</v>
      </c>
      <c r="BH85">
        <f t="shared" si="5"/>
        <v>201295.04730857658</v>
      </c>
      <c r="BI85">
        <f t="shared" si="7"/>
        <v>166490.04730857658</v>
      </c>
    </row>
    <row r="86" spans="1:61" x14ac:dyDescent="0.25">
      <c r="A86" t="str">
        <f>'B 103 Q2 2023'!A86</f>
        <v>1965Q2</v>
      </c>
      <c r="B86">
        <f>'B 103 Q2 2023'!B86</f>
        <v>983569</v>
      </c>
      <c r="C86">
        <f>'B 103 Q2 2023'!C86</f>
        <v>732676</v>
      </c>
      <c r="D86">
        <f>'B 103 Q2 2023'!D86</f>
        <v>409070</v>
      </c>
      <c r="E86">
        <f>'B 103 Q2 2023'!E86</f>
        <v>174914</v>
      </c>
      <c r="F86">
        <f>'B 103 Q2 2023'!F86</f>
        <v>35637</v>
      </c>
      <c r="G86">
        <f>'B 103 Q2 2023'!G86</f>
        <v>113055</v>
      </c>
      <c r="H86">
        <f>'B 103 Q2 2023'!H86</f>
        <v>250893</v>
      </c>
      <c r="I86">
        <f>'B 103 Q2 2023'!I86</f>
        <v>822</v>
      </c>
      <c r="J86">
        <f>'B 103 Q2 2023'!J86</f>
        <v>30209</v>
      </c>
      <c r="K86">
        <f>'B 103 Q2 2023'!K86</f>
        <v>8601</v>
      </c>
      <c r="L86">
        <f>'B 103 Q2 2023'!L86</f>
        <v>0</v>
      </c>
      <c r="M86">
        <f>'B 103 Q2 2023'!M86</f>
        <v>198</v>
      </c>
      <c r="N86">
        <f>'B 103 Q2 2023'!N86</f>
        <v>19512</v>
      </c>
      <c r="O86">
        <f>'B 103 Q2 2023'!O86</f>
        <v>678</v>
      </c>
      <c r="P86">
        <f>'B 103 Q2 2023'!P86</f>
        <v>12320</v>
      </c>
      <c r="Q86">
        <f>'B 103 Q2 2023'!Q86</f>
        <v>1059</v>
      </c>
      <c r="R86">
        <f>'B 103 Q2 2023'!R86</f>
        <v>5455</v>
      </c>
      <c r="S86">
        <f>'B 103 Q2 2023'!S86</f>
        <v>12125</v>
      </c>
      <c r="T86">
        <f>'B 103 Q2 2023'!T86</f>
        <v>86</v>
      </c>
      <c r="U86">
        <f>'B 103 Q2 2023'!U86</f>
        <v>12039</v>
      </c>
      <c r="V86">
        <f>'B 103 Q2 2023'!V86</f>
        <v>1773</v>
      </c>
      <c r="W86">
        <f>'B 103 Q2 2023'!W86</f>
        <v>13763</v>
      </c>
      <c r="X86">
        <f>'B 103 Q2 2023'!X86</f>
        <v>43805</v>
      </c>
      <c r="Y86">
        <f>'B 103 Q2 2023'!Y86</f>
        <v>107</v>
      </c>
      <c r="Z86">
        <f>'B 103 Q2 2023'!Z86</f>
        <v>289</v>
      </c>
      <c r="AA86">
        <f>'B 103 Q2 2023'!AA86</f>
        <v>113626</v>
      </c>
      <c r="AB86">
        <f>'B 103 Q2 2023'!AB86</f>
        <v>6063</v>
      </c>
      <c r="AC86">
        <f>'B 103 Q2 2023'!AC86</f>
        <v>636073</v>
      </c>
      <c r="AD86">
        <f>'B 103 Q2 2023'!AD86</f>
        <v>95668</v>
      </c>
      <c r="AE86">
        <f>'B 103 Q2 2023'!AE86</f>
        <v>727</v>
      </c>
      <c r="AF86">
        <f>'B 103 Q2 2023'!AF86</f>
        <v>0</v>
      </c>
      <c r="AG86">
        <f>'B 103 Q2 2023'!AG86</f>
        <v>94941</v>
      </c>
      <c r="AH86">
        <f>'B 103 Q2 2023'!AH86</f>
        <v>102184</v>
      </c>
      <c r="AI86">
        <f>'B 103 Q2 2023'!AI86</f>
        <v>55467</v>
      </c>
      <c r="AJ86">
        <f>'B 103 Q2 2023'!AJ86</f>
        <v>14108</v>
      </c>
      <c r="AK86">
        <f>'B 103 Q2 2023'!AK86</f>
        <v>32609</v>
      </c>
      <c r="AL86">
        <f>'B 103 Q2 2023'!AL86</f>
        <v>1282</v>
      </c>
      <c r="AM86">
        <f>'B 103 Q2 2023'!AM86</f>
        <v>85261</v>
      </c>
      <c r="AN86">
        <f>'B 103 Q2 2023'!AN86</f>
        <v>15316</v>
      </c>
      <c r="AO86">
        <f>'B 103 Q2 2023'!AO86</f>
        <v>336362</v>
      </c>
      <c r="AP86">
        <f>'B 103 Q2 2023'!AP86</f>
        <v>347496</v>
      </c>
      <c r="AQ86">
        <f>'B 103 Q2 2023'!AQ86</f>
        <v>539451</v>
      </c>
      <c r="AR86">
        <f>'B 103 Q2 2023'!AR86</f>
        <v>539451</v>
      </c>
      <c r="AS86">
        <f>'B 103 Q2 2023'!AS86</f>
        <v>0</v>
      </c>
      <c r="AT86">
        <f>'B 103 Q2 2023'!AT86</f>
        <v>4927</v>
      </c>
      <c r="AU86">
        <f>'B 103 Q2 2023'!AU86</f>
        <v>156.65752458307492</v>
      </c>
      <c r="AV86">
        <f>'B 103 Q2 2023'!AV86</f>
        <v>36.34459356073112</v>
      </c>
      <c r="AW86">
        <f>'B 103 Q2 2023'!AW86</f>
        <v>56.936540592021032</v>
      </c>
      <c r="AX86">
        <f>'B 103 Q2 2023'!AX86</f>
        <v>780510</v>
      </c>
      <c r="AY86">
        <f>'B 103 Q2 2023'!AY86</f>
        <v>529617</v>
      </c>
      <c r="AZ86">
        <f>'B 103 Q2 2023'!AZ86</f>
        <v>222984</v>
      </c>
      <c r="BA86">
        <f>'B 103 Q2 2023'!BA86</f>
        <v>154596</v>
      </c>
      <c r="BB86">
        <f>'B 103 Q2 2023'!BB86</f>
        <v>33023</v>
      </c>
      <c r="BC86">
        <f>'B 103 Q2 2023'!BC86</f>
        <v>119014</v>
      </c>
      <c r="BD86">
        <f>'B 103 Q2 2023'!BD86</f>
        <v>144437</v>
      </c>
      <c r="BF86">
        <f t="shared" si="6"/>
        <v>156.65752458307492</v>
      </c>
      <c r="BG86">
        <f t="shared" si="4"/>
        <v>336362</v>
      </c>
      <c r="BH86">
        <f t="shared" si="5"/>
        <v>214711.67816240352</v>
      </c>
      <c r="BI86">
        <f t="shared" si="7"/>
        <v>179074.67816240352</v>
      </c>
    </row>
    <row r="87" spans="1:61" x14ac:dyDescent="0.25">
      <c r="A87" t="str">
        <f>'B 103 Q2 2023'!A87</f>
        <v>1965Q3</v>
      </c>
      <c r="B87">
        <f>'B 103 Q2 2023'!B87</f>
        <v>1001072</v>
      </c>
      <c r="C87">
        <f>'B 103 Q2 2023'!C87</f>
        <v>744273</v>
      </c>
      <c r="D87">
        <f>'B 103 Q2 2023'!D87</f>
        <v>413283</v>
      </c>
      <c r="E87">
        <f>'B 103 Q2 2023'!E87</f>
        <v>179089</v>
      </c>
      <c r="F87">
        <f>'B 103 Q2 2023'!F87</f>
        <v>36574</v>
      </c>
      <c r="G87">
        <f>'B 103 Q2 2023'!G87</f>
        <v>115327</v>
      </c>
      <c r="H87">
        <f>'B 103 Q2 2023'!H87</f>
        <v>256799</v>
      </c>
      <c r="I87">
        <f>'B 103 Q2 2023'!I87</f>
        <v>892</v>
      </c>
      <c r="J87">
        <f>'B 103 Q2 2023'!J87</f>
        <v>29266</v>
      </c>
      <c r="K87">
        <f>'B 103 Q2 2023'!K87</f>
        <v>9212</v>
      </c>
      <c r="L87">
        <f>'B 103 Q2 2023'!L87</f>
        <v>0</v>
      </c>
      <c r="M87">
        <f>'B 103 Q2 2023'!M87</f>
        <v>336</v>
      </c>
      <c r="N87">
        <f>'B 103 Q2 2023'!N87</f>
        <v>19162</v>
      </c>
      <c r="O87">
        <f>'B 103 Q2 2023'!O87</f>
        <v>893</v>
      </c>
      <c r="P87">
        <f>'B 103 Q2 2023'!P87</f>
        <v>11829</v>
      </c>
      <c r="Q87">
        <f>'B 103 Q2 2023'!Q87</f>
        <v>1254</v>
      </c>
      <c r="R87">
        <f>'B 103 Q2 2023'!R87</f>
        <v>5186</v>
      </c>
      <c r="S87">
        <f>'B 103 Q2 2023'!S87</f>
        <v>12131</v>
      </c>
      <c r="T87">
        <f>'B 103 Q2 2023'!T87</f>
        <v>86</v>
      </c>
      <c r="U87">
        <f>'B 103 Q2 2023'!U87</f>
        <v>12045</v>
      </c>
      <c r="V87">
        <f>'B 103 Q2 2023'!V87</f>
        <v>1809</v>
      </c>
      <c r="W87">
        <f>'B 103 Q2 2023'!W87</f>
        <v>14731</v>
      </c>
      <c r="X87">
        <f>'B 103 Q2 2023'!X87</f>
        <v>44718</v>
      </c>
      <c r="Y87">
        <f>'B 103 Q2 2023'!Y87</f>
        <v>107</v>
      </c>
      <c r="Z87">
        <f>'B 103 Q2 2023'!Z87</f>
        <v>309</v>
      </c>
      <c r="AA87">
        <f>'B 103 Q2 2023'!AA87</f>
        <v>119193</v>
      </c>
      <c r="AB87">
        <f>'B 103 Q2 2023'!AB87</f>
        <v>4933</v>
      </c>
      <c r="AC87">
        <f>'B 103 Q2 2023'!AC87</f>
        <v>641899</v>
      </c>
      <c r="AD87">
        <f>'B 103 Q2 2023'!AD87</f>
        <v>97560</v>
      </c>
      <c r="AE87">
        <f>'B 103 Q2 2023'!AE87</f>
        <v>926</v>
      </c>
      <c r="AF87">
        <f>'B 103 Q2 2023'!AF87</f>
        <v>0</v>
      </c>
      <c r="AG87">
        <f>'B 103 Q2 2023'!AG87</f>
        <v>96634</v>
      </c>
      <c r="AH87">
        <f>'B 103 Q2 2023'!AH87</f>
        <v>103575</v>
      </c>
      <c r="AI87">
        <f>'B 103 Q2 2023'!AI87</f>
        <v>56660</v>
      </c>
      <c r="AJ87">
        <f>'B 103 Q2 2023'!AJ87</f>
        <v>13777</v>
      </c>
      <c r="AK87">
        <f>'B 103 Q2 2023'!AK87</f>
        <v>33139</v>
      </c>
      <c r="AL87">
        <f>'B 103 Q2 2023'!AL87</f>
        <v>1313</v>
      </c>
      <c r="AM87">
        <f>'B 103 Q2 2023'!AM87</f>
        <v>88536</v>
      </c>
      <c r="AN87">
        <f>'B 103 Q2 2023'!AN87</f>
        <v>16329</v>
      </c>
      <c r="AO87">
        <f>'B 103 Q2 2023'!AO87</f>
        <v>334586</v>
      </c>
      <c r="AP87">
        <f>'B 103 Q2 2023'!AP87</f>
        <v>359173</v>
      </c>
      <c r="AQ87">
        <f>'B 103 Q2 2023'!AQ87</f>
        <v>587928</v>
      </c>
      <c r="AR87">
        <f>'B 103 Q2 2023'!AR87</f>
        <v>587928</v>
      </c>
      <c r="AS87">
        <f>'B 103 Q2 2023'!AS87</f>
        <v>0</v>
      </c>
      <c r="AT87">
        <f>'B 103 Q2 2023'!AT87</f>
        <v>5058</v>
      </c>
      <c r="AU87">
        <f>'B 103 Q2 2023'!AU87</f>
        <v>165.09737445485479</v>
      </c>
      <c r="AV87">
        <f>'B 103 Q2 2023'!AV87</f>
        <v>33.919062720675939</v>
      </c>
      <c r="AW87">
        <f>'B 103 Q2 2023'!AW87</f>
        <v>55.999481991531411</v>
      </c>
      <c r="AX87">
        <f>'B 103 Q2 2023'!AX87</f>
        <v>798886</v>
      </c>
      <c r="AY87">
        <f>'B 103 Q2 2023'!AY87</f>
        <v>542087</v>
      </c>
      <c r="AZ87">
        <f>'B 103 Q2 2023'!AZ87</f>
        <v>226856</v>
      </c>
      <c r="BA87">
        <f>'B 103 Q2 2023'!BA87</f>
        <v>158386</v>
      </c>
      <c r="BB87">
        <f>'B 103 Q2 2023'!BB87</f>
        <v>33788</v>
      </c>
      <c r="BC87">
        <f>'B 103 Q2 2023'!BC87</f>
        <v>123057</v>
      </c>
      <c r="BD87">
        <f>'B 103 Q2 2023'!BD87</f>
        <v>156987</v>
      </c>
      <c r="BF87">
        <f t="shared" si="6"/>
        <v>165.09737445485479</v>
      </c>
      <c r="BG87">
        <f t="shared" si="4"/>
        <v>334586</v>
      </c>
      <c r="BH87">
        <f t="shared" si="5"/>
        <v>202659.79462410603</v>
      </c>
      <c r="BI87">
        <f t="shared" si="7"/>
        <v>166085.79462410603</v>
      </c>
    </row>
    <row r="88" spans="1:61" x14ac:dyDescent="0.25">
      <c r="A88" t="str">
        <f>'B 103 Q2 2023'!A88</f>
        <v>1965Q4</v>
      </c>
      <c r="B88">
        <f>'B 103 Q2 2023'!B88</f>
        <v>1037598</v>
      </c>
      <c r="C88">
        <f>'B 103 Q2 2023'!C88</f>
        <v>761292</v>
      </c>
      <c r="D88">
        <f>'B 103 Q2 2023'!D88</f>
        <v>423994</v>
      </c>
      <c r="E88">
        <f>'B 103 Q2 2023'!E88</f>
        <v>182211</v>
      </c>
      <c r="F88">
        <f>'B 103 Q2 2023'!F88</f>
        <v>37496</v>
      </c>
      <c r="G88">
        <f>'B 103 Q2 2023'!G88</f>
        <v>117591</v>
      </c>
      <c r="H88">
        <f>'B 103 Q2 2023'!H88</f>
        <v>276306</v>
      </c>
      <c r="I88">
        <f>'B 103 Q2 2023'!I88</f>
        <v>781</v>
      </c>
      <c r="J88">
        <f>'B 103 Q2 2023'!J88</f>
        <v>33053</v>
      </c>
      <c r="K88">
        <f>'B 103 Q2 2023'!K88</f>
        <v>8993</v>
      </c>
      <c r="L88">
        <f>'B 103 Q2 2023'!L88</f>
        <v>0</v>
      </c>
      <c r="M88">
        <f>'B 103 Q2 2023'!M88</f>
        <v>593</v>
      </c>
      <c r="N88">
        <f>'B 103 Q2 2023'!N88</f>
        <v>19756</v>
      </c>
      <c r="O88">
        <f>'B 103 Q2 2023'!O88</f>
        <v>1370</v>
      </c>
      <c r="P88">
        <f>'B 103 Q2 2023'!P88</f>
        <v>12548</v>
      </c>
      <c r="Q88">
        <f>'B 103 Q2 2023'!Q88</f>
        <v>1238</v>
      </c>
      <c r="R88">
        <f>'B 103 Q2 2023'!R88</f>
        <v>4600</v>
      </c>
      <c r="S88">
        <f>'B 103 Q2 2023'!S88</f>
        <v>13314</v>
      </c>
      <c r="T88">
        <f>'B 103 Q2 2023'!T88</f>
        <v>88</v>
      </c>
      <c r="U88">
        <f>'B 103 Q2 2023'!U88</f>
        <v>13226</v>
      </c>
      <c r="V88">
        <f>'B 103 Q2 2023'!V88</f>
        <v>2074</v>
      </c>
      <c r="W88">
        <f>'B 103 Q2 2023'!W88</f>
        <v>15148</v>
      </c>
      <c r="X88">
        <f>'B 103 Q2 2023'!X88</f>
        <v>51270</v>
      </c>
      <c r="Y88">
        <f>'B 103 Q2 2023'!Y88</f>
        <v>111</v>
      </c>
      <c r="Z88">
        <f>'B 103 Q2 2023'!Z88</f>
        <v>330</v>
      </c>
      <c r="AA88">
        <f>'B 103 Q2 2023'!AA88</f>
        <v>120892</v>
      </c>
      <c r="AB88">
        <f>'B 103 Q2 2023'!AB88</f>
        <v>9991</v>
      </c>
      <c r="AC88">
        <f>'B 103 Q2 2023'!AC88</f>
        <v>656563</v>
      </c>
      <c r="AD88">
        <f>'B 103 Q2 2023'!AD88</f>
        <v>98057</v>
      </c>
      <c r="AE88">
        <f>'B 103 Q2 2023'!AE88</f>
        <v>797</v>
      </c>
      <c r="AF88">
        <f>'B 103 Q2 2023'!AF88</f>
        <v>0</v>
      </c>
      <c r="AG88">
        <f>'B 103 Q2 2023'!AG88</f>
        <v>97260</v>
      </c>
      <c r="AH88">
        <f>'B 103 Q2 2023'!AH88</f>
        <v>110136</v>
      </c>
      <c r="AI88">
        <f>'B 103 Q2 2023'!AI88</f>
        <v>61141</v>
      </c>
      <c r="AJ88">
        <f>'B 103 Q2 2023'!AJ88</f>
        <v>14894</v>
      </c>
      <c r="AK88">
        <f>'B 103 Q2 2023'!AK88</f>
        <v>34101</v>
      </c>
      <c r="AL88">
        <f>'B 103 Q2 2023'!AL88</f>
        <v>1329</v>
      </c>
      <c r="AM88">
        <f>'B 103 Q2 2023'!AM88</f>
        <v>94592</v>
      </c>
      <c r="AN88">
        <f>'B 103 Q2 2023'!AN88</f>
        <v>18294</v>
      </c>
      <c r="AO88">
        <f>'B 103 Q2 2023'!AO88</f>
        <v>334155</v>
      </c>
      <c r="AP88">
        <f>'B 103 Q2 2023'!AP88</f>
        <v>381035</v>
      </c>
      <c r="AQ88">
        <f>'B 103 Q2 2023'!AQ88</f>
        <v>623812</v>
      </c>
      <c r="AR88">
        <f>'B 103 Q2 2023'!AR88</f>
        <v>623812</v>
      </c>
      <c r="AS88">
        <f>'B 103 Q2 2023'!AS88</f>
        <v>0</v>
      </c>
      <c r="AT88">
        <f>'B 103 Q2 2023'!AT88</f>
        <v>5104</v>
      </c>
      <c r="AU88">
        <f>'B 103 Q2 2023'!AU88</f>
        <v>165.05483355897911</v>
      </c>
      <c r="AV88">
        <f>'B 103 Q2 2023'!AV88</f>
        <v>33.103396571307059</v>
      </c>
      <c r="AW88">
        <f>'B 103 Q2 2023'!AW88</f>
        <v>54.638756113139664</v>
      </c>
      <c r="AX88">
        <f>'B 103 Q2 2023'!AX88</f>
        <v>830860</v>
      </c>
      <c r="AY88">
        <f>'B 103 Q2 2023'!AY88</f>
        <v>554554</v>
      </c>
      <c r="AZ88">
        <f>'B 103 Q2 2023'!AZ88</f>
        <v>230969</v>
      </c>
      <c r="BA88">
        <f>'B 103 Q2 2023'!BA88</f>
        <v>162393</v>
      </c>
      <c r="BB88">
        <f>'B 103 Q2 2023'!BB88</f>
        <v>34608</v>
      </c>
      <c r="BC88">
        <f>'B 103 Q2 2023'!BC88</f>
        <v>126584</v>
      </c>
      <c r="BD88">
        <f>'B 103 Q2 2023'!BD88</f>
        <v>174297</v>
      </c>
      <c r="BF88">
        <f t="shared" si="6"/>
        <v>165.05483355897911</v>
      </c>
      <c r="BG88">
        <f t="shared" si="4"/>
        <v>334155</v>
      </c>
      <c r="BH88">
        <f t="shared" si="5"/>
        <v>202450.90240304673</v>
      </c>
      <c r="BI88">
        <f t="shared" si="7"/>
        <v>164954.90240304673</v>
      </c>
    </row>
    <row r="89" spans="1:61" x14ac:dyDescent="0.25">
      <c r="A89" t="str">
        <f>'B 103 Q2 2023'!A89</f>
        <v>1966Q1</v>
      </c>
      <c r="B89">
        <f>'B 103 Q2 2023'!B89</f>
        <v>1051015</v>
      </c>
      <c r="C89">
        <f>'B 103 Q2 2023'!C89</f>
        <v>772632</v>
      </c>
      <c r="D89">
        <f>'B 103 Q2 2023'!D89</f>
        <v>426137</v>
      </c>
      <c r="E89">
        <f>'B 103 Q2 2023'!E89</f>
        <v>186749</v>
      </c>
      <c r="F89">
        <f>'B 103 Q2 2023'!F89</f>
        <v>38559</v>
      </c>
      <c r="G89">
        <f>'B 103 Q2 2023'!G89</f>
        <v>121187</v>
      </c>
      <c r="H89">
        <f>'B 103 Q2 2023'!H89</f>
        <v>278383</v>
      </c>
      <c r="I89">
        <f>'B 103 Q2 2023'!I89</f>
        <v>884</v>
      </c>
      <c r="J89">
        <f>'B 103 Q2 2023'!J89</f>
        <v>27944</v>
      </c>
      <c r="K89">
        <f>'B 103 Q2 2023'!K89</f>
        <v>9886</v>
      </c>
      <c r="L89">
        <f>'B 103 Q2 2023'!L89</f>
        <v>0</v>
      </c>
      <c r="M89">
        <f>'B 103 Q2 2023'!M89</f>
        <v>512</v>
      </c>
      <c r="N89">
        <f>'B 103 Q2 2023'!N89</f>
        <v>20617</v>
      </c>
      <c r="O89">
        <f>'B 103 Q2 2023'!O89</f>
        <v>2375</v>
      </c>
      <c r="P89">
        <f>'B 103 Q2 2023'!P89</f>
        <v>12958</v>
      </c>
      <c r="Q89">
        <f>'B 103 Q2 2023'!Q89</f>
        <v>1216</v>
      </c>
      <c r="R89">
        <f>'B 103 Q2 2023'!R89</f>
        <v>4068</v>
      </c>
      <c r="S89">
        <f>'B 103 Q2 2023'!S89</f>
        <v>12265</v>
      </c>
      <c r="T89">
        <f>'B 103 Q2 2023'!T89</f>
        <v>93</v>
      </c>
      <c r="U89">
        <f>'B 103 Q2 2023'!U89</f>
        <v>12172</v>
      </c>
      <c r="V89">
        <f>'B 103 Q2 2023'!V89</f>
        <v>2112</v>
      </c>
      <c r="W89">
        <f>'B 103 Q2 2023'!W89</f>
        <v>15646</v>
      </c>
      <c r="X89">
        <f>'B 103 Q2 2023'!X89</f>
        <v>52197</v>
      </c>
      <c r="Y89">
        <f>'B 103 Q2 2023'!Y89</f>
        <v>118</v>
      </c>
      <c r="Z89">
        <f>'B 103 Q2 2023'!Z89</f>
        <v>351</v>
      </c>
      <c r="AA89">
        <f>'B 103 Q2 2023'!AA89</f>
        <v>124146</v>
      </c>
      <c r="AB89">
        <f>'B 103 Q2 2023'!AB89</f>
        <v>11705</v>
      </c>
      <c r="AC89">
        <f>'B 103 Q2 2023'!AC89</f>
        <v>661749</v>
      </c>
      <c r="AD89">
        <f>'B 103 Q2 2023'!AD89</f>
        <v>101043</v>
      </c>
      <c r="AE89">
        <f>'B 103 Q2 2023'!AE89</f>
        <v>820</v>
      </c>
      <c r="AF89">
        <f>'B 103 Q2 2023'!AF89</f>
        <v>0</v>
      </c>
      <c r="AG89">
        <f>'B 103 Q2 2023'!AG89</f>
        <v>100223</v>
      </c>
      <c r="AH89">
        <f>'B 103 Q2 2023'!AH89</f>
        <v>112566</v>
      </c>
      <c r="AI89">
        <f>'B 103 Q2 2023'!AI89</f>
        <v>62119</v>
      </c>
      <c r="AJ89">
        <f>'B 103 Q2 2023'!AJ89</f>
        <v>15760</v>
      </c>
      <c r="AK89">
        <f>'B 103 Q2 2023'!AK89</f>
        <v>34688</v>
      </c>
      <c r="AL89">
        <f>'B 103 Q2 2023'!AL89</f>
        <v>1354</v>
      </c>
      <c r="AM89">
        <f>'B 103 Q2 2023'!AM89</f>
        <v>93372</v>
      </c>
      <c r="AN89">
        <f>'B 103 Q2 2023'!AN89</f>
        <v>18132</v>
      </c>
      <c r="AO89">
        <f>'B 103 Q2 2023'!AO89</f>
        <v>335282</v>
      </c>
      <c r="AP89">
        <f>'B 103 Q2 2023'!AP89</f>
        <v>389266</v>
      </c>
      <c r="AQ89">
        <f>'B 103 Q2 2023'!AQ89</f>
        <v>606267</v>
      </c>
      <c r="AR89">
        <f>'B 103 Q2 2023'!AR89</f>
        <v>606267</v>
      </c>
      <c r="AS89">
        <f>'B 103 Q2 2023'!AS89</f>
        <v>0</v>
      </c>
      <c r="AT89">
        <f>'B 103 Q2 2023'!AT89</f>
        <v>5216</v>
      </c>
      <c r="AU89">
        <f>'B 103 Q2 2023'!AU89</f>
        <v>157.08612941891741</v>
      </c>
      <c r="AV89">
        <f>'B 103 Q2 2023'!AV89</f>
        <v>34.932978902415137</v>
      </c>
      <c r="AW89">
        <f>'B 103 Q2 2023'!AW89</f>
        <v>54.874864448530957</v>
      </c>
      <c r="AX89">
        <f>'B 103 Q2 2023'!AX89</f>
        <v>845649</v>
      </c>
      <c r="AY89">
        <f>'B 103 Q2 2023'!AY89</f>
        <v>567266</v>
      </c>
      <c r="AZ89">
        <f>'B 103 Q2 2023'!AZ89</f>
        <v>235279</v>
      </c>
      <c r="BA89">
        <f>'B 103 Q2 2023'!BA89</f>
        <v>166791</v>
      </c>
      <c r="BB89">
        <f>'B 103 Q2 2023'!BB89</f>
        <v>35488</v>
      </c>
      <c r="BC89">
        <f>'B 103 Q2 2023'!BC89</f>
        <v>129708</v>
      </c>
      <c r="BD89">
        <f>'B 103 Q2 2023'!BD89</f>
        <v>183900</v>
      </c>
      <c r="BF89">
        <f t="shared" si="6"/>
        <v>157.08612941891741</v>
      </c>
      <c r="BG89">
        <f t="shared" si="4"/>
        <v>335282</v>
      </c>
      <c r="BH89">
        <f t="shared" si="5"/>
        <v>213438.32281071087</v>
      </c>
      <c r="BI89">
        <f t="shared" si="7"/>
        <v>174879.32281071087</v>
      </c>
    </row>
    <row r="90" spans="1:61" x14ac:dyDescent="0.25">
      <c r="A90" t="str">
        <f>'B 103 Q2 2023'!A90</f>
        <v>1966Q2</v>
      </c>
      <c r="B90">
        <f>'B 103 Q2 2023'!B90</f>
        <v>1079578</v>
      </c>
      <c r="C90">
        <f>'B 103 Q2 2023'!C90</f>
        <v>795739</v>
      </c>
      <c r="D90">
        <f>'B 103 Q2 2023'!D90</f>
        <v>438944</v>
      </c>
      <c r="E90">
        <f>'B 103 Q2 2023'!E90</f>
        <v>192296</v>
      </c>
      <c r="F90">
        <f>'B 103 Q2 2023'!F90</f>
        <v>39599</v>
      </c>
      <c r="G90">
        <f>'B 103 Q2 2023'!G90</f>
        <v>124899</v>
      </c>
      <c r="H90">
        <f>'B 103 Q2 2023'!H90</f>
        <v>283839</v>
      </c>
      <c r="I90">
        <f>'B 103 Q2 2023'!I90</f>
        <v>917</v>
      </c>
      <c r="J90">
        <f>'B 103 Q2 2023'!J90</f>
        <v>28747</v>
      </c>
      <c r="K90">
        <f>'B 103 Q2 2023'!K90</f>
        <v>9708</v>
      </c>
      <c r="L90">
        <f>'B 103 Q2 2023'!L90</f>
        <v>0</v>
      </c>
      <c r="M90">
        <f>'B 103 Q2 2023'!M90</f>
        <v>439</v>
      </c>
      <c r="N90">
        <f>'B 103 Q2 2023'!N90</f>
        <v>19245</v>
      </c>
      <c r="O90">
        <f>'B 103 Q2 2023'!O90</f>
        <v>2473</v>
      </c>
      <c r="P90">
        <f>'B 103 Q2 2023'!P90</f>
        <v>11330</v>
      </c>
      <c r="Q90">
        <f>'B 103 Q2 2023'!Q90</f>
        <v>1382</v>
      </c>
      <c r="R90">
        <f>'B 103 Q2 2023'!R90</f>
        <v>4060</v>
      </c>
      <c r="S90">
        <f>'B 103 Q2 2023'!S90</f>
        <v>12891</v>
      </c>
      <c r="T90">
        <f>'B 103 Q2 2023'!T90</f>
        <v>100</v>
      </c>
      <c r="U90">
        <f>'B 103 Q2 2023'!U90</f>
        <v>12791</v>
      </c>
      <c r="V90">
        <f>'B 103 Q2 2023'!V90</f>
        <v>2169</v>
      </c>
      <c r="W90">
        <f>'B 103 Q2 2023'!W90</f>
        <v>15829</v>
      </c>
      <c r="X90">
        <f>'B 103 Q2 2023'!X90</f>
        <v>53625</v>
      </c>
      <c r="Y90">
        <f>'B 103 Q2 2023'!Y90</f>
        <v>126</v>
      </c>
      <c r="Z90">
        <f>'B 103 Q2 2023'!Z90</f>
        <v>370</v>
      </c>
      <c r="AA90">
        <f>'B 103 Q2 2023'!AA90</f>
        <v>128445</v>
      </c>
      <c r="AB90">
        <f>'B 103 Q2 2023'!AB90</f>
        <v>11328</v>
      </c>
      <c r="AC90">
        <f>'B 103 Q2 2023'!AC90</f>
        <v>672997</v>
      </c>
      <c r="AD90">
        <f>'B 103 Q2 2023'!AD90</f>
        <v>103651</v>
      </c>
      <c r="AE90">
        <f>'B 103 Q2 2023'!AE90</f>
        <v>861</v>
      </c>
      <c r="AF90">
        <f>'B 103 Q2 2023'!AF90</f>
        <v>0</v>
      </c>
      <c r="AG90">
        <f>'B 103 Q2 2023'!AG90</f>
        <v>102790</v>
      </c>
      <c r="AH90">
        <f>'B 103 Q2 2023'!AH90</f>
        <v>118663</v>
      </c>
      <c r="AI90">
        <f>'B 103 Q2 2023'!AI90</f>
        <v>66583</v>
      </c>
      <c r="AJ90">
        <f>'B 103 Q2 2023'!AJ90</f>
        <v>16261</v>
      </c>
      <c r="AK90">
        <f>'B 103 Q2 2023'!AK90</f>
        <v>35819</v>
      </c>
      <c r="AL90">
        <f>'B 103 Q2 2023'!AL90</f>
        <v>1375</v>
      </c>
      <c r="AM90">
        <f>'B 103 Q2 2023'!AM90</f>
        <v>95670</v>
      </c>
      <c r="AN90">
        <f>'B 103 Q2 2023'!AN90</f>
        <v>15594</v>
      </c>
      <c r="AO90">
        <f>'B 103 Q2 2023'!AO90</f>
        <v>338044</v>
      </c>
      <c r="AP90">
        <f>'B 103 Q2 2023'!AP90</f>
        <v>406581</v>
      </c>
      <c r="AQ90">
        <f>'B 103 Q2 2023'!AQ90</f>
        <v>581050</v>
      </c>
      <c r="AR90">
        <f>'B 103 Q2 2023'!AR90</f>
        <v>581050</v>
      </c>
      <c r="AS90">
        <f>'B 103 Q2 2023'!AS90</f>
        <v>0</v>
      </c>
      <c r="AT90">
        <f>'B 103 Q2 2023'!AT90</f>
        <v>5294</v>
      </c>
      <c r="AU90">
        <f>'B 103 Q2 2023'!AU90</f>
        <v>144.21350632384622</v>
      </c>
      <c r="AV90">
        <f>'B 103 Q2 2023'!AV90</f>
        <v>37.915357904401795</v>
      </c>
      <c r="AW90">
        <f>'B 103 Q2 2023'!AW90</f>
        <v>54.679067069173392</v>
      </c>
      <c r="AX90">
        <f>'B 103 Q2 2023'!AX90</f>
        <v>864937</v>
      </c>
      <c r="AY90">
        <f>'B 103 Q2 2023'!AY90</f>
        <v>581098</v>
      </c>
      <c r="AZ90">
        <f>'B 103 Q2 2023'!AZ90</f>
        <v>239567</v>
      </c>
      <c r="BA90">
        <f>'B 103 Q2 2023'!BA90</f>
        <v>171458</v>
      </c>
      <c r="BB90">
        <f>'B 103 Q2 2023'!BB90</f>
        <v>36422</v>
      </c>
      <c r="BC90">
        <f>'B 103 Q2 2023'!BC90</f>
        <v>133651</v>
      </c>
      <c r="BD90">
        <f>'B 103 Q2 2023'!BD90</f>
        <v>191940</v>
      </c>
      <c r="BF90">
        <f t="shared" si="6"/>
        <v>144.21350632384622</v>
      </c>
      <c r="BG90">
        <f t="shared" si="4"/>
        <v>338044</v>
      </c>
      <c r="BH90">
        <f t="shared" si="5"/>
        <v>234405.22917519772</v>
      </c>
      <c r="BI90">
        <f t="shared" si="7"/>
        <v>194806.22917519772</v>
      </c>
    </row>
    <row r="91" spans="1:61" x14ac:dyDescent="0.25">
      <c r="A91" t="str">
        <f>'B 103 Q2 2023'!A91</f>
        <v>1966Q3</v>
      </c>
      <c r="B91">
        <f>'B 103 Q2 2023'!B91</f>
        <v>1098550</v>
      </c>
      <c r="C91">
        <f>'B 103 Q2 2023'!C91</f>
        <v>810723</v>
      </c>
      <c r="D91">
        <f>'B 103 Q2 2023'!D91</f>
        <v>443923</v>
      </c>
      <c r="E91">
        <f>'B 103 Q2 2023'!E91</f>
        <v>197766</v>
      </c>
      <c r="F91">
        <f>'B 103 Q2 2023'!F91</f>
        <v>40586</v>
      </c>
      <c r="G91">
        <f>'B 103 Q2 2023'!G91</f>
        <v>128448</v>
      </c>
      <c r="H91">
        <f>'B 103 Q2 2023'!H91</f>
        <v>287827</v>
      </c>
      <c r="I91">
        <f>'B 103 Q2 2023'!I91</f>
        <v>932</v>
      </c>
      <c r="J91">
        <f>'B 103 Q2 2023'!J91</f>
        <v>27617</v>
      </c>
      <c r="K91">
        <f>'B 103 Q2 2023'!K91</f>
        <v>9774</v>
      </c>
      <c r="L91">
        <f>'B 103 Q2 2023'!L91</f>
        <v>0</v>
      </c>
      <c r="M91">
        <f>'B 103 Q2 2023'!M91</f>
        <v>481</v>
      </c>
      <c r="N91">
        <f>'B 103 Q2 2023'!N91</f>
        <v>18339</v>
      </c>
      <c r="O91">
        <f>'B 103 Q2 2023'!O91</f>
        <v>1952</v>
      </c>
      <c r="P91">
        <f>'B 103 Q2 2023'!P91</f>
        <v>10774</v>
      </c>
      <c r="Q91">
        <f>'B 103 Q2 2023'!Q91</f>
        <v>1107</v>
      </c>
      <c r="R91">
        <f>'B 103 Q2 2023'!R91</f>
        <v>4506</v>
      </c>
      <c r="S91">
        <f>'B 103 Q2 2023'!S91</f>
        <v>12560</v>
      </c>
      <c r="T91">
        <f>'B 103 Q2 2023'!T91</f>
        <v>108</v>
      </c>
      <c r="U91">
        <f>'B 103 Q2 2023'!U91</f>
        <v>12452</v>
      </c>
      <c r="V91">
        <f>'B 103 Q2 2023'!V91</f>
        <v>2214</v>
      </c>
      <c r="W91">
        <f>'B 103 Q2 2023'!W91</f>
        <v>15179</v>
      </c>
      <c r="X91">
        <f>'B 103 Q2 2023'!X91</f>
        <v>54715</v>
      </c>
      <c r="Y91">
        <f>'B 103 Q2 2023'!Y91</f>
        <v>131</v>
      </c>
      <c r="Z91">
        <f>'B 103 Q2 2023'!Z91</f>
        <v>393</v>
      </c>
      <c r="AA91">
        <f>'B 103 Q2 2023'!AA91</f>
        <v>133794</v>
      </c>
      <c r="AB91">
        <f>'B 103 Q2 2023'!AB91</f>
        <v>11698</v>
      </c>
      <c r="AC91">
        <f>'B 103 Q2 2023'!AC91</f>
        <v>685892</v>
      </c>
      <c r="AD91">
        <f>'B 103 Q2 2023'!AD91</f>
        <v>106689</v>
      </c>
      <c r="AE91">
        <f>'B 103 Q2 2023'!AE91</f>
        <v>1466</v>
      </c>
      <c r="AF91">
        <f>'B 103 Q2 2023'!AF91</f>
        <v>0</v>
      </c>
      <c r="AG91">
        <f>'B 103 Q2 2023'!AG91</f>
        <v>105223</v>
      </c>
      <c r="AH91">
        <f>'B 103 Q2 2023'!AH91</f>
        <v>119907</v>
      </c>
      <c r="AI91">
        <f>'B 103 Q2 2023'!AI91</f>
        <v>67759</v>
      </c>
      <c r="AJ91">
        <f>'B 103 Q2 2023'!AJ91</f>
        <v>15365</v>
      </c>
      <c r="AK91">
        <f>'B 103 Q2 2023'!AK91</f>
        <v>36783</v>
      </c>
      <c r="AL91">
        <f>'B 103 Q2 2023'!AL91</f>
        <v>1369</v>
      </c>
      <c r="AM91">
        <f>'B 103 Q2 2023'!AM91</f>
        <v>98923</v>
      </c>
      <c r="AN91">
        <f>'B 103 Q2 2023'!AN91</f>
        <v>16562</v>
      </c>
      <c r="AO91">
        <f>'B 103 Q2 2023'!AO91</f>
        <v>342442</v>
      </c>
      <c r="AP91">
        <f>'B 103 Q2 2023'!AP91</f>
        <v>412658</v>
      </c>
      <c r="AQ91">
        <f>'B 103 Q2 2023'!AQ91</f>
        <v>523227</v>
      </c>
      <c r="AR91">
        <f>'B 103 Q2 2023'!AR91</f>
        <v>523227</v>
      </c>
      <c r="AS91">
        <f>'B 103 Q2 2023'!AS91</f>
        <v>0</v>
      </c>
      <c r="AT91">
        <f>'B 103 Q2 2023'!AT91</f>
        <v>5264</v>
      </c>
      <c r="AU91">
        <f>'B 103 Q2 2023'!AU91</f>
        <v>128.07006386151929</v>
      </c>
      <c r="AV91">
        <f>'B 103 Q2 2023'!AV91</f>
        <v>42.875957967490493</v>
      </c>
      <c r="AW91">
        <f>'B 103 Q2 2023'!AW91</f>
        <v>54.911266750203261</v>
      </c>
      <c r="AX91">
        <f>'B 103 Q2 2023'!AX91</f>
        <v>883562</v>
      </c>
      <c r="AY91">
        <f>'B 103 Q2 2023'!AY91</f>
        <v>595735</v>
      </c>
      <c r="AZ91">
        <f>'B 103 Q2 2023'!AZ91</f>
        <v>243957</v>
      </c>
      <c r="BA91">
        <f>'B 103 Q2 2023'!BA91</f>
        <v>176076</v>
      </c>
      <c r="BB91">
        <f>'B 103 Q2 2023'!BB91</f>
        <v>37393</v>
      </c>
      <c r="BC91">
        <f>'B 103 Q2 2023'!BC91</f>
        <v>138309</v>
      </c>
      <c r="BD91">
        <f>'B 103 Q2 2023'!BD91</f>
        <v>197670</v>
      </c>
      <c r="BF91">
        <f t="shared" si="6"/>
        <v>128.07006386151929</v>
      </c>
      <c r="BG91">
        <f t="shared" si="4"/>
        <v>342442</v>
      </c>
      <c r="BH91">
        <f t="shared" si="5"/>
        <v>267386.45213004551</v>
      </c>
      <c r="BI91">
        <f t="shared" si="7"/>
        <v>226800.45213004551</v>
      </c>
    </row>
    <row r="92" spans="1:61" x14ac:dyDescent="0.25">
      <c r="A92" t="str">
        <f>'B 103 Q2 2023'!A92</f>
        <v>1966Q4</v>
      </c>
      <c r="B92">
        <f>'B 103 Q2 2023'!B92</f>
        <v>1121665</v>
      </c>
      <c r="C92">
        <f>'B 103 Q2 2023'!C92</f>
        <v>832789</v>
      </c>
      <c r="D92">
        <f>'B 103 Q2 2023'!D92</f>
        <v>454030</v>
      </c>
      <c r="E92">
        <f>'B 103 Q2 2023'!E92</f>
        <v>204158</v>
      </c>
      <c r="F92">
        <f>'B 103 Q2 2023'!F92</f>
        <v>41639</v>
      </c>
      <c r="G92">
        <f>'B 103 Q2 2023'!G92</f>
        <v>132962</v>
      </c>
      <c r="H92">
        <f>'B 103 Q2 2023'!H92</f>
        <v>288876</v>
      </c>
      <c r="I92">
        <f>'B 103 Q2 2023'!I92</f>
        <v>885</v>
      </c>
      <c r="J92">
        <f>'B 103 Q2 2023'!J92</f>
        <v>32371</v>
      </c>
      <c r="K92">
        <f>'B 103 Q2 2023'!K92</f>
        <v>8603</v>
      </c>
      <c r="L92">
        <f>'B 103 Q2 2023'!L92</f>
        <v>0</v>
      </c>
      <c r="M92">
        <f>'B 103 Q2 2023'!M92</f>
        <v>895</v>
      </c>
      <c r="N92">
        <f>'B 103 Q2 2023'!N92</f>
        <v>18572</v>
      </c>
      <c r="O92">
        <f>'B 103 Q2 2023'!O92</f>
        <v>2852</v>
      </c>
      <c r="P92">
        <f>'B 103 Q2 2023'!P92</f>
        <v>11054</v>
      </c>
      <c r="Q92">
        <f>'B 103 Q2 2023'!Q92</f>
        <v>1027</v>
      </c>
      <c r="R92">
        <f>'B 103 Q2 2023'!R92</f>
        <v>3639</v>
      </c>
      <c r="S92">
        <f>'B 103 Q2 2023'!S92</f>
        <v>13511</v>
      </c>
      <c r="T92">
        <f>'B 103 Q2 2023'!T92</f>
        <v>114</v>
      </c>
      <c r="U92">
        <f>'B 103 Q2 2023'!U92</f>
        <v>13397</v>
      </c>
      <c r="V92">
        <f>'B 103 Q2 2023'!V92</f>
        <v>2207</v>
      </c>
      <c r="W92">
        <f>'B 103 Q2 2023'!W92</f>
        <v>16847</v>
      </c>
      <c r="X92">
        <f>'B 103 Q2 2023'!X92</f>
        <v>54524</v>
      </c>
      <c r="Y92">
        <f>'B 103 Q2 2023'!Y92</f>
        <v>136</v>
      </c>
      <c r="Z92">
        <f>'B 103 Q2 2023'!Z92</f>
        <v>425</v>
      </c>
      <c r="AA92">
        <f>'B 103 Q2 2023'!AA92</f>
        <v>133268</v>
      </c>
      <c r="AB92">
        <f>'B 103 Q2 2023'!AB92</f>
        <v>6632</v>
      </c>
      <c r="AC92">
        <f>'B 103 Q2 2023'!AC92</f>
        <v>697669</v>
      </c>
      <c r="AD92">
        <f>'B 103 Q2 2023'!AD92</f>
        <v>109096</v>
      </c>
      <c r="AE92">
        <f>'B 103 Q2 2023'!AE92</f>
        <v>1622</v>
      </c>
      <c r="AF92">
        <f>'B 103 Q2 2023'!AF92</f>
        <v>0</v>
      </c>
      <c r="AG92">
        <f>'B 103 Q2 2023'!AG92</f>
        <v>107474</v>
      </c>
      <c r="AH92">
        <f>'B 103 Q2 2023'!AH92</f>
        <v>123828</v>
      </c>
      <c r="AI92">
        <f>'B 103 Q2 2023'!AI92</f>
        <v>69715</v>
      </c>
      <c r="AJ92">
        <f>'B 103 Q2 2023'!AJ92</f>
        <v>16422</v>
      </c>
      <c r="AK92">
        <f>'B 103 Q2 2023'!AK92</f>
        <v>37691</v>
      </c>
      <c r="AL92">
        <f>'B 103 Q2 2023'!AL92</f>
        <v>1434</v>
      </c>
      <c r="AM92">
        <f>'B 103 Q2 2023'!AM92</f>
        <v>103800</v>
      </c>
      <c r="AN92">
        <f>'B 103 Q2 2023'!AN92</f>
        <v>17414</v>
      </c>
      <c r="AO92">
        <f>'B 103 Q2 2023'!AO92</f>
        <v>342097</v>
      </c>
      <c r="AP92">
        <f>'B 103 Q2 2023'!AP92</f>
        <v>423996</v>
      </c>
      <c r="AQ92">
        <f>'B 103 Q2 2023'!AQ92</f>
        <v>547891</v>
      </c>
      <c r="AR92">
        <f>'B 103 Q2 2023'!AR92</f>
        <v>547891</v>
      </c>
      <c r="AS92">
        <f>'B 103 Q2 2023'!AS92</f>
        <v>0</v>
      </c>
      <c r="AT92">
        <f>'B 103 Q2 2023'!AT92</f>
        <v>5513</v>
      </c>
      <c r="AU92">
        <f>'B 103 Q2 2023'!AU92</f>
        <v>130.52102302376551</v>
      </c>
      <c r="AV92">
        <f>'B 103 Q2 2023'!AV92</f>
        <v>42.089266535065697</v>
      </c>
      <c r="AW92">
        <f>'B 103 Q2 2023'!AW92</f>
        <v>54.935341264767104</v>
      </c>
      <c r="AX92">
        <f>'B 103 Q2 2023'!AX92</f>
        <v>899084</v>
      </c>
      <c r="AY92">
        <f>'B 103 Q2 2023'!AY92</f>
        <v>610208</v>
      </c>
      <c r="AZ92">
        <f>'B 103 Q2 2023'!AZ92</f>
        <v>248227</v>
      </c>
      <c r="BA92">
        <f>'B 103 Q2 2023'!BA92</f>
        <v>180752</v>
      </c>
      <c r="BB92">
        <f>'B 103 Q2 2023'!BB92</f>
        <v>38391</v>
      </c>
      <c r="BC92">
        <f>'B 103 Q2 2023'!BC92</f>
        <v>142838</v>
      </c>
      <c r="BD92">
        <f>'B 103 Q2 2023'!BD92</f>
        <v>201415</v>
      </c>
      <c r="BF92">
        <f t="shared" si="6"/>
        <v>130.52102302376551</v>
      </c>
      <c r="BG92">
        <f t="shared" si="4"/>
        <v>342097</v>
      </c>
      <c r="BH92">
        <f t="shared" si="5"/>
        <v>262101.0715934324</v>
      </c>
      <c r="BI92">
        <f t="shared" si="7"/>
        <v>220462.0715934324</v>
      </c>
    </row>
    <row r="93" spans="1:61" x14ac:dyDescent="0.25">
      <c r="A93" t="str">
        <f>'B 103 Q2 2023'!A93</f>
        <v>1967Q1</v>
      </c>
      <c r="B93">
        <f>'B 103 Q2 2023'!B93</f>
        <v>1134029</v>
      </c>
      <c r="C93">
        <f>'B 103 Q2 2023'!C93</f>
        <v>846675</v>
      </c>
      <c r="D93">
        <f>'B 103 Q2 2023'!D93</f>
        <v>458412</v>
      </c>
      <c r="E93">
        <f>'B 103 Q2 2023'!E93</f>
        <v>209317</v>
      </c>
      <c r="F93">
        <f>'B 103 Q2 2023'!F93</f>
        <v>42679</v>
      </c>
      <c r="G93">
        <f>'B 103 Q2 2023'!G93</f>
        <v>136267</v>
      </c>
      <c r="H93">
        <f>'B 103 Q2 2023'!H93</f>
        <v>287354</v>
      </c>
      <c r="I93">
        <f>'B 103 Q2 2023'!I93</f>
        <v>951</v>
      </c>
      <c r="J93">
        <f>'B 103 Q2 2023'!J93</f>
        <v>29265</v>
      </c>
      <c r="K93">
        <f>'B 103 Q2 2023'!K93</f>
        <v>9556</v>
      </c>
      <c r="L93">
        <f>'B 103 Q2 2023'!L93</f>
        <v>0</v>
      </c>
      <c r="M93">
        <f>'B 103 Q2 2023'!M93</f>
        <v>568</v>
      </c>
      <c r="N93">
        <f>'B 103 Q2 2023'!N93</f>
        <v>18078</v>
      </c>
      <c r="O93">
        <f>'B 103 Q2 2023'!O93</f>
        <v>3495</v>
      </c>
      <c r="P93">
        <f>'B 103 Q2 2023'!P93</f>
        <v>10445</v>
      </c>
      <c r="Q93">
        <f>'B 103 Q2 2023'!Q93</f>
        <v>793</v>
      </c>
      <c r="R93">
        <f>'B 103 Q2 2023'!R93</f>
        <v>3345</v>
      </c>
      <c r="S93">
        <f>'B 103 Q2 2023'!S93</f>
        <v>12509</v>
      </c>
      <c r="T93">
        <f>'B 103 Q2 2023'!T93</f>
        <v>115</v>
      </c>
      <c r="U93">
        <f>'B 103 Q2 2023'!U93</f>
        <v>12394</v>
      </c>
      <c r="V93">
        <f>'B 103 Q2 2023'!V93</f>
        <v>2258</v>
      </c>
      <c r="W93">
        <f>'B 103 Q2 2023'!W93</f>
        <v>18608</v>
      </c>
      <c r="X93">
        <f>'B 103 Q2 2023'!X93</f>
        <v>55795</v>
      </c>
      <c r="Y93">
        <f>'B 103 Q2 2023'!Y93</f>
        <v>138</v>
      </c>
      <c r="Z93">
        <f>'B 103 Q2 2023'!Z93</f>
        <v>469</v>
      </c>
      <c r="AA93">
        <f>'B 103 Q2 2023'!AA93</f>
        <v>133760</v>
      </c>
      <c r="AB93">
        <f>'B 103 Q2 2023'!AB93</f>
        <v>5399</v>
      </c>
      <c r="AC93">
        <f>'B 103 Q2 2023'!AC93</f>
        <v>695966</v>
      </c>
      <c r="AD93">
        <f>'B 103 Q2 2023'!AD93</f>
        <v>113294</v>
      </c>
      <c r="AE93">
        <f>'B 103 Q2 2023'!AE93</f>
        <v>2677</v>
      </c>
      <c r="AF93">
        <f>'B 103 Q2 2023'!AF93</f>
        <v>0</v>
      </c>
      <c r="AG93">
        <f>'B 103 Q2 2023'!AG93</f>
        <v>110617</v>
      </c>
      <c r="AH93">
        <f>'B 103 Q2 2023'!AH93</f>
        <v>125358</v>
      </c>
      <c r="AI93">
        <f>'B 103 Q2 2023'!AI93</f>
        <v>70151</v>
      </c>
      <c r="AJ93">
        <f>'B 103 Q2 2023'!AJ93</f>
        <v>16930</v>
      </c>
      <c r="AK93">
        <f>'B 103 Q2 2023'!AK93</f>
        <v>38277</v>
      </c>
      <c r="AL93">
        <f>'B 103 Q2 2023'!AL93</f>
        <v>1474</v>
      </c>
      <c r="AM93">
        <f>'B 103 Q2 2023'!AM93</f>
        <v>99739</v>
      </c>
      <c r="AN93">
        <f>'B 103 Q2 2023'!AN93</f>
        <v>16730</v>
      </c>
      <c r="AO93">
        <f>'B 103 Q2 2023'!AO93</f>
        <v>339371</v>
      </c>
      <c r="AP93">
        <f>'B 103 Q2 2023'!AP93</f>
        <v>438063</v>
      </c>
      <c r="AQ93">
        <f>'B 103 Q2 2023'!AQ93</f>
        <v>625556</v>
      </c>
      <c r="AR93">
        <f>'B 103 Q2 2023'!AR93</f>
        <v>625556</v>
      </c>
      <c r="AS93">
        <f>'B 103 Q2 2023'!AS93</f>
        <v>0</v>
      </c>
      <c r="AT93">
        <f>'B 103 Q2 2023'!AT93</f>
        <v>5667</v>
      </c>
      <c r="AU93">
        <f>'B 103 Q2 2023'!AU93</f>
        <v>144.09397480143431</v>
      </c>
      <c r="AV93">
        <f>'B 103 Q2 2023'!AV93</f>
        <v>37.807828567750576</v>
      </c>
      <c r="AW93">
        <f>'B 103 Q2 2023'!AW93</f>
        <v>54.478802969384013</v>
      </c>
      <c r="AX93">
        <f>'B 103 Q2 2023'!AX93</f>
        <v>910833</v>
      </c>
      <c r="AY93">
        <f>'B 103 Q2 2023'!AY93</f>
        <v>623479</v>
      </c>
      <c r="AZ93">
        <f>'B 103 Q2 2023'!AZ93</f>
        <v>252547</v>
      </c>
      <c r="BA93">
        <f>'B 103 Q2 2023'!BA93</f>
        <v>184925</v>
      </c>
      <c r="BB93">
        <f>'B 103 Q2 2023'!BB93</f>
        <v>39396</v>
      </c>
      <c r="BC93">
        <f>'B 103 Q2 2023'!BC93</f>
        <v>146611</v>
      </c>
      <c r="BD93">
        <f>'B 103 Q2 2023'!BD93</f>
        <v>214867</v>
      </c>
      <c r="BF93">
        <f t="shared" si="6"/>
        <v>144.09397480143431</v>
      </c>
      <c r="BG93">
        <f t="shared" si="4"/>
        <v>339371</v>
      </c>
      <c r="BH93">
        <f t="shared" si="5"/>
        <v>235520.60415271568</v>
      </c>
      <c r="BI93">
        <f t="shared" si="7"/>
        <v>192841.60415271568</v>
      </c>
    </row>
    <row r="94" spans="1:61" x14ac:dyDescent="0.25">
      <c r="A94" t="str">
        <f>'B 103 Q2 2023'!A94</f>
        <v>1967Q2</v>
      </c>
      <c r="B94">
        <f>'B 103 Q2 2023'!B94</f>
        <v>1149484</v>
      </c>
      <c r="C94">
        <f>'B 103 Q2 2023'!C94</f>
        <v>860946</v>
      </c>
      <c r="D94">
        <f>'B 103 Q2 2023'!D94</f>
        <v>464960</v>
      </c>
      <c r="E94">
        <f>'B 103 Q2 2023'!E94</f>
        <v>214441</v>
      </c>
      <c r="F94">
        <f>'B 103 Q2 2023'!F94</f>
        <v>43932</v>
      </c>
      <c r="G94">
        <f>'B 103 Q2 2023'!G94</f>
        <v>137614</v>
      </c>
      <c r="H94">
        <f>'B 103 Q2 2023'!H94</f>
        <v>288538</v>
      </c>
      <c r="I94">
        <f>'B 103 Q2 2023'!I94</f>
        <v>843</v>
      </c>
      <c r="J94">
        <f>'B 103 Q2 2023'!J94</f>
        <v>31172</v>
      </c>
      <c r="K94">
        <f>'B 103 Q2 2023'!K94</f>
        <v>8777</v>
      </c>
      <c r="L94">
        <f>'B 103 Q2 2023'!L94</f>
        <v>0</v>
      </c>
      <c r="M94">
        <f>'B 103 Q2 2023'!M94</f>
        <v>667</v>
      </c>
      <c r="N94">
        <f>'B 103 Q2 2023'!N94</f>
        <v>15334</v>
      </c>
      <c r="O94">
        <f>'B 103 Q2 2023'!O94</f>
        <v>3418</v>
      </c>
      <c r="P94">
        <f>'B 103 Q2 2023'!P94</f>
        <v>7908</v>
      </c>
      <c r="Q94">
        <f>'B 103 Q2 2023'!Q94</f>
        <v>686</v>
      </c>
      <c r="R94">
        <f>'B 103 Q2 2023'!R94</f>
        <v>3322</v>
      </c>
      <c r="S94">
        <f>'B 103 Q2 2023'!S94</f>
        <v>13006</v>
      </c>
      <c r="T94">
        <f>'B 103 Q2 2023'!T94</f>
        <v>113</v>
      </c>
      <c r="U94">
        <f>'B 103 Q2 2023'!U94</f>
        <v>12893</v>
      </c>
      <c r="V94">
        <f>'B 103 Q2 2023'!V94</f>
        <v>2290</v>
      </c>
      <c r="W94">
        <f>'B 103 Q2 2023'!W94</f>
        <v>18388</v>
      </c>
      <c r="X94">
        <f>'B 103 Q2 2023'!X94</f>
        <v>56591</v>
      </c>
      <c r="Y94">
        <f>'B 103 Q2 2023'!Y94</f>
        <v>140</v>
      </c>
      <c r="Z94">
        <f>'B 103 Q2 2023'!Z94</f>
        <v>523</v>
      </c>
      <c r="AA94">
        <f>'B 103 Q2 2023'!AA94</f>
        <v>135559</v>
      </c>
      <c r="AB94">
        <f>'B 103 Q2 2023'!AB94</f>
        <v>5248</v>
      </c>
      <c r="AC94">
        <f>'B 103 Q2 2023'!AC94</f>
        <v>700548</v>
      </c>
      <c r="AD94">
        <f>'B 103 Q2 2023'!AD94</f>
        <v>117478</v>
      </c>
      <c r="AE94">
        <f>'B 103 Q2 2023'!AE94</f>
        <v>3242</v>
      </c>
      <c r="AF94">
        <f>'B 103 Q2 2023'!AF94</f>
        <v>0</v>
      </c>
      <c r="AG94">
        <f>'B 103 Q2 2023'!AG94</f>
        <v>114236</v>
      </c>
      <c r="AH94">
        <f>'B 103 Q2 2023'!AH94</f>
        <v>128539</v>
      </c>
      <c r="AI94">
        <f>'B 103 Q2 2023'!AI94</f>
        <v>73315</v>
      </c>
      <c r="AJ94">
        <f>'B 103 Q2 2023'!AJ94</f>
        <v>16578</v>
      </c>
      <c r="AK94">
        <f>'B 103 Q2 2023'!AK94</f>
        <v>38646</v>
      </c>
      <c r="AL94">
        <f>'B 103 Q2 2023'!AL94</f>
        <v>1518</v>
      </c>
      <c r="AM94">
        <f>'B 103 Q2 2023'!AM94</f>
        <v>100977</v>
      </c>
      <c r="AN94">
        <f>'B 103 Q2 2023'!AN94</f>
        <v>11296</v>
      </c>
      <c r="AO94">
        <f>'B 103 Q2 2023'!AO94</f>
        <v>340740</v>
      </c>
      <c r="AP94">
        <f>'B 103 Q2 2023'!AP94</f>
        <v>448936</v>
      </c>
      <c r="AQ94">
        <f>'B 103 Q2 2023'!AQ94</f>
        <v>641312</v>
      </c>
      <c r="AR94">
        <f>'B 103 Q2 2023'!AR94</f>
        <v>641312</v>
      </c>
      <c r="AS94">
        <f>'B 103 Q2 2023'!AS94</f>
        <v>0</v>
      </c>
      <c r="AT94">
        <f>'B 103 Q2 2023'!AT94</f>
        <v>5837</v>
      </c>
      <c r="AU94">
        <f>'B 103 Q2 2023'!AU94</f>
        <v>144.15167388603501</v>
      </c>
      <c r="AV94">
        <f>'B 103 Q2 2023'!AV94</f>
        <v>38.015527184148752</v>
      </c>
      <c r="AW94">
        <f>'B 103 Q2 2023'!AW94</f>
        <v>54.800018772551105</v>
      </c>
      <c r="AX94">
        <f>'B 103 Q2 2023'!AX94</f>
        <v>922804</v>
      </c>
      <c r="AY94">
        <f>'B 103 Q2 2023'!AY94</f>
        <v>634266</v>
      </c>
      <c r="AZ94">
        <f>'B 103 Q2 2023'!AZ94</f>
        <v>256776</v>
      </c>
      <c r="BA94">
        <f>'B 103 Q2 2023'!BA94</f>
        <v>189095</v>
      </c>
      <c r="BB94">
        <f>'B 103 Q2 2023'!BB94</f>
        <v>40386</v>
      </c>
      <c r="BC94">
        <f>'B 103 Q2 2023'!BC94</f>
        <v>148009</v>
      </c>
      <c r="BD94">
        <f>'B 103 Q2 2023'!BD94</f>
        <v>222256</v>
      </c>
      <c r="BF94">
        <f t="shared" si="6"/>
        <v>144.15167388603501</v>
      </c>
      <c r="BG94">
        <f t="shared" si="4"/>
        <v>340740</v>
      </c>
      <c r="BH94">
        <f t="shared" si="5"/>
        <v>236376.02728733202</v>
      </c>
      <c r="BI94">
        <f t="shared" si="7"/>
        <v>192444.02728733202</v>
      </c>
    </row>
    <row r="95" spans="1:61" x14ac:dyDescent="0.25">
      <c r="A95" t="str">
        <f>'B 103 Q2 2023'!A95</f>
        <v>1967Q3</v>
      </c>
      <c r="B95">
        <f>'B 103 Q2 2023'!B95</f>
        <v>1172558</v>
      </c>
      <c r="C95">
        <f>'B 103 Q2 2023'!C95</f>
        <v>877285</v>
      </c>
      <c r="D95">
        <f>'B 103 Q2 2023'!D95</f>
        <v>472338</v>
      </c>
      <c r="E95">
        <f>'B 103 Q2 2023'!E95</f>
        <v>219590</v>
      </c>
      <c r="F95">
        <f>'B 103 Q2 2023'!F95</f>
        <v>45284</v>
      </c>
      <c r="G95">
        <f>'B 103 Q2 2023'!G95</f>
        <v>140073</v>
      </c>
      <c r="H95">
        <f>'B 103 Q2 2023'!H95</f>
        <v>295273</v>
      </c>
      <c r="I95">
        <f>'B 103 Q2 2023'!I95</f>
        <v>827</v>
      </c>
      <c r="J95">
        <f>'B 103 Q2 2023'!J95</f>
        <v>32297</v>
      </c>
      <c r="K95">
        <f>'B 103 Q2 2023'!K95</f>
        <v>9099</v>
      </c>
      <c r="L95">
        <f>'B 103 Q2 2023'!L95</f>
        <v>0</v>
      </c>
      <c r="M95">
        <f>'B 103 Q2 2023'!M95</f>
        <v>605</v>
      </c>
      <c r="N95">
        <f>'B 103 Q2 2023'!N95</f>
        <v>14993</v>
      </c>
      <c r="O95">
        <f>'B 103 Q2 2023'!O95</f>
        <v>3916</v>
      </c>
      <c r="P95">
        <f>'B 103 Q2 2023'!P95</f>
        <v>7287</v>
      </c>
      <c r="Q95">
        <f>'B 103 Q2 2023'!Q95</f>
        <v>684</v>
      </c>
      <c r="R95">
        <f>'B 103 Q2 2023'!R95</f>
        <v>3106</v>
      </c>
      <c r="S95">
        <f>'B 103 Q2 2023'!S95</f>
        <v>12806</v>
      </c>
      <c r="T95">
        <f>'B 103 Q2 2023'!T95</f>
        <v>111</v>
      </c>
      <c r="U95">
        <f>'B 103 Q2 2023'!U95</f>
        <v>12695</v>
      </c>
      <c r="V95">
        <f>'B 103 Q2 2023'!V95</f>
        <v>2336</v>
      </c>
      <c r="W95">
        <f>'B 103 Q2 2023'!W95</f>
        <v>19289</v>
      </c>
      <c r="X95">
        <f>'B 103 Q2 2023'!X95</f>
        <v>57717</v>
      </c>
      <c r="Y95">
        <f>'B 103 Q2 2023'!Y95</f>
        <v>147</v>
      </c>
      <c r="Z95">
        <f>'B 103 Q2 2023'!Z95</f>
        <v>581</v>
      </c>
      <c r="AA95">
        <f>'B 103 Q2 2023'!AA95</f>
        <v>139850</v>
      </c>
      <c r="AB95">
        <f>'B 103 Q2 2023'!AB95</f>
        <v>4726</v>
      </c>
      <c r="AC95">
        <f>'B 103 Q2 2023'!AC95</f>
        <v>706663</v>
      </c>
      <c r="AD95">
        <f>'B 103 Q2 2023'!AD95</f>
        <v>122009</v>
      </c>
      <c r="AE95">
        <f>'B 103 Q2 2023'!AE95</f>
        <v>3264</v>
      </c>
      <c r="AF95">
        <f>'B 103 Q2 2023'!AF95</f>
        <v>0</v>
      </c>
      <c r="AG95">
        <f>'B 103 Q2 2023'!AG95</f>
        <v>118745</v>
      </c>
      <c r="AH95">
        <f>'B 103 Q2 2023'!AH95</f>
        <v>127532</v>
      </c>
      <c r="AI95">
        <f>'B 103 Q2 2023'!AI95</f>
        <v>72504</v>
      </c>
      <c r="AJ95">
        <f>'B 103 Q2 2023'!AJ95</f>
        <v>16088</v>
      </c>
      <c r="AK95">
        <f>'B 103 Q2 2023'!AK95</f>
        <v>38941</v>
      </c>
      <c r="AL95">
        <f>'B 103 Q2 2023'!AL95</f>
        <v>1546</v>
      </c>
      <c r="AM95">
        <f>'B 103 Q2 2023'!AM95</f>
        <v>103648</v>
      </c>
      <c r="AN95">
        <f>'B 103 Q2 2023'!AN95</f>
        <v>11866</v>
      </c>
      <c r="AO95">
        <f>'B 103 Q2 2023'!AO95</f>
        <v>340062</v>
      </c>
      <c r="AP95">
        <f>'B 103 Q2 2023'!AP95</f>
        <v>465895</v>
      </c>
      <c r="AQ95">
        <f>'B 103 Q2 2023'!AQ95</f>
        <v>678588</v>
      </c>
      <c r="AR95">
        <f>'B 103 Q2 2023'!AR95</f>
        <v>678588</v>
      </c>
      <c r="AS95">
        <f>'B 103 Q2 2023'!AS95</f>
        <v>0</v>
      </c>
      <c r="AT95">
        <f>'B 103 Q2 2023'!AT95</f>
        <v>5946</v>
      </c>
      <c r="AU95">
        <f>'B 103 Q2 2023'!AU95</f>
        <v>146.92885002394269</v>
      </c>
      <c r="AV95">
        <f>'B 103 Q2 2023'!AV95</f>
        <v>36.454155050312565</v>
      </c>
      <c r="AW95">
        <f>'B 103 Q2 2023'!AW95</f>
        <v>53.561670801369289</v>
      </c>
      <c r="AX95">
        <f>'B 103 Q2 2023'!AX95</f>
        <v>941050</v>
      </c>
      <c r="AY95">
        <f>'B 103 Q2 2023'!AY95</f>
        <v>645777</v>
      </c>
      <c r="AZ95">
        <f>'B 103 Q2 2023'!AZ95</f>
        <v>261060</v>
      </c>
      <c r="BA95">
        <f>'B 103 Q2 2023'!BA95</f>
        <v>193067</v>
      </c>
      <c r="BB95">
        <f>'B 103 Q2 2023'!BB95</f>
        <v>41397</v>
      </c>
      <c r="BC95">
        <f>'B 103 Q2 2023'!BC95</f>
        <v>150253</v>
      </c>
      <c r="BD95">
        <f>'B 103 Q2 2023'!BD95</f>
        <v>234387</v>
      </c>
      <c r="BF95">
        <f t="shared" si="6"/>
        <v>146.92885002394269</v>
      </c>
      <c r="BG95">
        <f t="shared" si="4"/>
        <v>340062</v>
      </c>
      <c r="BH95">
        <f t="shared" si="5"/>
        <v>231446.71719991372</v>
      </c>
      <c r="BI95">
        <f t="shared" si="7"/>
        <v>186162.71719991372</v>
      </c>
    </row>
    <row r="96" spans="1:61" x14ac:dyDescent="0.25">
      <c r="A96" t="str">
        <f>'B 103 Q2 2023'!A96</f>
        <v>1967Q4</v>
      </c>
      <c r="B96">
        <f>'B 103 Q2 2023'!B96</f>
        <v>1206819</v>
      </c>
      <c r="C96">
        <f>'B 103 Q2 2023'!C96</f>
        <v>898434</v>
      </c>
      <c r="D96">
        <f>'B 103 Q2 2023'!D96</f>
        <v>483207</v>
      </c>
      <c r="E96">
        <f>'B 103 Q2 2023'!E96</f>
        <v>225192</v>
      </c>
      <c r="F96">
        <f>'B 103 Q2 2023'!F96</f>
        <v>46782</v>
      </c>
      <c r="G96">
        <f>'B 103 Q2 2023'!G96</f>
        <v>143253</v>
      </c>
      <c r="H96">
        <f>'B 103 Q2 2023'!H96</f>
        <v>308385</v>
      </c>
      <c r="I96">
        <f>'B 103 Q2 2023'!I96</f>
        <v>1055</v>
      </c>
      <c r="J96">
        <f>'B 103 Q2 2023'!J96</f>
        <v>34817</v>
      </c>
      <c r="K96">
        <f>'B 103 Q2 2023'!K96</f>
        <v>9682</v>
      </c>
      <c r="L96">
        <f>'B 103 Q2 2023'!L96</f>
        <v>0</v>
      </c>
      <c r="M96">
        <f>'B 103 Q2 2023'!M96</f>
        <v>670</v>
      </c>
      <c r="N96">
        <f>'B 103 Q2 2023'!N96</f>
        <v>16871</v>
      </c>
      <c r="O96">
        <f>'B 103 Q2 2023'!O96</f>
        <v>3952</v>
      </c>
      <c r="P96">
        <f>'B 103 Q2 2023'!P96</f>
        <v>8614</v>
      </c>
      <c r="Q96">
        <f>'B 103 Q2 2023'!Q96</f>
        <v>1005</v>
      </c>
      <c r="R96">
        <f>'B 103 Q2 2023'!R96</f>
        <v>3300</v>
      </c>
      <c r="S96">
        <f>'B 103 Q2 2023'!S96</f>
        <v>13793</v>
      </c>
      <c r="T96">
        <f>'B 103 Q2 2023'!T96</f>
        <v>112</v>
      </c>
      <c r="U96">
        <f>'B 103 Q2 2023'!U96</f>
        <v>13681</v>
      </c>
      <c r="V96">
        <f>'B 103 Q2 2023'!V96</f>
        <v>2452</v>
      </c>
      <c r="W96">
        <f>'B 103 Q2 2023'!W96</f>
        <v>18911</v>
      </c>
      <c r="X96">
        <f>'B 103 Q2 2023'!X96</f>
        <v>60585</v>
      </c>
      <c r="Y96">
        <f>'B 103 Q2 2023'!Y96</f>
        <v>153</v>
      </c>
      <c r="Z96">
        <f>'B 103 Q2 2023'!Z96</f>
        <v>635</v>
      </c>
      <c r="AA96">
        <f>'B 103 Q2 2023'!AA96</f>
        <v>141598</v>
      </c>
      <c r="AB96">
        <f>'B 103 Q2 2023'!AB96</f>
        <v>7163</v>
      </c>
      <c r="AC96">
        <f>'B 103 Q2 2023'!AC96</f>
        <v>724437</v>
      </c>
      <c r="AD96">
        <f>'B 103 Q2 2023'!AD96</f>
        <v>125166</v>
      </c>
      <c r="AE96">
        <f>'B 103 Q2 2023'!AE96</f>
        <v>3034</v>
      </c>
      <c r="AF96">
        <f>'B 103 Q2 2023'!AF96</f>
        <v>0</v>
      </c>
      <c r="AG96">
        <f>'B 103 Q2 2023'!AG96</f>
        <v>122132</v>
      </c>
      <c r="AH96">
        <f>'B 103 Q2 2023'!AH96</f>
        <v>130079</v>
      </c>
      <c r="AI96">
        <f>'B 103 Q2 2023'!AI96</f>
        <v>76269</v>
      </c>
      <c r="AJ96">
        <f>'B 103 Q2 2023'!AJ96</f>
        <v>16575</v>
      </c>
      <c r="AK96">
        <f>'B 103 Q2 2023'!AK96</f>
        <v>37235</v>
      </c>
      <c r="AL96">
        <f>'B 103 Q2 2023'!AL96</f>
        <v>1567</v>
      </c>
      <c r="AM96">
        <f>'B 103 Q2 2023'!AM96</f>
        <v>109723</v>
      </c>
      <c r="AN96">
        <f>'B 103 Q2 2023'!AN96</f>
        <v>13225</v>
      </c>
      <c r="AO96">
        <f>'B 103 Q2 2023'!AO96</f>
        <v>344677</v>
      </c>
      <c r="AP96">
        <f>'B 103 Q2 2023'!AP96</f>
        <v>482382</v>
      </c>
      <c r="AQ96">
        <f>'B 103 Q2 2023'!AQ96</f>
        <v>712221</v>
      </c>
      <c r="AR96">
        <f>'B 103 Q2 2023'!AR96</f>
        <v>712221</v>
      </c>
      <c r="AS96">
        <f>'B 103 Q2 2023'!AS96</f>
        <v>0</v>
      </c>
      <c r="AT96">
        <f>'B 103 Q2 2023'!AT96</f>
        <v>6028</v>
      </c>
      <c r="AU96">
        <f>'B 103 Q2 2023'!AU96</f>
        <v>148.89617732451251</v>
      </c>
      <c r="AV96">
        <f>'B 103 Q2 2023'!AV96</f>
        <v>35.537094006926793</v>
      </c>
      <c r="AW96">
        <f>'B 103 Q2 2023'!AW96</f>
        <v>52.913374508532414</v>
      </c>
      <c r="AX96">
        <f>'B 103 Q2 2023'!AX96</f>
        <v>966579</v>
      </c>
      <c r="AY96">
        <f>'B 103 Q2 2023'!AY96</f>
        <v>658194</v>
      </c>
      <c r="AZ96">
        <f>'B 103 Q2 2023'!AZ96</f>
        <v>265346</v>
      </c>
      <c r="BA96">
        <f>'B 103 Q2 2023'!BA96</f>
        <v>197335</v>
      </c>
      <c r="BB96">
        <f>'B 103 Q2 2023'!BB96</f>
        <v>42432</v>
      </c>
      <c r="BC96">
        <f>'B 103 Q2 2023'!BC96</f>
        <v>153081</v>
      </c>
      <c r="BD96">
        <f>'B 103 Q2 2023'!BD96</f>
        <v>242142</v>
      </c>
      <c r="BF96">
        <f t="shared" si="6"/>
        <v>148.89617732451251</v>
      </c>
      <c r="BG96">
        <f t="shared" si="4"/>
        <v>344677</v>
      </c>
      <c r="BH96">
        <f t="shared" si="5"/>
        <v>231488.14576266255</v>
      </c>
      <c r="BI96">
        <f t="shared" si="7"/>
        <v>184706.14576266255</v>
      </c>
    </row>
    <row r="97" spans="1:61" x14ac:dyDescent="0.25">
      <c r="A97" t="str">
        <f>'B 103 Q2 2023'!A97</f>
        <v>1968Q1</v>
      </c>
      <c r="B97">
        <f>'B 103 Q2 2023'!B97</f>
        <v>1230665</v>
      </c>
      <c r="C97">
        <f>'B 103 Q2 2023'!C97</f>
        <v>917058</v>
      </c>
      <c r="D97">
        <f>'B 103 Q2 2023'!D97</f>
        <v>492622</v>
      </c>
      <c r="E97">
        <f>'B 103 Q2 2023'!E97</f>
        <v>230391</v>
      </c>
      <c r="F97">
        <f>'B 103 Q2 2023'!F97</f>
        <v>48354</v>
      </c>
      <c r="G97">
        <f>'B 103 Q2 2023'!G97</f>
        <v>145692</v>
      </c>
      <c r="H97">
        <f>'B 103 Q2 2023'!H97</f>
        <v>313607</v>
      </c>
      <c r="I97">
        <f>'B 103 Q2 2023'!I97</f>
        <v>1357</v>
      </c>
      <c r="J97">
        <f>'B 103 Q2 2023'!J97</f>
        <v>33207</v>
      </c>
      <c r="K97">
        <f>'B 103 Q2 2023'!K97</f>
        <v>9375</v>
      </c>
      <c r="L97">
        <f>'B 103 Q2 2023'!L97</f>
        <v>0</v>
      </c>
      <c r="M97">
        <f>'B 103 Q2 2023'!M97</f>
        <v>1103</v>
      </c>
      <c r="N97">
        <f>'B 103 Q2 2023'!N97</f>
        <v>19243</v>
      </c>
      <c r="O97">
        <f>'B 103 Q2 2023'!O97</f>
        <v>3819</v>
      </c>
      <c r="P97">
        <f>'B 103 Q2 2023'!P97</f>
        <v>9950</v>
      </c>
      <c r="Q97">
        <f>'B 103 Q2 2023'!Q97</f>
        <v>1184</v>
      </c>
      <c r="R97">
        <f>'B 103 Q2 2023'!R97</f>
        <v>4290</v>
      </c>
      <c r="S97">
        <f>'B 103 Q2 2023'!S97</f>
        <v>12730</v>
      </c>
      <c r="T97">
        <f>'B 103 Q2 2023'!T97</f>
        <v>106</v>
      </c>
      <c r="U97">
        <f>'B 103 Q2 2023'!U97</f>
        <v>12624</v>
      </c>
      <c r="V97">
        <f>'B 103 Q2 2023'!V97</f>
        <v>2494</v>
      </c>
      <c r="W97">
        <f>'B 103 Q2 2023'!W97</f>
        <v>18496</v>
      </c>
      <c r="X97">
        <f>'B 103 Q2 2023'!X97</f>
        <v>61653</v>
      </c>
      <c r="Y97">
        <f>'B 103 Q2 2023'!Y97</f>
        <v>161</v>
      </c>
      <c r="Z97">
        <f>'B 103 Q2 2023'!Z97</f>
        <v>692</v>
      </c>
      <c r="AA97">
        <f>'B 103 Q2 2023'!AA97</f>
        <v>144408</v>
      </c>
      <c r="AB97">
        <f>'B 103 Q2 2023'!AB97</f>
        <v>8688</v>
      </c>
      <c r="AC97">
        <f>'B 103 Q2 2023'!AC97</f>
        <v>737810</v>
      </c>
      <c r="AD97">
        <f>'B 103 Q2 2023'!AD97</f>
        <v>128216</v>
      </c>
      <c r="AE97">
        <f>'B 103 Q2 2023'!AE97</f>
        <v>3482</v>
      </c>
      <c r="AF97">
        <f>'B 103 Q2 2023'!AF97</f>
        <v>0</v>
      </c>
      <c r="AG97">
        <f>'B 103 Q2 2023'!AG97</f>
        <v>124734</v>
      </c>
      <c r="AH97">
        <f>'B 103 Q2 2023'!AH97</f>
        <v>134278</v>
      </c>
      <c r="AI97">
        <f>'B 103 Q2 2023'!AI97</f>
        <v>75965</v>
      </c>
      <c r="AJ97">
        <f>'B 103 Q2 2023'!AJ97</f>
        <v>17656</v>
      </c>
      <c r="AK97">
        <f>'B 103 Q2 2023'!AK97</f>
        <v>40657</v>
      </c>
      <c r="AL97">
        <f>'B 103 Q2 2023'!AL97</f>
        <v>1640</v>
      </c>
      <c r="AM97">
        <f>'B 103 Q2 2023'!AM97</f>
        <v>108829</v>
      </c>
      <c r="AN97">
        <f>'B 103 Q2 2023'!AN97</f>
        <v>17667</v>
      </c>
      <c r="AO97">
        <f>'B 103 Q2 2023'!AO97</f>
        <v>347180</v>
      </c>
      <c r="AP97">
        <f>'B 103 Q2 2023'!AP97</f>
        <v>492855</v>
      </c>
      <c r="AQ97">
        <f>'B 103 Q2 2023'!AQ97</f>
        <v>652734</v>
      </c>
      <c r="AR97">
        <f>'B 103 Q2 2023'!AR97</f>
        <v>652734</v>
      </c>
      <c r="AS97">
        <f>'B 103 Q2 2023'!AS97</f>
        <v>0</v>
      </c>
      <c r="AT97">
        <f>'B 103 Q2 2023'!AT97</f>
        <v>6306</v>
      </c>
      <c r="AU97">
        <f>'B 103 Q2 2023'!AU97</f>
        <v>133.71878488668449</v>
      </c>
      <c r="AV97">
        <f>'B 103 Q2 2023'!AV97</f>
        <v>39.829803654119047</v>
      </c>
      <c r="AW97">
        <f>'B 103 Q2 2023'!AW97</f>
        <v>53.259929469040259</v>
      </c>
      <c r="AX97">
        <f>'B 103 Q2 2023'!AX97</f>
        <v>984721</v>
      </c>
      <c r="AY97">
        <f>'B 103 Q2 2023'!AY97</f>
        <v>671114</v>
      </c>
      <c r="AZ97">
        <f>'B 103 Q2 2023'!AZ97</f>
        <v>269678</v>
      </c>
      <c r="BA97">
        <f>'B 103 Q2 2023'!BA97</f>
        <v>201939</v>
      </c>
      <c r="BB97">
        <f>'B 103 Q2 2023'!BB97</f>
        <v>43502</v>
      </c>
      <c r="BC97">
        <f>'B 103 Q2 2023'!BC97</f>
        <v>155995</v>
      </c>
      <c r="BD97">
        <f>'B 103 Q2 2023'!BD97</f>
        <v>246911</v>
      </c>
      <c r="BF97">
        <f t="shared" si="6"/>
        <v>133.71878488668449</v>
      </c>
      <c r="BG97">
        <f t="shared" si="4"/>
        <v>347180</v>
      </c>
      <c r="BH97">
        <f t="shared" si="5"/>
        <v>259634.42630308529</v>
      </c>
      <c r="BI97">
        <f t="shared" si="7"/>
        <v>211280.42630308529</v>
      </c>
    </row>
    <row r="98" spans="1:61" x14ac:dyDescent="0.25">
      <c r="A98" t="str">
        <f>'B 103 Q2 2023'!A98</f>
        <v>1968Q2</v>
      </c>
      <c r="B98">
        <f>'B 103 Q2 2023'!B98</f>
        <v>1256623</v>
      </c>
      <c r="C98">
        <f>'B 103 Q2 2023'!C98</f>
        <v>936153</v>
      </c>
      <c r="D98">
        <f>'B 103 Q2 2023'!D98</f>
        <v>501875</v>
      </c>
      <c r="E98">
        <f>'B 103 Q2 2023'!E98</f>
        <v>236455</v>
      </c>
      <c r="F98">
        <f>'B 103 Q2 2023'!F98</f>
        <v>49667</v>
      </c>
      <c r="G98">
        <f>'B 103 Q2 2023'!G98</f>
        <v>148156</v>
      </c>
      <c r="H98">
        <f>'B 103 Q2 2023'!H98</f>
        <v>320470</v>
      </c>
      <c r="I98">
        <f>'B 103 Q2 2023'!I98</f>
        <v>1749</v>
      </c>
      <c r="J98">
        <f>'B 103 Q2 2023'!J98</f>
        <v>35000</v>
      </c>
      <c r="K98">
        <f>'B 103 Q2 2023'!K98</f>
        <v>8129</v>
      </c>
      <c r="L98">
        <f>'B 103 Q2 2023'!L98</f>
        <v>0</v>
      </c>
      <c r="M98">
        <f>'B 103 Q2 2023'!M98</f>
        <v>1067</v>
      </c>
      <c r="N98">
        <f>'B 103 Q2 2023'!N98</f>
        <v>18304</v>
      </c>
      <c r="O98">
        <f>'B 103 Q2 2023'!O98</f>
        <v>4603</v>
      </c>
      <c r="P98">
        <f>'B 103 Q2 2023'!P98</f>
        <v>8627</v>
      </c>
      <c r="Q98">
        <f>'B 103 Q2 2023'!Q98</f>
        <v>1333</v>
      </c>
      <c r="R98">
        <f>'B 103 Q2 2023'!R98</f>
        <v>3741</v>
      </c>
      <c r="S98">
        <f>'B 103 Q2 2023'!S98</f>
        <v>13144</v>
      </c>
      <c r="T98">
        <f>'B 103 Q2 2023'!T98</f>
        <v>104</v>
      </c>
      <c r="U98">
        <f>'B 103 Q2 2023'!U98</f>
        <v>13040</v>
      </c>
      <c r="V98">
        <f>'B 103 Q2 2023'!V98</f>
        <v>2545</v>
      </c>
      <c r="W98">
        <f>'B 103 Q2 2023'!W98</f>
        <v>21318</v>
      </c>
      <c r="X98">
        <f>'B 103 Q2 2023'!X98</f>
        <v>62888</v>
      </c>
      <c r="Y98">
        <f>'B 103 Q2 2023'!Y98</f>
        <v>170</v>
      </c>
      <c r="Z98">
        <f>'B 103 Q2 2023'!Z98</f>
        <v>759</v>
      </c>
      <c r="AA98">
        <f>'B 103 Q2 2023'!AA98</f>
        <v>149697</v>
      </c>
      <c r="AB98">
        <f>'B 103 Q2 2023'!AB98</f>
        <v>5700</v>
      </c>
      <c r="AC98">
        <f>'B 103 Q2 2023'!AC98</f>
        <v>742410</v>
      </c>
      <c r="AD98">
        <f>'B 103 Q2 2023'!AD98</f>
        <v>131662</v>
      </c>
      <c r="AE98">
        <f>'B 103 Q2 2023'!AE98</f>
        <v>3400</v>
      </c>
      <c r="AF98">
        <f>'B 103 Q2 2023'!AF98</f>
        <v>0</v>
      </c>
      <c r="AG98">
        <f>'B 103 Q2 2023'!AG98</f>
        <v>128262</v>
      </c>
      <c r="AH98">
        <f>'B 103 Q2 2023'!AH98</f>
        <v>138539</v>
      </c>
      <c r="AI98">
        <f>'B 103 Q2 2023'!AI98</f>
        <v>79707</v>
      </c>
      <c r="AJ98">
        <f>'B 103 Q2 2023'!AJ98</f>
        <v>17958</v>
      </c>
      <c r="AK98">
        <f>'B 103 Q2 2023'!AK98</f>
        <v>40874</v>
      </c>
      <c r="AL98">
        <f>'B 103 Q2 2023'!AL98</f>
        <v>1668</v>
      </c>
      <c r="AM98">
        <f>'B 103 Q2 2023'!AM98</f>
        <v>113445</v>
      </c>
      <c r="AN98">
        <f>'B 103 Q2 2023'!AN98</f>
        <v>13031</v>
      </c>
      <c r="AO98">
        <f>'B 103 Q2 2023'!AO98</f>
        <v>344065</v>
      </c>
      <c r="AP98">
        <f>'B 103 Q2 2023'!AP98</f>
        <v>514213</v>
      </c>
      <c r="AQ98">
        <f>'B 103 Q2 2023'!AQ98</f>
        <v>731114</v>
      </c>
      <c r="AR98">
        <f>'B 103 Q2 2023'!AR98</f>
        <v>731114</v>
      </c>
      <c r="AS98">
        <f>'B 103 Q2 2023'!AS98</f>
        <v>0</v>
      </c>
      <c r="AT98">
        <f>'B 103 Q2 2023'!AT98</f>
        <v>6411</v>
      </c>
      <c r="AU98">
        <f>'B 103 Q2 2023'!AU98</f>
        <v>143.4278321295742</v>
      </c>
      <c r="AV98">
        <f>'B 103 Q2 2023'!AV98</f>
        <v>36.636126254883031</v>
      </c>
      <c r="AW98">
        <f>'B 103 Q2 2023'!AW98</f>
        <v>52.546401663632523</v>
      </c>
      <c r="AX98">
        <f>'B 103 Q2 2023'!AX98</f>
        <v>1004589</v>
      </c>
      <c r="AY98">
        <f>'B 103 Q2 2023'!AY98</f>
        <v>684119</v>
      </c>
      <c r="AZ98">
        <f>'B 103 Q2 2023'!AZ98</f>
        <v>273862</v>
      </c>
      <c r="BA98">
        <f>'B 103 Q2 2023'!BA98</f>
        <v>206279</v>
      </c>
      <c r="BB98">
        <f>'B 103 Q2 2023'!BB98</f>
        <v>44613</v>
      </c>
      <c r="BC98">
        <f>'B 103 Q2 2023'!BC98</f>
        <v>159365</v>
      </c>
      <c r="BD98">
        <f>'B 103 Q2 2023'!BD98</f>
        <v>262179</v>
      </c>
      <c r="BF98">
        <f t="shared" si="6"/>
        <v>143.4278321295742</v>
      </c>
      <c r="BG98">
        <f t="shared" si="4"/>
        <v>344065</v>
      </c>
      <c r="BH98">
        <f t="shared" si="5"/>
        <v>239887.1926678555</v>
      </c>
      <c r="BI98">
        <f t="shared" si="7"/>
        <v>190220.1926678555</v>
      </c>
    </row>
    <row r="99" spans="1:61" x14ac:dyDescent="0.25">
      <c r="A99" t="str">
        <f>'B 103 Q2 2023'!A99</f>
        <v>1968Q3</v>
      </c>
      <c r="B99">
        <f>'B 103 Q2 2023'!B99</f>
        <v>1281838</v>
      </c>
      <c r="C99">
        <f>'B 103 Q2 2023'!C99</f>
        <v>954648</v>
      </c>
      <c r="D99">
        <f>'B 103 Q2 2023'!D99</f>
        <v>510631</v>
      </c>
      <c r="E99">
        <f>'B 103 Q2 2023'!E99</f>
        <v>242659</v>
      </c>
      <c r="F99">
        <f>'B 103 Q2 2023'!F99</f>
        <v>51001</v>
      </c>
      <c r="G99">
        <f>'B 103 Q2 2023'!G99</f>
        <v>150356</v>
      </c>
      <c r="H99">
        <f>'B 103 Q2 2023'!H99</f>
        <v>327190</v>
      </c>
      <c r="I99">
        <f>'B 103 Q2 2023'!I99</f>
        <v>1832</v>
      </c>
      <c r="J99">
        <f>'B 103 Q2 2023'!J99</f>
        <v>34846</v>
      </c>
      <c r="K99">
        <f>'B 103 Q2 2023'!K99</f>
        <v>8539</v>
      </c>
      <c r="L99">
        <f>'B 103 Q2 2023'!L99</f>
        <v>0</v>
      </c>
      <c r="M99">
        <f>'B 103 Q2 2023'!M99</f>
        <v>1021</v>
      </c>
      <c r="N99">
        <f>'B 103 Q2 2023'!N99</f>
        <v>17515</v>
      </c>
      <c r="O99">
        <f>'B 103 Q2 2023'!O99</f>
        <v>5071</v>
      </c>
      <c r="P99">
        <f>'B 103 Q2 2023'!P99</f>
        <v>7879</v>
      </c>
      <c r="Q99">
        <f>'B 103 Q2 2023'!Q99</f>
        <v>1364</v>
      </c>
      <c r="R99">
        <f>'B 103 Q2 2023'!R99</f>
        <v>3201</v>
      </c>
      <c r="S99">
        <f>'B 103 Q2 2023'!S99</f>
        <v>12687</v>
      </c>
      <c r="T99">
        <f>'B 103 Q2 2023'!T99</f>
        <v>103</v>
      </c>
      <c r="U99">
        <f>'B 103 Q2 2023'!U99</f>
        <v>12584</v>
      </c>
      <c r="V99">
        <f>'B 103 Q2 2023'!V99</f>
        <v>2607</v>
      </c>
      <c r="W99">
        <f>'B 103 Q2 2023'!W99</f>
        <v>22906</v>
      </c>
      <c r="X99">
        <f>'B 103 Q2 2023'!X99</f>
        <v>64425</v>
      </c>
      <c r="Y99">
        <f>'B 103 Q2 2023'!Y99</f>
        <v>178</v>
      </c>
      <c r="Z99">
        <f>'B 103 Q2 2023'!Z99</f>
        <v>816</v>
      </c>
      <c r="AA99">
        <f>'B 103 Q2 2023'!AA99</f>
        <v>156494</v>
      </c>
      <c r="AB99">
        <f>'B 103 Q2 2023'!AB99</f>
        <v>3324</v>
      </c>
      <c r="AC99">
        <f>'B 103 Q2 2023'!AC99</f>
        <v>754795</v>
      </c>
      <c r="AD99">
        <f>'B 103 Q2 2023'!AD99</f>
        <v>136491</v>
      </c>
      <c r="AE99">
        <f>'B 103 Q2 2023'!AE99</f>
        <v>4928</v>
      </c>
      <c r="AF99">
        <f>'B 103 Q2 2023'!AF99</f>
        <v>0</v>
      </c>
      <c r="AG99">
        <f>'B 103 Q2 2023'!AG99</f>
        <v>131563</v>
      </c>
      <c r="AH99">
        <f>'B 103 Q2 2023'!AH99</f>
        <v>139162</v>
      </c>
      <c r="AI99">
        <f>'B 103 Q2 2023'!AI99</f>
        <v>80255</v>
      </c>
      <c r="AJ99">
        <f>'B 103 Q2 2023'!AJ99</f>
        <v>17507</v>
      </c>
      <c r="AK99">
        <f>'B 103 Q2 2023'!AK99</f>
        <v>41400</v>
      </c>
      <c r="AL99">
        <f>'B 103 Q2 2023'!AL99</f>
        <v>1691</v>
      </c>
      <c r="AM99">
        <f>'B 103 Q2 2023'!AM99</f>
        <v>119316</v>
      </c>
      <c r="AN99">
        <f>'B 103 Q2 2023'!AN99</f>
        <v>12930</v>
      </c>
      <c r="AO99">
        <f>'B 103 Q2 2023'!AO99</f>
        <v>345205</v>
      </c>
      <c r="AP99">
        <f>'B 103 Q2 2023'!AP99</f>
        <v>527043</v>
      </c>
      <c r="AQ99">
        <f>'B 103 Q2 2023'!AQ99</f>
        <v>728536</v>
      </c>
      <c r="AR99">
        <f>'B 103 Q2 2023'!AR99</f>
        <v>728536</v>
      </c>
      <c r="AS99">
        <f>'B 103 Q2 2023'!AS99</f>
        <v>0</v>
      </c>
      <c r="AT99">
        <f>'B 103 Q2 2023'!AT99</f>
        <v>6505</v>
      </c>
      <c r="AU99">
        <f>'B 103 Q2 2023'!AU99</f>
        <v>139.46514579024591</v>
      </c>
      <c r="AV99">
        <f>'B 103 Q2 2023'!AV99</f>
        <v>37.501721481509939</v>
      </c>
      <c r="AW99">
        <f>'B 103 Q2 2023'!AW99</f>
        <v>52.30183053803983</v>
      </c>
      <c r="AX99">
        <f>'B 103 Q2 2023'!AX99</f>
        <v>1025143</v>
      </c>
      <c r="AY99">
        <f>'B 103 Q2 2023'!AY99</f>
        <v>697953</v>
      </c>
      <c r="AZ99">
        <f>'B 103 Q2 2023'!AZ99</f>
        <v>278072</v>
      </c>
      <c r="BA99">
        <f>'B 103 Q2 2023'!BA99</f>
        <v>210843</v>
      </c>
      <c r="BB99">
        <f>'B 103 Q2 2023'!BB99</f>
        <v>45748</v>
      </c>
      <c r="BC99">
        <f>'B 103 Q2 2023'!BC99</f>
        <v>163290</v>
      </c>
      <c r="BD99">
        <f>'B 103 Q2 2023'!BD99</f>
        <v>270348</v>
      </c>
      <c r="BF99">
        <f t="shared" si="6"/>
        <v>139.46514579024591</v>
      </c>
      <c r="BG99">
        <f t="shared" si="4"/>
        <v>345205</v>
      </c>
      <c r="BH99">
        <f t="shared" si="5"/>
        <v>247520.62462917052</v>
      </c>
      <c r="BI99">
        <f t="shared" si="7"/>
        <v>196519.62462917052</v>
      </c>
    </row>
    <row r="100" spans="1:61" x14ac:dyDescent="0.25">
      <c r="A100" t="str">
        <f>'B 103 Q2 2023'!A100</f>
        <v>1968Q4</v>
      </c>
      <c r="B100">
        <f>'B 103 Q2 2023'!B100</f>
        <v>1324410</v>
      </c>
      <c r="C100">
        <f>'B 103 Q2 2023'!C100</f>
        <v>980225</v>
      </c>
      <c r="D100">
        <f>'B 103 Q2 2023'!D100</f>
        <v>524866</v>
      </c>
      <c r="E100">
        <f>'B 103 Q2 2023'!E100</f>
        <v>249670</v>
      </c>
      <c r="F100">
        <f>'B 103 Q2 2023'!F100</f>
        <v>52536</v>
      </c>
      <c r="G100">
        <f>'B 103 Q2 2023'!G100</f>
        <v>153153</v>
      </c>
      <c r="H100">
        <f>'B 103 Q2 2023'!H100</f>
        <v>344185</v>
      </c>
      <c r="I100">
        <f>'B 103 Q2 2023'!I100</f>
        <v>1587</v>
      </c>
      <c r="J100">
        <f>'B 103 Q2 2023'!J100</f>
        <v>37531</v>
      </c>
      <c r="K100">
        <f>'B 103 Q2 2023'!K100</f>
        <v>9056</v>
      </c>
      <c r="L100">
        <f>'B 103 Q2 2023'!L100</f>
        <v>0</v>
      </c>
      <c r="M100">
        <f>'B 103 Q2 2023'!M100</f>
        <v>1121</v>
      </c>
      <c r="N100">
        <f>'B 103 Q2 2023'!N100</f>
        <v>19274</v>
      </c>
      <c r="O100">
        <f>'B 103 Q2 2023'!O100</f>
        <v>5099</v>
      </c>
      <c r="P100">
        <f>'B 103 Q2 2023'!P100</f>
        <v>8959</v>
      </c>
      <c r="Q100">
        <f>'B 103 Q2 2023'!Q100</f>
        <v>1434</v>
      </c>
      <c r="R100">
        <f>'B 103 Q2 2023'!R100</f>
        <v>3782</v>
      </c>
      <c r="S100">
        <f>'B 103 Q2 2023'!S100</f>
        <v>13896</v>
      </c>
      <c r="T100">
        <f>'B 103 Q2 2023'!T100</f>
        <v>100</v>
      </c>
      <c r="U100">
        <f>'B 103 Q2 2023'!U100</f>
        <v>13796</v>
      </c>
      <c r="V100">
        <f>'B 103 Q2 2023'!V100</f>
        <v>2752</v>
      </c>
      <c r="W100">
        <f>'B 103 Q2 2023'!W100</f>
        <v>24109</v>
      </c>
      <c r="X100">
        <f>'B 103 Q2 2023'!X100</f>
        <v>68028</v>
      </c>
      <c r="Y100">
        <f>'B 103 Q2 2023'!Y100</f>
        <v>185</v>
      </c>
      <c r="Z100">
        <f>'B 103 Q2 2023'!Z100</f>
        <v>845</v>
      </c>
      <c r="AA100">
        <f>'B 103 Q2 2023'!AA100</f>
        <v>160123</v>
      </c>
      <c r="AB100">
        <f>'B 103 Q2 2023'!AB100</f>
        <v>5678</v>
      </c>
      <c r="AC100">
        <f>'B 103 Q2 2023'!AC100</f>
        <v>775383</v>
      </c>
      <c r="AD100">
        <f>'B 103 Q2 2023'!AD100</f>
        <v>139274</v>
      </c>
      <c r="AE100">
        <f>'B 103 Q2 2023'!AE100</f>
        <v>4249</v>
      </c>
      <c r="AF100">
        <f>'B 103 Q2 2023'!AF100</f>
        <v>0</v>
      </c>
      <c r="AG100">
        <f>'B 103 Q2 2023'!AG100</f>
        <v>135025</v>
      </c>
      <c r="AH100">
        <f>'B 103 Q2 2023'!AH100</f>
        <v>146800</v>
      </c>
      <c r="AI100">
        <f>'B 103 Q2 2023'!AI100</f>
        <v>86106</v>
      </c>
      <c r="AJ100">
        <f>'B 103 Q2 2023'!AJ100</f>
        <v>18296</v>
      </c>
      <c r="AK100">
        <f>'B 103 Q2 2023'!AK100</f>
        <v>42399</v>
      </c>
      <c r="AL100">
        <f>'B 103 Q2 2023'!AL100</f>
        <v>1702</v>
      </c>
      <c r="AM100">
        <f>'B 103 Q2 2023'!AM100</f>
        <v>126213</v>
      </c>
      <c r="AN100">
        <f>'B 103 Q2 2023'!AN100</f>
        <v>14330</v>
      </c>
      <c r="AO100">
        <f>'B 103 Q2 2023'!AO100</f>
        <v>347064</v>
      </c>
      <c r="AP100">
        <f>'B 103 Q2 2023'!AP100</f>
        <v>549027</v>
      </c>
      <c r="AQ100">
        <f>'B 103 Q2 2023'!AQ100</f>
        <v>843150</v>
      </c>
      <c r="AR100">
        <f>'B 103 Q2 2023'!AR100</f>
        <v>843150</v>
      </c>
      <c r="AS100">
        <f>'B 103 Q2 2023'!AS100</f>
        <v>0</v>
      </c>
      <c r="AT100">
        <f>'B 103 Q2 2023'!AT100</f>
        <v>6548</v>
      </c>
      <c r="AU100">
        <f>'B 103 Q2 2023'!AU100</f>
        <v>154.7644288550344</v>
      </c>
      <c r="AV100">
        <f>'B 103 Q2 2023'!AV100</f>
        <v>33.667721607037322</v>
      </c>
      <c r="AW100">
        <f>'B 103 Q2 2023'!AW100</f>
        <v>52.105657053634317</v>
      </c>
      <c r="AX100">
        <f>'B 103 Q2 2023'!AX100</f>
        <v>1055574</v>
      </c>
      <c r="AY100">
        <f>'B 103 Q2 2023'!AY100</f>
        <v>711389</v>
      </c>
      <c r="AZ100">
        <f>'B 103 Q2 2023'!AZ100</f>
        <v>282744</v>
      </c>
      <c r="BA100">
        <f>'B 103 Q2 2023'!BA100</f>
        <v>215745</v>
      </c>
      <c r="BB100">
        <f>'B 103 Q2 2023'!BB100</f>
        <v>46908</v>
      </c>
      <c r="BC100">
        <f>'B 103 Q2 2023'!BC100</f>
        <v>165992</v>
      </c>
      <c r="BD100">
        <f>'B 103 Q2 2023'!BD100</f>
        <v>280191</v>
      </c>
      <c r="BF100">
        <f t="shared" si="6"/>
        <v>154.7644288550344</v>
      </c>
      <c r="BG100">
        <f t="shared" si="4"/>
        <v>347064</v>
      </c>
      <c r="BH100">
        <f t="shared" si="5"/>
        <v>224253.08100034398</v>
      </c>
      <c r="BI100">
        <f t="shared" si="7"/>
        <v>171717.08100034398</v>
      </c>
    </row>
    <row r="101" spans="1:61" x14ac:dyDescent="0.25">
      <c r="A101" t="str">
        <f>'B 103 Q2 2023'!A101</f>
        <v>1969Q1</v>
      </c>
      <c r="B101">
        <f>'B 103 Q2 2023'!B101</f>
        <v>1355305</v>
      </c>
      <c r="C101">
        <f>'B 103 Q2 2023'!C101</f>
        <v>1003238</v>
      </c>
      <c r="D101">
        <f>'B 103 Q2 2023'!D101</f>
        <v>536335</v>
      </c>
      <c r="E101">
        <f>'B 103 Q2 2023'!E101</f>
        <v>255520</v>
      </c>
      <c r="F101">
        <f>'B 103 Q2 2023'!F101</f>
        <v>54261</v>
      </c>
      <c r="G101">
        <f>'B 103 Q2 2023'!G101</f>
        <v>157122</v>
      </c>
      <c r="H101">
        <f>'B 103 Q2 2023'!H101</f>
        <v>352067</v>
      </c>
      <c r="I101">
        <f>'B 103 Q2 2023'!I101</f>
        <v>1856</v>
      </c>
      <c r="J101">
        <f>'B 103 Q2 2023'!J101</f>
        <v>36754</v>
      </c>
      <c r="K101">
        <f>'B 103 Q2 2023'!K101</f>
        <v>7692</v>
      </c>
      <c r="L101">
        <f>'B 103 Q2 2023'!L101</f>
        <v>0</v>
      </c>
      <c r="M101">
        <f>'B 103 Q2 2023'!M101</f>
        <v>2202</v>
      </c>
      <c r="N101">
        <f>'B 103 Q2 2023'!N101</f>
        <v>20976</v>
      </c>
      <c r="O101">
        <f>'B 103 Q2 2023'!O101</f>
        <v>6207</v>
      </c>
      <c r="P101">
        <f>'B 103 Q2 2023'!P101</f>
        <v>9399</v>
      </c>
      <c r="Q101">
        <f>'B 103 Q2 2023'!Q101</f>
        <v>1770</v>
      </c>
      <c r="R101">
        <f>'B 103 Q2 2023'!R101</f>
        <v>3600</v>
      </c>
      <c r="S101">
        <f>'B 103 Q2 2023'!S101</f>
        <v>12925</v>
      </c>
      <c r="T101">
        <f>'B 103 Q2 2023'!T101</f>
        <v>123</v>
      </c>
      <c r="U101">
        <f>'B 103 Q2 2023'!U101</f>
        <v>12802</v>
      </c>
      <c r="V101">
        <f>'B 103 Q2 2023'!V101</f>
        <v>2813</v>
      </c>
      <c r="W101">
        <f>'B 103 Q2 2023'!W101</f>
        <v>25548</v>
      </c>
      <c r="X101">
        <f>'B 103 Q2 2023'!X101</f>
        <v>69504</v>
      </c>
      <c r="Y101">
        <f>'B 103 Q2 2023'!Y101</f>
        <v>194</v>
      </c>
      <c r="Z101">
        <f>'B 103 Q2 2023'!Z101</f>
        <v>845</v>
      </c>
      <c r="AA101">
        <f>'B 103 Q2 2023'!AA101</f>
        <v>165141</v>
      </c>
      <c r="AB101">
        <f>'B 103 Q2 2023'!AB101</f>
        <v>5617</v>
      </c>
      <c r="AC101">
        <f>'B 103 Q2 2023'!AC101</f>
        <v>788975</v>
      </c>
      <c r="AD101">
        <f>'B 103 Q2 2023'!AD101</f>
        <v>143342</v>
      </c>
      <c r="AE101">
        <f>'B 103 Q2 2023'!AE101</f>
        <v>4880</v>
      </c>
      <c r="AF101">
        <f>'B 103 Q2 2023'!AF101</f>
        <v>0</v>
      </c>
      <c r="AG101">
        <f>'B 103 Q2 2023'!AG101</f>
        <v>138462</v>
      </c>
      <c r="AH101">
        <f>'B 103 Q2 2023'!AH101</f>
        <v>149814</v>
      </c>
      <c r="AI101">
        <f>'B 103 Q2 2023'!AI101</f>
        <v>87278</v>
      </c>
      <c r="AJ101">
        <f>'B 103 Q2 2023'!AJ101</f>
        <v>19325</v>
      </c>
      <c r="AK101">
        <f>'B 103 Q2 2023'!AK101</f>
        <v>43212</v>
      </c>
      <c r="AL101">
        <f>'B 103 Q2 2023'!AL101</f>
        <v>1765</v>
      </c>
      <c r="AM101">
        <f>'B 103 Q2 2023'!AM101</f>
        <v>126219</v>
      </c>
      <c r="AN101">
        <f>'B 103 Q2 2023'!AN101</f>
        <v>15517</v>
      </c>
      <c r="AO101">
        <f>'B 103 Q2 2023'!AO101</f>
        <v>352318</v>
      </c>
      <c r="AP101">
        <f>'B 103 Q2 2023'!AP101</f>
        <v>566330</v>
      </c>
      <c r="AQ101">
        <f>'B 103 Q2 2023'!AQ101</f>
        <v>803399</v>
      </c>
      <c r="AR101">
        <f>'B 103 Q2 2023'!AR101</f>
        <v>803399</v>
      </c>
      <c r="AS101">
        <f>'B 103 Q2 2023'!AS101</f>
        <v>0</v>
      </c>
      <c r="AT101">
        <f>'B 103 Q2 2023'!AT101</f>
        <v>6793</v>
      </c>
      <c r="AU101">
        <f>'B 103 Q2 2023'!AU101</f>
        <v>143.06005350328061</v>
      </c>
      <c r="AV101">
        <f>'B 103 Q2 2023'!AV101</f>
        <v>36.183565246878153</v>
      </c>
      <c r="AW101">
        <f>'B 103 Q2 2023'!AW101</f>
        <v>51.764227801578336</v>
      </c>
      <c r="AX101">
        <f>'B 103 Q2 2023'!AX101</f>
        <v>1079969</v>
      </c>
      <c r="AY101">
        <f>'B 103 Q2 2023'!AY101</f>
        <v>727902</v>
      </c>
      <c r="AZ101">
        <f>'B 103 Q2 2023'!AZ101</f>
        <v>287844</v>
      </c>
      <c r="BA101">
        <f>'B 103 Q2 2023'!BA101</f>
        <v>220942</v>
      </c>
      <c r="BB101">
        <f>'B 103 Q2 2023'!BB101</f>
        <v>48078</v>
      </c>
      <c r="BC101">
        <f>'B 103 Q2 2023'!BC101</f>
        <v>171038</v>
      </c>
      <c r="BD101">
        <f>'B 103 Q2 2023'!BD101</f>
        <v>290994</v>
      </c>
      <c r="BF101">
        <f t="shared" si="6"/>
        <v>143.06005350328061</v>
      </c>
      <c r="BG101">
        <f t="shared" si="4"/>
        <v>352318</v>
      </c>
      <c r="BH101">
        <f t="shared" si="5"/>
        <v>246272.80038862891</v>
      </c>
      <c r="BI101">
        <f t="shared" si="7"/>
        <v>192011.80038862891</v>
      </c>
    </row>
    <row r="102" spans="1:61" x14ac:dyDescent="0.25">
      <c r="A102" t="str">
        <f>'B 103 Q2 2023'!A102</f>
        <v>1969Q2</v>
      </c>
      <c r="B102">
        <f>'B 103 Q2 2023'!B102</f>
        <v>1388187</v>
      </c>
      <c r="C102">
        <f>'B 103 Q2 2023'!C102</f>
        <v>1028231</v>
      </c>
      <c r="D102">
        <f>'B 103 Q2 2023'!D102</f>
        <v>550670</v>
      </c>
      <c r="E102">
        <f>'B 103 Q2 2023'!E102</f>
        <v>261813</v>
      </c>
      <c r="F102">
        <f>'B 103 Q2 2023'!F102</f>
        <v>55866</v>
      </c>
      <c r="G102">
        <f>'B 103 Q2 2023'!G102</f>
        <v>159882</v>
      </c>
      <c r="H102">
        <f>'B 103 Q2 2023'!H102</f>
        <v>359956</v>
      </c>
      <c r="I102">
        <f>'B 103 Q2 2023'!I102</f>
        <v>1809</v>
      </c>
      <c r="J102">
        <f>'B 103 Q2 2023'!J102</f>
        <v>40552</v>
      </c>
      <c r="K102">
        <f>'B 103 Q2 2023'!K102</f>
        <v>4593</v>
      </c>
      <c r="L102">
        <f>'B 103 Q2 2023'!L102</f>
        <v>0</v>
      </c>
      <c r="M102">
        <f>'B 103 Q2 2023'!M102</f>
        <v>1946</v>
      </c>
      <c r="N102">
        <f>'B 103 Q2 2023'!N102</f>
        <v>19656</v>
      </c>
      <c r="O102">
        <f>'B 103 Q2 2023'!O102</f>
        <v>6806</v>
      </c>
      <c r="P102">
        <f>'B 103 Q2 2023'!P102</f>
        <v>7949</v>
      </c>
      <c r="Q102">
        <f>'B 103 Q2 2023'!Q102</f>
        <v>1601</v>
      </c>
      <c r="R102">
        <f>'B 103 Q2 2023'!R102</f>
        <v>3300</v>
      </c>
      <c r="S102">
        <f>'B 103 Q2 2023'!S102</f>
        <v>13326</v>
      </c>
      <c r="T102">
        <f>'B 103 Q2 2023'!T102</f>
        <v>160</v>
      </c>
      <c r="U102">
        <f>'B 103 Q2 2023'!U102</f>
        <v>13166</v>
      </c>
      <c r="V102">
        <f>'B 103 Q2 2023'!V102</f>
        <v>2883</v>
      </c>
      <c r="W102">
        <f>'B 103 Q2 2023'!W102</f>
        <v>26502</v>
      </c>
      <c r="X102">
        <f>'B 103 Q2 2023'!X102</f>
        <v>71268</v>
      </c>
      <c r="Y102">
        <f>'B 103 Q2 2023'!Y102</f>
        <v>207</v>
      </c>
      <c r="Z102">
        <f>'B 103 Q2 2023'!Z102</f>
        <v>816</v>
      </c>
      <c r="AA102">
        <f>'B 103 Q2 2023'!AA102</f>
        <v>171408</v>
      </c>
      <c r="AB102">
        <f>'B 103 Q2 2023'!AB102</f>
        <v>4990</v>
      </c>
      <c r="AC102">
        <f>'B 103 Q2 2023'!AC102</f>
        <v>806336</v>
      </c>
      <c r="AD102">
        <f>'B 103 Q2 2023'!AD102</f>
        <v>146657</v>
      </c>
      <c r="AE102">
        <f>'B 103 Q2 2023'!AE102</f>
        <v>4914</v>
      </c>
      <c r="AF102">
        <f>'B 103 Q2 2023'!AF102</f>
        <v>0</v>
      </c>
      <c r="AG102">
        <f>'B 103 Q2 2023'!AG102</f>
        <v>141743</v>
      </c>
      <c r="AH102">
        <f>'B 103 Q2 2023'!AH102</f>
        <v>157072</v>
      </c>
      <c r="AI102">
        <f>'B 103 Q2 2023'!AI102</f>
        <v>91765</v>
      </c>
      <c r="AJ102">
        <f>'B 103 Q2 2023'!AJ102</f>
        <v>22533</v>
      </c>
      <c r="AK102">
        <f>'B 103 Q2 2023'!AK102</f>
        <v>42775</v>
      </c>
      <c r="AL102">
        <f>'B 103 Q2 2023'!AL102</f>
        <v>1811</v>
      </c>
      <c r="AM102">
        <f>'B 103 Q2 2023'!AM102</f>
        <v>131262</v>
      </c>
      <c r="AN102">
        <f>'B 103 Q2 2023'!AN102</f>
        <v>12220</v>
      </c>
      <c r="AO102">
        <f>'B 103 Q2 2023'!AO102</f>
        <v>357314</v>
      </c>
      <c r="AP102">
        <f>'B 103 Q2 2023'!AP102</f>
        <v>581851</v>
      </c>
      <c r="AQ102">
        <f>'B 103 Q2 2023'!AQ102</f>
        <v>774485</v>
      </c>
      <c r="AR102">
        <f>'B 103 Q2 2023'!AR102</f>
        <v>774485</v>
      </c>
      <c r="AS102">
        <f>'B 103 Q2 2023'!AS102</f>
        <v>0</v>
      </c>
      <c r="AT102">
        <f>'B 103 Q2 2023'!AT102</f>
        <v>6964</v>
      </c>
      <c r="AU102">
        <f>'B 103 Q2 2023'!AU102</f>
        <v>134.30407964791982</v>
      </c>
      <c r="AV102">
        <f>'B 103 Q2 2023'!AV102</f>
        <v>38.867438739464703</v>
      </c>
      <c r="AW102">
        <f>'B 103 Q2 2023'!AW102</f>
        <v>52.200555881757118</v>
      </c>
      <c r="AX102">
        <f>'B 103 Q2 2023'!AX102</f>
        <v>1104973</v>
      </c>
      <c r="AY102">
        <f>'B 103 Q2 2023'!AY102</f>
        <v>745017</v>
      </c>
      <c r="AZ102">
        <f>'B 103 Q2 2023'!AZ102</f>
        <v>293354</v>
      </c>
      <c r="BA102">
        <f>'B 103 Q2 2023'!BA102</f>
        <v>226161</v>
      </c>
      <c r="BB102">
        <f>'B 103 Q2 2023'!BB102</f>
        <v>49288</v>
      </c>
      <c r="BC102">
        <f>'B 103 Q2 2023'!BC102</f>
        <v>176214</v>
      </c>
      <c r="BD102">
        <f>'B 103 Q2 2023'!BD102</f>
        <v>298637</v>
      </c>
      <c r="BF102">
        <f t="shared" si="6"/>
        <v>134.30407964791982</v>
      </c>
      <c r="BG102">
        <f t="shared" si="4"/>
        <v>357314</v>
      </c>
      <c r="BH102">
        <f t="shared" si="5"/>
        <v>266048.50793565175</v>
      </c>
      <c r="BI102">
        <f t="shared" si="7"/>
        <v>210182.50793565175</v>
      </c>
    </row>
    <row r="103" spans="1:61" x14ac:dyDescent="0.25">
      <c r="A103" t="str">
        <f>'B 103 Q2 2023'!A103</f>
        <v>1969Q3</v>
      </c>
      <c r="B103">
        <f>'B 103 Q2 2023'!B103</f>
        <v>1422389</v>
      </c>
      <c r="C103">
        <f>'B 103 Q2 2023'!C103</f>
        <v>1054548</v>
      </c>
      <c r="D103">
        <f>'B 103 Q2 2023'!D103</f>
        <v>563559</v>
      </c>
      <c r="E103">
        <f>'B 103 Q2 2023'!E103</f>
        <v>269137</v>
      </c>
      <c r="F103">
        <f>'B 103 Q2 2023'!F103</f>
        <v>57657</v>
      </c>
      <c r="G103">
        <f>'B 103 Q2 2023'!G103</f>
        <v>164195</v>
      </c>
      <c r="H103">
        <f>'B 103 Q2 2023'!H103</f>
        <v>367841</v>
      </c>
      <c r="I103">
        <f>'B 103 Q2 2023'!I103</f>
        <v>1618</v>
      </c>
      <c r="J103">
        <f>'B 103 Q2 2023'!J103</f>
        <v>41094</v>
      </c>
      <c r="K103">
        <f>'B 103 Q2 2023'!K103</f>
        <v>3525</v>
      </c>
      <c r="L103">
        <f>'B 103 Q2 2023'!L103</f>
        <v>0</v>
      </c>
      <c r="M103">
        <f>'B 103 Q2 2023'!M103</f>
        <v>2868</v>
      </c>
      <c r="N103">
        <f>'B 103 Q2 2023'!N103</f>
        <v>17611</v>
      </c>
      <c r="O103">
        <f>'B 103 Q2 2023'!O103</f>
        <v>7206</v>
      </c>
      <c r="P103">
        <f>'B 103 Q2 2023'!P103</f>
        <v>5786</v>
      </c>
      <c r="Q103">
        <f>'B 103 Q2 2023'!Q103</f>
        <v>1569</v>
      </c>
      <c r="R103">
        <f>'B 103 Q2 2023'!R103</f>
        <v>3050</v>
      </c>
      <c r="S103">
        <f>'B 103 Q2 2023'!S103</f>
        <v>13251</v>
      </c>
      <c r="T103">
        <f>'B 103 Q2 2023'!T103</f>
        <v>201</v>
      </c>
      <c r="U103">
        <f>'B 103 Q2 2023'!U103</f>
        <v>13050</v>
      </c>
      <c r="V103">
        <f>'B 103 Q2 2023'!V103</f>
        <v>2947</v>
      </c>
      <c r="W103">
        <f>'B 103 Q2 2023'!W103</f>
        <v>27077</v>
      </c>
      <c r="X103">
        <f>'B 103 Q2 2023'!X103</f>
        <v>72834</v>
      </c>
      <c r="Y103">
        <f>'B 103 Q2 2023'!Y103</f>
        <v>230</v>
      </c>
      <c r="Z103">
        <f>'B 103 Q2 2023'!Z103</f>
        <v>777</v>
      </c>
      <c r="AA103">
        <f>'B 103 Q2 2023'!AA103</f>
        <v>179673</v>
      </c>
      <c r="AB103">
        <f>'B 103 Q2 2023'!AB103</f>
        <v>4336</v>
      </c>
      <c r="AC103">
        <f>'B 103 Q2 2023'!AC103</f>
        <v>824666</v>
      </c>
      <c r="AD103">
        <f>'B 103 Q2 2023'!AD103</f>
        <v>150245</v>
      </c>
      <c r="AE103">
        <f>'B 103 Q2 2023'!AE103</f>
        <v>5778</v>
      </c>
      <c r="AF103">
        <f>'B 103 Q2 2023'!AF103</f>
        <v>0</v>
      </c>
      <c r="AG103">
        <f>'B 103 Q2 2023'!AG103</f>
        <v>144467</v>
      </c>
      <c r="AH103">
        <f>'B 103 Q2 2023'!AH103</f>
        <v>159611</v>
      </c>
      <c r="AI103">
        <f>'B 103 Q2 2023'!AI103</f>
        <v>91186</v>
      </c>
      <c r="AJ103">
        <f>'B 103 Q2 2023'!AJ103</f>
        <v>25853</v>
      </c>
      <c r="AK103">
        <f>'B 103 Q2 2023'!AK103</f>
        <v>42572</v>
      </c>
      <c r="AL103">
        <f>'B 103 Q2 2023'!AL103</f>
        <v>1860</v>
      </c>
      <c r="AM103">
        <f>'B 103 Q2 2023'!AM103</f>
        <v>137469</v>
      </c>
      <c r="AN103">
        <f>'B 103 Q2 2023'!AN103</f>
        <v>12507</v>
      </c>
      <c r="AO103">
        <f>'B 103 Q2 2023'!AO103</f>
        <v>362974</v>
      </c>
      <c r="AP103">
        <f>'B 103 Q2 2023'!AP103</f>
        <v>597723</v>
      </c>
      <c r="AQ103">
        <f>'B 103 Q2 2023'!AQ103</f>
        <v>743955</v>
      </c>
      <c r="AR103">
        <f>'B 103 Q2 2023'!AR103</f>
        <v>743955</v>
      </c>
      <c r="AS103">
        <f>'B 103 Q2 2023'!AS103</f>
        <v>0</v>
      </c>
      <c r="AT103">
        <f>'B 103 Q2 2023'!AT103</f>
        <v>7157</v>
      </c>
      <c r="AU103">
        <f>'B 103 Q2 2023'!AU103</f>
        <v>125.66219045553369</v>
      </c>
      <c r="AV103">
        <f>'B 103 Q2 2023'!AV103</f>
        <v>41.253002649606842</v>
      </c>
      <c r="AW103">
        <f>'B 103 Q2 2023'!AW103</f>
        <v>51.839426758175321</v>
      </c>
      <c r="AX103">
        <f>'B 103 Q2 2023'!AX103</f>
        <v>1130406</v>
      </c>
      <c r="AY103">
        <f>'B 103 Q2 2023'!AY103</f>
        <v>762565</v>
      </c>
      <c r="AZ103">
        <f>'B 103 Q2 2023'!AZ103</f>
        <v>299212</v>
      </c>
      <c r="BA103">
        <f>'B 103 Q2 2023'!BA103</f>
        <v>231462</v>
      </c>
      <c r="BB103">
        <f>'B 103 Q2 2023'!BB103</f>
        <v>50503</v>
      </c>
      <c r="BC103">
        <f>'B 103 Q2 2023'!BC103</f>
        <v>181388</v>
      </c>
      <c r="BD103">
        <f>'B 103 Q2 2023'!BD103</f>
        <v>305740</v>
      </c>
      <c r="BF103">
        <f t="shared" si="6"/>
        <v>125.66219045553369</v>
      </c>
      <c r="BG103">
        <f t="shared" si="4"/>
        <v>362974</v>
      </c>
      <c r="BH103">
        <f t="shared" si="5"/>
        <v>288849.01551070804</v>
      </c>
      <c r="BI103">
        <f t="shared" si="7"/>
        <v>231192.01551070804</v>
      </c>
    </row>
    <row r="104" spans="1:61" x14ac:dyDescent="0.25">
      <c r="A104" t="str">
        <f>'B 103 Q2 2023'!A104</f>
        <v>1969Q4</v>
      </c>
      <c r="B104">
        <f>'B 103 Q2 2023'!B104</f>
        <v>1465591</v>
      </c>
      <c r="C104">
        <f>'B 103 Q2 2023'!C104</f>
        <v>1083799</v>
      </c>
      <c r="D104">
        <f>'B 103 Q2 2023'!D104</f>
        <v>580412</v>
      </c>
      <c r="E104">
        <f>'B 103 Q2 2023'!E104</f>
        <v>276216</v>
      </c>
      <c r="F104">
        <f>'B 103 Q2 2023'!F104</f>
        <v>59275</v>
      </c>
      <c r="G104">
        <f>'B 103 Q2 2023'!G104</f>
        <v>167897</v>
      </c>
      <c r="H104">
        <f>'B 103 Q2 2023'!H104</f>
        <v>381792</v>
      </c>
      <c r="I104">
        <f>'B 103 Q2 2023'!I104</f>
        <v>1173</v>
      </c>
      <c r="J104">
        <f>'B 103 Q2 2023'!J104</f>
        <v>43122</v>
      </c>
      <c r="K104">
        <f>'B 103 Q2 2023'!K104</f>
        <v>3652</v>
      </c>
      <c r="L104">
        <f>'B 103 Q2 2023'!L104</f>
        <v>0</v>
      </c>
      <c r="M104">
        <f>'B 103 Q2 2023'!M104</f>
        <v>3311</v>
      </c>
      <c r="N104">
        <f>'B 103 Q2 2023'!N104</f>
        <v>17750</v>
      </c>
      <c r="O104">
        <f>'B 103 Q2 2023'!O104</f>
        <v>7628</v>
      </c>
      <c r="P104">
        <f>'B 103 Q2 2023'!P104</f>
        <v>5646</v>
      </c>
      <c r="Q104">
        <f>'B 103 Q2 2023'!Q104</f>
        <v>1676</v>
      </c>
      <c r="R104">
        <f>'B 103 Q2 2023'!R104</f>
        <v>2800</v>
      </c>
      <c r="S104">
        <f>'B 103 Q2 2023'!S104</f>
        <v>14263</v>
      </c>
      <c r="T104">
        <f>'B 103 Q2 2023'!T104</f>
        <v>236</v>
      </c>
      <c r="U104">
        <f>'B 103 Q2 2023'!U104</f>
        <v>14027</v>
      </c>
      <c r="V104">
        <f>'B 103 Q2 2023'!V104</f>
        <v>3104</v>
      </c>
      <c r="W104">
        <f>'B 103 Q2 2023'!W104</f>
        <v>28569</v>
      </c>
      <c r="X104">
        <f>'B 103 Q2 2023'!X104</f>
        <v>76695</v>
      </c>
      <c r="Y104">
        <f>'B 103 Q2 2023'!Y104</f>
        <v>253</v>
      </c>
      <c r="Z104">
        <f>'B 103 Q2 2023'!Z104</f>
        <v>745</v>
      </c>
      <c r="AA104">
        <f>'B 103 Q2 2023'!AA104</f>
        <v>182946</v>
      </c>
      <c r="AB104">
        <f>'B 103 Q2 2023'!AB104</f>
        <v>6209</v>
      </c>
      <c r="AC104">
        <f>'B 103 Q2 2023'!AC104</f>
        <v>845919</v>
      </c>
      <c r="AD104">
        <f>'B 103 Q2 2023'!AD104</f>
        <v>152356</v>
      </c>
      <c r="AE104">
        <f>'B 103 Q2 2023'!AE104</f>
        <v>5356</v>
      </c>
      <c r="AF104">
        <f>'B 103 Q2 2023'!AF104</f>
        <v>0</v>
      </c>
      <c r="AG104">
        <f>'B 103 Q2 2023'!AG104</f>
        <v>147000</v>
      </c>
      <c r="AH104">
        <f>'B 103 Q2 2023'!AH104</f>
        <v>166523</v>
      </c>
      <c r="AI104">
        <f>'B 103 Q2 2023'!AI104</f>
        <v>95655</v>
      </c>
      <c r="AJ104">
        <f>'B 103 Q2 2023'!AJ104</f>
        <v>27575</v>
      </c>
      <c r="AK104">
        <f>'B 103 Q2 2023'!AK104</f>
        <v>43292</v>
      </c>
      <c r="AL104">
        <f>'B 103 Q2 2023'!AL104</f>
        <v>1979</v>
      </c>
      <c r="AM104">
        <f>'B 103 Q2 2023'!AM104</f>
        <v>145730</v>
      </c>
      <c r="AN104">
        <f>'B 103 Q2 2023'!AN104</f>
        <v>12628</v>
      </c>
      <c r="AO104">
        <f>'B 103 Q2 2023'!AO104</f>
        <v>366703</v>
      </c>
      <c r="AP104">
        <f>'B 103 Q2 2023'!AP104</f>
        <v>619672</v>
      </c>
      <c r="AQ104">
        <f>'B 103 Q2 2023'!AQ104</f>
        <v>705075</v>
      </c>
      <c r="AR104">
        <f>'B 103 Q2 2023'!AR104</f>
        <v>705075</v>
      </c>
      <c r="AS104">
        <f>'B 103 Q2 2023'!AS104</f>
        <v>0</v>
      </c>
      <c r="AT104">
        <f>'B 103 Q2 2023'!AT104</f>
        <v>7611</v>
      </c>
      <c r="AU104">
        <f>'B 103 Q2 2023'!AU104</f>
        <v>115.0101497022991</v>
      </c>
      <c r="AV104">
        <f>'B 103 Q2 2023'!AV104</f>
        <v>44.74322418321433</v>
      </c>
      <c r="AW104">
        <f>'B 103 Q2 2023'!AW104</f>
        <v>51.459249114750087</v>
      </c>
      <c r="AX104">
        <f>'B 103 Q2 2023'!AX104</f>
        <v>1161327</v>
      </c>
      <c r="AY104">
        <f>'B 103 Q2 2023'!AY104</f>
        <v>779535</v>
      </c>
      <c r="AZ104">
        <f>'B 103 Q2 2023'!AZ104</f>
        <v>304836</v>
      </c>
      <c r="BA104">
        <f>'B 103 Q2 2023'!BA104</f>
        <v>236565</v>
      </c>
      <c r="BB104">
        <f>'B 103 Q2 2023'!BB104</f>
        <v>51715</v>
      </c>
      <c r="BC104">
        <f>'B 103 Q2 2023'!BC104</f>
        <v>186419</v>
      </c>
      <c r="BD104">
        <f>'B 103 Q2 2023'!BD104</f>
        <v>315408</v>
      </c>
      <c r="BF104">
        <f t="shared" si="6"/>
        <v>115.0101497022991</v>
      </c>
      <c r="BG104">
        <f t="shared" si="4"/>
        <v>366703</v>
      </c>
      <c r="BH104">
        <f t="shared" si="5"/>
        <v>318844.03328680253</v>
      </c>
      <c r="BI104">
        <f t="shared" si="7"/>
        <v>259569.03328680253</v>
      </c>
    </row>
    <row r="105" spans="1:61" x14ac:dyDescent="0.25">
      <c r="A105" t="str">
        <f>'B 103 Q2 2023'!A105</f>
        <v>1970Q1</v>
      </c>
      <c r="B105">
        <f>'B 103 Q2 2023'!B105</f>
        <v>1492630</v>
      </c>
      <c r="C105">
        <f>'B 103 Q2 2023'!C105</f>
        <v>1106717</v>
      </c>
      <c r="D105">
        <f>'B 103 Q2 2023'!D105</f>
        <v>592236</v>
      </c>
      <c r="E105">
        <f>'B 103 Q2 2023'!E105</f>
        <v>283570</v>
      </c>
      <c r="F105">
        <f>'B 103 Q2 2023'!F105</f>
        <v>61091</v>
      </c>
      <c r="G105">
        <f>'B 103 Q2 2023'!G105</f>
        <v>169820</v>
      </c>
      <c r="H105">
        <f>'B 103 Q2 2023'!H105</f>
        <v>385913</v>
      </c>
      <c r="I105">
        <f>'B 103 Q2 2023'!I105</f>
        <v>1172</v>
      </c>
      <c r="J105">
        <f>'B 103 Q2 2023'!J105</f>
        <v>40690</v>
      </c>
      <c r="K105">
        <f>'B 103 Q2 2023'!K105</f>
        <v>4348</v>
      </c>
      <c r="L105">
        <f>'B 103 Q2 2023'!L105</f>
        <v>0</v>
      </c>
      <c r="M105">
        <f>'B 103 Q2 2023'!M105</f>
        <v>3762</v>
      </c>
      <c r="N105">
        <f>'B 103 Q2 2023'!N105</f>
        <v>17562</v>
      </c>
      <c r="O105">
        <f>'B 103 Q2 2023'!O105</f>
        <v>8156</v>
      </c>
      <c r="P105">
        <f>'B 103 Q2 2023'!P105</f>
        <v>5255</v>
      </c>
      <c r="Q105">
        <f>'B 103 Q2 2023'!Q105</f>
        <v>1476</v>
      </c>
      <c r="R105">
        <f>'B 103 Q2 2023'!R105</f>
        <v>2675</v>
      </c>
      <c r="S105">
        <f>'B 103 Q2 2023'!S105</f>
        <v>13199</v>
      </c>
      <c r="T105">
        <f>'B 103 Q2 2023'!T105</f>
        <v>194</v>
      </c>
      <c r="U105">
        <f>'B 103 Q2 2023'!U105</f>
        <v>13005</v>
      </c>
      <c r="V105">
        <f>'B 103 Q2 2023'!V105</f>
        <v>3185</v>
      </c>
      <c r="W105">
        <f>'B 103 Q2 2023'!W105</f>
        <v>28802</v>
      </c>
      <c r="X105">
        <f>'B 103 Q2 2023'!X105</f>
        <v>78735</v>
      </c>
      <c r="Y105">
        <f>'B 103 Q2 2023'!Y105</f>
        <v>28</v>
      </c>
      <c r="Z105">
        <f>'B 103 Q2 2023'!Z105</f>
        <v>719</v>
      </c>
      <c r="AA105">
        <f>'B 103 Q2 2023'!AA105</f>
        <v>186944</v>
      </c>
      <c r="AB105">
        <f>'B 103 Q2 2023'!AB105</f>
        <v>6767</v>
      </c>
      <c r="AC105">
        <f>'B 103 Q2 2023'!AC105</f>
        <v>858832</v>
      </c>
      <c r="AD105">
        <f>'B 103 Q2 2023'!AD105</f>
        <v>157113</v>
      </c>
      <c r="AE105">
        <f>'B 103 Q2 2023'!AE105</f>
        <v>7044</v>
      </c>
      <c r="AF105">
        <f>'B 103 Q2 2023'!AF105</f>
        <v>0</v>
      </c>
      <c r="AG105">
        <f>'B 103 Q2 2023'!AG105</f>
        <v>150069</v>
      </c>
      <c r="AH105">
        <f>'B 103 Q2 2023'!AH105</f>
        <v>181106</v>
      </c>
      <c r="AI105">
        <f>'B 103 Q2 2023'!AI105</f>
        <v>93524</v>
      </c>
      <c r="AJ105">
        <f>'B 103 Q2 2023'!AJ105</f>
        <v>31125</v>
      </c>
      <c r="AK105">
        <f>'B 103 Q2 2023'!AK105</f>
        <v>56458</v>
      </c>
      <c r="AL105">
        <f>'B 103 Q2 2023'!AL105</f>
        <v>2102</v>
      </c>
      <c r="AM105">
        <f>'B 103 Q2 2023'!AM105</f>
        <v>143498</v>
      </c>
      <c r="AN105">
        <f>'B 103 Q2 2023'!AN105</f>
        <v>12846</v>
      </c>
      <c r="AO105">
        <f>'B 103 Q2 2023'!AO105</f>
        <v>362167</v>
      </c>
      <c r="AP105">
        <f>'B 103 Q2 2023'!AP105</f>
        <v>633798</v>
      </c>
      <c r="AQ105">
        <f>'B 103 Q2 2023'!AQ105</f>
        <v>677754</v>
      </c>
      <c r="AR105">
        <f>'B 103 Q2 2023'!AR105</f>
        <v>677754</v>
      </c>
      <c r="AS105">
        <f>'B 103 Q2 2023'!AS105</f>
        <v>0</v>
      </c>
      <c r="AT105">
        <f>'B 103 Q2 2023'!AT105</f>
        <v>8077</v>
      </c>
      <c r="AU105">
        <f>'B 103 Q2 2023'!AU105</f>
        <v>108.20979454177871</v>
      </c>
      <c r="AV105">
        <f>'B 103 Q2 2023'!AV105</f>
        <v>49.315261420269039</v>
      </c>
      <c r="AW105">
        <f>'B 103 Q2 2023'!AW105</f>
        <v>53.363943060614197</v>
      </c>
      <c r="AX105">
        <f>'B 103 Q2 2023'!AX105</f>
        <v>1179438</v>
      </c>
      <c r="AY105">
        <f>'B 103 Q2 2023'!AY105</f>
        <v>793525</v>
      </c>
      <c r="AZ105">
        <f>'B 103 Q2 2023'!AZ105</f>
        <v>310200</v>
      </c>
      <c r="BA105">
        <f>'B 103 Q2 2023'!BA105</f>
        <v>241507</v>
      </c>
      <c r="BB105">
        <f>'B 103 Q2 2023'!BB105</f>
        <v>52882</v>
      </c>
      <c r="BC105">
        <f>'B 103 Q2 2023'!BC105</f>
        <v>188936</v>
      </c>
      <c r="BD105">
        <f>'B 103 Q2 2023'!BD105</f>
        <v>320606</v>
      </c>
      <c r="BF105">
        <f t="shared" si="6"/>
        <v>108.20979454177871</v>
      </c>
      <c r="BG105">
        <f t="shared" si="4"/>
        <v>362167</v>
      </c>
      <c r="BH105">
        <f t="shared" si="5"/>
        <v>334689.66606361221</v>
      </c>
      <c r="BI105">
        <f t="shared" si="7"/>
        <v>273598.66606361221</v>
      </c>
    </row>
    <row r="106" spans="1:61" x14ac:dyDescent="0.25">
      <c r="A106" t="str">
        <f>'B 103 Q2 2023'!A106</f>
        <v>1970Q2</v>
      </c>
      <c r="B106">
        <f>'B 103 Q2 2023'!B106</f>
        <v>1534055</v>
      </c>
      <c r="C106">
        <f>'B 103 Q2 2023'!C106</f>
        <v>1143024</v>
      </c>
      <c r="D106">
        <f>'B 103 Q2 2023'!D106</f>
        <v>617939</v>
      </c>
      <c r="E106">
        <f>'B 103 Q2 2023'!E106</f>
        <v>290422</v>
      </c>
      <c r="F106">
        <f>'B 103 Q2 2023'!F106</f>
        <v>62451</v>
      </c>
      <c r="G106">
        <f>'B 103 Q2 2023'!G106</f>
        <v>172212</v>
      </c>
      <c r="H106">
        <f>'B 103 Q2 2023'!H106</f>
        <v>391031</v>
      </c>
      <c r="I106">
        <f>'B 103 Q2 2023'!I106</f>
        <v>1220</v>
      </c>
      <c r="J106">
        <f>'B 103 Q2 2023'!J106</f>
        <v>39393</v>
      </c>
      <c r="K106">
        <f>'B 103 Q2 2023'!K106</f>
        <v>5311</v>
      </c>
      <c r="L106">
        <f>'B 103 Q2 2023'!L106</f>
        <v>0</v>
      </c>
      <c r="M106">
        <f>'B 103 Q2 2023'!M106</f>
        <v>1259</v>
      </c>
      <c r="N106">
        <f>'B 103 Q2 2023'!N106</f>
        <v>19033</v>
      </c>
      <c r="O106">
        <f>'B 103 Q2 2023'!O106</f>
        <v>8432</v>
      </c>
      <c r="P106">
        <f>'B 103 Q2 2023'!P106</f>
        <v>6065</v>
      </c>
      <c r="Q106">
        <f>'B 103 Q2 2023'!Q106</f>
        <v>1486</v>
      </c>
      <c r="R106">
        <f>'B 103 Q2 2023'!R106</f>
        <v>3050</v>
      </c>
      <c r="S106">
        <f>'B 103 Q2 2023'!S106</f>
        <v>13497</v>
      </c>
      <c r="T106">
        <f>'B 103 Q2 2023'!T106</f>
        <v>202</v>
      </c>
      <c r="U106">
        <f>'B 103 Q2 2023'!U106</f>
        <v>13295</v>
      </c>
      <c r="V106">
        <f>'B 103 Q2 2023'!V106</f>
        <v>3284</v>
      </c>
      <c r="W106">
        <f>'B 103 Q2 2023'!W106</f>
        <v>24169</v>
      </c>
      <c r="X106">
        <f>'B 103 Q2 2023'!X106</f>
        <v>81139</v>
      </c>
      <c r="Y106">
        <f>'B 103 Q2 2023'!Y106</f>
        <v>29</v>
      </c>
      <c r="Z106">
        <f>'B 103 Q2 2023'!Z106</f>
        <v>688</v>
      </c>
      <c r="AA106">
        <f>'B 103 Q2 2023'!AA106</f>
        <v>189675</v>
      </c>
      <c r="AB106">
        <f>'B 103 Q2 2023'!AB106</f>
        <v>12334</v>
      </c>
      <c r="AC106">
        <f>'B 103 Q2 2023'!AC106</f>
        <v>883638</v>
      </c>
      <c r="AD106">
        <f>'B 103 Q2 2023'!AD106</f>
        <v>162692</v>
      </c>
      <c r="AE106">
        <f>'B 103 Q2 2023'!AE106</f>
        <v>6895</v>
      </c>
      <c r="AF106">
        <f>'B 103 Q2 2023'!AF106</f>
        <v>0</v>
      </c>
      <c r="AG106">
        <f>'B 103 Q2 2023'!AG106</f>
        <v>155797</v>
      </c>
      <c r="AH106">
        <f>'B 103 Q2 2023'!AH106</f>
        <v>187854</v>
      </c>
      <c r="AI106">
        <f>'B 103 Q2 2023'!AI106</f>
        <v>96837</v>
      </c>
      <c r="AJ106">
        <f>'B 103 Q2 2023'!AJ106</f>
        <v>33716</v>
      </c>
      <c r="AK106">
        <f>'B 103 Q2 2023'!AK106</f>
        <v>57300</v>
      </c>
      <c r="AL106">
        <f>'B 103 Q2 2023'!AL106</f>
        <v>2147</v>
      </c>
      <c r="AM106">
        <f>'B 103 Q2 2023'!AM106</f>
        <v>146363</v>
      </c>
      <c r="AN106">
        <f>'B 103 Q2 2023'!AN106</f>
        <v>10054</v>
      </c>
      <c r="AO106">
        <f>'B 103 Q2 2023'!AO106</f>
        <v>374528</v>
      </c>
      <c r="AP106">
        <f>'B 103 Q2 2023'!AP106</f>
        <v>650417</v>
      </c>
      <c r="AQ106">
        <f>'B 103 Q2 2023'!AQ106</f>
        <v>541573</v>
      </c>
      <c r="AR106">
        <f>'B 103 Q2 2023'!AR106</f>
        <v>541573</v>
      </c>
      <c r="AS106">
        <f>'B 103 Q2 2023'!AS106</f>
        <v>0</v>
      </c>
      <c r="AT106">
        <f>'B 103 Q2 2023'!AT106</f>
        <v>8253</v>
      </c>
      <c r="AU106">
        <f>'B 103 Q2 2023'!AU106</f>
        <v>84.534360522879652</v>
      </c>
      <c r="AV106">
        <f>'B 103 Q2 2023'!AV106</f>
        <v>63.755747490529593</v>
      </c>
      <c r="AW106">
        <f>'B 103 Q2 2023'!AW106</f>
        <v>53.895513437701076</v>
      </c>
      <c r="AX106">
        <f>'B 103 Q2 2023'!AX106</f>
        <v>1197278</v>
      </c>
      <c r="AY106">
        <f>'B 103 Q2 2023'!AY106</f>
        <v>806247</v>
      </c>
      <c r="AZ106">
        <f>'B 103 Q2 2023'!AZ106</f>
        <v>315474</v>
      </c>
      <c r="BA106">
        <f>'B 103 Q2 2023'!BA106</f>
        <v>246313</v>
      </c>
      <c r="BB106">
        <f>'B 103 Q2 2023'!BB106</f>
        <v>53976</v>
      </c>
      <c r="BC106">
        <f>'B 103 Q2 2023'!BC106</f>
        <v>190484</v>
      </c>
      <c r="BD106">
        <f>'B 103 Q2 2023'!BD106</f>
        <v>313640</v>
      </c>
      <c r="BF106">
        <f t="shared" si="6"/>
        <v>84.534360522879652</v>
      </c>
      <c r="BG106">
        <f t="shared" si="4"/>
        <v>374528</v>
      </c>
      <c r="BH106">
        <f t="shared" si="5"/>
        <v>443048.24414994195</v>
      </c>
      <c r="BI106">
        <f t="shared" si="7"/>
        <v>380597.24414994195</v>
      </c>
    </row>
    <row r="107" spans="1:61" x14ac:dyDescent="0.25">
      <c r="A107" t="str">
        <f>'B 103 Q2 2023'!A107</f>
        <v>1970Q3</v>
      </c>
      <c r="B107">
        <f>'B 103 Q2 2023'!B107</f>
        <v>1553054</v>
      </c>
      <c r="C107">
        <f>'B 103 Q2 2023'!C107</f>
        <v>1158371</v>
      </c>
      <c r="D107">
        <f>'B 103 Q2 2023'!D107</f>
        <v>622639</v>
      </c>
      <c r="E107">
        <f>'B 103 Q2 2023'!E107</f>
        <v>296675</v>
      </c>
      <c r="F107">
        <f>'B 103 Q2 2023'!F107</f>
        <v>63903</v>
      </c>
      <c r="G107">
        <f>'B 103 Q2 2023'!G107</f>
        <v>175154</v>
      </c>
      <c r="H107">
        <f>'B 103 Q2 2023'!H107</f>
        <v>394683</v>
      </c>
      <c r="I107">
        <f>'B 103 Q2 2023'!I107</f>
        <v>1141</v>
      </c>
      <c r="J107">
        <f>'B 103 Q2 2023'!J107</f>
        <v>40512</v>
      </c>
      <c r="K107">
        <f>'B 103 Q2 2023'!K107</f>
        <v>5325</v>
      </c>
      <c r="L107">
        <f>'B 103 Q2 2023'!L107</f>
        <v>0</v>
      </c>
      <c r="M107">
        <f>'B 103 Q2 2023'!M107</f>
        <v>63</v>
      </c>
      <c r="N107">
        <f>'B 103 Q2 2023'!N107</f>
        <v>18488</v>
      </c>
      <c r="O107">
        <f>'B 103 Q2 2023'!O107</f>
        <v>8433</v>
      </c>
      <c r="P107">
        <f>'B 103 Q2 2023'!P107</f>
        <v>6966</v>
      </c>
      <c r="Q107">
        <f>'B 103 Q2 2023'!Q107</f>
        <v>1164</v>
      </c>
      <c r="R107">
        <f>'B 103 Q2 2023'!R107</f>
        <v>1925</v>
      </c>
      <c r="S107">
        <f>'B 103 Q2 2023'!S107</f>
        <v>13887</v>
      </c>
      <c r="T107">
        <f>'B 103 Q2 2023'!T107</f>
        <v>208</v>
      </c>
      <c r="U107">
        <f>'B 103 Q2 2023'!U107</f>
        <v>13679</v>
      </c>
      <c r="V107">
        <f>'B 103 Q2 2023'!V107</f>
        <v>3346</v>
      </c>
      <c r="W107">
        <f>'B 103 Q2 2023'!W107</f>
        <v>28916</v>
      </c>
      <c r="X107">
        <f>'B 103 Q2 2023'!X107</f>
        <v>82711</v>
      </c>
      <c r="Y107">
        <f>'B 103 Q2 2023'!Y107</f>
        <v>30</v>
      </c>
      <c r="Z107">
        <f>'B 103 Q2 2023'!Z107</f>
        <v>662</v>
      </c>
      <c r="AA107">
        <f>'B 103 Q2 2023'!AA107</f>
        <v>192568</v>
      </c>
      <c r="AB107">
        <f>'B 103 Q2 2023'!AB107</f>
        <v>7034</v>
      </c>
      <c r="AC107">
        <f>'B 103 Q2 2023'!AC107</f>
        <v>886910</v>
      </c>
      <c r="AD107">
        <f>'B 103 Q2 2023'!AD107</f>
        <v>168518</v>
      </c>
      <c r="AE107">
        <f>'B 103 Q2 2023'!AE107</f>
        <v>7361</v>
      </c>
      <c r="AF107">
        <f>'B 103 Q2 2023'!AF107</f>
        <v>0</v>
      </c>
      <c r="AG107">
        <f>'B 103 Q2 2023'!AG107</f>
        <v>161157</v>
      </c>
      <c r="AH107">
        <f>'B 103 Q2 2023'!AH107</f>
        <v>187596</v>
      </c>
      <c r="AI107">
        <f>'B 103 Q2 2023'!AI107</f>
        <v>98636</v>
      </c>
      <c r="AJ107">
        <f>'B 103 Q2 2023'!AJ107</f>
        <v>30461</v>
      </c>
      <c r="AK107">
        <f>'B 103 Q2 2023'!AK107</f>
        <v>58499</v>
      </c>
      <c r="AL107">
        <f>'B 103 Q2 2023'!AL107</f>
        <v>2220</v>
      </c>
      <c r="AM107">
        <f>'B 103 Q2 2023'!AM107</f>
        <v>148279</v>
      </c>
      <c r="AN107">
        <f>'B 103 Q2 2023'!AN107</f>
        <v>10159</v>
      </c>
      <c r="AO107">
        <f>'B 103 Q2 2023'!AO107</f>
        <v>370138</v>
      </c>
      <c r="AP107">
        <f>'B 103 Q2 2023'!AP107</f>
        <v>666144</v>
      </c>
      <c r="AQ107">
        <f>'B 103 Q2 2023'!AQ107</f>
        <v>633467</v>
      </c>
      <c r="AR107">
        <f>'B 103 Q2 2023'!AR107</f>
        <v>633467</v>
      </c>
      <c r="AS107">
        <f>'B 103 Q2 2023'!AS107</f>
        <v>0</v>
      </c>
      <c r="AT107">
        <f>'B 103 Q2 2023'!AT107</f>
        <v>8543</v>
      </c>
      <c r="AU107">
        <f>'B 103 Q2 2023'!AU107</f>
        <v>96.377061261911621</v>
      </c>
      <c r="AV107">
        <f>'B 103 Q2 2023'!AV107</f>
        <v>55.468583406362207</v>
      </c>
      <c r="AW107">
        <f>'B 103 Q2 2023'!AW107</f>
        <v>53.458990610664237</v>
      </c>
      <c r="AX107">
        <f>'B 103 Q2 2023'!AX107</f>
        <v>1212952</v>
      </c>
      <c r="AY107">
        <f>'B 103 Q2 2023'!AY107</f>
        <v>818269</v>
      </c>
      <c r="AZ107">
        <f>'B 103 Q2 2023'!AZ107</f>
        <v>320665</v>
      </c>
      <c r="BA107">
        <f>'B 103 Q2 2023'!BA107</f>
        <v>251085</v>
      </c>
      <c r="BB107">
        <f>'B 103 Q2 2023'!BB107</f>
        <v>55017</v>
      </c>
      <c r="BC107">
        <f>'B 103 Q2 2023'!BC107</f>
        <v>191502</v>
      </c>
      <c r="BD107">
        <f>'B 103 Q2 2023'!BD107</f>
        <v>326042</v>
      </c>
      <c r="BF107">
        <f t="shared" si="6"/>
        <v>96.377061261911621</v>
      </c>
      <c r="BG107">
        <f t="shared" si="4"/>
        <v>370138</v>
      </c>
      <c r="BH107">
        <f t="shared" si="5"/>
        <v>384051.96750513412</v>
      </c>
      <c r="BI107">
        <f t="shared" si="7"/>
        <v>320148.96750513412</v>
      </c>
    </row>
    <row r="108" spans="1:61" x14ac:dyDescent="0.25">
      <c r="A108" t="str">
        <f>'B 103 Q2 2023'!A108</f>
        <v>1970Q4</v>
      </c>
      <c r="B108">
        <f>'B 103 Q2 2023'!B108</f>
        <v>1589795</v>
      </c>
      <c r="C108">
        <f>'B 103 Q2 2023'!C108</f>
        <v>1182929</v>
      </c>
      <c r="D108">
        <f>'B 103 Q2 2023'!D108</f>
        <v>638014</v>
      </c>
      <c r="E108">
        <f>'B 103 Q2 2023'!E108</f>
        <v>303435</v>
      </c>
      <c r="F108">
        <f>'B 103 Q2 2023'!F108</f>
        <v>65342</v>
      </c>
      <c r="G108">
        <f>'B 103 Q2 2023'!G108</f>
        <v>176138</v>
      </c>
      <c r="H108">
        <f>'B 103 Q2 2023'!H108</f>
        <v>406866</v>
      </c>
      <c r="I108">
        <f>'B 103 Q2 2023'!I108</f>
        <v>798</v>
      </c>
      <c r="J108">
        <f>'B 103 Q2 2023'!J108</f>
        <v>44059</v>
      </c>
      <c r="K108">
        <f>'B 103 Q2 2023'!K108</f>
        <v>5347</v>
      </c>
      <c r="L108">
        <f>'B 103 Q2 2023'!L108</f>
        <v>0</v>
      </c>
      <c r="M108">
        <f>'B 103 Q2 2023'!M108</f>
        <v>234</v>
      </c>
      <c r="N108">
        <f>'B 103 Q2 2023'!N108</f>
        <v>19056</v>
      </c>
      <c r="O108">
        <f>'B 103 Q2 2023'!O108</f>
        <v>9389</v>
      </c>
      <c r="P108">
        <f>'B 103 Q2 2023'!P108</f>
        <v>6283</v>
      </c>
      <c r="Q108">
        <f>'B 103 Q2 2023'!Q108</f>
        <v>1209</v>
      </c>
      <c r="R108">
        <f>'B 103 Q2 2023'!R108</f>
        <v>2175</v>
      </c>
      <c r="S108">
        <f>'B 103 Q2 2023'!S108</f>
        <v>14876</v>
      </c>
      <c r="T108">
        <f>'B 103 Q2 2023'!T108</f>
        <v>214</v>
      </c>
      <c r="U108">
        <f>'B 103 Q2 2023'!U108</f>
        <v>14662</v>
      </c>
      <c r="V108">
        <f>'B 103 Q2 2023'!V108</f>
        <v>3523</v>
      </c>
      <c r="W108">
        <f>'B 103 Q2 2023'!W108</f>
        <v>32658</v>
      </c>
      <c r="X108">
        <f>'B 103 Q2 2023'!X108</f>
        <v>87083</v>
      </c>
      <c r="Y108">
        <f>'B 103 Q2 2023'!Y108</f>
        <v>31</v>
      </c>
      <c r="Z108">
        <f>'B 103 Q2 2023'!Z108</f>
        <v>645</v>
      </c>
      <c r="AA108">
        <f>'B 103 Q2 2023'!AA108</f>
        <v>191389</v>
      </c>
      <c r="AB108">
        <f>'B 103 Q2 2023'!AB108</f>
        <v>7167</v>
      </c>
      <c r="AC108">
        <f>'B 103 Q2 2023'!AC108</f>
        <v>896881</v>
      </c>
      <c r="AD108">
        <f>'B 103 Q2 2023'!AD108</f>
        <v>173889</v>
      </c>
      <c r="AE108">
        <f>'B 103 Q2 2023'!AE108</f>
        <v>7133</v>
      </c>
      <c r="AF108">
        <f>'B 103 Q2 2023'!AF108</f>
        <v>0</v>
      </c>
      <c r="AG108">
        <f>'B 103 Q2 2023'!AG108</f>
        <v>166756</v>
      </c>
      <c r="AH108">
        <f>'B 103 Q2 2023'!AH108</f>
        <v>189495</v>
      </c>
      <c r="AI108">
        <f>'B 103 Q2 2023'!AI108</f>
        <v>101697</v>
      </c>
      <c r="AJ108">
        <f>'B 103 Q2 2023'!AJ108</f>
        <v>28035</v>
      </c>
      <c r="AK108">
        <f>'B 103 Q2 2023'!AK108</f>
        <v>59762</v>
      </c>
      <c r="AL108">
        <f>'B 103 Q2 2023'!AL108</f>
        <v>2286</v>
      </c>
      <c r="AM108">
        <f>'B 103 Q2 2023'!AM108</f>
        <v>153602</v>
      </c>
      <c r="AN108">
        <f>'B 103 Q2 2023'!AN108</f>
        <v>9996</v>
      </c>
      <c r="AO108">
        <f>'B 103 Q2 2023'!AO108</f>
        <v>367613</v>
      </c>
      <c r="AP108">
        <f>'B 103 Q2 2023'!AP108</f>
        <v>692914</v>
      </c>
      <c r="AQ108">
        <f>'B 103 Q2 2023'!AQ108</f>
        <v>702189</v>
      </c>
      <c r="AR108">
        <f>'B 103 Q2 2023'!AR108</f>
        <v>702189</v>
      </c>
      <c r="AS108">
        <f>'B 103 Q2 2023'!AS108</f>
        <v>0</v>
      </c>
      <c r="AT108">
        <f>'B 103 Q2 2023'!AT108</f>
        <v>8788</v>
      </c>
      <c r="AU108">
        <f>'B 103 Q2 2023'!AU108</f>
        <v>102.6068068201279</v>
      </c>
      <c r="AV108">
        <f>'B 103 Q2 2023'!AV108</f>
        <v>51.110494153950711</v>
      </c>
      <c r="AW108">
        <f>'B 103 Q2 2023'!AW108</f>
        <v>52.442846001356955</v>
      </c>
      <c r="AX108">
        <f>'B 103 Q2 2023'!AX108</f>
        <v>1237131</v>
      </c>
      <c r="AY108">
        <f>'B 103 Q2 2023'!AY108</f>
        <v>830265</v>
      </c>
      <c r="AZ108">
        <f>'B 103 Q2 2023'!AZ108</f>
        <v>325860</v>
      </c>
      <c r="BA108">
        <f>'B 103 Q2 2023'!BA108</f>
        <v>255141</v>
      </c>
      <c r="BB108">
        <f>'B 103 Q2 2023'!BB108</f>
        <v>55969</v>
      </c>
      <c r="BC108">
        <f>'B 103 Q2 2023'!BC108</f>
        <v>193295</v>
      </c>
      <c r="BD108">
        <f>'B 103 Q2 2023'!BD108</f>
        <v>340250</v>
      </c>
      <c r="BF108">
        <f t="shared" si="6"/>
        <v>102.6068068201279</v>
      </c>
      <c r="BG108">
        <f t="shared" si="4"/>
        <v>367613</v>
      </c>
      <c r="BH108">
        <f t="shared" si="5"/>
        <v>358273.50191730855</v>
      </c>
      <c r="BI108">
        <f t="shared" si="7"/>
        <v>292931.50191730855</v>
      </c>
    </row>
    <row r="109" spans="1:61" x14ac:dyDescent="0.25">
      <c r="A109" t="str">
        <f>'B 103 Q2 2023'!A109</f>
        <v>1971Q1</v>
      </c>
      <c r="B109">
        <f>'B 103 Q2 2023'!B109</f>
        <v>1624798</v>
      </c>
      <c r="C109">
        <f>'B 103 Q2 2023'!C109</f>
        <v>1211980</v>
      </c>
      <c r="D109">
        <f>'B 103 Q2 2023'!D109</f>
        <v>654188</v>
      </c>
      <c r="E109">
        <f>'B 103 Q2 2023'!E109</f>
        <v>310534</v>
      </c>
      <c r="F109">
        <f>'B 103 Q2 2023'!F109</f>
        <v>66848</v>
      </c>
      <c r="G109">
        <f>'B 103 Q2 2023'!G109</f>
        <v>180410</v>
      </c>
      <c r="H109">
        <f>'B 103 Q2 2023'!H109</f>
        <v>412818</v>
      </c>
      <c r="I109">
        <f>'B 103 Q2 2023'!I109</f>
        <v>1082</v>
      </c>
      <c r="J109">
        <f>'B 103 Q2 2023'!J109</f>
        <v>39955</v>
      </c>
      <c r="K109">
        <f>'B 103 Q2 2023'!K109</f>
        <v>7544</v>
      </c>
      <c r="L109">
        <f>'B 103 Q2 2023'!L109</f>
        <v>0</v>
      </c>
      <c r="M109">
        <f>'B 103 Q2 2023'!M109</f>
        <v>1318</v>
      </c>
      <c r="N109">
        <f>'B 103 Q2 2023'!N109</f>
        <v>19163</v>
      </c>
      <c r="O109">
        <f>'B 103 Q2 2023'!O109</f>
        <v>9954</v>
      </c>
      <c r="P109">
        <f>'B 103 Q2 2023'!P109</f>
        <v>5735</v>
      </c>
      <c r="Q109">
        <f>'B 103 Q2 2023'!Q109</f>
        <v>1049</v>
      </c>
      <c r="R109">
        <f>'B 103 Q2 2023'!R109</f>
        <v>2425</v>
      </c>
      <c r="S109">
        <f>'B 103 Q2 2023'!S109</f>
        <v>15887</v>
      </c>
      <c r="T109">
        <f>'B 103 Q2 2023'!T109</f>
        <v>219</v>
      </c>
      <c r="U109">
        <f>'B 103 Q2 2023'!U109</f>
        <v>15668</v>
      </c>
      <c r="V109">
        <f>'B 103 Q2 2023'!V109</f>
        <v>3468</v>
      </c>
      <c r="W109">
        <f>'B 103 Q2 2023'!W109</f>
        <v>35609</v>
      </c>
      <c r="X109">
        <f>'B 103 Q2 2023'!X109</f>
        <v>85682</v>
      </c>
      <c r="Y109">
        <f>'B 103 Q2 2023'!Y109</f>
        <v>32</v>
      </c>
      <c r="Z109">
        <f>'B 103 Q2 2023'!Z109</f>
        <v>645</v>
      </c>
      <c r="AA109">
        <f>'B 103 Q2 2023'!AA109</f>
        <v>193247</v>
      </c>
      <c r="AB109">
        <f>'B 103 Q2 2023'!AB109</f>
        <v>9186</v>
      </c>
      <c r="AC109">
        <f>'B 103 Q2 2023'!AC109</f>
        <v>899436</v>
      </c>
      <c r="AD109">
        <f>'B 103 Q2 2023'!AD109</f>
        <v>180555</v>
      </c>
      <c r="AE109">
        <f>'B 103 Q2 2023'!AE109</f>
        <v>8333</v>
      </c>
      <c r="AF109">
        <f>'B 103 Q2 2023'!AF109</f>
        <v>0</v>
      </c>
      <c r="AG109">
        <f>'B 103 Q2 2023'!AG109</f>
        <v>172222</v>
      </c>
      <c r="AH109">
        <f>'B 103 Q2 2023'!AH109</f>
        <v>189253</v>
      </c>
      <c r="AI109">
        <f>'B 103 Q2 2023'!AI109</f>
        <v>99687</v>
      </c>
      <c r="AJ109">
        <f>'B 103 Q2 2023'!AJ109</f>
        <v>28661</v>
      </c>
      <c r="AK109">
        <f>'B 103 Q2 2023'!AK109</f>
        <v>60905</v>
      </c>
      <c r="AL109">
        <f>'B 103 Q2 2023'!AL109</f>
        <v>2327</v>
      </c>
      <c r="AM109">
        <f>'B 103 Q2 2023'!AM109</f>
        <v>151671</v>
      </c>
      <c r="AN109">
        <f>'B 103 Q2 2023'!AN109</f>
        <v>11698</v>
      </c>
      <c r="AO109">
        <f>'B 103 Q2 2023'!AO109</f>
        <v>363932</v>
      </c>
      <c r="AP109">
        <f>'B 103 Q2 2023'!AP109</f>
        <v>725362</v>
      </c>
      <c r="AQ109">
        <f>'B 103 Q2 2023'!AQ109</f>
        <v>774490</v>
      </c>
      <c r="AR109">
        <f>'B 103 Q2 2023'!AR109</f>
        <v>774490</v>
      </c>
      <c r="AS109">
        <f>'B 103 Q2 2023'!AS109</f>
        <v>0</v>
      </c>
      <c r="AT109">
        <f>'B 103 Q2 2023'!AT109</f>
        <v>8953</v>
      </c>
      <c r="AU109">
        <f>'B 103 Q2 2023'!AU109</f>
        <v>108.0071284464745</v>
      </c>
      <c r="AV109">
        <f>'B 103 Q2 2023'!AV109</f>
        <v>47.202892785118657</v>
      </c>
      <c r="AW109">
        <f>'B 103 Q2 2023'!AW109</f>
        <v>50.982489040874725</v>
      </c>
      <c r="AX109">
        <f>'B 103 Q2 2023'!AX109</f>
        <v>1255904</v>
      </c>
      <c r="AY109">
        <f>'B 103 Q2 2023'!AY109</f>
        <v>843086</v>
      </c>
      <c r="AZ109">
        <f>'B 103 Q2 2023'!AZ109</f>
        <v>331089</v>
      </c>
      <c r="BA109">
        <f>'B 103 Q2 2023'!BA109</f>
        <v>259331</v>
      </c>
      <c r="BB109">
        <f>'B 103 Q2 2023'!BB109</f>
        <v>56906</v>
      </c>
      <c r="BC109">
        <f>'B 103 Q2 2023'!BC109</f>
        <v>195760</v>
      </c>
      <c r="BD109">
        <f>'B 103 Q2 2023'!BD109</f>
        <v>356468</v>
      </c>
      <c r="BF109">
        <f t="shared" si="6"/>
        <v>108.0071284464745</v>
      </c>
      <c r="BG109">
        <f t="shared" si="4"/>
        <v>363932</v>
      </c>
      <c r="BH109">
        <f t="shared" si="5"/>
        <v>336951.83386007266</v>
      </c>
      <c r="BI109">
        <f t="shared" si="7"/>
        <v>270103.83386007266</v>
      </c>
    </row>
    <row r="110" spans="1:61" x14ac:dyDescent="0.25">
      <c r="A110" t="str">
        <f>'B 103 Q2 2023'!A110</f>
        <v>1971Q2</v>
      </c>
      <c r="B110">
        <f>'B 103 Q2 2023'!B110</f>
        <v>1660876</v>
      </c>
      <c r="C110">
        <f>'B 103 Q2 2023'!C110</f>
        <v>1239981</v>
      </c>
      <c r="D110">
        <f>'B 103 Q2 2023'!D110</f>
        <v>672198</v>
      </c>
      <c r="E110">
        <f>'B 103 Q2 2023'!E110</f>
        <v>316394</v>
      </c>
      <c r="F110">
        <f>'B 103 Q2 2023'!F110</f>
        <v>67845</v>
      </c>
      <c r="G110">
        <f>'B 103 Q2 2023'!G110</f>
        <v>183544</v>
      </c>
      <c r="H110">
        <f>'B 103 Q2 2023'!H110</f>
        <v>420895</v>
      </c>
      <c r="I110">
        <f>'B 103 Q2 2023'!I110</f>
        <v>1102</v>
      </c>
      <c r="J110">
        <f>'B 103 Q2 2023'!J110</f>
        <v>40676</v>
      </c>
      <c r="K110">
        <f>'B 103 Q2 2023'!K110</f>
        <v>8824</v>
      </c>
      <c r="L110">
        <f>'B 103 Q2 2023'!L110</f>
        <v>0</v>
      </c>
      <c r="M110">
        <f>'B 103 Q2 2023'!M110</f>
        <v>6</v>
      </c>
      <c r="N110">
        <f>'B 103 Q2 2023'!N110</f>
        <v>20525</v>
      </c>
      <c r="O110">
        <f>'B 103 Q2 2023'!O110</f>
        <v>9791</v>
      </c>
      <c r="P110">
        <f>'B 103 Q2 2023'!P110</f>
        <v>7130</v>
      </c>
      <c r="Q110">
        <f>'B 103 Q2 2023'!Q110</f>
        <v>929</v>
      </c>
      <c r="R110">
        <f>'B 103 Q2 2023'!R110</f>
        <v>2675</v>
      </c>
      <c r="S110">
        <f>'B 103 Q2 2023'!S110</f>
        <v>16379</v>
      </c>
      <c r="T110">
        <f>'B 103 Q2 2023'!T110</f>
        <v>199</v>
      </c>
      <c r="U110">
        <f>'B 103 Q2 2023'!U110</f>
        <v>16180</v>
      </c>
      <c r="V110">
        <f>'B 103 Q2 2023'!V110</f>
        <v>3556</v>
      </c>
      <c r="W110">
        <f>'B 103 Q2 2023'!W110</f>
        <v>35451</v>
      </c>
      <c r="X110">
        <f>'B 103 Q2 2023'!X110</f>
        <v>87863</v>
      </c>
      <c r="Y110">
        <f>'B 103 Q2 2023'!Y110</f>
        <v>33</v>
      </c>
      <c r="Z110">
        <f>'B 103 Q2 2023'!Z110</f>
        <v>659</v>
      </c>
      <c r="AA110">
        <f>'B 103 Q2 2023'!AA110</f>
        <v>196592</v>
      </c>
      <c r="AB110">
        <f>'B 103 Q2 2023'!AB110</f>
        <v>9229</v>
      </c>
      <c r="AC110">
        <f>'B 103 Q2 2023'!AC110</f>
        <v>911874</v>
      </c>
      <c r="AD110">
        <f>'B 103 Q2 2023'!AD110</f>
        <v>184497</v>
      </c>
      <c r="AE110">
        <f>'B 103 Q2 2023'!AE110</f>
        <v>6856</v>
      </c>
      <c r="AF110">
        <f>'B 103 Q2 2023'!AF110</f>
        <v>20</v>
      </c>
      <c r="AG110">
        <f>'B 103 Q2 2023'!AG110</f>
        <v>177621</v>
      </c>
      <c r="AH110">
        <f>'B 103 Q2 2023'!AH110</f>
        <v>194719</v>
      </c>
      <c r="AI110">
        <f>'B 103 Q2 2023'!AI110</f>
        <v>102607</v>
      </c>
      <c r="AJ110">
        <f>'B 103 Q2 2023'!AJ110</f>
        <v>30091</v>
      </c>
      <c r="AK110">
        <f>'B 103 Q2 2023'!AK110</f>
        <v>62021</v>
      </c>
      <c r="AL110">
        <f>'B 103 Q2 2023'!AL110</f>
        <v>2359</v>
      </c>
      <c r="AM110">
        <f>'B 103 Q2 2023'!AM110</f>
        <v>153719</v>
      </c>
      <c r="AN110">
        <f>'B 103 Q2 2023'!AN110</f>
        <v>10799</v>
      </c>
      <c r="AO110">
        <f>'B 103 Q2 2023'!AO110</f>
        <v>365781</v>
      </c>
      <c r="AP110">
        <f>'B 103 Q2 2023'!AP110</f>
        <v>749002</v>
      </c>
      <c r="AQ110">
        <f>'B 103 Q2 2023'!AQ110</f>
        <v>778343</v>
      </c>
      <c r="AR110">
        <f>'B 103 Q2 2023'!AR110</f>
        <v>778343</v>
      </c>
      <c r="AS110">
        <f>'B 103 Q2 2023'!AS110</f>
        <v>0</v>
      </c>
      <c r="AT110">
        <f>'B 103 Q2 2023'!AT110</f>
        <v>9072</v>
      </c>
      <c r="AU110">
        <f>'B 103 Q2 2023'!AU110</f>
        <v>105.12854156416711</v>
      </c>
      <c r="AV110">
        <f>'B 103 Q2 2023'!AV110</f>
        <v>48.159556026687405</v>
      </c>
      <c r="AW110">
        <f>'B 103 Q2 2023'!AW110</f>
        <v>50.629438874634417</v>
      </c>
      <c r="AX110">
        <f>'B 103 Q2 2023'!AX110</f>
        <v>1275205</v>
      </c>
      <c r="AY110">
        <f>'B 103 Q2 2023'!AY110</f>
        <v>854310</v>
      </c>
      <c r="AZ110">
        <f>'B 103 Q2 2023'!AZ110</f>
        <v>336321</v>
      </c>
      <c r="BA110">
        <f>'B 103 Q2 2023'!BA110</f>
        <v>263697</v>
      </c>
      <c r="BB110">
        <f>'B 103 Q2 2023'!BB110</f>
        <v>57839</v>
      </c>
      <c r="BC110">
        <f>'B 103 Q2 2023'!BC110</f>
        <v>196453</v>
      </c>
      <c r="BD110">
        <f>'B 103 Q2 2023'!BD110</f>
        <v>363331</v>
      </c>
      <c r="BF110">
        <f t="shared" si="6"/>
        <v>105.12854156416711</v>
      </c>
      <c r="BG110">
        <f t="shared" si="4"/>
        <v>365781</v>
      </c>
      <c r="BH110">
        <f t="shared" si="5"/>
        <v>347936.91090705275</v>
      </c>
      <c r="BI110">
        <f t="shared" si="7"/>
        <v>280091.91090705275</v>
      </c>
    </row>
    <row r="111" spans="1:61" x14ac:dyDescent="0.25">
      <c r="A111" t="str">
        <f>'B 103 Q2 2023'!A111</f>
        <v>1971Q3</v>
      </c>
      <c r="B111">
        <f>'B 103 Q2 2023'!B111</f>
        <v>1698133</v>
      </c>
      <c r="C111">
        <f>'B 103 Q2 2023'!C111</f>
        <v>1265969</v>
      </c>
      <c r="D111">
        <f>'B 103 Q2 2023'!D111</f>
        <v>690481</v>
      </c>
      <c r="E111">
        <f>'B 103 Q2 2023'!E111</f>
        <v>320659</v>
      </c>
      <c r="F111">
        <f>'B 103 Q2 2023'!F111</f>
        <v>68809</v>
      </c>
      <c r="G111">
        <f>'B 103 Q2 2023'!G111</f>
        <v>186020</v>
      </c>
      <c r="H111">
        <f>'B 103 Q2 2023'!H111</f>
        <v>432164</v>
      </c>
      <c r="I111">
        <f>'B 103 Q2 2023'!I111</f>
        <v>1239</v>
      </c>
      <c r="J111">
        <f>'B 103 Q2 2023'!J111</f>
        <v>40734</v>
      </c>
      <c r="K111">
        <f>'B 103 Q2 2023'!K111</f>
        <v>9265</v>
      </c>
      <c r="L111">
        <f>'B 103 Q2 2023'!L111</f>
        <v>0</v>
      </c>
      <c r="M111">
        <f>'B 103 Q2 2023'!M111</f>
        <v>1063</v>
      </c>
      <c r="N111">
        <f>'B 103 Q2 2023'!N111</f>
        <v>20548</v>
      </c>
      <c r="O111">
        <f>'B 103 Q2 2023'!O111</f>
        <v>10510</v>
      </c>
      <c r="P111">
        <f>'B 103 Q2 2023'!P111</f>
        <v>6211</v>
      </c>
      <c r="Q111">
        <f>'B 103 Q2 2023'!Q111</f>
        <v>902</v>
      </c>
      <c r="R111">
        <f>'B 103 Q2 2023'!R111</f>
        <v>2925</v>
      </c>
      <c r="S111">
        <f>'B 103 Q2 2023'!S111</f>
        <v>16633</v>
      </c>
      <c r="T111">
        <f>'B 103 Q2 2023'!T111</f>
        <v>220</v>
      </c>
      <c r="U111">
        <f>'B 103 Q2 2023'!U111</f>
        <v>16413</v>
      </c>
      <c r="V111">
        <f>'B 103 Q2 2023'!V111</f>
        <v>3641</v>
      </c>
      <c r="W111">
        <f>'B 103 Q2 2023'!W111</f>
        <v>35026</v>
      </c>
      <c r="X111">
        <f>'B 103 Q2 2023'!X111</f>
        <v>90017</v>
      </c>
      <c r="Y111">
        <f>'B 103 Q2 2023'!Y111</f>
        <v>34</v>
      </c>
      <c r="Z111">
        <f>'B 103 Q2 2023'!Z111</f>
        <v>677</v>
      </c>
      <c r="AA111">
        <f>'B 103 Q2 2023'!AA111</f>
        <v>201971</v>
      </c>
      <c r="AB111">
        <f>'B 103 Q2 2023'!AB111</f>
        <v>11316</v>
      </c>
      <c r="AC111">
        <f>'B 103 Q2 2023'!AC111</f>
        <v>923104</v>
      </c>
      <c r="AD111">
        <f>'B 103 Q2 2023'!AD111</f>
        <v>188691</v>
      </c>
      <c r="AE111">
        <f>'B 103 Q2 2023'!AE111</f>
        <v>7434</v>
      </c>
      <c r="AF111">
        <f>'B 103 Q2 2023'!AF111</f>
        <v>53</v>
      </c>
      <c r="AG111">
        <f>'B 103 Q2 2023'!AG111</f>
        <v>181204</v>
      </c>
      <c r="AH111">
        <f>'B 103 Q2 2023'!AH111</f>
        <v>197114</v>
      </c>
      <c r="AI111">
        <f>'B 103 Q2 2023'!AI111</f>
        <v>104363</v>
      </c>
      <c r="AJ111">
        <f>'B 103 Q2 2023'!AJ111</f>
        <v>29810</v>
      </c>
      <c r="AK111">
        <f>'B 103 Q2 2023'!AK111</f>
        <v>62941</v>
      </c>
      <c r="AL111">
        <f>'B 103 Q2 2023'!AL111</f>
        <v>2292</v>
      </c>
      <c r="AM111">
        <f>'B 103 Q2 2023'!AM111</f>
        <v>156998</v>
      </c>
      <c r="AN111">
        <f>'B 103 Q2 2023'!AN111</f>
        <v>12131</v>
      </c>
      <c r="AO111">
        <f>'B 103 Q2 2023'!AO111</f>
        <v>365878</v>
      </c>
      <c r="AP111">
        <f>'B 103 Q2 2023'!AP111</f>
        <v>775029</v>
      </c>
      <c r="AQ111">
        <f>'B 103 Q2 2023'!AQ111</f>
        <v>765304</v>
      </c>
      <c r="AR111">
        <f>'B 103 Q2 2023'!AR111</f>
        <v>765304</v>
      </c>
      <c r="AS111">
        <f>'B 103 Q2 2023'!AS111</f>
        <v>0</v>
      </c>
      <c r="AT111">
        <f>'B 103 Q2 2023'!AT111</f>
        <v>8823</v>
      </c>
      <c r="AU111">
        <f>'B 103 Q2 2023'!AU111</f>
        <v>99.883560421102047</v>
      </c>
      <c r="AV111">
        <f>'B 103 Q2 2023'!AV111</f>
        <v>49.837446771343139</v>
      </c>
      <c r="AW111">
        <f>'B 103 Q2 2023'!AW111</f>
        <v>49.779416258189087</v>
      </c>
      <c r="AX111">
        <f>'B 103 Q2 2023'!AX111</f>
        <v>1299561</v>
      </c>
      <c r="AY111">
        <f>'B 103 Q2 2023'!AY111</f>
        <v>867397</v>
      </c>
      <c r="AZ111">
        <f>'B 103 Q2 2023'!AZ111</f>
        <v>341682</v>
      </c>
      <c r="BA111">
        <f>'B 103 Q2 2023'!BA111</f>
        <v>268009</v>
      </c>
      <c r="BB111">
        <f>'B 103 Q2 2023'!BB111</f>
        <v>58788</v>
      </c>
      <c r="BC111">
        <f>'B 103 Q2 2023'!BC111</f>
        <v>198918</v>
      </c>
      <c r="BD111">
        <f>'B 103 Q2 2023'!BD111</f>
        <v>376457</v>
      </c>
      <c r="BF111">
        <f t="shared" si="6"/>
        <v>99.883560421102047</v>
      </c>
      <c r="BG111">
        <f t="shared" si="4"/>
        <v>365878</v>
      </c>
      <c r="BH111">
        <f t="shared" si="5"/>
        <v>366304.523444583</v>
      </c>
      <c r="BI111">
        <f t="shared" si="7"/>
        <v>297495.523444583</v>
      </c>
    </row>
    <row r="112" spans="1:61" x14ac:dyDescent="0.25">
      <c r="A112" t="str">
        <f>'B 103 Q2 2023'!A112</f>
        <v>1971Q4</v>
      </c>
      <c r="B112">
        <f>'B 103 Q2 2023'!B112</f>
        <v>1742609</v>
      </c>
      <c r="C112">
        <f>'B 103 Q2 2023'!C112</f>
        <v>1288572</v>
      </c>
      <c r="D112">
        <f>'B 103 Q2 2023'!D112</f>
        <v>707036</v>
      </c>
      <c r="E112">
        <f>'B 103 Q2 2023'!E112</f>
        <v>324761</v>
      </c>
      <c r="F112">
        <f>'B 103 Q2 2023'!F112</f>
        <v>69715</v>
      </c>
      <c r="G112">
        <f>'B 103 Q2 2023'!G112</f>
        <v>187060</v>
      </c>
      <c r="H112">
        <f>'B 103 Q2 2023'!H112</f>
        <v>454037</v>
      </c>
      <c r="I112">
        <f>'B 103 Q2 2023'!I112</f>
        <v>1234</v>
      </c>
      <c r="J112">
        <f>'B 103 Q2 2023'!J112</f>
        <v>42581</v>
      </c>
      <c r="K112">
        <f>'B 103 Q2 2023'!K112</f>
        <v>9509</v>
      </c>
      <c r="L112">
        <f>'B 103 Q2 2023'!L112</f>
        <v>0</v>
      </c>
      <c r="M112">
        <f>'B 103 Q2 2023'!M112</f>
        <v>1077</v>
      </c>
      <c r="N112">
        <f>'B 103 Q2 2023'!N112</f>
        <v>24418</v>
      </c>
      <c r="O112">
        <f>'B 103 Q2 2023'!O112</f>
        <v>11275</v>
      </c>
      <c r="P112">
        <f>'B 103 Q2 2023'!P112</f>
        <v>9057</v>
      </c>
      <c r="Q112">
        <f>'B 103 Q2 2023'!Q112</f>
        <v>911</v>
      </c>
      <c r="R112">
        <f>'B 103 Q2 2023'!R112</f>
        <v>3175</v>
      </c>
      <c r="S112">
        <f>'B 103 Q2 2023'!S112</f>
        <v>17553</v>
      </c>
      <c r="T112">
        <f>'B 103 Q2 2023'!T112</f>
        <v>239</v>
      </c>
      <c r="U112">
        <f>'B 103 Q2 2023'!U112</f>
        <v>17314</v>
      </c>
      <c r="V112">
        <f>'B 103 Q2 2023'!V112</f>
        <v>3873</v>
      </c>
      <c r="W112">
        <f>'B 103 Q2 2023'!W112</f>
        <v>36422</v>
      </c>
      <c r="X112">
        <f>'B 103 Q2 2023'!X112</f>
        <v>95705</v>
      </c>
      <c r="Y112">
        <f>'B 103 Q2 2023'!Y112</f>
        <v>36</v>
      </c>
      <c r="Z112">
        <f>'B 103 Q2 2023'!Z112</f>
        <v>690</v>
      </c>
      <c r="AA112">
        <f>'B 103 Q2 2023'!AA112</f>
        <v>203801</v>
      </c>
      <c r="AB112">
        <f>'B 103 Q2 2023'!AB112</f>
        <v>17138</v>
      </c>
      <c r="AC112">
        <f>'B 103 Q2 2023'!AC112</f>
        <v>939473</v>
      </c>
      <c r="AD112">
        <f>'B 103 Q2 2023'!AD112</f>
        <v>191896</v>
      </c>
      <c r="AE112">
        <f>'B 103 Q2 2023'!AE112</f>
        <v>6247</v>
      </c>
      <c r="AF112">
        <f>'B 103 Q2 2023'!AF112</f>
        <v>86</v>
      </c>
      <c r="AG112">
        <f>'B 103 Q2 2023'!AG112</f>
        <v>185563</v>
      </c>
      <c r="AH112">
        <f>'B 103 Q2 2023'!AH112</f>
        <v>200340</v>
      </c>
      <c r="AI112">
        <f>'B 103 Q2 2023'!AI112</f>
        <v>106157</v>
      </c>
      <c r="AJ112">
        <f>'B 103 Q2 2023'!AJ112</f>
        <v>29248</v>
      </c>
      <c r="AK112">
        <f>'B 103 Q2 2023'!AK112</f>
        <v>64936</v>
      </c>
      <c r="AL112">
        <f>'B 103 Q2 2023'!AL112</f>
        <v>2307</v>
      </c>
      <c r="AM112">
        <f>'B 103 Q2 2023'!AM112</f>
        <v>167228</v>
      </c>
      <c r="AN112">
        <f>'B 103 Q2 2023'!AN112</f>
        <v>13086</v>
      </c>
      <c r="AO112">
        <f>'B 103 Q2 2023'!AO112</f>
        <v>364616</v>
      </c>
      <c r="AP112">
        <f>'B 103 Q2 2023'!AP112</f>
        <v>803136</v>
      </c>
      <c r="AQ112">
        <f>'B 103 Q2 2023'!AQ112</f>
        <v>823753</v>
      </c>
      <c r="AR112">
        <f>'B 103 Q2 2023'!AR112</f>
        <v>823753</v>
      </c>
      <c r="AS112">
        <f>'B 103 Q2 2023'!AS112</f>
        <v>0</v>
      </c>
      <c r="AT112">
        <f>'B 103 Q2 2023'!AT112</f>
        <v>8874</v>
      </c>
      <c r="AU112">
        <f>'B 103 Q2 2023'!AU112</f>
        <v>103.6719793710843</v>
      </c>
      <c r="AV112">
        <f>'B 103 Q2 2023'!AV112</f>
        <v>47.108246984310675</v>
      </c>
      <c r="AW112">
        <f>'B 103 Q2 2023'!AW112</f>
        <v>48.838052095653993</v>
      </c>
      <c r="AX112">
        <f>'B 103 Q2 2023'!AX112</f>
        <v>1334123</v>
      </c>
      <c r="AY112">
        <f>'B 103 Q2 2023'!AY112</f>
        <v>880086</v>
      </c>
      <c r="AZ112">
        <f>'B 103 Q2 2023'!AZ112</f>
        <v>347299</v>
      </c>
      <c r="BA112">
        <f>'B 103 Q2 2023'!BA112</f>
        <v>272634</v>
      </c>
      <c r="BB112">
        <f>'B 103 Q2 2023'!BB112</f>
        <v>59798</v>
      </c>
      <c r="BC112">
        <f>'B 103 Q2 2023'!BC112</f>
        <v>200355</v>
      </c>
      <c r="BD112">
        <f>'B 103 Q2 2023'!BD112</f>
        <v>394650</v>
      </c>
      <c r="BF112">
        <f t="shared" si="6"/>
        <v>103.6719793710843</v>
      </c>
      <c r="BG112">
        <f t="shared" si="4"/>
        <v>364616</v>
      </c>
      <c r="BH112">
        <f t="shared" si="5"/>
        <v>351701.59016149445</v>
      </c>
      <c r="BI112">
        <f t="shared" si="7"/>
        <v>281986.59016149445</v>
      </c>
    </row>
    <row r="113" spans="1:61" x14ac:dyDescent="0.25">
      <c r="A113" t="str">
        <f>'B 103 Q2 2023'!A113</f>
        <v>1972Q1</v>
      </c>
      <c r="B113">
        <f>'B 103 Q2 2023'!B113</f>
        <v>1787027</v>
      </c>
      <c r="C113">
        <f>'B 103 Q2 2023'!C113</f>
        <v>1321858</v>
      </c>
      <c r="D113">
        <f>'B 103 Q2 2023'!D113</f>
        <v>728970</v>
      </c>
      <c r="E113">
        <f>'B 103 Q2 2023'!E113</f>
        <v>331984</v>
      </c>
      <c r="F113">
        <f>'B 103 Q2 2023'!F113</f>
        <v>71225</v>
      </c>
      <c r="G113">
        <f>'B 103 Q2 2023'!G113</f>
        <v>189679</v>
      </c>
      <c r="H113">
        <f>'B 103 Q2 2023'!H113</f>
        <v>465169</v>
      </c>
      <c r="I113">
        <f>'B 103 Q2 2023'!I113</f>
        <v>1421</v>
      </c>
      <c r="J113">
        <f>'B 103 Q2 2023'!J113</f>
        <v>40251</v>
      </c>
      <c r="K113">
        <f>'B 103 Q2 2023'!K113</f>
        <v>11740</v>
      </c>
      <c r="L113">
        <f>'B 103 Q2 2023'!L113</f>
        <v>0</v>
      </c>
      <c r="M113">
        <f>'B 103 Q2 2023'!M113</f>
        <v>2565</v>
      </c>
      <c r="N113">
        <f>'B 103 Q2 2023'!N113</f>
        <v>23843</v>
      </c>
      <c r="O113">
        <f>'B 103 Q2 2023'!O113</f>
        <v>12388</v>
      </c>
      <c r="P113">
        <f>'B 103 Q2 2023'!P113</f>
        <v>7207</v>
      </c>
      <c r="Q113">
        <f>'B 103 Q2 2023'!Q113</f>
        <v>823</v>
      </c>
      <c r="R113">
        <f>'B 103 Q2 2023'!R113</f>
        <v>3425</v>
      </c>
      <c r="S113">
        <f>'B 103 Q2 2023'!S113</f>
        <v>16284</v>
      </c>
      <c r="T113">
        <f>'B 103 Q2 2023'!T113</f>
        <v>237</v>
      </c>
      <c r="U113">
        <f>'B 103 Q2 2023'!U113</f>
        <v>16047</v>
      </c>
      <c r="V113">
        <f>'B 103 Q2 2023'!V113</f>
        <v>3755</v>
      </c>
      <c r="W113">
        <f>'B 103 Q2 2023'!W113</f>
        <v>37700</v>
      </c>
      <c r="X113">
        <f>'B 103 Q2 2023'!X113</f>
        <v>92802</v>
      </c>
      <c r="Y113">
        <f>'B 103 Q2 2023'!Y113</f>
        <v>36</v>
      </c>
      <c r="Z113">
        <f>'B 103 Q2 2023'!Z113</f>
        <v>701</v>
      </c>
      <c r="AA113">
        <f>'B 103 Q2 2023'!AA113</f>
        <v>210218</v>
      </c>
      <c r="AB113">
        <f>'B 103 Q2 2023'!AB113</f>
        <v>23853</v>
      </c>
      <c r="AC113">
        <f>'B 103 Q2 2023'!AC113</f>
        <v>945201</v>
      </c>
      <c r="AD113">
        <f>'B 103 Q2 2023'!AD113</f>
        <v>196002</v>
      </c>
      <c r="AE113">
        <f>'B 103 Q2 2023'!AE113</f>
        <v>7538</v>
      </c>
      <c r="AF113">
        <f>'B 103 Q2 2023'!AF113</f>
        <v>126</v>
      </c>
      <c r="AG113">
        <f>'B 103 Q2 2023'!AG113</f>
        <v>188338</v>
      </c>
      <c r="AH113">
        <f>'B 103 Q2 2023'!AH113</f>
        <v>205318</v>
      </c>
      <c r="AI113">
        <f>'B 103 Q2 2023'!AI113</f>
        <v>106744</v>
      </c>
      <c r="AJ113">
        <f>'B 103 Q2 2023'!AJ113</f>
        <v>30562</v>
      </c>
      <c r="AK113">
        <f>'B 103 Q2 2023'!AK113</f>
        <v>68012</v>
      </c>
      <c r="AL113">
        <f>'B 103 Q2 2023'!AL113</f>
        <v>2260</v>
      </c>
      <c r="AM113">
        <f>'B 103 Q2 2023'!AM113</f>
        <v>166069</v>
      </c>
      <c r="AN113">
        <f>'B 103 Q2 2023'!AN113</f>
        <v>14398</v>
      </c>
      <c r="AO113">
        <f>'B 103 Q2 2023'!AO113</f>
        <v>361154</v>
      </c>
      <c r="AP113">
        <f>'B 103 Q2 2023'!AP113</f>
        <v>841826</v>
      </c>
      <c r="AQ113">
        <f>'B 103 Q2 2023'!AQ113</f>
        <v>871948</v>
      </c>
      <c r="AR113">
        <f>'B 103 Q2 2023'!AR113</f>
        <v>871948</v>
      </c>
      <c r="AS113">
        <f>'B 103 Q2 2023'!AS113</f>
        <v>0</v>
      </c>
      <c r="AT113">
        <f>'B 103 Q2 2023'!AT113</f>
        <v>8689</v>
      </c>
      <c r="AU113">
        <f>'B 103 Q2 2023'!AU113</f>
        <v>104.6103686040573</v>
      </c>
      <c r="AV113">
        <f>'B 103 Q2 2023'!AV113</f>
        <v>45.571589530052385</v>
      </c>
      <c r="AW113">
        <f>'B 103 Q2 2023'!AW113</f>
        <v>47.672607786115776</v>
      </c>
      <c r="AX113">
        <f>'B 103 Q2 2023'!AX113</f>
        <v>1363891</v>
      </c>
      <c r="AY113">
        <f>'B 103 Q2 2023'!AY113</f>
        <v>898722</v>
      </c>
      <c r="AZ113">
        <f>'B 103 Q2 2023'!AZ113</f>
        <v>353339</v>
      </c>
      <c r="BA113">
        <f>'B 103 Q2 2023'!BA113</f>
        <v>277710</v>
      </c>
      <c r="BB113">
        <f>'B 103 Q2 2023'!BB113</f>
        <v>60904</v>
      </c>
      <c r="BC113">
        <f>'B 103 Q2 2023'!BC113</f>
        <v>206769</v>
      </c>
      <c r="BD113">
        <f>'B 103 Q2 2023'!BD113</f>
        <v>418690</v>
      </c>
      <c r="BF113">
        <f t="shared" si="6"/>
        <v>104.6103686040573</v>
      </c>
      <c r="BG113">
        <f t="shared" si="4"/>
        <v>361154</v>
      </c>
      <c r="BH113">
        <f t="shared" si="5"/>
        <v>345237.28844407562</v>
      </c>
      <c r="BI113">
        <f t="shared" si="7"/>
        <v>274012.28844407562</v>
      </c>
    </row>
    <row r="114" spans="1:61" x14ac:dyDescent="0.25">
      <c r="A114" t="str">
        <f>'B 103 Q2 2023'!A114</f>
        <v>1972Q2</v>
      </c>
      <c r="B114">
        <f>'B 103 Q2 2023'!B114</f>
        <v>1822492</v>
      </c>
      <c r="C114">
        <f>'B 103 Q2 2023'!C114</f>
        <v>1348170</v>
      </c>
      <c r="D114">
        <f>'B 103 Q2 2023'!D114</f>
        <v>743308</v>
      </c>
      <c r="E114">
        <f>'B 103 Q2 2023'!E114</f>
        <v>338605</v>
      </c>
      <c r="F114">
        <f>'B 103 Q2 2023'!F114</f>
        <v>72627</v>
      </c>
      <c r="G114">
        <f>'B 103 Q2 2023'!G114</f>
        <v>193631</v>
      </c>
      <c r="H114">
        <f>'B 103 Q2 2023'!H114</f>
        <v>474322</v>
      </c>
      <c r="I114">
        <f>'B 103 Q2 2023'!I114</f>
        <v>1626</v>
      </c>
      <c r="J114">
        <f>'B 103 Q2 2023'!J114</f>
        <v>40246</v>
      </c>
      <c r="K114">
        <f>'B 103 Q2 2023'!K114</f>
        <v>12324</v>
      </c>
      <c r="L114">
        <f>'B 103 Q2 2023'!L114</f>
        <v>0</v>
      </c>
      <c r="M114">
        <f>'B 103 Q2 2023'!M114</f>
        <v>3111</v>
      </c>
      <c r="N114">
        <f>'B 103 Q2 2023'!N114</f>
        <v>22902</v>
      </c>
      <c r="O114">
        <f>'B 103 Q2 2023'!O114</f>
        <v>13219</v>
      </c>
      <c r="P114">
        <f>'B 103 Q2 2023'!P114</f>
        <v>5200</v>
      </c>
      <c r="Q114">
        <f>'B 103 Q2 2023'!Q114</f>
        <v>808</v>
      </c>
      <c r="R114">
        <f>'B 103 Q2 2023'!R114</f>
        <v>3675</v>
      </c>
      <c r="S114">
        <f>'B 103 Q2 2023'!S114</f>
        <v>16804</v>
      </c>
      <c r="T114">
        <f>'B 103 Q2 2023'!T114</f>
        <v>199</v>
      </c>
      <c r="U114">
        <f>'B 103 Q2 2023'!U114</f>
        <v>16605</v>
      </c>
      <c r="V114">
        <f>'B 103 Q2 2023'!V114</f>
        <v>3817</v>
      </c>
      <c r="W114">
        <f>'B 103 Q2 2023'!W114</f>
        <v>37135</v>
      </c>
      <c r="X114">
        <f>'B 103 Q2 2023'!X114</f>
        <v>94309</v>
      </c>
      <c r="Y114">
        <f>'B 103 Q2 2023'!Y114</f>
        <v>37</v>
      </c>
      <c r="Z114">
        <f>'B 103 Q2 2023'!Z114</f>
        <v>711</v>
      </c>
      <c r="AA114">
        <f>'B 103 Q2 2023'!AA114</f>
        <v>215549</v>
      </c>
      <c r="AB114">
        <f>'B 103 Q2 2023'!AB114</f>
        <v>25751</v>
      </c>
      <c r="AC114">
        <f>'B 103 Q2 2023'!AC114</f>
        <v>957061</v>
      </c>
      <c r="AD114">
        <f>'B 103 Q2 2023'!AD114</f>
        <v>200569</v>
      </c>
      <c r="AE114">
        <f>'B 103 Q2 2023'!AE114</f>
        <v>8126</v>
      </c>
      <c r="AF114">
        <f>'B 103 Q2 2023'!AF114</f>
        <v>293</v>
      </c>
      <c r="AG114">
        <f>'B 103 Q2 2023'!AG114</f>
        <v>192150</v>
      </c>
      <c r="AH114">
        <f>'B 103 Q2 2023'!AH114</f>
        <v>211022</v>
      </c>
      <c r="AI114">
        <f>'B 103 Q2 2023'!AI114</f>
        <v>110749</v>
      </c>
      <c r="AJ114">
        <f>'B 103 Q2 2023'!AJ114</f>
        <v>30838</v>
      </c>
      <c r="AK114">
        <f>'B 103 Q2 2023'!AK114</f>
        <v>69436</v>
      </c>
      <c r="AL114">
        <f>'B 103 Q2 2023'!AL114</f>
        <v>2309</v>
      </c>
      <c r="AM114">
        <f>'B 103 Q2 2023'!AM114</f>
        <v>168842</v>
      </c>
      <c r="AN114">
        <f>'B 103 Q2 2023'!AN114</f>
        <v>12257</v>
      </c>
      <c r="AO114">
        <f>'B 103 Q2 2023'!AO114</f>
        <v>362062</v>
      </c>
      <c r="AP114">
        <f>'B 103 Q2 2023'!AP114</f>
        <v>865431</v>
      </c>
      <c r="AQ114">
        <f>'B 103 Q2 2023'!AQ114</f>
        <v>874936</v>
      </c>
      <c r="AR114">
        <f>'B 103 Q2 2023'!AR114</f>
        <v>874936</v>
      </c>
      <c r="AS114">
        <f>'B 103 Q2 2023'!AS114</f>
        <v>0</v>
      </c>
      <c r="AT114">
        <f>'B 103 Q2 2023'!AT114</f>
        <v>8878</v>
      </c>
      <c r="AU114">
        <f>'B 103 Q2 2023'!AU114</f>
        <v>102.1241087689729</v>
      </c>
      <c r="AV114">
        <f>'B 103 Q2 2023'!AV114</f>
        <v>46.569912894051399</v>
      </c>
      <c r="AW114">
        <f>'B 103 Q2 2023'!AW114</f>
        <v>47.559108497536968</v>
      </c>
      <c r="AX114">
        <f>'B 103 Q2 2023'!AX114</f>
        <v>1391858</v>
      </c>
      <c r="AY114">
        <f>'B 103 Q2 2023'!AY114</f>
        <v>917536</v>
      </c>
      <c r="AZ114">
        <f>'B 103 Q2 2023'!AZ114</f>
        <v>359599</v>
      </c>
      <c r="BA114">
        <f>'B 103 Q2 2023'!BA114</f>
        <v>283033</v>
      </c>
      <c r="BB114">
        <f>'B 103 Q2 2023'!BB114</f>
        <v>62076</v>
      </c>
      <c r="BC114">
        <f>'B 103 Q2 2023'!BC114</f>
        <v>212828</v>
      </c>
      <c r="BD114">
        <f>'B 103 Q2 2023'!BD114</f>
        <v>434797</v>
      </c>
      <c r="BF114">
        <f t="shared" si="6"/>
        <v>102.1241087689729</v>
      </c>
      <c r="BG114">
        <f t="shared" si="4"/>
        <v>362062</v>
      </c>
      <c r="BH114">
        <f t="shared" si="5"/>
        <v>354531.3681209826</v>
      </c>
      <c r="BI114">
        <f t="shared" si="7"/>
        <v>281904.3681209826</v>
      </c>
    </row>
    <row r="115" spans="1:61" x14ac:dyDescent="0.25">
      <c r="A115" t="str">
        <f>'B 103 Q2 2023'!A115</f>
        <v>1972Q3</v>
      </c>
      <c r="B115">
        <f>'B 103 Q2 2023'!B115</f>
        <v>1861383</v>
      </c>
      <c r="C115">
        <f>'B 103 Q2 2023'!C115</f>
        <v>1375604</v>
      </c>
      <c r="D115">
        <f>'B 103 Q2 2023'!D115</f>
        <v>758900</v>
      </c>
      <c r="E115">
        <f>'B 103 Q2 2023'!E115</f>
        <v>344615</v>
      </c>
      <c r="F115">
        <f>'B 103 Q2 2023'!F115</f>
        <v>73998</v>
      </c>
      <c r="G115">
        <f>'B 103 Q2 2023'!G115</f>
        <v>198091</v>
      </c>
      <c r="H115">
        <f>'B 103 Q2 2023'!H115</f>
        <v>485779</v>
      </c>
      <c r="I115">
        <f>'B 103 Q2 2023'!I115</f>
        <v>1820</v>
      </c>
      <c r="J115">
        <f>'B 103 Q2 2023'!J115</f>
        <v>43158</v>
      </c>
      <c r="K115">
        <f>'B 103 Q2 2023'!K115</f>
        <v>10941</v>
      </c>
      <c r="L115">
        <f>'B 103 Q2 2023'!L115</f>
        <v>0</v>
      </c>
      <c r="M115">
        <f>'B 103 Q2 2023'!M115</f>
        <v>2103</v>
      </c>
      <c r="N115">
        <f>'B 103 Q2 2023'!N115</f>
        <v>23241</v>
      </c>
      <c r="O115">
        <f>'B 103 Q2 2023'!O115</f>
        <v>13513</v>
      </c>
      <c r="P115">
        <f>'B 103 Q2 2023'!P115</f>
        <v>4828</v>
      </c>
      <c r="Q115">
        <f>'B 103 Q2 2023'!Q115</f>
        <v>975</v>
      </c>
      <c r="R115">
        <f>'B 103 Q2 2023'!R115</f>
        <v>3925</v>
      </c>
      <c r="S115">
        <f>'B 103 Q2 2023'!S115</f>
        <v>17228</v>
      </c>
      <c r="T115">
        <f>'B 103 Q2 2023'!T115</f>
        <v>271</v>
      </c>
      <c r="U115">
        <f>'B 103 Q2 2023'!U115</f>
        <v>16957</v>
      </c>
      <c r="V115">
        <f>'B 103 Q2 2023'!V115</f>
        <v>3894</v>
      </c>
      <c r="W115">
        <f>'B 103 Q2 2023'!W115</f>
        <v>37755</v>
      </c>
      <c r="X115">
        <f>'B 103 Q2 2023'!X115</f>
        <v>96238</v>
      </c>
      <c r="Y115">
        <f>'B 103 Q2 2023'!Y115</f>
        <v>37</v>
      </c>
      <c r="Z115">
        <f>'B 103 Q2 2023'!Z115</f>
        <v>721</v>
      </c>
      <c r="AA115">
        <f>'B 103 Q2 2023'!AA115</f>
        <v>222993</v>
      </c>
      <c r="AB115">
        <f>'B 103 Q2 2023'!AB115</f>
        <v>25650</v>
      </c>
      <c r="AC115">
        <f>'B 103 Q2 2023'!AC115</f>
        <v>972214</v>
      </c>
      <c r="AD115">
        <f>'B 103 Q2 2023'!AD115</f>
        <v>203414</v>
      </c>
      <c r="AE115">
        <f>'B 103 Q2 2023'!AE115</f>
        <v>7761</v>
      </c>
      <c r="AF115">
        <f>'B 103 Q2 2023'!AF115</f>
        <v>466</v>
      </c>
      <c r="AG115">
        <f>'B 103 Q2 2023'!AG115</f>
        <v>195187</v>
      </c>
      <c r="AH115">
        <f>'B 103 Q2 2023'!AH115</f>
        <v>214340</v>
      </c>
      <c r="AI115">
        <f>'B 103 Q2 2023'!AI115</f>
        <v>112568</v>
      </c>
      <c r="AJ115">
        <f>'B 103 Q2 2023'!AJ115</f>
        <v>30460</v>
      </c>
      <c r="AK115">
        <f>'B 103 Q2 2023'!AK115</f>
        <v>71312</v>
      </c>
      <c r="AL115">
        <f>'B 103 Q2 2023'!AL115</f>
        <v>2386</v>
      </c>
      <c r="AM115">
        <f>'B 103 Q2 2023'!AM115</f>
        <v>177323</v>
      </c>
      <c r="AN115">
        <f>'B 103 Q2 2023'!AN115</f>
        <v>13824</v>
      </c>
      <c r="AO115">
        <f>'B 103 Q2 2023'!AO115</f>
        <v>360927</v>
      </c>
      <c r="AP115">
        <f>'B 103 Q2 2023'!AP115</f>
        <v>889169</v>
      </c>
      <c r="AQ115">
        <f>'B 103 Q2 2023'!AQ115</f>
        <v>893435</v>
      </c>
      <c r="AR115">
        <f>'B 103 Q2 2023'!AR115</f>
        <v>893435</v>
      </c>
      <c r="AS115">
        <f>'B 103 Q2 2023'!AS115</f>
        <v>0</v>
      </c>
      <c r="AT115">
        <f>'B 103 Q2 2023'!AT115</f>
        <v>9173</v>
      </c>
      <c r="AU115">
        <f>'B 103 Q2 2023'!AU115</f>
        <v>101.51144598653271</v>
      </c>
      <c r="AV115">
        <f>'B 103 Q2 2023'!AV115</f>
        <v>46.282981212742193</v>
      </c>
      <c r="AW115">
        <f>'B 103 Q2 2023'!AW115</f>
        <v>46.982523474729845</v>
      </c>
      <c r="AX115">
        <f>'B 103 Q2 2023'!AX115</f>
        <v>1423665</v>
      </c>
      <c r="AY115">
        <f>'B 103 Q2 2023'!AY115</f>
        <v>937886</v>
      </c>
      <c r="AZ115">
        <f>'B 103 Q2 2023'!AZ115</f>
        <v>366024</v>
      </c>
      <c r="BA115">
        <f>'B 103 Q2 2023'!BA115</f>
        <v>288528</v>
      </c>
      <c r="BB115">
        <f>'B 103 Q2 2023'!BB115</f>
        <v>63261</v>
      </c>
      <c r="BC115">
        <f>'B 103 Q2 2023'!BC115</f>
        <v>220073</v>
      </c>
      <c r="BD115">
        <f>'B 103 Q2 2023'!BD115</f>
        <v>451451</v>
      </c>
      <c r="BF115">
        <f t="shared" si="6"/>
        <v>101.51144598653271</v>
      </c>
      <c r="BG115">
        <f t="shared" si="4"/>
        <v>360927</v>
      </c>
      <c r="BH115">
        <f t="shared" si="5"/>
        <v>355553.00832566543</v>
      </c>
      <c r="BI115">
        <f t="shared" si="7"/>
        <v>281555.00832566543</v>
      </c>
    </row>
    <row r="116" spans="1:61" x14ac:dyDescent="0.25">
      <c r="A116" t="str">
        <f>'B 103 Q2 2023'!A116</f>
        <v>1972Q4</v>
      </c>
      <c r="B116">
        <f>'B 103 Q2 2023'!B116</f>
        <v>1945313</v>
      </c>
      <c r="C116">
        <f>'B 103 Q2 2023'!C116</f>
        <v>1403407</v>
      </c>
      <c r="D116">
        <f>'B 103 Q2 2023'!D116</f>
        <v>775700</v>
      </c>
      <c r="E116">
        <f>'B 103 Q2 2023'!E116</f>
        <v>350015</v>
      </c>
      <c r="F116">
        <f>'B 103 Q2 2023'!F116</f>
        <v>75300</v>
      </c>
      <c r="G116">
        <f>'B 103 Q2 2023'!G116</f>
        <v>202392</v>
      </c>
      <c r="H116">
        <f>'B 103 Q2 2023'!H116</f>
        <v>541906</v>
      </c>
      <c r="I116">
        <f>'B 103 Q2 2023'!I116</f>
        <v>2172</v>
      </c>
      <c r="J116">
        <f>'B 103 Q2 2023'!J116</f>
        <v>44938</v>
      </c>
      <c r="K116">
        <f>'B 103 Q2 2023'!K116</f>
        <v>11890</v>
      </c>
      <c r="L116">
        <f>'B 103 Q2 2023'!L116</f>
        <v>0</v>
      </c>
      <c r="M116">
        <f>'B 103 Q2 2023'!M116</f>
        <v>2688</v>
      </c>
      <c r="N116">
        <f>'B 103 Q2 2023'!N116</f>
        <v>26327</v>
      </c>
      <c r="O116">
        <f>'B 103 Q2 2023'!O116</f>
        <v>14235</v>
      </c>
      <c r="P116">
        <f>'B 103 Q2 2023'!P116</f>
        <v>6881</v>
      </c>
      <c r="Q116">
        <f>'B 103 Q2 2023'!Q116</f>
        <v>1036</v>
      </c>
      <c r="R116">
        <f>'B 103 Q2 2023'!R116</f>
        <v>4175</v>
      </c>
      <c r="S116">
        <f>'B 103 Q2 2023'!S116</f>
        <v>18224</v>
      </c>
      <c r="T116">
        <f>'B 103 Q2 2023'!T116</f>
        <v>226</v>
      </c>
      <c r="U116">
        <f>'B 103 Q2 2023'!U116</f>
        <v>17998</v>
      </c>
      <c r="V116">
        <f>'B 103 Q2 2023'!V116</f>
        <v>4685</v>
      </c>
      <c r="W116">
        <f>'B 103 Q2 2023'!W116</f>
        <v>39717</v>
      </c>
      <c r="X116">
        <f>'B 103 Q2 2023'!X116</f>
        <v>115780</v>
      </c>
      <c r="Y116">
        <f>'B 103 Q2 2023'!Y116</f>
        <v>41</v>
      </c>
      <c r="Z116">
        <f>'B 103 Q2 2023'!Z116</f>
        <v>732</v>
      </c>
      <c r="AA116">
        <f>'B 103 Q2 2023'!AA116</f>
        <v>230207</v>
      </c>
      <c r="AB116">
        <f>'B 103 Q2 2023'!AB116</f>
        <v>44505</v>
      </c>
      <c r="AC116">
        <f>'B 103 Q2 2023'!AC116</f>
        <v>996324</v>
      </c>
      <c r="AD116">
        <f>'B 103 Q2 2023'!AD116</f>
        <v>205352</v>
      </c>
      <c r="AE116">
        <f>'B 103 Q2 2023'!AE116</f>
        <v>6968</v>
      </c>
      <c r="AF116">
        <f>'B 103 Q2 2023'!AF116</f>
        <v>634</v>
      </c>
      <c r="AG116">
        <f>'B 103 Q2 2023'!AG116</f>
        <v>197750</v>
      </c>
      <c r="AH116">
        <f>'B 103 Q2 2023'!AH116</f>
        <v>226463</v>
      </c>
      <c r="AI116">
        <f>'B 103 Q2 2023'!AI116</f>
        <v>119174</v>
      </c>
      <c r="AJ116">
        <f>'B 103 Q2 2023'!AJ116</f>
        <v>33116</v>
      </c>
      <c r="AK116">
        <f>'B 103 Q2 2023'!AK116</f>
        <v>74173</v>
      </c>
      <c r="AL116">
        <f>'B 103 Q2 2023'!AL116</f>
        <v>2465</v>
      </c>
      <c r="AM116">
        <f>'B 103 Q2 2023'!AM116</f>
        <v>190373</v>
      </c>
      <c r="AN116">
        <f>'B 103 Q2 2023'!AN116</f>
        <v>15521</v>
      </c>
      <c r="AO116">
        <f>'B 103 Q2 2023'!AO116</f>
        <v>356150</v>
      </c>
      <c r="AP116">
        <f>'B 103 Q2 2023'!AP116</f>
        <v>948989</v>
      </c>
      <c r="AQ116">
        <f>'B 103 Q2 2023'!AQ116</f>
        <v>1032664</v>
      </c>
      <c r="AR116">
        <f>'B 103 Q2 2023'!AR116</f>
        <v>1032664</v>
      </c>
      <c r="AS116">
        <f>'B 103 Q2 2023'!AS116</f>
        <v>0</v>
      </c>
      <c r="AT116">
        <f>'B 103 Q2 2023'!AT116</f>
        <v>9481</v>
      </c>
      <c r="AU116">
        <f>'B 103 Q2 2023'!AU116</f>
        <v>109.8162926534731</v>
      </c>
      <c r="AV116">
        <f>'B 103 Q2 2023'!AV116</f>
        <v>41.435173584672413</v>
      </c>
      <c r="AW116">
        <f>'B 103 Q2 2023'!AW116</f>
        <v>45.502571485218446</v>
      </c>
      <c r="AX116">
        <f>'B 103 Q2 2023'!AX116</f>
        <v>1499664</v>
      </c>
      <c r="AY116">
        <f>'B 103 Q2 2023'!AY116</f>
        <v>957758</v>
      </c>
      <c r="AZ116">
        <f>'B 103 Q2 2023'!AZ116</f>
        <v>372735</v>
      </c>
      <c r="BA116">
        <f>'B 103 Q2 2023'!BA116</f>
        <v>294833</v>
      </c>
      <c r="BB116">
        <f>'B 103 Q2 2023'!BB116</f>
        <v>64468</v>
      </c>
      <c r="BC116">
        <f>'B 103 Q2 2023'!BC116</f>
        <v>225722</v>
      </c>
      <c r="BD116">
        <f>'B 103 Q2 2023'!BD116</f>
        <v>503340</v>
      </c>
      <c r="BF116">
        <f t="shared" si="6"/>
        <v>109.8162926534731</v>
      </c>
      <c r="BG116">
        <f t="shared" si="4"/>
        <v>356150</v>
      </c>
      <c r="BH116">
        <f t="shared" si="5"/>
        <v>324314.35390360199</v>
      </c>
      <c r="BI116">
        <f t="shared" si="7"/>
        <v>249014.35390360199</v>
      </c>
    </row>
    <row r="117" spans="1:61" x14ac:dyDescent="0.25">
      <c r="A117" t="str">
        <f>'B 103 Q2 2023'!A117</f>
        <v>1973Q1</v>
      </c>
      <c r="B117">
        <f>'B 103 Q2 2023'!B117</f>
        <v>1999467</v>
      </c>
      <c r="C117">
        <f>'B 103 Q2 2023'!C117</f>
        <v>1440618</v>
      </c>
      <c r="D117">
        <f>'B 103 Q2 2023'!D117</f>
        <v>793180</v>
      </c>
      <c r="E117">
        <f>'B 103 Q2 2023'!E117</f>
        <v>358317</v>
      </c>
      <c r="F117">
        <f>'B 103 Q2 2023'!F117</f>
        <v>77148</v>
      </c>
      <c r="G117">
        <f>'B 103 Q2 2023'!G117</f>
        <v>211972</v>
      </c>
      <c r="H117">
        <f>'B 103 Q2 2023'!H117</f>
        <v>558849</v>
      </c>
      <c r="I117">
        <f>'B 103 Q2 2023'!I117</f>
        <v>2722</v>
      </c>
      <c r="J117">
        <f>'B 103 Q2 2023'!J117</f>
        <v>41062</v>
      </c>
      <c r="K117">
        <f>'B 103 Q2 2023'!K117</f>
        <v>15583</v>
      </c>
      <c r="L117">
        <f>'B 103 Q2 2023'!L117</f>
        <v>0</v>
      </c>
      <c r="M117">
        <f>'B 103 Q2 2023'!M117</f>
        <v>6514</v>
      </c>
      <c r="N117">
        <f>'B 103 Q2 2023'!N117</f>
        <v>24727</v>
      </c>
      <c r="O117">
        <f>'B 103 Q2 2023'!O117</f>
        <v>13258</v>
      </c>
      <c r="P117">
        <f>'B 103 Q2 2023'!P117</f>
        <v>5947</v>
      </c>
      <c r="Q117">
        <f>'B 103 Q2 2023'!Q117</f>
        <v>1097</v>
      </c>
      <c r="R117">
        <f>'B 103 Q2 2023'!R117</f>
        <v>4425</v>
      </c>
      <c r="S117">
        <f>'B 103 Q2 2023'!S117</f>
        <v>17290</v>
      </c>
      <c r="T117">
        <f>'B 103 Q2 2023'!T117</f>
        <v>264</v>
      </c>
      <c r="U117">
        <f>'B 103 Q2 2023'!U117</f>
        <v>17026</v>
      </c>
      <c r="V117">
        <f>'B 103 Q2 2023'!V117</f>
        <v>4067</v>
      </c>
      <c r="W117">
        <f>'B 103 Q2 2023'!W117</f>
        <v>41532</v>
      </c>
      <c r="X117">
        <f>'B 103 Q2 2023'!X117</f>
        <v>100509</v>
      </c>
      <c r="Y117">
        <f>'B 103 Q2 2023'!Y117</f>
        <v>42</v>
      </c>
      <c r="Z117">
        <f>'B 103 Q2 2023'!Z117</f>
        <v>743</v>
      </c>
      <c r="AA117">
        <f>'B 103 Q2 2023'!AA117</f>
        <v>240370</v>
      </c>
      <c r="AB117">
        <f>'B 103 Q2 2023'!AB117</f>
        <v>63688</v>
      </c>
      <c r="AC117">
        <f>'B 103 Q2 2023'!AC117</f>
        <v>1019694</v>
      </c>
      <c r="AD117">
        <f>'B 103 Q2 2023'!AD117</f>
        <v>206028</v>
      </c>
      <c r="AE117">
        <f>'B 103 Q2 2023'!AE117</f>
        <v>5871</v>
      </c>
      <c r="AF117">
        <f>'B 103 Q2 2023'!AF117</f>
        <v>955</v>
      </c>
      <c r="AG117">
        <f>'B 103 Q2 2023'!AG117</f>
        <v>199202</v>
      </c>
      <c r="AH117">
        <f>'B 103 Q2 2023'!AH117</f>
        <v>238367</v>
      </c>
      <c r="AI117">
        <f>'B 103 Q2 2023'!AI117</f>
        <v>126700</v>
      </c>
      <c r="AJ117">
        <f>'B 103 Q2 2023'!AJ117</f>
        <v>35284</v>
      </c>
      <c r="AK117">
        <f>'B 103 Q2 2023'!AK117</f>
        <v>76383</v>
      </c>
      <c r="AL117">
        <f>'B 103 Q2 2023'!AL117</f>
        <v>2659</v>
      </c>
      <c r="AM117">
        <f>'B 103 Q2 2023'!AM117</f>
        <v>191868</v>
      </c>
      <c r="AN117">
        <f>'B 103 Q2 2023'!AN117</f>
        <v>17634</v>
      </c>
      <c r="AO117">
        <f>'B 103 Q2 2023'!AO117</f>
        <v>363138</v>
      </c>
      <c r="AP117">
        <f>'B 103 Q2 2023'!AP117</f>
        <v>979773</v>
      </c>
      <c r="AQ117">
        <f>'B 103 Q2 2023'!AQ117</f>
        <v>970552</v>
      </c>
      <c r="AR117">
        <f>'B 103 Q2 2023'!AR117</f>
        <v>970552</v>
      </c>
      <c r="AS117">
        <f>'B 103 Q2 2023'!AS117</f>
        <v>0</v>
      </c>
      <c r="AT117">
        <f>'B 103 Q2 2023'!AT117</f>
        <v>10232</v>
      </c>
      <c r="AU117">
        <f>'B 103 Q2 2023'!AU117</f>
        <v>100.103203339229</v>
      </c>
      <c r="AV117">
        <f>'B 103 Q2 2023'!AV117</f>
        <v>45.310157512209983</v>
      </c>
      <c r="AW117">
        <f>'B 103 Q2 2023'!AW117</f>
        <v>45.356919107772498</v>
      </c>
      <c r="AX117">
        <f>'B 103 Q2 2023'!AX117</f>
        <v>1540973</v>
      </c>
      <c r="AY117">
        <f>'B 103 Q2 2023'!AY117</f>
        <v>982124</v>
      </c>
      <c r="AZ117">
        <f>'B 103 Q2 2023'!AZ117</f>
        <v>379883</v>
      </c>
      <c r="BA117">
        <f>'B 103 Q2 2023'!BA117</f>
        <v>301786</v>
      </c>
      <c r="BB117">
        <f>'B 103 Q2 2023'!BB117</f>
        <v>65697</v>
      </c>
      <c r="BC117">
        <f>'B 103 Q2 2023'!BC117</f>
        <v>234758</v>
      </c>
      <c r="BD117">
        <f>'B 103 Q2 2023'!BD117</f>
        <v>521279</v>
      </c>
      <c r="BF117">
        <f t="shared" si="6"/>
        <v>100.103203339229</v>
      </c>
      <c r="BG117">
        <f t="shared" si="4"/>
        <v>363138</v>
      </c>
      <c r="BH117">
        <f t="shared" si="5"/>
        <v>362763.61583495047</v>
      </c>
      <c r="BI117">
        <f t="shared" si="7"/>
        <v>285615.61583495047</v>
      </c>
    </row>
    <row r="118" spans="1:61" x14ac:dyDescent="0.25">
      <c r="A118" t="str">
        <f>'B 103 Q2 2023'!A118</f>
        <v>1973Q2</v>
      </c>
      <c r="B118">
        <f>'B 103 Q2 2023'!B118</f>
        <v>2066221</v>
      </c>
      <c r="C118">
        <f>'B 103 Q2 2023'!C118</f>
        <v>1489785</v>
      </c>
      <c r="D118">
        <f>'B 103 Q2 2023'!D118</f>
        <v>819298</v>
      </c>
      <c r="E118">
        <f>'B 103 Q2 2023'!E118</f>
        <v>369308</v>
      </c>
      <c r="F118">
        <f>'B 103 Q2 2023'!F118</f>
        <v>79111</v>
      </c>
      <c r="G118">
        <f>'B 103 Q2 2023'!G118</f>
        <v>222068</v>
      </c>
      <c r="H118">
        <f>'B 103 Q2 2023'!H118</f>
        <v>576436</v>
      </c>
      <c r="I118">
        <f>'B 103 Q2 2023'!I118</f>
        <v>3005</v>
      </c>
      <c r="J118">
        <f>'B 103 Q2 2023'!J118</f>
        <v>41060</v>
      </c>
      <c r="K118">
        <f>'B 103 Q2 2023'!K118</f>
        <v>17879</v>
      </c>
      <c r="L118">
        <f>'B 103 Q2 2023'!L118</f>
        <v>0</v>
      </c>
      <c r="M118">
        <f>'B 103 Q2 2023'!M118</f>
        <v>6345</v>
      </c>
      <c r="N118">
        <f>'B 103 Q2 2023'!N118</f>
        <v>24502</v>
      </c>
      <c r="O118">
        <f>'B 103 Q2 2023'!O118</f>
        <v>13437</v>
      </c>
      <c r="P118">
        <f>'B 103 Q2 2023'!P118</f>
        <v>4759</v>
      </c>
      <c r="Q118">
        <f>'B 103 Q2 2023'!Q118</f>
        <v>1256</v>
      </c>
      <c r="R118">
        <f>'B 103 Q2 2023'!R118</f>
        <v>5050</v>
      </c>
      <c r="S118">
        <f>'B 103 Q2 2023'!S118</f>
        <v>18279</v>
      </c>
      <c r="T118">
        <f>'B 103 Q2 2023'!T118</f>
        <v>300</v>
      </c>
      <c r="U118">
        <f>'B 103 Q2 2023'!U118</f>
        <v>17979</v>
      </c>
      <c r="V118">
        <f>'B 103 Q2 2023'!V118</f>
        <v>4173</v>
      </c>
      <c r="W118">
        <f>'B 103 Q2 2023'!W118</f>
        <v>42579</v>
      </c>
      <c r="X118">
        <f>'B 103 Q2 2023'!X118</f>
        <v>103102</v>
      </c>
      <c r="Y118">
        <f>'B 103 Q2 2023'!Y118</f>
        <v>45</v>
      </c>
      <c r="Z118">
        <f>'B 103 Q2 2023'!Z118</f>
        <v>754</v>
      </c>
      <c r="AA118">
        <f>'B 103 Q2 2023'!AA118</f>
        <v>251373</v>
      </c>
      <c r="AB118">
        <f>'B 103 Q2 2023'!AB118</f>
        <v>63340</v>
      </c>
      <c r="AC118">
        <f>'B 103 Q2 2023'!AC118</f>
        <v>1054417</v>
      </c>
      <c r="AD118">
        <f>'B 103 Q2 2023'!AD118</f>
        <v>209771</v>
      </c>
      <c r="AE118">
        <f>'B 103 Q2 2023'!AE118</f>
        <v>6032</v>
      </c>
      <c r="AF118">
        <f>'B 103 Q2 2023'!AF118</f>
        <v>1490</v>
      </c>
      <c r="AG118">
        <f>'B 103 Q2 2023'!AG118</f>
        <v>202249</v>
      </c>
      <c r="AH118">
        <f>'B 103 Q2 2023'!AH118</f>
        <v>251929</v>
      </c>
      <c r="AI118">
        <f>'B 103 Q2 2023'!AI118</f>
        <v>131863</v>
      </c>
      <c r="AJ118">
        <f>'B 103 Q2 2023'!AJ118</f>
        <v>37122</v>
      </c>
      <c r="AK118">
        <f>'B 103 Q2 2023'!AK118</f>
        <v>82945</v>
      </c>
      <c r="AL118">
        <f>'B 103 Q2 2023'!AL118</f>
        <v>2895</v>
      </c>
      <c r="AM118">
        <f>'B 103 Q2 2023'!AM118</f>
        <v>203022</v>
      </c>
      <c r="AN118">
        <f>'B 103 Q2 2023'!AN118</f>
        <v>15760</v>
      </c>
      <c r="AO118">
        <f>'B 103 Q2 2023'!AO118</f>
        <v>371040</v>
      </c>
      <c r="AP118">
        <f>'B 103 Q2 2023'!AP118</f>
        <v>1011804</v>
      </c>
      <c r="AQ118">
        <f>'B 103 Q2 2023'!AQ118</f>
        <v>903639</v>
      </c>
      <c r="AR118">
        <f>'B 103 Q2 2023'!AR118</f>
        <v>903639</v>
      </c>
      <c r="AS118">
        <f>'B 103 Q2 2023'!AS118</f>
        <v>0</v>
      </c>
      <c r="AT118">
        <f>'B 103 Q2 2023'!AT118</f>
        <v>11136</v>
      </c>
      <c r="AU118">
        <f>'B 103 Q2 2023'!AU118</f>
        <v>90.41032150309249</v>
      </c>
      <c r="AV118">
        <f>'B 103 Q2 2023'!AV118</f>
        <v>50.471460938656278</v>
      </c>
      <c r="AW118">
        <f>'B 103 Q2 2023'!AW118</f>
        <v>45.631410101946898</v>
      </c>
      <c r="AX118">
        <f>'B 103 Q2 2023'!AX118</f>
        <v>1584022</v>
      </c>
      <c r="AY118">
        <f>'B 103 Q2 2023'!AY118</f>
        <v>1007586</v>
      </c>
      <c r="AZ118">
        <f>'B 103 Q2 2023'!AZ118</f>
        <v>387543</v>
      </c>
      <c r="BA118">
        <f>'B 103 Q2 2023'!BA118</f>
        <v>309337</v>
      </c>
      <c r="BB118">
        <f>'B 103 Q2 2023'!BB118</f>
        <v>66954</v>
      </c>
      <c r="BC118">
        <f>'B 103 Q2 2023'!BC118</f>
        <v>243752</v>
      </c>
      <c r="BD118">
        <f>'B 103 Q2 2023'!BD118</f>
        <v>529605</v>
      </c>
      <c r="BF118">
        <f t="shared" si="6"/>
        <v>90.41032150309249</v>
      </c>
      <c r="BG118">
        <f t="shared" si="4"/>
        <v>371040</v>
      </c>
      <c r="BH118">
        <f t="shared" si="5"/>
        <v>410395.62057890545</v>
      </c>
      <c r="BI118">
        <f t="shared" si="7"/>
        <v>331284.62057890545</v>
      </c>
    </row>
    <row r="119" spans="1:61" x14ac:dyDescent="0.25">
      <c r="A119" t="str">
        <f>'B 103 Q2 2023'!A119</f>
        <v>1973Q3</v>
      </c>
      <c r="B119">
        <f>'B 103 Q2 2023'!B119</f>
        <v>2134677</v>
      </c>
      <c r="C119">
        <f>'B 103 Q2 2023'!C119</f>
        <v>1541424</v>
      </c>
      <c r="D119">
        <f>'B 103 Q2 2023'!D119</f>
        <v>851935</v>
      </c>
      <c r="E119">
        <f>'B 103 Q2 2023'!E119</f>
        <v>379772</v>
      </c>
      <c r="F119">
        <f>'B 103 Q2 2023'!F119</f>
        <v>81368</v>
      </c>
      <c r="G119">
        <f>'B 103 Q2 2023'!G119</f>
        <v>228350</v>
      </c>
      <c r="H119">
        <f>'B 103 Q2 2023'!H119</f>
        <v>593253</v>
      </c>
      <c r="I119">
        <f>'B 103 Q2 2023'!I119</f>
        <v>2729</v>
      </c>
      <c r="J119">
        <f>'B 103 Q2 2023'!J119</f>
        <v>42702</v>
      </c>
      <c r="K119">
        <f>'B 103 Q2 2023'!K119</f>
        <v>17271</v>
      </c>
      <c r="L119">
        <f>'B 103 Q2 2023'!L119</f>
        <v>0</v>
      </c>
      <c r="M119">
        <f>'B 103 Q2 2023'!M119</f>
        <v>9501</v>
      </c>
      <c r="N119">
        <f>'B 103 Q2 2023'!N119</f>
        <v>21890</v>
      </c>
      <c r="O119">
        <f>'B 103 Q2 2023'!O119</f>
        <v>13633</v>
      </c>
      <c r="P119">
        <f>'B 103 Q2 2023'!P119</f>
        <v>1923</v>
      </c>
      <c r="Q119">
        <f>'B 103 Q2 2023'!Q119</f>
        <v>1659</v>
      </c>
      <c r="R119">
        <f>'B 103 Q2 2023'!R119</f>
        <v>4675</v>
      </c>
      <c r="S119">
        <f>'B 103 Q2 2023'!S119</f>
        <v>18394</v>
      </c>
      <c r="T119">
        <f>'B 103 Q2 2023'!T119</f>
        <v>312</v>
      </c>
      <c r="U119">
        <f>'B 103 Q2 2023'!U119</f>
        <v>18082</v>
      </c>
      <c r="V119">
        <f>'B 103 Q2 2023'!V119</f>
        <v>4243</v>
      </c>
      <c r="W119">
        <f>'B 103 Q2 2023'!W119</f>
        <v>48182</v>
      </c>
      <c r="X119">
        <f>'B 103 Q2 2023'!X119</f>
        <v>104878</v>
      </c>
      <c r="Y119">
        <f>'B 103 Q2 2023'!Y119</f>
        <v>49</v>
      </c>
      <c r="Z119">
        <f>'B 103 Q2 2023'!Z119</f>
        <v>765</v>
      </c>
      <c r="AA119">
        <f>'B 103 Q2 2023'!AA119</f>
        <v>264071</v>
      </c>
      <c r="AB119">
        <f>'B 103 Q2 2023'!AB119</f>
        <v>58578</v>
      </c>
      <c r="AC119">
        <f>'B 103 Q2 2023'!AC119</f>
        <v>1076694</v>
      </c>
      <c r="AD119">
        <f>'B 103 Q2 2023'!AD119</f>
        <v>213220</v>
      </c>
      <c r="AE119">
        <f>'B 103 Q2 2023'!AE119</f>
        <v>6335</v>
      </c>
      <c r="AF119">
        <f>'B 103 Q2 2023'!AF119</f>
        <v>1979</v>
      </c>
      <c r="AG119">
        <f>'B 103 Q2 2023'!AG119</f>
        <v>204906</v>
      </c>
      <c r="AH119">
        <f>'B 103 Q2 2023'!AH119</f>
        <v>265091</v>
      </c>
      <c r="AI119">
        <f>'B 103 Q2 2023'!AI119</f>
        <v>132131</v>
      </c>
      <c r="AJ119">
        <f>'B 103 Q2 2023'!AJ119</f>
        <v>39101</v>
      </c>
      <c r="AK119">
        <f>'B 103 Q2 2023'!AK119</f>
        <v>93859</v>
      </c>
      <c r="AL119">
        <f>'B 103 Q2 2023'!AL119</f>
        <v>2992</v>
      </c>
      <c r="AM119">
        <f>'B 103 Q2 2023'!AM119</f>
        <v>211491</v>
      </c>
      <c r="AN119">
        <f>'B 103 Q2 2023'!AN119</f>
        <v>17565</v>
      </c>
      <c r="AO119">
        <f>'B 103 Q2 2023'!AO119</f>
        <v>366335</v>
      </c>
      <c r="AP119">
        <f>'B 103 Q2 2023'!AP119</f>
        <v>1057983</v>
      </c>
      <c r="AQ119">
        <f>'B 103 Q2 2023'!AQ119</f>
        <v>953484</v>
      </c>
      <c r="AR119">
        <f>'B 103 Q2 2023'!AR119</f>
        <v>953484</v>
      </c>
      <c r="AS119">
        <f>'B 103 Q2 2023'!AS119</f>
        <v>0</v>
      </c>
      <c r="AT119">
        <f>'B 103 Q2 2023'!AT119</f>
        <v>11509</v>
      </c>
      <c r="AU119">
        <f>'B 103 Q2 2023'!AU119</f>
        <v>91.21059323841429</v>
      </c>
      <c r="AV119">
        <f>'B 103 Q2 2023'!AV119</f>
        <v>49.566265253537331</v>
      </c>
      <c r="AW119">
        <f>'B 103 Q2 2023'!AW119</f>
        <v>45.209684583877397</v>
      </c>
      <c r="AX119">
        <f>'B 103 Q2 2023'!AX119</f>
        <v>1627490</v>
      </c>
      <c r="AY119">
        <f>'B 103 Q2 2023'!AY119</f>
        <v>1034237</v>
      </c>
      <c r="AZ119">
        <f>'B 103 Q2 2023'!AZ119</f>
        <v>395592</v>
      </c>
      <c r="BA119">
        <f>'B 103 Q2 2023'!BA119</f>
        <v>317033</v>
      </c>
      <c r="BB119">
        <f>'B 103 Q2 2023'!BB119</f>
        <v>68254</v>
      </c>
      <c r="BC119">
        <f>'B 103 Q2 2023'!BC119</f>
        <v>253358</v>
      </c>
      <c r="BD119">
        <f>'B 103 Q2 2023'!BD119</f>
        <v>550796</v>
      </c>
      <c r="BF119">
        <f t="shared" si="6"/>
        <v>91.21059323841429</v>
      </c>
      <c r="BG119">
        <f t="shared" si="4"/>
        <v>366335</v>
      </c>
      <c r="BH119">
        <f t="shared" si="5"/>
        <v>401636.46238155832</v>
      </c>
      <c r="BI119">
        <f t="shared" si="7"/>
        <v>320268.46238155832</v>
      </c>
    </row>
    <row r="120" spans="1:61" x14ac:dyDescent="0.25">
      <c r="A120" t="str">
        <f>'B 103 Q2 2023'!A120</f>
        <v>1973Q4</v>
      </c>
      <c r="B120">
        <f>'B 103 Q2 2023'!B120</f>
        <v>2225285</v>
      </c>
      <c r="C120">
        <f>'B 103 Q2 2023'!C120</f>
        <v>1596516</v>
      </c>
      <c r="D120">
        <f>'B 103 Q2 2023'!D120</f>
        <v>883295</v>
      </c>
      <c r="E120">
        <f>'B 103 Q2 2023'!E120</f>
        <v>388355</v>
      </c>
      <c r="F120">
        <f>'B 103 Q2 2023'!F120</f>
        <v>83980</v>
      </c>
      <c r="G120">
        <f>'B 103 Q2 2023'!G120</f>
        <v>240886</v>
      </c>
      <c r="H120">
        <f>'B 103 Q2 2023'!H120</f>
        <v>628769</v>
      </c>
      <c r="I120">
        <f>'B 103 Q2 2023'!I120</f>
        <v>3329</v>
      </c>
      <c r="J120">
        <f>'B 103 Q2 2023'!J120</f>
        <v>46315</v>
      </c>
      <c r="K120">
        <f>'B 103 Q2 2023'!K120</f>
        <v>16623</v>
      </c>
      <c r="L120">
        <f>'B 103 Q2 2023'!L120</f>
        <v>0</v>
      </c>
      <c r="M120">
        <f>'B 103 Q2 2023'!M120</f>
        <v>11262</v>
      </c>
      <c r="N120">
        <f>'B 103 Q2 2023'!N120</f>
        <v>23431</v>
      </c>
      <c r="O120">
        <f>'B 103 Q2 2023'!O120</f>
        <v>14876</v>
      </c>
      <c r="P120">
        <f>'B 103 Q2 2023'!P120</f>
        <v>2482</v>
      </c>
      <c r="Q120">
        <f>'B 103 Q2 2023'!Q120</f>
        <v>2035</v>
      </c>
      <c r="R120">
        <f>'B 103 Q2 2023'!R120</f>
        <v>4038</v>
      </c>
      <c r="S120">
        <f>'B 103 Q2 2023'!S120</f>
        <v>19480</v>
      </c>
      <c r="T120">
        <f>'B 103 Q2 2023'!T120</f>
        <v>324</v>
      </c>
      <c r="U120">
        <f>'B 103 Q2 2023'!U120</f>
        <v>19156</v>
      </c>
      <c r="V120">
        <f>'B 103 Q2 2023'!V120</f>
        <v>4679</v>
      </c>
      <c r="W120">
        <f>'B 103 Q2 2023'!W120</f>
        <v>46857</v>
      </c>
      <c r="X120">
        <f>'B 103 Q2 2023'!X120</f>
        <v>115623</v>
      </c>
      <c r="Y120">
        <f>'B 103 Q2 2023'!Y120</f>
        <v>51</v>
      </c>
      <c r="Z120">
        <f>'B 103 Q2 2023'!Z120</f>
        <v>775</v>
      </c>
      <c r="AA120">
        <f>'B 103 Q2 2023'!AA120</f>
        <v>269317</v>
      </c>
      <c r="AB120">
        <f>'B 103 Q2 2023'!AB120</f>
        <v>71027</v>
      </c>
      <c r="AC120">
        <f>'B 103 Q2 2023'!AC120</f>
        <v>1126825</v>
      </c>
      <c r="AD120">
        <f>'B 103 Q2 2023'!AD120</f>
        <v>217721</v>
      </c>
      <c r="AE120">
        <f>'B 103 Q2 2023'!AE120</f>
        <v>8382</v>
      </c>
      <c r="AF120">
        <f>'B 103 Q2 2023'!AF120</f>
        <v>2430</v>
      </c>
      <c r="AG120">
        <f>'B 103 Q2 2023'!AG120</f>
        <v>206909</v>
      </c>
      <c r="AH120">
        <f>'B 103 Q2 2023'!AH120</f>
        <v>279716</v>
      </c>
      <c r="AI120">
        <f>'B 103 Q2 2023'!AI120</f>
        <v>134126</v>
      </c>
      <c r="AJ120">
        <f>'B 103 Q2 2023'!AJ120</f>
        <v>40752</v>
      </c>
      <c r="AK120">
        <f>'B 103 Q2 2023'!AK120</f>
        <v>104837</v>
      </c>
      <c r="AL120">
        <f>'B 103 Q2 2023'!AL120</f>
        <v>3011</v>
      </c>
      <c r="AM120">
        <f>'B 103 Q2 2023'!AM120</f>
        <v>228428</v>
      </c>
      <c r="AN120">
        <f>'B 103 Q2 2023'!AN120</f>
        <v>19305</v>
      </c>
      <c r="AO120">
        <f>'B 103 Q2 2023'!AO120</f>
        <v>378644</v>
      </c>
      <c r="AP120">
        <f>'B 103 Q2 2023'!AP120</f>
        <v>1098460</v>
      </c>
      <c r="AQ120">
        <f>'B 103 Q2 2023'!AQ120</f>
        <v>809377</v>
      </c>
      <c r="AR120">
        <f>'B 103 Q2 2023'!AR120</f>
        <v>809377</v>
      </c>
      <c r="AS120">
        <f>'B 103 Q2 2023'!AS120</f>
        <v>0</v>
      </c>
      <c r="AT120">
        <f>'B 103 Q2 2023'!AT120</f>
        <v>11576</v>
      </c>
      <c r="AU120">
        <f>'B 103 Q2 2023'!AU120</f>
        <v>74.736745802351692</v>
      </c>
      <c r="AV120">
        <f>'B 103 Q2 2023'!AV120</f>
        <v>60.592631661116179</v>
      </c>
      <c r="AW120">
        <f>'B 103 Q2 2023'!AW120</f>
        <v>45.284961099523677</v>
      </c>
      <c r="AX120">
        <f>'B 103 Q2 2023'!AX120</f>
        <v>1690916</v>
      </c>
      <c r="AY120">
        <f>'B 103 Q2 2023'!AY120</f>
        <v>1062147</v>
      </c>
      <c r="AZ120">
        <f>'B 103 Q2 2023'!AZ120</f>
        <v>403613</v>
      </c>
      <c r="BA120">
        <f>'B 103 Q2 2023'!BA120</f>
        <v>324994</v>
      </c>
      <c r="BB120">
        <f>'B 103 Q2 2023'!BB120</f>
        <v>69641</v>
      </c>
      <c r="BC120">
        <f>'B 103 Q2 2023'!BC120</f>
        <v>263899</v>
      </c>
      <c r="BD120">
        <f>'B 103 Q2 2023'!BD120</f>
        <v>564091</v>
      </c>
      <c r="BF120">
        <f t="shared" si="6"/>
        <v>74.736745802351692</v>
      </c>
      <c r="BG120">
        <f t="shared" si="4"/>
        <v>378644</v>
      </c>
      <c r="BH120">
        <f t="shared" si="5"/>
        <v>506636.99086037203</v>
      </c>
      <c r="BI120">
        <f t="shared" si="7"/>
        <v>422656.99086037203</v>
      </c>
    </row>
    <row r="121" spans="1:61" x14ac:dyDescent="0.25">
      <c r="A121" t="str">
        <f>'B 103 Q2 2023'!A121</f>
        <v>1974Q1</v>
      </c>
      <c r="B121">
        <f>'B 103 Q2 2023'!B121</f>
        <v>2298166</v>
      </c>
      <c r="C121">
        <f>'B 103 Q2 2023'!C121</f>
        <v>1656429</v>
      </c>
      <c r="D121">
        <f>'B 103 Q2 2023'!D121</f>
        <v>911391</v>
      </c>
      <c r="E121">
        <f>'B 103 Q2 2023'!E121</f>
        <v>402407</v>
      </c>
      <c r="F121">
        <f>'B 103 Q2 2023'!F121</f>
        <v>86910</v>
      </c>
      <c r="G121">
        <f>'B 103 Q2 2023'!G121</f>
        <v>255721</v>
      </c>
      <c r="H121">
        <f>'B 103 Q2 2023'!H121</f>
        <v>641737</v>
      </c>
      <c r="I121">
        <f>'B 103 Q2 2023'!I121</f>
        <v>3729</v>
      </c>
      <c r="J121">
        <f>'B 103 Q2 2023'!J121</f>
        <v>42253</v>
      </c>
      <c r="K121">
        <f>'B 103 Q2 2023'!K121</f>
        <v>18791</v>
      </c>
      <c r="L121">
        <f>'B 103 Q2 2023'!L121</f>
        <v>0</v>
      </c>
      <c r="M121">
        <f>'B 103 Q2 2023'!M121</f>
        <v>12472</v>
      </c>
      <c r="N121">
        <f>'B 103 Q2 2023'!N121</f>
        <v>24079</v>
      </c>
      <c r="O121">
        <f>'B 103 Q2 2023'!O121</f>
        <v>16212</v>
      </c>
      <c r="P121">
        <f>'B 103 Q2 2023'!P121</f>
        <v>968</v>
      </c>
      <c r="Q121">
        <f>'B 103 Q2 2023'!Q121</f>
        <v>2330</v>
      </c>
      <c r="R121">
        <f>'B 103 Q2 2023'!R121</f>
        <v>4569</v>
      </c>
      <c r="S121">
        <f>'B 103 Q2 2023'!S121</f>
        <v>18532</v>
      </c>
      <c r="T121">
        <f>'B 103 Q2 2023'!T121</f>
        <v>397</v>
      </c>
      <c r="U121">
        <f>'B 103 Q2 2023'!U121</f>
        <v>18135</v>
      </c>
      <c r="V121">
        <f>'B 103 Q2 2023'!V121</f>
        <v>4636</v>
      </c>
      <c r="W121">
        <f>'B 103 Q2 2023'!W121</f>
        <v>52182</v>
      </c>
      <c r="X121">
        <f>'B 103 Q2 2023'!X121</f>
        <v>114556</v>
      </c>
      <c r="Y121">
        <f>'B 103 Q2 2023'!Y121</f>
        <v>52</v>
      </c>
      <c r="Z121">
        <f>'B 103 Q2 2023'!Z121</f>
        <v>785</v>
      </c>
      <c r="AA121">
        <f>'B 103 Q2 2023'!AA121</f>
        <v>281929</v>
      </c>
      <c r="AB121">
        <f>'B 103 Q2 2023'!AB121</f>
        <v>67741</v>
      </c>
      <c r="AC121">
        <f>'B 103 Q2 2023'!AC121</f>
        <v>1144895</v>
      </c>
      <c r="AD121">
        <f>'B 103 Q2 2023'!AD121</f>
        <v>222690</v>
      </c>
      <c r="AE121">
        <f>'B 103 Q2 2023'!AE121</f>
        <v>9235</v>
      </c>
      <c r="AF121">
        <f>'B 103 Q2 2023'!AF121</f>
        <v>2841</v>
      </c>
      <c r="AG121">
        <f>'B 103 Q2 2023'!AG121</f>
        <v>210614</v>
      </c>
      <c r="AH121">
        <f>'B 103 Q2 2023'!AH121</f>
        <v>287422</v>
      </c>
      <c r="AI121">
        <f>'B 103 Q2 2023'!AI121</f>
        <v>137548</v>
      </c>
      <c r="AJ121">
        <f>'B 103 Q2 2023'!AJ121</f>
        <v>43064</v>
      </c>
      <c r="AK121">
        <f>'B 103 Q2 2023'!AK121</f>
        <v>106810</v>
      </c>
      <c r="AL121">
        <f>'B 103 Q2 2023'!AL121</f>
        <v>3383</v>
      </c>
      <c r="AM121">
        <f>'B 103 Q2 2023'!AM121</f>
        <v>228286</v>
      </c>
      <c r="AN121">
        <f>'B 103 Q2 2023'!AN121</f>
        <v>22325</v>
      </c>
      <c r="AO121">
        <f>'B 103 Q2 2023'!AO121</f>
        <v>380789</v>
      </c>
      <c r="AP121">
        <f>'B 103 Q2 2023'!AP121</f>
        <v>1153271</v>
      </c>
      <c r="AQ121">
        <f>'B 103 Q2 2023'!AQ121</f>
        <v>784167</v>
      </c>
      <c r="AR121">
        <f>'B 103 Q2 2023'!AR121</f>
        <v>784167</v>
      </c>
      <c r="AS121">
        <f>'B 103 Q2 2023'!AS121</f>
        <v>0</v>
      </c>
      <c r="AT121">
        <f>'B 103 Q2 2023'!AT121</f>
        <v>13011</v>
      </c>
      <c r="AU121">
        <f>'B 103 Q2 2023'!AU121</f>
        <v>69.123212658900215</v>
      </c>
      <c r="AV121">
        <f>'B 103 Q2 2023'!AV121</f>
        <v>63.989777319677231</v>
      </c>
      <c r="AW121">
        <f>'B 103 Q2 2023'!AW121</f>
        <v>44.231789856637192</v>
      </c>
      <c r="AX121">
        <f>'B 103 Q2 2023'!AX121</f>
        <v>1735081</v>
      </c>
      <c r="AY121">
        <f>'B 103 Q2 2023'!AY121</f>
        <v>1093344</v>
      </c>
      <c r="AZ121">
        <f>'B 103 Q2 2023'!AZ121</f>
        <v>411834</v>
      </c>
      <c r="BA121">
        <f>'B 103 Q2 2023'!BA121</f>
        <v>333096</v>
      </c>
      <c r="BB121">
        <f>'B 103 Q2 2023'!BB121</f>
        <v>71081</v>
      </c>
      <c r="BC121">
        <f>'B 103 Q2 2023'!BC121</f>
        <v>277333</v>
      </c>
      <c r="BD121">
        <f>'B 103 Q2 2023'!BD121</f>
        <v>590186</v>
      </c>
      <c r="BF121">
        <f t="shared" si="6"/>
        <v>69.123212658900215</v>
      </c>
      <c r="BG121">
        <f t="shared" si="4"/>
        <v>380789</v>
      </c>
      <c r="BH121">
        <f t="shared" si="5"/>
        <v>550884.40677528328</v>
      </c>
      <c r="BI121">
        <f t="shared" si="7"/>
        <v>463974.40677528328</v>
      </c>
    </row>
    <row r="122" spans="1:61" x14ac:dyDescent="0.25">
      <c r="A122" t="str">
        <f>'B 103 Q2 2023'!A122</f>
        <v>1974Q2</v>
      </c>
      <c r="B122">
        <f>'B 103 Q2 2023'!B122</f>
        <v>2397902</v>
      </c>
      <c r="C122">
        <f>'B 103 Q2 2023'!C122</f>
        <v>1741797</v>
      </c>
      <c r="D122">
        <f>'B 103 Q2 2023'!D122</f>
        <v>956292</v>
      </c>
      <c r="E122">
        <f>'B 103 Q2 2023'!E122</f>
        <v>421743</v>
      </c>
      <c r="F122">
        <f>'B 103 Q2 2023'!F122</f>
        <v>89787</v>
      </c>
      <c r="G122">
        <f>'B 103 Q2 2023'!G122</f>
        <v>273975</v>
      </c>
      <c r="H122">
        <f>'B 103 Q2 2023'!H122</f>
        <v>656105</v>
      </c>
      <c r="I122">
        <f>'B 103 Q2 2023'!I122</f>
        <v>3529</v>
      </c>
      <c r="J122">
        <f>'B 103 Q2 2023'!J122</f>
        <v>42598</v>
      </c>
      <c r="K122">
        <f>'B 103 Q2 2023'!K122</f>
        <v>19179</v>
      </c>
      <c r="L122">
        <f>'B 103 Q2 2023'!L122</f>
        <v>0</v>
      </c>
      <c r="M122">
        <f>'B 103 Q2 2023'!M122</f>
        <v>10046</v>
      </c>
      <c r="N122">
        <f>'B 103 Q2 2023'!N122</f>
        <v>23788</v>
      </c>
      <c r="O122">
        <f>'B 103 Q2 2023'!O122</f>
        <v>15131</v>
      </c>
      <c r="P122">
        <f>'B 103 Q2 2023'!P122</f>
        <v>1492</v>
      </c>
      <c r="Q122">
        <f>'B 103 Q2 2023'!Q122</f>
        <v>2607</v>
      </c>
      <c r="R122">
        <f>'B 103 Q2 2023'!R122</f>
        <v>4558</v>
      </c>
      <c r="S122">
        <f>'B 103 Q2 2023'!S122</f>
        <v>19803</v>
      </c>
      <c r="T122">
        <f>'B 103 Q2 2023'!T122</f>
        <v>471</v>
      </c>
      <c r="U122">
        <f>'B 103 Q2 2023'!U122</f>
        <v>19332</v>
      </c>
      <c r="V122">
        <f>'B 103 Q2 2023'!V122</f>
        <v>4707</v>
      </c>
      <c r="W122">
        <f>'B 103 Q2 2023'!W122</f>
        <v>54194</v>
      </c>
      <c r="X122">
        <f>'B 103 Q2 2023'!X122</f>
        <v>116340</v>
      </c>
      <c r="Y122">
        <f>'B 103 Q2 2023'!Y122</f>
        <v>56</v>
      </c>
      <c r="Z122">
        <f>'B 103 Q2 2023'!Z122</f>
        <v>794</v>
      </c>
      <c r="AA122">
        <f>'B 103 Q2 2023'!AA122</f>
        <v>297374</v>
      </c>
      <c r="AB122">
        <f>'B 103 Q2 2023'!AB122</f>
        <v>63697</v>
      </c>
      <c r="AC122">
        <f>'B 103 Q2 2023'!AC122</f>
        <v>1183686</v>
      </c>
      <c r="AD122">
        <f>'B 103 Q2 2023'!AD122</f>
        <v>229232</v>
      </c>
      <c r="AE122">
        <f>'B 103 Q2 2023'!AE122</f>
        <v>9967</v>
      </c>
      <c r="AF122">
        <f>'B 103 Q2 2023'!AF122</f>
        <v>3265</v>
      </c>
      <c r="AG122">
        <f>'B 103 Q2 2023'!AG122</f>
        <v>216000</v>
      </c>
      <c r="AH122">
        <f>'B 103 Q2 2023'!AH122</f>
        <v>300266</v>
      </c>
      <c r="AI122">
        <f>'B 103 Q2 2023'!AI122</f>
        <v>147980</v>
      </c>
      <c r="AJ122">
        <f>'B 103 Q2 2023'!AJ122</f>
        <v>44885</v>
      </c>
      <c r="AK122">
        <f>'B 103 Q2 2023'!AK122</f>
        <v>107401</v>
      </c>
      <c r="AL122">
        <f>'B 103 Q2 2023'!AL122</f>
        <v>3489</v>
      </c>
      <c r="AM122">
        <f>'B 103 Q2 2023'!AM122</f>
        <v>238995</v>
      </c>
      <c r="AN122">
        <f>'B 103 Q2 2023'!AN122</f>
        <v>21308</v>
      </c>
      <c r="AO122">
        <f>'B 103 Q2 2023'!AO122</f>
        <v>390396</v>
      </c>
      <c r="AP122">
        <f>'B 103 Q2 2023'!AP122</f>
        <v>1214216</v>
      </c>
      <c r="AQ122">
        <f>'B 103 Q2 2023'!AQ122</f>
        <v>723296</v>
      </c>
      <c r="AR122">
        <f>'B 103 Q2 2023'!AR122</f>
        <v>723296</v>
      </c>
      <c r="AS122">
        <f>'B 103 Q2 2023'!AS122</f>
        <v>0</v>
      </c>
      <c r="AT122">
        <f>'B 103 Q2 2023'!AT122</f>
        <v>13415</v>
      </c>
      <c r="AU122">
        <f>'B 103 Q2 2023'!AU122</f>
        <v>60.673799318608197</v>
      </c>
      <c r="AV122">
        <f>'B 103 Q2 2023'!AV122</f>
        <v>71.873198848528361</v>
      </c>
      <c r="AW122">
        <f>'B 103 Q2 2023'!AW122</f>
        <v>43.608200433220325</v>
      </c>
      <c r="AX122">
        <f>'B 103 Q2 2023'!AX122</f>
        <v>1780852</v>
      </c>
      <c r="AY122">
        <f>'B 103 Q2 2023'!AY122</f>
        <v>1124747</v>
      </c>
      <c r="AZ122">
        <f>'B 103 Q2 2023'!AZ122</f>
        <v>420398</v>
      </c>
      <c r="BA122">
        <f>'B 103 Q2 2023'!BA122</f>
        <v>341495</v>
      </c>
      <c r="BB122">
        <f>'B 103 Q2 2023'!BB122</f>
        <v>72579</v>
      </c>
      <c r="BC122">
        <f>'B 103 Q2 2023'!BC122</f>
        <v>290275</v>
      </c>
      <c r="BD122">
        <f>'B 103 Q2 2023'!BD122</f>
        <v>597166</v>
      </c>
      <c r="BF122">
        <f t="shared" si="6"/>
        <v>60.673799318608197</v>
      </c>
      <c r="BG122">
        <f t="shared" si="4"/>
        <v>390396</v>
      </c>
      <c r="BH122">
        <f t="shared" si="5"/>
        <v>643434.24078318512</v>
      </c>
      <c r="BI122">
        <f t="shared" si="7"/>
        <v>553647.24078318512</v>
      </c>
    </row>
    <row r="123" spans="1:61" x14ac:dyDescent="0.25">
      <c r="A123" t="str">
        <f>'B 103 Q2 2023'!A123</f>
        <v>1974Q3</v>
      </c>
      <c r="B123">
        <f>'B 103 Q2 2023'!B123</f>
        <v>2517162</v>
      </c>
      <c r="C123">
        <f>'B 103 Q2 2023'!C123</f>
        <v>1842893</v>
      </c>
      <c r="D123">
        <f>'B 103 Q2 2023'!D123</f>
        <v>1010500</v>
      </c>
      <c r="E123">
        <f>'B 103 Q2 2023'!E123</f>
        <v>448388</v>
      </c>
      <c r="F123">
        <f>'B 103 Q2 2023'!F123</f>
        <v>92712</v>
      </c>
      <c r="G123">
        <f>'B 103 Q2 2023'!G123</f>
        <v>291293</v>
      </c>
      <c r="H123">
        <f>'B 103 Q2 2023'!H123</f>
        <v>674269</v>
      </c>
      <c r="I123">
        <f>'B 103 Q2 2023'!I123</f>
        <v>3129</v>
      </c>
      <c r="J123">
        <f>'B 103 Q2 2023'!J123</f>
        <v>45449</v>
      </c>
      <c r="K123">
        <f>'B 103 Q2 2023'!K123</f>
        <v>19045</v>
      </c>
      <c r="L123">
        <f>'B 103 Q2 2023'!L123</f>
        <v>0</v>
      </c>
      <c r="M123">
        <f>'B 103 Q2 2023'!M123</f>
        <v>8630</v>
      </c>
      <c r="N123">
        <f>'B 103 Q2 2023'!N123</f>
        <v>26587</v>
      </c>
      <c r="O123">
        <f>'B 103 Q2 2023'!O123</f>
        <v>16933</v>
      </c>
      <c r="P123">
        <f>'B 103 Q2 2023'!P123</f>
        <v>1981</v>
      </c>
      <c r="Q123">
        <f>'B 103 Q2 2023'!Q123</f>
        <v>3080</v>
      </c>
      <c r="R123">
        <f>'B 103 Q2 2023'!R123</f>
        <v>4593</v>
      </c>
      <c r="S123">
        <f>'B 103 Q2 2023'!S123</f>
        <v>20335</v>
      </c>
      <c r="T123">
        <f>'B 103 Q2 2023'!T123</f>
        <v>617</v>
      </c>
      <c r="U123">
        <f>'B 103 Q2 2023'!U123</f>
        <v>19718</v>
      </c>
      <c r="V123">
        <f>'B 103 Q2 2023'!V123</f>
        <v>4870</v>
      </c>
      <c r="W123">
        <f>'B 103 Q2 2023'!W123</f>
        <v>44800</v>
      </c>
      <c r="X123">
        <f>'B 103 Q2 2023'!X123</f>
        <v>120347</v>
      </c>
      <c r="Y123">
        <f>'B 103 Q2 2023'!Y123</f>
        <v>60</v>
      </c>
      <c r="Z123">
        <f>'B 103 Q2 2023'!Z123</f>
        <v>804</v>
      </c>
      <c r="AA123">
        <f>'B 103 Q2 2023'!AA123</f>
        <v>305285</v>
      </c>
      <c r="AB123">
        <f>'B 103 Q2 2023'!AB123</f>
        <v>74928</v>
      </c>
      <c r="AC123">
        <f>'B 103 Q2 2023'!AC123</f>
        <v>1228570</v>
      </c>
      <c r="AD123">
        <f>'B 103 Q2 2023'!AD123</f>
        <v>236357</v>
      </c>
      <c r="AE123">
        <f>'B 103 Q2 2023'!AE123</f>
        <v>12569</v>
      </c>
      <c r="AF123">
        <f>'B 103 Q2 2023'!AF123</f>
        <v>3596</v>
      </c>
      <c r="AG123">
        <f>'B 103 Q2 2023'!AG123</f>
        <v>220192</v>
      </c>
      <c r="AH123">
        <f>'B 103 Q2 2023'!AH123</f>
        <v>302541</v>
      </c>
      <c r="AI123">
        <f>'B 103 Q2 2023'!AI123</f>
        <v>151507</v>
      </c>
      <c r="AJ123">
        <f>'B 103 Q2 2023'!AJ123</f>
        <v>46427</v>
      </c>
      <c r="AK123">
        <f>'B 103 Q2 2023'!AK123</f>
        <v>104607</v>
      </c>
      <c r="AL123">
        <f>'B 103 Q2 2023'!AL123</f>
        <v>3814</v>
      </c>
      <c r="AM123">
        <f>'B 103 Q2 2023'!AM123</f>
        <v>248794</v>
      </c>
      <c r="AN123">
        <f>'B 103 Q2 2023'!AN123</f>
        <v>25444</v>
      </c>
      <c r="AO123">
        <f>'B 103 Q2 2023'!AO123</f>
        <v>411620</v>
      </c>
      <c r="AP123">
        <f>'B 103 Q2 2023'!AP123</f>
        <v>1288592</v>
      </c>
      <c r="AQ123">
        <f>'B 103 Q2 2023'!AQ123</f>
        <v>540407</v>
      </c>
      <c r="AR123">
        <f>'B 103 Q2 2023'!AR123</f>
        <v>540407</v>
      </c>
      <c r="AS123">
        <f>'B 103 Q2 2023'!AS123</f>
        <v>0</v>
      </c>
      <c r="AT123">
        <f>'B 103 Q2 2023'!AT123</f>
        <v>14671</v>
      </c>
      <c r="AU123">
        <f>'B 103 Q2 2023'!AU123</f>
        <v>43.076323023871559</v>
      </c>
      <c r="AV123">
        <f>'B 103 Q2 2023'!AV123</f>
        <v>97.085039618348532</v>
      </c>
      <c r="AW123">
        <f>'B 103 Q2 2023'!AW123</f>
        <v>41.820665273853507</v>
      </c>
      <c r="AX123">
        <f>'B 103 Q2 2023'!AX123</f>
        <v>1833448</v>
      </c>
      <c r="AY123">
        <f>'B 103 Q2 2023'!AY123</f>
        <v>1159179</v>
      </c>
      <c r="AZ123">
        <f>'B 103 Q2 2023'!AZ123</f>
        <v>428846</v>
      </c>
      <c r="BA123">
        <f>'B 103 Q2 2023'!BA123</f>
        <v>350495</v>
      </c>
      <c r="BB123">
        <f>'B 103 Q2 2023'!BB123</f>
        <v>74149</v>
      </c>
      <c r="BC123">
        <f>'B 103 Q2 2023'!BC123</f>
        <v>305689</v>
      </c>
      <c r="BD123">
        <f>'B 103 Q2 2023'!BD123</f>
        <v>604878</v>
      </c>
      <c r="BF123">
        <f t="shared" si="6"/>
        <v>43.076323023871559</v>
      </c>
      <c r="BG123">
        <f t="shared" si="4"/>
        <v>411620</v>
      </c>
      <c r="BH123">
        <f t="shared" si="5"/>
        <v>955559.73933033471</v>
      </c>
      <c r="BI123">
        <f t="shared" si="7"/>
        <v>862847.73933033471</v>
      </c>
    </row>
    <row r="124" spans="1:61" x14ac:dyDescent="0.25">
      <c r="A124" t="str">
        <f>'B 103 Q2 2023'!A124</f>
        <v>1974Q4</v>
      </c>
      <c r="B124">
        <f>'B 103 Q2 2023'!B124</f>
        <v>2616236</v>
      </c>
      <c r="C124">
        <f>'B 103 Q2 2023'!C124</f>
        <v>1943129</v>
      </c>
      <c r="D124">
        <f>'B 103 Q2 2023'!D124</f>
        <v>1062857</v>
      </c>
      <c r="E124">
        <f>'B 103 Q2 2023'!E124</f>
        <v>478836</v>
      </c>
      <c r="F124">
        <f>'B 103 Q2 2023'!F124</f>
        <v>95599</v>
      </c>
      <c r="G124">
        <f>'B 103 Q2 2023'!G124</f>
        <v>305837</v>
      </c>
      <c r="H124">
        <f>'B 103 Q2 2023'!H124</f>
        <v>673107</v>
      </c>
      <c r="I124">
        <f>'B 103 Q2 2023'!I124</f>
        <v>4946</v>
      </c>
      <c r="J124">
        <f>'B 103 Q2 2023'!J124</f>
        <v>47772</v>
      </c>
      <c r="K124">
        <f>'B 103 Q2 2023'!K124</f>
        <v>20464</v>
      </c>
      <c r="L124">
        <f>'B 103 Q2 2023'!L124</f>
        <v>0</v>
      </c>
      <c r="M124">
        <f>'B 103 Q2 2023'!M124</f>
        <v>5485</v>
      </c>
      <c r="N124">
        <f>'B 103 Q2 2023'!N124</f>
        <v>26740</v>
      </c>
      <c r="O124">
        <f>'B 103 Q2 2023'!O124</f>
        <v>16520</v>
      </c>
      <c r="P124">
        <f>'B 103 Q2 2023'!P124</f>
        <v>2613</v>
      </c>
      <c r="Q124">
        <f>'B 103 Q2 2023'!Q124</f>
        <v>2953</v>
      </c>
      <c r="R124">
        <f>'B 103 Q2 2023'!R124</f>
        <v>4654</v>
      </c>
      <c r="S124">
        <f>'B 103 Q2 2023'!S124</f>
        <v>21022</v>
      </c>
      <c r="T124">
        <f>'B 103 Q2 2023'!T124</f>
        <v>746</v>
      </c>
      <c r="U124">
        <f>'B 103 Q2 2023'!U124</f>
        <v>20276</v>
      </c>
      <c r="V124">
        <f>'B 103 Q2 2023'!V124</f>
        <v>4987</v>
      </c>
      <c r="W124">
        <f>'B 103 Q2 2023'!W124</f>
        <v>53476</v>
      </c>
      <c r="X124">
        <f>'B 103 Q2 2023'!X124</f>
        <v>123237</v>
      </c>
      <c r="Y124">
        <f>'B 103 Q2 2023'!Y124</f>
        <v>65</v>
      </c>
      <c r="Z124">
        <f>'B 103 Q2 2023'!Z124</f>
        <v>816</v>
      </c>
      <c r="AA124">
        <f>'B 103 Q2 2023'!AA124</f>
        <v>245519</v>
      </c>
      <c r="AB124">
        <f>'B 103 Q2 2023'!AB124</f>
        <v>118578</v>
      </c>
      <c r="AC124">
        <f>'B 103 Q2 2023'!AC124</f>
        <v>1153802</v>
      </c>
      <c r="AD124">
        <f>'B 103 Q2 2023'!AD124</f>
        <v>243170</v>
      </c>
      <c r="AE124">
        <f>'B 103 Q2 2023'!AE124</f>
        <v>12513</v>
      </c>
      <c r="AF124">
        <f>'B 103 Q2 2023'!AF124</f>
        <v>4078</v>
      </c>
      <c r="AG124">
        <f>'B 103 Q2 2023'!AG124</f>
        <v>226579</v>
      </c>
      <c r="AH124">
        <f>'B 103 Q2 2023'!AH124</f>
        <v>309896</v>
      </c>
      <c r="AI124">
        <f>'B 103 Q2 2023'!AI124</f>
        <v>156066</v>
      </c>
      <c r="AJ124">
        <f>'B 103 Q2 2023'!AJ124</f>
        <v>50091</v>
      </c>
      <c r="AK124">
        <f>'B 103 Q2 2023'!AK124</f>
        <v>103738</v>
      </c>
      <c r="AL124">
        <f>'B 103 Q2 2023'!AL124</f>
        <v>3981</v>
      </c>
      <c r="AM124">
        <f>'B 103 Q2 2023'!AM124</f>
        <v>165205</v>
      </c>
      <c r="AN124">
        <f>'B 103 Q2 2023'!AN124</f>
        <v>24516</v>
      </c>
      <c r="AO124">
        <f>'B 103 Q2 2023'!AO124</f>
        <v>407034</v>
      </c>
      <c r="AP124">
        <f>'B 103 Q2 2023'!AP124</f>
        <v>1462434</v>
      </c>
      <c r="AQ124">
        <f>'B 103 Q2 2023'!AQ124</f>
        <v>557581</v>
      </c>
      <c r="AR124">
        <f>'B 103 Q2 2023'!AR124</f>
        <v>557581</v>
      </c>
      <c r="AS124">
        <f>'B 103 Q2 2023'!AS124</f>
        <v>0</v>
      </c>
      <c r="AT124">
        <f>'B 103 Q2 2023'!AT124</f>
        <v>15314</v>
      </c>
      <c r="AU124">
        <f>'B 103 Q2 2023'!AU124</f>
        <v>39.174067988971345</v>
      </c>
      <c r="AV124">
        <f>'B 103 Q2 2023'!AV124</f>
        <v>96.538794414446784</v>
      </c>
      <c r="AW124">
        <f>'B 103 Q2 2023'!AW124</f>
        <v>37.818172959648656</v>
      </c>
      <c r="AX124">
        <f>'B 103 Q2 2023'!AX124</f>
        <v>1864897</v>
      </c>
      <c r="AY124">
        <f>'B 103 Q2 2023'!AY124</f>
        <v>1191790</v>
      </c>
      <c r="AZ124">
        <f>'B 103 Q2 2023'!AZ124</f>
        <v>437356</v>
      </c>
      <c r="BA124">
        <f>'B 103 Q2 2023'!BA124</f>
        <v>359194</v>
      </c>
      <c r="BB124">
        <f>'B 103 Q2 2023'!BB124</f>
        <v>75714</v>
      </c>
      <c r="BC124">
        <f>'B 103 Q2 2023'!BC124</f>
        <v>319526</v>
      </c>
      <c r="BD124">
        <f>'B 103 Q2 2023'!BD124</f>
        <v>711095</v>
      </c>
      <c r="BF124">
        <f t="shared" si="6"/>
        <v>39.174067988971345</v>
      </c>
      <c r="BG124">
        <f t="shared" si="4"/>
        <v>407034</v>
      </c>
      <c r="BH124">
        <f t="shared" si="5"/>
        <v>1039039.3974774131</v>
      </c>
      <c r="BI124">
        <f t="shared" si="7"/>
        <v>943440.39747741306</v>
      </c>
    </row>
    <row r="125" spans="1:61" x14ac:dyDescent="0.25">
      <c r="A125" t="str">
        <f>'B 103 Q2 2023'!A125</f>
        <v>1975Q1</v>
      </c>
      <c r="B125">
        <f>'B 103 Q2 2023'!B125</f>
        <v>2809132</v>
      </c>
      <c r="C125">
        <f>'B 103 Q2 2023'!C125</f>
        <v>2011342</v>
      </c>
      <c r="D125">
        <f>'B 103 Q2 2023'!D125</f>
        <v>1104445</v>
      </c>
      <c r="E125">
        <f>'B 103 Q2 2023'!E125</f>
        <v>505566</v>
      </c>
      <c r="F125">
        <f>'B 103 Q2 2023'!F125</f>
        <v>97810</v>
      </c>
      <c r="G125">
        <f>'B 103 Q2 2023'!G125</f>
        <v>303521</v>
      </c>
      <c r="H125">
        <f>'B 103 Q2 2023'!H125</f>
        <v>797790</v>
      </c>
      <c r="I125">
        <f>'B 103 Q2 2023'!I125</f>
        <v>2170</v>
      </c>
      <c r="J125">
        <f>'B 103 Q2 2023'!J125</f>
        <v>52231</v>
      </c>
      <c r="K125">
        <f>'B 103 Q2 2023'!K125</f>
        <v>19761</v>
      </c>
      <c r="L125">
        <f>'B 103 Q2 2023'!L125</f>
        <v>0</v>
      </c>
      <c r="M125">
        <f>'B 103 Q2 2023'!M125</f>
        <v>1453</v>
      </c>
      <c r="N125">
        <f>'B 103 Q2 2023'!N125</f>
        <v>22971</v>
      </c>
      <c r="O125">
        <f>'B 103 Q2 2023'!O125</f>
        <v>6255</v>
      </c>
      <c r="P125">
        <f>'B 103 Q2 2023'!P125</f>
        <v>6488</v>
      </c>
      <c r="Q125">
        <f>'B 103 Q2 2023'!Q125</f>
        <v>3999</v>
      </c>
      <c r="R125">
        <f>'B 103 Q2 2023'!R125</f>
        <v>6229</v>
      </c>
      <c r="S125">
        <f>'B 103 Q2 2023'!S125</f>
        <v>28173</v>
      </c>
      <c r="T125">
        <f>'B 103 Q2 2023'!T125</f>
        <v>9247</v>
      </c>
      <c r="U125">
        <f>'B 103 Q2 2023'!U125</f>
        <v>18926</v>
      </c>
      <c r="V125">
        <f>'B 103 Q2 2023'!V125</f>
        <v>5135</v>
      </c>
      <c r="W125">
        <f>'B 103 Q2 2023'!W125</f>
        <v>62821</v>
      </c>
      <c r="X125">
        <f>'B 103 Q2 2023'!X125</f>
        <v>126873</v>
      </c>
      <c r="Y125">
        <f>'B 103 Q2 2023'!Y125</f>
        <v>67</v>
      </c>
      <c r="Z125">
        <f>'B 103 Q2 2023'!Z125</f>
        <v>832</v>
      </c>
      <c r="AA125">
        <f>'B 103 Q2 2023'!AA125</f>
        <v>262584</v>
      </c>
      <c r="AB125">
        <f>'B 103 Q2 2023'!AB125</f>
        <v>212719</v>
      </c>
      <c r="AC125">
        <f>'B 103 Q2 2023'!AC125</f>
        <v>1411960</v>
      </c>
      <c r="AD125">
        <f>'B 103 Q2 2023'!AD125</f>
        <v>254526</v>
      </c>
      <c r="AE125">
        <f>'B 103 Q2 2023'!AE125</f>
        <v>14009</v>
      </c>
      <c r="AF125">
        <f>'B 103 Q2 2023'!AF125</f>
        <v>4508</v>
      </c>
      <c r="AG125">
        <f>'B 103 Q2 2023'!AG125</f>
        <v>236009</v>
      </c>
      <c r="AH125">
        <f>'B 103 Q2 2023'!AH125</f>
        <v>302346</v>
      </c>
      <c r="AI125">
        <f>'B 103 Q2 2023'!AI125</f>
        <v>147759</v>
      </c>
      <c r="AJ125">
        <f>'B 103 Q2 2023'!AJ125</f>
        <v>50686</v>
      </c>
      <c r="AK125">
        <f>'B 103 Q2 2023'!AK125</f>
        <v>103900</v>
      </c>
      <c r="AL125">
        <f>'B 103 Q2 2023'!AL125</f>
        <v>4005</v>
      </c>
      <c r="AM125">
        <f>'B 103 Q2 2023'!AM125</f>
        <v>153059</v>
      </c>
      <c r="AN125">
        <f>'B 103 Q2 2023'!AN125</f>
        <v>22901</v>
      </c>
      <c r="AO125">
        <f>'B 103 Q2 2023'!AO125</f>
        <v>675123</v>
      </c>
      <c r="AP125">
        <f>'B 103 Q2 2023'!AP125</f>
        <v>1397172</v>
      </c>
      <c r="AQ125">
        <f>'B 103 Q2 2023'!AQ125</f>
        <v>684902</v>
      </c>
      <c r="AR125">
        <f>'B 103 Q2 2023'!AR125</f>
        <v>684902</v>
      </c>
      <c r="AS125">
        <f>'B 103 Q2 2023'!AS125</f>
        <v>0</v>
      </c>
      <c r="AT125">
        <f>'B 103 Q2 2023'!AT125</f>
        <v>15404</v>
      </c>
      <c r="AU125">
        <f>'B 103 Q2 2023'!AU125</f>
        <v>50.123115845788014</v>
      </c>
      <c r="AV125">
        <f>'B 103 Q2 2023'!AV125</f>
        <v>79.518359567385829</v>
      </c>
      <c r="AW125">
        <f>'B 103 Q2 2023'!AW125</f>
        <v>39.857079484631058</v>
      </c>
      <c r="AX125">
        <f>'B 103 Q2 2023'!AX125</f>
        <v>2013139</v>
      </c>
      <c r="AY125">
        <f>'B 103 Q2 2023'!AY125</f>
        <v>1215349</v>
      </c>
      <c r="AZ125">
        <f>'B 103 Q2 2023'!AZ125</f>
        <v>445280</v>
      </c>
      <c r="BA125">
        <f>'B 103 Q2 2023'!BA125</f>
        <v>366860</v>
      </c>
      <c r="BB125">
        <f>'B 103 Q2 2023'!BB125</f>
        <v>77210</v>
      </c>
      <c r="BC125">
        <f>'B 103 Q2 2023'!BC125</f>
        <v>325999</v>
      </c>
      <c r="BD125">
        <f>'B 103 Q2 2023'!BD125</f>
        <v>601179</v>
      </c>
      <c r="BF125">
        <f t="shared" si="6"/>
        <v>50.123115845788014</v>
      </c>
      <c r="BG125">
        <f t="shared" si="4"/>
        <v>675123</v>
      </c>
      <c r="BH125">
        <f t="shared" si="5"/>
        <v>1346929.4328731012</v>
      </c>
      <c r="BI125">
        <f t="shared" si="7"/>
        <v>1249119.4328731012</v>
      </c>
    </row>
    <row r="126" spans="1:61" x14ac:dyDescent="0.25">
      <c r="A126" t="str">
        <f>'B 103 Q2 2023'!A126</f>
        <v>1975Q2</v>
      </c>
      <c r="B126">
        <f>'B 103 Q2 2023'!B126</f>
        <v>2877086</v>
      </c>
      <c r="C126">
        <f>'B 103 Q2 2023'!C126</f>
        <v>2060463</v>
      </c>
      <c r="D126">
        <f>'B 103 Q2 2023'!D126</f>
        <v>1132711</v>
      </c>
      <c r="E126">
        <f>'B 103 Q2 2023'!E126</f>
        <v>525655</v>
      </c>
      <c r="F126">
        <f>'B 103 Q2 2023'!F126</f>
        <v>100348</v>
      </c>
      <c r="G126">
        <f>'B 103 Q2 2023'!G126</f>
        <v>301750</v>
      </c>
      <c r="H126">
        <f>'B 103 Q2 2023'!H126</f>
        <v>816623</v>
      </c>
      <c r="I126">
        <f>'B 103 Q2 2023'!I126</f>
        <v>1739</v>
      </c>
      <c r="J126">
        <f>'B 103 Q2 2023'!J126</f>
        <v>54311</v>
      </c>
      <c r="K126">
        <f>'B 103 Q2 2023'!K126</f>
        <v>21958</v>
      </c>
      <c r="L126">
        <f>'B 103 Q2 2023'!L126</f>
        <v>0</v>
      </c>
      <c r="M126">
        <f>'B 103 Q2 2023'!M126</f>
        <v>794</v>
      </c>
      <c r="N126">
        <f>'B 103 Q2 2023'!N126</f>
        <v>25659</v>
      </c>
      <c r="O126">
        <f>'B 103 Q2 2023'!O126</f>
        <v>6685</v>
      </c>
      <c r="P126">
        <f>'B 103 Q2 2023'!P126</f>
        <v>8123</v>
      </c>
      <c r="Q126">
        <f>'B 103 Q2 2023'!Q126</f>
        <v>3555</v>
      </c>
      <c r="R126">
        <f>'B 103 Q2 2023'!R126</f>
        <v>7296</v>
      </c>
      <c r="S126">
        <f>'B 103 Q2 2023'!S126</f>
        <v>29100</v>
      </c>
      <c r="T126">
        <f>'B 103 Q2 2023'!T126</f>
        <v>9397</v>
      </c>
      <c r="U126">
        <f>'B 103 Q2 2023'!U126</f>
        <v>19703</v>
      </c>
      <c r="V126">
        <f>'B 103 Q2 2023'!V126</f>
        <v>5287</v>
      </c>
      <c r="W126">
        <f>'B 103 Q2 2023'!W126</f>
        <v>69226</v>
      </c>
      <c r="X126">
        <f>'B 103 Q2 2023'!X126</f>
        <v>130649</v>
      </c>
      <c r="Y126">
        <f>'B 103 Q2 2023'!Y126</f>
        <v>71</v>
      </c>
      <c r="Z126">
        <f>'B 103 Q2 2023'!Z126</f>
        <v>851</v>
      </c>
      <c r="AA126">
        <f>'B 103 Q2 2023'!AA126</f>
        <v>269070</v>
      </c>
      <c r="AB126">
        <f>'B 103 Q2 2023'!AB126</f>
        <v>207908</v>
      </c>
      <c r="AC126">
        <f>'B 103 Q2 2023'!AC126</f>
        <v>1411811</v>
      </c>
      <c r="AD126">
        <f>'B 103 Q2 2023'!AD126</f>
        <v>261258</v>
      </c>
      <c r="AE126">
        <f>'B 103 Q2 2023'!AE126</f>
        <v>11658</v>
      </c>
      <c r="AF126">
        <f>'B 103 Q2 2023'!AF126</f>
        <v>5319</v>
      </c>
      <c r="AG126">
        <f>'B 103 Q2 2023'!AG126</f>
        <v>244281</v>
      </c>
      <c r="AH126">
        <f>'B 103 Q2 2023'!AH126</f>
        <v>301535</v>
      </c>
      <c r="AI126">
        <f>'B 103 Q2 2023'!AI126</f>
        <v>145314</v>
      </c>
      <c r="AJ126">
        <f>'B 103 Q2 2023'!AJ126</f>
        <v>51207</v>
      </c>
      <c r="AK126">
        <f>'B 103 Q2 2023'!AK126</f>
        <v>105015</v>
      </c>
      <c r="AL126">
        <f>'B 103 Q2 2023'!AL126</f>
        <v>4164</v>
      </c>
      <c r="AM126">
        <f>'B 103 Q2 2023'!AM126</f>
        <v>153416</v>
      </c>
      <c r="AN126">
        <f>'B 103 Q2 2023'!AN126</f>
        <v>18582</v>
      </c>
      <c r="AO126">
        <f>'B 103 Q2 2023'!AO126</f>
        <v>672856</v>
      </c>
      <c r="AP126">
        <f>'B 103 Q2 2023'!AP126</f>
        <v>1465275</v>
      </c>
      <c r="AQ126">
        <f>'B 103 Q2 2023'!AQ126</f>
        <v>791599</v>
      </c>
      <c r="AR126">
        <f>'B 103 Q2 2023'!AR126</f>
        <v>791599</v>
      </c>
      <c r="AS126">
        <f>'B 103 Q2 2023'!AS126</f>
        <v>0</v>
      </c>
      <c r="AT126">
        <f>'B 103 Q2 2023'!AT126</f>
        <v>16014</v>
      </c>
      <c r="AU126">
        <f>'B 103 Q2 2023'!AU126</f>
        <v>55.116813866669759</v>
      </c>
      <c r="AV126">
        <f>'B 103 Q2 2023'!AV126</f>
        <v>69.68598322132199</v>
      </c>
      <c r="AW126">
        <f>'B 103 Q2 2023'!AW126</f>
        <v>38.408693663254738</v>
      </c>
      <c r="AX126">
        <f>'B 103 Q2 2023'!AX126</f>
        <v>2039773</v>
      </c>
      <c r="AY126">
        <f>'B 103 Q2 2023'!AY126</f>
        <v>1223150</v>
      </c>
      <c r="AZ126">
        <f>'B 103 Q2 2023'!AZ126</f>
        <v>452687</v>
      </c>
      <c r="BA126">
        <f>'B 103 Q2 2023'!BA126</f>
        <v>374382</v>
      </c>
      <c r="BB126">
        <f>'B 103 Q2 2023'!BB126</f>
        <v>78705</v>
      </c>
      <c r="BC126">
        <f>'B 103 Q2 2023'!BC126</f>
        <v>317376</v>
      </c>
      <c r="BD126">
        <f>'B 103 Q2 2023'!BD126</f>
        <v>627962</v>
      </c>
      <c r="BF126">
        <f t="shared" si="6"/>
        <v>55.116813866669759</v>
      </c>
      <c r="BG126">
        <f t="shared" si="4"/>
        <v>672856</v>
      </c>
      <c r="BH126">
        <f t="shared" si="5"/>
        <v>1220781.7411718885</v>
      </c>
      <c r="BI126">
        <f t="shared" si="7"/>
        <v>1120433.7411718885</v>
      </c>
    </row>
    <row r="127" spans="1:61" x14ac:dyDescent="0.25">
      <c r="A127" t="str">
        <f>'B 103 Q2 2023'!A127</f>
        <v>1975Q3</v>
      </c>
      <c r="B127">
        <f>'B 103 Q2 2023'!B127</f>
        <v>2915250</v>
      </c>
      <c r="C127">
        <f>'B 103 Q2 2023'!C127</f>
        <v>2095044</v>
      </c>
      <c r="D127">
        <f>'B 103 Q2 2023'!D127</f>
        <v>1149775</v>
      </c>
      <c r="E127">
        <f>'B 103 Q2 2023'!E127</f>
        <v>537658</v>
      </c>
      <c r="F127">
        <f>'B 103 Q2 2023'!F127</f>
        <v>101973</v>
      </c>
      <c r="G127">
        <f>'B 103 Q2 2023'!G127</f>
        <v>305638</v>
      </c>
      <c r="H127">
        <f>'B 103 Q2 2023'!H127</f>
        <v>820206</v>
      </c>
      <c r="I127">
        <f>'B 103 Q2 2023'!I127</f>
        <v>1760</v>
      </c>
      <c r="J127">
        <f>'B 103 Q2 2023'!J127</f>
        <v>53584</v>
      </c>
      <c r="K127">
        <f>'B 103 Q2 2023'!K127</f>
        <v>24292</v>
      </c>
      <c r="L127">
        <f>'B 103 Q2 2023'!L127</f>
        <v>0</v>
      </c>
      <c r="M127">
        <f>'B 103 Q2 2023'!M127</f>
        <v>813</v>
      </c>
      <c r="N127">
        <f>'B 103 Q2 2023'!N127</f>
        <v>25362</v>
      </c>
      <c r="O127">
        <f>'B 103 Q2 2023'!O127</f>
        <v>7267</v>
      </c>
      <c r="P127">
        <f>'B 103 Q2 2023'!P127</f>
        <v>9192</v>
      </c>
      <c r="Q127">
        <f>'B 103 Q2 2023'!Q127</f>
        <v>3484</v>
      </c>
      <c r="R127">
        <f>'B 103 Q2 2023'!R127</f>
        <v>5419</v>
      </c>
      <c r="S127">
        <f>'B 103 Q2 2023'!S127</f>
        <v>29630</v>
      </c>
      <c r="T127">
        <f>'B 103 Q2 2023'!T127</f>
        <v>9547</v>
      </c>
      <c r="U127">
        <f>'B 103 Q2 2023'!U127</f>
        <v>20083</v>
      </c>
      <c r="V127">
        <f>'B 103 Q2 2023'!V127</f>
        <v>5331</v>
      </c>
      <c r="W127">
        <f>'B 103 Q2 2023'!W127</f>
        <v>58781</v>
      </c>
      <c r="X127">
        <f>'B 103 Q2 2023'!X127</f>
        <v>131735</v>
      </c>
      <c r="Y127">
        <f>'B 103 Q2 2023'!Y127</f>
        <v>75</v>
      </c>
      <c r="Z127">
        <f>'B 103 Q2 2023'!Z127</f>
        <v>871</v>
      </c>
      <c r="AA127">
        <f>'B 103 Q2 2023'!AA127</f>
        <v>285011</v>
      </c>
      <c r="AB127">
        <f>'B 103 Q2 2023'!AB127</f>
        <v>202961</v>
      </c>
      <c r="AC127">
        <f>'B 103 Q2 2023'!AC127</f>
        <v>1442014</v>
      </c>
      <c r="AD127">
        <f>'B 103 Q2 2023'!AD127</f>
        <v>265658</v>
      </c>
      <c r="AE127">
        <f>'B 103 Q2 2023'!AE127</f>
        <v>11780</v>
      </c>
      <c r="AF127">
        <f>'B 103 Q2 2023'!AF127</f>
        <v>5920</v>
      </c>
      <c r="AG127">
        <f>'B 103 Q2 2023'!AG127</f>
        <v>247958</v>
      </c>
      <c r="AH127">
        <f>'B 103 Q2 2023'!AH127</f>
        <v>299219</v>
      </c>
      <c r="AI127">
        <f>'B 103 Q2 2023'!AI127</f>
        <v>141120</v>
      </c>
      <c r="AJ127">
        <f>'B 103 Q2 2023'!AJ127</f>
        <v>51417</v>
      </c>
      <c r="AK127">
        <f>'B 103 Q2 2023'!AK127</f>
        <v>106682</v>
      </c>
      <c r="AL127">
        <f>'B 103 Q2 2023'!AL127</f>
        <v>4161</v>
      </c>
      <c r="AM127">
        <f>'B 103 Q2 2023'!AM127</f>
        <v>163619</v>
      </c>
      <c r="AN127">
        <f>'B 103 Q2 2023'!AN127</f>
        <v>20917</v>
      </c>
      <c r="AO127">
        <f>'B 103 Q2 2023'!AO127</f>
        <v>688440</v>
      </c>
      <c r="AP127">
        <f>'B 103 Q2 2023'!AP127</f>
        <v>1473236</v>
      </c>
      <c r="AQ127">
        <f>'B 103 Q2 2023'!AQ127</f>
        <v>701690</v>
      </c>
      <c r="AR127">
        <f>'B 103 Q2 2023'!AR127</f>
        <v>701690</v>
      </c>
      <c r="AS127">
        <f>'B 103 Q2 2023'!AS127</f>
        <v>0</v>
      </c>
      <c r="AT127">
        <f>'B 103 Q2 2023'!AT127</f>
        <v>16002</v>
      </c>
      <c r="AU127">
        <f>'B 103 Q2 2023'!AU127</f>
        <v>48.715331820077843</v>
      </c>
      <c r="AV127">
        <f>'B 103 Q2 2023'!AV127</f>
        <v>78.707418344241603</v>
      </c>
      <c r="AW127">
        <f>'B 103 Q2 2023'!AW127</f>
        <v>38.342580013414114</v>
      </c>
      <c r="AX127">
        <f>'B 103 Q2 2023'!AX127</f>
        <v>2056017</v>
      </c>
      <c r="AY127">
        <f>'B 103 Q2 2023'!AY127</f>
        <v>1235811</v>
      </c>
      <c r="AZ127">
        <f>'B 103 Q2 2023'!AZ127</f>
        <v>460150</v>
      </c>
      <c r="BA127">
        <f>'B 103 Q2 2023'!BA127</f>
        <v>382141</v>
      </c>
      <c r="BB127">
        <f>'B 103 Q2 2023'!BB127</f>
        <v>80271</v>
      </c>
      <c r="BC127">
        <f>'B 103 Q2 2023'!BC127</f>
        <v>313249</v>
      </c>
      <c r="BD127">
        <f>'B 103 Q2 2023'!BD127</f>
        <v>614003</v>
      </c>
      <c r="BF127">
        <f t="shared" si="6"/>
        <v>48.715331820077843</v>
      </c>
      <c r="BG127">
        <f t="shared" si="4"/>
        <v>688440</v>
      </c>
      <c r="BH127">
        <f t="shared" si="5"/>
        <v>1413189.5940740816</v>
      </c>
      <c r="BI127">
        <f t="shared" si="7"/>
        <v>1311216.5940740816</v>
      </c>
    </row>
    <row r="128" spans="1:61" x14ac:dyDescent="0.25">
      <c r="A128" t="str">
        <f>'B 103 Q2 2023'!A128</f>
        <v>1975Q4</v>
      </c>
      <c r="B128">
        <f>'B 103 Q2 2023'!B128</f>
        <v>2962955</v>
      </c>
      <c r="C128">
        <f>'B 103 Q2 2023'!C128</f>
        <v>2131816</v>
      </c>
      <c r="D128">
        <f>'B 103 Q2 2023'!D128</f>
        <v>1170931</v>
      </c>
      <c r="E128">
        <f>'B 103 Q2 2023'!E128</f>
        <v>550136</v>
      </c>
      <c r="F128">
        <f>'B 103 Q2 2023'!F128</f>
        <v>103575</v>
      </c>
      <c r="G128">
        <f>'B 103 Q2 2023'!G128</f>
        <v>307174</v>
      </c>
      <c r="H128">
        <f>'B 103 Q2 2023'!H128</f>
        <v>831139</v>
      </c>
      <c r="I128">
        <f>'B 103 Q2 2023'!I128</f>
        <v>2622</v>
      </c>
      <c r="J128">
        <f>'B 103 Q2 2023'!J128</f>
        <v>58272</v>
      </c>
      <c r="K128">
        <f>'B 103 Q2 2023'!K128</f>
        <v>24130</v>
      </c>
      <c r="L128">
        <f>'B 103 Q2 2023'!L128</f>
        <v>0</v>
      </c>
      <c r="M128">
        <f>'B 103 Q2 2023'!M128</f>
        <v>1189</v>
      </c>
      <c r="N128">
        <f>'B 103 Q2 2023'!N128</f>
        <v>30745</v>
      </c>
      <c r="O128">
        <f>'B 103 Q2 2023'!O128</f>
        <v>8371</v>
      </c>
      <c r="P128">
        <f>'B 103 Q2 2023'!P128</f>
        <v>14264</v>
      </c>
      <c r="Q128">
        <f>'B 103 Q2 2023'!Q128</f>
        <v>3264</v>
      </c>
      <c r="R128">
        <f>'B 103 Q2 2023'!R128</f>
        <v>4846</v>
      </c>
      <c r="S128">
        <f>'B 103 Q2 2023'!S128</f>
        <v>30909</v>
      </c>
      <c r="T128">
        <f>'B 103 Q2 2023'!T128</f>
        <v>9697</v>
      </c>
      <c r="U128">
        <f>'B 103 Q2 2023'!U128</f>
        <v>21212</v>
      </c>
      <c r="V128">
        <f>'B 103 Q2 2023'!V128</f>
        <v>5484</v>
      </c>
      <c r="W128">
        <f>'B 103 Q2 2023'!W128</f>
        <v>60832</v>
      </c>
      <c r="X128">
        <f>'B 103 Q2 2023'!X128</f>
        <v>135561</v>
      </c>
      <c r="Y128">
        <f>'B 103 Q2 2023'!Y128</f>
        <v>84</v>
      </c>
      <c r="Z128">
        <f>'B 103 Q2 2023'!Z128</f>
        <v>890</v>
      </c>
      <c r="AA128">
        <f>'B 103 Q2 2023'!AA128</f>
        <v>271441</v>
      </c>
      <c r="AB128">
        <f>'B 103 Q2 2023'!AB128</f>
        <v>208980</v>
      </c>
      <c r="AC128">
        <f>'B 103 Q2 2023'!AC128</f>
        <v>1449448</v>
      </c>
      <c r="AD128">
        <f>'B 103 Q2 2023'!AD128</f>
        <v>270077</v>
      </c>
      <c r="AE128">
        <f>'B 103 Q2 2023'!AE128</f>
        <v>9616</v>
      </c>
      <c r="AF128">
        <f>'B 103 Q2 2023'!AF128</f>
        <v>6678</v>
      </c>
      <c r="AG128">
        <f>'B 103 Q2 2023'!AG128</f>
        <v>253783</v>
      </c>
      <c r="AH128">
        <f>'B 103 Q2 2023'!AH128</f>
        <v>302588</v>
      </c>
      <c r="AI128">
        <f>'B 103 Q2 2023'!AI128</f>
        <v>141944</v>
      </c>
      <c r="AJ128">
        <f>'B 103 Q2 2023'!AJ128</f>
        <v>52700</v>
      </c>
      <c r="AK128">
        <f>'B 103 Q2 2023'!AK128</f>
        <v>107945</v>
      </c>
      <c r="AL128">
        <f>'B 103 Q2 2023'!AL128</f>
        <v>4434</v>
      </c>
      <c r="AM128">
        <f>'B 103 Q2 2023'!AM128</f>
        <v>176372</v>
      </c>
      <c r="AN128">
        <f>'B 103 Q2 2023'!AN128</f>
        <v>22292</v>
      </c>
      <c r="AO128">
        <f>'B 103 Q2 2023'!AO128</f>
        <v>673685</v>
      </c>
      <c r="AP128">
        <f>'B 103 Q2 2023'!AP128</f>
        <v>1513507</v>
      </c>
      <c r="AQ128">
        <f>'B 103 Q2 2023'!AQ128</f>
        <v>754817</v>
      </c>
      <c r="AR128">
        <f>'B 103 Q2 2023'!AR128</f>
        <v>754817</v>
      </c>
      <c r="AS128">
        <f>'B 103 Q2 2023'!AS128</f>
        <v>0</v>
      </c>
      <c r="AT128">
        <f>'B 103 Q2 2023'!AT128</f>
        <v>17056</v>
      </c>
      <c r="AU128">
        <f>'B 103 Q2 2023'!AU128</f>
        <v>50.998974259673361</v>
      </c>
      <c r="AV128">
        <f>'B 103 Q2 2023'!AV128</f>
        <v>74.191671624973893</v>
      </c>
      <c r="AW128">
        <f>'B 103 Q2 2023'!AW128</f>
        <v>37.836991514841806</v>
      </c>
      <c r="AX128">
        <f>'B 103 Q2 2023'!AX128</f>
        <v>2087615</v>
      </c>
      <c r="AY128">
        <f>'B 103 Q2 2023'!AY128</f>
        <v>1256476</v>
      </c>
      <c r="AZ128">
        <f>'B 103 Q2 2023'!AZ128</f>
        <v>467854</v>
      </c>
      <c r="BA128">
        <f>'B 103 Q2 2023'!BA128</f>
        <v>390232</v>
      </c>
      <c r="BB128">
        <f>'B 103 Q2 2023'!BB128</f>
        <v>81934</v>
      </c>
      <c r="BC128">
        <f>'B 103 Q2 2023'!BC128</f>
        <v>316456</v>
      </c>
      <c r="BD128">
        <f>'B 103 Q2 2023'!BD128</f>
        <v>638167</v>
      </c>
      <c r="BF128">
        <f t="shared" si="6"/>
        <v>50.998974259673361</v>
      </c>
      <c r="BG128">
        <f t="shared" si="4"/>
        <v>673685</v>
      </c>
      <c r="BH128">
        <f t="shared" si="5"/>
        <v>1320977.5486263179</v>
      </c>
      <c r="BI128">
        <f t="shared" si="7"/>
        <v>1217402.5486263179</v>
      </c>
    </row>
    <row r="129" spans="1:61" x14ac:dyDescent="0.25">
      <c r="A129" t="str">
        <f>'B 103 Q2 2023'!A129</f>
        <v>1976Q1</v>
      </c>
      <c r="B129">
        <f>'B 103 Q2 2023'!B129</f>
        <v>3040368</v>
      </c>
      <c r="C129">
        <f>'B 103 Q2 2023'!C129</f>
        <v>2174034</v>
      </c>
      <c r="D129">
        <f>'B 103 Q2 2023'!D129</f>
        <v>1189774</v>
      </c>
      <c r="E129">
        <f>'B 103 Q2 2023'!E129</f>
        <v>564946</v>
      </c>
      <c r="F129">
        <f>'B 103 Q2 2023'!F129</f>
        <v>105072</v>
      </c>
      <c r="G129">
        <f>'B 103 Q2 2023'!G129</f>
        <v>314242</v>
      </c>
      <c r="H129">
        <f>'B 103 Q2 2023'!H129</f>
        <v>866334</v>
      </c>
      <c r="I129">
        <f>'B 103 Q2 2023'!I129</f>
        <v>3182</v>
      </c>
      <c r="J129">
        <f>'B 103 Q2 2023'!J129</f>
        <v>58428</v>
      </c>
      <c r="K129">
        <f>'B 103 Q2 2023'!K129</f>
        <v>24945</v>
      </c>
      <c r="L129">
        <f>'B 103 Q2 2023'!L129</f>
        <v>0</v>
      </c>
      <c r="M129">
        <f>'B 103 Q2 2023'!M129</f>
        <v>3107</v>
      </c>
      <c r="N129">
        <f>'B 103 Q2 2023'!N129</f>
        <v>35755</v>
      </c>
      <c r="O129">
        <f>'B 103 Q2 2023'!O129</f>
        <v>9324</v>
      </c>
      <c r="P129">
        <f>'B 103 Q2 2023'!P129</f>
        <v>19259</v>
      </c>
      <c r="Q129">
        <f>'B 103 Q2 2023'!Q129</f>
        <v>3088</v>
      </c>
      <c r="R129">
        <f>'B 103 Q2 2023'!R129</f>
        <v>4084</v>
      </c>
      <c r="S129">
        <f>'B 103 Q2 2023'!S129</f>
        <v>30170</v>
      </c>
      <c r="T129">
        <f>'B 103 Q2 2023'!T129</f>
        <v>9864</v>
      </c>
      <c r="U129">
        <f>'B 103 Q2 2023'!U129</f>
        <v>20306</v>
      </c>
      <c r="V129">
        <f>'B 103 Q2 2023'!V129</f>
        <v>5626</v>
      </c>
      <c r="W129">
        <f>'B 103 Q2 2023'!W129</f>
        <v>68056</v>
      </c>
      <c r="X129">
        <f>'B 103 Q2 2023'!X129</f>
        <v>139041</v>
      </c>
      <c r="Y129">
        <f>'B 103 Q2 2023'!Y129</f>
        <v>89</v>
      </c>
      <c r="Z129">
        <f>'B 103 Q2 2023'!Z129</f>
        <v>912</v>
      </c>
      <c r="AA129">
        <f>'B 103 Q2 2023'!AA129</f>
        <v>290075</v>
      </c>
      <c r="AB129">
        <f>'B 103 Q2 2023'!AB129</f>
        <v>206948</v>
      </c>
      <c r="AC129">
        <f>'B 103 Q2 2023'!AC129</f>
        <v>1467172</v>
      </c>
      <c r="AD129">
        <f>'B 103 Q2 2023'!AD129</f>
        <v>278165</v>
      </c>
      <c r="AE129">
        <f>'B 103 Q2 2023'!AE129</f>
        <v>10926</v>
      </c>
      <c r="AF129">
        <f>'B 103 Q2 2023'!AF129</f>
        <v>6985</v>
      </c>
      <c r="AG129">
        <f>'B 103 Q2 2023'!AG129</f>
        <v>260254</v>
      </c>
      <c r="AH129">
        <f>'B 103 Q2 2023'!AH129</f>
        <v>297876</v>
      </c>
      <c r="AI129">
        <f>'B 103 Q2 2023'!AI129</f>
        <v>134401</v>
      </c>
      <c r="AJ129">
        <f>'B 103 Q2 2023'!AJ129</f>
        <v>55715</v>
      </c>
      <c r="AK129">
        <f>'B 103 Q2 2023'!AK129</f>
        <v>107760</v>
      </c>
      <c r="AL129">
        <f>'B 103 Q2 2023'!AL129</f>
        <v>4714</v>
      </c>
      <c r="AM129">
        <f>'B 103 Q2 2023'!AM129</f>
        <v>167962</v>
      </c>
      <c r="AN129">
        <f>'B 103 Q2 2023'!AN129</f>
        <v>25583</v>
      </c>
      <c r="AO129">
        <f>'B 103 Q2 2023'!AO129</f>
        <v>692872</v>
      </c>
      <c r="AP129">
        <f>'B 103 Q2 2023'!AP129</f>
        <v>1573196</v>
      </c>
      <c r="AQ129">
        <f>'B 103 Q2 2023'!AQ129</f>
        <v>868179</v>
      </c>
      <c r="AR129">
        <f>'B 103 Q2 2023'!AR129</f>
        <v>868179</v>
      </c>
      <c r="AS129">
        <f>'B 103 Q2 2023'!AS129</f>
        <v>0</v>
      </c>
      <c r="AT129">
        <f>'B 103 Q2 2023'!AT129</f>
        <v>18135</v>
      </c>
      <c r="AU129">
        <f>'B 103 Q2 2023'!AU129</f>
        <v>56.338418075713761</v>
      </c>
      <c r="AV129">
        <f>'B 103 Q2 2023'!AV129</f>
        <v>64.992897255353228</v>
      </c>
      <c r="AW129">
        <f>'B 103 Q2 2023'!AW129</f>
        <v>36.615970175239994</v>
      </c>
      <c r="AX129">
        <f>'B 103 Q2 2023'!AX129</f>
        <v>2146060</v>
      </c>
      <c r="AY129">
        <f>'B 103 Q2 2023'!AY129</f>
        <v>1279726</v>
      </c>
      <c r="AZ129">
        <f>'B 103 Q2 2023'!AZ129</f>
        <v>475943</v>
      </c>
      <c r="BA129">
        <f>'B 103 Q2 2023'!BA129</f>
        <v>398709</v>
      </c>
      <c r="BB129">
        <f>'B 103 Q2 2023'!BB129</f>
        <v>83795</v>
      </c>
      <c r="BC129">
        <f>'B 103 Q2 2023'!BC129</f>
        <v>321279</v>
      </c>
      <c r="BD129">
        <f>'B 103 Q2 2023'!BD129</f>
        <v>678888</v>
      </c>
      <c r="BF129">
        <f t="shared" si="6"/>
        <v>56.338418075713761</v>
      </c>
      <c r="BG129">
        <f t="shared" si="4"/>
        <v>692872</v>
      </c>
      <c r="BH129">
        <f t="shared" si="5"/>
        <v>1229839.2884742387</v>
      </c>
      <c r="BI129">
        <f t="shared" si="7"/>
        <v>1124767.2884742387</v>
      </c>
    </row>
    <row r="130" spans="1:61" x14ac:dyDescent="0.25">
      <c r="A130" t="str">
        <f>'B 103 Q2 2023'!A130</f>
        <v>1976Q2</v>
      </c>
      <c r="B130">
        <f>'B 103 Q2 2023'!B130</f>
        <v>3132917</v>
      </c>
      <c r="C130">
        <f>'B 103 Q2 2023'!C130</f>
        <v>2235675</v>
      </c>
      <c r="D130">
        <f>'B 103 Q2 2023'!D130</f>
        <v>1225910</v>
      </c>
      <c r="E130">
        <f>'B 103 Q2 2023'!E130</f>
        <v>576981</v>
      </c>
      <c r="F130">
        <f>'B 103 Q2 2023'!F130</f>
        <v>107808</v>
      </c>
      <c r="G130">
        <f>'B 103 Q2 2023'!G130</f>
        <v>324976</v>
      </c>
      <c r="H130">
        <f>'B 103 Q2 2023'!H130</f>
        <v>897242</v>
      </c>
      <c r="I130">
        <f>'B 103 Q2 2023'!I130</f>
        <v>3298</v>
      </c>
      <c r="J130">
        <f>'B 103 Q2 2023'!J130</f>
        <v>59066</v>
      </c>
      <c r="K130">
        <f>'B 103 Q2 2023'!K130</f>
        <v>26347</v>
      </c>
      <c r="L130">
        <f>'B 103 Q2 2023'!L130</f>
        <v>0</v>
      </c>
      <c r="M130">
        <f>'B 103 Q2 2023'!M130</f>
        <v>1329</v>
      </c>
      <c r="N130">
        <f>'B 103 Q2 2023'!N130</f>
        <v>36008</v>
      </c>
      <c r="O130">
        <f>'B 103 Q2 2023'!O130</f>
        <v>9073</v>
      </c>
      <c r="P130">
        <f>'B 103 Q2 2023'!P130</f>
        <v>20432</v>
      </c>
      <c r="Q130">
        <f>'B 103 Q2 2023'!Q130</f>
        <v>3029</v>
      </c>
      <c r="R130">
        <f>'B 103 Q2 2023'!R130</f>
        <v>3474</v>
      </c>
      <c r="S130">
        <f>'B 103 Q2 2023'!S130</f>
        <v>31349</v>
      </c>
      <c r="T130">
        <f>'B 103 Q2 2023'!T130</f>
        <v>10030</v>
      </c>
      <c r="U130">
        <f>'B 103 Q2 2023'!U130</f>
        <v>21319</v>
      </c>
      <c r="V130">
        <f>'B 103 Q2 2023'!V130</f>
        <v>5700</v>
      </c>
      <c r="W130">
        <f>'B 103 Q2 2023'!W130</f>
        <v>67776</v>
      </c>
      <c r="X130">
        <f>'B 103 Q2 2023'!X130</f>
        <v>140857</v>
      </c>
      <c r="Y130">
        <f>'B 103 Q2 2023'!Y130</f>
        <v>93</v>
      </c>
      <c r="Z130">
        <f>'B 103 Q2 2023'!Z130</f>
        <v>942</v>
      </c>
      <c r="AA130">
        <f>'B 103 Q2 2023'!AA130</f>
        <v>305080</v>
      </c>
      <c r="AB130">
        <f>'B 103 Q2 2023'!AB130</f>
        <v>219397</v>
      </c>
      <c r="AC130">
        <f>'B 103 Q2 2023'!AC130</f>
        <v>1496854</v>
      </c>
      <c r="AD130">
        <f>'B 103 Q2 2023'!AD130</f>
        <v>284516</v>
      </c>
      <c r="AE130">
        <f>'B 103 Q2 2023'!AE130</f>
        <v>11818</v>
      </c>
      <c r="AF130">
        <f>'B 103 Q2 2023'!AF130</f>
        <v>7487</v>
      </c>
      <c r="AG130">
        <f>'B 103 Q2 2023'!AG130</f>
        <v>265211</v>
      </c>
      <c r="AH130">
        <f>'B 103 Q2 2023'!AH130</f>
        <v>304962</v>
      </c>
      <c r="AI130">
        <f>'B 103 Q2 2023'!AI130</f>
        <v>136841</v>
      </c>
      <c r="AJ130">
        <f>'B 103 Q2 2023'!AJ130</f>
        <v>58008</v>
      </c>
      <c r="AK130">
        <f>'B 103 Q2 2023'!AK130</f>
        <v>110113</v>
      </c>
      <c r="AL130">
        <f>'B 103 Q2 2023'!AL130</f>
        <v>4897</v>
      </c>
      <c r="AM130">
        <f>'B 103 Q2 2023'!AM130</f>
        <v>176210</v>
      </c>
      <c r="AN130">
        <f>'B 103 Q2 2023'!AN130</f>
        <v>22915</v>
      </c>
      <c r="AO130">
        <f>'B 103 Q2 2023'!AO130</f>
        <v>703354</v>
      </c>
      <c r="AP130">
        <f>'B 103 Q2 2023'!AP130</f>
        <v>1636063</v>
      </c>
      <c r="AQ130">
        <f>'B 103 Q2 2023'!AQ130</f>
        <v>887651</v>
      </c>
      <c r="AR130">
        <f>'B 103 Q2 2023'!AR130</f>
        <v>887651</v>
      </c>
      <c r="AS130">
        <f>'B 103 Q2 2023'!AS130</f>
        <v>0</v>
      </c>
      <c r="AT130">
        <f>'B 103 Q2 2023'!AT130</f>
        <v>18837</v>
      </c>
      <c r="AU130">
        <f>'B 103 Q2 2023'!AU130</f>
        <v>55.406663358823835</v>
      </c>
      <c r="AV130">
        <f>'B 103 Q2 2023'!AV130</f>
        <v>65.028807846747227</v>
      </c>
      <c r="AW130">
        <f>'B 103 Q2 2023'!AW130</f>
        <v>36.030292649903664</v>
      </c>
      <c r="AX130">
        <f>'B 103 Q2 2023'!AX130</f>
        <v>2201671</v>
      </c>
      <c r="AY130">
        <f>'B 103 Q2 2023'!AY130</f>
        <v>1304429</v>
      </c>
      <c r="AZ130">
        <f>'B 103 Q2 2023'!AZ130</f>
        <v>484203</v>
      </c>
      <c r="BA130">
        <f>'B 103 Q2 2023'!BA130</f>
        <v>407543</v>
      </c>
      <c r="BB130">
        <f>'B 103 Q2 2023'!BB130</f>
        <v>85787</v>
      </c>
      <c r="BC130">
        <f>'B 103 Q2 2023'!BC130</f>
        <v>326896</v>
      </c>
      <c r="BD130">
        <f>'B 103 Q2 2023'!BD130</f>
        <v>704817</v>
      </c>
      <c r="BF130">
        <f t="shared" si="6"/>
        <v>55.406663358823835</v>
      </c>
      <c r="BG130">
        <f t="shared" si="4"/>
        <v>703354</v>
      </c>
      <c r="BH130">
        <f t="shared" si="5"/>
        <v>1269439.3731038249</v>
      </c>
      <c r="BI130">
        <f t="shared" si="7"/>
        <v>1161631.3731038249</v>
      </c>
    </row>
    <row r="131" spans="1:61" x14ac:dyDescent="0.25">
      <c r="A131" t="str">
        <f>'B 103 Q2 2023'!A131</f>
        <v>1976Q3</v>
      </c>
      <c r="B131">
        <f>'B 103 Q2 2023'!B131</f>
        <v>3213072</v>
      </c>
      <c r="C131">
        <f>'B 103 Q2 2023'!C131</f>
        <v>2294723</v>
      </c>
      <c r="D131">
        <f>'B 103 Q2 2023'!D131</f>
        <v>1258739</v>
      </c>
      <c r="E131">
        <f>'B 103 Q2 2023'!E131</f>
        <v>591481</v>
      </c>
      <c r="F131">
        <f>'B 103 Q2 2023'!F131</f>
        <v>110442</v>
      </c>
      <c r="G131">
        <f>'B 103 Q2 2023'!G131</f>
        <v>334061</v>
      </c>
      <c r="H131">
        <f>'B 103 Q2 2023'!H131</f>
        <v>918349</v>
      </c>
      <c r="I131">
        <f>'B 103 Q2 2023'!I131</f>
        <v>2709</v>
      </c>
      <c r="J131">
        <f>'B 103 Q2 2023'!J131</f>
        <v>58507</v>
      </c>
      <c r="K131">
        <f>'B 103 Q2 2023'!K131</f>
        <v>25462</v>
      </c>
      <c r="L131">
        <f>'B 103 Q2 2023'!L131</f>
        <v>0</v>
      </c>
      <c r="M131">
        <f>'B 103 Q2 2023'!M131</f>
        <v>1961</v>
      </c>
      <c r="N131">
        <f>'B 103 Q2 2023'!N131</f>
        <v>35022</v>
      </c>
      <c r="O131">
        <f>'B 103 Q2 2023'!O131</f>
        <v>9486</v>
      </c>
      <c r="P131">
        <f>'B 103 Q2 2023'!P131</f>
        <v>18534</v>
      </c>
      <c r="Q131">
        <f>'B 103 Q2 2023'!Q131</f>
        <v>3018</v>
      </c>
      <c r="R131">
        <f>'B 103 Q2 2023'!R131</f>
        <v>3984</v>
      </c>
      <c r="S131">
        <f>'B 103 Q2 2023'!S131</f>
        <v>31983</v>
      </c>
      <c r="T131">
        <f>'B 103 Q2 2023'!T131</f>
        <v>10199</v>
      </c>
      <c r="U131">
        <f>'B 103 Q2 2023'!U131</f>
        <v>21784</v>
      </c>
      <c r="V131">
        <f>'B 103 Q2 2023'!V131</f>
        <v>5812</v>
      </c>
      <c r="W131">
        <f>'B 103 Q2 2023'!W131</f>
        <v>67108</v>
      </c>
      <c r="X131">
        <f>'B 103 Q2 2023'!X131</f>
        <v>143610</v>
      </c>
      <c r="Y131">
        <f>'B 103 Q2 2023'!Y131</f>
        <v>95</v>
      </c>
      <c r="Z131">
        <f>'B 103 Q2 2023'!Z131</f>
        <v>964</v>
      </c>
      <c r="AA131">
        <f>'B 103 Q2 2023'!AA131</f>
        <v>317988</v>
      </c>
      <c r="AB131">
        <f>'B 103 Q2 2023'!AB131</f>
        <v>227128</v>
      </c>
      <c r="AC131">
        <f>'B 103 Q2 2023'!AC131</f>
        <v>1533901</v>
      </c>
      <c r="AD131">
        <f>'B 103 Q2 2023'!AD131</f>
        <v>290157</v>
      </c>
      <c r="AE131">
        <f>'B 103 Q2 2023'!AE131</f>
        <v>10889</v>
      </c>
      <c r="AF131">
        <f>'B 103 Q2 2023'!AF131</f>
        <v>8360</v>
      </c>
      <c r="AG131">
        <f>'B 103 Q2 2023'!AG131</f>
        <v>270908</v>
      </c>
      <c r="AH131">
        <f>'B 103 Q2 2023'!AH131</f>
        <v>307742</v>
      </c>
      <c r="AI131">
        <f>'B 103 Q2 2023'!AI131</f>
        <v>135801</v>
      </c>
      <c r="AJ131">
        <f>'B 103 Q2 2023'!AJ131</f>
        <v>59147</v>
      </c>
      <c r="AK131">
        <f>'B 103 Q2 2023'!AK131</f>
        <v>112793</v>
      </c>
      <c r="AL131">
        <f>'B 103 Q2 2023'!AL131</f>
        <v>5063</v>
      </c>
      <c r="AM131">
        <f>'B 103 Q2 2023'!AM131</f>
        <v>182625</v>
      </c>
      <c r="AN131">
        <f>'B 103 Q2 2023'!AN131</f>
        <v>26002</v>
      </c>
      <c r="AO131">
        <f>'B 103 Q2 2023'!AO131</f>
        <v>722312</v>
      </c>
      <c r="AP131">
        <f>'B 103 Q2 2023'!AP131</f>
        <v>1679171</v>
      </c>
      <c r="AQ131">
        <f>'B 103 Q2 2023'!AQ131</f>
        <v>897275</v>
      </c>
      <c r="AR131">
        <f>'B 103 Q2 2023'!AR131</f>
        <v>897275</v>
      </c>
      <c r="AS131">
        <f>'B 103 Q2 2023'!AS131</f>
        <v>0</v>
      </c>
      <c r="AT131">
        <f>'B 103 Q2 2023'!AT131</f>
        <v>19469</v>
      </c>
      <c r="AU131">
        <f>'B 103 Q2 2023'!AU131</f>
        <v>54.595032951943281</v>
      </c>
      <c r="AV131">
        <f>'B 103 Q2 2023'!AV131</f>
        <v>65.219798710844074</v>
      </c>
      <c r="AW131">
        <f>'B 103 Q2 2023'!AW131</f>
        <v>35.606770597376403</v>
      </c>
      <c r="AX131">
        <f>'B 103 Q2 2023'!AX131</f>
        <v>2252240</v>
      </c>
      <c r="AY131">
        <f>'B 103 Q2 2023'!AY131</f>
        <v>1333891</v>
      </c>
      <c r="AZ131">
        <f>'B 103 Q2 2023'!AZ131</f>
        <v>492707</v>
      </c>
      <c r="BA131">
        <f>'B 103 Q2 2023'!BA131</f>
        <v>417011</v>
      </c>
      <c r="BB131">
        <f>'B 103 Q2 2023'!BB131</f>
        <v>87931</v>
      </c>
      <c r="BC131">
        <f>'B 103 Q2 2023'!BC131</f>
        <v>336242</v>
      </c>
      <c r="BD131">
        <f>'B 103 Q2 2023'!BD131</f>
        <v>718339</v>
      </c>
      <c r="BF131">
        <f t="shared" si="6"/>
        <v>54.595032951943281</v>
      </c>
      <c r="BG131">
        <f t="shared" si="4"/>
        <v>722312</v>
      </c>
      <c r="BH131">
        <f t="shared" si="5"/>
        <v>1323036.1095959183</v>
      </c>
      <c r="BI131">
        <f t="shared" si="7"/>
        <v>1212594.1095959183</v>
      </c>
    </row>
    <row r="132" spans="1:61" x14ac:dyDescent="0.25">
      <c r="A132" t="str">
        <f>'B 103 Q2 2023'!A132</f>
        <v>1976Q4</v>
      </c>
      <c r="B132">
        <f>'B 103 Q2 2023'!B132</f>
        <v>3335891</v>
      </c>
      <c r="C132">
        <f>'B 103 Q2 2023'!C132</f>
        <v>2354268</v>
      </c>
      <c r="D132">
        <f>'B 103 Q2 2023'!D132</f>
        <v>1292062</v>
      </c>
      <c r="E132">
        <f>'B 103 Q2 2023'!E132</f>
        <v>608321</v>
      </c>
      <c r="F132">
        <f>'B 103 Q2 2023'!F132</f>
        <v>113283</v>
      </c>
      <c r="G132">
        <f>'B 103 Q2 2023'!G132</f>
        <v>340602</v>
      </c>
      <c r="H132">
        <f>'B 103 Q2 2023'!H132</f>
        <v>981623</v>
      </c>
      <c r="I132">
        <f>'B 103 Q2 2023'!I132</f>
        <v>3439</v>
      </c>
      <c r="J132">
        <f>'B 103 Q2 2023'!J132</f>
        <v>62967</v>
      </c>
      <c r="K132">
        <f>'B 103 Q2 2023'!K132</f>
        <v>28783</v>
      </c>
      <c r="L132">
        <f>'B 103 Q2 2023'!L132</f>
        <v>0</v>
      </c>
      <c r="M132">
        <f>'B 103 Q2 2023'!M132</f>
        <v>1459</v>
      </c>
      <c r="N132">
        <f>'B 103 Q2 2023'!N132</f>
        <v>39154</v>
      </c>
      <c r="O132">
        <f>'B 103 Q2 2023'!O132</f>
        <v>10511</v>
      </c>
      <c r="P132">
        <f>'B 103 Q2 2023'!P132</f>
        <v>21547</v>
      </c>
      <c r="Q132">
        <f>'B 103 Q2 2023'!Q132</f>
        <v>2868</v>
      </c>
      <c r="R132">
        <f>'B 103 Q2 2023'!R132</f>
        <v>4228</v>
      </c>
      <c r="S132">
        <f>'B 103 Q2 2023'!S132</f>
        <v>33867</v>
      </c>
      <c r="T132">
        <f>'B 103 Q2 2023'!T132</f>
        <v>10367</v>
      </c>
      <c r="U132">
        <f>'B 103 Q2 2023'!U132</f>
        <v>23500</v>
      </c>
      <c r="V132">
        <f>'B 103 Q2 2023'!V132</f>
        <v>8244</v>
      </c>
      <c r="W132">
        <f>'B 103 Q2 2023'!W132</f>
        <v>67205</v>
      </c>
      <c r="X132">
        <f>'B 103 Q2 2023'!X132</f>
        <v>203740</v>
      </c>
      <c r="Y132">
        <f>'B 103 Q2 2023'!Y132</f>
        <v>102</v>
      </c>
      <c r="Z132">
        <f>'B 103 Q2 2023'!Z132</f>
        <v>964</v>
      </c>
      <c r="AA132">
        <f>'B 103 Q2 2023'!AA132</f>
        <v>302449</v>
      </c>
      <c r="AB132">
        <f>'B 103 Q2 2023'!AB132</f>
        <v>229250</v>
      </c>
      <c r="AC132">
        <f>'B 103 Q2 2023'!AC132</f>
        <v>1553623</v>
      </c>
      <c r="AD132">
        <f>'B 103 Q2 2023'!AD132</f>
        <v>296826</v>
      </c>
      <c r="AE132">
        <f>'B 103 Q2 2023'!AE132</f>
        <v>11049</v>
      </c>
      <c r="AF132">
        <f>'B 103 Q2 2023'!AF132</f>
        <v>9163</v>
      </c>
      <c r="AG132">
        <f>'B 103 Q2 2023'!AG132</f>
        <v>276614</v>
      </c>
      <c r="AH132">
        <f>'B 103 Q2 2023'!AH132</f>
        <v>317520</v>
      </c>
      <c r="AI132">
        <f>'B 103 Q2 2023'!AI132</f>
        <v>138761</v>
      </c>
      <c r="AJ132">
        <f>'B 103 Q2 2023'!AJ132</f>
        <v>63866</v>
      </c>
      <c r="AK132">
        <f>'B 103 Q2 2023'!AK132</f>
        <v>114892</v>
      </c>
      <c r="AL132">
        <f>'B 103 Q2 2023'!AL132</f>
        <v>8872</v>
      </c>
      <c r="AM132">
        <f>'B 103 Q2 2023'!AM132</f>
        <v>195180</v>
      </c>
      <c r="AN132">
        <f>'B 103 Q2 2023'!AN132</f>
        <v>27790</v>
      </c>
      <c r="AO132">
        <f>'B 103 Q2 2023'!AO132</f>
        <v>707435</v>
      </c>
      <c r="AP132">
        <f>'B 103 Q2 2023'!AP132</f>
        <v>1782268</v>
      </c>
      <c r="AQ132">
        <f>'B 103 Q2 2023'!AQ132</f>
        <v>927300</v>
      </c>
      <c r="AR132">
        <f>'B 103 Q2 2023'!AR132</f>
        <v>927300</v>
      </c>
      <c r="AS132">
        <f>'B 103 Q2 2023'!AS132</f>
        <v>0</v>
      </c>
      <c r="AT132">
        <f>'B 103 Q2 2023'!AT132</f>
        <v>34129</v>
      </c>
      <c r="AU132">
        <f>'B 103 Q2 2023'!AU132</f>
        <v>53.944122647245472</v>
      </c>
      <c r="AV132">
        <f>'B 103 Q2 2023'!AV132</f>
        <v>63.899247791005479</v>
      </c>
      <c r="AW132">
        <f>'B 103 Q2 2023'!AW132</f>
        <v>34.46988859904728</v>
      </c>
      <c r="AX132">
        <f>'B 103 Q2 2023'!AX132</f>
        <v>2347395</v>
      </c>
      <c r="AY132">
        <f>'B 103 Q2 2023'!AY132</f>
        <v>1365772</v>
      </c>
      <c r="AZ132">
        <f>'B 103 Q2 2023'!AZ132</f>
        <v>501365</v>
      </c>
      <c r="BA132">
        <f>'B 103 Q2 2023'!BA132</f>
        <v>427244</v>
      </c>
      <c r="BB132">
        <f>'B 103 Q2 2023'!BB132</f>
        <v>90219</v>
      </c>
      <c r="BC132">
        <f>'B 103 Q2 2023'!BC132</f>
        <v>346944</v>
      </c>
      <c r="BD132">
        <f>'B 103 Q2 2023'!BD132</f>
        <v>793772</v>
      </c>
      <c r="BF132">
        <f t="shared" si="6"/>
        <v>53.944122647245472</v>
      </c>
      <c r="BG132">
        <f t="shared" si="4"/>
        <v>707435</v>
      </c>
      <c r="BH132">
        <f t="shared" si="5"/>
        <v>1311421.8292622904</v>
      </c>
      <c r="BI132">
        <f t="shared" si="7"/>
        <v>1198138.8292622904</v>
      </c>
    </row>
    <row r="133" spans="1:61" x14ac:dyDescent="0.25">
      <c r="A133" t="str">
        <f>'B 103 Q2 2023'!A133</f>
        <v>1977Q1</v>
      </c>
      <c r="B133">
        <f>'B 103 Q2 2023'!B133</f>
        <v>3424406</v>
      </c>
      <c r="C133">
        <f>'B 103 Q2 2023'!C133</f>
        <v>2425119</v>
      </c>
      <c r="D133">
        <f>'B 103 Q2 2023'!D133</f>
        <v>1331390</v>
      </c>
      <c r="E133">
        <f>'B 103 Q2 2023'!E133</f>
        <v>626562</v>
      </c>
      <c r="F133">
        <f>'B 103 Q2 2023'!F133</f>
        <v>115602</v>
      </c>
      <c r="G133">
        <f>'B 103 Q2 2023'!G133</f>
        <v>351565</v>
      </c>
      <c r="H133">
        <f>'B 103 Q2 2023'!H133</f>
        <v>999287</v>
      </c>
      <c r="I133">
        <f>'B 103 Q2 2023'!I133</f>
        <v>3897</v>
      </c>
      <c r="J133">
        <f>'B 103 Q2 2023'!J133</f>
        <v>58578</v>
      </c>
      <c r="K133">
        <f>'B 103 Q2 2023'!K133</f>
        <v>27955</v>
      </c>
      <c r="L133">
        <f>'B 103 Q2 2023'!L133</f>
        <v>31</v>
      </c>
      <c r="M133">
        <f>'B 103 Q2 2023'!M133</f>
        <v>1701</v>
      </c>
      <c r="N133">
        <f>'B 103 Q2 2023'!N133</f>
        <v>39768</v>
      </c>
      <c r="O133">
        <f>'B 103 Q2 2023'!O133</f>
        <v>10494</v>
      </c>
      <c r="P133">
        <f>'B 103 Q2 2023'!P133</f>
        <v>22381</v>
      </c>
      <c r="Q133">
        <f>'B 103 Q2 2023'!Q133</f>
        <v>2789</v>
      </c>
      <c r="R133">
        <f>'B 103 Q2 2023'!R133</f>
        <v>4104</v>
      </c>
      <c r="S133">
        <f>'B 103 Q2 2023'!S133</f>
        <v>32380</v>
      </c>
      <c r="T133">
        <f>'B 103 Q2 2023'!T133</f>
        <v>11160</v>
      </c>
      <c r="U133">
        <f>'B 103 Q2 2023'!U133</f>
        <v>21220</v>
      </c>
      <c r="V133">
        <f>'B 103 Q2 2023'!V133</f>
        <v>8303</v>
      </c>
      <c r="W133">
        <f>'B 103 Q2 2023'!W133</f>
        <v>64801</v>
      </c>
      <c r="X133">
        <f>'B 103 Q2 2023'!X133</f>
        <v>205216</v>
      </c>
      <c r="Y133">
        <f>'B 103 Q2 2023'!Y133</f>
        <v>107</v>
      </c>
      <c r="Z133">
        <f>'B 103 Q2 2023'!Z133</f>
        <v>941</v>
      </c>
      <c r="AA133">
        <f>'B 103 Q2 2023'!AA133</f>
        <v>325485</v>
      </c>
      <c r="AB133">
        <f>'B 103 Q2 2023'!AB133</f>
        <v>230124</v>
      </c>
      <c r="AC133">
        <f>'B 103 Q2 2023'!AC133</f>
        <v>1594700</v>
      </c>
      <c r="AD133">
        <f>'B 103 Q2 2023'!AD133</f>
        <v>306027</v>
      </c>
      <c r="AE133">
        <f>'B 103 Q2 2023'!AE133</f>
        <v>12083</v>
      </c>
      <c r="AF133">
        <f>'B 103 Q2 2023'!AF133</f>
        <v>11928</v>
      </c>
      <c r="AG133">
        <f>'B 103 Q2 2023'!AG133</f>
        <v>282016</v>
      </c>
      <c r="AH133">
        <f>'B 103 Q2 2023'!AH133</f>
        <v>324556</v>
      </c>
      <c r="AI133">
        <f>'B 103 Q2 2023'!AI133</f>
        <v>141318</v>
      </c>
      <c r="AJ133">
        <f>'B 103 Q2 2023'!AJ133</f>
        <v>67140</v>
      </c>
      <c r="AK133">
        <f>'B 103 Q2 2023'!AK133</f>
        <v>116098</v>
      </c>
      <c r="AL133">
        <f>'B 103 Q2 2023'!AL133</f>
        <v>9034</v>
      </c>
      <c r="AM133">
        <f>'B 103 Q2 2023'!AM133</f>
        <v>196568</v>
      </c>
      <c r="AN133">
        <f>'B 103 Q2 2023'!AN133</f>
        <v>29197</v>
      </c>
      <c r="AO133">
        <f>'B 103 Q2 2023'!AO133</f>
        <v>729318</v>
      </c>
      <c r="AP133">
        <f>'B 103 Q2 2023'!AP133</f>
        <v>1829706</v>
      </c>
      <c r="AQ133">
        <f>'B 103 Q2 2023'!AQ133</f>
        <v>856996</v>
      </c>
      <c r="AR133">
        <f>'B 103 Q2 2023'!AR133</f>
        <v>856996</v>
      </c>
      <c r="AS133">
        <f>'B 103 Q2 2023'!AS133</f>
        <v>0</v>
      </c>
      <c r="AT133">
        <f>'B 103 Q2 2023'!AT133</f>
        <v>34742</v>
      </c>
      <c r="AU133">
        <f>'B 103 Q2 2023'!AU133</f>
        <v>48.736671805895995</v>
      </c>
      <c r="AV133">
        <f>'B 103 Q2 2023'!AV133</f>
        <v>70.713983797791997</v>
      </c>
      <c r="AW133">
        <f>'B 103 Q2 2023'!AW133</f>
        <v>34.463642204404351</v>
      </c>
      <c r="AX133">
        <f>'B 103 Q2 2023'!AX133</f>
        <v>2394935</v>
      </c>
      <c r="AY133">
        <f>'B 103 Q2 2023'!AY133</f>
        <v>1395648</v>
      </c>
      <c r="AZ133">
        <f>'B 103 Q2 2023'!AZ133</f>
        <v>510278</v>
      </c>
      <c r="BA133">
        <f>'B 103 Q2 2023'!BA133</f>
        <v>439134</v>
      </c>
      <c r="BB133">
        <f>'B 103 Q2 2023'!BB133</f>
        <v>92581</v>
      </c>
      <c r="BC133">
        <f>'B 103 Q2 2023'!BC133</f>
        <v>353655</v>
      </c>
      <c r="BD133">
        <f>'B 103 Q2 2023'!BD133</f>
        <v>800235</v>
      </c>
      <c r="BF133">
        <f t="shared" si="6"/>
        <v>48.736671805895995</v>
      </c>
      <c r="BG133">
        <f t="shared" si="4"/>
        <v>729318</v>
      </c>
      <c r="BH133">
        <f t="shared" si="5"/>
        <v>1496446.0497111122</v>
      </c>
      <c r="BI133">
        <f t="shared" si="7"/>
        <v>1380844.0497111122</v>
      </c>
    </row>
    <row r="134" spans="1:61" x14ac:dyDescent="0.25">
      <c r="A134" t="str">
        <f>'B 103 Q2 2023'!A134</f>
        <v>1977Q2</v>
      </c>
      <c r="B134">
        <f>'B 103 Q2 2023'!B134</f>
        <v>3502616</v>
      </c>
      <c r="C134">
        <f>'B 103 Q2 2023'!C134</f>
        <v>2482846</v>
      </c>
      <c r="D134">
        <f>'B 103 Q2 2023'!D134</f>
        <v>1361526</v>
      </c>
      <c r="E134">
        <f>'B 103 Q2 2023'!E134</f>
        <v>644664</v>
      </c>
      <c r="F134">
        <f>'B 103 Q2 2023'!F134</f>
        <v>118494</v>
      </c>
      <c r="G134">
        <f>'B 103 Q2 2023'!G134</f>
        <v>358162</v>
      </c>
      <c r="H134">
        <f>'B 103 Q2 2023'!H134</f>
        <v>1019770</v>
      </c>
      <c r="I134">
        <f>'B 103 Q2 2023'!I134</f>
        <v>4744</v>
      </c>
      <c r="J134">
        <f>'B 103 Q2 2023'!J134</f>
        <v>60714</v>
      </c>
      <c r="K134">
        <f>'B 103 Q2 2023'!K134</f>
        <v>29290</v>
      </c>
      <c r="L134">
        <f>'B 103 Q2 2023'!L134</f>
        <v>74</v>
      </c>
      <c r="M134">
        <f>'B 103 Q2 2023'!M134</f>
        <v>1848</v>
      </c>
      <c r="N134">
        <f>'B 103 Q2 2023'!N134</f>
        <v>34028</v>
      </c>
      <c r="O134">
        <f>'B 103 Q2 2023'!O134</f>
        <v>9442</v>
      </c>
      <c r="P134">
        <f>'B 103 Q2 2023'!P134</f>
        <v>17508</v>
      </c>
      <c r="Q134">
        <f>'B 103 Q2 2023'!Q134</f>
        <v>2682</v>
      </c>
      <c r="R134">
        <f>'B 103 Q2 2023'!R134</f>
        <v>4396</v>
      </c>
      <c r="S134">
        <f>'B 103 Q2 2023'!S134</f>
        <v>34094</v>
      </c>
      <c r="T134">
        <f>'B 103 Q2 2023'!T134</f>
        <v>11961</v>
      </c>
      <c r="U134">
        <f>'B 103 Q2 2023'!U134</f>
        <v>22133</v>
      </c>
      <c r="V134">
        <f>'B 103 Q2 2023'!V134</f>
        <v>8437</v>
      </c>
      <c r="W134">
        <f>'B 103 Q2 2023'!W134</f>
        <v>69475</v>
      </c>
      <c r="X134">
        <f>'B 103 Q2 2023'!X134</f>
        <v>208534</v>
      </c>
      <c r="Y134">
        <f>'B 103 Q2 2023'!Y134</f>
        <v>111</v>
      </c>
      <c r="Z134">
        <f>'B 103 Q2 2023'!Z134</f>
        <v>895</v>
      </c>
      <c r="AA134">
        <f>'B 103 Q2 2023'!AA134</f>
        <v>338436</v>
      </c>
      <c r="AB134">
        <f>'B 103 Q2 2023'!AB134</f>
        <v>229090</v>
      </c>
      <c r="AC134">
        <f>'B 103 Q2 2023'!AC134</f>
        <v>1617019</v>
      </c>
      <c r="AD134">
        <f>'B 103 Q2 2023'!AD134</f>
        <v>312705</v>
      </c>
      <c r="AE134">
        <f>'B 103 Q2 2023'!AE134</f>
        <v>12914</v>
      </c>
      <c r="AF134">
        <f>'B 103 Q2 2023'!AF134</f>
        <v>14079</v>
      </c>
      <c r="AG134">
        <f>'B 103 Q2 2023'!AG134</f>
        <v>285712</v>
      </c>
      <c r="AH134">
        <f>'B 103 Q2 2023'!AH134</f>
        <v>337263</v>
      </c>
      <c r="AI134">
        <f>'B 103 Q2 2023'!AI134</f>
        <v>147277</v>
      </c>
      <c r="AJ134">
        <f>'B 103 Q2 2023'!AJ134</f>
        <v>70964</v>
      </c>
      <c r="AK134">
        <f>'B 103 Q2 2023'!AK134</f>
        <v>119022</v>
      </c>
      <c r="AL134">
        <f>'B 103 Q2 2023'!AL134</f>
        <v>9202</v>
      </c>
      <c r="AM134">
        <f>'B 103 Q2 2023'!AM134</f>
        <v>204530</v>
      </c>
      <c r="AN134">
        <f>'B 103 Q2 2023'!AN134</f>
        <v>23478</v>
      </c>
      <c r="AO134">
        <f>'B 103 Q2 2023'!AO134</f>
        <v>729841</v>
      </c>
      <c r="AP134">
        <f>'B 103 Q2 2023'!AP134</f>
        <v>1885597</v>
      </c>
      <c r="AQ134">
        <f>'B 103 Q2 2023'!AQ134</f>
        <v>881959</v>
      </c>
      <c r="AR134">
        <f>'B 103 Q2 2023'!AR134</f>
        <v>881959</v>
      </c>
      <c r="AS134">
        <f>'B 103 Q2 2023'!AS134</f>
        <v>0</v>
      </c>
      <c r="AT134">
        <f>'B 103 Q2 2023'!AT134</f>
        <v>35397</v>
      </c>
      <c r="AU134">
        <f>'B 103 Q2 2023'!AU134</f>
        <v>48.65070349605363</v>
      </c>
      <c r="AV134">
        <f>'B 103 Q2 2023'!AV134</f>
        <v>70.852314041707999</v>
      </c>
      <c r="AW134">
        <f>'B 103 Q2 2023'!AW134</f>
        <v>34.470149224524143</v>
      </c>
      <c r="AX134">
        <f>'B 103 Q2 2023'!AX134</f>
        <v>2450049</v>
      </c>
      <c r="AY134">
        <f>'B 103 Q2 2023'!AY134</f>
        <v>1430279</v>
      </c>
      <c r="AZ134">
        <f>'B 103 Q2 2023'!AZ134</f>
        <v>519806</v>
      </c>
      <c r="BA134">
        <f>'B 103 Q2 2023'!BA134</f>
        <v>451790</v>
      </c>
      <c r="BB134">
        <f>'B 103 Q2 2023'!BB134</f>
        <v>95068</v>
      </c>
      <c r="BC134">
        <f>'B 103 Q2 2023'!BC134</f>
        <v>363615</v>
      </c>
      <c r="BD134">
        <f>'B 103 Q2 2023'!BD134</f>
        <v>833030</v>
      </c>
      <c r="BF134">
        <f t="shared" si="6"/>
        <v>48.65070349605363</v>
      </c>
      <c r="BG134">
        <f t="shared" si="4"/>
        <v>729841</v>
      </c>
      <c r="BH134">
        <f t="shared" si="5"/>
        <v>1500165.3574427799</v>
      </c>
      <c r="BI134">
        <f t="shared" si="7"/>
        <v>1381671.3574427799</v>
      </c>
    </row>
    <row r="135" spans="1:61" x14ac:dyDescent="0.25">
      <c r="A135" t="str">
        <f>'B 103 Q2 2023'!A135</f>
        <v>1977Q3</v>
      </c>
      <c r="B135">
        <f>'B 103 Q2 2023'!B135</f>
        <v>3598219</v>
      </c>
      <c r="C135">
        <f>'B 103 Q2 2023'!C135</f>
        <v>2550234</v>
      </c>
      <c r="D135">
        <f>'B 103 Q2 2023'!D135</f>
        <v>1396991</v>
      </c>
      <c r="E135">
        <f>'B 103 Q2 2023'!E135</f>
        <v>664448</v>
      </c>
      <c r="F135">
        <f>'B 103 Q2 2023'!F135</f>
        <v>121635</v>
      </c>
      <c r="G135">
        <f>'B 103 Q2 2023'!G135</f>
        <v>367160</v>
      </c>
      <c r="H135">
        <f>'B 103 Q2 2023'!H135</f>
        <v>1047985</v>
      </c>
      <c r="I135">
        <f>'B 103 Q2 2023'!I135</f>
        <v>4914</v>
      </c>
      <c r="J135">
        <f>'B 103 Q2 2023'!J135</f>
        <v>60460</v>
      </c>
      <c r="K135">
        <f>'B 103 Q2 2023'!K135</f>
        <v>29897</v>
      </c>
      <c r="L135">
        <f>'B 103 Q2 2023'!L135</f>
        <v>130</v>
      </c>
      <c r="M135">
        <f>'B 103 Q2 2023'!M135</f>
        <v>2167</v>
      </c>
      <c r="N135">
        <f>'B 103 Q2 2023'!N135</f>
        <v>33482</v>
      </c>
      <c r="O135">
        <f>'B 103 Q2 2023'!O135</f>
        <v>8984</v>
      </c>
      <c r="P135">
        <f>'B 103 Q2 2023'!P135</f>
        <v>17055</v>
      </c>
      <c r="Q135">
        <f>'B 103 Q2 2023'!Q135</f>
        <v>2375</v>
      </c>
      <c r="R135">
        <f>'B 103 Q2 2023'!R135</f>
        <v>5068</v>
      </c>
      <c r="S135">
        <f>'B 103 Q2 2023'!S135</f>
        <v>35337</v>
      </c>
      <c r="T135">
        <f>'B 103 Q2 2023'!T135</f>
        <v>12772</v>
      </c>
      <c r="U135">
        <f>'B 103 Q2 2023'!U135</f>
        <v>22565</v>
      </c>
      <c r="V135">
        <f>'B 103 Q2 2023'!V135</f>
        <v>8520</v>
      </c>
      <c r="W135">
        <f>'B 103 Q2 2023'!W135</f>
        <v>69931</v>
      </c>
      <c r="X135">
        <f>'B 103 Q2 2023'!X135</f>
        <v>210540</v>
      </c>
      <c r="Y135">
        <f>'B 103 Q2 2023'!Y135</f>
        <v>113</v>
      </c>
      <c r="Z135">
        <f>'B 103 Q2 2023'!Z135</f>
        <v>841</v>
      </c>
      <c r="AA135">
        <f>'B 103 Q2 2023'!AA135</f>
        <v>355283</v>
      </c>
      <c r="AB135">
        <f>'B 103 Q2 2023'!AB135</f>
        <v>236370</v>
      </c>
      <c r="AC135">
        <f>'B 103 Q2 2023'!AC135</f>
        <v>1661205</v>
      </c>
      <c r="AD135">
        <f>'B 103 Q2 2023'!AD135</f>
        <v>320704</v>
      </c>
      <c r="AE135">
        <f>'B 103 Q2 2023'!AE135</f>
        <v>13175</v>
      </c>
      <c r="AF135">
        <f>'B 103 Q2 2023'!AF135</f>
        <v>15713</v>
      </c>
      <c r="AG135">
        <f>'B 103 Q2 2023'!AG135</f>
        <v>291816</v>
      </c>
      <c r="AH135">
        <f>'B 103 Q2 2023'!AH135</f>
        <v>343178</v>
      </c>
      <c r="AI135">
        <f>'B 103 Q2 2023'!AI135</f>
        <v>148563</v>
      </c>
      <c r="AJ135">
        <f>'B 103 Q2 2023'!AJ135</f>
        <v>71302</v>
      </c>
      <c r="AK135">
        <f>'B 103 Q2 2023'!AK135</f>
        <v>123313</v>
      </c>
      <c r="AL135">
        <f>'B 103 Q2 2023'!AL135</f>
        <v>9385</v>
      </c>
      <c r="AM135">
        <f>'B 103 Q2 2023'!AM135</f>
        <v>210061</v>
      </c>
      <c r="AN135">
        <f>'B 103 Q2 2023'!AN135</f>
        <v>26812</v>
      </c>
      <c r="AO135">
        <f>'B 103 Q2 2023'!AO135</f>
        <v>751065</v>
      </c>
      <c r="AP135">
        <f>'B 103 Q2 2023'!AP135</f>
        <v>1937014</v>
      </c>
      <c r="AQ135">
        <f>'B 103 Q2 2023'!AQ135</f>
        <v>845194</v>
      </c>
      <c r="AR135">
        <f>'B 103 Q2 2023'!AR135</f>
        <v>845194</v>
      </c>
      <c r="AS135">
        <f>'B 103 Q2 2023'!AS135</f>
        <v>0</v>
      </c>
      <c r="AT135">
        <f>'B 103 Q2 2023'!AT135</f>
        <v>36095</v>
      </c>
      <c r="AU135">
        <f>'B 103 Q2 2023'!AU135</f>
        <v>45.497306445211997</v>
      </c>
      <c r="AV135">
        <f>'B 103 Q2 2023'!AV135</f>
        <v>75.330797155831618</v>
      </c>
      <c r="AW135">
        <f>'B 103 Q2 2023'!AW135</f>
        <v>34.273483629609757</v>
      </c>
      <c r="AX135">
        <f>'B 103 Q2 2023'!AX135</f>
        <v>2513387</v>
      </c>
      <c r="AY135">
        <f>'B 103 Q2 2023'!AY135</f>
        <v>1465402</v>
      </c>
      <c r="AZ135">
        <f>'B 103 Q2 2023'!AZ135</f>
        <v>529783</v>
      </c>
      <c r="BA135">
        <f>'B 103 Q2 2023'!BA135</f>
        <v>465124</v>
      </c>
      <c r="BB135">
        <f>'B 103 Q2 2023'!BB135</f>
        <v>97601</v>
      </c>
      <c r="BC135">
        <f>'B 103 Q2 2023'!BC135</f>
        <v>372894</v>
      </c>
      <c r="BD135">
        <f>'B 103 Q2 2023'!BD135</f>
        <v>852182</v>
      </c>
      <c r="BF135">
        <f t="shared" si="6"/>
        <v>45.497306445211997</v>
      </c>
      <c r="BG135">
        <f t="shared" ref="BG135:BG198" si="8">AO135</f>
        <v>751065</v>
      </c>
      <c r="BH135">
        <f t="shared" ref="BH135:BH198" si="9">BG135*100/BF135</f>
        <v>1650790.0328219098</v>
      </c>
      <c r="BI135">
        <f t="shared" si="7"/>
        <v>1529155.0328219098</v>
      </c>
    </row>
    <row r="136" spans="1:61" x14ac:dyDescent="0.25">
      <c r="A136" t="str">
        <f>'B 103 Q2 2023'!A136</f>
        <v>1977Q4</v>
      </c>
      <c r="B136">
        <f>'B 103 Q2 2023'!B136</f>
        <v>3712758</v>
      </c>
      <c r="C136">
        <f>'B 103 Q2 2023'!C136</f>
        <v>2618158</v>
      </c>
      <c r="D136">
        <f>'B 103 Q2 2023'!D136</f>
        <v>1430748</v>
      </c>
      <c r="E136">
        <f>'B 103 Q2 2023'!E136</f>
        <v>686106</v>
      </c>
      <c r="F136">
        <f>'B 103 Q2 2023'!F136</f>
        <v>124810</v>
      </c>
      <c r="G136">
        <f>'B 103 Q2 2023'!G136</f>
        <v>376495</v>
      </c>
      <c r="H136">
        <f>'B 103 Q2 2023'!H136</f>
        <v>1094600</v>
      </c>
      <c r="I136">
        <f>'B 103 Q2 2023'!I136</f>
        <v>5686</v>
      </c>
      <c r="J136">
        <f>'B 103 Q2 2023'!J136</f>
        <v>66717</v>
      </c>
      <c r="K136">
        <f>'B 103 Q2 2023'!K136</f>
        <v>35456</v>
      </c>
      <c r="L136">
        <f>'B 103 Q2 2023'!L136</f>
        <v>200</v>
      </c>
      <c r="M136">
        <f>'B 103 Q2 2023'!M136</f>
        <v>2115</v>
      </c>
      <c r="N136">
        <f>'B 103 Q2 2023'!N136</f>
        <v>32988</v>
      </c>
      <c r="O136">
        <f>'B 103 Q2 2023'!O136</f>
        <v>9390</v>
      </c>
      <c r="P136">
        <f>'B 103 Q2 2023'!P136</f>
        <v>16556</v>
      </c>
      <c r="Q136">
        <f>'B 103 Q2 2023'!Q136</f>
        <v>2672</v>
      </c>
      <c r="R136">
        <f>'B 103 Q2 2023'!R136</f>
        <v>4370</v>
      </c>
      <c r="S136">
        <f>'B 103 Q2 2023'!S136</f>
        <v>37943</v>
      </c>
      <c r="T136">
        <f>'B 103 Q2 2023'!T136</f>
        <v>13582</v>
      </c>
      <c r="U136">
        <f>'B 103 Q2 2023'!U136</f>
        <v>24361</v>
      </c>
      <c r="V136">
        <f>'B 103 Q2 2023'!V136</f>
        <v>11302</v>
      </c>
      <c r="W136">
        <f>'B 103 Q2 2023'!W136</f>
        <v>72035</v>
      </c>
      <c r="X136">
        <f>'B 103 Q2 2023'!X136</f>
        <v>224410</v>
      </c>
      <c r="Y136">
        <f>'B 103 Q2 2023'!Y136</f>
        <v>121</v>
      </c>
      <c r="Z136">
        <f>'B 103 Q2 2023'!Z136</f>
        <v>790</v>
      </c>
      <c r="AA136">
        <f>'B 103 Q2 2023'!AA136</f>
        <v>346406</v>
      </c>
      <c r="AB136">
        <f>'B 103 Q2 2023'!AB136</f>
        <v>258431</v>
      </c>
      <c r="AC136">
        <f>'B 103 Q2 2023'!AC136</f>
        <v>1709098</v>
      </c>
      <c r="AD136">
        <f>'B 103 Q2 2023'!AD136</f>
        <v>329676</v>
      </c>
      <c r="AE136">
        <f>'B 103 Q2 2023'!AE136</f>
        <v>12808</v>
      </c>
      <c r="AF136">
        <f>'B 103 Q2 2023'!AF136</f>
        <v>17377</v>
      </c>
      <c r="AG136">
        <f>'B 103 Q2 2023'!AG136</f>
        <v>299491</v>
      </c>
      <c r="AH136">
        <f>'B 103 Q2 2023'!AH136</f>
        <v>360646</v>
      </c>
      <c r="AI136">
        <f>'B 103 Q2 2023'!AI136</f>
        <v>153766</v>
      </c>
      <c r="AJ136">
        <f>'B 103 Q2 2023'!AJ136</f>
        <v>77648</v>
      </c>
      <c r="AK136">
        <f>'B 103 Q2 2023'!AK136</f>
        <v>129232</v>
      </c>
      <c r="AL136">
        <f>'B 103 Q2 2023'!AL136</f>
        <v>10368</v>
      </c>
      <c r="AM136">
        <f>'B 103 Q2 2023'!AM136</f>
        <v>227047</v>
      </c>
      <c r="AN136">
        <f>'B 103 Q2 2023'!AN136</f>
        <v>29134</v>
      </c>
      <c r="AO136">
        <f>'B 103 Q2 2023'!AO136</f>
        <v>752227</v>
      </c>
      <c r="AP136">
        <f>'B 103 Q2 2023'!AP136</f>
        <v>2003660</v>
      </c>
      <c r="AQ136">
        <f>'B 103 Q2 2023'!AQ136</f>
        <v>819054</v>
      </c>
      <c r="AR136">
        <f>'B 103 Q2 2023'!AR136</f>
        <v>819054</v>
      </c>
      <c r="AS136">
        <f>'B 103 Q2 2023'!AS136</f>
        <v>0</v>
      </c>
      <c r="AT136">
        <f>'B 103 Q2 2023'!AT136</f>
        <v>39878</v>
      </c>
      <c r="AU136">
        <f>'B 103 Q2 2023'!AU136</f>
        <v>42.868146068098191</v>
      </c>
      <c r="AV136">
        <f>'B 103 Q2 2023'!AV136</f>
        <v>80.369827913136859</v>
      </c>
      <c r="AW136">
        <f>'B 103 Q2 2023'!AW136</f>
        <v>34.453055224482661</v>
      </c>
      <c r="AX136">
        <f>'B 103 Q2 2023'!AX136</f>
        <v>2599576</v>
      </c>
      <c r="AY136">
        <f>'B 103 Q2 2023'!AY136</f>
        <v>1504976</v>
      </c>
      <c r="AZ136">
        <f>'B 103 Q2 2023'!AZ136</f>
        <v>540150</v>
      </c>
      <c r="BA136">
        <f>'B 103 Q2 2023'!BA136</f>
        <v>479667</v>
      </c>
      <c r="BB136">
        <f>'B 103 Q2 2023'!BB136</f>
        <v>100124</v>
      </c>
      <c r="BC136">
        <f>'B 103 Q2 2023'!BC136</f>
        <v>385035</v>
      </c>
      <c r="BD136">
        <f>'B 103 Q2 2023'!BD136</f>
        <v>890478</v>
      </c>
      <c r="BF136">
        <f t="shared" ref="BF136:BF199" si="10">AU136</f>
        <v>42.868146068098191</v>
      </c>
      <c r="BG136">
        <f t="shared" si="8"/>
        <v>752227</v>
      </c>
      <c r="BH136">
        <f t="shared" si="9"/>
        <v>1754745.817104033</v>
      </c>
      <c r="BI136">
        <f t="shared" si="7"/>
        <v>1629935.817104033</v>
      </c>
    </row>
    <row r="137" spans="1:61" x14ac:dyDescent="0.25">
      <c r="A137" t="str">
        <f>'B 103 Q2 2023'!A137</f>
        <v>1978Q1</v>
      </c>
      <c r="B137">
        <f>'B 103 Q2 2023'!B137</f>
        <v>3817103</v>
      </c>
      <c r="C137">
        <f>'B 103 Q2 2023'!C137</f>
        <v>2694270</v>
      </c>
      <c r="D137">
        <f>'B 103 Q2 2023'!D137</f>
        <v>1466861</v>
      </c>
      <c r="E137">
        <f>'B 103 Q2 2023'!E137</f>
        <v>707947</v>
      </c>
      <c r="F137">
        <f>'B 103 Q2 2023'!F137</f>
        <v>128432</v>
      </c>
      <c r="G137">
        <f>'B 103 Q2 2023'!G137</f>
        <v>391031</v>
      </c>
      <c r="H137">
        <f>'B 103 Q2 2023'!H137</f>
        <v>1122833</v>
      </c>
      <c r="I137">
        <f>'B 103 Q2 2023'!I137</f>
        <v>7097</v>
      </c>
      <c r="J137">
        <f>'B 103 Q2 2023'!J137</f>
        <v>59929</v>
      </c>
      <c r="K137">
        <f>'B 103 Q2 2023'!K137</f>
        <v>35080</v>
      </c>
      <c r="L137">
        <f>'B 103 Q2 2023'!L137</f>
        <v>255</v>
      </c>
      <c r="M137">
        <f>'B 103 Q2 2023'!M137</f>
        <v>2376</v>
      </c>
      <c r="N137">
        <f>'B 103 Q2 2023'!N137</f>
        <v>31857</v>
      </c>
      <c r="O137">
        <f>'B 103 Q2 2023'!O137</f>
        <v>10332</v>
      </c>
      <c r="P137">
        <f>'B 103 Q2 2023'!P137</f>
        <v>14993</v>
      </c>
      <c r="Q137">
        <f>'B 103 Q2 2023'!Q137</f>
        <v>2897</v>
      </c>
      <c r="R137">
        <f>'B 103 Q2 2023'!R137</f>
        <v>3635</v>
      </c>
      <c r="S137">
        <f>'B 103 Q2 2023'!S137</f>
        <v>37140</v>
      </c>
      <c r="T137">
        <f>'B 103 Q2 2023'!T137</f>
        <v>14065</v>
      </c>
      <c r="U137">
        <f>'B 103 Q2 2023'!U137</f>
        <v>23075</v>
      </c>
      <c r="V137">
        <f>'B 103 Q2 2023'!V137</f>
        <v>11458</v>
      </c>
      <c r="W137">
        <f>'B 103 Q2 2023'!W137</f>
        <v>67468</v>
      </c>
      <c r="X137">
        <f>'B 103 Q2 2023'!X137</f>
        <v>228662</v>
      </c>
      <c r="Y137">
        <f>'B 103 Q2 2023'!Y137</f>
        <v>128</v>
      </c>
      <c r="Z137">
        <f>'B 103 Q2 2023'!Z137</f>
        <v>738</v>
      </c>
      <c r="AA137">
        <f>'B 103 Q2 2023'!AA137</f>
        <v>366132</v>
      </c>
      <c r="AB137">
        <f>'B 103 Q2 2023'!AB137</f>
        <v>274513</v>
      </c>
      <c r="AC137">
        <f>'B 103 Q2 2023'!AC137</f>
        <v>1762313</v>
      </c>
      <c r="AD137">
        <f>'B 103 Q2 2023'!AD137</f>
        <v>336357</v>
      </c>
      <c r="AE137">
        <f>'B 103 Q2 2023'!AE137</f>
        <v>13719</v>
      </c>
      <c r="AF137">
        <f>'B 103 Q2 2023'!AF137</f>
        <v>18702</v>
      </c>
      <c r="AG137">
        <f>'B 103 Q2 2023'!AG137</f>
        <v>303936</v>
      </c>
      <c r="AH137">
        <f>'B 103 Q2 2023'!AH137</f>
        <v>373188</v>
      </c>
      <c r="AI137">
        <f>'B 103 Q2 2023'!AI137</f>
        <v>162017</v>
      </c>
      <c r="AJ137">
        <f>'B 103 Q2 2023'!AJ137</f>
        <v>78546</v>
      </c>
      <c r="AK137">
        <f>'B 103 Q2 2023'!AK137</f>
        <v>132625</v>
      </c>
      <c r="AL137">
        <f>'B 103 Q2 2023'!AL137</f>
        <v>10622</v>
      </c>
      <c r="AM137">
        <f>'B 103 Q2 2023'!AM137</f>
        <v>229719</v>
      </c>
      <c r="AN137">
        <f>'B 103 Q2 2023'!AN137</f>
        <v>32136</v>
      </c>
      <c r="AO137">
        <f>'B 103 Q2 2023'!AO137</f>
        <v>780291</v>
      </c>
      <c r="AP137">
        <f>'B 103 Q2 2023'!AP137</f>
        <v>2054790</v>
      </c>
      <c r="AQ137">
        <f>'B 103 Q2 2023'!AQ137</f>
        <v>773767</v>
      </c>
      <c r="AR137">
        <f>'B 103 Q2 2023'!AR137</f>
        <v>773767</v>
      </c>
      <c r="AS137">
        <f>'B 103 Q2 2023'!AS137</f>
        <v>0</v>
      </c>
      <c r="AT137">
        <f>'B 103 Q2 2023'!AT137</f>
        <v>40851</v>
      </c>
      <c r="AU137">
        <f>'B 103 Q2 2023'!AU137</f>
        <v>39.644820949300545</v>
      </c>
      <c r="AV137">
        <f>'B 103 Q2 2023'!AV137</f>
        <v>87.10159228950306</v>
      </c>
      <c r="AW137">
        <f>'B 103 Q2 2023'!AW137</f>
        <v>34.531270307163247</v>
      </c>
      <c r="AX137">
        <f>'B 103 Q2 2023'!AX137</f>
        <v>2669787</v>
      </c>
      <c r="AY137">
        <f>'B 103 Q2 2023'!AY137</f>
        <v>1546954</v>
      </c>
      <c r="AZ137">
        <f>'B 103 Q2 2023'!AZ137</f>
        <v>550833</v>
      </c>
      <c r="BA137">
        <f>'B 103 Q2 2023'!BA137</f>
        <v>494367</v>
      </c>
      <c r="BB137">
        <f>'B 103 Q2 2023'!BB137</f>
        <v>102631</v>
      </c>
      <c r="BC137">
        <f>'B 103 Q2 2023'!BC137</f>
        <v>399123</v>
      </c>
      <c r="BD137">
        <f>'B 103 Q2 2023'!BD137</f>
        <v>907474</v>
      </c>
      <c r="BF137">
        <f t="shared" si="10"/>
        <v>39.644820949300545</v>
      </c>
      <c r="BG137">
        <f t="shared" si="8"/>
        <v>780291</v>
      </c>
      <c r="BH137">
        <f t="shared" si="9"/>
        <v>1968204.1217889942</v>
      </c>
      <c r="BI137">
        <f t="shared" ref="BI137:BI200" si="11">BH137-F137</f>
        <v>1839772.1217889942</v>
      </c>
    </row>
    <row r="138" spans="1:61" x14ac:dyDescent="0.25">
      <c r="A138" t="str">
        <f>'B 103 Q2 2023'!A138</f>
        <v>1978Q2</v>
      </c>
      <c r="B138">
        <f>'B 103 Q2 2023'!B138</f>
        <v>3935422</v>
      </c>
      <c r="C138">
        <f>'B 103 Q2 2023'!C138</f>
        <v>2787805</v>
      </c>
      <c r="D138">
        <f>'B 103 Q2 2023'!D138</f>
        <v>1517557</v>
      </c>
      <c r="E138">
        <f>'B 103 Q2 2023'!E138</f>
        <v>732107</v>
      </c>
      <c r="F138">
        <f>'B 103 Q2 2023'!F138</f>
        <v>131748</v>
      </c>
      <c r="G138">
        <f>'B 103 Q2 2023'!G138</f>
        <v>406393</v>
      </c>
      <c r="H138">
        <f>'B 103 Q2 2023'!H138</f>
        <v>1147617</v>
      </c>
      <c r="I138">
        <f>'B 103 Q2 2023'!I138</f>
        <v>7450</v>
      </c>
      <c r="J138">
        <f>'B 103 Q2 2023'!J138</f>
        <v>62348</v>
      </c>
      <c r="K138">
        <f>'B 103 Q2 2023'!K138</f>
        <v>35386</v>
      </c>
      <c r="L138">
        <f>'B 103 Q2 2023'!L138</f>
        <v>268</v>
      </c>
      <c r="M138">
        <f>'B 103 Q2 2023'!M138</f>
        <v>2272</v>
      </c>
      <c r="N138">
        <f>'B 103 Q2 2023'!N138</f>
        <v>31087</v>
      </c>
      <c r="O138">
        <f>'B 103 Q2 2023'!O138</f>
        <v>9330</v>
      </c>
      <c r="P138">
        <f>'B 103 Q2 2023'!P138</f>
        <v>13970</v>
      </c>
      <c r="Q138">
        <f>'B 103 Q2 2023'!Q138</f>
        <v>3358</v>
      </c>
      <c r="R138">
        <f>'B 103 Q2 2023'!R138</f>
        <v>4429</v>
      </c>
      <c r="S138">
        <f>'B 103 Q2 2023'!S138</f>
        <v>38259</v>
      </c>
      <c r="T138">
        <f>'B 103 Q2 2023'!T138</f>
        <v>14552</v>
      </c>
      <c r="U138">
        <f>'B 103 Q2 2023'!U138</f>
        <v>23707</v>
      </c>
      <c r="V138">
        <f>'B 103 Q2 2023'!V138</f>
        <v>11594</v>
      </c>
      <c r="W138">
        <f>'B 103 Q2 2023'!W138</f>
        <v>72135</v>
      </c>
      <c r="X138">
        <f>'B 103 Q2 2023'!X138</f>
        <v>231986</v>
      </c>
      <c r="Y138">
        <f>'B 103 Q2 2023'!Y138</f>
        <v>132</v>
      </c>
      <c r="Z138">
        <f>'B 103 Q2 2023'!Z138</f>
        <v>667</v>
      </c>
      <c r="AA138">
        <f>'B 103 Q2 2023'!AA138</f>
        <v>389338</v>
      </c>
      <c r="AB138">
        <f>'B 103 Q2 2023'!AB138</f>
        <v>264695</v>
      </c>
      <c r="AC138">
        <f>'B 103 Q2 2023'!AC138</f>
        <v>1792470</v>
      </c>
      <c r="AD138">
        <f>'B 103 Q2 2023'!AD138</f>
        <v>345610</v>
      </c>
      <c r="AE138">
        <f>'B 103 Q2 2023'!AE138</f>
        <v>14419</v>
      </c>
      <c r="AF138">
        <f>'B 103 Q2 2023'!AF138</f>
        <v>20838</v>
      </c>
      <c r="AG138">
        <f>'B 103 Q2 2023'!AG138</f>
        <v>310353</v>
      </c>
      <c r="AH138">
        <f>'B 103 Q2 2023'!AH138</f>
        <v>388002</v>
      </c>
      <c r="AI138">
        <f>'B 103 Q2 2023'!AI138</f>
        <v>168747</v>
      </c>
      <c r="AJ138">
        <f>'B 103 Q2 2023'!AJ138</f>
        <v>82257</v>
      </c>
      <c r="AK138">
        <f>'B 103 Q2 2023'!AK138</f>
        <v>136999</v>
      </c>
      <c r="AL138">
        <f>'B 103 Q2 2023'!AL138</f>
        <v>11049</v>
      </c>
      <c r="AM138">
        <f>'B 103 Q2 2023'!AM138</f>
        <v>241512</v>
      </c>
      <c r="AN138">
        <f>'B 103 Q2 2023'!AN138</f>
        <v>27075</v>
      </c>
      <c r="AO138">
        <f>'B 103 Q2 2023'!AO138</f>
        <v>779222</v>
      </c>
      <c r="AP138">
        <f>'B 103 Q2 2023'!AP138</f>
        <v>2142952</v>
      </c>
      <c r="AQ138">
        <f>'B 103 Q2 2023'!AQ138</f>
        <v>833089</v>
      </c>
      <c r="AR138">
        <f>'B 103 Q2 2023'!AR138</f>
        <v>833089</v>
      </c>
      <c r="AS138">
        <f>'B 103 Q2 2023'!AS138</f>
        <v>0</v>
      </c>
      <c r="AT138">
        <f>'B 103 Q2 2023'!AT138</f>
        <v>42501</v>
      </c>
      <c r="AU138">
        <f>'B 103 Q2 2023'!AU138</f>
        <v>40.859058254660113</v>
      </c>
      <c r="AV138">
        <f>'B 103 Q2 2023'!AV138</f>
        <v>83.784849303118847</v>
      </c>
      <c r="AW138">
        <f>'B 103 Q2 2023'!AW138</f>
        <v>34.233700385340519</v>
      </c>
      <c r="AX138">
        <f>'B 103 Q2 2023'!AX138</f>
        <v>2735866</v>
      </c>
      <c r="AY138">
        <f>'B 103 Q2 2023'!AY138</f>
        <v>1588249</v>
      </c>
      <c r="AZ138">
        <f>'B 103 Q2 2023'!AZ138</f>
        <v>563288</v>
      </c>
      <c r="BA138">
        <f>'B 103 Q2 2023'!BA138</f>
        <v>511168</v>
      </c>
      <c r="BB138">
        <f>'B 103 Q2 2023'!BB138</f>
        <v>105278</v>
      </c>
      <c r="BC138">
        <f>'B 103 Q2 2023'!BC138</f>
        <v>408515</v>
      </c>
      <c r="BD138">
        <f>'B 103 Q2 2023'!BD138</f>
        <v>943396</v>
      </c>
      <c r="BF138">
        <f t="shared" si="10"/>
        <v>40.859058254660113</v>
      </c>
      <c r="BG138">
        <f t="shared" si="8"/>
        <v>779222</v>
      </c>
      <c r="BH138">
        <f t="shared" si="9"/>
        <v>1907097.3078806268</v>
      </c>
      <c r="BI138">
        <f t="shared" si="11"/>
        <v>1775349.3078806268</v>
      </c>
    </row>
    <row r="139" spans="1:61" x14ac:dyDescent="0.25">
      <c r="A139" t="str">
        <f>'B 103 Q2 2023'!A139</f>
        <v>1978Q3</v>
      </c>
      <c r="B139">
        <f>'B 103 Q2 2023'!B139</f>
        <v>4062321</v>
      </c>
      <c r="C139">
        <f>'B 103 Q2 2023'!C139</f>
        <v>2877225</v>
      </c>
      <c r="D139">
        <f>'B 103 Q2 2023'!D139</f>
        <v>1566324</v>
      </c>
      <c r="E139">
        <f>'B 103 Q2 2023'!E139</f>
        <v>757085</v>
      </c>
      <c r="F139">
        <f>'B 103 Q2 2023'!F139</f>
        <v>135529</v>
      </c>
      <c r="G139">
        <f>'B 103 Q2 2023'!G139</f>
        <v>418287</v>
      </c>
      <c r="H139">
        <f>'B 103 Q2 2023'!H139</f>
        <v>1185096</v>
      </c>
      <c r="I139">
        <f>'B 103 Q2 2023'!I139</f>
        <v>6457</v>
      </c>
      <c r="J139">
        <f>'B 103 Q2 2023'!J139</f>
        <v>63256</v>
      </c>
      <c r="K139">
        <f>'B 103 Q2 2023'!K139</f>
        <v>34266</v>
      </c>
      <c r="L139">
        <f>'B 103 Q2 2023'!L139</f>
        <v>349</v>
      </c>
      <c r="M139">
        <f>'B 103 Q2 2023'!M139</f>
        <v>2038</v>
      </c>
      <c r="N139">
        <f>'B 103 Q2 2023'!N139</f>
        <v>29508</v>
      </c>
      <c r="O139">
        <f>'B 103 Q2 2023'!O139</f>
        <v>9061</v>
      </c>
      <c r="P139">
        <f>'B 103 Q2 2023'!P139</f>
        <v>12692</v>
      </c>
      <c r="Q139">
        <f>'B 103 Q2 2023'!Q139</f>
        <v>2779</v>
      </c>
      <c r="R139">
        <f>'B 103 Q2 2023'!R139</f>
        <v>4976</v>
      </c>
      <c r="S139">
        <f>'B 103 Q2 2023'!S139</f>
        <v>39361</v>
      </c>
      <c r="T139">
        <f>'B 103 Q2 2023'!T139</f>
        <v>15046</v>
      </c>
      <c r="U139">
        <f>'B 103 Q2 2023'!U139</f>
        <v>24315</v>
      </c>
      <c r="V139">
        <f>'B 103 Q2 2023'!V139</f>
        <v>11349</v>
      </c>
      <c r="W139">
        <f>'B 103 Q2 2023'!W139</f>
        <v>77307</v>
      </c>
      <c r="X139">
        <f>'B 103 Q2 2023'!X139</f>
        <v>233865</v>
      </c>
      <c r="Y139">
        <f>'B 103 Q2 2023'!Y139</f>
        <v>137</v>
      </c>
      <c r="Z139">
        <f>'B 103 Q2 2023'!Z139</f>
        <v>615</v>
      </c>
      <c r="AA139">
        <f>'B 103 Q2 2023'!AA139</f>
        <v>415102</v>
      </c>
      <c r="AB139">
        <f>'B 103 Q2 2023'!AB139</f>
        <v>271486</v>
      </c>
      <c r="AC139">
        <f>'B 103 Q2 2023'!AC139</f>
        <v>1824916</v>
      </c>
      <c r="AD139">
        <f>'B 103 Q2 2023'!AD139</f>
        <v>353531</v>
      </c>
      <c r="AE139">
        <f>'B 103 Q2 2023'!AE139</f>
        <v>14992</v>
      </c>
      <c r="AF139">
        <f>'B 103 Q2 2023'!AF139</f>
        <v>23017</v>
      </c>
      <c r="AG139">
        <f>'B 103 Q2 2023'!AG139</f>
        <v>315522</v>
      </c>
      <c r="AH139">
        <f>'B 103 Q2 2023'!AH139</f>
        <v>391531</v>
      </c>
      <c r="AI139">
        <f>'B 103 Q2 2023'!AI139</f>
        <v>167988</v>
      </c>
      <c r="AJ139">
        <f>'B 103 Q2 2023'!AJ139</f>
        <v>83421</v>
      </c>
      <c r="AK139">
        <f>'B 103 Q2 2023'!AK139</f>
        <v>140123</v>
      </c>
      <c r="AL139">
        <f>'B 103 Q2 2023'!AL139</f>
        <v>11542</v>
      </c>
      <c r="AM139">
        <f>'B 103 Q2 2023'!AM139</f>
        <v>247814</v>
      </c>
      <c r="AN139">
        <f>'B 103 Q2 2023'!AN139</f>
        <v>30596</v>
      </c>
      <c r="AO139">
        <f>'B 103 Q2 2023'!AO139</f>
        <v>789902</v>
      </c>
      <c r="AP139">
        <f>'B 103 Q2 2023'!AP139</f>
        <v>2237405</v>
      </c>
      <c r="AQ139">
        <f>'B 103 Q2 2023'!AQ139</f>
        <v>895681</v>
      </c>
      <c r="AR139">
        <f>'B 103 Q2 2023'!AR139</f>
        <v>895681</v>
      </c>
      <c r="AS139">
        <f>'B 103 Q2 2023'!AS139</f>
        <v>0</v>
      </c>
      <c r="AT139">
        <f>'B 103 Q2 2023'!AT139</f>
        <v>44395</v>
      </c>
      <c r="AU139">
        <f>'B 103 Q2 2023'!AU139</f>
        <v>42.016346806463559</v>
      </c>
      <c r="AV139">
        <f>'B 103 Q2 2023'!AV139</f>
        <v>79.255520749026033</v>
      </c>
      <c r="AW139">
        <f>'B 103 Q2 2023'!AW139</f>
        <v>33.300274461179463</v>
      </c>
      <c r="AX139">
        <f>'B 103 Q2 2023'!AX139</f>
        <v>2817819</v>
      </c>
      <c r="AY139">
        <f>'B 103 Q2 2023'!AY139</f>
        <v>1632723</v>
      </c>
      <c r="AZ139">
        <f>'B 103 Q2 2023'!AZ139</f>
        <v>577069</v>
      </c>
      <c r="BA139">
        <f>'B 103 Q2 2023'!BA139</f>
        <v>528423</v>
      </c>
      <c r="BB139">
        <f>'B 103 Q2 2023'!BB139</f>
        <v>108076</v>
      </c>
      <c r="BC139">
        <f>'B 103 Q2 2023'!BC139</f>
        <v>419155</v>
      </c>
      <c r="BD139">
        <f>'B 103 Q2 2023'!BD139</f>
        <v>992903</v>
      </c>
      <c r="BF139">
        <f t="shared" si="10"/>
        <v>42.016346806463559</v>
      </c>
      <c r="BG139">
        <f t="shared" si="8"/>
        <v>789902</v>
      </c>
      <c r="BH139">
        <f t="shared" si="9"/>
        <v>1879987.3383530001</v>
      </c>
      <c r="BI139">
        <f t="shared" si="11"/>
        <v>1744458.3383530001</v>
      </c>
    </row>
    <row r="140" spans="1:61" x14ac:dyDescent="0.25">
      <c r="A140" t="str">
        <f>'B 103 Q2 2023'!A140</f>
        <v>1978Q4</v>
      </c>
      <c r="B140">
        <f>'B 103 Q2 2023'!B140</f>
        <v>4230882</v>
      </c>
      <c r="C140">
        <f>'B 103 Q2 2023'!C140</f>
        <v>2978655</v>
      </c>
      <c r="D140">
        <f>'B 103 Q2 2023'!D140</f>
        <v>1620822</v>
      </c>
      <c r="E140">
        <f>'B 103 Q2 2023'!E140</f>
        <v>782627</v>
      </c>
      <c r="F140">
        <f>'B 103 Q2 2023'!F140</f>
        <v>139690</v>
      </c>
      <c r="G140">
        <f>'B 103 Q2 2023'!G140</f>
        <v>435516</v>
      </c>
      <c r="H140">
        <f>'B 103 Q2 2023'!H140</f>
        <v>1252227</v>
      </c>
      <c r="I140">
        <f>'B 103 Q2 2023'!I140</f>
        <v>8317</v>
      </c>
      <c r="J140">
        <f>'B 103 Q2 2023'!J140</f>
        <v>73015</v>
      </c>
      <c r="K140">
        <f>'B 103 Q2 2023'!K140</f>
        <v>38182</v>
      </c>
      <c r="L140">
        <f>'B 103 Q2 2023'!L140</f>
        <v>610</v>
      </c>
      <c r="M140">
        <f>'B 103 Q2 2023'!M140</f>
        <v>2509</v>
      </c>
      <c r="N140">
        <f>'B 103 Q2 2023'!N140</f>
        <v>31966</v>
      </c>
      <c r="O140">
        <f>'B 103 Q2 2023'!O140</f>
        <v>9512</v>
      </c>
      <c r="P140">
        <f>'B 103 Q2 2023'!P140</f>
        <v>15070</v>
      </c>
      <c r="Q140">
        <f>'B 103 Q2 2023'!Q140</f>
        <v>2773</v>
      </c>
      <c r="R140">
        <f>'B 103 Q2 2023'!R140</f>
        <v>4611</v>
      </c>
      <c r="S140">
        <f>'B 103 Q2 2023'!S140</f>
        <v>42037</v>
      </c>
      <c r="T140">
        <f>'B 103 Q2 2023'!T140</f>
        <v>15539</v>
      </c>
      <c r="U140">
        <f>'B 103 Q2 2023'!U140</f>
        <v>26498</v>
      </c>
      <c r="V140">
        <f>'B 103 Q2 2023'!V140</f>
        <v>13023</v>
      </c>
      <c r="W140">
        <f>'B 103 Q2 2023'!W140</f>
        <v>72345</v>
      </c>
      <c r="X140">
        <f>'B 103 Q2 2023'!X140</f>
        <v>259898</v>
      </c>
      <c r="Y140">
        <f>'B 103 Q2 2023'!Y140</f>
        <v>143</v>
      </c>
      <c r="Z140">
        <f>'B 103 Q2 2023'!Z140</f>
        <v>618</v>
      </c>
      <c r="AA140">
        <f>'B 103 Q2 2023'!AA140</f>
        <v>407281</v>
      </c>
      <c r="AB140">
        <f>'B 103 Q2 2023'!AB140</f>
        <v>302283</v>
      </c>
      <c r="AC140">
        <f>'B 103 Q2 2023'!AC140</f>
        <v>1892845</v>
      </c>
      <c r="AD140">
        <f>'B 103 Q2 2023'!AD140</f>
        <v>361147</v>
      </c>
      <c r="AE140">
        <f>'B 103 Q2 2023'!AE140</f>
        <v>15499</v>
      </c>
      <c r="AF140">
        <f>'B 103 Q2 2023'!AF140</f>
        <v>25041</v>
      </c>
      <c r="AG140">
        <f>'B 103 Q2 2023'!AG140</f>
        <v>320607</v>
      </c>
      <c r="AH140">
        <f>'B 103 Q2 2023'!AH140</f>
        <v>404909</v>
      </c>
      <c r="AI140">
        <f>'B 103 Q2 2023'!AI140</f>
        <v>173563</v>
      </c>
      <c r="AJ140">
        <f>'B 103 Q2 2023'!AJ140</f>
        <v>89550</v>
      </c>
      <c r="AK140">
        <f>'B 103 Q2 2023'!AK140</f>
        <v>141797</v>
      </c>
      <c r="AL140">
        <f>'B 103 Q2 2023'!AL140</f>
        <v>12979</v>
      </c>
      <c r="AM140">
        <f>'B 103 Q2 2023'!AM140</f>
        <v>271823</v>
      </c>
      <c r="AN140">
        <f>'B 103 Q2 2023'!AN140</f>
        <v>34055</v>
      </c>
      <c r="AO140">
        <f>'B 103 Q2 2023'!AO140</f>
        <v>807932</v>
      </c>
      <c r="AP140">
        <f>'B 103 Q2 2023'!AP140</f>
        <v>2338037</v>
      </c>
      <c r="AQ140">
        <f>'B 103 Q2 2023'!AQ140</f>
        <v>856213</v>
      </c>
      <c r="AR140">
        <f>'B 103 Q2 2023'!AR140</f>
        <v>856213</v>
      </c>
      <c r="AS140">
        <f>'B 103 Q2 2023'!AS140</f>
        <v>0</v>
      </c>
      <c r="AT140">
        <f>'B 103 Q2 2023'!AT140</f>
        <v>49919</v>
      </c>
      <c r="AU140">
        <f>'B 103 Q2 2023'!AU140</f>
        <v>38.756098535960923</v>
      </c>
      <c r="AV140">
        <f>'B 103 Q2 2023'!AV140</f>
        <v>84.541366001955453</v>
      </c>
      <c r="AW140">
        <f>'B 103 Q2 2023'!AW140</f>
        <v>32.764935111365219</v>
      </c>
      <c r="AX140">
        <f>'B 103 Q2 2023'!AX140</f>
        <v>2940076</v>
      </c>
      <c r="AY140">
        <f>'B 103 Q2 2023'!AY140</f>
        <v>1687849</v>
      </c>
      <c r="AZ140">
        <f>'B 103 Q2 2023'!AZ140</f>
        <v>591790</v>
      </c>
      <c r="BA140">
        <f>'B 103 Q2 2023'!BA140</f>
        <v>546499</v>
      </c>
      <c r="BB140">
        <f>'B 103 Q2 2023'!BB140</f>
        <v>111133</v>
      </c>
      <c r="BC140">
        <f>'B 103 Q2 2023'!BC140</f>
        <v>438427</v>
      </c>
      <c r="BD140">
        <f>'B 103 Q2 2023'!BD140</f>
        <v>1047231</v>
      </c>
      <c r="BF140">
        <f t="shared" si="10"/>
        <v>38.756098535960923</v>
      </c>
      <c r="BG140">
        <f t="shared" si="8"/>
        <v>807932</v>
      </c>
      <c r="BH140">
        <f t="shared" si="9"/>
        <v>2084657.7197401277</v>
      </c>
      <c r="BI140">
        <f t="shared" si="11"/>
        <v>1944967.7197401277</v>
      </c>
    </row>
    <row r="141" spans="1:61" x14ac:dyDescent="0.25">
      <c r="A141" t="str">
        <f>'B 103 Q2 2023'!A141</f>
        <v>1979Q1</v>
      </c>
      <c r="B141">
        <f>'B 103 Q2 2023'!B141</f>
        <v>4386182</v>
      </c>
      <c r="C141">
        <f>'B 103 Q2 2023'!C141</f>
        <v>3089738</v>
      </c>
      <c r="D141">
        <f>'B 103 Q2 2023'!D141</f>
        <v>1675604</v>
      </c>
      <c r="E141">
        <f>'B 103 Q2 2023'!E141</f>
        <v>813960</v>
      </c>
      <c r="F141">
        <f>'B 103 Q2 2023'!F141</f>
        <v>143977</v>
      </c>
      <c r="G141">
        <f>'B 103 Q2 2023'!G141</f>
        <v>456197</v>
      </c>
      <c r="H141">
        <f>'B 103 Q2 2023'!H141</f>
        <v>1296444</v>
      </c>
      <c r="I141">
        <f>'B 103 Q2 2023'!I141</f>
        <v>12524</v>
      </c>
      <c r="J141">
        <f>'B 103 Q2 2023'!J141</f>
        <v>70571</v>
      </c>
      <c r="K141">
        <f>'B 103 Q2 2023'!K141</f>
        <v>36026</v>
      </c>
      <c r="L141">
        <f>'B 103 Q2 2023'!L141</f>
        <v>1028</v>
      </c>
      <c r="M141">
        <f>'B 103 Q2 2023'!M141</f>
        <v>3434</v>
      </c>
      <c r="N141">
        <f>'B 103 Q2 2023'!N141</f>
        <v>31664</v>
      </c>
      <c r="O141">
        <f>'B 103 Q2 2023'!O141</f>
        <v>8896</v>
      </c>
      <c r="P141">
        <f>'B 103 Q2 2023'!P141</f>
        <v>14519</v>
      </c>
      <c r="Q141">
        <f>'B 103 Q2 2023'!Q141</f>
        <v>3364</v>
      </c>
      <c r="R141">
        <f>'B 103 Q2 2023'!R141</f>
        <v>4885</v>
      </c>
      <c r="S141">
        <f>'B 103 Q2 2023'!S141</f>
        <v>41436</v>
      </c>
      <c r="T141">
        <f>'B 103 Q2 2023'!T141</f>
        <v>16344</v>
      </c>
      <c r="U141">
        <f>'B 103 Q2 2023'!U141</f>
        <v>25092</v>
      </c>
      <c r="V141">
        <f>'B 103 Q2 2023'!V141</f>
        <v>13463</v>
      </c>
      <c r="W141">
        <f>'B 103 Q2 2023'!W141</f>
        <v>76954</v>
      </c>
      <c r="X141">
        <f>'B 103 Q2 2023'!X141</f>
        <v>265044</v>
      </c>
      <c r="Y141">
        <f>'B 103 Q2 2023'!Y141</f>
        <v>149</v>
      </c>
      <c r="Z141">
        <f>'B 103 Q2 2023'!Z141</f>
        <v>680</v>
      </c>
      <c r="AA141">
        <f>'B 103 Q2 2023'!AA141</f>
        <v>438034</v>
      </c>
      <c r="AB141">
        <f>'B 103 Q2 2023'!AB141</f>
        <v>305437</v>
      </c>
      <c r="AC141">
        <f>'B 103 Q2 2023'!AC141</f>
        <v>1951614</v>
      </c>
      <c r="AD141">
        <f>'B 103 Q2 2023'!AD141</f>
        <v>370006</v>
      </c>
      <c r="AE141">
        <f>'B 103 Q2 2023'!AE141</f>
        <v>17665</v>
      </c>
      <c r="AF141">
        <f>'B 103 Q2 2023'!AF141</f>
        <v>27366</v>
      </c>
      <c r="AG141">
        <f>'B 103 Q2 2023'!AG141</f>
        <v>324975</v>
      </c>
      <c r="AH141">
        <f>'B 103 Q2 2023'!AH141</f>
        <v>419215</v>
      </c>
      <c r="AI141">
        <f>'B 103 Q2 2023'!AI141</f>
        <v>180067</v>
      </c>
      <c r="AJ141">
        <f>'B 103 Q2 2023'!AJ141</f>
        <v>93963</v>
      </c>
      <c r="AK141">
        <f>'B 103 Q2 2023'!AK141</f>
        <v>145185</v>
      </c>
      <c r="AL141">
        <f>'B 103 Q2 2023'!AL141</f>
        <v>13211</v>
      </c>
      <c r="AM141">
        <f>'B 103 Q2 2023'!AM141</f>
        <v>275152</v>
      </c>
      <c r="AN141">
        <f>'B 103 Q2 2023'!AN141</f>
        <v>38940</v>
      </c>
      <c r="AO141">
        <f>'B 103 Q2 2023'!AO141</f>
        <v>835090</v>
      </c>
      <c r="AP141">
        <f>'B 103 Q2 2023'!AP141</f>
        <v>2434568</v>
      </c>
      <c r="AQ141">
        <f>'B 103 Q2 2023'!AQ141</f>
        <v>910760</v>
      </c>
      <c r="AR141">
        <f>'B 103 Q2 2023'!AR141</f>
        <v>910760</v>
      </c>
      <c r="AS141">
        <f>'B 103 Q2 2023'!AS141</f>
        <v>0</v>
      </c>
      <c r="AT141">
        <f>'B 103 Q2 2023'!AT141</f>
        <v>50807</v>
      </c>
      <c r="AU141">
        <f>'B 103 Q2 2023'!AU141</f>
        <v>39.496410432294113</v>
      </c>
      <c r="AV141">
        <f>'B 103 Q2 2023'!AV141</f>
        <v>82.076525883681541</v>
      </c>
      <c r="AW141">
        <f>'B 103 Q2 2023'!AW141</f>
        <v>32.417281531586966</v>
      </c>
      <c r="AX141">
        <f>'B 103 Q2 2023'!AX141</f>
        <v>3040940</v>
      </c>
      <c r="AY141">
        <f>'B 103 Q2 2023'!AY141</f>
        <v>1744496</v>
      </c>
      <c r="AZ141">
        <f>'B 103 Q2 2023'!AZ141</f>
        <v>606645</v>
      </c>
      <c r="BA141">
        <f>'B 103 Q2 2023'!BA141</f>
        <v>565968</v>
      </c>
      <c r="BB141">
        <f>'B 103 Q2 2023'!BB141</f>
        <v>114467</v>
      </c>
      <c r="BC141">
        <f>'B 103 Q2 2023'!BC141</f>
        <v>457416</v>
      </c>
      <c r="BD141">
        <f>'B 103 Q2 2023'!BD141</f>
        <v>1089326</v>
      </c>
      <c r="BF141">
        <f t="shared" si="10"/>
        <v>39.496410432294113</v>
      </c>
      <c r="BG141">
        <f t="shared" si="8"/>
        <v>835090</v>
      </c>
      <c r="BH141">
        <f t="shared" si="9"/>
        <v>2114344.0400274741</v>
      </c>
      <c r="BI141">
        <f t="shared" si="11"/>
        <v>1970367.0400274741</v>
      </c>
    </row>
    <row r="142" spans="1:61" x14ac:dyDescent="0.25">
      <c r="A142" t="str">
        <f>'B 103 Q2 2023'!A142</f>
        <v>1979Q2</v>
      </c>
      <c r="B142">
        <f>'B 103 Q2 2023'!B142</f>
        <v>4537477</v>
      </c>
      <c r="C142">
        <f>'B 103 Q2 2023'!C142</f>
        <v>3208429</v>
      </c>
      <c r="D142">
        <f>'B 103 Q2 2023'!D142</f>
        <v>1736605</v>
      </c>
      <c r="E142">
        <f>'B 103 Q2 2023'!E142</f>
        <v>844806</v>
      </c>
      <c r="F142">
        <f>'B 103 Q2 2023'!F142</f>
        <v>149145</v>
      </c>
      <c r="G142">
        <f>'B 103 Q2 2023'!G142</f>
        <v>477873</v>
      </c>
      <c r="H142">
        <f>'B 103 Q2 2023'!H142</f>
        <v>1329048</v>
      </c>
      <c r="I142">
        <f>'B 103 Q2 2023'!I142</f>
        <v>11273</v>
      </c>
      <c r="J142">
        <f>'B 103 Q2 2023'!J142</f>
        <v>68771</v>
      </c>
      <c r="K142">
        <f>'B 103 Q2 2023'!K142</f>
        <v>33981</v>
      </c>
      <c r="L142">
        <f>'B 103 Q2 2023'!L142</f>
        <v>1581</v>
      </c>
      <c r="M142">
        <f>'B 103 Q2 2023'!M142</f>
        <v>2949</v>
      </c>
      <c r="N142">
        <f>'B 103 Q2 2023'!N142</f>
        <v>34343</v>
      </c>
      <c r="O142">
        <f>'B 103 Q2 2023'!O142</f>
        <v>8604</v>
      </c>
      <c r="P142">
        <f>'B 103 Q2 2023'!P142</f>
        <v>17689</v>
      </c>
      <c r="Q142">
        <f>'B 103 Q2 2023'!Q142</f>
        <v>3430</v>
      </c>
      <c r="R142">
        <f>'B 103 Q2 2023'!R142</f>
        <v>4620</v>
      </c>
      <c r="S142">
        <f>'B 103 Q2 2023'!S142</f>
        <v>42940</v>
      </c>
      <c r="T142">
        <f>'B 103 Q2 2023'!T142</f>
        <v>17158</v>
      </c>
      <c r="U142">
        <f>'B 103 Q2 2023'!U142</f>
        <v>25782</v>
      </c>
      <c r="V142">
        <f>'B 103 Q2 2023'!V142</f>
        <v>13984</v>
      </c>
      <c r="W142">
        <f>'B 103 Q2 2023'!W142</f>
        <v>78445</v>
      </c>
      <c r="X142">
        <f>'B 103 Q2 2023'!X142</f>
        <v>271605</v>
      </c>
      <c r="Y142">
        <f>'B 103 Q2 2023'!Y142</f>
        <v>160</v>
      </c>
      <c r="Z142">
        <f>'B 103 Q2 2023'!Z142</f>
        <v>800</v>
      </c>
      <c r="AA142">
        <f>'B 103 Q2 2023'!AA142</f>
        <v>459209</v>
      </c>
      <c r="AB142">
        <f>'B 103 Q2 2023'!AB142</f>
        <v>309007</v>
      </c>
      <c r="AC142">
        <f>'B 103 Q2 2023'!AC142</f>
        <v>1993928</v>
      </c>
      <c r="AD142">
        <f>'B 103 Q2 2023'!AD142</f>
        <v>380512</v>
      </c>
      <c r="AE142">
        <f>'B 103 Q2 2023'!AE142</f>
        <v>20564</v>
      </c>
      <c r="AF142">
        <f>'B 103 Q2 2023'!AF142</f>
        <v>29681</v>
      </c>
      <c r="AG142">
        <f>'B 103 Q2 2023'!AG142</f>
        <v>330267</v>
      </c>
      <c r="AH142">
        <f>'B 103 Q2 2023'!AH142</f>
        <v>434688</v>
      </c>
      <c r="AI142">
        <f>'B 103 Q2 2023'!AI142</f>
        <v>190082</v>
      </c>
      <c r="AJ142">
        <f>'B 103 Q2 2023'!AJ142</f>
        <v>99016</v>
      </c>
      <c r="AK142">
        <f>'B 103 Q2 2023'!AK142</f>
        <v>145589</v>
      </c>
      <c r="AL142">
        <f>'B 103 Q2 2023'!AL142</f>
        <v>13756</v>
      </c>
      <c r="AM142">
        <f>'B 103 Q2 2023'!AM142</f>
        <v>289137</v>
      </c>
      <c r="AN142">
        <f>'B 103 Q2 2023'!AN142</f>
        <v>34071</v>
      </c>
      <c r="AO142">
        <f>'B 103 Q2 2023'!AO142</f>
        <v>841764</v>
      </c>
      <c r="AP142">
        <f>'B 103 Q2 2023'!AP142</f>
        <v>2543549</v>
      </c>
      <c r="AQ142">
        <f>'B 103 Q2 2023'!AQ142</f>
        <v>920994</v>
      </c>
      <c r="AR142">
        <f>'B 103 Q2 2023'!AR142</f>
        <v>920994</v>
      </c>
      <c r="AS142">
        <f>'B 103 Q2 2023'!AS142</f>
        <v>0</v>
      </c>
      <c r="AT142">
        <f>'B 103 Q2 2023'!AT142</f>
        <v>52911</v>
      </c>
      <c r="AU142">
        <f>'B 103 Q2 2023'!AU142</f>
        <v>38.289215537642605</v>
      </c>
      <c r="AV142">
        <f>'B 103 Q2 2023'!AV142</f>
        <v>83.704219625142457</v>
      </c>
      <c r="AW142">
        <f>'B 103 Q2 2023'!AW142</f>
        <v>32.049689066372537</v>
      </c>
      <c r="AX142">
        <f>'B 103 Q2 2023'!AX142</f>
        <v>3126385</v>
      </c>
      <c r="AY142">
        <f>'B 103 Q2 2023'!AY142</f>
        <v>1797337</v>
      </c>
      <c r="AZ142">
        <f>'B 103 Q2 2023'!AZ142</f>
        <v>622052</v>
      </c>
      <c r="BA142">
        <f>'B 103 Q2 2023'!BA142</f>
        <v>584997</v>
      </c>
      <c r="BB142">
        <f>'B 103 Q2 2023'!BB142</f>
        <v>117992</v>
      </c>
      <c r="BC142">
        <f>'B 103 Q2 2023'!BC142</f>
        <v>472296</v>
      </c>
      <c r="BD142">
        <f>'B 103 Q2 2023'!BD142</f>
        <v>1132457</v>
      </c>
      <c r="BF142">
        <f t="shared" si="10"/>
        <v>38.289215537642605</v>
      </c>
      <c r="BG142">
        <f t="shared" si="8"/>
        <v>841764</v>
      </c>
      <c r="BH142">
        <f t="shared" si="9"/>
        <v>2198436.2650951971</v>
      </c>
      <c r="BI142">
        <f t="shared" si="11"/>
        <v>2049291.2650951971</v>
      </c>
    </row>
    <row r="143" spans="1:61" x14ac:dyDescent="0.25">
      <c r="A143" t="str">
        <f>'B 103 Q2 2023'!A143</f>
        <v>1979Q3</v>
      </c>
      <c r="B143">
        <f>'B 103 Q2 2023'!B143</f>
        <v>4722321</v>
      </c>
      <c r="C143">
        <f>'B 103 Q2 2023'!C143</f>
        <v>3329795</v>
      </c>
      <c r="D143">
        <f>'B 103 Q2 2023'!D143</f>
        <v>1804871</v>
      </c>
      <c r="E143">
        <f>'B 103 Q2 2023'!E143</f>
        <v>875088</v>
      </c>
      <c r="F143">
        <f>'B 103 Q2 2023'!F143</f>
        <v>154351</v>
      </c>
      <c r="G143">
        <f>'B 103 Q2 2023'!G143</f>
        <v>495485</v>
      </c>
      <c r="H143">
        <f>'B 103 Q2 2023'!H143</f>
        <v>1392526</v>
      </c>
      <c r="I143">
        <f>'B 103 Q2 2023'!I143</f>
        <v>9777</v>
      </c>
      <c r="J143">
        <f>'B 103 Q2 2023'!J143</f>
        <v>68762</v>
      </c>
      <c r="K143">
        <f>'B 103 Q2 2023'!K143</f>
        <v>37659</v>
      </c>
      <c r="L143">
        <f>'B 103 Q2 2023'!L143</f>
        <v>2246</v>
      </c>
      <c r="M143">
        <f>'B 103 Q2 2023'!M143</f>
        <v>2685</v>
      </c>
      <c r="N143">
        <f>'B 103 Q2 2023'!N143</f>
        <v>28160</v>
      </c>
      <c r="O143">
        <f>'B 103 Q2 2023'!O143</f>
        <v>7732</v>
      </c>
      <c r="P143">
        <f>'B 103 Q2 2023'!P143</f>
        <v>13855</v>
      </c>
      <c r="Q143">
        <f>'B 103 Q2 2023'!Q143</f>
        <v>2570</v>
      </c>
      <c r="R143">
        <f>'B 103 Q2 2023'!R143</f>
        <v>4003</v>
      </c>
      <c r="S143">
        <f>'B 103 Q2 2023'!S143</f>
        <v>44530</v>
      </c>
      <c r="T143">
        <f>'B 103 Q2 2023'!T143</f>
        <v>17980</v>
      </c>
      <c r="U143">
        <f>'B 103 Q2 2023'!U143</f>
        <v>26550</v>
      </c>
      <c r="V143">
        <f>'B 103 Q2 2023'!V143</f>
        <v>14725</v>
      </c>
      <c r="W143">
        <f>'B 103 Q2 2023'!W143</f>
        <v>83852</v>
      </c>
      <c r="X143">
        <f>'B 103 Q2 2023'!X143</f>
        <v>277424</v>
      </c>
      <c r="Y143">
        <f>'B 103 Q2 2023'!Y143</f>
        <v>166</v>
      </c>
      <c r="Z143">
        <f>'B 103 Q2 2023'!Z143</f>
        <v>939</v>
      </c>
      <c r="AA143">
        <f>'B 103 Q2 2023'!AA143</f>
        <v>490540</v>
      </c>
      <c r="AB143">
        <f>'B 103 Q2 2023'!AB143</f>
        <v>331061</v>
      </c>
      <c r="AC143">
        <f>'B 103 Q2 2023'!AC143</f>
        <v>2059841</v>
      </c>
      <c r="AD143">
        <f>'B 103 Q2 2023'!AD143</f>
        <v>390286</v>
      </c>
      <c r="AE143">
        <f>'B 103 Q2 2023'!AE143</f>
        <v>23828</v>
      </c>
      <c r="AF143">
        <f>'B 103 Q2 2023'!AF143</f>
        <v>32325</v>
      </c>
      <c r="AG143">
        <f>'B 103 Q2 2023'!AG143</f>
        <v>334133</v>
      </c>
      <c r="AH143">
        <f>'B 103 Q2 2023'!AH143</f>
        <v>444430</v>
      </c>
      <c r="AI143">
        <f>'B 103 Q2 2023'!AI143</f>
        <v>198376</v>
      </c>
      <c r="AJ143">
        <f>'B 103 Q2 2023'!AJ143</f>
        <v>99700</v>
      </c>
      <c r="AK143">
        <f>'B 103 Q2 2023'!AK143</f>
        <v>146354</v>
      </c>
      <c r="AL143">
        <f>'B 103 Q2 2023'!AL143</f>
        <v>14309</v>
      </c>
      <c r="AM143">
        <f>'B 103 Q2 2023'!AM143</f>
        <v>305384</v>
      </c>
      <c r="AN143">
        <f>'B 103 Q2 2023'!AN143</f>
        <v>38687</v>
      </c>
      <c r="AO143">
        <f>'B 103 Q2 2023'!AO143</f>
        <v>866745</v>
      </c>
      <c r="AP143">
        <f>'B 103 Q2 2023'!AP143</f>
        <v>2662480</v>
      </c>
      <c r="AQ143">
        <f>'B 103 Q2 2023'!AQ143</f>
        <v>980996</v>
      </c>
      <c r="AR143">
        <f>'B 103 Q2 2023'!AR143</f>
        <v>980996</v>
      </c>
      <c r="AS143">
        <f>'B 103 Q2 2023'!AS143</f>
        <v>0</v>
      </c>
      <c r="AT143">
        <f>'B 103 Q2 2023'!AT143</f>
        <v>55036</v>
      </c>
      <c r="AU143">
        <f>'B 103 Q2 2023'!AU143</f>
        <v>38.912293891654272</v>
      </c>
      <c r="AV143">
        <f>'B 103 Q2 2023'!AV143</f>
        <v>80.568530118667553</v>
      </c>
      <c r="AW143">
        <f>'B 103 Q2 2023'!AW143</f>
        <v>31.351063223961901</v>
      </c>
      <c r="AX143">
        <f>'B 103 Q2 2023'!AX143</f>
        <v>3244317</v>
      </c>
      <c r="AY143">
        <f>'B 103 Q2 2023'!AY143</f>
        <v>1851791</v>
      </c>
      <c r="AZ143">
        <f>'B 103 Q2 2023'!AZ143</f>
        <v>638816</v>
      </c>
      <c r="BA143">
        <f>'B 103 Q2 2023'!BA143</f>
        <v>604934</v>
      </c>
      <c r="BB143">
        <f>'B 103 Q2 2023'!BB143</f>
        <v>121700</v>
      </c>
      <c r="BC143">
        <f>'B 103 Q2 2023'!BC143</f>
        <v>486341</v>
      </c>
      <c r="BD143">
        <f>'B 103 Q2 2023'!BD143</f>
        <v>1184476</v>
      </c>
      <c r="BF143">
        <f t="shared" si="10"/>
        <v>38.912293891654272</v>
      </c>
      <c r="BG143">
        <f t="shared" si="8"/>
        <v>866745</v>
      </c>
      <c r="BH143">
        <f t="shared" si="9"/>
        <v>2227432.2927692924</v>
      </c>
      <c r="BI143">
        <f t="shared" si="11"/>
        <v>2073081.2927692924</v>
      </c>
    </row>
    <row r="144" spans="1:61" x14ac:dyDescent="0.25">
      <c r="A144" t="str">
        <f>'B 103 Q2 2023'!A144</f>
        <v>1979Q4</v>
      </c>
      <c r="B144">
        <f>'B 103 Q2 2023'!B144</f>
        <v>4896595</v>
      </c>
      <c r="C144">
        <f>'B 103 Q2 2023'!C144</f>
        <v>3439598</v>
      </c>
      <c r="D144">
        <f>'B 103 Q2 2023'!D144</f>
        <v>1860175</v>
      </c>
      <c r="E144">
        <f>'B 103 Q2 2023'!E144</f>
        <v>905871</v>
      </c>
      <c r="F144">
        <f>'B 103 Q2 2023'!F144</f>
        <v>159800</v>
      </c>
      <c r="G144">
        <f>'B 103 Q2 2023'!G144</f>
        <v>513751</v>
      </c>
      <c r="H144">
        <f>'B 103 Q2 2023'!H144</f>
        <v>1456997</v>
      </c>
      <c r="I144">
        <f>'B 103 Q2 2023'!I144</f>
        <v>10080</v>
      </c>
      <c r="J144">
        <f>'B 103 Q2 2023'!J144</f>
        <v>79073</v>
      </c>
      <c r="K144">
        <f>'B 103 Q2 2023'!K144</f>
        <v>40414</v>
      </c>
      <c r="L144">
        <f>'B 103 Q2 2023'!L144</f>
        <v>3000</v>
      </c>
      <c r="M144">
        <f>'B 103 Q2 2023'!M144</f>
        <v>3116</v>
      </c>
      <c r="N144">
        <f>'B 103 Q2 2023'!N144</f>
        <v>29316</v>
      </c>
      <c r="O144">
        <f>'B 103 Q2 2023'!O144</f>
        <v>9586</v>
      </c>
      <c r="P144">
        <f>'B 103 Q2 2023'!P144</f>
        <v>13472</v>
      </c>
      <c r="Q144">
        <f>'B 103 Q2 2023'!Q144</f>
        <v>1800</v>
      </c>
      <c r="R144">
        <f>'B 103 Q2 2023'!R144</f>
        <v>4458</v>
      </c>
      <c r="S144">
        <f>'B 103 Q2 2023'!S144</f>
        <v>47101</v>
      </c>
      <c r="T144">
        <f>'B 103 Q2 2023'!T144</f>
        <v>18803</v>
      </c>
      <c r="U144">
        <f>'B 103 Q2 2023'!U144</f>
        <v>28298</v>
      </c>
      <c r="V144">
        <f>'B 103 Q2 2023'!V144</f>
        <v>16695</v>
      </c>
      <c r="W144">
        <f>'B 103 Q2 2023'!W144</f>
        <v>83307</v>
      </c>
      <c r="X144">
        <f>'B 103 Q2 2023'!X144</f>
        <v>306867</v>
      </c>
      <c r="Y144">
        <f>'B 103 Q2 2023'!Y144</f>
        <v>176</v>
      </c>
      <c r="Z144">
        <f>'B 103 Q2 2023'!Z144</f>
        <v>1060</v>
      </c>
      <c r="AA144">
        <f>'B 103 Q2 2023'!AA144</f>
        <v>479655</v>
      </c>
      <c r="AB144">
        <f>'B 103 Q2 2023'!AB144</f>
        <v>357137</v>
      </c>
      <c r="AC144">
        <f>'B 103 Q2 2023'!AC144</f>
        <v>2132865</v>
      </c>
      <c r="AD144">
        <f>'B 103 Q2 2023'!AD144</f>
        <v>397461</v>
      </c>
      <c r="AE144">
        <f>'B 103 Q2 2023'!AE144</f>
        <v>24518</v>
      </c>
      <c r="AF144">
        <f>'B 103 Q2 2023'!AF144</f>
        <v>35028</v>
      </c>
      <c r="AG144">
        <f>'B 103 Q2 2023'!AG144</f>
        <v>337915</v>
      </c>
      <c r="AH144">
        <f>'B 103 Q2 2023'!AH144</f>
        <v>454311</v>
      </c>
      <c r="AI144">
        <f>'B 103 Q2 2023'!AI144</f>
        <v>204440</v>
      </c>
      <c r="AJ144">
        <f>'B 103 Q2 2023'!AJ144</f>
        <v>105883</v>
      </c>
      <c r="AK144">
        <f>'B 103 Q2 2023'!AK144</f>
        <v>143988</v>
      </c>
      <c r="AL144">
        <f>'B 103 Q2 2023'!AL144</f>
        <v>16399</v>
      </c>
      <c r="AM144">
        <f>'B 103 Q2 2023'!AM144</f>
        <v>327378</v>
      </c>
      <c r="AN144">
        <f>'B 103 Q2 2023'!AN144</f>
        <v>40986</v>
      </c>
      <c r="AO144">
        <f>'B 103 Q2 2023'!AO144</f>
        <v>896330</v>
      </c>
      <c r="AP144">
        <f>'B 103 Q2 2023'!AP144</f>
        <v>2763730</v>
      </c>
      <c r="AQ144">
        <f>'B 103 Q2 2023'!AQ144</f>
        <v>1014625</v>
      </c>
      <c r="AR144">
        <f>'B 103 Q2 2023'!AR144</f>
        <v>1014625</v>
      </c>
      <c r="AS144">
        <f>'B 103 Q2 2023'!AS144</f>
        <v>0</v>
      </c>
      <c r="AT144">
        <f>'B 103 Q2 2023'!AT144</f>
        <v>63076</v>
      </c>
      <c r="AU144">
        <f>'B 103 Q2 2023'!AU144</f>
        <v>38.994443234128113</v>
      </c>
      <c r="AV144">
        <f>'B 103 Q2 2023'!AV144</f>
        <v>79.03606199581003</v>
      </c>
      <c r="AW144">
        <f>'B 103 Q2 2023'!AW144</f>
        <v>30.819672329446441</v>
      </c>
      <c r="AX144">
        <f>'B 103 Q2 2023'!AX144</f>
        <v>3363252</v>
      </c>
      <c r="AY144">
        <f>'B 103 Q2 2023'!AY144</f>
        <v>1906255</v>
      </c>
      <c r="AZ144">
        <f>'B 103 Q2 2023'!AZ144</f>
        <v>656696</v>
      </c>
      <c r="BA144">
        <f>'B 103 Q2 2023'!BA144</f>
        <v>624412</v>
      </c>
      <c r="BB144">
        <f>'B 103 Q2 2023'!BB144</f>
        <v>125509</v>
      </c>
      <c r="BC144">
        <f>'B 103 Q2 2023'!BC144</f>
        <v>499638</v>
      </c>
      <c r="BD144">
        <f>'B 103 Q2 2023'!BD144</f>
        <v>1230387</v>
      </c>
      <c r="BF144">
        <f t="shared" si="10"/>
        <v>38.994443234128113</v>
      </c>
      <c r="BG144">
        <f t="shared" si="8"/>
        <v>896330</v>
      </c>
      <c r="BH144">
        <f t="shared" si="9"/>
        <v>2298609.5598757719</v>
      </c>
      <c r="BI144">
        <f t="shared" si="11"/>
        <v>2138809.5598757719</v>
      </c>
    </row>
    <row r="145" spans="1:61" x14ac:dyDescent="0.25">
      <c r="A145" t="str">
        <f>'B 103 Q2 2023'!A145</f>
        <v>1980Q1</v>
      </c>
      <c r="B145">
        <f>'B 103 Q2 2023'!B145</f>
        <v>5047536</v>
      </c>
      <c r="C145">
        <f>'B 103 Q2 2023'!C145</f>
        <v>3565894</v>
      </c>
      <c r="D145">
        <f>'B 103 Q2 2023'!D145</f>
        <v>1912087</v>
      </c>
      <c r="E145">
        <f>'B 103 Q2 2023'!E145</f>
        <v>947320</v>
      </c>
      <c r="F145">
        <f>'B 103 Q2 2023'!F145</f>
        <v>165493</v>
      </c>
      <c r="G145">
        <f>'B 103 Q2 2023'!G145</f>
        <v>540995</v>
      </c>
      <c r="H145">
        <f>'B 103 Q2 2023'!H145</f>
        <v>1481642</v>
      </c>
      <c r="I145">
        <f>'B 103 Q2 2023'!I145</f>
        <v>9174</v>
      </c>
      <c r="J145">
        <f>'B 103 Q2 2023'!J145</f>
        <v>76665</v>
      </c>
      <c r="K145">
        <f>'B 103 Q2 2023'!K145</f>
        <v>38748</v>
      </c>
      <c r="L145">
        <f>'B 103 Q2 2023'!L145</f>
        <v>3757</v>
      </c>
      <c r="M145">
        <f>'B 103 Q2 2023'!M145</f>
        <v>2334</v>
      </c>
      <c r="N145">
        <f>'B 103 Q2 2023'!N145</f>
        <v>34124</v>
      </c>
      <c r="O145">
        <f>'B 103 Q2 2023'!O145</f>
        <v>10176</v>
      </c>
      <c r="P145">
        <f>'B 103 Q2 2023'!P145</f>
        <v>14300</v>
      </c>
      <c r="Q145">
        <f>'B 103 Q2 2023'!Q145</f>
        <v>1933</v>
      </c>
      <c r="R145">
        <f>'B 103 Q2 2023'!R145</f>
        <v>7715</v>
      </c>
      <c r="S145">
        <f>'B 103 Q2 2023'!S145</f>
        <v>45853</v>
      </c>
      <c r="T145">
        <f>'B 103 Q2 2023'!T145</f>
        <v>20939</v>
      </c>
      <c r="U145">
        <f>'B 103 Q2 2023'!U145</f>
        <v>24914</v>
      </c>
      <c r="V145">
        <f>'B 103 Q2 2023'!V145</f>
        <v>17655</v>
      </c>
      <c r="W145">
        <f>'B 103 Q2 2023'!W145</f>
        <v>80503</v>
      </c>
      <c r="X145">
        <f>'B 103 Q2 2023'!X145</f>
        <v>311833</v>
      </c>
      <c r="Y145">
        <f>'B 103 Q2 2023'!Y145</f>
        <v>192</v>
      </c>
      <c r="Z145">
        <f>'B 103 Q2 2023'!Z145</f>
        <v>1177</v>
      </c>
      <c r="AA145">
        <f>'B 103 Q2 2023'!AA145</f>
        <v>511553</v>
      </c>
      <c r="AB145">
        <f>'B 103 Q2 2023'!AB145</f>
        <v>348074</v>
      </c>
      <c r="AC145">
        <f>'B 103 Q2 2023'!AC145</f>
        <v>2214234</v>
      </c>
      <c r="AD145">
        <f>'B 103 Q2 2023'!AD145</f>
        <v>412059</v>
      </c>
      <c r="AE145">
        <f>'B 103 Q2 2023'!AE145</f>
        <v>31052</v>
      </c>
      <c r="AF145">
        <f>'B 103 Q2 2023'!AF145</f>
        <v>37147</v>
      </c>
      <c r="AG145">
        <f>'B 103 Q2 2023'!AG145</f>
        <v>343860</v>
      </c>
      <c r="AH145">
        <f>'B 103 Q2 2023'!AH145</f>
        <v>463301</v>
      </c>
      <c r="AI145">
        <f>'B 103 Q2 2023'!AI145</f>
        <v>211726</v>
      </c>
      <c r="AJ145">
        <f>'B 103 Q2 2023'!AJ145</f>
        <v>109698</v>
      </c>
      <c r="AK145">
        <f>'B 103 Q2 2023'!AK145</f>
        <v>141876</v>
      </c>
      <c r="AL145">
        <f>'B 103 Q2 2023'!AL145</f>
        <v>16881</v>
      </c>
      <c r="AM145">
        <f>'B 103 Q2 2023'!AM145</f>
        <v>328407</v>
      </c>
      <c r="AN145">
        <f>'B 103 Q2 2023'!AN145</f>
        <v>46024</v>
      </c>
      <c r="AO145">
        <f>'B 103 Q2 2023'!AO145</f>
        <v>947562</v>
      </c>
      <c r="AP145">
        <f>'B 103 Q2 2023'!AP145</f>
        <v>2833302</v>
      </c>
      <c r="AQ145">
        <f>'B 103 Q2 2023'!AQ145</f>
        <v>956763</v>
      </c>
      <c r="AR145">
        <f>'B 103 Q2 2023'!AR145</f>
        <v>956763</v>
      </c>
      <c r="AS145">
        <f>'B 103 Q2 2023'!AS145</f>
        <v>0</v>
      </c>
      <c r="AT145">
        <f>'B 103 Q2 2023'!AT145</f>
        <v>64924</v>
      </c>
      <c r="AU145">
        <f>'B 103 Q2 2023'!AU145</f>
        <v>36.059933813900543</v>
      </c>
      <c r="AV145">
        <f>'B 103 Q2 2023'!AV145</f>
        <v>85.677856123157454</v>
      </c>
      <c r="AW145">
        <f>'B 103 Q2 2023'!AW145</f>
        <v>30.895378211179512</v>
      </c>
      <c r="AX145">
        <f>'B 103 Q2 2023'!AX145</f>
        <v>3457225</v>
      </c>
      <c r="AY145">
        <f>'B 103 Q2 2023'!AY145</f>
        <v>1975583</v>
      </c>
      <c r="AZ145">
        <f>'B 103 Q2 2023'!AZ145</f>
        <v>675321</v>
      </c>
      <c r="BA145">
        <f>'B 103 Q2 2023'!BA145</f>
        <v>644673</v>
      </c>
      <c r="BB145">
        <f>'B 103 Q2 2023'!BB145</f>
        <v>129482</v>
      </c>
      <c r="BC145">
        <f>'B 103 Q2 2023'!BC145</f>
        <v>526107</v>
      </c>
      <c r="BD145">
        <f>'B 103 Q2 2023'!BD145</f>
        <v>1242991</v>
      </c>
      <c r="BF145">
        <f t="shared" si="10"/>
        <v>36.059933813900543</v>
      </c>
      <c r="BG145">
        <f t="shared" si="8"/>
        <v>947562</v>
      </c>
      <c r="BH145">
        <f t="shared" si="9"/>
        <v>2627741.9278976312</v>
      </c>
      <c r="BI145">
        <f t="shared" si="11"/>
        <v>2462248.9278976312</v>
      </c>
    </row>
    <row r="146" spans="1:61" x14ac:dyDescent="0.25">
      <c r="A146" t="str">
        <f>'B 103 Q2 2023'!A146</f>
        <v>1980Q2</v>
      </c>
      <c r="B146">
        <f>'B 103 Q2 2023'!B146</f>
        <v>5178631</v>
      </c>
      <c r="C146">
        <f>'B 103 Q2 2023'!C146</f>
        <v>3682261</v>
      </c>
      <c r="D146">
        <f>'B 103 Q2 2023'!D146</f>
        <v>1970949</v>
      </c>
      <c r="E146">
        <f>'B 103 Q2 2023'!E146</f>
        <v>986333</v>
      </c>
      <c r="F146">
        <f>'B 103 Q2 2023'!F146</f>
        <v>171043</v>
      </c>
      <c r="G146">
        <f>'B 103 Q2 2023'!G146</f>
        <v>553935</v>
      </c>
      <c r="H146">
        <f>'B 103 Q2 2023'!H146</f>
        <v>1496370</v>
      </c>
      <c r="I146">
        <f>'B 103 Q2 2023'!I146</f>
        <v>8564</v>
      </c>
      <c r="J146">
        <f>'B 103 Q2 2023'!J146</f>
        <v>78363</v>
      </c>
      <c r="K146">
        <f>'B 103 Q2 2023'!K146</f>
        <v>36770</v>
      </c>
      <c r="L146">
        <f>'B 103 Q2 2023'!L146</f>
        <v>4432</v>
      </c>
      <c r="M146">
        <f>'B 103 Q2 2023'!M146</f>
        <v>3023</v>
      </c>
      <c r="N146">
        <f>'B 103 Q2 2023'!N146</f>
        <v>29518</v>
      </c>
      <c r="O146">
        <f>'B 103 Q2 2023'!O146</f>
        <v>9757</v>
      </c>
      <c r="P146">
        <f>'B 103 Q2 2023'!P146</f>
        <v>9914</v>
      </c>
      <c r="Q146">
        <f>'B 103 Q2 2023'!Q146</f>
        <v>1969</v>
      </c>
      <c r="R146">
        <f>'B 103 Q2 2023'!R146</f>
        <v>7878</v>
      </c>
      <c r="S146">
        <f>'B 103 Q2 2023'!S146</f>
        <v>48835</v>
      </c>
      <c r="T146">
        <f>'B 103 Q2 2023'!T146</f>
        <v>23075</v>
      </c>
      <c r="U146">
        <f>'B 103 Q2 2023'!U146</f>
        <v>25760</v>
      </c>
      <c r="V146">
        <f>'B 103 Q2 2023'!V146</f>
        <v>18631</v>
      </c>
      <c r="W146">
        <f>'B 103 Q2 2023'!W146</f>
        <v>91998</v>
      </c>
      <c r="X146">
        <f>'B 103 Q2 2023'!X146</f>
        <v>313827</v>
      </c>
      <c r="Y146">
        <f>'B 103 Q2 2023'!Y146</f>
        <v>201</v>
      </c>
      <c r="Z146">
        <f>'B 103 Q2 2023'!Z146</f>
        <v>1304</v>
      </c>
      <c r="AA146">
        <f>'B 103 Q2 2023'!AA146</f>
        <v>510604</v>
      </c>
      <c r="AB146">
        <f>'B 103 Q2 2023'!AB146</f>
        <v>350300</v>
      </c>
      <c r="AC146">
        <f>'B 103 Q2 2023'!AC146</f>
        <v>2235097</v>
      </c>
      <c r="AD146">
        <f>'B 103 Q2 2023'!AD146</f>
        <v>431388</v>
      </c>
      <c r="AE146">
        <f>'B 103 Q2 2023'!AE146</f>
        <v>36334</v>
      </c>
      <c r="AF146">
        <f>'B 103 Q2 2023'!AF146</f>
        <v>40024</v>
      </c>
      <c r="AG146">
        <f>'B 103 Q2 2023'!AG146</f>
        <v>355030</v>
      </c>
      <c r="AH146">
        <f>'B 103 Q2 2023'!AH146</f>
        <v>449536</v>
      </c>
      <c r="AI146">
        <f>'B 103 Q2 2023'!AI146</f>
        <v>200606</v>
      </c>
      <c r="AJ146">
        <f>'B 103 Q2 2023'!AJ146</f>
        <v>112178</v>
      </c>
      <c r="AK146">
        <f>'B 103 Q2 2023'!AK146</f>
        <v>136753</v>
      </c>
      <c r="AL146">
        <f>'B 103 Q2 2023'!AL146</f>
        <v>17867</v>
      </c>
      <c r="AM146">
        <f>'B 103 Q2 2023'!AM146</f>
        <v>321601</v>
      </c>
      <c r="AN146">
        <f>'B 103 Q2 2023'!AN146</f>
        <v>39592</v>
      </c>
      <c r="AO146">
        <f>'B 103 Q2 2023'!AO146</f>
        <v>975113</v>
      </c>
      <c r="AP146">
        <f>'B 103 Q2 2023'!AP146</f>
        <v>2943534</v>
      </c>
      <c r="AQ146">
        <f>'B 103 Q2 2023'!AQ146</f>
        <v>1076420</v>
      </c>
      <c r="AR146">
        <f>'B 103 Q2 2023'!AR146</f>
        <v>1076420</v>
      </c>
      <c r="AS146">
        <f>'B 103 Q2 2023'!AS146</f>
        <v>0</v>
      </c>
      <c r="AT146">
        <f>'B 103 Q2 2023'!AT146</f>
        <v>68724</v>
      </c>
      <c r="AU146">
        <f>'B 103 Q2 2023'!AU146</f>
        <v>38.903718233358475</v>
      </c>
      <c r="AV146">
        <f>'B 103 Q2 2023'!AV146</f>
        <v>76.926913778554109</v>
      </c>
      <c r="AW146">
        <f>'B 103 Q2 2023'!AW146</f>
        <v>29.9274297820273</v>
      </c>
      <c r="AX146">
        <f>'B 103 Q2 2023'!AX146</f>
        <v>3522057</v>
      </c>
      <c r="AY146">
        <f>'B 103 Q2 2023'!AY146</f>
        <v>2025687</v>
      </c>
      <c r="AZ146">
        <f>'B 103 Q2 2023'!AZ146</f>
        <v>693842</v>
      </c>
      <c r="BA146">
        <f>'B 103 Q2 2023'!BA146</f>
        <v>662404</v>
      </c>
      <c r="BB146">
        <f>'B 103 Q2 2023'!BB146</f>
        <v>133429</v>
      </c>
      <c r="BC146">
        <f>'B 103 Q2 2023'!BC146</f>
        <v>536012</v>
      </c>
      <c r="BD146">
        <f>'B 103 Q2 2023'!BD146</f>
        <v>1286960</v>
      </c>
      <c r="BF146">
        <f t="shared" si="10"/>
        <v>38.903718233358475</v>
      </c>
      <c r="BG146">
        <f t="shared" si="8"/>
        <v>975113</v>
      </c>
      <c r="BH146">
        <f t="shared" si="9"/>
        <v>2506477.6434759321</v>
      </c>
      <c r="BI146">
        <f t="shared" si="11"/>
        <v>2335434.6434759321</v>
      </c>
    </row>
    <row r="147" spans="1:61" x14ac:dyDescent="0.25">
      <c r="A147" t="str">
        <f>'B 103 Q2 2023'!A147</f>
        <v>1980Q3</v>
      </c>
      <c r="B147">
        <f>'B 103 Q2 2023'!B147</f>
        <v>5378423</v>
      </c>
      <c r="C147">
        <f>'B 103 Q2 2023'!C147</f>
        <v>3799329</v>
      </c>
      <c r="D147">
        <f>'B 103 Q2 2023'!D147</f>
        <v>2034912</v>
      </c>
      <c r="E147">
        <f>'B 103 Q2 2023'!E147</f>
        <v>1022742</v>
      </c>
      <c r="F147">
        <f>'B 103 Q2 2023'!F147</f>
        <v>176935</v>
      </c>
      <c r="G147">
        <f>'B 103 Q2 2023'!G147</f>
        <v>564740</v>
      </c>
      <c r="H147">
        <f>'B 103 Q2 2023'!H147</f>
        <v>1579094</v>
      </c>
      <c r="I147">
        <f>'B 103 Q2 2023'!I147</f>
        <v>8670</v>
      </c>
      <c r="J147">
        <f>'B 103 Q2 2023'!J147</f>
        <v>78961</v>
      </c>
      <c r="K147">
        <f>'B 103 Q2 2023'!K147</f>
        <v>37399</v>
      </c>
      <c r="L147">
        <f>'B 103 Q2 2023'!L147</f>
        <v>5389</v>
      </c>
      <c r="M147">
        <f>'B 103 Q2 2023'!M147</f>
        <v>3443</v>
      </c>
      <c r="N147">
        <f>'B 103 Q2 2023'!N147</f>
        <v>31966</v>
      </c>
      <c r="O147">
        <f>'B 103 Q2 2023'!O147</f>
        <v>9264</v>
      </c>
      <c r="P147">
        <f>'B 103 Q2 2023'!P147</f>
        <v>13704</v>
      </c>
      <c r="Q147">
        <f>'B 103 Q2 2023'!Q147</f>
        <v>1679</v>
      </c>
      <c r="R147">
        <f>'B 103 Q2 2023'!R147</f>
        <v>7319</v>
      </c>
      <c r="S147">
        <f>'B 103 Q2 2023'!S147</f>
        <v>52123</v>
      </c>
      <c r="T147">
        <f>'B 103 Q2 2023'!T147</f>
        <v>25235</v>
      </c>
      <c r="U147">
        <f>'B 103 Q2 2023'!U147</f>
        <v>26888</v>
      </c>
      <c r="V147">
        <f>'B 103 Q2 2023'!V147</f>
        <v>19736</v>
      </c>
      <c r="W147">
        <f>'B 103 Q2 2023'!W147</f>
        <v>103136</v>
      </c>
      <c r="X147">
        <f>'B 103 Q2 2023'!X147</f>
        <v>316504</v>
      </c>
      <c r="Y147">
        <f>'B 103 Q2 2023'!Y147</f>
        <v>206</v>
      </c>
      <c r="Z147">
        <f>'B 103 Q2 2023'!Z147</f>
        <v>1421</v>
      </c>
      <c r="AA147">
        <f>'B 103 Q2 2023'!AA147</f>
        <v>530436</v>
      </c>
      <c r="AB147">
        <f>'B 103 Q2 2023'!AB147</f>
        <v>389704</v>
      </c>
      <c r="AC147">
        <f>'B 103 Q2 2023'!AC147</f>
        <v>2307214</v>
      </c>
      <c r="AD147">
        <f>'B 103 Q2 2023'!AD147</f>
        <v>437306</v>
      </c>
      <c r="AE147">
        <f>'B 103 Q2 2023'!AE147</f>
        <v>32189</v>
      </c>
      <c r="AF147">
        <f>'B 103 Q2 2023'!AF147</f>
        <v>42743</v>
      </c>
      <c r="AG147">
        <f>'B 103 Q2 2023'!AG147</f>
        <v>362374</v>
      </c>
      <c r="AH147">
        <f>'B 103 Q2 2023'!AH147</f>
        <v>455202</v>
      </c>
      <c r="AI147">
        <f>'B 103 Q2 2023'!AI147</f>
        <v>211545</v>
      </c>
      <c r="AJ147">
        <f>'B 103 Q2 2023'!AJ147</f>
        <v>109773</v>
      </c>
      <c r="AK147">
        <f>'B 103 Q2 2023'!AK147</f>
        <v>133885</v>
      </c>
      <c r="AL147">
        <f>'B 103 Q2 2023'!AL147</f>
        <v>18554</v>
      </c>
      <c r="AM147">
        <f>'B 103 Q2 2023'!AM147</f>
        <v>328719</v>
      </c>
      <c r="AN147">
        <f>'B 103 Q2 2023'!AN147</f>
        <v>42354</v>
      </c>
      <c r="AO147">
        <f>'B 103 Q2 2023'!AO147</f>
        <v>1025079</v>
      </c>
      <c r="AP147">
        <f>'B 103 Q2 2023'!AP147</f>
        <v>3071209</v>
      </c>
      <c r="AQ147">
        <f>'B 103 Q2 2023'!AQ147</f>
        <v>1213806</v>
      </c>
      <c r="AR147">
        <f>'B 103 Q2 2023'!AR147</f>
        <v>1213806</v>
      </c>
      <c r="AS147">
        <f>'B 103 Q2 2023'!AS147</f>
        <v>0</v>
      </c>
      <c r="AT147">
        <f>'B 103 Q2 2023'!AT147</f>
        <v>71357</v>
      </c>
      <c r="AU147">
        <f>'B 103 Q2 2023'!AU147</f>
        <v>41.845503108490483</v>
      </c>
      <c r="AV147">
        <f>'B 103 Q2 2023'!AV147</f>
        <v>69.447083906087698</v>
      </c>
      <c r="AW147">
        <f>'B 103 Q2 2023'!AW147</f>
        <v>29.060481654677918</v>
      </c>
      <c r="AX147">
        <f>'B 103 Q2 2023'!AX147</f>
        <v>3642720</v>
      </c>
      <c r="AY147">
        <f>'B 103 Q2 2023'!AY147</f>
        <v>2063626</v>
      </c>
      <c r="AZ147">
        <f>'B 103 Q2 2023'!AZ147</f>
        <v>712814</v>
      </c>
      <c r="BA147">
        <f>'B 103 Q2 2023'!BA147</f>
        <v>680658</v>
      </c>
      <c r="BB147">
        <f>'B 103 Q2 2023'!BB147</f>
        <v>137431</v>
      </c>
      <c r="BC147">
        <f>'B 103 Q2 2023'!BC147</f>
        <v>532723</v>
      </c>
      <c r="BD147">
        <f>'B 103 Q2 2023'!BD147</f>
        <v>1335506</v>
      </c>
      <c r="BF147">
        <f t="shared" si="10"/>
        <v>41.845503108490483</v>
      </c>
      <c r="BG147">
        <f t="shared" si="8"/>
        <v>1025079</v>
      </c>
      <c r="BH147">
        <f t="shared" si="9"/>
        <v>2449675.4103836087</v>
      </c>
      <c r="BI147">
        <f t="shared" si="11"/>
        <v>2272740.4103836087</v>
      </c>
    </row>
    <row r="148" spans="1:61" x14ac:dyDescent="0.25">
      <c r="A148" t="str">
        <f>'B 103 Q2 2023'!A148</f>
        <v>1980Q4</v>
      </c>
      <c r="B148">
        <f>'B 103 Q2 2023'!B148</f>
        <v>5581792</v>
      </c>
      <c r="C148">
        <f>'B 103 Q2 2023'!C148</f>
        <v>3925220</v>
      </c>
      <c r="D148">
        <f>'B 103 Q2 2023'!D148</f>
        <v>2112581</v>
      </c>
      <c r="E148">
        <f>'B 103 Q2 2023'!E148</f>
        <v>1053072</v>
      </c>
      <c r="F148">
        <f>'B 103 Q2 2023'!F148</f>
        <v>182849</v>
      </c>
      <c r="G148">
        <f>'B 103 Q2 2023'!G148</f>
        <v>576718</v>
      </c>
      <c r="H148">
        <f>'B 103 Q2 2023'!H148</f>
        <v>1656572</v>
      </c>
      <c r="I148">
        <f>'B 103 Q2 2023'!I148</f>
        <v>9696</v>
      </c>
      <c r="J148">
        <f>'B 103 Q2 2023'!J148</f>
        <v>78660</v>
      </c>
      <c r="K148">
        <f>'B 103 Q2 2023'!K148</f>
        <v>45022</v>
      </c>
      <c r="L148">
        <f>'B 103 Q2 2023'!L148</f>
        <v>6993</v>
      </c>
      <c r="M148">
        <f>'B 103 Q2 2023'!M148</f>
        <v>3887</v>
      </c>
      <c r="N148">
        <f>'B 103 Q2 2023'!N148</f>
        <v>34396</v>
      </c>
      <c r="O148">
        <f>'B 103 Q2 2023'!O148</f>
        <v>9132</v>
      </c>
      <c r="P148">
        <f>'B 103 Q2 2023'!P148</f>
        <v>13697</v>
      </c>
      <c r="Q148">
        <f>'B 103 Q2 2023'!Q148</f>
        <v>2205</v>
      </c>
      <c r="R148">
        <f>'B 103 Q2 2023'!R148</f>
        <v>9362</v>
      </c>
      <c r="S148">
        <f>'B 103 Q2 2023'!S148</f>
        <v>56795</v>
      </c>
      <c r="T148">
        <f>'B 103 Q2 2023'!T148</f>
        <v>27394</v>
      </c>
      <c r="U148">
        <f>'B 103 Q2 2023'!U148</f>
        <v>29401</v>
      </c>
      <c r="V148">
        <f>'B 103 Q2 2023'!V148</f>
        <v>22308</v>
      </c>
      <c r="W148">
        <f>'B 103 Q2 2023'!W148</f>
        <v>113879</v>
      </c>
      <c r="X148">
        <f>'B 103 Q2 2023'!X148</f>
        <v>353802</v>
      </c>
      <c r="Y148">
        <f>'B 103 Q2 2023'!Y148</f>
        <v>220</v>
      </c>
      <c r="Z148">
        <f>'B 103 Q2 2023'!Z148</f>
        <v>1507</v>
      </c>
      <c r="AA148">
        <f>'B 103 Q2 2023'!AA148</f>
        <v>529353</v>
      </c>
      <c r="AB148">
        <f>'B 103 Q2 2023'!AB148</f>
        <v>400054</v>
      </c>
      <c r="AC148">
        <f>'B 103 Q2 2023'!AC148</f>
        <v>2367670</v>
      </c>
      <c r="AD148">
        <f>'B 103 Q2 2023'!AD148</f>
        <v>439488</v>
      </c>
      <c r="AE148">
        <f>'B 103 Q2 2023'!AE148</f>
        <v>28026</v>
      </c>
      <c r="AF148">
        <f>'B 103 Q2 2023'!AF148</f>
        <v>45892</v>
      </c>
      <c r="AG148">
        <f>'B 103 Q2 2023'!AG148</f>
        <v>365570</v>
      </c>
      <c r="AH148">
        <f>'B 103 Q2 2023'!AH148</f>
        <v>480124</v>
      </c>
      <c r="AI148">
        <f>'B 103 Q2 2023'!AI148</f>
        <v>231595</v>
      </c>
      <c r="AJ148">
        <f>'B 103 Q2 2023'!AJ148</f>
        <v>114209</v>
      </c>
      <c r="AK148">
        <f>'B 103 Q2 2023'!AK148</f>
        <v>134320</v>
      </c>
      <c r="AL148">
        <f>'B 103 Q2 2023'!AL148</f>
        <v>22988</v>
      </c>
      <c r="AM148">
        <f>'B 103 Q2 2023'!AM148</f>
        <v>356520</v>
      </c>
      <c r="AN148">
        <f>'B 103 Q2 2023'!AN148</f>
        <v>43864</v>
      </c>
      <c r="AO148">
        <f>'B 103 Q2 2023'!AO148</f>
        <v>1024686</v>
      </c>
      <c r="AP148">
        <f>'B 103 Q2 2023'!AP148</f>
        <v>3214122</v>
      </c>
      <c r="AQ148">
        <f>'B 103 Q2 2023'!AQ148</f>
        <v>1346332</v>
      </c>
      <c r="AR148">
        <f>'B 103 Q2 2023'!AR148</f>
        <v>1346332</v>
      </c>
      <c r="AS148">
        <f>'B 103 Q2 2023'!AS148</f>
        <v>0</v>
      </c>
      <c r="AT148">
        <f>'B 103 Q2 2023'!AT148</f>
        <v>88418</v>
      </c>
      <c r="AU148">
        <f>'B 103 Q2 2023'!AU148</f>
        <v>44.638946564858003</v>
      </c>
      <c r="AV148">
        <f>'B 103 Q2 2023'!AV148</f>
        <v>64.09563378264663</v>
      </c>
      <c r="AW148">
        <f>'B 103 Q2 2023'!AW148</f>
        <v>28.611615714642689</v>
      </c>
      <c r="AX148">
        <f>'B 103 Q2 2023'!AX148</f>
        <v>3763897</v>
      </c>
      <c r="AY148">
        <f>'B 103 Q2 2023'!AY148</f>
        <v>2107325</v>
      </c>
      <c r="AZ148">
        <f>'B 103 Q2 2023'!AZ148</f>
        <v>732895</v>
      </c>
      <c r="BA148">
        <f>'B 103 Q2 2023'!BA148</f>
        <v>699435</v>
      </c>
      <c r="BB148">
        <f>'B 103 Q2 2023'!BB148</f>
        <v>141693</v>
      </c>
      <c r="BC148">
        <f>'B 103 Q2 2023'!BC148</f>
        <v>533302</v>
      </c>
      <c r="BD148">
        <f>'B 103 Q2 2023'!BD148</f>
        <v>1396227</v>
      </c>
      <c r="BF148">
        <f t="shared" si="10"/>
        <v>44.638946564858003</v>
      </c>
      <c r="BG148">
        <f t="shared" si="8"/>
        <v>1024686</v>
      </c>
      <c r="BH148">
        <f t="shared" si="9"/>
        <v>2295497.718592409</v>
      </c>
      <c r="BI148">
        <f t="shared" si="11"/>
        <v>2112648.718592409</v>
      </c>
    </row>
    <row r="149" spans="1:61" x14ac:dyDescent="0.25">
      <c r="A149" t="str">
        <f>'B 103 Q2 2023'!A149</f>
        <v>1981Q1</v>
      </c>
      <c r="B149">
        <f>'B 103 Q2 2023'!B149</f>
        <v>5837151</v>
      </c>
      <c r="C149">
        <f>'B 103 Q2 2023'!C149</f>
        <v>4059617</v>
      </c>
      <c r="D149">
        <f>'B 103 Q2 2023'!D149</f>
        <v>2184019</v>
      </c>
      <c r="E149">
        <f>'B 103 Q2 2023'!E149</f>
        <v>1086069</v>
      </c>
      <c r="F149">
        <f>'B 103 Q2 2023'!F149</f>
        <v>189214</v>
      </c>
      <c r="G149">
        <f>'B 103 Q2 2023'!G149</f>
        <v>600315</v>
      </c>
      <c r="H149">
        <f>'B 103 Q2 2023'!H149</f>
        <v>1777534</v>
      </c>
      <c r="I149">
        <f>'B 103 Q2 2023'!I149</f>
        <v>9384</v>
      </c>
      <c r="J149">
        <f>'B 103 Q2 2023'!J149</f>
        <v>73026</v>
      </c>
      <c r="K149">
        <f>'B 103 Q2 2023'!K149</f>
        <v>51034</v>
      </c>
      <c r="L149">
        <f>'B 103 Q2 2023'!L149</f>
        <v>9437</v>
      </c>
      <c r="M149">
        <f>'B 103 Q2 2023'!M149</f>
        <v>3459</v>
      </c>
      <c r="N149">
        <f>'B 103 Q2 2023'!N149</f>
        <v>28656</v>
      </c>
      <c r="O149">
        <f>'B 103 Q2 2023'!O149</f>
        <v>8799</v>
      </c>
      <c r="P149">
        <f>'B 103 Q2 2023'!P149</f>
        <v>12593</v>
      </c>
      <c r="Q149">
        <f>'B 103 Q2 2023'!Q149</f>
        <v>2243</v>
      </c>
      <c r="R149">
        <f>'B 103 Q2 2023'!R149</f>
        <v>5021</v>
      </c>
      <c r="S149">
        <f>'B 103 Q2 2023'!S149</f>
        <v>57251</v>
      </c>
      <c r="T149">
        <f>'B 103 Q2 2023'!T149</f>
        <v>29493</v>
      </c>
      <c r="U149">
        <f>'B 103 Q2 2023'!U149</f>
        <v>27758</v>
      </c>
      <c r="V149">
        <f>'B 103 Q2 2023'!V149</f>
        <v>23286</v>
      </c>
      <c r="W149">
        <f>'B 103 Q2 2023'!W149</f>
        <v>115801</v>
      </c>
      <c r="X149">
        <f>'B 103 Q2 2023'!X149</f>
        <v>355334</v>
      </c>
      <c r="Y149">
        <f>'B 103 Q2 2023'!Y149</f>
        <v>230</v>
      </c>
      <c r="Z149">
        <f>'B 103 Q2 2023'!Z149</f>
        <v>1541</v>
      </c>
      <c r="AA149">
        <f>'B 103 Q2 2023'!AA149</f>
        <v>572031</v>
      </c>
      <c r="AB149">
        <f>'B 103 Q2 2023'!AB149</f>
        <v>477064</v>
      </c>
      <c r="AC149">
        <f>'B 103 Q2 2023'!AC149</f>
        <v>2521276</v>
      </c>
      <c r="AD149">
        <f>'B 103 Q2 2023'!AD149</f>
        <v>452370</v>
      </c>
      <c r="AE149">
        <f>'B 103 Q2 2023'!AE149</f>
        <v>31837</v>
      </c>
      <c r="AF149">
        <f>'B 103 Q2 2023'!AF149</f>
        <v>48925</v>
      </c>
      <c r="AG149">
        <f>'B 103 Q2 2023'!AG149</f>
        <v>371608</v>
      </c>
      <c r="AH149">
        <f>'B 103 Q2 2023'!AH149</f>
        <v>484523</v>
      </c>
      <c r="AI149">
        <f>'B 103 Q2 2023'!AI149</f>
        <v>229633</v>
      </c>
      <c r="AJ149">
        <f>'B 103 Q2 2023'!AJ149</f>
        <v>119793</v>
      </c>
      <c r="AK149">
        <f>'B 103 Q2 2023'!AK149</f>
        <v>135097</v>
      </c>
      <c r="AL149">
        <f>'B 103 Q2 2023'!AL149</f>
        <v>23596</v>
      </c>
      <c r="AM149">
        <f>'B 103 Q2 2023'!AM149</f>
        <v>374568</v>
      </c>
      <c r="AN149">
        <f>'B 103 Q2 2023'!AN149</f>
        <v>46958</v>
      </c>
      <c r="AO149">
        <f>'B 103 Q2 2023'!AO149</f>
        <v>1139261</v>
      </c>
      <c r="AP149">
        <f>'B 103 Q2 2023'!AP149</f>
        <v>3315875</v>
      </c>
      <c r="AQ149">
        <f>'B 103 Q2 2023'!AQ149</f>
        <v>1350793</v>
      </c>
      <c r="AR149">
        <f>'B 103 Q2 2023'!AR149</f>
        <v>1350793</v>
      </c>
      <c r="AS149">
        <f>'B 103 Q2 2023'!AS149</f>
        <v>0</v>
      </c>
      <c r="AT149">
        <f>'B 103 Q2 2023'!AT149</f>
        <v>90754</v>
      </c>
      <c r="AU149">
        <f>'B 103 Q2 2023'!AU149</f>
        <v>43.474110123740573</v>
      </c>
      <c r="AV149">
        <f>'B 103 Q2 2023'!AV149</f>
        <v>64.992220385109817</v>
      </c>
      <c r="AW149">
        <f>'B 103 Q2 2023'!AW149</f>
        <v>28.254789462086819</v>
      </c>
      <c r="AX149">
        <f>'B 103 Q2 2023'!AX149</f>
        <v>3970021</v>
      </c>
      <c r="AY149">
        <f>'B 103 Q2 2023'!AY149</f>
        <v>2192487</v>
      </c>
      <c r="AZ149">
        <f>'B 103 Q2 2023'!AZ149</f>
        <v>753731</v>
      </c>
      <c r="BA149">
        <f>'B 103 Q2 2023'!BA149</f>
        <v>719460</v>
      </c>
      <c r="BB149">
        <f>'B 103 Q2 2023'!BB149</f>
        <v>146541</v>
      </c>
      <c r="BC149">
        <f>'B 103 Q2 2023'!BC149</f>
        <v>572755</v>
      </c>
      <c r="BD149">
        <f>'B 103 Q2 2023'!BD149</f>
        <v>1448745</v>
      </c>
      <c r="BF149">
        <f t="shared" si="10"/>
        <v>43.474110123740573</v>
      </c>
      <c r="BG149">
        <f t="shared" si="8"/>
        <v>1139261</v>
      </c>
      <c r="BH149">
        <f t="shared" si="9"/>
        <v>2620550.4764958173</v>
      </c>
      <c r="BI149">
        <f t="shared" si="11"/>
        <v>2431336.4764958173</v>
      </c>
    </row>
    <row r="150" spans="1:61" x14ac:dyDescent="0.25">
      <c r="A150" t="str">
        <f>'B 103 Q2 2023'!A150</f>
        <v>1981Q2</v>
      </c>
      <c r="B150">
        <f>'B 103 Q2 2023'!B150</f>
        <v>5982227</v>
      </c>
      <c r="C150">
        <f>'B 103 Q2 2023'!C150</f>
        <v>4178681</v>
      </c>
      <c r="D150">
        <f>'B 103 Q2 2023'!D150</f>
        <v>2254902</v>
      </c>
      <c r="E150">
        <f>'B 103 Q2 2023'!E150</f>
        <v>1119025</v>
      </c>
      <c r="F150">
        <f>'B 103 Q2 2023'!F150</f>
        <v>195566</v>
      </c>
      <c r="G150">
        <f>'B 103 Q2 2023'!G150</f>
        <v>609188</v>
      </c>
      <c r="H150">
        <f>'B 103 Q2 2023'!H150</f>
        <v>1803546</v>
      </c>
      <c r="I150">
        <f>'B 103 Q2 2023'!I150</f>
        <v>9411</v>
      </c>
      <c r="J150">
        <f>'B 103 Q2 2023'!J150</f>
        <v>68773</v>
      </c>
      <c r="K150">
        <f>'B 103 Q2 2023'!K150</f>
        <v>50593</v>
      </c>
      <c r="L150">
        <f>'B 103 Q2 2023'!L150</f>
        <v>12915</v>
      </c>
      <c r="M150">
        <f>'B 103 Q2 2023'!M150</f>
        <v>2925</v>
      </c>
      <c r="N150">
        <f>'B 103 Q2 2023'!N150</f>
        <v>32498</v>
      </c>
      <c r="O150">
        <f>'B 103 Q2 2023'!O150</f>
        <v>8163</v>
      </c>
      <c r="P150">
        <f>'B 103 Q2 2023'!P150</f>
        <v>17272</v>
      </c>
      <c r="Q150">
        <f>'B 103 Q2 2023'!Q150</f>
        <v>3864</v>
      </c>
      <c r="R150">
        <f>'B 103 Q2 2023'!R150</f>
        <v>3199</v>
      </c>
      <c r="S150">
        <f>'B 103 Q2 2023'!S150</f>
        <v>60390</v>
      </c>
      <c r="T150">
        <f>'B 103 Q2 2023'!T150</f>
        <v>31615</v>
      </c>
      <c r="U150">
        <f>'B 103 Q2 2023'!U150</f>
        <v>28775</v>
      </c>
      <c r="V150">
        <f>'B 103 Q2 2023'!V150</f>
        <v>24193</v>
      </c>
      <c r="W150">
        <f>'B 103 Q2 2023'!W150</f>
        <v>113383</v>
      </c>
      <c r="X150">
        <f>'B 103 Q2 2023'!X150</f>
        <v>359895</v>
      </c>
      <c r="Y150">
        <f>'B 103 Q2 2023'!Y150</f>
        <v>244</v>
      </c>
      <c r="Z150">
        <f>'B 103 Q2 2023'!Z150</f>
        <v>1504</v>
      </c>
      <c r="AA150">
        <f>'B 103 Q2 2023'!AA150</f>
        <v>588802</v>
      </c>
      <c r="AB150">
        <f>'B 103 Q2 2023'!AB150</f>
        <v>478020</v>
      </c>
      <c r="AC150">
        <f>'B 103 Q2 2023'!AC150</f>
        <v>2570663</v>
      </c>
      <c r="AD150">
        <f>'B 103 Q2 2023'!AD150</f>
        <v>469953</v>
      </c>
      <c r="AE150">
        <f>'B 103 Q2 2023'!AE150</f>
        <v>37819</v>
      </c>
      <c r="AF150">
        <f>'B 103 Q2 2023'!AF150</f>
        <v>52894</v>
      </c>
      <c r="AG150">
        <f>'B 103 Q2 2023'!AG150</f>
        <v>379240</v>
      </c>
      <c r="AH150">
        <f>'B 103 Q2 2023'!AH150</f>
        <v>507180</v>
      </c>
      <c r="AI150">
        <f>'B 103 Q2 2023'!AI150</f>
        <v>240073</v>
      </c>
      <c r="AJ150">
        <f>'B 103 Q2 2023'!AJ150</f>
        <v>126043</v>
      </c>
      <c r="AK150">
        <f>'B 103 Q2 2023'!AK150</f>
        <v>141064</v>
      </c>
      <c r="AL150">
        <f>'B 103 Q2 2023'!AL150</f>
        <v>24441</v>
      </c>
      <c r="AM150">
        <f>'B 103 Q2 2023'!AM150</f>
        <v>381680</v>
      </c>
      <c r="AN150">
        <f>'B 103 Q2 2023'!AN150</f>
        <v>41488</v>
      </c>
      <c r="AO150">
        <f>'B 103 Q2 2023'!AO150</f>
        <v>1145921</v>
      </c>
      <c r="AP150">
        <f>'B 103 Q2 2023'!AP150</f>
        <v>3411564</v>
      </c>
      <c r="AQ150">
        <f>'B 103 Q2 2023'!AQ150</f>
        <v>1315628</v>
      </c>
      <c r="AR150">
        <f>'B 103 Q2 2023'!AR150</f>
        <v>1315628</v>
      </c>
      <c r="AS150">
        <f>'B 103 Q2 2023'!AS150</f>
        <v>0</v>
      </c>
      <c r="AT150">
        <f>'B 103 Q2 2023'!AT150</f>
        <v>94013</v>
      </c>
      <c r="AU150">
        <f>'B 103 Q2 2023'!AU150</f>
        <v>41.319499164590006</v>
      </c>
      <c r="AV150">
        <f>'B 103 Q2 2023'!AV150</f>
        <v>69.317878115389718</v>
      </c>
      <c r="AW150">
        <f>'B 103 Q2 2023'!AW150</f>
        <v>28.641800068799967</v>
      </c>
      <c r="AX150">
        <f>'B 103 Q2 2023'!AX150</f>
        <v>4050777</v>
      </c>
      <c r="AY150">
        <f>'B 103 Q2 2023'!AY150</f>
        <v>2247231</v>
      </c>
      <c r="AZ150">
        <f>'B 103 Q2 2023'!AZ150</f>
        <v>776138</v>
      </c>
      <c r="BA150">
        <f>'B 103 Q2 2023'!BA150</f>
        <v>740024</v>
      </c>
      <c r="BB150">
        <f>'B 103 Q2 2023'!BB150</f>
        <v>151677</v>
      </c>
      <c r="BC150">
        <f>'B 103 Q2 2023'!BC150</f>
        <v>579392</v>
      </c>
      <c r="BD150">
        <f>'B 103 Q2 2023'!BD150</f>
        <v>1480114</v>
      </c>
      <c r="BF150">
        <f t="shared" si="10"/>
        <v>41.319499164590006</v>
      </c>
      <c r="BG150">
        <f t="shared" si="8"/>
        <v>1145921</v>
      </c>
      <c r="BH150">
        <f t="shared" si="9"/>
        <v>2773317.7390059745</v>
      </c>
      <c r="BI150">
        <f t="shared" si="11"/>
        <v>2577751.7390059745</v>
      </c>
    </row>
    <row r="151" spans="1:61" x14ac:dyDescent="0.25">
      <c r="A151" t="str">
        <f>'B 103 Q2 2023'!A151</f>
        <v>1981Q3</v>
      </c>
      <c r="B151">
        <f>'B 103 Q2 2023'!B151</f>
        <v>6110296</v>
      </c>
      <c r="C151">
        <f>'B 103 Q2 2023'!C151</f>
        <v>4284925</v>
      </c>
      <c r="D151">
        <f>'B 103 Q2 2023'!D151</f>
        <v>2316255</v>
      </c>
      <c r="E151">
        <f>'B 103 Q2 2023'!E151</f>
        <v>1144963</v>
      </c>
      <c r="F151">
        <f>'B 103 Q2 2023'!F151</f>
        <v>201877</v>
      </c>
      <c r="G151">
        <f>'B 103 Q2 2023'!G151</f>
        <v>621830</v>
      </c>
      <c r="H151">
        <f>'B 103 Q2 2023'!H151</f>
        <v>1825371</v>
      </c>
      <c r="I151">
        <f>'B 103 Q2 2023'!I151</f>
        <v>10495</v>
      </c>
      <c r="J151">
        <f>'B 103 Q2 2023'!J151</f>
        <v>64426</v>
      </c>
      <c r="K151">
        <f>'B 103 Q2 2023'!K151</f>
        <v>49315</v>
      </c>
      <c r="L151">
        <f>'B 103 Q2 2023'!L151</f>
        <v>16288</v>
      </c>
      <c r="M151">
        <f>'B 103 Q2 2023'!M151</f>
        <v>1514</v>
      </c>
      <c r="N151">
        <f>'B 103 Q2 2023'!N151</f>
        <v>36467</v>
      </c>
      <c r="O151">
        <f>'B 103 Q2 2023'!O151</f>
        <v>8021</v>
      </c>
      <c r="P151">
        <f>'B 103 Q2 2023'!P151</f>
        <v>19985</v>
      </c>
      <c r="Q151">
        <f>'B 103 Q2 2023'!Q151</f>
        <v>4475</v>
      </c>
      <c r="R151">
        <f>'B 103 Q2 2023'!R151</f>
        <v>3986</v>
      </c>
      <c r="S151">
        <f>'B 103 Q2 2023'!S151</f>
        <v>62684</v>
      </c>
      <c r="T151">
        <f>'B 103 Q2 2023'!T151</f>
        <v>33761</v>
      </c>
      <c r="U151">
        <f>'B 103 Q2 2023'!U151</f>
        <v>28923</v>
      </c>
      <c r="V151">
        <f>'B 103 Q2 2023'!V151</f>
        <v>26000</v>
      </c>
      <c r="W151">
        <f>'B 103 Q2 2023'!W151</f>
        <v>101866</v>
      </c>
      <c r="X151">
        <f>'B 103 Q2 2023'!X151</f>
        <v>359587</v>
      </c>
      <c r="Y151">
        <f>'B 103 Q2 2023'!Y151</f>
        <v>257</v>
      </c>
      <c r="Z151">
        <f>'B 103 Q2 2023'!Z151</f>
        <v>1498</v>
      </c>
      <c r="AA151">
        <f>'B 103 Q2 2023'!AA151</f>
        <v>603446</v>
      </c>
      <c r="AB151">
        <f>'B 103 Q2 2023'!AB151</f>
        <v>491528</v>
      </c>
      <c r="AC151">
        <f>'B 103 Q2 2023'!AC151</f>
        <v>2657990</v>
      </c>
      <c r="AD151">
        <f>'B 103 Q2 2023'!AD151</f>
        <v>483822</v>
      </c>
      <c r="AE151">
        <f>'B 103 Q2 2023'!AE151</f>
        <v>44081</v>
      </c>
      <c r="AF151">
        <f>'B 103 Q2 2023'!AF151</f>
        <v>56029</v>
      </c>
      <c r="AG151">
        <f>'B 103 Q2 2023'!AG151</f>
        <v>383712</v>
      </c>
      <c r="AH151">
        <f>'B 103 Q2 2023'!AH151</f>
        <v>530188</v>
      </c>
      <c r="AI151">
        <f>'B 103 Q2 2023'!AI151</f>
        <v>253344</v>
      </c>
      <c r="AJ151">
        <f>'B 103 Q2 2023'!AJ151</f>
        <v>130388</v>
      </c>
      <c r="AK151">
        <f>'B 103 Q2 2023'!AK151</f>
        <v>146456</v>
      </c>
      <c r="AL151">
        <f>'B 103 Q2 2023'!AL151</f>
        <v>25323</v>
      </c>
      <c r="AM151">
        <f>'B 103 Q2 2023'!AM151</f>
        <v>378052</v>
      </c>
      <c r="AN151">
        <f>'B 103 Q2 2023'!AN151</f>
        <v>44008</v>
      </c>
      <c r="AO151">
        <f>'B 103 Q2 2023'!AO151</f>
        <v>1196597</v>
      </c>
      <c r="AP151">
        <f>'B 103 Q2 2023'!AP151</f>
        <v>3452306</v>
      </c>
      <c r="AQ151">
        <f>'B 103 Q2 2023'!AQ151</f>
        <v>1135956</v>
      </c>
      <c r="AR151">
        <f>'B 103 Q2 2023'!AR151</f>
        <v>1135956</v>
      </c>
      <c r="AS151">
        <f>'B 103 Q2 2023'!AS151</f>
        <v>0</v>
      </c>
      <c r="AT151">
        <f>'B 103 Q2 2023'!AT151</f>
        <v>97403</v>
      </c>
      <c r="AU151">
        <f>'B 103 Q2 2023'!AU151</f>
        <v>35.72565590811498</v>
      </c>
      <c r="AV151">
        <f>'B 103 Q2 2023'!AV151</f>
        <v>82.215329592790212</v>
      </c>
      <c r="AW151">
        <f>'B 103 Q2 2023'!AW151</f>
        <v>29.371965754042847</v>
      </c>
      <c r="AX151">
        <f>'B 103 Q2 2023'!AX151</f>
        <v>4131686</v>
      </c>
      <c r="AY151">
        <f>'B 103 Q2 2023'!AY151</f>
        <v>2306315</v>
      </c>
      <c r="AZ151">
        <f>'B 103 Q2 2023'!AZ151</f>
        <v>799429</v>
      </c>
      <c r="BA151">
        <f>'B 103 Q2 2023'!BA151</f>
        <v>761388</v>
      </c>
      <c r="BB151">
        <f>'B 103 Q2 2023'!BB151</f>
        <v>157004</v>
      </c>
      <c r="BC151">
        <f>'B 103 Q2 2023'!BC151</f>
        <v>588494</v>
      </c>
      <c r="BD151">
        <f>'B 103 Q2 2023'!BD151</f>
        <v>1473696</v>
      </c>
      <c r="BF151">
        <f t="shared" si="10"/>
        <v>35.72565590811498</v>
      </c>
      <c r="BG151">
        <f t="shared" si="8"/>
        <v>1196597</v>
      </c>
      <c r="BH151">
        <f t="shared" si="9"/>
        <v>3349405.2651618258</v>
      </c>
      <c r="BI151">
        <f t="shared" si="11"/>
        <v>3147528.2651618258</v>
      </c>
    </row>
    <row r="152" spans="1:61" x14ac:dyDescent="0.25">
      <c r="A152" t="str">
        <f>'B 103 Q2 2023'!A152</f>
        <v>1981Q4</v>
      </c>
      <c r="B152">
        <f>'B 103 Q2 2023'!B152</f>
        <v>6264056</v>
      </c>
      <c r="C152">
        <f>'B 103 Q2 2023'!C152</f>
        <v>4403676</v>
      </c>
      <c r="D152">
        <f>'B 103 Q2 2023'!D152</f>
        <v>2397012</v>
      </c>
      <c r="E152">
        <f>'B 103 Q2 2023'!E152</f>
        <v>1170454</v>
      </c>
      <c r="F152">
        <f>'B 103 Q2 2023'!F152</f>
        <v>209603</v>
      </c>
      <c r="G152">
        <f>'B 103 Q2 2023'!G152</f>
        <v>626607</v>
      </c>
      <c r="H152">
        <f>'B 103 Q2 2023'!H152</f>
        <v>1860380</v>
      </c>
      <c r="I152">
        <f>'B 103 Q2 2023'!I152</f>
        <v>12386</v>
      </c>
      <c r="J152">
        <f>'B 103 Q2 2023'!J152</f>
        <v>57674</v>
      </c>
      <c r="K152">
        <f>'B 103 Q2 2023'!K152</f>
        <v>54971</v>
      </c>
      <c r="L152">
        <f>'B 103 Q2 2023'!L152</f>
        <v>18416</v>
      </c>
      <c r="M152">
        <f>'B 103 Q2 2023'!M152</f>
        <v>1784</v>
      </c>
      <c r="N152">
        <f>'B 103 Q2 2023'!N152</f>
        <v>43236</v>
      </c>
      <c r="O152">
        <f>'B 103 Q2 2023'!O152</f>
        <v>8199</v>
      </c>
      <c r="P152">
        <f>'B 103 Q2 2023'!P152</f>
        <v>18652</v>
      </c>
      <c r="Q152">
        <f>'B 103 Q2 2023'!Q152</f>
        <v>5779</v>
      </c>
      <c r="R152">
        <f>'B 103 Q2 2023'!R152</f>
        <v>10606</v>
      </c>
      <c r="S152">
        <f>'B 103 Q2 2023'!S152</f>
        <v>66228</v>
      </c>
      <c r="T152">
        <f>'B 103 Q2 2023'!T152</f>
        <v>35906</v>
      </c>
      <c r="U152">
        <f>'B 103 Q2 2023'!U152</f>
        <v>30322</v>
      </c>
      <c r="V152">
        <f>'B 103 Q2 2023'!V152</f>
        <v>28894</v>
      </c>
      <c r="W152">
        <f>'B 103 Q2 2023'!W152</f>
        <v>109002</v>
      </c>
      <c r="X152">
        <f>'B 103 Q2 2023'!X152</f>
        <v>369351</v>
      </c>
      <c r="Y152">
        <f>'B 103 Q2 2023'!Y152</f>
        <v>271</v>
      </c>
      <c r="Z152">
        <f>'B 103 Q2 2023'!Z152</f>
        <v>1624</v>
      </c>
      <c r="AA152">
        <f>'B 103 Q2 2023'!AA152</f>
        <v>574123</v>
      </c>
      <c r="AB152">
        <f>'B 103 Q2 2023'!AB152</f>
        <v>522420</v>
      </c>
      <c r="AC152">
        <f>'B 103 Q2 2023'!AC152</f>
        <v>2682290</v>
      </c>
      <c r="AD152">
        <f>'B 103 Q2 2023'!AD152</f>
        <v>492376</v>
      </c>
      <c r="AE152">
        <f>'B 103 Q2 2023'!AE152</f>
        <v>42722</v>
      </c>
      <c r="AF152">
        <f>'B 103 Q2 2023'!AF152</f>
        <v>59323</v>
      </c>
      <c r="AG152">
        <f>'B 103 Q2 2023'!AG152</f>
        <v>390331</v>
      </c>
      <c r="AH152">
        <f>'B 103 Q2 2023'!AH152</f>
        <v>546304</v>
      </c>
      <c r="AI152">
        <f>'B 103 Q2 2023'!AI152</f>
        <v>263884</v>
      </c>
      <c r="AJ152">
        <f>'B 103 Q2 2023'!AJ152</f>
        <v>141066</v>
      </c>
      <c r="AK152">
        <f>'B 103 Q2 2023'!AK152</f>
        <v>141354</v>
      </c>
      <c r="AL152">
        <f>'B 103 Q2 2023'!AL152</f>
        <v>29910</v>
      </c>
      <c r="AM152">
        <f>'B 103 Q2 2023'!AM152</f>
        <v>383423</v>
      </c>
      <c r="AN152">
        <f>'B 103 Q2 2023'!AN152</f>
        <v>39864</v>
      </c>
      <c r="AO152">
        <f>'B 103 Q2 2023'!AO152</f>
        <v>1190413</v>
      </c>
      <c r="AP152">
        <f>'B 103 Q2 2023'!AP152</f>
        <v>3581766</v>
      </c>
      <c r="AQ152">
        <f>'B 103 Q2 2023'!AQ152</f>
        <v>1225445</v>
      </c>
      <c r="AR152">
        <f>'B 103 Q2 2023'!AR152</f>
        <v>1225445</v>
      </c>
      <c r="AS152">
        <f>'B 103 Q2 2023'!AS152</f>
        <v>0</v>
      </c>
      <c r="AT152">
        <f>'B 103 Q2 2023'!AT152</f>
        <v>115036</v>
      </c>
      <c r="AU152">
        <f>'B 103 Q2 2023'!AU152</f>
        <v>37.425137716098241</v>
      </c>
      <c r="AV152">
        <f>'B 103 Q2 2023'!AV152</f>
        <v>77.485609882532231</v>
      </c>
      <c r="AW152">
        <f>'B 103 Q2 2023'!AW152</f>
        <v>28.999096208696319</v>
      </c>
      <c r="AX152">
        <f>'B 103 Q2 2023'!AX152</f>
        <v>4226291</v>
      </c>
      <c r="AY152">
        <f>'B 103 Q2 2023'!AY152</f>
        <v>2365911</v>
      </c>
      <c r="AZ152">
        <f>'B 103 Q2 2023'!AZ152</f>
        <v>824854</v>
      </c>
      <c r="BA152">
        <f>'B 103 Q2 2023'!BA152</f>
        <v>781886</v>
      </c>
      <c r="BB152">
        <f>'B 103 Q2 2023'!BB152</f>
        <v>162639</v>
      </c>
      <c r="BC152">
        <f>'B 103 Q2 2023'!BC152</f>
        <v>596532</v>
      </c>
      <c r="BD152">
        <f>'B 103 Q2 2023'!BD152</f>
        <v>1544001</v>
      </c>
      <c r="BF152">
        <f t="shared" si="10"/>
        <v>37.425137716098241</v>
      </c>
      <c r="BG152">
        <f t="shared" si="8"/>
        <v>1190413</v>
      </c>
      <c r="BH152">
        <f t="shared" si="9"/>
        <v>3180784.5545694535</v>
      </c>
      <c r="BI152">
        <f t="shared" si="11"/>
        <v>2971181.5545694535</v>
      </c>
    </row>
    <row r="153" spans="1:61" x14ac:dyDescent="0.25">
      <c r="A153" t="str">
        <f>'B 103 Q2 2023'!A153</f>
        <v>1982Q1</v>
      </c>
      <c r="B153">
        <f>'B 103 Q2 2023'!B153</f>
        <v>6399747</v>
      </c>
      <c r="C153">
        <f>'B 103 Q2 2023'!C153</f>
        <v>4521735</v>
      </c>
      <c r="D153">
        <f>'B 103 Q2 2023'!D153</f>
        <v>2488814</v>
      </c>
      <c r="E153">
        <f>'B 103 Q2 2023'!E153</f>
        <v>1190125</v>
      </c>
      <c r="F153">
        <f>'B 103 Q2 2023'!F153</f>
        <v>215611</v>
      </c>
      <c r="G153">
        <f>'B 103 Q2 2023'!G153</f>
        <v>627186</v>
      </c>
      <c r="H153">
        <f>'B 103 Q2 2023'!H153</f>
        <v>1878012</v>
      </c>
      <c r="I153">
        <f>'B 103 Q2 2023'!I153</f>
        <v>10066</v>
      </c>
      <c r="J153">
        <f>'B 103 Q2 2023'!J153</f>
        <v>53891</v>
      </c>
      <c r="K153">
        <f>'B 103 Q2 2023'!K153</f>
        <v>54405</v>
      </c>
      <c r="L153">
        <f>'B 103 Q2 2023'!L153</f>
        <v>19547</v>
      </c>
      <c r="M153">
        <f>'B 103 Q2 2023'!M153</f>
        <v>1820</v>
      </c>
      <c r="N153">
        <f>'B 103 Q2 2023'!N153</f>
        <v>36605</v>
      </c>
      <c r="O153">
        <f>'B 103 Q2 2023'!O153</f>
        <v>7908</v>
      </c>
      <c r="P153">
        <f>'B 103 Q2 2023'!P153</f>
        <v>16030</v>
      </c>
      <c r="Q153">
        <f>'B 103 Q2 2023'!Q153</f>
        <v>3809</v>
      </c>
      <c r="R153">
        <f>'B 103 Q2 2023'!R153</f>
        <v>8858</v>
      </c>
      <c r="S153">
        <f>'B 103 Q2 2023'!S153</f>
        <v>64508</v>
      </c>
      <c r="T153">
        <f>'B 103 Q2 2023'!T153</f>
        <v>36483</v>
      </c>
      <c r="U153">
        <f>'B 103 Q2 2023'!U153</f>
        <v>28025</v>
      </c>
      <c r="V153">
        <f>'B 103 Q2 2023'!V153</f>
        <v>30120</v>
      </c>
      <c r="W153">
        <f>'B 103 Q2 2023'!W153</f>
        <v>100296</v>
      </c>
      <c r="X153">
        <f>'B 103 Q2 2023'!X153</f>
        <v>197927</v>
      </c>
      <c r="Y153">
        <f>'B 103 Q2 2023'!Y153</f>
        <v>288</v>
      </c>
      <c r="Z153">
        <f>'B 103 Q2 2023'!Z153</f>
        <v>1882</v>
      </c>
      <c r="AA153">
        <f>'B 103 Q2 2023'!AA153</f>
        <v>580813</v>
      </c>
      <c r="AB153">
        <f>'B 103 Q2 2023'!AB153</f>
        <v>725844</v>
      </c>
      <c r="AC153">
        <f>'B 103 Q2 2023'!AC153</f>
        <v>2740169</v>
      </c>
      <c r="AD153">
        <f>'B 103 Q2 2023'!AD153</f>
        <v>511040</v>
      </c>
      <c r="AE153">
        <f>'B 103 Q2 2023'!AE153</f>
        <v>49836</v>
      </c>
      <c r="AF153">
        <f>'B 103 Q2 2023'!AF153</f>
        <v>62963</v>
      </c>
      <c r="AG153">
        <f>'B 103 Q2 2023'!AG153</f>
        <v>398241</v>
      </c>
      <c r="AH153">
        <f>'B 103 Q2 2023'!AH153</f>
        <v>558640</v>
      </c>
      <c r="AI153">
        <f>'B 103 Q2 2023'!AI153</f>
        <v>276786</v>
      </c>
      <c r="AJ153">
        <f>'B 103 Q2 2023'!AJ153</f>
        <v>141959</v>
      </c>
      <c r="AK153">
        <f>'B 103 Q2 2023'!AK153</f>
        <v>139894</v>
      </c>
      <c r="AL153">
        <f>'B 103 Q2 2023'!AL153</f>
        <v>31800</v>
      </c>
      <c r="AM153">
        <f>'B 103 Q2 2023'!AM153</f>
        <v>372047</v>
      </c>
      <c r="AN153">
        <f>'B 103 Q2 2023'!AN153</f>
        <v>39220</v>
      </c>
      <c r="AO153">
        <f>'B 103 Q2 2023'!AO153</f>
        <v>1227422</v>
      </c>
      <c r="AP153">
        <f>'B 103 Q2 2023'!AP153</f>
        <v>3659578</v>
      </c>
      <c r="AQ153">
        <f>'B 103 Q2 2023'!AQ153</f>
        <v>1090243</v>
      </c>
      <c r="AR153">
        <f>'B 103 Q2 2023'!AR153</f>
        <v>1090243</v>
      </c>
      <c r="AS153">
        <f>'B 103 Q2 2023'!AS153</f>
        <v>0</v>
      </c>
      <c r="AT153">
        <f>'B 103 Q2 2023'!AT153</f>
        <v>72489</v>
      </c>
      <c r="AU153">
        <f>'B 103 Q2 2023'!AU153</f>
        <v>31.772297065537401</v>
      </c>
      <c r="AV153">
        <f>'B 103 Q2 2023'!AV153</f>
        <v>91.99708953785786</v>
      </c>
      <c r="AW153">
        <f>'B 103 Q2 2023'!AW153</f>
        <v>29.229588579616621</v>
      </c>
      <c r="AX153">
        <f>'B 103 Q2 2023'!AX153</f>
        <v>4306758</v>
      </c>
      <c r="AY153">
        <f>'B 103 Q2 2023'!AY153</f>
        <v>2428746</v>
      </c>
      <c r="AZ153">
        <f>'B 103 Q2 2023'!AZ153</f>
        <v>849221</v>
      </c>
      <c r="BA153">
        <f>'B 103 Q2 2023'!BA153</f>
        <v>800876</v>
      </c>
      <c r="BB153">
        <f>'B 103 Q2 2023'!BB153</f>
        <v>168331</v>
      </c>
      <c r="BC153">
        <f>'B 103 Q2 2023'!BC153</f>
        <v>610318</v>
      </c>
      <c r="BD153">
        <f>'B 103 Q2 2023'!BD153</f>
        <v>1566589</v>
      </c>
      <c r="BF153">
        <f t="shared" si="10"/>
        <v>31.772297065537401</v>
      </c>
      <c r="BG153">
        <f t="shared" si="8"/>
        <v>1227422</v>
      </c>
      <c r="BH153">
        <f t="shared" si="9"/>
        <v>3863183.066267353</v>
      </c>
      <c r="BI153">
        <f t="shared" si="11"/>
        <v>3647572.066267353</v>
      </c>
    </row>
    <row r="154" spans="1:61" x14ac:dyDescent="0.25">
      <c r="A154" t="str">
        <f>'B 103 Q2 2023'!A154</f>
        <v>1982Q2</v>
      </c>
      <c r="B154">
        <f>'B 103 Q2 2023'!B154</f>
        <v>6460543</v>
      </c>
      <c r="C154">
        <f>'B 103 Q2 2023'!C154</f>
        <v>4576558</v>
      </c>
      <c r="D154">
        <f>'B 103 Q2 2023'!D154</f>
        <v>2514367</v>
      </c>
      <c r="E154">
        <f>'B 103 Q2 2023'!E154</f>
        <v>1212969</v>
      </c>
      <c r="F154">
        <f>'B 103 Q2 2023'!F154</f>
        <v>222107</v>
      </c>
      <c r="G154">
        <f>'B 103 Q2 2023'!G154</f>
        <v>627115</v>
      </c>
      <c r="H154">
        <f>'B 103 Q2 2023'!H154</f>
        <v>1883985</v>
      </c>
      <c r="I154">
        <f>'B 103 Q2 2023'!I154</f>
        <v>11310</v>
      </c>
      <c r="J154">
        <f>'B 103 Q2 2023'!J154</f>
        <v>53690</v>
      </c>
      <c r="K154">
        <f>'B 103 Q2 2023'!K154</f>
        <v>50577</v>
      </c>
      <c r="L154">
        <f>'B 103 Q2 2023'!L154</f>
        <v>19930</v>
      </c>
      <c r="M154">
        <f>'B 103 Q2 2023'!M154</f>
        <v>2452</v>
      </c>
      <c r="N154">
        <f>'B 103 Q2 2023'!N154</f>
        <v>31586</v>
      </c>
      <c r="O154">
        <f>'B 103 Q2 2023'!O154</f>
        <v>8236</v>
      </c>
      <c r="P154">
        <f>'B 103 Q2 2023'!P154</f>
        <v>12805</v>
      </c>
      <c r="Q154">
        <f>'B 103 Q2 2023'!Q154</f>
        <v>3837</v>
      </c>
      <c r="R154">
        <f>'B 103 Q2 2023'!R154</f>
        <v>6708</v>
      </c>
      <c r="S154">
        <f>'B 103 Q2 2023'!S154</f>
        <v>65968</v>
      </c>
      <c r="T154">
        <f>'B 103 Q2 2023'!T154</f>
        <v>37066</v>
      </c>
      <c r="U154">
        <f>'B 103 Q2 2023'!U154</f>
        <v>28902</v>
      </c>
      <c r="V154">
        <f>'B 103 Q2 2023'!V154</f>
        <v>29497</v>
      </c>
      <c r="W154">
        <f>'B 103 Q2 2023'!W154</f>
        <v>98889</v>
      </c>
      <c r="X154">
        <f>'B 103 Q2 2023'!X154</f>
        <v>202781</v>
      </c>
      <c r="Y154">
        <f>'B 103 Q2 2023'!Y154</f>
        <v>288</v>
      </c>
      <c r="Z154">
        <f>'B 103 Q2 2023'!Z154</f>
        <v>2265</v>
      </c>
      <c r="AA154">
        <f>'B 103 Q2 2023'!AA154</f>
        <v>587005</v>
      </c>
      <c r="AB154">
        <f>'B 103 Q2 2023'!AB154</f>
        <v>727747</v>
      </c>
      <c r="AC154">
        <f>'B 103 Q2 2023'!AC154</f>
        <v>2761115</v>
      </c>
      <c r="AD154">
        <f>'B 103 Q2 2023'!AD154</f>
        <v>521369</v>
      </c>
      <c r="AE154">
        <f>'B 103 Q2 2023'!AE154</f>
        <v>51741</v>
      </c>
      <c r="AF154">
        <f>'B 103 Q2 2023'!AF154</f>
        <v>66287</v>
      </c>
      <c r="AG154">
        <f>'B 103 Q2 2023'!AG154</f>
        <v>403341</v>
      </c>
      <c r="AH154">
        <f>'B 103 Q2 2023'!AH154</f>
        <v>578245</v>
      </c>
      <c r="AI154">
        <f>'B 103 Q2 2023'!AI154</f>
        <v>297491</v>
      </c>
      <c r="AJ154">
        <f>'B 103 Q2 2023'!AJ154</f>
        <v>144419</v>
      </c>
      <c r="AK154">
        <f>'B 103 Q2 2023'!AK154</f>
        <v>136335</v>
      </c>
      <c r="AL154">
        <f>'B 103 Q2 2023'!AL154</f>
        <v>32933</v>
      </c>
      <c r="AM154">
        <f>'B 103 Q2 2023'!AM154</f>
        <v>374910</v>
      </c>
      <c r="AN154">
        <f>'B 103 Q2 2023'!AN154</f>
        <v>33080</v>
      </c>
      <c r="AO154">
        <f>'B 103 Q2 2023'!AO154</f>
        <v>1220578</v>
      </c>
      <c r="AP154">
        <f>'B 103 Q2 2023'!AP154</f>
        <v>3699428</v>
      </c>
      <c r="AQ154">
        <f>'B 103 Q2 2023'!AQ154</f>
        <v>1073469</v>
      </c>
      <c r="AR154">
        <f>'B 103 Q2 2023'!AR154</f>
        <v>1073469</v>
      </c>
      <c r="AS154">
        <f>'B 103 Q2 2023'!AS154</f>
        <v>0</v>
      </c>
      <c r="AT154">
        <f>'B 103 Q2 2023'!AT154</f>
        <v>73334</v>
      </c>
      <c r="AU154">
        <f>'B 103 Q2 2023'!AU154</f>
        <v>30.99946471861622</v>
      </c>
      <c r="AV154">
        <f>'B 103 Q2 2023'!AV154</f>
        <v>95.885163485768572</v>
      </c>
      <c r="AW154">
        <f>'B 103 Q2 2023'!AW154</f>
        <v>29.723887425158313</v>
      </c>
      <c r="AX154">
        <f>'B 103 Q2 2023'!AX154</f>
        <v>4350509</v>
      </c>
      <c r="AY154">
        <f>'B 103 Q2 2023'!AY154</f>
        <v>2466524</v>
      </c>
      <c r="AZ154">
        <f>'B 103 Q2 2023'!AZ154</f>
        <v>872314</v>
      </c>
      <c r="BA154">
        <f>'B 103 Q2 2023'!BA154</f>
        <v>817817</v>
      </c>
      <c r="BB154">
        <f>'B 103 Q2 2023'!BB154</f>
        <v>174092</v>
      </c>
      <c r="BC154">
        <f>'B 103 Q2 2023'!BC154</f>
        <v>602301</v>
      </c>
      <c r="BD154">
        <f>'B 103 Q2 2023'!BD154</f>
        <v>1589394</v>
      </c>
      <c r="BF154">
        <f t="shared" si="10"/>
        <v>30.99946471861622</v>
      </c>
      <c r="BG154">
        <f t="shared" si="8"/>
        <v>1220578</v>
      </c>
      <c r="BH154">
        <f t="shared" si="9"/>
        <v>3937416.3750221208</v>
      </c>
      <c r="BI154">
        <f t="shared" si="11"/>
        <v>3715309.3750221208</v>
      </c>
    </row>
    <row r="155" spans="1:61" x14ac:dyDescent="0.25">
      <c r="A155" t="str">
        <f>'B 103 Q2 2023'!A155</f>
        <v>1982Q3</v>
      </c>
      <c r="B155">
        <f>'B 103 Q2 2023'!B155</f>
        <v>6557422</v>
      </c>
      <c r="C155">
        <f>'B 103 Q2 2023'!C155</f>
        <v>4620755</v>
      </c>
      <c r="D155">
        <f>'B 103 Q2 2023'!D155</f>
        <v>2537426</v>
      </c>
      <c r="E155">
        <f>'B 103 Q2 2023'!E155</f>
        <v>1227817</v>
      </c>
      <c r="F155">
        <f>'B 103 Q2 2023'!F155</f>
        <v>228413</v>
      </c>
      <c r="G155">
        <f>'B 103 Q2 2023'!G155</f>
        <v>627100</v>
      </c>
      <c r="H155">
        <f>'B 103 Q2 2023'!H155</f>
        <v>1936667</v>
      </c>
      <c r="I155">
        <f>'B 103 Q2 2023'!I155</f>
        <v>8268</v>
      </c>
      <c r="J155">
        <f>'B 103 Q2 2023'!J155</f>
        <v>54252</v>
      </c>
      <c r="K155">
        <f>'B 103 Q2 2023'!K155</f>
        <v>58000</v>
      </c>
      <c r="L155">
        <f>'B 103 Q2 2023'!L155</f>
        <v>19711</v>
      </c>
      <c r="M155">
        <f>'B 103 Q2 2023'!M155</f>
        <v>3305</v>
      </c>
      <c r="N155">
        <f>'B 103 Q2 2023'!N155</f>
        <v>33659</v>
      </c>
      <c r="O155">
        <f>'B 103 Q2 2023'!O155</f>
        <v>7731</v>
      </c>
      <c r="P155">
        <f>'B 103 Q2 2023'!P155</f>
        <v>15150</v>
      </c>
      <c r="Q155">
        <f>'B 103 Q2 2023'!Q155</f>
        <v>2506</v>
      </c>
      <c r="R155">
        <f>'B 103 Q2 2023'!R155</f>
        <v>8272</v>
      </c>
      <c r="S155">
        <f>'B 103 Q2 2023'!S155</f>
        <v>66827</v>
      </c>
      <c r="T155">
        <f>'B 103 Q2 2023'!T155</f>
        <v>37656</v>
      </c>
      <c r="U155">
        <f>'B 103 Q2 2023'!U155</f>
        <v>29171</v>
      </c>
      <c r="V155">
        <f>'B 103 Q2 2023'!V155</f>
        <v>27633</v>
      </c>
      <c r="W155">
        <f>'B 103 Q2 2023'!W155</f>
        <v>109408</v>
      </c>
      <c r="X155">
        <f>'B 103 Q2 2023'!X155</f>
        <v>206557</v>
      </c>
      <c r="Y155">
        <f>'B 103 Q2 2023'!Y155</f>
        <v>292</v>
      </c>
      <c r="Z155">
        <f>'B 103 Q2 2023'!Z155</f>
        <v>2689</v>
      </c>
      <c r="AA155">
        <f>'B 103 Q2 2023'!AA155</f>
        <v>598450</v>
      </c>
      <c r="AB155">
        <f>'B 103 Q2 2023'!AB155</f>
        <v>747616</v>
      </c>
      <c r="AC155">
        <f>'B 103 Q2 2023'!AC155</f>
        <v>2788322</v>
      </c>
      <c r="AD155">
        <f>'B 103 Q2 2023'!AD155</f>
        <v>531636</v>
      </c>
      <c r="AE155">
        <f>'B 103 Q2 2023'!AE155</f>
        <v>49726</v>
      </c>
      <c r="AF155">
        <f>'B 103 Q2 2023'!AF155</f>
        <v>70589</v>
      </c>
      <c r="AG155">
        <f>'B 103 Q2 2023'!AG155</f>
        <v>411321</v>
      </c>
      <c r="AH155">
        <f>'B 103 Q2 2023'!AH155</f>
        <v>588616</v>
      </c>
      <c r="AI155">
        <f>'B 103 Q2 2023'!AI155</f>
        <v>313553</v>
      </c>
      <c r="AJ155">
        <f>'B 103 Q2 2023'!AJ155</f>
        <v>145584</v>
      </c>
      <c r="AK155">
        <f>'B 103 Q2 2023'!AK155</f>
        <v>129479</v>
      </c>
      <c r="AL155">
        <f>'B 103 Q2 2023'!AL155</f>
        <v>33494</v>
      </c>
      <c r="AM155">
        <f>'B 103 Q2 2023'!AM155</f>
        <v>377195</v>
      </c>
      <c r="AN155">
        <f>'B 103 Q2 2023'!AN155</f>
        <v>34754</v>
      </c>
      <c r="AO155">
        <f>'B 103 Q2 2023'!AO155</f>
        <v>1222627</v>
      </c>
      <c r="AP155">
        <f>'B 103 Q2 2023'!AP155</f>
        <v>3769100</v>
      </c>
      <c r="AQ155">
        <f>'B 103 Q2 2023'!AQ155</f>
        <v>1172612</v>
      </c>
      <c r="AR155">
        <f>'B 103 Q2 2023'!AR155</f>
        <v>1172612</v>
      </c>
      <c r="AS155">
        <f>'B 103 Q2 2023'!AS155</f>
        <v>0</v>
      </c>
      <c r="AT155">
        <f>'B 103 Q2 2023'!AT155</f>
        <v>75116</v>
      </c>
      <c r="AU155">
        <f>'B 103 Q2 2023'!AU155</f>
        <v>33.104133137667432</v>
      </c>
      <c r="AV155">
        <f>'B 103 Q2 2023'!AV155</f>
        <v>89.783315174907059</v>
      </c>
      <c r="AW155">
        <f>'B 103 Q2 2023'!AW155</f>
        <v>29.721988190912793</v>
      </c>
      <c r="AX155">
        <f>'B 103 Q2 2023'!AX155</f>
        <v>4440717</v>
      </c>
      <c r="AY155">
        <f>'B 103 Q2 2023'!AY155</f>
        <v>2504050</v>
      </c>
      <c r="AZ155">
        <f>'B 103 Q2 2023'!AZ155</f>
        <v>893592</v>
      </c>
      <c r="BA155">
        <f>'B 103 Q2 2023'!BA155</f>
        <v>833395</v>
      </c>
      <c r="BB155">
        <f>'B 103 Q2 2023'!BB155</f>
        <v>179845</v>
      </c>
      <c r="BC155">
        <f>'B 103 Q2 2023'!BC155</f>
        <v>597218</v>
      </c>
      <c r="BD155">
        <f>'B 103 Q2 2023'!BD155</f>
        <v>1652395</v>
      </c>
      <c r="BF155">
        <f t="shared" si="10"/>
        <v>33.104133137667432</v>
      </c>
      <c r="BG155">
        <f t="shared" si="8"/>
        <v>1222627</v>
      </c>
      <c r="BH155">
        <f t="shared" si="9"/>
        <v>3693275.9873685916</v>
      </c>
      <c r="BI155">
        <f t="shared" si="11"/>
        <v>3464862.9873685916</v>
      </c>
    </row>
    <row r="156" spans="1:61" x14ac:dyDescent="0.25">
      <c r="A156" t="str">
        <f>'B 103 Q2 2023'!A156</f>
        <v>1982Q4</v>
      </c>
      <c r="B156">
        <f>'B 103 Q2 2023'!B156</f>
        <v>6613380</v>
      </c>
      <c r="C156">
        <f>'B 103 Q2 2023'!C156</f>
        <v>4638513</v>
      </c>
      <c r="D156">
        <f>'B 103 Q2 2023'!D156</f>
        <v>2546255</v>
      </c>
      <c r="E156">
        <f>'B 103 Q2 2023'!E156</f>
        <v>1238977</v>
      </c>
      <c r="F156">
        <f>'B 103 Q2 2023'!F156</f>
        <v>234767</v>
      </c>
      <c r="G156">
        <f>'B 103 Q2 2023'!G156</f>
        <v>618514</v>
      </c>
      <c r="H156">
        <f>'B 103 Q2 2023'!H156</f>
        <v>1974867</v>
      </c>
      <c r="I156">
        <f>'B 103 Q2 2023'!I156</f>
        <v>10063</v>
      </c>
      <c r="J156">
        <f>'B 103 Q2 2023'!J156</f>
        <v>68019</v>
      </c>
      <c r="K156">
        <f>'B 103 Q2 2023'!K156</f>
        <v>63573</v>
      </c>
      <c r="L156">
        <f>'B 103 Q2 2023'!L156</f>
        <v>19031</v>
      </c>
      <c r="M156">
        <f>'B 103 Q2 2023'!M156</f>
        <v>2435</v>
      </c>
      <c r="N156">
        <f>'B 103 Q2 2023'!N156</f>
        <v>44459</v>
      </c>
      <c r="O156">
        <f>'B 103 Q2 2023'!O156</f>
        <v>7948</v>
      </c>
      <c r="P156">
        <f>'B 103 Q2 2023'!P156</f>
        <v>21011</v>
      </c>
      <c r="Q156">
        <f>'B 103 Q2 2023'!Q156</f>
        <v>3322</v>
      </c>
      <c r="R156">
        <f>'B 103 Q2 2023'!R156</f>
        <v>12178</v>
      </c>
      <c r="S156">
        <f>'B 103 Q2 2023'!S156</f>
        <v>69033</v>
      </c>
      <c r="T156">
        <f>'B 103 Q2 2023'!T156</f>
        <v>38246</v>
      </c>
      <c r="U156">
        <f>'B 103 Q2 2023'!U156</f>
        <v>30787</v>
      </c>
      <c r="V156">
        <f>'B 103 Q2 2023'!V156</f>
        <v>31897</v>
      </c>
      <c r="W156">
        <f>'B 103 Q2 2023'!W156</f>
        <v>128675</v>
      </c>
      <c r="X156">
        <f>'B 103 Q2 2023'!X156</f>
        <v>210743</v>
      </c>
      <c r="Y156">
        <f>'B 103 Q2 2023'!Y156</f>
        <v>302</v>
      </c>
      <c r="Z156">
        <f>'B 103 Q2 2023'!Z156</f>
        <v>3070</v>
      </c>
      <c r="AA156">
        <f>'B 103 Q2 2023'!AA156</f>
        <v>569115</v>
      </c>
      <c r="AB156">
        <f>'B 103 Q2 2023'!AB156</f>
        <v>754452</v>
      </c>
      <c r="AC156">
        <f>'B 103 Q2 2023'!AC156</f>
        <v>2791223</v>
      </c>
      <c r="AD156">
        <f>'B 103 Q2 2023'!AD156</f>
        <v>533077</v>
      </c>
      <c r="AE156">
        <f>'B 103 Q2 2023'!AE156</f>
        <v>37614</v>
      </c>
      <c r="AF156">
        <f>'B 103 Q2 2023'!AF156</f>
        <v>74466</v>
      </c>
      <c r="AG156">
        <f>'B 103 Q2 2023'!AG156</f>
        <v>420997</v>
      </c>
      <c r="AH156">
        <f>'B 103 Q2 2023'!AH156</f>
        <v>596857</v>
      </c>
      <c r="AI156">
        <f>'B 103 Q2 2023'!AI156</f>
        <v>323733</v>
      </c>
      <c r="AJ156">
        <f>'B 103 Q2 2023'!AJ156</f>
        <v>145927</v>
      </c>
      <c r="AK156">
        <f>'B 103 Q2 2023'!AK156</f>
        <v>127196</v>
      </c>
      <c r="AL156">
        <f>'B 103 Q2 2023'!AL156</f>
        <v>27257</v>
      </c>
      <c r="AM156">
        <f>'B 103 Q2 2023'!AM156</f>
        <v>394163</v>
      </c>
      <c r="AN156">
        <f>'B 103 Q2 2023'!AN156</f>
        <v>35585</v>
      </c>
      <c r="AO156">
        <f>'B 103 Q2 2023'!AO156</f>
        <v>1204284</v>
      </c>
      <c r="AP156">
        <f>'B 103 Q2 2023'!AP156</f>
        <v>3822157</v>
      </c>
      <c r="AQ156">
        <f>'B 103 Q2 2023'!AQ156</f>
        <v>1386269</v>
      </c>
      <c r="AR156">
        <f>'B 103 Q2 2023'!AR156</f>
        <v>1386269</v>
      </c>
      <c r="AS156">
        <f>'B 103 Q2 2023'!AS156</f>
        <v>0</v>
      </c>
      <c r="AT156">
        <f>'B 103 Q2 2023'!AT156</f>
        <v>86561</v>
      </c>
      <c r="AU156">
        <f>'B 103 Q2 2023'!AU156</f>
        <v>38.533999783526419</v>
      </c>
      <c r="AV156">
        <f>'B 103 Q2 2023'!AV156</f>
        <v>76.718532822262162</v>
      </c>
      <c r="AW156">
        <f>'B 103 Q2 2023'!AW156</f>
        <v>29.562719271655151</v>
      </c>
      <c r="AX156">
        <f>'B 103 Q2 2023'!AX156</f>
        <v>4509772</v>
      </c>
      <c r="AY156">
        <f>'B 103 Q2 2023'!AY156</f>
        <v>2534905</v>
      </c>
      <c r="AZ156">
        <f>'B 103 Q2 2023'!AZ156</f>
        <v>914078</v>
      </c>
      <c r="BA156">
        <f>'B 103 Q2 2023'!BA156</f>
        <v>847446</v>
      </c>
      <c r="BB156">
        <f>'B 103 Q2 2023'!BB156</f>
        <v>185449</v>
      </c>
      <c r="BC156">
        <f>'B 103 Q2 2023'!BC156</f>
        <v>587932</v>
      </c>
      <c r="BD156">
        <f>'B 103 Q2 2023'!BD156</f>
        <v>1718549</v>
      </c>
      <c r="BF156">
        <f t="shared" si="10"/>
        <v>38.533999783526419</v>
      </c>
      <c r="BG156">
        <f t="shared" si="8"/>
        <v>1204284</v>
      </c>
      <c r="BH156">
        <f t="shared" si="9"/>
        <v>3125250.445750095</v>
      </c>
      <c r="BI156">
        <f t="shared" si="11"/>
        <v>2890483.445750095</v>
      </c>
    </row>
    <row r="157" spans="1:61" x14ac:dyDescent="0.25">
      <c r="A157" t="str">
        <f>'B 103 Q2 2023'!A157</f>
        <v>1983Q1</v>
      </c>
      <c r="B157">
        <f>'B 103 Q2 2023'!B157</f>
        <v>6705171</v>
      </c>
      <c r="C157">
        <f>'B 103 Q2 2023'!C157</f>
        <v>4685521</v>
      </c>
      <c r="D157">
        <f>'B 103 Q2 2023'!D157</f>
        <v>2585747</v>
      </c>
      <c r="E157">
        <f>'B 103 Q2 2023'!E157</f>
        <v>1247685</v>
      </c>
      <c r="F157">
        <f>'B 103 Q2 2023'!F157</f>
        <v>241095</v>
      </c>
      <c r="G157">
        <f>'B 103 Q2 2023'!G157</f>
        <v>610995</v>
      </c>
      <c r="H157">
        <f>'B 103 Q2 2023'!H157</f>
        <v>2019650</v>
      </c>
      <c r="I157">
        <f>'B 103 Q2 2023'!I157</f>
        <v>11580</v>
      </c>
      <c r="J157">
        <f>'B 103 Q2 2023'!J157</f>
        <v>61905</v>
      </c>
      <c r="K157">
        <f>'B 103 Q2 2023'!K157</f>
        <v>63337</v>
      </c>
      <c r="L157">
        <f>'B 103 Q2 2023'!L157</f>
        <v>17526</v>
      </c>
      <c r="M157">
        <f>'B 103 Q2 2023'!M157</f>
        <v>3278</v>
      </c>
      <c r="N157">
        <f>'B 103 Q2 2023'!N157</f>
        <v>49745</v>
      </c>
      <c r="O157">
        <f>'B 103 Q2 2023'!O157</f>
        <v>8071</v>
      </c>
      <c r="P157">
        <f>'B 103 Q2 2023'!P157</f>
        <v>24404</v>
      </c>
      <c r="Q157">
        <f>'B 103 Q2 2023'!Q157</f>
        <v>2830</v>
      </c>
      <c r="R157">
        <f>'B 103 Q2 2023'!R157</f>
        <v>14440</v>
      </c>
      <c r="S157">
        <f>'B 103 Q2 2023'!S157</f>
        <v>67578</v>
      </c>
      <c r="T157">
        <f>'B 103 Q2 2023'!T157</f>
        <v>38689</v>
      </c>
      <c r="U157">
        <f>'B 103 Q2 2023'!U157</f>
        <v>28889</v>
      </c>
      <c r="V157">
        <f>'B 103 Q2 2023'!V157</f>
        <v>28776</v>
      </c>
      <c r="W157">
        <f>'B 103 Q2 2023'!W157</f>
        <v>141890</v>
      </c>
      <c r="X157">
        <f>'B 103 Q2 2023'!X157</f>
        <v>215580</v>
      </c>
      <c r="Y157">
        <f>'B 103 Q2 2023'!Y157</f>
        <v>303</v>
      </c>
      <c r="Z157">
        <f>'B 103 Q2 2023'!Z157</f>
        <v>3409</v>
      </c>
      <c r="AA157">
        <f>'B 103 Q2 2023'!AA157</f>
        <v>581521</v>
      </c>
      <c r="AB157">
        <f>'B 103 Q2 2023'!AB157</f>
        <v>773222</v>
      </c>
      <c r="AC157">
        <f>'B 103 Q2 2023'!AC157</f>
        <v>2805241</v>
      </c>
      <c r="AD157">
        <f>'B 103 Q2 2023'!AD157</f>
        <v>545301</v>
      </c>
      <c r="AE157">
        <f>'B 103 Q2 2023'!AE157</f>
        <v>41187</v>
      </c>
      <c r="AF157">
        <f>'B 103 Q2 2023'!AF157</f>
        <v>76920</v>
      </c>
      <c r="AG157">
        <f>'B 103 Q2 2023'!AG157</f>
        <v>427194</v>
      </c>
      <c r="AH157">
        <f>'B 103 Q2 2023'!AH157</f>
        <v>615358</v>
      </c>
      <c r="AI157">
        <f>'B 103 Q2 2023'!AI157</f>
        <v>326056</v>
      </c>
      <c r="AJ157">
        <f>'B 103 Q2 2023'!AJ157</f>
        <v>145888</v>
      </c>
      <c r="AK157">
        <f>'B 103 Q2 2023'!AK157</f>
        <v>143413</v>
      </c>
      <c r="AL157">
        <f>'B 103 Q2 2023'!AL157</f>
        <v>26800</v>
      </c>
      <c r="AM157">
        <f>'B 103 Q2 2023'!AM157</f>
        <v>376759</v>
      </c>
      <c r="AN157">
        <f>'B 103 Q2 2023'!AN157</f>
        <v>41447</v>
      </c>
      <c r="AO157">
        <f>'B 103 Q2 2023'!AO157</f>
        <v>1199576</v>
      </c>
      <c r="AP157">
        <f>'B 103 Q2 2023'!AP157</f>
        <v>3899930</v>
      </c>
      <c r="AQ157">
        <f>'B 103 Q2 2023'!AQ157</f>
        <v>1533575</v>
      </c>
      <c r="AR157">
        <f>'B 103 Q2 2023'!AR157</f>
        <v>1533575</v>
      </c>
      <c r="AS157">
        <f>'B 103 Q2 2023'!AS157</f>
        <v>0</v>
      </c>
      <c r="AT157">
        <f>'B 103 Q2 2023'!AT157</f>
        <v>87383</v>
      </c>
      <c r="AU157">
        <f>'B 103 Q2 2023'!AU157</f>
        <v>41.563767750425448</v>
      </c>
      <c r="AV157">
        <f>'B 103 Q2 2023'!AV157</f>
        <v>71.603246589289498</v>
      </c>
      <c r="AW157">
        <f>'B 103 Q2 2023'!AW157</f>
        <v>29.761007114136714</v>
      </c>
      <c r="AX157">
        <f>'B 103 Q2 2023'!AX157</f>
        <v>4594803</v>
      </c>
      <c r="AY157">
        <f>'B 103 Q2 2023'!AY157</f>
        <v>2575153</v>
      </c>
      <c r="AZ157">
        <f>'B 103 Q2 2023'!AZ157</f>
        <v>932998</v>
      </c>
      <c r="BA157">
        <f>'B 103 Q2 2023'!BA157</f>
        <v>860422</v>
      </c>
      <c r="BB157">
        <f>'B 103 Q2 2023'!BB157</f>
        <v>191148</v>
      </c>
      <c r="BC157">
        <f>'B 103 Q2 2023'!BC157</f>
        <v>590585</v>
      </c>
      <c r="BD157">
        <f>'B 103 Q2 2023'!BD157</f>
        <v>1789562</v>
      </c>
      <c r="BF157">
        <f t="shared" si="10"/>
        <v>41.563767750425448</v>
      </c>
      <c r="BG157">
        <f t="shared" si="8"/>
        <v>1199576</v>
      </c>
      <c r="BH157">
        <f t="shared" si="9"/>
        <v>2886109.8618464903</v>
      </c>
      <c r="BI157">
        <f t="shared" si="11"/>
        <v>2645014.8618464903</v>
      </c>
    </row>
    <row r="158" spans="1:61" x14ac:dyDescent="0.25">
      <c r="A158" t="str">
        <f>'B 103 Q2 2023'!A158</f>
        <v>1983Q2</v>
      </c>
      <c r="B158">
        <f>'B 103 Q2 2023'!B158</f>
        <v>6781798</v>
      </c>
      <c r="C158">
        <f>'B 103 Q2 2023'!C158</f>
        <v>4696909</v>
      </c>
      <c r="D158">
        <f>'B 103 Q2 2023'!D158</f>
        <v>2580932</v>
      </c>
      <c r="E158">
        <f>'B 103 Q2 2023'!E158</f>
        <v>1253927</v>
      </c>
      <c r="F158">
        <f>'B 103 Q2 2023'!F158</f>
        <v>246772</v>
      </c>
      <c r="G158">
        <f>'B 103 Q2 2023'!G158</f>
        <v>615278</v>
      </c>
      <c r="H158">
        <f>'B 103 Q2 2023'!H158</f>
        <v>2084889</v>
      </c>
      <c r="I158">
        <f>'B 103 Q2 2023'!I158</f>
        <v>11545</v>
      </c>
      <c r="J158">
        <f>'B 103 Q2 2023'!J158</f>
        <v>68535</v>
      </c>
      <c r="K158">
        <f>'B 103 Q2 2023'!K158</f>
        <v>67829</v>
      </c>
      <c r="L158">
        <f>'B 103 Q2 2023'!L158</f>
        <v>14825</v>
      </c>
      <c r="M158">
        <f>'B 103 Q2 2023'!M158</f>
        <v>3899</v>
      </c>
      <c r="N158">
        <f>'B 103 Q2 2023'!N158</f>
        <v>56051</v>
      </c>
      <c r="O158">
        <f>'B 103 Q2 2023'!O158</f>
        <v>9343</v>
      </c>
      <c r="P158">
        <f>'B 103 Q2 2023'!P158</f>
        <v>26870</v>
      </c>
      <c r="Q158">
        <f>'B 103 Q2 2023'!Q158</f>
        <v>3753</v>
      </c>
      <c r="R158">
        <f>'B 103 Q2 2023'!R158</f>
        <v>16085</v>
      </c>
      <c r="S158">
        <f>'B 103 Q2 2023'!S158</f>
        <v>69881</v>
      </c>
      <c r="T158">
        <f>'B 103 Q2 2023'!T158</f>
        <v>39136</v>
      </c>
      <c r="U158">
        <f>'B 103 Q2 2023'!U158</f>
        <v>30745</v>
      </c>
      <c r="V158">
        <f>'B 103 Q2 2023'!V158</f>
        <v>27745</v>
      </c>
      <c r="W158">
        <f>'B 103 Q2 2023'!W158</f>
        <v>158078</v>
      </c>
      <c r="X158">
        <f>'B 103 Q2 2023'!X158</f>
        <v>220261</v>
      </c>
      <c r="Y158">
        <f>'B 103 Q2 2023'!Y158</f>
        <v>304</v>
      </c>
      <c r="Z158">
        <f>'B 103 Q2 2023'!Z158</f>
        <v>3707</v>
      </c>
      <c r="AA158">
        <f>'B 103 Q2 2023'!AA158</f>
        <v>602729</v>
      </c>
      <c r="AB158">
        <f>'B 103 Q2 2023'!AB158</f>
        <v>779500</v>
      </c>
      <c r="AC158">
        <f>'B 103 Q2 2023'!AC158</f>
        <v>2821289</v>
      </c>
      <c r="AD158">
        <f>'B 103 Q2 2023'!AD158</f>
        <v>556969</v>
      </c>
      <c r="AE158">
        <f>'B 103 Q2 2023'!AE158</f>
        <v>38849</v>
      </c>
      <c r="AF158">
        <f>'B 103 Q2 2023'!AF158</f>
        <v>79803</v>
      </c>
      <c r="AG158">
        <f>'B 103 Q2 2023'!AG158</f>
        <v>438317</v>
      </c>
      <c r="AH158">
        <f>'B 103 Q2 2023'!AH158</f>
        <v>627543</v>
      </c>
      <c r="AI158">
        <f>'B 103 Q2 2023'!AI158</f>
        <v>325790</v>
      </c>
      <c r="AJ158">
        <f>'B 103 Q2 2023'!AJ158</f>
        <v>153678</v>
      </c>
      <c r="AK158">
        <f>'B 103 Q2 2023'!AK158</f>
        <v>148074</v>
      </c>
      <c r="AL158">
        <f>'B 103 Q2 2023'!AL158</f>
        <v>28549</v>
      </c>
      <c r="AM158">
        <f>'B 103 Q2 2023'!AM158</f>
        <v>380096</v>
      </c>
      <c r="AN158">
        <f>'B 103 Q2 2023'!AN158</f>
        <v>37404</v>
      </c>
      <c r="AO158">
        <f>'B 103 Q2 2023'!AO158</f>
        <v>1190728</v>
      </c>
      <c r="AP158">
        <f>'B 103 Q2 2023'!AP158</f>
        <v>3960509</v>
      </c>
      <c r="AQ158">
        <f>'B 103 Q2 2023'!AQ158</f>
        <v>1736437</v>
      </c>
      <c r="AR158">
        <f>'B 103 Q2 2023'!AR158</f>
        <v>1736437</v>
      </c>
      <c r="AS158">
        <f>'B 103 Q2 2023'!AS158</f>
        <v>0</v>
      </c>
      <c r="AT158">
        <f>'B 103 Q2 2023'!AT158</f>
        <v>88571</v>
      </c>
      <c r="AU158">
        <f>'B 103 Q2 2023'!AU158</f>
        <v>46.080134770248875</v>
      </c>
      <c r="AV158">
        <f>'B 103 Q2 2023'!AV158</f>
        <v>64.904455794283962</v>
      </c>
      <c r="AW158">
        <f>'B 103 Q2 2023'!AW158</f>
        <v>29.908060701902649</v>
      </c>
      <c r="AX158">
        <f>'B 103 Q2 2023'!AX158</f>
        <v>4697951</v>
      </c>
      <c r="AY158">
        <f>'B 103 Q2 2023'!AY158</f>
        <v>2613062</v>
      </c>
      <c r="AZ158">
        <f>'B 103 Q2 2023'!AZ158</f>
        <v>950358</v>
      </c>
      <c r="BA158">
        <f>'B 103 Q2 2023'!BA158</f>
        <v>874476</v>
      </c>
      <c r="BB158">
        <f>'B 103 Q2 2023'!BB158</f>
        <v>197102</v>
      </c>
      <c r="BC158">
        <f>'B 103 Q2 2023'!BC158</f>
        <v>591126</v>
      </c>
      <c r="BD158">
        <f>'B 103 Q2 2023'!BD158</f>
        <v>1876662</v>
      </c>
      <c r="BF158">
        <f t="shared" si="10"/>
        <v>46.080134770248875</v>
      </c>
      <c r="BG158">
        <f t="shared" si="8"/>
        <v>1190728</v>
      </c>
      <c r="BH158">
        <f t="shared" si="9"/>
        <v>2584037.5813500881</v>
      </c>
      <c r="BI158">
        <f t="shared" si="11"/>
        <v>2337265.5813500881</v>
      </c>
    </row>
    <row r="159" spans="1:61" x14ac:dyDescent="0.25">
      <c r="A159" t="str">
        <f>'B 103 Q2 2023'!A159</f>
        <v>1983Q3</v>
      </c>
      <c r="B159">
        <f>'B 103 Q2 2023'!B159</f>
        <v>6850138</v>
      </c>
      <c r="C159">
        <f>'B 103 Q2 2023'!C159</f>
        <v>4732627</v>
      </c>
      <c r="D159">
        <f>'B 103 Q2 2023'!D159</f>
        <v>2588533</v>
      </c>
      <c r="E159">
        <f>'B 103 Q2 2023'!E159</f>
        <v>1260934</v>
      </c>
      <c r="F159">
        <f>'B 103 Q2 2023'!F159</f>
        <v>253957</v>
      </c>
      <c r="G159">
        <f>'B 103 Q2 2023'!G159</f>
        <v>629203</v>
      </c>
      <c r="H159">
        <f>'B 103 Q2 2023'!H159</f>
        <v>2117511</v>
      </c>
      <c r="I159">
        <f>'B 103 Q2 2023'!I159</f>
        <v>13176</v>
      </c>
      <c r="J159">
        <f>'B 103 Q2 2023'!J159</f>
        <v>73516</v>
      </c>
      <c r="K159">
        <f>'B 103 Q2 2023'!K159</f>
        <v>66597</v>
      </c>
      <c r="L159">
        <f>'B 103 Q2 2023'!L159</f>
        <v>12259</v>
      </c>
      <c r="M159">
        <f>'B 103 Q2 2023'!M159</f>
        <v>3847</v>
      </c>
      <c r="N159">
        <f>'B 103 Q2 2023'!N159</f>
        <v>51430</v>
      </c>
      <c r="O159">
        <f>'B 103 Q2 2023'!O159</f>
        <v>9943</v>
      </c>
      <c r="P159">
        <f>'B 103 Q2 2023'!P159</f>
        <v>24105</v>
      </c>
      <c r="Q159">
        <f>'B 103 Q2 2023'!Q159</f>
        <v>3141</v>
      </c>
      <c r="R159">
        <f>'B 103 Q2 2023'!R159</f>
        <v>14241</v>
      </c>
      <c r="S159">
        <f>'B 103 Q2 2023'!S159</f>
        <v>71455</v>
      </c>
      <c r="T159">
        <f>'B 103 Q2 2023'!T159</f>
        <v>39589</v>
      </c>
      <c r="U159">
        <f>'B 103 Q2 2023'!U159</f>
        <v>31866</v>
      </c>
      <c r="V159">
        <f>'B 103 Q2 2023'!V159</f>
        <v>27674</v>
      </c>
      <c r="W159">
        <f>'B 103 Q2 2023'!W159</f>
        <v>158269</v>
      </c>
      <c r="X159">
        <f>'B 103 Q2 2023'!X159</f>
        <v>225710</v>
      </c>
      <c r="Y159">
        <f>'B 103 Q2 2023'!Y159</f>
        <v>307</v>
      </c>
      <c r="Z159">
        <f>'B 103 Q2 2023'!Z159</f>
        <v>4044</v>
      </c>
      <c r="AA159">
        <f>'B 103 Q2 2023'!AA159</f>
        <v>630051</v>
      </c>
      <c r="AB159">
        <f>'B 103 Q2 2023'!AB159</f>
        <v>779176</v>
      </c>
      <c r="AC159">
        <f>'B 103 Q2 2023'!AC159</f>
        <v>2884412</v>
      </c>
      <c r="AD159">
        <f>'B 103 Q2 2023'!AD159</f>
        <v>565361</v>
      </c>
      <c r="AE159">
        <f>'B 103 Q2 2023'!AE159</f>
        <v>40547</v>
      </c>
      <c r="AF159">
        <f>'B 103 Q2 2023'!AF159</f>
        <v>81876</v>
      </c>
      <c r="AG159">
        <f>'B 103 Q2 2023'!AG159</f>
        <v>442938</v>
      </c>
      <c r="AH159">
        <f>'B 103 Q2 2023'!AH159</f>
        <v>642850</v>
      </c>
      <c r="AI159">
        <f>'B 103 Q2 2023'!AI159</f>
        <v>331693</v>
      </c>
      <c r="AJ159">
        <f>'B 103 Q2 2023'!AJ159</f>
        <v>158128</v>
      </c>
      <c r="AK159">
        <f>'B 103 Q2 2023'!AK159</f>
        <v>153029</v>
      </c>
      <c r="AL159">
        <f>'B 103 Q2 2023'!AL159</f>
        <v>30398</v>
      </c>
      <c r="AM159">
        <f>'B 103 Q2 2023'!AM159</f>
        <v>376903</v>
      </c>
      <c r="AN159">
        <f>'B 103 Q2 2023'!AN159</f>
        <v>41038</v>
      </c>
      <c r="AO159">
        <f>'B 103 Q2 2023'!AO159</f>
        <v>1227862</v>
      </c>
      <c r="AP159">
        <f>'B 103 Q2 2023'!AP159</f>
        <v>3965726</v>
      </c>
      <c r="AQ159">
        <f>'B 103 Q2 2023'!AQ159</f>
        <v>1709243</v>
      </c>
      <c r="AR159">
        <f>'B 103 Q2 2023'!AR159</f>
        <v>1709243</v>
      </c>
      <c r="AS159">
        <f>'B 103 Q2 2023'!AS159</f>
        <v>0</v>
      </c>
      <c r="AT159">
        <f>'B 103 Q2 2023'!AT159</f>
        <v>89413</v>
      </c>
      <c r="AU159">
        <f>'B 103 Q2 2023'!AU159</f>
        <v>45.355029975582809</v>
      </c>
      <c r="AV159">
        <f>'B 103 Q2 2023'!AV159</f>
        <v>67.172966787729422</v>
      </c>
      <c r="AW159">
        <f>'B 103 Q2 2023'!AW159</f>
        <v>30.46631922206296</v>
      </c>
      <c r="AX159">
        <f>'B 103 Q2 2023'!AX159</f>
        <v>4777686</v>
      </c>
      <c r="AY159">
        <f>'B 103 Q2 2023'!AY159</f>
        <v>2660175</v>
      </c>
      <c r="AZ159">
        <f>'B 103 Q2 2023'!AZ159</f>
        <v>968154</v>
      </c>
      <c r="BA159">
        <f>'B 103 Q2 2023'!BA159</f>
        <v>890013</v>
      </c>
      <c r="BB159">
        <f>'B 103 Q2 2023'!BB159</f>
        <v>203426</v>
      </c>
      <c r="BC159">
        <f>'B 103 Q2 2023'!BC159</f>
        <v>598582</v>
      </c>
      <c r="BD159">
        <f>'B 103 Q2 2023'!BD159</f>
        <v>1893274</v>
      </c>
      <c r="BF159">
        <f t="shared" si="10"/>
        <v>45.355029975582809</v>
      </c>
      <c r="BG159">
        <f t="shared" si="8"/>
        <v>1227862</v>
      </c>
      <c r="BH159">
        <f t="shared" si="9"/>
        <v>2707223.4340072707</v>
      </c>
      <c r="BI159">
        <f t="shared" si="11"/>
        <v>2453266.4340072707</v>
      </c>
    </row>
    <row r="160" spans="1:61" x14ac:dyDescent="0.25">
      <c r="A160" t="str">
        <f>'B 103 Q2 2023'!A160</f>
        <v>1983Q4</v>
      </c>
      <c r="B160">
        <f>'B 103 Q2 2023'!B160</f>
        <v>6977350</v>
      </c>
      <c r="C160">
        <f>'B 103 Q2 2023'!C160</f>
        <v>4792825</v>
      </c>
      <c r="D160">
        <f>'B 103 Q2 2023'!D160</f>
        <v>2616851</v>
      </c>
      <c r="E160">
        <f>'B 103 Q2 2023'!E160</f>
        <v>1275677</v>
      </c>
      <c r="F160">
        <f>'B 103 Q2 2023'!F160</f>
        <v>260744</v>
      </c>
      <c r="G160">
        <f>'B 103 Q2 2023'!G160</f>
        <v>639553</v>
      </c>
      <c r="H160">
        <f>'B 103 Q2 2023'!H160</f>
        <v>2184525</v>
      </c>
      <c r="I160">
        <f>'B 103 Q2 2023'!I160</f>
        <v>14393</v>
      </c>
      <c r="J160">
        <f>'B 103 Q2 2023'!J160</f>
        <v>89573</v>
      </c>
      <c r="K160">
        <f>'B 103 Q2 2023'!K160</f>
        <v>69974</v>
      </c>
      <c r="L160">
        <f>'B 103 Q2 2023'!L160</f>
        <v>11153</v>
      </c>
      <c r="M160">
        <f>'B 103 Q2 2023'!M160</f>
        <v>3248</v>
      </c>
      <c r="N160">
        <f>'B 103 Q2 2023'!N160</f>
        <v>64787</v>
      </c>
      <c r="O160">
        <f>'B 103 Q2 2023'!O160</f>
        <v>12188</v>
      </c>
      <c r="P160">
        <f>'B 103 Q2 2023'!P160</f>
        <v>30144</v>
      </c>
      <c r="Q160">
        <f>'B 103 Q2 2023'!Q160</f>
        <v>4187</v>
      </c>
      <c r="R160">
        <f>'B 103 Q2 2023'!R160</f>
        <v>18268</v>
      </c>
      <c r="S160">
        <f>'B 103 Q2 2023'!S160</f>
        <v>75406</v>
      </c>
      <c r="T160">
        <f>'B 103 Q2 2023'!T160</f>
        <v>40041</v>
      </c>
      <c r="U160">
        <f>'B 103 Q2 2023'!U160</f>
        <v>35365</v>
      </c>
      <c r="V160">
        <f>'B 103 Q2 2023'!V160</f>
        <v>26988</v>
      </c>
      <c r="W160">
        <f>'B 103 Q2 2023'!W160</f>
        <v>159277</v>
      </c>
      <c r="X160">
        <f>'B 103 Q2 2023'!X160</f>
        <v>262731</v>
      </c>
      <c r="Y160">
        <f>'B 103 Q2 2023'!Y160</f>
        <v>311</v>
      </c>
      <c r="Z160">
        <f>'B 103 Q2 2023'!Z160</f>
        <v>4501</v>
      </c>
      <c r="AA160">
        <f>'B 103 Q2 2023'!AA160</f>
        <v>626517</v>
      </c>
      <c r="AB160">
        <f>'B 103 Q2 2023'!AB160</f>
        <v>775666</v>
      </c>
      <c r="AC160">
        <f>'B 103 Q2 2023'!AC160</f>
        <v>2941316</v>
      </c>
      <c r="AD160">
        <f>'B 103 Q2 2023'!AD160</f>
        <v>567652</v>
      </c>
      <c r="AE160">
        <f>'B 103 Q2 2023'!AE160</f>
        <v>36775</v>
      </c>
      <c r="AF160">
        <f>'B 103 Q2 2023'!AF160</f>
        <v>83897</v>
      </c>
      <c r="AG160">
        <f>'B 103 Q2 2023'!AG160</f>
        <v>446980</v>
      </c>
      <c r="AH160">
        <f>'B 103 Q2 2023'!AH160</f>
        <v>679591</v>
      </c>
      <c r="AI160">
        <f>'B 103 Q2 2023'!AI160</f>
        <v>352715</v>
      </c>
      <c r="AJ160">
        <f>'B 103 Q2 2023'!AJ160</f>
        <v>168609</v>
      </c>
      <c r="AK160">
        <f>'B 103 Q2 2023'!AK160</f>
        <v>158266</v>
      </c>
      <c r="AL160">
        <f>'B 103 Q2 2023'!AL160</f>
        <v>29770</v>
      </c>
      <c r="AM160">
        <f>'B 103 Q2 2023'!AM160</f>
        <v>401994</v>
      </c>
      <c r="AN160">
        <f>'B 103 Q2 2023'!AN160</f>
        <v>38646</v>
      </c>
      <c r="AO160">
        <f>'B 103 Q2 2023'!AO160</f>
        <v>1223663</v>
      </c>
      <c r="AP160">
        <f>'B 103 Q2 2023'!AP160</f>
        <v>4036034</v>
      </c>
      <c r="AQ160">
        <f>'B 103 Q2 2023'!AQ160</f>
        <v>1630197</v>
      </c>
      <c r="AR160">
        <f>'B 103 Q2 2023'!AR160</f>
        <v>1630197</v>
      </c>
      <c r="AS160">
        <f>'B 103 Q2 2023'!AS160</f>
        <v>0</v>
      </c>
      <c r="AT160">
        <f>'B 103 Q2 2023'!AT160</f>
        <v>102936</v>
      </c>
      <c r="AU160">
        <f>'B 103 Q2 2023'!AU160</f>
        <v>42.941487827803662</v>
      </c>
      <c r="AV160">
        <f>'B 103 Q2 2023'!AV160</f>
        <v>71.964621036637325</v>
      </c>
      <c r="AW160">
        <f>'B 103 Q2 2023'!AW160</f>
        <v>30.902678982772649</v>
      </c>
      <c r="AX160">
        <f>'B 103 Q2 2023'!AX160</f>
        <v>4903061</v>
      </c>
      <c r="AY160">
        <f>'B 103 Q2 2023'!AY160</f>
        <v>2718536</v>
      </c>
      <c r="AZ160">
        <f>'B 103 Q2 2023'!AZ160</f>
        <v>986648</v>
      </c>
      <c r="BA160">
        <f>'B 103 Q2 2023'!BA160</f>
        <v>908841</v>
      </c>
      <c r="BB160">
        <f>'B 103 Q2 2023'!BB160</f>
        <v>210200</v>
      </c>
      <c r="BC160">
        <f>'B 103 Q2 2023'!BC160</f>
        <v>612847</v>
      </c>
      <c r="BD160">
        <f>'B 103 Q2 2023'!BD160</f>
        <v>1961745</v>
      </c>
      <c r="BF160">
        <f t="shared" si="10"/>
        <v>42.941487827803662</v>
      </c>
      <c r="BG160">
        <f t="shared" si="8"/>
        <v>1223663</v>
      </c>
      <c r="BH160">
        <f t="shared" si="9"/>
        <v>2849605.5025082417</v>
      </c>
      <c r="BI160">
        <f t="shared" si="11"/>
        <v>2588861.5025082417</v>
      </c>
    </row>
    <row r="161" spans="1:61" x14ac:dyDescent="0.25">
      <c r="A161" t="str">
        <f>'B 103 Q2 2023'!A161</f>
        <v>1984Q1</v>
      </c>
      <c r="B161">
        <f>'B 103 Q2 2023'!B161</f>
        <v>7114570</v>
      </c>
      <c r="C161">
        <f>'B 103 Q2 2023'!C161</f>
        <v>4853773</v>
      </c>
      <c r="D161">
        <f>'B 103 Q2 2023'!D161</f>
        <v>2632615</v>
      </c>
      <c r="E161">
        <f>'B 103 Q2 2023'!E161</f>
        <v>1289680</v>
      </c>
      <c r="F161">
        <f>'B 103 Q2 2023'!F161</f>
        <v>268341</v>
      </c>
      <c r="G161">
        <f>'B 103 Q2 2023'!G161</f>
        <v>663137</v>
      </c>
      <c r="H161">
        <f>'B 103 Q2 2023'!H161</f>
        <v>2260797</v>
      </c>
      <c r="I161">
        <f>'B 103 Q2 2023'!I161</f>
        <v>15541</v>
      </c>
      <c r="J161">
        <f>'B 103 Q2 2023'!J161</f>
        <v>102485</v>
      </c>
      <c r="K161">
        <f>'B 103 Q2 2023'!K161</f>
        <v>67460</v>
      </c>
      <c r="L161">
        <f>'B 103 Q2 2023'!L161</f>
        <v>11509</v>
      </c>
      <c r="M161">
        <f>'B 103 Q2 2023'!M161</f>
        <v>4127</v>
      </c>
      <c r="N161">
        <f>'B 103 Q2 2023'!N161</f>
        <v>76853</v>
      </c>
      <c r="O161">
        <f>'B 103 Q2 2023'!O161</f>
        <v>12632</v>
      </c>
      <c r="P161">
        <f>'B 103 Q2 2023'!P161</f>
        <v>38101</v>
      </c>
      <c r="Q161">
        <f>'B 103 Q2 2023'!Q161</f>
        <v>2548</v>
      </c>
      <c r="R161">
        <f>'B 103 Q2 2023'!R161</f>
        <v>23572</v>
      </c>
      <c r="S161">
        <f>'B 103 Q2 2023'!S161</f>
        <v>75953</v>
      </c>
      <c r="T161">
        <f>'B 103 Q2 2023'!T161</f>
        <v>42877</v>
      </c>
      <c r="U161">
        <f>'B 103 Q2 2023'!U161</f>
        <v>33076</v>
      </c>
      <c r="V161">
        <f>'B 103 Q2 2023'!V161</f>
        <v>25313</v>
      </c>
      <c r="W161">
        <f>'B 103 Q2 2023'!W161</f>
        <v>156938</v>
      </c>
      <c r="X161">
        <f>'B 103 Q2 2023'!X161</f>
        <v>268766</v>
      </c>
      <c r="Y161">
        <f>'B 103 Q2 2023'!Y161</f>
        <v>312</v>
      </c>
      <c r="Z161">
        <f>'B 103 Q2 2023'!Z161</f>
        <v>5034</v>
      </c>
      <c r="AA161">
        <f>'B 103 Q2 2023'!AA161</f>
        <v>662415</v>
      </c>
      <c r="AB161">
        <f>'B 103 Q2 2023'!AB161</f>
        <v>788091</v>
      </c>
      <c r="AC161">
        <f>'B 103 Q2 2023'!AC161</f>
        <v>3110945</v>
      </c>
      <c r="AD161">
        <f>'B 103 Q2 2023'!AD161</f>
        <v>583617</v>
      </c>
      <c r="AE161">
        <f>'B 103 Q2 2023'!AE161</f>
        <v>42518</v>
      </c>
      <c r="AF161">
        <f>'B 103 Q2 2023'!AF161</f>
        <v>85897</v>
      </c>
      <c r="AG161">
        <f>'B 103 Q2 2023'!AG161</f>
        <v>455202</v>
      </c>
      <c r="AH161">
        <f>'B 103 Q2 2023'!AH161</f>
        <v>708296</v>
      </c>
      <c r="AI161">
        <f>'B 103 Q2 2023'!AI161</f>
        <v>368369</v>
      </c>
      <c r="AJ161">
        <f>'B 103 Q2 2023'!AJ161</f>
        <v>178987</v>
      </c>
      <c r="AK161">
        <f>'B 103 Q2 2023'!AK161</f>
        <v>160941</v>
      </c>
      <c r="AL161">
        <f>'B 103 Q2 2023'!AL161</f>
        <v>30089</v>
      </c>
      <c r="AM161">
        <f>'B 103 Q2 2023'!AM161</f>
        <v>410679</v>
      </c>
      <c r="AN161">
        <f>'B 103 Q2 2023'!AN161</f>
        <v>43234</v>
      </c>
      <c r="AO161">
        <f>'B 103 Q2 2023'!AO161</f>
        <v>1335030</v>
      </c>
      <c r="AP161">
        <f>'B 103 Q2 2023'!AP161</f>
        <v>4003625</v>
      </c>
      <c r="AQ161">
        <f>'B 103 Q2 2023'!AQ161</f>
        <v>1527519</v>
      </c>
      <c r="AR161">
        <f>'B 103 Q2 2023'!AR161</f>
        <v>1527519</v>
      </c>
      <c r="AS161">
        <f>'B 103 Q2 2023'!AS161</f>
        <v>0</v>
      </c>
      <c r="AT161">
        <f>'B 103 Q2 2023'!AT161</f>
        <v>105426</v>
      </c>
      <c r="AU161">
        <f>'B 103 Q2 2023'!AU161</f>
        <v>40.786665226187267</v>
      </c>
      <c r="AV161">
        <f>'B 103 Q2 2023'!AV161</f>
        <v>79.115526380727061</v>
      </c>
      <c r="AW161">
        <f>'B 103 Q2 2023'!AW161</f>
        <v>32.268584886843001</v>
      </c>
      <c r="AX161">
        <f>'B 103 Q2 2023'!AX161</f>
        <v>5049070</v>
      </c>
      <c r="AY161">
        <f>'B 103 Q2 2023'!AY161</f>
        <v>2788273</v>
      </c>
      <c r="AZ161">
        <f>'B 103 Q2 2023'!AZ161</f>
        <v>1006578</v>
      </c>
      <c r="BA161">
        <f>'B 103 Q2 2023'!BA161</f>
        <v>927771</v>
      </c>
      <c r="BB161">
        <f>'B 103 Q2 2023'!BB161</f>
        <v>217351</v>
      </c>
      <c r="BC161">
        <f>'B 103 Q2 2023'!BC161</f>
        <v>636573</v>
      </c>
      <c r="BD161">
        <f>'B 103 Q2 2023'!BD161</f>
        <v>1938125</v>
      </c>
      <c r="BF161">
        <f t="shared" si="10"/>
        <v>40.786665226187267</v>
      </c>
      <c r="BG161">
        <f t="shared" si="8"/>
        <v>1335030</v>
      </c>
      <c r="BH161">
        <f t="shared" si="9"/>
        <v>3273202.1424071654</v>
      </c>
      <c r="BI161">
        <f t="shared" si="11"/>
        <v>3004861.1424071654</v>
      </c>
    </row>
    <row r="162" spans="1:61" x14ac:dyDescent="0.25">
      <c r="A162" t="str">
        <f>'B 103 Q2 2023'!A162</f>
        <v>1984Q2</v>
      </c>
      <c r="B162">
        <f>'B 103 Q2 2023'!B162</f>
        <v>7277164</v>
      </c>
      <c r="C162">
        <f>'B 103 Q2 2023'!C162</f>
        <v>4934791</v>
      </c>
      <c r="D162">
        <f>'B 103 Q2 2023'!D162</f>
        <v>2669602</v>
      </c>
      <c r="E162">
        <f>'B 103 Q2 2023'!E162</f>
        <v>1306947</v>
      </c>
      <c r="F162">
        <f>'B 103 Q2 2023'!F162</f>
        <v>275643</v>
      </c>
      <c r="G162">
        <f>'B 103 Q2 2023'!G162</f>
        <v>682599</v>
      </c>
      <c r="H162">
        <f>'B 103 Q2 2023'!H162</f>
        <v>2342373</v>
      </c>
      <c r="I162">
        <f>'B 103 Q2 2023'!I162</f>
        <v>16503</v>
      </c>
      <c r="J162">
        <f>'B 103 Q2 2023'!J162</f>
        <v>97238</v>
      </c>
      <c r="K162">
        <f>'B 103 Q2 2023'!K162</f>
        <v>65810</v>
      </c>
      <c r="L162">
        <f>'B 103 Q2 2023'!L162</f>
        <v>13318</v>
      </c>
      <c r="M162">
        <f>'B 103 Q2 2023'!M162</f>
        <v>5917</v>
      </c>
      <c r="N162">
        <f>'B 103 Q2 2023'!N162</f>
        <v>74845</v>
      </c>
      <c r="O162">
        <f>'B 103 Q2 2023'!O162</f>
        <v>11246</v>
      </c>
      <c r="P162">
        <f>'B 103 Q2 2023'!P162</f>
        <v>37282</v>
      </c>
      <c r="Q162">
        <f>'B 103 Q2 2023'!Q162</f>
        <v>3291</v>
      </c>
      <c r="R162">
        <f>'B 103 Q2 2023'!R162</f>
        <v>23026</v>
      </c>
      <c r="S162">
        <f>'B 103 Q2 2023'!S162</f>
        <v>80278</v>
      </c>
      <c r="T162">
        <f>'B 103 Q2 2023'!T162</f>
        <v>45712</v>
      </c>
      <c r="U162">
        <f>'B 103 Q2 2023'!U162</f>
        <v>34566</v>
      </c>
      <c r="V162">
        <f>'B 103 Q2 2023'!V162</f>
        <v>23535</v>
      </c>
      <c r="W162">
        <f>'B 103 Q2 2023'!W162</f>
        <v>154115</v>
      </c>
      <c r="X162">
        <f>'B 103 Q2 2023'!X162</f>
        <v>275475</v>
      </c>
      <c r="Y162">
        <f>'B 103 Q2 2023'!Y162</f>
        <v>314</v>
      </c>
      <c r="Z162">
        <f>'B 103 Q2 2023'!Z162</f>
        <v>5604</v>
      </c>
      <c r="AA162">
        <f>'B 103 Q2 2023'!AA162</f>
        <v>693100</v>
      </c>
      <c r="AB162">
        <f>'B 103 Q2 2023'!AB162</f>
        <v>836321</v>
      </c>
      <c r="AC162">
        <f>'B 103 Q2 2023'!AC162</f>
        <v>3252851</v>
      </c>
      <c r="AD162">
        <f>'B 103 Q2 2023'!AD162</f>
        <v>605223</v>
      </c>
      <c r="AE162">
        <f>'B 103 Q2 2023'!AE162</f>
        <v>53463</v>
      </c>
      <c r="AF162">
        <f>'B 103 Q2 2023'!AF162</f>
        <v>88116</v>
      </c>
      <c r="AG162">
        <f>'B 103 Q2 2023'!AG162</f>
        <v>463644</v>
      </c>
      <c r="AH162">
        <f>'B 103 Q2 2023'!AH162</f>
        <v>746236</v>
      </c>
      <c r="AI162">
        <f>'B 103 Q2 2023'!AI162</f>
        <v>388451</v>
      </c>
      <c r="AJ162">
        <f>'B 103 Q2 2023'!AJ162</f>
        <v>190168</v>
      </c>
      <c r="AK162">
        <f>'B 103 Q2 2023'!AK162</f>
        <v>167617</v>
      </c>
      <c r="AL162">
        <f>'B 103 Q2 2023'!AL162</f>
        <v>34059</v>
      </c>
      <c r="AM162">
        <f>'B 103 Q2 2023'!AM162</f>
        <v>429080</v>
      </c>
      <c r="AN162">
        <f>'B 103 Q2 2023'!AN162</f>
        <v>39561</v>
      </c>
      <c r="AO162">
        <f>'B 103 Q2 2023'!AO162</f>
        <v>1398692</v>
      </c>
      <c r="AP162">
        <f>'B 103 Q2 2023'!AP162</f>
        <v>4024313</v>
      </c>
      <c r="AQ162">
        <f>'B 103 Q2 2023'!AQ162</f>
        <v>1455724</v>
      </c>
      <c r="AR162">
        <f>'B 103 Q2 2023'!AR162</f>
        <v>1455724</v>
      </c>
      <c r="AS162">
        <f>'B 103 Q2 2023'!AS162</f>
        <v>0</v>
      </c>
      <c r="AT162">
        <f>'B 103 Q2 2023'!AT162</f>
        <v>109517</v>
      </c>
      <c r="AU162">
        <f>'B 103 Q2 2023'!AU162</f>
        <v>38.894612369107008</v>
      </c>
      <c r="AV162">
        <f>'B 103 Q2 2023'!AV162</f>
        <v>86.34188851840176</v>
      </c>
      <c r="AW162">
        <f>'B 103 Q2 2023'!AW162</f>
        <v>33.58234285139887</v>
      </c>
      <c r="AX162">
        <f>'B 103 Q2 2023'!AX162</f>
        <v>5196700</v>
      </c>
      <c r="AY162">
        <f>'B 103 Q2 2023'!AY162</f>
        <v>2854327</v>
      </c>
      <c r="AZ162">
        <f>'B 103 Q2 2023'!AZ162</f>
        <v>1028001</v>
      </c>
      <c r="BA162">
        <f>'B 103 Q2 2023'!BA162</f>
        <v>948392</v>
      </c>
      <c r="BB162">
        <f>'B 103 Q2 2023'!BB162</f>
        <v>224825</v>
      </c>
      <c r="BC162">
        <f>'B 103 Q2 2023'!BC162</f>
        <v>653109</v>
      </c>
      <c r="BD162">
        <f>'B 103 Q2 2023'!BD162</f>
        <v>1943849</v>
      </c>
      <c r="BF162">
        <f t="shared" si="10"/>
        <v>38.894612369107008</v>
      </c>
      <c r="BG162">
        <f t="shared" si="8"/>
        <v>1398692</v>
      </c>
      <c r="BH162">
        <f t="shared" si="9"/>
        <v>3596107.3135953019</v>
      </c>
      <c r="BI162">
        <f t="shared" si="11"/>
        <v>3320464.3135953019</v>
      </c>
    </row>
    <row r="163" spans="1:61" x14ac:dyDescent="0.25">
      <c r="A163" t="str">
        <f>'B 103 Q2 2023'!A163</f>
        <v>1984Q3</v>
      </c>
      <c r="B163">
        <f>'B 103 Q2 2023'!B163</f>
        <v>7451533</v>
      </c>
      <c r="C163">
        <f>'B 103 Q2 2023'!C163</f>
        <v>5018539</v>
      </c>
      <c r="D163">
        <f>'B 103 Q2 2023'!D163</f>
        <v>2712824</v>
      </c>
      <c r="E163">
        <f>'B 103 Q2 2023'!E163</f>
        <v>1323322</v>
      </c>
      <c r="F163">
        <f>'B 103 Q2 2023'!F163</f>
        <v>284120</v>
      </c>
      <c r="G163">
        <f>'B 103 Q2 2023'!G163</f>
        <v>698273</v>
      </c>
      <c r="H163">
        <f>'B 103 Q2 2023'!H163</f>
        <v>2432994</v>
      </c>
      <c r="I163">
        <f>'B 103 Q2 2023'!I163</f>
        <v>12418</v>
      </c>
      <c r="J163">
        <f>'B 103 Q2 2023'!J163</f>
        <v>96723</v>
      </c>
      <c r="K163">
        <f>'B 103 Q2 2023'!K163</f>
        <v>61132</v>
      </c>
      <c r="L163">
        <f>'B 103 Q2 2023'!L163</f>
        <v>15272</v>
      </c>
      <c r="M163">
        <f>'B 103 Q2 2023'!M163</f>
        <v>3928</v>
      </c>
      <c r="N163">
        <f>'B 103 Q2 2023'!N163</f>
        <v>69308</v>
      </c>
      <c r="O163">
        <f>'B 103 Q2 2023'!O163</f>
        <v>11189</v>
      </c>
      <c r="P163">
        <f>'B 103 Q2 2023'!P163</f>
        <v>33740</v>
      </c>
      <c r="Q163">
        <f>'B 103 Q2 2023'!Q163</f>
        <v>3715</v>
      </c>
      <c r="R163">
        <f>'B 103 Q2 2023'!R163</f>
        <v>20664</v>
      </c>
      <c r="S163">
        <f>'B 103 Q2 2023'!S163</f>
        <v>83559</v>
      </c>
      <c r="T163">
        <f>'B 103 Q2 2023'!T163</f>
        <v>48579</v>
      </c>
      <c r="U163">
        <f>'B 103 Q2 2023'!U163</f>
        <v>34980</v>
      </c>
      <c r="V163">
        <f>'B 103 Q2 2023'!V163</f>
        <v>22369</v>
      </c>
      <c r="W163">
        <f>'B 103 Q2 2023'!W163</f>
        <v>170467</v>
      </c>
      <c r="X163">
        <f>'B 103 Q2 2023'!X163</f>
        <v>280585</v>
      </c>
      <c r="Y163">
        <f>'B 103 Q2 2023'!Y163</f>
        <v>317</v>
      </c>
      <c r="Z163">
        <f>'B 103 Q2 2023'!Z163</f>
        <v>6295</v>
      </c>
      <c r="AA163">
        <f>'B 103 Q2 2023'!AA163</f>
        <v>717799</v>
      </c>
      <c r="AB163">
        <f>'B 103 Q2 2023'!AB163</f>
        <v>892822</v>
      </c>
      <c r="AC163">
        <f>'B 103 Q2 2023'!AC163</f>
        <v>3315757</v>
      </c>
      <c r="AD163">
        <f>'B 103 Q2 2023'!AD163</f>
        <v>628268</v>
      </c>
      <c r="AE163">
        <f>'B 103 Q2 2023'!AE163</f>
        <v>60349</v>
      </c>
      <c r="AF163">
        <f>'B 103 Q2 2023'!AF163</f>
        <v>90480</v>
      </c>
      <c r="AG163">
        <f>'B 103 Q2 2023'!AG163</f>
        <v>477439</v>
      </c>
      <c r="AH163">
        <f>'B 103 Q2 2023'!AH163</f>
        <v>761974</v>
      </c>
      <c r="AI163">
        <f>'B 103 Q2 2023'!AI163</f>
        <v>391315</v>
      </c>
      <c r="AJ163">
        <f>'B 103 Q2 2023'!AJ163</f>
        <v>198699</v>
      </c>
      <c r="AK163">
        <f>'B 103 Q2 2023'!AK163</f>
        <v>171960</v>
      </c>
      <c r="AL163">
        <f>'B 103 Q2 2023'!AL163</f>
        <v>34848</v>
      </c>
      <c r="AM163">
        <f>'B 103 Q2 2023'!AM163</f>
        <v>428203</v>
      </c>
      <c r="AN163">
        <f>'B 103 Q2 2023'!AN163</f>
        <v>40087</v>
      </c>
      <c r="AO163">
        <f>'B 103 Q2 2023'!AO163</f>
        <v>1422377</v>
      </c>
      <c r="AP163">
        <f>'B 103 Q2 2023'!AP163</f>
        <v>4135776</v>
      </c>
      <c r="AQ163">
        <f>'B 103 Q2 2023'!AQ163</f>
        <v>1542913</v>
      </c>
      <c r="AR163">
        <f>'B 103 Q2 2023'!AR163</f>
        <v>1542913</v>
      </c>
      <c r="AS163">
        <f>'B 103 Q2 2023'!AS163</f>
        <v>0</v>
      </c>
      <c r="AT163">
        <f>'B 103 Q2 2023'!AT163</f>
        <v>111727</v>
      </c>
      <c r="AU163">
        <f>'B 103 Q2 2023'!AU163</f>
        <v>40.007965169975321</v>
      </c>
      <c r="AV163">
        <f>'B 103 Q2 2023'!AV163</f>
        <v>84.02079683187894</v>
      </c>
      <c r="AW163">
        <f>'B 103 Q2 2023'!AW163</f>
        <v>33.61501113203385</v>
      </c>
      <c r="AX163">
        <f>'B 103 Q2 2023'!AX163</f>
        <v>5355896</v>
      </c>
      <c r="AY163">
        <f>'B 103 Q2 2023'!AY163</f>
        <v>2922902</v>
      </c>
      <c r="AZ163">
        <f>'B 103 Q2 2023'!AZ163</f>
        <v>1050496</v>
      </c>
      <c r="BA163">
        <f>'B 103 Q2 2023'!BA163</f>
        <v>969716</v>
      </c>
      <c r="BB163">
        <f>'B 103 Q2 2023'!BB163</f>
        <v>232549</v>
      </c>
      <c r="BC163">
        <f>'B 103 Q2 2023'!BC163</f>
        <v>670141</v>
      </c>
      <c r="BD163">
        <f>'B 103 Q2 2023'!BD163</f>
        <v>2040139</v>
      </c>
      <c r="BF163">
        <f t="shared" si="10"/>
        <v>40.007965169975321</v>
      </c>
      <c r="BG163">
        <f t="shared" si="8"/>
        <v>1422377</v>
      </c>
      <c r="BH163">
        <f t="shared" si="9"/>
        <v>3555234.5488129142</v>
      </c>
      <c r="BI163">
        <f t="shared" si="11"/>
        <v>3271114.5488129142</v>
      </c>
    </row>
    <row r="164" spans="1:61" x14ac:dyDescent="0.25">
      <c r="A164" t="str">
        <f>'B 103 Q2 2023'!A164</f>
        <v>1984Q4</v>
      </c>
      <c r="B164">
        <f>'B 103 Q2 2023'!B164</f>
        <v>7534912</v>
      </c>
      <c r="C164">
        <f>'B 103 Q2 2023'!C164</f>
        <v>5095532</v>
      </c>
      <c r="D164">
        <f>'B 103 Q2 2023'!D164</f>
        <v>2755196</v>
      </c>
      <c r="E164">
        <f>'B 103 Q2 2023'!E164</f>
        <v>1341267</v>
      </c>
      <c r="F164">
        <f>'B 103 Q2 2023'!F164</f>
        <v>290424</v>
      </c>
      <c r="G164">
        <f>'B 103 Q2 2023'!G164</f>
        <v>708645</v>
      </c>
      <c r="H164">
        <f>'B 103 Q2 2023'!H164</f>
        <v>2439380</v>
      </c>
      <c r="I164">
        <f>'B 103 Q2 2023'!I164</f>
        <v>13284</v>
      </c>
      <c r="J164">
        <f>'B 103 Q2 2023'!J164</f>
        <v>102698</v>
      </c>
      <c r="K164">
        <f>'B 103 Q2 2023'!K164</f>
        <v>69124</v>
      </c>
      <c r="L164">
        <f>'B 103 Q2 2023'!L164</f>
        <v>16062</v>
      </c>
      <c r="M164">
        <f>'B 103 Q2 2023'!M164</f>
        <v>3919</v>
      </c>
      <c r="N164">
        <f>'B 103 Q2 2023'!N164</f>
        <v>74011</v>
      </c>
      <c r="O164">
        <f>'B 103 Q2 2023'!O164</f>
        <v>9742</v>
      </c>
      <c r="P164">
        <f>'B 103 Q2 2023'!P164</f>
        <v>36467</v>
      </c>
      <c r="Q164">
        <f>'B 103 Q2 2023'!Q164</f>
        <v>5319</v>
      </c>
      <c r="R164">
        <f>'B 103 Q2 2023'!R164</f>
        <v>22483</v>
      </c>
      <c r="S164">
        <f>'B 103 Q2 2023'!S164</f>
        <v>89824</v>
      </c>
      <c r="T164">
        <f>'B 103 Q2 2023'!T164</f>
        <v>51446</v>
      </c>
      <c r="U164">
        <f>'B 103 Q2 2023'!U164</f>
        <v>38378</v>
      </c>
      <c r="V164">
        <f>'B 103 Q2 2023'!V164</f>
        <v>24401</v>
      </c>
      <c r="W164">
        <f>'B 103 Q2 2023'!W164</f>
        <v>175013</v>
      </c>
      <c r="X164">
        <f>'B 103 Q2 2023'!X164</f>
        <v>263661</v>
      </c>
      <c r="Y164">
        <f>'B 103 Q2 2023'!Y164</f>
        <v>314</v>
      </c>
      <c r="Z164">
        <f>'B 103 Q2 2023'!Z164</f>
        <v>7193</v>
      </c>
      <c r="AA164">
        <f>'B 103 Q2 2023'!AA164</f>
        <v>694120</v>
      </c>
      <c r="AB164">
        <f>'B 103 Q2 2023'!AB164</f>
        <v>905756</v>
      </c>
      <c r="AC164">
        <f>'B 103 Q2 2023'!AC164</f>
        <v>3322605</v>
      </c>
      <c r="AD164">
        <f>'B 103 Q2 2023'!AD164</f>
        <v>657987</v>
      </c>
      <c r="AE164">
        <f>'B 103 Q2 2023'!AE164</f>
        <v>58490</v>
      </c>
      <c r="AF164">
        <f>'B 103 Q2 2023'!AF164</f>
        <v>104439</v>
      </c>
      <c r="AG164">
        <f>'B 103 Q2 2023'!AG164</f>
        <v>495058</v>
      </c>
      <c r="AH164">
        <f>'B 103 Q2 2023'!AH164</f>
        <v>799981</v>
      </c>
      <c r="AI164">
        <f>'B 103 Q2 2023'!AI164</f>
        <v>411929</v>
      </c>
      <c r="AJ164">
        <f>'B 103 Q2 2023'!AJ164</f>
        <v>214839</v>
      </c>
      <c r="AK164">
        <f>'B 103 Q2 2023'!AK164</f>
        <v>173213</v>
      </c>
      <c r="AL164">
        <f>'B 103 Q2 2023'!AL164</f>
        <v>35874</v>
      </c>
      <c r="AM164">
        <f>'B 103 Q2 2023'!AM164</f>
        <v>436676</v>
      </c>
      <c r="AN164">
        <f>'B 103 Q2 2023'!AN164</f>
        <v>42167</v>
      </c>
      <c r="AO164">
        <f>'B 103 Q2 2023'!AO164</f>
        <v>1349920</v>
      </c>
      <c r="AP164">
        <f>'B 103 Q2 2023'!AP164</f>
        <v>4212307</v>
      </c>
      <c r="AQ164">
        <f>'B 103 Q2 2023'!AQ164</f>
        <v>1553280</v>
      </c>
      <c r="AR164">
        <f>'B 103 Q2 2023'!AR164</f>
        <v>1553280</v>
      </c>
      <c r="AS164">
        <f>'B 103 Q2 2023'!AS164</f>
        <v>0</v>
      </c>
      <c r="AT164">
        <f>'B 103 Q2 2023'!AT164</f>
        <v>112020</v>
      </c>
      <c r="AU164">
        <f>'B 103 Q2 2023'!AU164</f>
        <v>39.534155730370991</v>
      </c>
      <c r="AV164">
        <f>'B 103 Q2 2023'!AV164</f>
        <v>87.549854504817148</v>
      </c>
      <c r="AW164">
        <f>'B 103 Q2 2023'!AW164</f>
        <v>34.612095821647642</v>
      </c>
      <c r="AX164">
        <f>'B 103 Q2 2023'!AX164</f>
        <v>5424947</v>
      </c>
      <c r="AY164">
        <f>'B 103 Q2 2023'!AY164</f>
        <v>2985567</v>
      </c>
      <c r="AZ164">
        <f>'B 103 Q2 2023'!AZ164</f>
        <v>1073591</v>
      </c>
      <c r="BA164">
        <f>'B 103 Q2 2023'!BA164</f>
        <v>991623</v>
      </c>
      <c r="BB164">
        <f>'B 103 Q2 2023'!BB164</f>
        <v>240422</v>
      </c>
      <c r="BC164">
        <f>'B 103 Q2 2023'!BC164</f>
        <v>679931</v>
      </c>
      <c r="BD164">
        <f>'B 103 Q2 2023'!BD164</f>
        <v>2102342</v>
      </c>
      <c r="BF164">
        <f t="shared" si="10"/>
        <v>39.534155730370991</v>
      </c>
      <c r="BG164">
        <f t="shared" si="8"/>
        <v>1349920</v>
      </c>
      <c r="BH164">
        <f t="shared" si="9"/>
        <v>3414566.4048238732</v>
      </c>
      <c r="BI164">
        <f t="shared" si="11"/>
        <v>3124142.4048238732</v>
      </c>
    </row>
    <row r="165" spans="1:61" x14ac:dyDescent="0.25">
      <c r="A165" t="str">
        <f>'B 103 Q2 2023'!A165</f>
        <v>1985Q1</v>
      </c>
      <c r="B165">
        <f>'B 103 Q2 2023'!B165</f>
        <v>7640865</v>
      </c>
      <c r="C165">
        <f>'B 103 Q2 2023'!C165</f>
        <v>5137421</v>
      </c>
      <c r="D165">
        <f>'B 103 Q2 2023'!D165</f>
        <v>2772643</v>
      </c>
      <c r="E165">
        <f>'B 103 Q2 2023'!E165</f>
        <v>1356529</v>
      </c>
      <c r="F165">
        <f>'B 103 Q2 2023'!F165</f>
        <v>298636</v>
      </c>
      <c r="G165">
        <f>'B 103 Q2 2023'!G165</f>
        <v>709613</v>
      </c>
      <c r="H165">
        <f>'B 103 Q2 2023'!H165</f>
        <v>2503444</v>
      </c>
      <c r="I165">
        <f>'B 103 Q2 2023'!I165</f>
        <v>12568</v>
      </c>
      <c r="J165">
        <f>'B 103 Q2 2023'!J165</f>
        <v>90366</v>
      </c>
      <c r="K165">
        <f>'B 103 Q2 2023'!K165</f>
        <v>73050</v>
      </c>
      <c r="L165">
        <f>'B 103 Q2 2023'!L165</f>
        <v>15820</v>
      </c>
      <c r="M165">
        <f>'B 103 Q2 2023'!M165</f>
        <v>8081</v>
      </c>
      <c r="N165">
        <f>'B 103 Q2 2023'!N165</f>
        <v>62817</v>
      </c>
      <c r="O165">
        <f>'B 103 Q2 2023'!O165</f>
        <v>10202</v>
      </c>
      <c r="P165">
        <f>'B 103 Q2 2023'!P165</f>
        <v>30156</v>
      </c>
      <c r="Q165">
        <f>'B 103 Q2 2023'!Q165</f>
        <v>4183</v>
      </c>
      <c r="R165">
        <f>'B 103 Q2 2023'!R165</f>
        <v>18276</v>
      </c>
      <c r="S165">
        <f>'B 103 Q2 2023'!S165</f>
        <v>88325</v>
      </c>
      <c r="T165">
        <f>'B 103 Q2 2023'!T165</f>
        <v>52819</v>
      </c>
      <c r="U165">
        <f>'B 103 Q2 2023'!U165</f>
        <v>35506</v>
      </c>
      <c r="V165">
        <f>'B 103 Q2 2023'!V165</f>
        <v>23485</v>
      </c>
      <c r="W165">
        <f>'B 103 Q2 2023'!W165</f>
        <v>187569</v>
      </c>
      <c r="X165">
        <f>'B 103 Q2 2023'!X165</f>
        <v>267804</v>
      </c>
      <c r="Y165">
        <f>'B 103 Q2 2023'!Y165</f>
        <v>318</v>
      </c>
      <c r="Z165">
        <f>'B 103 Q2 2023'!Z165</f>
        <v>8651</v>
      </c>
      <c r="AA165">
        <f>'B 103 Q2 2023'!AA165</f>
        <v>724675</v>
      </c>
      <c r="AB165">
        <f>'B 103 Q2 2023'!AB165</f>
        <v>939915</v>
      </c>
      <c r="AC165">
        <f>'B 103 Q2 2023'!AC165</f>
        <v>3417668</v>
      </c>
      <c r="AD165">
        <f>'B 103 Q2 2023'!AD165</f>
        <v>682669</v>
      </c>
      <c r="AE165">
        <f>'B 103 Q2 2023'!AE165</f>
        <v>62972</v>
      </c>
      <c r="AF165">
        <f>'B 103 Q2 2023'!AF165</f>
        <v>106139</v>
      </c>
      <c r="AG165">
        <f>'B 103 Q2 2023'!AG165</f>
        <v>513558</v>
      </c>
      <c r="AH165">
        <f>'B 103 Q2 2023'!AH165</f>
        <v>803627</v>
      </c>
      <c r="AI165">
        <f>'B 103 Q2 2023'!AI165</f>
        <v>422840</v>
      </c>
      <c r="AJ165">
        <f>'B 103 Q2 2023'!AJ165</f>
        <v>218787</v>
      </c>
      <c r="AK165">
        <f>'B 103 Q2 2023'!AK165</f>
        <v>162000</v>
      </c>
      <c r="AL165">
        <f>'B 103 Q2 2023'!AL165</f>
        <v>37203</v>
      </c>
      <c r="AM165">
        <f>'B 103 Q2 2023'!AM165</f>
        <v>433874</v>
      </c>
      <c r="AN165">
        <f>'B 103 Q2 2023'!AN165</f>
        <v>42555</v>
      </c>
      <c r="AO165">
        <f>'B 103 Q2 2023'!AO165</f>
        <v>1417740</v>
      </c>
      <c r="AP165">
        <f>'B 103 Q2 2023'!AP165</f>
        <v>4223197</v>
      </c>
      <c r="AQ165">
        <f>'B 103 Q2 2023'!AQ165</f>
        <v>1671084</v>
      </c>
      <c r="AR165">
        <f>'B 103 Q2 2023'!AR165</f>
        <v>1671084</v>
      </c>
      <c r="AS165">
        <f>'B 103 Q2 2023'!AS165</f>
        <v>0</v>
      </c>
      <c r="AT165">
        <f>'B 103 Q2 2023'!AT165</f>
        <v>115539</v>
      </c>
      <c r="AU165">
        <f>'B 103 Q2 2023'!AU165</f>
        <v>42.304987555132925</v>
      </c>
      <c r="AV165">
        <f>'B 103 Q2 2023'!AV165</f>
        <v>83.190249144687073</v>
      </c>
      <c r="AW165">
        <f>'B 103 Q2 2023'!AW165</f>
        <v>35.193624547743937</v>
      </c>
      <c r="AX165">
        <f>'B 103 Q2 2023'!AX165</f>
        <v>5570794</v>
      </c>
      <c r="AY165">
        <f>'B 103 Q2 2023'!AY165</f>
        <v>3067350</v>
      </c>
      <c r="AZ165">
        <f>'B 103 Q2 2023'!AZ165</f>
        <v>1098362</v>
      </c>
      <c r="BA165">
        <f>'B 103 Q2 2023'!BA165</f>
        <v>1012032</v>
      </c>
      <c r="BB165">
        <f>'B 103 Q2 2023'!BB165</f>
        <v>248274</v>
      </c>
      <c r="BC165">
        <f>'B 103 Q2 2023'!BC165</f>
        <v>708682</v>
      </c>
      <c r="BD165">
        <f>'B 103 Q2 2023'!BD165</f>
        <v>2153126</v>
      </c>
      <c r="BF165">
        <f t="shared" si="10"/>
        <v>42.304987555132925</v>
      </c>
      <c r="BG165">
        <f t="shared" si="8"/>
        <v>1417740</v>
      </c>
      <c r="BH165">
        <f t="shared" si="9"/>
        <v>3351236.0644294377</v>
      </c>
      <c r="BI165">
        <f t="shared" si="11"/>
        <v>3052600.0644294377</v>
      </c>
    </row>
    <row r="166" spans="1:61" x14ac:dyDescent="0.25">
      <c r="A166" t="str">
        <f>'B 103 Q2 2023'!A166</f>
        <v>1985Q2</v>
      </c>
      <c r="B166">
        <f>'B 103 Q2 2023'!B166</f>
        <v>7738630</v>
      </c>
      <c r="C166">
        <f>'B 103 Q2 2023'!C166</f>
        <v>5188470</v>
      </c>
      <c r="D166">
        <f>'B 103 Q2 2023'!D166</f>
        <v>2796190</v>
      </c>
      <c r="E166">
        <f>'B 103 Q2 2023'!E166</f>
        <v>1374988</v>
      </c>
      <c r="F166">
        <f>'B 103 Q2 2023'!F166</f>
        <v>305829</v>
      </c>
      <c r="G166">
        <f>'B 103 Q2 2023'!G166</f>
        <v>711463</v>
      </c>
      <c r="H166">
        <f>'B 103 Q2 2023'!H166</f>
        <v>2550160</v>
      </c>
      <c r="I166">
        <f>'B 103 Q2 2023'!I166</f>
        <v>11895</v>
      </c>
      <c r="J166">
        <f>'B 103 Q2 2023'!J166</f>
        <v>96506</v>
      </c>
      <c r="K166">
        <f>'B 103 Q2 2023'!K166</f>
        <v>66808</v>
      </c>
      <c r="L166">
        <f>'B 103 Q2 2023'!L166</f>
        <v>14675</v>
      </c>
      <c r="M166">
        <f>'B 103 Q2 2023'!M166</f>
        <v>4225</v>
      </c>
      <c r="N166">
        <f>'B 103 Q2 2023'!N166</f>
        <v>82688</v>
      </c>
      <c r="O166">
        <f>'B 103 Q2 2023'!O166</f>
        <v>9798</v>
      </c>
      <c r="P166">
        <f>'B 103 Q2 2023'!P166</f>
        <v>42730</v>
      </c>
      <c r="Q166">
        <f>'B 103 Q2 2023'!Q166</f>
        <v>3502</v>
      </c>
      <c r="R166">
        <f>'B 103 Q2 2023'!R166</f>
        <v>26658</v>
      </c>
      <c r="S166">
        <f>'B 103 Q2 2023'!S166</f>
        <v>91298</v>
      </c>
      <c r="T166">
        <f>'B 103 Q2 2023'!T166</f>
        <v>54207</v>
      </c>
      <c r="U166">
        <f>'B 103 Q2 2023'!U166</f>
        <v>37091</v>
      </c>
      <c r="V166">
        <f>'B 103 Q2 2023'!V166</f>
        <v>20429</v>
      </c>
      <c r="W166">
        <f>'B 103 Q2 2023'!W166</f>
        <v>197608</v>
      </c>
      <c r="X166">
        <f>'B 103 Q2 2023'!X166</f>
        <v>274917</v>
      </c>
      <c r="Y166">
        <f>'B 103 Q2 2023'!Y166</f>
        <v>311</v>
      </c>
      <c r="Z166">
        <f>'B 103 Q2 2023'!Z166</f>
        <v>10112</v>
      </c>
      <c r="AA166">
        <f>'B 103 Q2 2023'!AA166</f>
        <v>736169</v>
      </c>
      <c r="AB166">
        <f>'B 103 Q2 2023'!AB166</f>
        <v>942519</v>
      </c>
      <c r="AC166">
        <f>'B 103 Q2 2023'!AC166</f>
        <v>3476894</v>
      </c>
      <c r="AD166">
        <f>'B 103 Q2 2023'!AD166</f>
        <v>715218</v>
      </c>
      <c r="AE166">
        <f>'B 103 Q2 2023'!AE166</f>
        <v>68886</v>
      </c>
      <c r="AF166">
        <f>'B 103 Q2 2023'!AF166</f>
        <v>110639</v>
      </c>
      <c r="AG166">
        <f>'B 103 Q2 2023'!AG166</f>
        <v>535693</v>
      </c>
      <c r="AH166">
        <f>'B 103 Q2 2023'!AH166</f>
        <v>812051</v>
      </c>
      <c r="AI166">
        <f>'B 103 Q2 2023'!AI166</f>
        <v>425185</v>
      </c>
      <c r="AJ166">
        <f>'B 103 Q2 2023'!AJ166</f>
        <v>222247</v>
      </c>
      <c r="AK166">
        <f>'B 103 Q2 2023'!AK166</f>
        <v>164619</v>
      </c>
      <c r="AL166">
        <f>'B 103 Q2 2023'!AL166</f>
        <v>38896</v>
      </c>
      <c r="AM166">
        <f>'B 103 Q2 2023'!AM166</f>
        <v>437622</v>
      </c>
      <c r="AN166">
        <f>'B 103 Q2 2023'!AN166</f>
        <v>38470</v>
      </c>
      <c r="AO166">
        <f>'B 103 Q2 2023'!AO166</f>
        <v>1434637</v>
      </c>
      <c r="AP166">
        <f>'B 103 Q2 2023'!AP166</f>
        <v>4261736</v>
      </c>
      <c r="AQ166">
        <f>'B 103 Q2 2023'!AQ166</f>
        <v>1743624</v>
      </c>
      <c r="AR166">
        <f>'B 103 Q2 2023'!AR166</f>
        <v>1743624</v>
      </c>
      <c r="AS166">
        <f>'B 103 Q2 2023'!AS166</f>
        <v>0</v>
      </c>
      <c r="AT166">
        <f>'B 103 Q2 2023'!AT166</f>
        <v>118160</v>
      </c>
      <c r="AU166">
        <f>'B 103 Q2 2023'!AU166</f>
        <v>43.686048220951278</v>
      </c>
      <c r="AV166">
        <f>'B 103 Q2 2023'!AV166</f>
        <v>82.032550466579806</v>
      </c>
      <c r="AW166">
        <f>'B 103 Q2 2023'!AW166</f>
        <v>35.836779553706243</v>
      </c>
      <c r="AX166">
        <f>'B 103 Q2 2023'!AX166</f>
        <v>5679690</v>
      </c>
      <c r="AY166">
        <f>'B 103 Q2 2023'!AY166</f>
        <v>3129530</v>
      </c>
      <c r="AZ166">
        <f>'B 103 Q2 2023'!AZ166</f>
        <v>1123545</v>
      </c>
      <c r="BA166">
        <f>'B 103 Q2 2023'!BA166</f>
        <v>1032731</v>
      </c>
      <c r="BB166">
        <f>'B 103 Q2 2023'!BB166</f>
        <v>256156</v>
      </c>
      <c r="BC166">
        <f>'B 103 Q2 2023'!BC166</f>
        <v>717098</v>
      </c>
      <c r="BD166">
        <f>'B 103 Q2 2023'!BD166</f>
        <v>2202796</v>
      </c>
      <c r="BF166">
        <f t="shared" si="10"/>
        <v>43.686048220951278</v>
      </c>
      <c r="BG166">
        <f t="shared" si="8"/>
        <v>1434637</v>
      </c>
      <c r="BH166">
        <f t="shared" si="9"/>
        <v>3283970.6460607857</v>
      </c>
      <c r="BI166">
        <f t="shared" si="11"/>
        <v>2978141.6460607857</v>
      </c>
    </row>
    <row r="167" spans="1:61" x14ac:dyDescent="0.25">
      <c r="A167" t="str">
        <f>'B 103 Q2 2023'!A167</f>
        <v>1985Q3</v>
      </c>
      <c r="B167">
        <f>'B 103 Q2 2023'!B167</f>
        <v>7844084</v>
      </c>
      <c r="C167">
        <f>'B 103 Q2 2023'!C167</f>
        <v>5246441</v>
      </c>
      <c r="D167">
        <f>'B 103 Q2 2023'!D167</f>
        <v>2828741</v>
      </c>
      <c r="E167">
        <f>'B 103 Q2 2023'!E167</f>
        <v>1394082</v>
      </c>
      <c r="F167">
        <f>'B 103 Q2 2023'!F167</f>
        <v>313398</v>
      </c>
      <c r="G167">
        <f>'B 103 Q2 2023'!G167</f>
        <v>710220</v>
      </c>
      <c r="H167">
        <f>'B 103 Q2 2023'!H167</f>
        <v>2597643</v>
      </c>
      <c r="I167">
        <f>'B 103 Q2 2023'!I167</f>
        <v>12514</v>
      </c>
      <c r="J167">
        <f>'B 103 Q2 2023'!J167</f>
        <v>107016</v>
      </c>
      <c r="K167">
        <f>'B 103 Q2 2023'!K167</f>
        <v>68688</v>
      </c>
      <c r="L167">
        <f>'B 103 Q2 2023'!L167</f>
        <v>14413</v>
      </c>
      <c r="M167">
        <f>'B 103 Q2 2023'!M167</f>
        <v>4794</v>
      </c>
      <c r="N167">
        <f>'B 103 Q2 2023'!N167</f>
        <v>70885</v>
      </c>
      <c r="O167">
        <f>'B 103 Q2 2023'!O167</f>
        <v>9326</v>
      </c>
      <c r="P167">
        <f>'B 103 Q2 2023'!P167</f>
        <v>35913</v>
      </c>
      <c r="Q167">
        <f>'B 103 Q2 2023'!Q167</f>
        <v>3533</v>
      </c>
      <c r="R167">
        <f>'B 103 Q2 2023'!R167</f>
        <v>22113</v>
      </c>
      <c r="S167">
        <f>'B 103 Q2 2023'!S167</f>
        <v>93710</v>
      </c>
      <c r="T167">
        <f>'B 103 Q2 2023'!T167</f>
        <v>55610</v>
      </c>
      <c r="U167">
        <f>'B 103 Q2 2023'!U167</f>
        <v>38100</v>
      </c>
      <c r="V167">
        <f>'B 103 Q2 2023'!V167</f>
        <v>21043</v>
      </c>
      <c r="W167">
        <f>'B 103 Q2 2023'!W167</f>
        <v>186046</v>
      </c>
      <c r="X167">
        <f>'B 103 Q2 2023'!X167</f>
        <v>277439</v>
      </c>
      <c r="Y167">
        <f>'B 103 Q2 2023'!Y167</f>
        <v>303</v>
      </c>
      <c r="Z167">
        <f>'B 103 Q2 2023'!Z167</f>
        <v>10393</v>
      </c>
      <c r="AA167">
        <f>'B 103 Q2 2023'!AA167</f>
        <v>746326</v>
      </c>
      <c r="AB167">
        <f>'B 103 Q2 2023'!AB167</f>
        <v>984073</v>
      </c>
      <c r="AC167">
        <f>'B 103 Q2 2023'!AC167</f>
        <v>3596531</v>
      </c>
      <c r="AD167">
        <f>'B 103 Q2 2023'!AD167</f>
        <v>739841</v>
      </c>
      <c r="AE167">
        <f>'B 103 Q2 2023'!AE167</f>
        <v>69036</v>
      </c>
      <c r="AF167">
        <f>'B 103 Q2 2023'!AF167</f>
        <v>116039</v>
      </c>
      <c r="AG167">
        <f>'B 103 Q2 2023'!AG167</f>
        <v>554766</v>
      </c>
      <c r="AH167">
        <f>'B 103 Q2 2023'!AH167</f>
        <v>818612</v>
      </c>
      <c r="AI167">
        <f>'B 103 Q2 2023'!AI167</f>
        <v>434380</v>
      </c>
      <c r="AJ167">
        <f>'B 103 Q2 2023'!AJ167</f>
        <v>223552</v>
      </c>
      <c r="AK167">
        <f>'B 103 Q2 2023'!AK167</f>
        <v>160680</v>
      </c>
      <c r="AL167">
        <f>'B 103 Q2 2023'!AL167</f>
        <v>39870</v>
      </c>
      <c r="AM167">
        <f>'B 103 Q2 2023'!AM167</f>
        <v>434607</v>
      </c>
      <c r="AN167">
        <f>'B 103 Q2 2023'!AN167</f>
        <v>41296</v>
      </c>
      <c r="AO167">
        <f>'B 103 Q2 2023'!AO167</f>
        <v>1522305</v>
      </c>
      <c r="AP167">
        <f>'B 103 Q2 2023'!AP167</f>
        <v>4247553</v>
      </c>
      <c r="AQ167">
        <f>'B 103 Q2 2023'!AQ167</f>
        <v>1641750</v>
      </c>
      <c r="AR167">
        <f>'B 103 Q2 2023'!AR167</f>
        <v>1641750</v>
      </c>
      <c r="AS167">
        <f>'B 103 Q2 2023'!AS167</f>
        <v>0</v>
      </c>
      <c r="AT167">
        <f>'B 103 Q2 2023'!AT167</f>
        <v>120862</v>
      </c>
      <c r="AU167">
        <f>'B 103 Q2 2023'!AU167</f>
        <v>41.4971122255632</v>
      </c>
      <c r="AV167">
        <f>'B 103 Q2 2023'!AV167</f>
        <v>88.417268759768959</v>
      </c>
      <c r="AW167">
        <f>'B 103 Q2 2023'!AW167</f>
        <v>36.690613244019154</v>
      </c>
      <c r="AX167">
        <f>'B 103 Q2 2023'!AX167</f>
        <v>5777935</v>
      </c>
      <c r="AY167">
        <f>'B 103 Q2 2023'!AY167</f>
        <v>3180292</v>
      </c>
      <c r="AZ167">
        <f>'B 103 Q2 2023'!AZ167</f>
        <v>1147796</v>
      </c>
      <c r="BA167">
        <f>'B 103 Q2 2023'!BA167</f>
        <v>1051709</v>
      </c>
      <c r="BB167">
        <f>'B 103 Q2 2023'!BB167</f>
        <v>263955</v>
      </c>
      <c r="BC167">
        <f>'B 103 Q2 2023'!BC167</f>
        <v>716832</v>
      </c>
      <c r="BD167">
        <f>'B 103 Q2 2023'!BD167</f>
        <v>2181404</v>
      </c>
      <c r="BF167">
        <f t="shared" si="10"/>
        <v>41.4971122255632</v>
      </c>
      <c r="BG167">
        <f t="shared" si="8"/>
        <v>1522305</v>
      </c>
      <c r="BH167">
        <f t="shared" si="9"/>
        <v>3668460.0888016112</v>
      </c>
      <c r="BI167">
        <f t="shared" si="11"/>
        <v>3355062.0888016112</v>
      </c>
    </row>
    <row r="168" spans="1:61" x14ac:dyDescent="0.25">
      <c r="A168" t="str">
        <f>'B 103 Q2 2023'!A168</f>
        <v>1985Q4</v>
      </c>
      <c r="B168">
        <f>'B 103 Q2 2023'!B168</f>
        <v>8128243</v>
      </c>
      <c r="C168">
        <f>'B 103 Q2 2023'!C168</f>
        <v>5329625</v>
      </c>
      <c r="D168">
        <f>'B 103 Q2 2023'!D168</f>
        <v>2872856</v>
      </c>
      <c r="E168">
        <f>'B 103 Q2 2023'!E168</f>
        <v>1416404</v>
      </c>
      <c r="F168">
        <f>'B 103 Q2 2023'!F168</f>
        <v>319788</v>
      </c>
      <c r="G168">
        <f>'B 103 Q2 2023'!G168</f>
        <v>720577</v>
      </c>
      <c r="H168">
        <f>'B 103 Q2 2023'!H168</f>
        <v>2798618</v>
      </c>
      <c r="I168">
        <f>'B 103 Q2 2023'!I168</f>
        <v>16023</v>
      </c>
      <c r="J168">
        <f>'B 103 Q2 2023'!J168</f>
        <v>125714</v>
      </c>
      <c r="K168">
        <f>'B 103 Q2 2023'!K168</f>
        <v>69301</v>
      </c>
      <c r="L168">
        <f>'B 103 Q2 2023'!L168</f>
        <v>14516</v>
      </c>
      <c r="M168">
        <f>'B 103 Q2 2023'!M168</f>
        <v>3374</v>
      </c>
      <c r="N168">
        <f>'B 103 Q2 2023'!N168</f>
        <v>81169</v>
      </c>
      <c r="O168">
        <f>'B 103 Q2 2023'!O168</f>
        <v>10478</v>
      </c>
      <c r="P168">
        <f>'B 103 Q2 2023'!P168</f>
        <v>41102</v>
      </c>
      <c r="Q168">
        <f>'B 103 Q2 2023'!Q168</f>
        <v>4017</v>
      </c>
      <c r="R168">
        <f>'B 103 Q2 2023'!R168</f>
        <v>25572</v>
      </c>
      <c r="S168">
        <f>'B 103 Q2 2023'!S168</f>
        <v>99518</v>
      </c>
      <c r="T168">
        <f>'B 103 Q2 2023'!T168</f>
        <v>57013</v>
      </c>
      <c r="U168">
        <f>'B 103 Q2 2023'!U168</f>
        <v>42505</v>
      </c>
      <c r="V168">
        <f>'B 103 Q2 2023'!V168</f>
        <v>20675</v>
      </c>
      <c r="W168">
        <f>'B 103 Q2 2023'!W168</f>
        <v>214143</v>
      </c>
      <c r="X168">
        <f>'B 103 Q2 2023'!X168</f>
        <v>370692</v>
      </c>
      <c r="Y168">
        <f>'B 103 Q2 2023'!Y168</f>
        <v>296</v>
      </c>
      <c r="Z168">
        <f>'B 103 Q2 2023'!Z168</f>
        <v>10799</v>
      </c>
      <c r="AA168">
        <f>'B 103 Q2 2023'!AA168</f>
        <v>739342</v>
      </c>
      <c r="AB168">
        <f>'B 103 Q2 2023'!AB168</f>
        <v>1033056</v>
      </c>
      <c r="AC168">
        <f>'B 103 Q2 2023'!AC168</f>
        <v>3582522</v>
      </c>
      <c r="AD168">
        <f>'B 103 Q2 2023'!AD168</f>
        <v>777480</v>
      </c>
      <c r="AE168">
        <f>'B 103 Q2 2023'!AE168</f>
        <v>72207</v>
      </c>
      <c r="AF168">
        <f>'B 103 Q2 2023'!AF168</f>
        <v>127039</v>
      </c>
      <c r="AG168">
        <f>'B 103 Q2 2023'!AG168</f>
        <v>578234</v>
      </c>
      <c r="AH168">
        <f>'B 103 Q2 2023'!AH168</f>
        <v>861463</v>
      </c>
      <c r="AI168">
        <f>'B 103 Q2 2023'!AI168</f>
        <v>453929</v>
      </c>
      <c r="AJ168">
        <f>'B 103 Q2 2023'!AJ168</f>
        <v>238234</v>
      </c>
      <c r="AK168">
        <f>'B 103 Q2 2023'!AK168</f>
        <v>169299</v>
      </c>
      <c r="AL168">
        <f>'B 103 Q2 2023'!AL168</f>
        <v>40132</v>
      </c>
      <c r="AM168">
        <f>'B 103 Q2 2023'!AM168</f>
        <v>479653</v>
      </c>
      <c r="AN168">
        <f>'B 103 Q2 2023'!AN168</f>
        <v>39009</v>
      </c>
      <c r="AO168">
        <f>'B 103 Q2 2023'!AO168</f>
        <v>1384785</v>
      </c>
      <c r="AP168">
        <f>'B 103 Q2 2023'!AP168</f>
        <v>4545721</v>
      </c>
      <c r="AQ168">
        <f>'B 103 Q2 2023'!AQ168</f>
        <v>1916908</v>
      </c>
      <c r="AR168">
        <f>'B 103 Q2 2023'!AR168</f>
        <v>1916908</v>
      </c>
      <c r="AS168">
        <f>'B 103 Q2 2023'!AS168</f>
        <v>0</v>
      </c>
      <c r="AT168">
        <f>'B 103 Q2 2023'!AT168</f>
        <v>147722</v>
      </c>
      <c r="AU168">
        <f>'B 103 Q2 2023'!AU168</f>
        <v>45.419199481303117</v>
      </c>
      <c r="AV168">
        <f>'B 103 Q2 2023'!AV168</f>
        <v>79.381920211676174</v>
      </c>
      <c r="AW168">
        <f>'B 103 Q2 2023'!AW168</f>
        <v>36.054632693030079</v>
      </c>
      <c r="AX168">
        <f>'B 103 Q2 2023'!AX168</f>
        <v>6037208</v>
      </c>
      <c r="AY168">
        <f>'B 103 Q2 2023'!AY168</f>
        <v>3238590</v>
      </c>
      <c r="AZ168">
        <f>'B 103 Q2 2023'!AZ168</f>
        <v>1171266</v>
      </c>
      <c r="BA168">
        <f>'B 103 Q2 2023'!BA168</f>
        <v>1070707</v>
      </c>
      <c r="BB168">
        <f>'B 103 Q2 2023'!BB168</f>
        <v>271824</v>
      </c>
      <c r="BC168">
        <f>'B 103 Q2 2023'!BC168</f>
        <v>724793</v>
      </c>
      <c r="BD168">
        <f>'B 103 Q2 2023'!BD168</f>
        <v>2454686</v>
      </c>
      <c r="BF168">
        <f t="shared" si="10"/>
        <v>45.419199481303117</v>
      </c>
      <c r="BG168">
        <f t="shared" si="8"/>
        <v>1384785</v>
      </c>
      <c r="BH168">
        <f t="shared" si="9"/>
        <v>3048897.8577661831</v>
      </c>
      <c r="BI168">
        <f t="shared" si="11"/>
        <v>2729109.8577661831</v>
      </c>
    </row>
    <row r="169" spans="1:61" x14ac:dyDescent="0.25">
      <c r="A169" t="str">
        <f>'B 103 Q2 2023'!A169</f>
        <v>1986Q1</v>
      </c>
      <c r="B169">
        <f>'B 103 Q2 2023'!B169</f>
        <v>8166977</v>
      </c>
      <c r="C169">
        <f>'B 103 Q2 2023'!C169</f>
        <v>5364698</v>
      </c>
      <c r="D169">
        <f>'B 103 Q2 2023'!D169</f>
        <v>2892728</v>
      </c>
      <c r="E169">
        <f>'B 103 Q2 2023'!E169</f>
        <v>1428941</v>
      </c>
      <c r="F169">
        <f>'B 103 Q2 2023'!F169</f>
        <v>327676</v>
      </c>
      <c r="G169">
        <f>'B 103 Q2 2023'!G169</f>
        <v>715353</v>
      </c>
      <c r="H169">
        <f>'B 103 Q2 2023'!H169</f>
        <v>2802279</v>
      </c>
      <c r="I169">
        <f>'B 103 Q2 2023'!I169</f>
        <v>17734</v>
      </c>
      <c r="J169">
        <f>'B 103 Q2 2023'!J169</f>
        <v>115339</v>
      </c>
      <c r="K169">
        <f>'B 103 Q2 2023'!K169</f>
        <v>74757</v>
      </c>
      <c r="L169">
        <f>'B 103 Q2 2023'!L169</f>
        <v>16069</v>
      </c>
      <c r="M169">
        <f>'B 103 Q2 2023'!M169</f>
        <v>3349</v>
      </c>
      <c r="N169">
        <f>'B 103 Q2 2023'!N169</f>
        <v>69882</v>
      </c>
      <c r="O169">
        <f>'B 103 Q2 2023'!O169</f>
        <v>11646</v>
      </c>
      <c r="P169">
        <f>'B 103 Q2 2023'!P169</f>
        <v>33539</v>
      </c>
      <c r="Q169">
        <f>'B 103 Q2 2023'!Q169</f>
        <v>4167</v>
      </c>
      <c r="R169">
        <f>'B 103 Q2 2023'!R169</f>
        <v>20530</v>
      </c>
      <c r="S169">
        <f>'B 103 Q2 2023'!S169</f>
        <v>95439</v>
      </c>
      <c r="T169">
        <f>'B 103 Q2 2023'!T169</f>
        <v>55321</v>
      </c>
      <c r="U169">
        <f>'B 103 Q2 2023'!U169</f>
        <v>40118</v>
      </c>
      <c r="V169">
        <f>'B 103 Q2 2023'!V169</f>
        <v>24088</v>
      </c>
      <c r="W169">
        <f>'B 103 Q2 2023'!W169</f>
        <v>247091</v>
      </c>
      <c r="X169">
        <f>'B 103 Q2 2023'!X169</f>
        <v>374288</v>
      </c>
      <c r="Y169">
        <f>'B 103 Q2 2023'!Y169</f>
        <v>280</v>
      </c>
      <c r="Z169">
        <f>'B 103 Q2 2023'!Z169</f>
        <v>12589</v>
      </c>
      <c r="AA169">
        <f>'B 103 Q2 2023'!AA169</f>
        <v>724905</v>
      </c>
      <c r="AB169">
        <f>'B 103 Q2 2023'!AB169</f>
        <v>1026469</v>
      </c>
      <c r="AC169">
        <f>'B 103 Q2 2023'!AC169</f>
        <v>3543444</v>
      </c>
      <c r="AD169">
        <f>'B 103 Q2 2023'!AD169</f>
        <v>807745</v>
      </c>
      <c r="AE169">
        <f>'B 103 Q2 2023'!AE169</f>
        <v>69514</v>
      </c>
      <c r="AF169">
        <f>'B 103 Q2 2023'!AF169</f>
        <v>124039</v>
      </c>
      <c r="AG169">
        <f>'B 103 Q2 2023'!AG169</f>
        <v>614192</v>
      </c>
      <c r="AH169">
        <f>'B 103 Q2 2023'!AH169</f>
        <v>875229</v>
      </c>
      <c r="AI169">
        <f>'B 103 Q2 2023'!AI169</f>
        <v>460434</v>
      </c>
      <c r="AJ169">
        <f>'B 103 Q2 2023'!AJ169</f>
        <v>244322</v>
      </c>
      <c r="AK169">
        <f>'B 103 Q2 2023'!AK169</f>
        <v>170473</v>
      </c>
      <c r="AL169">
        <f>'B 103 Q2 2023'!AL169</f>
        <v>41811</v>
      </c>
      <c r="AM169">
        <f>'B 103 Q2 2023'!AM169</f>
        <v>444559</v>
      </c>
      <c r="AN169">
        <f>'B 103 Q2 2023'!AN169</f>
        <v>40329</v>
      </c>
      <c r="AO169">
        <f>'B 103 Q2 2023'!AO169</f>
        <v>1333771</v>
      </c>
      <c r="AP169">
        <f>'B 103 Q2 2023'!AP169</f>
        <v>4623533</v>
      </c>
      <c r="AQ169">
        <f>'B 103 Q2 2023'!AQ169</f>
        <v>2136797</v>
      </c>
      <c r="AR169">
        <f>'B 103 Q2 2023'!AR169</f>
        <v>2136797</v>
      </c>
      <c r="AS169">
        <f>'B 103 Q2 2023'!AS169</f>
        <v>0</v>
      </c>
      <c r="AT169">
        <f>'B 103 Q2 2023'!AT169</f>
        <v>157381</v>
      </c>
      <c r="AU169">
        <f>'B 103 Q2 2023'!AU169</f>
        <v>49.619588692793123</v>
      </c>
      <c r="AV169">
        <f>'B 103 Q2 2023'!AV169</f>
        <v>73.358471211588892</v>
      </c>
      <c r="AW169">
        <f>'B 103 Q2 2023'!AW169</f>
        <v>36.400171686511456</v>
      </c>
      <c r="AX169">
        <f>'B 103 Q2 2023'!AX169</f>
        <v>6092691</v>
      </c>
      <c r="AY169">
        <f>'B 103 Q2 2023'!AY169</f>
        <v>3290412</v>
      </c>
      <c r="AZ169">
        <f>'B 103 Q2 2023'!AZ169</f>
        <v>1192862</v>
      </c>
      <c r="BA169">
        <f>'B 103 Q2 2023'!BA169</f>
        <v>1087999</v>
      </c>
      <c r="BB169">
        <f>'B 103 Q2 2023'!BB169</f>
        <v>279633</v>
      </c>
      <c r="BC169">
        <f>'B 103 Q2 2023'!BC169</f>
        <v>729918</v>
      </c>
      <c r="BD169">
        <f>'B 103 Q2 2023'!BD169</f>
        <v>2549247</v>
      </c>
      <c r="BF169">
        <f t="shared" si="10"/>
        <v>49.619588692793123</v>
      </c>
      <c r="BG169">
        <f t="shared" si="8"/>
        <v>1333771</v>
      </c>
      <c r="BH169">
        <f t="shared" si="9"/>
        <v>2687992.8575339448</v>
      </c>
      <c r="BI169">
        <f t="shared" si="11"/>
        <v>2360316.8575339448</v>
      </c>
    </row>
    <row r="170" spans="1:61" x14ac:dyDescent="0.25">
      <c r="A170" t="str">
        <f>'B 103 Q2 2023'!A170</f>
        <v>1986Q2</v>
      </c>
      <c r="B170">
        <f>'B 103 Q2 2023'!B170</f>
        <v>8254949</v>
      </c>
      <c r="C170">
        <f>'B 103 Q2 2023'!C170</f>
        <v>5413971</v>
      </c>
      <c r="D170">
        <f>'B 103 Q2 2023'!D170</f>
        <v>2911224</v>
      </c>
      <c r="E170">
        <f>'B 103 Q2 2023'!E170</f>
        <v>1452123</v>
      </c>
      <c r="F170">
        <f>'B 103 Q2 2023'!F170</f>
        <v>334577</v>
      </c>
      <c r="G170">
        <f>'B 103 Q2 2023'!G170</f>
        <v>716047</v>
      </c>
      <c r="H170">
        <f>'B 103 Q2 2023'!H170</f>
        <v>2840978</v>
      </c>
      <c r="I170">
        <f>'B 103 Q2 2023'!I170</f>
        <v>18854</v>
      </c>
      <c r="J170">
        <f>'B 103 Q2 2023'!J170</f>
        <v>112387</v>
      </c>
      <c r="K170">
        <f>'B 103 Q2 2023'!K170</f>
        <v>80427</v>
      </c>
      <c r="L170">
        <f>'B 103 Q2 2023'!L170</f>
        <v>16952</v>
      </c>
      <c r="M170">
        <f>'B 103 Q2 2023'!M170</f>
        <v>2900</v>
      </c>
      <c r="N170">
        <f>'B 103 Q2 2023'!N170</f>
        <v>80815</v>
      </c>
      <c r="O170">
        <f>'B 103 Q2 2023'!O170</f>
        <v>10268</v>
      </c>
      <c r="P170">
        <f>'B 103 Q2 2023'!P170</f>
        <v>40715</v>
      </c>
      <c r="Q170">
        <f>'B 103 Q2 2023'!Q170</f>
        <v>4518</v>
      </c>
      <c r="R170">
        <f>'B 103 Q2 2023'!R170</f>
        <v>25314</v>
      </c>
      <c r="S170">
        <f>'B 103 Q2 2023'!S170</f>
        <v>95210</v>
      </c>
      <c r="T170">
        <f>'B 103 Q2 2023'!T170</f>
        <v>53610</v>
      </c>
      <c r="U170">
        <f>'B 103 Q2 2023'!U170</f>
        <v>41600</v>
      </c>
      <c r="V170">
        <f>'B 103 Q2 2023'!V170</f>
        <v>23470</v>
      </c>
      <c r="W170">
        <f>'B 103 Q2 2023'!W170</f>
        <v>264642</v>
      </c>
      <c r="X170">
        <f>'B 103 Q2 2023'!X170</f>
        <v>380217</v>
      </c>
      <c r="Y170">
        <f>'B 103 Q2 2023'!Y170</f>
        <v>284</v>
      </c>
      <c r="Z170">
        <f>'B 103 Q2 2023'!Z170</f>
        <v>13947</v>
      </c>
      <c r="AA170">
        <f>'B 103 Q2 2023'!AA170</f>
        <v>739512</v>
      </c>
      <c r="AB170">
        <f>'B 103 Q2 2023'!AB170</f>
        <v>1011361</v>
      </c>
      <c r="AC170">
        <f>'B 103 Q2 2023'!AC170</f>
        <v>3586855</v>
      </c>
      <c r="AD170">
        <f>'B 103 Q2 2023'!AD170</f>
        <v>842883</v>
      </c>
      <c r="AE170">
        <f>'B 103 Q2 2023'!AE170</f>
        <v>68654</v>
      </c>
      <c r="AF170">
        <f>'B 103 Q2 2023'!AF170</f>
        <v>120767</v>
      </c>
      <c r="AG170">
        <f>'B 103 Q2 2023'!AG170</f>
        <v>653462</v>
      </c>
      <c r="AH170">
        <f>'B 103 Q2 2023'!AH170</f>
        <v>898790</v>
      </c>
      <c r="AI170">
        <f>'B 103 Q2 2023'!AI170</f>
        <v>469700</v>
      </c>
      <c r="AJ170">
        <f>'B 103 Q2 2023'!AJ170</f>
        <v>254865</v>
      </c>
      <c r="AK170">
        <f>'B 103 Q2 2023'!AK170</f>
        <v>174225</v>
      </c>
      <c r="AL170">
        <f>'B 103 Q2 2023'!AL170</f>
        <v>43400</v>
      </c>
      <c r="AM170">
        <f>'B 103 Q2 2023'!AM170</f>
        <v>439233</v>
      </c>
      <c r="AN170">
        <f>'B 103 Q2 2023'!AN170</f>
        <v>39574</v>
      </c>
      <c r="AO170">
        <f>'B 103 Q2 2023'!AO170</f>
        <v>1322975</v>
      </c>
      <c r="AP170">
        <f>'B 103 Q2 2023'!AP170</f>
        <v>4668094</v>
      </c>
      <c r="AQ170">
        <f>'B 103 Q2 2023'!AQ170</f>
        <v>2244577</v>
      </c>
      <c r="AR170">
        <f>'B 103 Q2 2023'!AR170</f>
        <v>2244577</v>
      </c>
      <c r="AS170">
        <f>'B 103 Q2 2023'!AS170</f>
        <v>0</v>
      </c>
      <c r="AT170">
        <f>'B 103 Q2 2023'!AT170</f>
        <v>162526</v>
      </c>
      <c r="AU170">
        <f>'B 103 Q2 2023'!AU170</f>
        <v>51.565006448406081</v>
      </c>
      <c r="AV170">
        <f>'B 103 Q2 2023'!AV170</f>
        <v>72.355552808437636</v>
      </c>
      <c r="AW170">
        <f>'B 103 Q2 2023'!AW170</f>
        <v>37.310145471450731</v>
      </c>
      <c r="AX170">
        <f>'B 103 Q2 2023'!AX170</f>
        <v>6173911</v>
      </c>
      <c r="AY170">
        <f>'B 103 Q2 2023'!AY170</f>
        <v>3332933</v>
      </c>
      <c r="AZ170">
        <f>'B 103 Q2 2023'!AZ170</f>
        <v>1210767</v>
      </c>
      <c r="BA170">
        <f>'B 103 Q2 2023'!BA170</f>
        <v>1105239</v>
      </c>
      <c r="BB170">
        <f>'B 103 Q2 2023'!BB170</f>
        <v>287311</v>
      </c>
      <c r="BC170">
        <f>'B 103 Q2 2023'!BC170</f>
        <v>729616</v>
      </c>
      <c r="BD170">
        <f>'B 103 Q2 2023'!BD170</f>
        <v>2587056</v>
      </c>
      <c r="BF170">
        <f t="shared" si="10"/>
        <v>51.565006448406081</v>
      </c>
      <c r="BG170">
        <f t="shared" si="8"/>
        <v>1322975</v>
      </c>
      <c r="BH170">
        <f t="shared" si="9"/>
        <v>2565644.9812019644</v>
      </c>
      <c r="BI170">
        <f t="shared" si="11"/>
        <v>2231067.9812019644</v>
      </c>
    </row>
    <row r="171" spans="1:61" x14ac:dyDescent="0.25">
      <c r="A171" t="str">
        <f>'B 103 Q2 2023'!A171</f>
        <v>1986Q3</v>
      </c>
      <c r="B171">
        <f>'B 103 Q2 2023'!B171</f>
        <v>8380165</v>
      </c>
      <c r="C171">
        <f>'B 103 Q2 2023'!C171</f>
        <v>5466436</v>
      </c>
      <c r="D171">
        <f>'B 103 Q2 2023'!D171</f>
        <v>2935497</v>
      </c>
      <c r="E171">
        <f>'B 103 Q2 2023'!E171</f>
        <v>1474775</v>
      </c>
      <c r="F171">
        <f>'B 103 Q2 2023'!F171</f>
        <v>341408</v>
      </c>
      <c r="G171">
        <f>'B 103 Q2 2023'!G171</f>
        <v>714757</v>
      </c>
      <c r="H171">
        <f>'B 103 Q2 2023'!H171</f>
        <v>2913729</v>
      </c>
      <c r="I171">
        <f>'B 103 Q2 2023'!I171</f>
        <v>18104</v>
      </c>
      <c r="J171">
        <f>'B 103 Q2 2023'!J171</f>
        <v>103940</v>
      </c>
      <c r="K171">
        <f>'B 103 Q2 2023'!K171</f>
        <v>92218</v>
      </c>
      <c r="L171">
        <f>'B 103 Q2 2023'!L171</f>
        <v>18216</v>
      </c>
      <c r="M171">
        <f>'B 103 Q2 2023'!M171</f>
        <v>3742</v>
      </c>
      <c r="N171">
        <f>'B 103 Q2 2023'!N171</f>
        <v>78234</v>
      </c>
      <c r="O171">
        <f>'B 103 Q2 2023'!O171</f>
        <v>9378</v>
      </c>
      <c r="P171">
        <f>'B 103 Q2 2023'!P171</f>
        <v>38961</v>
      </c>
      <c r="Q171">
        <f>'B 103 Q2 2023'!Q171</f>
        <v>5750</v>
      </c>
      <c r="R171">
        <f>'B 103 Q2 2023'!R171</f>
        <v>24145</v>
      </c>
      <c r="S171">
        <f>'B 103 Q2 2023'!S171</f>
        <v>94395</v>
      </c>
      <c r="T171">
        <f>'B 103 Q2 2023'!T171</f>
        <v>51880</v>
      </c>
      <c r="U171">
        <f>'B 103 Q2 2023'!U171</f>
        <v>42515</v>
      </c>
      <c r="V171">
        <f>'B 103 Q2 2023'!V171</f>
        <v>23498</v>
      </c>
      <c r="W171">
        <f>'B 103 Q2 2023'!W171</f>
        <v>248845</v>
      </c>
      <c r="X171">
        <f>'B 103 Q2 2023'!X171</f>
        <v>384997</v>
      </c>
      <c r="Y171">
        <f>'B 103 Q2 2023'!Y171</f>
        <v>270</v>
      </c>
      <c r="Z171">
        <f>'B 103 Q2 2023'!Z171</f>
        <v>14709</v>
      </c>
      <c r="AA171">
        <f>'B 103 Q2 2023'!AA171</f>
        <v>759201</v>
      </c>
      <c r="AB171">
        <f>'B 103 Q2 2023'!AB171</f>
        <v>1073360</v>
      </c>
      <c r="AC171">
        <f>'B 103 Q2 2023'!AC171</f>
        <v>3741886</v>
      </c>
      <c r="AD171">
        <f>'B 103 Q2 2023'!AD171</f>
        <v>874104</v>
      </c>
      <c r="AE171">
        <f>'B 103 Q2 2023'!AE171</f>
        <v>72779</v>
      </c>
      <c r="AF171">
        <f>'B 103 Q2 2023'!AF171</f>
        <v>119531</v>
      </c>
      <c r="AG171">
        <f>'B 103 Q2 2023'!AG171</f>
        <v>681794</v>
      </c>
      <c r="AH171">
        <f>'B 103 Q2 2023'!AH171</f>
        <v>913599</v>
      </c>
      <c r="AI171">
        <f>'B 103 Q2 2023'!AI171</f>
        <v>471790</v>
      </c>
      <c r="AJ171">
        <f>'B 103 Q2 2023'!AJ171</f>
        <v>263030</v>
      </c>
      <c r="AK171">
        <f>'B 103 Q2 2023'!AK171</f>
        <v>178779</v>
      </c>
      <c r="AL171">
        <f>'B 103 Q2 2023'!AL171</f>
        <v>44548</v>
      </c>
      <c r="AM171">
        <f>'B 103 Q2 2023'!AM171</f>
        <v>445482</v>
      </c>
      <c r="AN171">
        <f>'B 103 Q2 2023'!AN171</f>
        <v>41274</v>
      </c>
      <c r="AO171">
        <f>'B 103 Q2 2023'!AO171</f>
        <v>1422879</v>
      </c>
      <c r="AP171">
        <f>'B 103 Q2 2023'!AP171</f>
        <v>4638279</v>
      </c>
      <c r="AQ171">
        <f>'B 103 Q2 2023'!AQ171</f>
        <v>2031804</v>
      </c>
      <c r="AR171">
        <f>'B 103 Q2 2023'!AR171</f>
        <v>2031804</v>
      </c>
      <c r="AS171">
        <f>'B 103 Q2 2023'!AS171</f>
        <v>0</v>
      </c>
      <c r="AT171">
        <f>'B 103 Q2 2023'!AT171</f>
        <v>168829</v>
      </c>
      <c r="AU171">
        <f>'B 103 Q2 2023'!AU171</f>
        <v>47.445028496807112</v>
      </c>
      <c r="AV171">
        <f>'B 103 Q2 2023'!AV171</f>
        <v>81.235836412410933</v>
      </c>
      <c r="AW171">
        <f>'B 103 Q2 2023'!AW171</f>
        <v>38.542365735487984</v>
      </c>
      <c r="AX171">
        <f>'B 103 Q2 2023'!AX171</f>
        <v>6282905</v>
      </c>
      <c r="AY171">
        <f>'B 103 Q2 2023'!AY171</f>
        <v>3369176</v>
      </c>
      <c r="AZ171">
        <f>'B 103 Q2 2023'!AZ171</f>
        <v>1227433</v>
      </c>
      <c r="BA171">
        <f>'B 103 Q2 2023'!BA171</f>
        <v>1121625</v>
      </c>
      <c r="BB171">
        <f>'B 103 Q2 2023'!BB171</f>
        <v>294784</v>
      </c>
      <c r="BC171">
        <f>'B 103 Q2 2023'!BC171</f>
        <v>725334</v>
      </c>
      <c r="BD171">
        <f>'B 103 Q2 2023'!BD171</f>
        <v>2541019</v>
      </c>
      <c r="BF171">
        <f t="shared" si="10"/>
        <v>47.445028496807112</v>
      </c>
      <c r="BG171">
        <f t="shared" si="8"/>
        <v>1422879</v>
      </c>
      <c r="BH171">
        <f t="shared" si="9"/>
        <v>2999005.4702902222</v>
      </c>
      <c r="BI171">
        <f t="shared" si="11"/>
        <v>2657597.4702902222</v>
      </c>
    </row>
    <row r="172" spans="1:61" x14ac:dyDescent="0.25">
      <c r="A172" t="str">
        <f>'B 103 Q2 2023'!A172</f>
        <v>1986Q4</v>
      </c>
      <c r="B172">
        <f>'B 103 Q2 2023'!B172</f>
        <v>8585816</v>
      </c>
      <c r="C172">
        <f>'B 103 Q2 2023'!C172</f>
        <v>5511206</v>
      </c>
      <c r="D172">
        <f>'B 103 Q2 2023'!D172</f>
        <v>2956923</v>
      </c>
      <c r="E172">
        <f>'B 103 Q2 2023'!E172</f>
        <v>1491381</v>
      </c>
      <c r="F172">
        <f>'B 103 Q2 2023'!F172</f>
        <v>347991</v>
      </c>
      <c r="G172">
        <f>'B 103 Q2 2023'!G172</f>
        <v>714911</v>
      </c>
      <c r="H172">
        <f>'B 103 Q2 2023'!H172</f>
        <v>3074610</v>
      </c>
      <c r="I172">
        <f>'B 103 Q2 2023'!I172</f>
        <v>19201</v>
      </c>
      <c r="J172">
        <f>'B 103 Q2 2023'!J172</f>
        <v>123998</v>
      </c>
      <c r="K172">
        <f>'B 103 Q2 2023'!K172</f>
        <v>85530</v>
      </c>
      <c r="L172">
        <f>'B 103 Q2 2023'!L172</f>
        <v>18117</v>
      </c>
      <c r="M172">
        <f>'B 103 Q2 2023'!M172</f>
        <v>5073</v>
      </c>
      <c r="N172">
        <f>'B 103 Q2 2023'!N172</f>
        <v>77913</v>
      </c>
      <c r="O172">
        <f>'B 103 Q2 2023'!O172</f>
        <v>10173</v>
      </c>
      <c r="P172">
        <f>'B 103 Q2 2023'!P172</f>
        <v>40325</v>
      </c>
      <c r="Q172">
        <f>'B 103 Q2 2023'!Q172</f>
        <v>2360</v>
      </c>
      <c r="R172">
        <f>'B 103 Q2 2023'!R172</f>
        <v>25055</v>
      </c>
      <c r="S172">
        <f>'B 103 Q2 2023'!S172</f>
        <v>97167</v>
      </c>
      <c r="T172">
        <f>'B 103 Q2 2023'!T172</f>
        <v>50150</v>
      </c>
      <c r="U172">
        <f>'B 103 Q2 2023'!U172</f>
        <v>47017</v>
      </c>
      <c r="V172">
        <f>'B 103 Q2 2023'!V172</f>
        <v>24955</v>
      </c>
      <c r="W172">
        <f>'B 103 Q2 2023'!W172</f>
        <v>265538</v>
      </c>
      <c r="X172">
        <f>'B 103 Q2 2023'!X172</f>
        <v>492660</v>
      </c>
      <c r="Y172">
        <f>'B 103 Q2 2023'!Y172</f>
        <v>256</v>
      </c>
      <c r="Z172">
        <f>'B 103 Q2 2023'!Z172</f>
        <v>15676</v>
      </c>
      <c r="AA172">
        <f>'B 103 Q2 2023'!AA172</f>
        <v>741486</v>
      </c>
      <c r="AB172">
        <f>'B 103 Q2 2023'!AB172</f>
        <v>1107040</v>
      </c>
      <c r="AC172">
        <f>'B 103 Q2 2023'!AC172</f>
        <v>3806519</v>
      </c>
      <c r="AD172">
        <f>'B 103 Q2 2023'!AD172</f>
        <v>885353</v>
      </c>
      <c r="AE172">
        <f>'B 103 Q2 2023'!AE172</f>
        <v>62865</v>
      </c>
      <c r="AF172">
        <f>'B 103 Q2 2023'!AF172</f>
        <v>117138</v>
      </c>
      <c r="AG172">
        <f>'B 103 Q2 2023'!AG172</f>
        <v>705350</v>
      </c>
      <c r="AH172">
        <f>'B 103 Q2 2023'!AH172</f>
        <v>979134</v>
      </c>
      <c r="AI172">
        <f>'B 103 Q2 2023'!AI172</f>
        <v>519640</v>
      </c>
      <c r="AJ172">
        <f>'B 103 Q2 2023'!AJ172</f>
        <v>274200</v>
      </c>
      <c r="AK172">
        <f>'B 103 Q2 2023'!AK172</f>
        <v>185294</v>
      </c>
      <c r="AL172">
        <f>'B 103 Q2 2023'!AL172</f>
        <v>49532</v>
      </c>
      <c r="AM172">
        <f>'B 103 Q2 2023'!AM172</f>
        <v>477971</v>
      </c>
      <c r="AN172">
        <f>'B 103 Q2 2023'!AN172</f>
        <v>42784</v>
      </c>
      <c r="AO172">
        <f>'B 103 Q2 2023'!AO172</f>
        <v>1371745</v>
      </c>
      <c r="AP172">
        <f>'B 103 Q2 2023'!AP172</f>
        <v>4779297</v>
      </c>
      <c r="AQ172">
        <f>'B 103 Q2 2023'!AQ172</f>
        <v>2240835</v>
      </c>
      <c r="AR172">
        <f>'B 103 Q2 2023'!AR172</f>
        <v>2240835</v>
      </c>
      <c r="AS172">
        <f>'B 103 Q2 2023'!AS172</f>
        <v>0</v>
      </c>
      <c r="AT172">
        <f>'B 103 Q2 2023'!AT172</f>
        <v>194800</v>
      </c>
      <c r="AU172">
        <f>'B 103 Q2 2023'!AU172</f>
        <v>50.962200863439058</v>
      </c>
      <c r="AV172">
        <f>'B 103 Q2 2023'!AV172</f>
        <v>76.550340926487124</v>
      </c>
      <c r="AW172">
        <f>'B 103 Q2 2023'!AW172</f>
        <v>39.011738504603763</v>
      </c>
      <c r="AX172">
        <f>'B 103 Q2 2023'!AX172</f>
        <v>6480887</v>
      </c>
      <c r="AY172">
        <f>'B 103 Q2 2023'!AY172</f>
        <v>3406277</v>
      </c>
      <c r="AZ172">
        <f>'B 103 Q2 2023'!AZ172</f>
        <v>1244656</v>
      </c>
      <c r="BA172">
        <f>'B 103 Q2 2023'!BA172</f>
        <v>1138056</v>
      </c>
      <c r="BB172">
        <f>'B 103 Q2 2023'!BB172</f>
        <v>302088</v>
      </c>
      <c r="BC172">
        <f>'B 103 Q2 2023'!BC172</f>
        <v>721477</v>
      </c>
      <c r="BD172">
        <f>'B 103 Q2 2023'!BD172</f>
        <v>2674368</v>
      </c>
      <c r="BF172">
        <f t="shared" si="10"/>
        <v>50.962200863439058</v>
      </c>
      <c r="BG172">
        <f t="shared" si="8"/>
        <v>1371745</v>
      </c>
      <c r="BH172">
        <f t="shared" si="9"/>
        <v>2691691.0509336097</v>
      </c>
      <c r="BI172">
        <f t="shared" si="11"/>
        <v>2343700.0509336097</v>
      </c>
    </row>
    <row r="173" spans="1:61" x14ac:dyDescent="0.25">
      <c r="A173" t="str">
        <f>'B 103 Q2 2023'!A173</f>
        <v>1987Q1</v>
      </c>
      <c r="B173">
        <f>'B 103 Q2 2023'!B173</f>
        <v>8737819</v>
      </c>
      <c r="C173">
        <f>'B 103 Q2 2023'!C173</f>
        <v>5564169</v>
      </c>
      <c r="D173">
        <f>'B 103 Q2 2023'!D173</f>
        <v>2975393</v>
      </c>
      <c r="E173">
        <f>'B 103 Q2 2023'!E173</f>
        <v>1506545</v>
      </c>
      <c r="F173">
        <f>'B 103 Q2 2023'!F173</f>
        <v>355315</v>
      </c>
      <c r="G173">
        <f>'B 103 Q2 2023'!G173</f>
        <v>726916</v>
      </c>
      <c r="H173">
        <f>'B 103 Q2 2023'!H173</f>
        <v>3173650</v>
      </c>
      <c r="I173">
        <f>'B 103 Q2 2023'!I173</f>
        <v>16826</v>
      </c>
      <c r="J173">
        <f>'B 103 Q2 2023'!J173</f>
        <v>124940</v>
      </c>
      <c r="K173">
        <f>'B 103 Q2 2023'!K173</f>
        <v>81118</v>
      </c>
      <c r="L173">
        <f>'B 103 Q2 2023'!L173</f>
        <v>18826</v>
      </c>
      <c r="M173">
        <f>'B 103 Q2 2023'!M173</f>
        <v>5556</v>
      </c>
      <c r="N173">
        <f>'B 103 Q2 2023'!N173</f>
        <v>75671</v>
      </c>
      <c r="O173">
        <f>'B 103 Q2 2023'!O173</f>
        <v>12384</v>
      </c>
      <c r="P173">
        <f>'B 103 Q2 2023'!P173</f>
        <v>37705</v>
      </c>
      <c r="Q173">
        <f>'B 103 Q2 2023'!Q173</f>
        <v>2274</v>
      </c>
      <c r="R173">
        <f>'B 103 Q2 2023'!R173</f>
        <v>23308</v>
      </c>
      <c r="S173">
        <f>'B 103 Q2 2023'!S173</f>
        <v>94913</v>
      </c>
      <c r="T173">
        <f>'B 103 Q2 2023'!T173</f>
        <v>50490</v>
      </c>
      <c r="U173">
        <f>'B 103 Q2 2023'!U173</f>
        <v>44423</v>
      </c>
      <c r="V173">
        <f>'B 103 Q2 2023'!V173</f>
        <v>26134</v>
      </c>
      <c r="W173">
        <f>'B 103 Q2 2023'!W173</f>
        <v>321289</v>
      </c>
      <c r="X173">
        <f>'B 103 Q2 2023'!X173</f>
        <v>497641</v>
      </c>
      <c r="Y173">
        <f>'B 103 Q2 2023'!Y173</f>
        <v>239</v>
      </c>
      <c r="Z173">
        <f>'B 103 Q2 2023'!Z173</f>
        <v>16057</v>
      </c>
      <c r="AA173">
        <f>'B 103 Q2 2023'!AA173</f>
        <v>772240</v>
      </c>
      <c r="AB173">
        <f>'B 103 Q2 2023'!AB173</f>
        <v>1122200</v>
      </c>
      <c r="AC173">
        <f>'B 103 Q2 2023'!AC173</f>
        <v>3783605</v>
      </c>
      <c r="AD173">
        <f>'B 103 Q2 2023'!AD173</f>
        <v>911433</v>
      </c>
      <c r="AE173">
        <f>'B 103 Q2 2023'!AE173</f>
        <v>63593</v>
      </c>
      <c r="AF173">
        <f>'B 103 Q2 2023'!AF173</f>
        <v>117349</v>
      </c>
      <c r="AG173">
        <f>'B 103 Q2 2023'!AG173</f>
        <v>730491</v>
      </c>
      <c r="AH173">
        <f>'B 103 Q2 2023'!AH173</f>
        <v>998040</v>
      </c>
      <c r="AI173">
        <f>'B 103 Q2 2023'!AI173</f>
        <v>504674</v>
      </c>
      <c r="AJ173">
        <f>'B 103 Q2 2023'!AJ173</f>
        <v>278169</v>
      </c>
      <c r="AK173">
        <f>'B 103 Q2 2023'!AK173</f>
        <v>215197</v>
      </c>
      <c r="AL173">
        <f>'B 103 Q2 2023'!AL173</f>
        <v>55308</v>
      </c>
      <c r="AM173">
        <f>'B 103 Q2 2023'!AM173</f>
        <v>477734</v>
      </c>
      <c r="AN173">
        <f>'B 103 Q2 2023'!AN173</f>
        <v>43947</v>
      </c>
      <c r="AO173">
        <f>'B 103 Q2 2023'!AO173</f>
        <v>1297143</v>
      </c>
      <c r="AP173">
        <f>'B 103 Q2 2023'!AP173</f>
        <v>4954214</v>
      </c>
      <c r="AQ173">
        <f>'B 103 Q2 2023'!AQ173</f>
        <v>2708148</v>
      </c>
      <c r="AR173">
        <f>'B 103 Q2 2023'!AR173</f>
        <v>2708148</v>
      </c>
      <c r="AS173">
        <f>'B 103 Q2 2023'!AS173</f>
        <v>0</v>
      </c>
      <c r="AT173">
        <f>'B 103 Q2 2023'!AT173</f>
        <v>202796</v>
      </c>
      <c r="AU173">
        <f>'B 103 Q2 2023'!AU173</f>
        <v>58.756931722893071</v>
      </c>
      <c r="AV173">
        <f>'B 103 Q2 2023'!AV173</f>
        <v>65.596332621442912</v>
      </c>
      <c r="AW173">
        <f>'B 103 Q2 2023'!AW173</f>
        <v>38.542392371103048</v>
      </c>
      <c r="AX173">
        <f>'B 103 Q2 2023'!AX173</f>
        <v>6638284</v>
      </c>
      <c r="AY173">
        <f>'B 103 Q2 2023'!AY173</f>
        <v>3464634</v>
      </c>
      <c r="AZ173">
        <f>'B 103 Q2 2023'!AZ173</f>
        <v>1261369</v>
      </c>
      <c r="BA173">
        <f>'B 103 Q2 2023'!BA173</f>
        <v>1151764</v>
      </c>
      <c r="BB173">
        <f>'B 103 Q2 2023'!BB173</f>
        <v>309169</v>
      </c>
      <c r="BC173">
        <f>'B 103 Q2 2023'!BC173</f>
        <v>742332</v>
      </c>
      <c r="BD173">
        <f>'B 103 Q2 2023'!BD173</f>
        <v>2854679</v>
      </c>
      <c r="BF173">
        <f t="shared" si="10"/>
        <v>58.756931722893071</v>
      </c>
      <c r="BG173">
        <f t="shared" si="8"/>
        <v>1297143</v>
      </c>
      <c r="BH173">
        <f t="shared" si="9"/>
        <v>2207642.506108948</v>
      </c>
      <c r="BI173">
        <f t="shared" si="11"/>
        <v>1852327.506108948</v>
      </c>
    </row>
    <row r="174" spans="1:61" x14ac:dyDescent="0.25">
      <c r="A174" t="str">
        <f>'B 103 Q2 2023'!A174</f>
        <v>1987Q2</v>
      </c>
      <c r="B174">
        <f>'B 103 Q2 2023'!B174</f>
        <v>8845500</v>
      </c>
      <c r="C174">
        <f>'B 103 Q2 2023'!C174</f>
        <v>5622441</v>
      </c>
      <c r="D174">
        <f>'B 103 Q2 2023'!D174</f>
        <v>3002854</v>
      </c>
      <c r="E174">
        <f>'B 103 Q2 2023'!E174</f>
        <v>1515221</v>
      </c>
      <c r="F174">
        <f>'B 103 Q2 2023'!F174</f>
        <v>363361</v>
      </c>
      <c r="G174">
        <f>'B 103 Q2 2023'!G174</f>
        <v>741005</v>
      </c>
      <c r="H174">
        <f>'B 103 Q2 2023'!H174</f>
        <v>3223059</v>
      </c>
      <c r="I174">
        <f>'B 103 Q2 2023'!I174</f>
        <v>15896</v>
      </c>
      <c r="J174">
        <f>'B 103 Q2 2023'!J174</f>
        <v>129056</v>
      </c>
      <c r="K174">
        <f>'B 103 Q2 2023'!K174</f>
        <v>81792</v>
      </c>
      <c r="L174">
        <f>'B 103 Q2 2023'!L174</f>
        <v>18518</v>
      </c>
      <c r="M174">
        <f>'B 103 Q2 2023'!M174</f>
        <v>5532</v>
      </c>
      <c r="N174">
        <f>'B 103 Q2 2023'!N174</f>
        <v>69549</v>
      </c>
      <c r="O174">
        <f>'B 103 Q2 2023'!O174</f>
        <v>13815</v>
      </c>
      <c r="P174">
        <f>'B 103 Q2 2023'!P174</f>
        <v>32734</v>
      </c>
      <c r="Q174">
        <f>'B 103 Q2 2023'!Q174</f>
        <v>3006</v>
      </c>
      <c r="R174">
        <f>'B 103 Q2 2023'!R174</f>
        <v>19994</v>
      </c>
      <c r="S174">
        <f>'B 103 Q2 2023'!S174</f>
        <v>97404</v>
      </c>
      <c r="T174">
        <f>'B 103 Q2 2023'!T174</f>
        <v>50833</v>
      </c>
      <c r="U174">
        <f>'B 103 Q2 2023'!U174</f>
        <v>46571</v>
      </c>
      <c r="V174">
        <f>'B 103 Q2 2023'!V174</f>
        <v>26169</v>
      </c>
      <c r="W174">
        <f>'B 103 Q2 2023'!W174</f>
        <v>336338</v>
      </c>
      <c r="X174">
        <f>'B 103 Q2 2023'!X174</f>
        <v>505161</v>
      </c>
      <c r="Y174">
        <f>'B 103 Q2 2023'!Y174</f>
        <v>232</v>
      </c>
      <c r="Z174">
        <f>'B 103 Q2 2023'!Z174</f>
        <v>15039</v>
      </c>
      <c r="AA174">
        <f>'B 103 Q2 2023'!AA174</f>
        <v>788985</v>
      </c>
      <c r="AB174">
        <f>'B 103 Q2 2023'!AB174</f>
        <v>1133388</v>
      </c>
      <c r="AC174">
        <f>'B 103 Q2 2023'!AC174</f>
        <v>3822395</v>
      </c>
      <c r="AD174">
        <f>'B 103 Q2 2023'!AD174</f>
        <v>932274</v>
      </c>
      <c r="AE174">
        <f>'B 103 Q2 2023'!AE174</f>
        <v>67916</v>
      </c>
      <c r="AF174">
        <f>'B 103 Q2 2023'!AF174</f>
        <v>116146</v>
      </c>
      <c r="AG174">
        <f>'B 103 Q2 2023'!AG174</f>
        <v>748212</v>
      </c>
      <c r="AH174">
        <f>'B 103 Q2 2023'!AH174</f>
        <v>1024118</v>
      </c>
      <c r="AI174">
        <f>'B 103 Q2 2023'!AI174</f>
        <v>508793</v>
      </c>
      <c r="AJ174">
        <f>'B 103 Q2 2023'!AJ174</f>
        <v>289192</v>
      </c>
      <c r="AK174">
        <f>'B 103 Q2 2023'!AK174</f>
        <v>226133</v>
      </c>
      <c r="AL174">
        <f>'B 103 Q2 2023'!AL174</f>
        <v>57155</v>
      </c>
      <c r="AM174">
        <f>'B 103 Q2 2023'!AM174</f>
        <v>473369</v>
      </c>
      <c r="AN174">
        <f>'B 103 Q2 2023'!AN174</f>
        <v>46928</v>
      </c>
      <c r="AO174">
        <f>'B 103 Q2 2023'!AO174</f>
        <v>1288551</v>
      </c>
      <c r="AP174">
        <f>'B 103 Q2 2023'!AP174</f>
        <v>5023105</v>
      </c>
      <c r="AQ174">
        <f>'B 103 Q2 2023'!AQ174</f>
        <v>2783592</v>
      </c>
      <c r="AR174">
        <f>'B 103 Q2 2023'!AR174</f>
        <v>2783592</v>
      </c>
      <c r="AS174">
        <f>'B 103 Q2 2023'!AS174</f>
        <v>0</v>
      </c>
      <c r="AT174">
        <f>'B 103 Q2 2023'!AT174</f>
        <v>210992</v>
      </c>
      <c r="AU174">
        <f>'B 103 Q2 2023'!AU174</f>
        <v>59.616193168628719</v>
      </c>
      <c r="AV174">
        <f>'B 103 Q2 2023'!AV174</f>
        <v>65.331006873813536</v>
      </c>
      <c r="AW174">
        <f>'B 103 Q2 2023'!AW174</f>
        <v>38.947859256902781</v>
      </c>
      <c r="AX174">
        <f>'B 103 Q2 2023'!AX174</f>
        <v>6733799</v>
      </c>
      <c r="AY174">
        <f>'B 103 Q2 2023'!AY174</f>
        <v>3510740</v>
      </c>
      <c r="AZ174">
        <f>'B 103 Q2 2023'!AZ174</f>
        <v>1278273</v>
      </c>
      <c r="BA174">
        <f>'B 103 Q2 2023'!BA174</f>
        <v>1165860</v>
      </c>
      <c r="BB174">
        <f>'B 103 Q2 2023'!BB174</f>
        <v>316048</v>
      </c>
      <c r="BC174">
        <f>'B 103 Q2 2023'!BC174</f>
        <v>750559</v>
      </c>
      <c r="BD174">
        <f>'B 103 Q2 2023'!BD174</f>
        <v>2911404</v>
      </c>
      <c r="BF174">
        <f t="shared" si="10"/>
        <v>59.616193168628719</v>
      </c>
      <c r="BG174">
        <f t="shared" si="8"/>
        <v>1288551</v>
      </c>
      <c r="BH174">
        <f t="shared" si="9"/>
        <v>2161411.072248844</v>
      </c>
      <c r="BI174">
        <f t="shared" si="11"/>
        <v>1798050.072248844</v>
      </c>
    </row>
    <row r="175" spans="1:61" x14ac:dyDescent="0.25">
      <c r="A175" t="str">
        <f>'B 103 Q2 2023'!A175</f>
        <v>1987Q3</v>
      </c>
      <c r="B175">
        <f>'B 103 Q2 2023'!B175</f>
        <v>8965251</v>
      </c>
      <c r="C175">
        <f>'B 103 Q2 2023'!C175</f>
        <v>5677020</v>
      </c>
      <c r="D175">
        <f>'B 103 Q2 2023'!D175</f>
        <v>3032658</v>
      </c>
      <c r="E175">
        <f>'B 103 Q2 2023'!E175</f>
        <v>1524572</v>
      </c>
      <c r="F175">
        <f>'B 103 Q2 2023'!F175</f>
        <v>371844</v>
      </c>
      <c r="G175">
        <f>'B 103 Q2 2023'!G175</f>
        <v>747946</v>
      </c>
      <c r="H175">
        <f>'B 103 Q2 2023'!H175</f>
        <v>3288231</v>
      </c>
      <c r="I175">
        <f>'B 103 Q2 2023'!I175</f>
        <v>15081</v>
      </c>
      <c r="J175">
        <f>'B 103 Q2 2023'!J175</f>
        <v>129178</v>
      </c>
      <c r="K175">
        <f>'B 103 Q2 2023'!K175</f>
        <v>80483</v>
      </c>
      <c r="L175">
        <f>'B 103 Q2 2023'!L175</f>
        <v>18611</v>
      </c>
      <c r="M175">
        <f>'B 103 Q2 2023'!M175</f>
        <v>5601</v>
      </c>
      <c r="N175">
        <f>'B 103 Q2 2023'!N175</f>
        <v>70878</v>
      </c>
      <c r="O175">
        <f>'B 103 Q2 2023'!O175</f>
        <v>16886</v>
      </c>
      <c r="P175">
        <f>'B 103 Q2 2023'!P175</f>
        <v>31671</v>
      </c>
      <c r="Q175">
        <f>'B 103 Q2 2023'!Q175</f>
        <v>3036</v>
      </c>
      <c r="R175">
        <f>'B 103 Q2 2023'!R175</f>
        <v>19285</v>
      </c>
      <c r="S175">
        <f>'B 103 Q2 2023'!S175</f>
        <v>99255</v>
      </c>
      <c r="T175">
        <f>'B 103 Q2 2023'!T175</f>
        <v>51180</v>
      </c>
      <c r="U175">
        <f>'B 103 Q2 2023'!U175</f>
        <v>48075</v>
      </c>
      <c r="V175">
        <f>'B 103 Q2 2023'!V175</f>
        <v>26352</v>
      </c>
      <c r="W175">
        <f>'B 103 Q2 2023'!W175</f>
        <v>357654</v>
      </c>
      <c r="X175">
        <f>'B 103 Q2 2023'!X175</f>
        <v>512466</v>
      </c>
      <c r="Y175">
        <f>'B 103 Q2 2023'!Y175</f>
        <v>221</v>
      </c>
      <c r="Z175">
        <f>'B 103 Q2 2023'!Z175</f>
        <v>14628</v>
      </c>
      <c r="AA175">
        <f>'B 103 Q2 2023'!AA175</f>
        <v>811164</v>
      </c>
      <c r="AB175">
        <f>'B 103 Q2 2023'!AB175</f>
        <v>1146659</v>
      </c>
      <c r="AC175">
        <f>'B 103 Q2 2023'!AC175</f>
        <v>3855459</v>
      </c>
      <c r="AD175">
        <f>'B 103 Q2 2023'!AD175</f>
        <v>952968</v>
      </c>
      <c r="AE175">
        <f>'B 103 Q2 2023'!AE175</f>
        <v>68108</v>
      </c>
      <c r="AF175">
        <f>'B 103 Q2 2023'!AF175</f>
        <v>116097</v>
      </c>
      <c r="AG175">
        <f>'B 103 Q2 2023'!AG175</f>
        <v>768763</v>
      </c>
      <c r="AH175">
        <f>'B 103 Q2 2023'!AH175</f>
        <v>1041748</v>
      </c>
      <c r="AI175">
        <f>'B 103 Q2 2023'!AI175</f>
        <v>512770</v>
      </c>
      <c r="AJ175">
        <f>'B 103 Q2 2023'!AJ175</f>
        <v>293539</v>
      </c>
      <c r="AK175">
        <f>'B 103 Q2 2023'!AK175</f>
        <v>235439</v>
      </c>
      <c r="AL175">
        <f>'B 103 Q2 2023'!AL175</f>
        <v>68018</v>
      </c>
      <c r="AM175">
        <f>'B 103 Q2 2023'!AM175</f>
        <v>482992</v>
      </c>
      <c r="AN175">
        <f>'B 103 Q2 2023'!AN175</f>
        <v>47763</v>
      </c>
      <c r="AO175">
        <f>'B 103 Q2 2023'!AO175</f>
        <v>1261970</v>
      </c>
      <c r="AP175">
        <f>'B 103 Q2 2023'!AP175</f>
        <v>5109792</v>
      </c>
      <c r="AQ175">
        <f>'B 103 Q2 2023'!AQ175</f>
        <v>2944431</v>
      </c>
      <c r="AR175">
        <f>'B 103 Q2 2023'!AR175</f>
        <v>2944431</v>
      </c>
      <c r="AS175">
        <f>'B 103 Q2 2023'!AS175</f>
        <v>0</v>
      </c>
      <c r="AT175">
        <f>'B 103 Q2 2023'!AT175</f>
        <v>220494</v>
      </c>
      <c r="AU175">
        <f>'B 103 Q2 2023'!AU175</f>
        <v>61.938436131522593</v>
      </c>
      <c r="AV175">
        <f>'B 103 Q2 2023'!AV175</f>
        <v>63.025680692963967</v>
      </c>
      <c r="AW175">
        <f>'B 103 Q2 2023'!AW175</f>
        <v>39.037120982468863</v>
      </c>
      <c r="AX175">
        <f>'B 103 Q2 2023'!AX175</f>
        <v>6852039</v>
      </c>
      <c r="AY175">
        <f>'B 103 Q2 2023'!AY175</f>
        <v>3563808</v>
      </c>
      <c r="AZ175">
        <f>'B 103 Q2 2023'!AZ175</f>
        <v>1296502</v>
      </c>
      <c r="BA175">
        <f>'B 103 Q2 2023'!BA175</f>
        <v>1180431</v>
      </c>
      <c r="BB175">
        <f>'B 103 Q2 2023'!BB175</f>
        <v>322774</v>
      </c>
      <c r="BC175">
        <f>'B 103 Q2 2023'!BC175</f>
        <v>764101</v>
      </c>
      <c r="BD175">
        <f>'B 103 Q2 2023'!BD175</f>
        <v>2996580</v>
      </c>
      <c r="BF175">
        <f t="shared" si="10"/>
        <v>61.938436131522593</v>
      </c>
      <c r="BG175">
        <f t="shared" si="8"/>
        <v>1261970</v>
      </c>
      <c r="BH175">
        <f t="shared" si="9"/>
        <v>2037458.6102243226</v>
      </c>
      <c r="BI175">
        <f t="shared" si="11"/>
        <v>1665614.6102243226</v>
      </c>
    </row>
    <row r="176" spans="1:61" x14ac:dyDescent="0.25">
      <c r="A176" t="str">
        <f>'B 103 Q2 2023'!A176</f>
        <v>1987Q4</v>
      </c>
      <c r="B176">
        <f>'B 103 Q2 2023'!B176</f>
        <v>9125854</v>
      </c>
      <c r="C176">
        <f>'B 103 Q2 2023'!C176</f>
        <v>5802585</v>
      </c>
      <c r="D176">
        <f>'B 103 Q2 2023'!D176</f>
        <v>3096102</v>
      </c>
      <c r="E176">
        <f>'B 103 Q2 2023'!E176</f>
        <v>1552976</v>
      </c>
      <c r="F176">
        <f>'B 103 Q2 2023'!F176</f>
        <v>381982</v>
      </c>
      <c r="G176">
        <f>'B 103 Q2 2023'!G176</f>
        <v>771525</v>
      </c>
      <c r="H176">
        <f>'B 103 Q2 2023'!H176</f>
        <v>3323269</v>
      </c>
      <c r="I176">
        <f>'B 103 Q2 2023'!I176</f>
        <v>16262</v>
      </c>
      <c r="J176">
        <f>'B 103 Q2 2023'!J176</f>
        <v>133651</v>
      </c>
      <c r="K176">
        <f>'B 103 Q2 2023'!K176</f>
        <v>85943</v>
      </c>
      <c r="L176">
        <f>'B 103 Q2 2023'!L176</f>
        <v>18940</v>
      </c>
      <c r="M176">
        <f>'B 103 Q2 2023'!M176</f>
        <v>3362</v>
      </c>
      <c r="N176">
        <f>'B 103 Q2 2023'!N176</f>
        <v>68768</v>
      </c>
      <c r="O176">
        <f>'B 103 Q2 2023'!O176</f>
        <v>14966</v>
      </c>
      <c r="P176">
        <f>'B 103 Q2 2023'!P176</f>
        <v>31790</v>
      </c>
      <c r="Q176">
        <f>'B 103 Q2 2023'!Q176</f>
        <v>2648</v>
      </c>
      <c r="R176">
        <f>'B 103 Q2 2023'!R176</f>
        <v>19364</v>
      </c>
      <c r="S176">
        <f>'B 103 Q2 2023'!S176</f>
        <v>105555</v>
      </c>
      <c r="T176">
        <f>'B 103 Q2 2023'!T176</f>
        <v>51527</v>
      </c>
      <c r="U176">
        <f>'B 103 Q2 2023'!U176</f>
        <v>54028</v>
      </c>
      <c r="V176">
        <f>'B 103 Q2 2023'!V176</f>
        <v>27104</v>
      </c>
      <c r="W176">
        <f>'B 103 Q2 2023'!W176</f>
        <v>275803</v>
      </c>
      <c r="X176">
        <f>'B 103 Q2 2023'!X176</f>
        <v>538063</v>
      </c>
      <c r="Y176">
        <f>'B 103 Q2 2023'!Y176</f>
        <v>224</v>
      </c>
      <c r="Z176">
        <f>'B 103 Q2 2023'!Z176</f>
        <v>12817</v>
      </c>
      <c r="AA176">
        <f>'B 103 Q2 2023'!AA176</f>
        <v>805346</v>
      </c>
      <c r="AB176">
        <f>'B 103 Q2 2023'!AB176</f>
        <v>1231431</v>
      </c>
      <c r="AC176">
        <f>'B 103 Q2 2023'!AC176</f>
        <v>4149292</v>
      </c>
      <c r="AD176">
        <f>'B 103 Q2 2023'!AD176</f>
        <v>974107</v>
      </c>
      <c r="AE176">
        <f>'B 103 Q2 2023'!AE176</f>
        <v>73768</v>
      </c>
      <c r="AF176">
        <f>'B 103 Q2 2023'!AF176</f>
        <v>116224</v>
      </c>
      <c r="AG176">
        <f>'B 103 Q2 2023'!AG176</f>
        <v>784115</v>
      </c>
      <c r="AH176">
        <f>'B 103 Q2 2023'!AH176</f>
        <v>1077438</v>
      </c>
      <c r="AI176">
        <f>'B 103 Q2 2023'!AI176</f>
        <v>524047</v>
      </c>
      <c r="AJ176">
        <f>'B 103 Q2 2023'!AJ176</f>
        <v>307345</v>
      </c>
      <c r="AK176">
        <f>'B 103 Q2 2023'!AK176</f>
        <v>246046</v>
      </c>
      <c r="AL176">
        <f>'B 103 Q2 2023'!AL176</f>
        <v>66301</v>
      </c>
      <c r="AM176">
        <f>'B 103 Q2 2023'!AM176</f>
        <v>522356</v>
      </c>
      <c r="AN176">
        <f>'B 103 Q2 2023'!AN176</f>
        <v>47866</v>
      </c>
      <c r="AO176">
        <f>'B 103 Q2 2023'!AO176</f>
        <v>1461224</v>
      </c>
      <c r="AP176">
        <f>'B 103 Q2 2023'!AP176</f>
        <v>4976562</v>
      </c>
      <c r="AQ176">
        <f>'B 103 Q2 2023'!AQ176</f>
        <v>2286653</v>
      </c>
      <c r="AR176">
        <f>'B 103 Q2 2023'!AR176</f>
        <v>2286653</v>
      </c>
      <c r="AS176">
        <f>'B 103 Q2 2023'!AS176</f>
        <v>0</v>
      </c>
      <c r="AT176">
        <f>'B 103 Q2 2023'!AT176</f>
        <v>234602</v>
      </c>
      <c r="AU176">
        <f>'B 103 Q2 2023'!AU176</f>
        <v>50.662587841046545</v>
      </c>
      <c r="AV176">
        <f>'B 103 Q2 2023'!AV176</f>
        <v>81.369979410396766</v>
      </c>
      <c r="AW176">
        <f>'B 103 Q2 2023'!AW176</f>
        <v>41.224137295033742</v>
      </c>
      <c r="AX176">
        <f>'B 103 Q2 2023'!AX176</f>
        <v>6945363</v>
      </c>
      <c r="AY176">
        <f>'B 103 Q2 2023'!AY176</f>
        <v>3622094</v>
      </c>
      <c r="AZ176">
        <f>'B 103 Q2 2023'!AZ176</f>
        <v>1316016</v>
      </c>
      <c r="BA176">
        <f>'B 103 Q2 2023'!BA176</f>
        <v>1193995</v>
      </c>
      <c r="BB176">
        <f>'B 103 Q2 2023'!BB176</f>
        <v>329477</v>
      </c>
      <c r="BC176">
        <f>'B 103 Q2 2023'!BC176</f>
        <v>782606</v>
      </c>
      <c r="BD176">
        <f>'B 103 Q2 2023'!BD176</f>
        <v>2796071</v>
      </c>
      <c r="BF176">
        <f t="shared" si="10"/>
        <v>50.662587841046545</v>
      </c>
      <c r="BG176">
        <f t="shared" si="8"/>
        <v>1461224</v>
      </c>
      <c r="BH176">
        <f t="shared" si="9"/>
        <v>2884226.9261581711</v>
      </c>
      <c r="BI176">
        <f t="shared" si="11"/>
        <v>2502244.9261581711</v>
      </c>
    </row>
    <row r="177" spans="1:61" x14ac:dyDescent="0.25">
      <c r="A177" t="str">
        <f>'B 103 Q2 2023'!A177</f>
        <v>1988Q1</v>
      </c>
      <c r="B177">
        <f>'B 103 Q2 2023'!B177</f>
        <v>9294218</v>
      </c>
      <c r="C177">
        <f>'B 103 Q2 2023'!C177</f>
        <v>5901654</v>
      </c>
      <c r="D177">
        <f>'B 103 Q2 2023'!D177</f>
        <v>3154576</v>
      </c>
      <c r="E177">
        <f>'B 103 Q2 2023'!E177</f>
        <v>1572336</v>
      </c>
      <c r="F177">
        <f>'B 103 Q2 2023'!F177</f>
        <v>391556</v>
      </c>
      <c r="G177">
        <f>'B 103 Q2 2023'!G177</f>
        <v>783186</v>
      </c>
      <c r="H177">
        <f>'B 103 Q2 2023'!H177</f>
        <v>3392564</v>
      </c>
      <c r="I177">
        <f>'B 103 Q2 2023'!I177</f>
        <v>18334</v>
      </c>
      <c r="J177">
        <f>'B 103 Q2 2023'!J177</f>
        <v>128805</v>
      </c>
      <c r="K177">
        <f>'B 103 Q2 2023'!K177</f>
        <v>81972</v>
      </c>
      <c r="L177">
        <f>'B 103 Q2 2023'!L177</f>
        <v>19578</v>
      </c>
      <c r="M177">
        <f>'B 103 Q2 2023'!M177</f>
        <v>3658</v>
      </c>
      <c r="N177">
        <f>'B 103 Q2 2023'!N177</f>
        <v>66367</v>
      </c>
      <c r="O177">
        <f>'B 103 Q2 2023'!O177</f>
        <v>12295</v>
      </c>
      <c r="P177">
        <f>'B 103 Q2 2023'!P177</f>
        <v>31319</v>
      </c>
      <c r="Q177">
        <f>'B 103 Q2 2023'!Q177</f>
        <v>3702</v>
      </c>
      <c r="R177">
        <f>'B 103 Q2 2023'!R177</f>
        <v>19051</v>
      </c>
      <c r="S177">
        <f>'B 103 Q2 2023'!S177</f>
        <v>106594</v>
      </c>
      <c r="T177">
        <f>'B 103 Q2 2023'!T177</f>
        <v>55681</v>
      </c>
      <c r="U177">
        <f>'B 103 Q2 2023'!U177</f>
        <v>50913</v>
      </c>
      <c r="V177">
        <f>'B 103 Q2 2023'!V177</f>
        <v>28833</v>
      </c>
      <c r="W177">
        <f>'B 103 Q2 2023'!W177</f>
        <v>270421</v>
      </c>
      <c r="X177">
        <f>'B 103 Q2 2023'!X177</f>
        <v>538954</v>
      </c>
      <c r="Y177">
        <f>'B 103 Q2 2023'!Y177</f>
        <v>215</v>
      </c>
      <c r="Z177">
        <f>'B 103 Q2 2023'!Z177</f>
        <v>12167</v>
      </c>
      <c r="AA177">
        <f>'B 103 Q2 2023'!AA177</f>
        <v>841376</v>
      </c>
      <c r="AB177">
        <f>'B 103 Q2 2023'!AB177</f>
        <v>1275290</v>
      </c>
      <c r="AC177">
        <f>'B 103 Q2 2023'!AC177</f>
        <v>4255425</v>
      </c>
      <c r="AD177">
        <f>'B 103 Q2 2023'!AD177</f>
        <v>998872</v>
      </c>
      <c r="AE177">
        <f>'B 103 Q2 2023'!AE177</f>
        <v>73507</v>
      </c>
      <c r="AF177">
        <f>'B 103 Q2 2023'!AF177</f>
        <v>115753</v>
      </c>
      <c r="AG177">
        <f>'B 103 Q2 2023'!AG177</f>
        <v>809612</v>
      </c>
      <c r="AH177">
        <f>'B 103 Q2 2023'!AH177</f>
        <v>1106818</v>
      </c>
      <c r="AI177">
        <f>'B 103 Q2 2023'!AI177</f>
        <v>527447</v>
      </c>
      <c r="AJ177">
        <f>'B 103 Q2 2023'!AJ177</f>
        <v>330501</v>
      </c>
      <c r="AK177">
        <f>'B 103 Q2 2023'!AK177</f>
        <v>248870</v>
      </c>
      <c r="AL177">
        <f>'B 103 Q2 2023'!AL177</f>
        <v>63262</v>
      </c>
      <c r="AM177">
        <f>'B 103 Q2 2023'!AM177</f>
        <v>524786</v>
      </c>
      <c r="AN177">
        <f>'B 103 Q2 2023'!AN177</f>
        <v>48823</v>
      </c>
      <c r="AO177">
        <f>'B 103 Q2 2023'!AO177</f>
        <v>1512864</v>
      </c>
      <c r="AP177">
        <f>'B 103 Q2 2023'!AP177</f>
        <v>5038793</v>
      </c>
      <c r="AQ177">
        <f>'B 103 Q2 2023'!AQ177</f>
        <v>2419233</v>
      </c>
      <c r="AR177">
        <f>'B 103 Q2 2023'!AR177</f>
        <v>2419233</v>
      </c>
      <c r="AS177">
        <f>'B 103 Q2 2023'!AS177</f>
        <v>0</v>
      </c>
      <c r="AT177">
        <f>'B 103 Q2 2023'!AT177</f>
        <v>250376</v>
      </c>
      <c r="AU177">
        <f>'B 103 Q2 2023'!AU177</f>
        <v>52.981115478987597</v>
      </c>
      <c r="AV177">
        <f>'B 103 Q2 2023'!AV177</f>
        <v>78.876336480342204</v>
      </c>
      <c r="AW177">
        <f>'B 103 Q2 2023'!AW177</f>
        <v>41.789562916244925</v>
      </c>
      <c r="AX177">
        <f>'B 103 Q2 2023'!AX177</f>
        <v>7087835</v>
      </c>
      <c r="AY177">
        <f>'B 103 Q2 2023'!AY177</f>
        <v>3695271</v>
      </c>
      <c r="AZ177">
        <f>'B 103 Q2 2023'!AZ177</f>
        <v>1335519</v>
      </c>
      <c r="BA177">
        <f>'B 103 Q2 2023'!BA177</f>
        <v>1208982</v>
      </c>
      <c r="BB177">
        <f>'B 103 Q2 2023'!BB177</f>
        <v>336119</v>
      </c>
      <c r="BC177">
        <f>'B 103 Q2 2023'!BC177</f>
        <v>814651</v>
      </c>
      <c r="BD177">
        <f>'B 103 Q2 2023'!BD177</f>
        <v>2832410</v>
      </c>
      <c r="BF177">
        <f t="shared" si="10"/>
        <v>52.981115478987597</v>
      </c>
      <c r="BG177">
        <f t="shared" si="8"/>
        <v>1512864</v>
      </c>
      <c r="BH177">
        <f t="shared" si="9"/>
        <v>2855477.8175631361</v>
      </c>
      <c r="BI177">
        <f t="shared" si="11"/>
        <v>2463921.8175631361</v>
      </c>
    </row>
    <row r="178" spans="1:61" x14ac:dyDescent="0.25">
      <c r="A178" t="str">
        <f>'B 103 Q2 2023'!A178</f>
        <v>1988Q2</v>
      </c>
      <c r="B178">
        <f>'B 103 Q2 2023'!B178</f>
        <v>9443873</v>
      </c>
      <c r="C178">
        <f>'B 103 Q2 2023'!C178</f>
        <v>5989070</v>
      </c>
      <c r="D178">
        <f>'B 103 Q2 2023'!D178</f>
        <v>3199840</v>
      </c>
      <c r="E178">
        <f>'B 103 Q2 2023'!E178</f>
        <v>1588669</v>
      </c>
      <c r="F178">
        <f>'B 103 Q2 2023'!F178</f>
        <v>399010</v>
      </c>
      <c r="G178">
        <f>'B 103 Q2 2023'!G178</f>
        <v>801551</v>
      </c>
      <c r="H178">
        <f>'B 103 Q2 2023'!H178</f>
        <v>3454803</v>
      </c>
      <c r="I178">
        <f>'B 103 Q2 2023'!I178</f>
        <v>25398</v>
      </c>
      <c r="J178">
        <f>'B 103 Q2 2023'!J178</f>
        <v>135592</v>
      </c>
      <c r="K178">
        <f>'B 103 Q2 2023'!K178</f>
        <v>74680</v>
      </c>
      <c r="L178">
        <f>'B 103 Q2 2023'!L178</f>
        <v>17533</v>
      </c>
      <c r="M178">
        <f>'B 103 Q2 2023'!M178</f>
        <v>3075</v>
      </c>
      <c r="N178">
        <f>'B 103 Q2 2023'!N178</f>
        <v>64426</v>
      </c>
      <c r="O178">
        <f>'B 103 Q2 2023'!O178</f>
        <v>15348</v>
      </c>
      <c r="P178">
        <f>'B 103 Q2 2023'!P178</f>
        <v>26880</v>
      </c>
      <c r="Q178">
        <f>'B 103 Q2 2023'!Q178</f>
        <v>6107</v>
      </c>
      <c r="R178">
        <f>'B 103 Q2 2023'!R178</f>
        <v>16091</v>
      </c>
      <c r="S178">
        <f>'B 103 Q2 2023'!S178</f>
        <v>112666</v>
      </c>
      <c r="T178">
        <f>'B 103 Q2 2023'!T178</f>
        <v>59836</v>
      </c>
      <c r="U178">
        <f>'B 103 Q2 2023'!U178</f>
        <v>52830</v>
      </c>
      <c r="V178">
        <f>'B 103 Q2 2023'!V178</f>
        <v>28138</v>
      </c>
      <c r="W178">
        <f>'B 103 Q2 2023'!W178</f>
        <v>266069</v>
      </c>
      <c r="X178">
        <f>'B 103 Q2 2023'!X178</f>
        <v>543200</v>
      </c>
      <c r="Y178">
        <f>'B 103 Q2 2023'!Y178</f>
        <v>216</v>
      </c>
      <c r="Z178">
        <f>'B 103 Q2 2023'!Z178</f>
        <v>11478</v>
      </c>
      <c r="AA178">
        <f>'B 103 Q2 2023'!AA178</f>
        <v>877010</v>
      </c>
      <c r="AB178">
        <f>'B 103 Q2 2023'!AB178</f>
        <v>1295322</v>
      </c>
      <c r="AC178">
        <f>'B 103 Q2 2023'!AC178</f>
        <v>4321263</v>
      </c>
      <c r="AD178">
        <f>'B 103 Q2 2023'!AD178</f>
        <v>1034690</v>
      </c>
      <c r="AE178">
        <f>'B 103 Q2 2023'!AE178</f>
        <v>77847</v>
      </c>
      <c r="AF178">
        <f>'B 103 Q2 2023'!AF178</f>
        <v>116168</v>
      </c>
      <c r="AG178">
        <f>'B 103 Q2 2023'!AG178</f>
        <v>840675</v>
      </c>
      <c r="AH178">
        <f>'B 103 Q2 2023'!AH178</f>
        <v>1129603</v>
      </c>
      <c r="AI178">
        <f>'B 103 Q2 2023'!AI178</f>
        <v>543546</v>
      </c>
      <c r="AJ178">
        <f>'B 103 Q2 2023'!AJ178</f>
        <v>336235</v>
      </c>
      <c r="AK178">
        <f>'B 103 Q2 2023'!AK178</f>
        <v>249822</v>
      </c>
      <c r="AL178">
        <f>'B 103 Q2 2023'!AL178</f>
        <v>66278</v>
      </c>
      <c r="AM178">
        <f>'B 103 Q2 2023'!AM178</f>
        <v>534527</v>
      </c>
      <c r="AN178">
        <f>'B 103 Q2 2023'!AN178</f>
        <v>46307</v>
      </c>
      <c r="AO178">
        <f>'B 103 Q2 2023'!AO178</f>
        <v>1509858</v>
      </c>
      <c r="AP178">
        <f>'B 103 Q2 2023'!AP178</f>
        <v>5122610</v>
      </c>
      <c r="AQ178">
        <f>'B 103 Q2 2023'!AQ178</f>
        <v>2514872</v>
      </c>
      <c r="AR178">
        <f>'B 103 Q2 2023'!AR178</f>
        <v>2514872</v>
      </c>
      <c r="AS178">
        <f>'B 103 Q2 2023'!AS178</f>
        <v>0</v>
      </c>
      <c r="AT178">
        <f>'B 103 Q2 2023'!AT178</f>
        <v>268114</v>
      </c>
      <c r="AU178">
        <f>'B 103 Q2 2023'!AU178</f>
        <v>54.32750234662015</v>
      </c>
      <c r="AV178">
        <f>'B 103 Q2 2023'!AV178</f>
        <v>77.768729477938095</v>
      </c>
      <c r="AW178">
        <f>'B 103 Q2 2023'!AW178</f>
        <v>42.249808332063488</v>
      </c>
      <c r="AX178">
        <f>'B 103 Q2 2023'!AX178</f>
        <v>7199924</v>
      </c>
      <c r="AY178">
        <f>'B 103 Q2 2023'!AY178</f>
        <v>3745121</v>
      </c>
      <c r="AZ178">
        <f>'B 103 Q2 2023'!AZ178</f>
        <v>1356463</v>
      </c>
      <c r="BA178">
        <f>'B 103 Q2 2023'!BA178</f>
        <v>1225008</v>
      </c>
      <c r="BB178">
        <f>'B 103 Q2 2023'!BB178</f>
        <v>342657</v>
      </c>
      <c r="BC178">
        <f>'B 103 Q2 2023'!BC178</f>
        <v>820993</v>
      </c>
      <c r="BD178">
        <f>'B 103 Q2 2023'!BD178</f>
        <v>2878661</v>
      </c>
      <c r="BF178">
        <f t="shared" si="10"/>
        <v>54.32750234662015</v>
      </c>
      <c r="BG178">
        <f t="shared" si="8"/>
        <v>1509858</v>
      </c>
      <c r="BH178">
        <f t="shared" si="9"/>
        <v>2779178.012577882</v>
      </c>
      <c r="BI178">
        <f t="shared" si="11"/>
        <v>2380168.012577882</v>
      </c>
    </row>
    <row r="179" spans="1:61" x14ac:dyDescent="0.25">
      <c r="A179" t="str">
        <f>'B 103 Q2 2023'!A179</f>
        <v>1988Q3</v>
      </c>
      <c r="B179">
        <f>'B 103 Q2 2023'!B179</f>
        <v>9566823</v>
      </c>
      <c r="C179">
        <f>'B 103 Q2 2023'!C179</f>
        <v>6067924</v>
      </c>
      <c r="D179">
        <f>'B 103 Q2 2023'!D179</f>
        <v>3241818</v>
      </c>
      <c r="E179">
        <f>'B 103 Q2 2023'!E179</f>
        <v>1603653</v>
      </c>
      <c r="F179">
        <f>'B 103 Q2 2023'!F179</f>
        <v>405928</v>
      </c>
      <c r="G179">
        <f>'B 103 Q2 2023'!G179</f>
        <v>816525</v>
      </c>
      <c r="H179">
        <f>'B 103 Q2 2023'!H179</f>
        <v>3498899</v>
      </c>
      <c r="I179">
        <f>'B 103 Q2 2023'!I179</f>
        <v>26273</v>
      </c>
      <c r="J179">
        <f>'B 103 Q2 2023'!J179</f>
        <v>133955</v>
      </c>
      <c r="K179">
        <f>'B 103 Q2 2023'!K179</f>
        <v>78949</v>
      </c>
      <c r="L179">
        <f>'B 103 Q2 2023'!L179</f>
        <v>16336</v>
      </c>
      <c r="M179">
        <f>'B 103 Q2 2023'!M179</f>
        <v>3695</v>
      </c>
      <c r="N179">
        <f>'B 103 Q2 2023'!N179</f>
        <v>62416</v>
      </c>
      <c r="O179">
        <f>'B 103 Q2 2023'!O179</f>
        <v>13725</v>
      </c>
      <c r="P179">
        <f>'B 103 Q2 2023'!P179</f>
        <v>26761</v>
      </c>
      <c r="Q179">
        <f>'B 103 Q2 2023'!Q179</f>
        <v>5918</v>
      </c>
      <c r="R179">
        <f>'B 103 Q2 2023'!R179</f>
        <v>16012</v>
      </c>
      <c r="S179">
        <f>'B 103 Q2 2023'!S179</f>
        <v>117777</v>
      </c>
      <c r="T179">
        <f>'B 103 Q2 2023'!T179</f>
        <v>63990</v>
      </c>
      <c r="U179">
        <f>'B 103 Q2 2023'!U179</f>
        <v>53787</v>
      </c>
      <c r="V179">
        <f>'B 103 Q2 2023'!V179</f>
        <v>27990</v>
      </c>
      <c r="W179">
        <f>'B 103 Q2 2023'!W179</f>
        <v>245024</v>
      </c>
      <c r="X179">
        <f>'B 103 Q2 2023'!X179</f>
        <v>550938</v>
      </c>
      <c r="Y179">
        <f>'B 103 Q2 2023'!Y179</f>
        <v>226</v>
      </c>
      <c r="Z179">
        <f>'B 103 Q2 2023'!Z179</f>
        <v>10912</v>
      </c>
      <c r="AA179">
        <f>'B 103 Q2 2023'!AA179</f>
        <v>890081</v>
      </c>
      <c r="AB179">
        <f>'B 103 Q2 2023'!AB179</f>
        <v>1334327</v>
      </c>
      <c r="AC179">
        <f>'B 103 Q2 2023'!AC179</f>
        <v>4404720</v>
      </c>
      <c r="AD179">
        <f>'B 103 Q2 2023'!AD179</f>
        <v>1061889</v>
      </c>
      <c r="AE179">
        <f>'B 103 Q2 2023'!AE179</f>
        <v>80303</v>
      </c>
      <c r="AF179">
        <f>'B 103 Q2 2023'!AF179</f>
        <v>115932</v>
      </c>
      <c r="AG179">
        <f>'B 103 Q2 2023'!AG179</f>
        <v>865654</v>
      </c>
      <c r="AH179">
        <f>'B 103 Q2 2023'!AH179</f>
        <v>1134089</v>
      </c>
      <c r="AI179">
        <f>'B 103 Q2 2023'!AI179</f>
        <v>544311</v>
      </c>
      <c r="AJ179">
        <f>'B 103 Q2 2023'!AJ179</f>
        <v>344464</v>
      </c>
      <c r="AK179">
        <f>'B 103 Q2 2023'!AK179</f>
        <v>245315</v>
      </c>
      <c r="AL179">
        <f>'B 103 Q2 2023'!AL179</f>
        <v>70320</v>
      </c>
      <c r="AM179">
        <f>'B 103 Q2 2023'!AM179</f>
        <v>531229</v>
      </c>
      <c r="AN179">
        <f>'B 103 Q2 2023'!AN179</f>
        <v>45149</v>
      </c>
      <c r="AO179">
        <f>'B 103 Q2 2023'!AO179</f>
        <v>1562044</v>
      </c>
      <c r="AP179">
        <f>'B 103 Q2 2023'!AP179</f>
        <v>5162103</v>
      </c>
      <c r="AQ179">
        <f>'B 103 Q2 2023'!AQ179</f>
        <v>2459275</v>
      </c>
      <c r="AR179">
        <f>'B 103 Q2 2023'!AR179</f>
        <v>2459275</v>
      </c>
      <c r="AS179">
        <f>'B 103 Q2 2023'!AS179</f>
        <v>0</v>
      </c>
      <c r="AT179">
        <f>'B 103 Q2 2023'!AT179</f>
        <v>280328</v>
      </c>
      <c r="AU179">
        <f>'B 103 Q2 2023'!AU179</f>
        <v>53.071453061641435</v>
      </c>
      <c r="AV179">
        <f>'B 103 Q2 2023'!AV179</f>
        <v>80.156808021145338</v>
      </c>
      <c r="AW179">
        <f>'B 103 Q2 2023'!AW179</f>
        <v>42.540382744652177</v>
      </c>
      <c r="AX179">
        <f>'B 103 Q2 2023'!AX179</f>
        <v>7291578</v>
      </c>
      <c r="AY179">
        <f>'B 103 Q2 2023'!AY179</f>
        <v>3792679</v>
      </c>
      <c r="AZ179">
        <f>'B 103 Q2 2023'!AZ179</f>
        <v>1377317</v>
      </c>
      <c r="BA179">
        <f>'B 103 Q2 2023'!BA179</f>
        <v>1241147</v>
      </c>
      <c r="BB179">
        <f>'B 103 Q2 2023'!BB179</f>
        <v>349257</v>
      </c>
      <c r="BC179">
        <f>'B 103 Q2 2023'!BC179</f>
        <v>824958</v>
      </c>
      <c r="BD179">
        <f>'B 103 Q2 2023'!BD179</f>
        <v>2886858</v>
      </c>
      <c r="BF179">
        <f t="shared" si="10"/>
        <v>53.071453061641435</v>
      </c>
      <c r="BG179">
        <f t="shared" si="8"/>
        <v>1562044</v>
      </c>
      <c r="BH179">
        <f t="shared" si="9"/>
        <v>2943284.7790802279</v>
      </c>
      <c r="BI179">
        <f t="shared" si="11"/>
        <v>2537356.7790802279</v>
      </c>
    </row>
    <row r="180" spans="1:61" x14ac:dyDescent="0.25">
      <c r="A180" t="str">
        <f>'B 103 Q2 2023'!A180</f>
        <v>1988Q4</v>
      </c>
      <c r="B180">
        <f>'B 103 Q2 2023'!B180</f>
        <v>9950462</v>
      </c>
      <c r="C180">
        <f>'B 103 Q2 2023'!C180</f>
        <v>6178147</v>
      </c>
      <c r="D180">
        <f>'B 103 Q2 2023'!D180</f>
        <v>3297032</v>
      </c>
      <c r="E180">
        <f>'B 103 Q2 2023'!E180</f>
        <v>1634974</v>
      </c>
      <c r="F180">
        <f>'B 103 Q2 2023'!F180</f>
        <v>412873</v>
      </c>
      <c r="G180">
        <f>'B 103 Q2 2023'!G180</f>
        <v>833268</v>
      </c>
      <c r="H180">
        <f>'B 103 Q2 2023'!H180</f>
        <v>3772315</v>
      </c>
      <c r="I180">
        <f>'B 103 Q2 2023'!I180</f>
        <v>21554</v>
      </c>
      <c r="J180">
        <f>'B 103 Q2 2023'!J180</f>
        <v>145405</v>
      </c>
      <c r="K180">
        <f>'B 103 Q2 2023'!K180</f>
        <v>82273</v>
      </c>
      <c r="L180">
        <f>'B 103 Q2 2023'!L180</f>
        <v>15649</v>
      </c>
      <c r="M180">
        <f>'B 103 Q2 2023'!M180</f>
        <v>4981</v>
      </c>
      <c r="N180">
        <f>'B 103 Q2 2023'!N180</f>
        <v>64397</v>
      </c>
      <c r="O180">
        <f>'B 103 Q2 2023'!O180</f>
        <v>13648</v>
      </c>
      <c r="P180">
        <f>'B 103 Q2 2023'!P180</f>
        <v>27933</v>
      </c>
      <c r="Q180">
        <f>'B 103 Q2 2023'!Q180</f>
        <v>6022</v>
      </c>
      <c r="R180">
        <f>'B 103 Q2 2023'!R180</f>
        <v>16794</v>
      </c>
      <c r="S180">
        <f>'B 103 Q2 2023'!S180</f>
        <v>128902</v>
      </c>
      <c r="T180">
        <f>'B 103 Q2 2023'!T180</f>
        <v>68145</v>
      </c>
      <c r="U180">
        <f>'B 103 Q2 2023'!U180</f>
        <v>60757</v>
      </c>
      <c r="V180">
        <f>'B 103 Q2 2023'!V180</f>
        <v>30781</v>
      </c>
      <c r="W180">
        <f>'B 103 Q2 2023'!W180</f>
        <v>230344</v>
      </c>
      <c r="X180">
        <f>'B 103 Q2 2023'!X180</f>
        <v>615657</v>
      </c>
      <c r="Y180">
        <f>'B 103 Q2 2023'!Y180</f>
        <v>231</v>
      </c>
      <c r="Z180">
        <f>'B 103 Q2 2023'!Z180</f>
        <v>10627</v>
      </c>
      <c r="AA180">
        <f>'B 103 Q2 2023'!AA180</f>
        <v>895916</v>
      </c>
      <c r="AB180">
        <f>'B 103 Q2 2023'!AB180</f>
        <v>1525598</v>
      </c>
      <c r="AC180">
        <f>'B 103 Q2 2023'!AC180</f>
        <v>4626198</v>
      </c>
      <c r="AD180">
        <f>'B 103 Q2 2023'!AD180</f>
        <v>1089317</v>
      </c>
      <c r="AE180">
        <f>'B 103 Q2 2023'!AE180</f>
        <v>85676</v>
      </c>
      <c r="AF180">
        <f>'B 103 Q2 2023'!AF180</f>
        <v>116409</v>
      </c>
      <c r="AG180">
        <f>'B 103 Q2 2023'!AG180</f>
        <v>887232</v>
      </c>
      <c r="AH180">
        <f>'B 103 Q2 2023'!AH180</f>
        <v>1175888</v>
      </c>
      <c r="AI180">
        <f>'B 103 Q2 2023'!AI180</f>
        <v>565416</v>
      </c>
      <c r="AJ180">
        <f>'B 103 Q2 2023'!AJ180</f>
        <v>353269</v>
      </c>
      <c r="AK180">
        <f>'B 103 Q2 2023'!AK180</f>
        <v>257203</v>
      </c>
      <c r="AL180">
        <f>'B 103 Q2 2023'!AL180</f>
        <v>76451</v>
      </c>
      <c r="AM180">
        <f>'B 103 Q2 2023'!AM180</f>
        <v>576096</v>
      </c>
      <c r="AN180">
        <f>'B 103 Q2 2023'!AN180</f>
        <v>44371</v>
      </c>
      <c r="AO180">
        <f>'B 103 Q2 2023'!AO180</f>
        <v>1664075</v>
      </c>
      <c r="AP180">
        <f>'B 103 Q2 2023'!AP180</f>
        <v>5324264</v>
      </c>
      <c r="AQ180">
        <f>'B 103 Q2 2023'!AQ180</f>
        <v>2558076</v>
      </c>
      <c r="AR180">
        <f>'B 103 Q2 2023'!AR180</f>
        <v>2558076</v>
      </c>
      <c r="AS180">
        <f>'B 103 Q2 2023'!AS180</f>
        <v>0</v>
      </c>
      <c r="AT180">
        <f>'B 103 Q2 2023'!AT180</f>
        <v>309155</v>
      </c>
      <c r="AU180">
        <f>'B 103 Q2 2023'!AU180</f>
        <v>53.852153663187963</v>
      </c>
      <c r="AV180">
        <f>'B 103 Q2 2023'!AV180</f>
        <v>79.003216734401477</v>
      </c>
      <c r="AW180">
        <f>'B 103 Q2 2023'!AW180</f>
        <v>42.544933674671313</v>
      </c>
      <c r="AX180">
        <f>'B 103 Q2 2023'!AX180</f>
        <v>7619538</v>
      </c>
      <c r="AY180">
        <f>'B 103 Q2 2023'!AY180</f>
        <v>3847223</v>
      </c>
      <c r="AZ180">
        <f>'B 103 Q2 2023'!AZ180</f>
        <v>1397752</v>
      </c>
      <c r="BA180">
        <f>'B 103 Q2 2023'!BA180</f>
        <v>1258002</v>
      </c>
      <c r="BB180">
        <f>'B 103 Q2 2023'!BB180</f>
        <v>356524</v>
      </c>
      <c r="BC180">
        <f>'B 103 Q2 2023'!BC180</f>
        <v>834945</v>
      </c>
      <c r="BD180">
        <f>'B 103 Q2 2023'!BD180</f>
        <v>2993340</v>
      </c>
      <c r="BF180">
        <f t="shared" si="10"/>
        <v>53.852153663187963</v>
      </c>
      <c r="BG180">
        <f t="shared" si="8"/>
        <v>1664075</v>
      </c>
      <c r="BH180">
        <f t="shared" si="9"/>
        <v>3090080.6872233259</v>
      </c>
      <c r="BI180">
        <f t="shared" si="11"/>
        <v>2677207.6872233259</v>
      </c>
    </row>
    <row r="181" spans="1:61" x14ac:dyDescent="0.25">
      <c r="A181" t="str">
        <f>'B 103 Q2 2023'!A181</f>
        <v>1989Q1</v>
      </c>
      <c r="B181">
        <f>'B 103 Q2 2023'!B181</f>
        <v>10356280</v>
      </c>
      <c r="C181">
        <f>'B 103 Q2 2023'!C181</f>
        <v>6443036</v>
      </c>
      <c r="D181">
        <f>'B 103 Q2 2023'!D181</f>
        <v>3510165</v>
      </c>
      <c r="E181">
        <f>'B 103 Q2 2023'!E181</f>
        <v>1655276</v>
      </c>
      <c r="F181">
        <f>'B 103 Q2 2023'!F181</f>
        <v>422481</v>
      </c>
      <c r="G181">
        <f>'B 103 Q2 2023'!G181</f>
        <v>855114</v>
      </c>
      <c r="H181">
        <f>'B 103 Q2 2023'!H181</f>
        <v>3913244</v>
      </c>
      <c r="I181">
        <f>'B 103 Q2 2023'!I181</f>
        <v>18622</v>
      </c>
      <c r="J181">
        <f>'B 103 Q2 2023'!J181</f>
        <v>138197</v>
      </c>
      <c r="K181">
        <f>'B 103 Q2 2023'!K181</f>
        <v>74379</v>
      </c>
      <c r="L181">
        <f>'B 103 Q2 2023'!L181</f>
        <v>16461</v>
      </c>
      <c r="M181">
        <f>'B 103 Q2 2023'!M181</f>
        <v>3744</v>
      </c>
      <c r="N181">
        <f>'B 103 Q2 2023'!N181</f>
        <v>82449</v>
      </c>
      <c r="O181">
        <f>'B 103 Q2 2023'!O181</f>
        <v>14686</v>
      </c>
      <c r="P181">
        <f>'B 103 Q2 2023'!P181</f>
        <v>37140</v>
      </c>
      <c r="Q181">
        <f>'B 103 Q2 2023'!Q181</f>
        <v>7692</v>
      </c>
      <c r="R181">
        <f>'B 103 Q2 2023'!R181</f>
        <v>22931</v>
      </c>
      <c r="S181">
        <f>'B 103 Q2 2023'!S181</f>
        <v>117409</v>
      </c>
      <c r="T181">
        <f>'B 103 Q2 2023'!T181</f>
        <v>64756</v>
      </c>
      <c r="U181">
        <f>'B 103 Q2 2023'!U181</f>
        <v>52653</v>
      </c>
      <c r="V181">
        <f>'B 103 Q2 2023'!V181</f>
        <v>35128</v>
      </c>
      <c r="W181">
        <f>'B 103 Q2 2023'!W181</f>
        <v>243434</v>
      </c>
      <c r="X181">
        <f>'B 103 Q2 2023'!X181</f>
        <v>623683</v>
      </c>
      <c r="Y181">
        <f>'B 103 Q2 2023'!Y181</f>
        <v>202</v>
      </c>
      <c r="Z181">
        <f>'B 103 Q2 2023'!Z181</f>
        <v>10876</v>
      </c>
      <c r="AA181">
        <f>'B 103 Q2 2023'!AA181</f>
        <v>927042</v>
      </c>
      <c r="AB181">
        <f>'B 103 Q2 2023'!AB181</f>
        <v>1621618</v>
      </c>
      <c r="AC181">
        <f>'B 103 Q2 2023'!AC181</f>
        <v>4794030</v>
      </c>
      <c r="AD181">
        <f>'B 103 Q2 2023'!AD181</f>
        <v>1113576</v>
      </c>
      <c r="AE181">
        <f>'B 103 Q2 2023'!AE181</f>
        <v>96147</v>
      </c>
      <c r="AF181">
        <f>'B 103 Q2 2023'!AF181</f>
        <v>115626</v>
      </c>
      <c r="AG181">
        <f>'B 103 Q2 2023'!AG181</f>
        <v>901803</v>
      </c>
      <c r="AH181">
        <f>'B 103 Q2 2023'!AH181</f>
        <v>1210886</v>
      </c>
      <c r="AI181">
        <f>'B 103 Q2 2023'!AI181</f>
        <v>568118</v>
      </c>
      <c r="AJ181">
        <f>'B 103 Q2 2023'!AJ181</f>
        <v>373997</v>
      </c>
      <c r="AK181">
        <f>'B 103 Q2 2023'!AK181</f>
        <v>268772</v>
      </c>
      <c r="AL181">
        <f>'B 103 Q2 2023'!AL181</f>
        <v>88918</v>
      </c>
      <c r="AM181">
        <f>'B 103 Q2 2023'!AM181</f>
        <v>577312</v>
      </c>
      <c r="AN181">
        <f>'B 103 Q2 2023'!AN181</f>
        <v>49134</v>
      </c>
      <c r="AO181">
        <f>'B 103 Q2 2023'!AO181</f>
        <v>1754204</v>
      </c>
      <c r="AP181">
        <f>'B 103 Q2 2023'!AP181</f>
        <v>5562250</v>
      </c>
      <c r="AQ181">
        <f>'B 103 Q2 2023'!AQ181</f>
        <v>2669423</v>
      </c>
      <c r="AR181">
        <f>'B 103 Q2 2023'!AR181</f>
        <v>2669423</v>
      </c>
      <c r="AS181">
        <f>'B 103 Q2 2023'!AS181</f>
        <v>0</v>
      </c>
      <c r="AT181">
        <f>'B 103 Q2 2023'!AT181</f>
        <v>313167</v>
      </c>
      <c r="AU181">
        <f>'B 103 Q2 2023'!AU181</f>
        <v>53.622007549867689</v>
      </c>
      <c r="AV181">
        <f>'B 103 Q2 2023'!AV181</f>
        <v>77.934359123152859</v>
      </c>
      <c r="AW181">
        <f>'B 103 Q2 2023'!AW181</f>
        <v>41.789967932958035</v>
      </c>
      <c r="AX181">
        <f>'B 103 Q2 2023'!AX181</f>
        <v>7847820</v>
      </c>
      <c r="AY181">
        <f>'B 103 Q2 2023'!AY181</f>
        <v>3934576</v>
      </c>
      <c r="AZ181">
        <f>'B 103 Q2 2023'!AZ181</f>
        <v>1426225</v>
      </c>
      <c r="BA181">
        <f>'B 103 Q2 2023'!BA181</f>
        <v>1274855</v>
      </c>
      <c r="BB181">
        <f>'B 103 Q2 2023'!BB181</f>
        <v>364174</v>
      </c>
      <c r="BC181">
        <f>'B 103 Q2 2023'!BC181</f>
        <v>869322</v>
      </c>
      <c r="BD181">
        <f>'B 103 Q2 2023'!BD181</f>
        <v>3053790</v>
      </c>
      <c r="BF181">
        <f t="shared" si="10"/>
        <v>53.622007549867689</v>
      </c>
      <c r="BG181">
        <f t="shared" si="8"/>
        <v>1754204</v>
      </c>
      <c r="BH181">
        <f t="shared" si="9"/>
        <v>3271425.4466668665</v>
      </c>
      <c r="BI181">
        <f t="shared" si="11"/>
        <v>2848944.4466668665</v>
      </c>
    </row>
    <row r="182" spans="1:61" x14ac:dyDescent="0.25">
      <c r="A182" t="str">
        <f>'B 103 Q2 2023'!A182</f>
        <v>1989Q2</v>
      </c>
      <c r="B182">
        <f>'B 103 Q2 2023'!B182</f>
        <v>10419945</v>
      </c>
      <c r="C182">
        <f>'B 103 Q2 2023'!C182</f>
        <v>6465262</v>
      </c>
      <c r="D182">
        <f>'B 103 Q2 2023'!D182</f>
        <v>3496299</v>
      </c>
      <c r="E182">
        <f>'B 103 Q2 2023'!E182</f>
        <v>1671839</v>
      </c>
      <c r="F182">
        <f>'B 103 Q2 2023'!F182</f>
        <v>431156</v>
      </c>
      <c r="G182">
        <f>'B 103 Q2 2023'!G182</f>
        <v>865968</v>
      </c>
      <c r="H182">
        <f>'B 103 Q2 2023'!H182</f>
        <v>3954683</v>
      </c>
      <c r="I182">
        <f>'B 103 Q2 2023'!I182</f>
        <v>17113</v>
      </c>
      <c r="J182">
        <f>'B 103 Q2 2023'!J182</f>
        <v>139884</v>
      </c>
      <c r="K182">
        <f>'B 103 Q2 2023'!K182</f>
        <v>80721</v>
      </c>
      <c r="L182">
        <f>'B 103 Q2 2023'!L182</f>
        <v>16718</v>
      </c>
      <c r="M182">
        <f>'B 103 Q2 2023'!M182</f>
        <v>3524</v>
      </c>
      <c r="N182">
        <f>'B 103 Q2 2023'!N182</f>
        <v>88980</v>
      </c>
      <c r="O182">
        <f>'B 103 Q2 2023'!O182</f>
        <v>17526</v>
      </c>
      <c r="P182">
        <f>'B 103 Q2 2023'!P182</f>
        <v>39716</v>
      </c>
      <c r="Q182">
        <f>'B 103 Q2 2023'!Q182</f>
        <v>7090</v>
      </c>
      <c r="R182">
        <f>'B 103 Q2 2023'!R182</f>
        <v>24648</v>
      </c>
      <c r="S182">
        <f>'B 103 Q2 2023'!S182</f>
        <v>115720</v>
      </c>
      <c r="T182">
        <f>'B 103 Q2 2023'!T182</f>
        <v>61328</v>
      </c>
      <c r="U182">
        <f>'B 103 Q2 2023'!U182</f>
        <v>54392</v>
      </c>
      <c r="V182">
        <f>'B 103 Q2 2023'!V182</f>
        <v>35023</v>
      </c>
      <c r="W182">
        <f>'B 103 Q2 2023'!W182</f>
        <v>261289</v>
      </c>
      <c r="X182">
        <f>'B 103 Q2 2023'!X182</f>
        <v>627617</v>
      </c>
      <c r="Y182">
        <f>'B 103 Q2 2023'!Y182</f>
        <v>169</v>
      </c>
      <c r="Z182">
        <f>'B 103 Q2 2023'!Z182</f>
        <v>11643</v>
      </c>
      <c r="AA182">
        <f>'B 103 Q2 2023'!AA182</f>
        <v>955263</v>
      </c>
      <c r="AB182">
        <f>'B 103 Q2 2023'!AB182</f>
        <v>1601019</v>
      </c>
      <c r="AC182">
        <f>'B 103 Q2 2023'!AC182</f>
        <v>4830961</v>
      </c>
      <c r="AD182">
        <f>'B 103 Q2 2023'!AD182</f>
        <v>1148350</v>
      </c>
      <c r="AE182">
        <f>'B 103 Q2 2023'!AE182</f>
        <v>110059</v>
      </c>
      <c r="AF182">
        <f>'B 103 Q2 2023'!AF182</f>
        <v>115090</v>
      </c>
      <c r="AG182">
        <f>'B 103 Q2 2023'!AG182</f>
        <v>923201</v>
      </c>
      <c r="AH182">
        <f>'B 103 Q2 2023'!AH182</f>
        <v>1238318</v>
      </c>
      <c r="AI182">
        <f>'B 103 Q2 2023'!AI182</f>
        <v>577005</v>
      </c>
      <c r="AJ182">
        <f>'B 103 Q2 2023'!AJ182</f>
        <v>390399</v>
      </c>
      <c r="AK182">
        <f>'B 103 Q2 2023'!AK182</f>
        <v>270914</v>
      </c>
      <c r="AL182">
        <f>'B 103 Q2 2023'!AL182</f>
        <v>92560</v>
      </c>
      <c r="AM182">
        <f>'B 103 Q2 2023'!AM182</f>
        <v>581921</v>
      </c>
      <c r="AN182">
        <f>'B 103 Q2 2023'!AN182</f>
        <v>43378</v>
      </c>
      <c r="AO182">
        <f>'B 103 Q2 2023'!AO182</f>
        <v>1726434</v>
      </c>
      <c r="AP182">
        <f>'B 103 Q2 2023'!AP182</f>
        <v>5588984</v>
      </c>
      <c r="AQ182">
        <f>'B 103 Q2 2023'!AQ182</f>
        <v>2835812</v>
      </c>
      <c r="AR182">
        <f>'B 103 Q2 2023'!AR182</f>
        <v>2835812</v>
      </c>
      <c r="AS182">
        <f>'B 103 Q2 2023'!AS182</f>
        <v>0</v>
      </c>
      <c r="AT182">
        <f>'B 103 Q2 2023'!AT182</f>
        <v>322350</v>
      </c>
      <c r="AU182">
        <f>'B 103 Q2 2023'!AU182</f>
        <v>56.506906135978518</v>
      </c>
      <c r="AV182">
        <f>'B 103 Q2 2023'!AV182</f>
        <v>75.571433472434933</v>
      </c>
      <c r="AW182">
        <f>'B 103 Q2 2023'!AW182</f>
        <v>42.703078977882257</v>
      </c>
      <c r="AX182">
        <f>'B 103 Q2 2023'!AX182</f>
        <v>7938594</v>
      </c>
      <c r="AY182">
        <f>'B 103 Q2 2023'!AY182</f>
        <v>3983911</v>
      </c>
      <c r="AZ182">
        <f>'B 103 Q2 2023'!AZ182</f>
        <v>1442310</v>
      </c>
      <c r="BA182">
        <f>'B 103 Q2 2023'!BA182</f>
        <v>1292403</v>
      </c>
      <c r="BB182">
        <f>'B 103 Q2 2023'!BB182</f>
        <v>372161</v>
      </c>
      <c r="BC182">
        <f>'B 103 Q2 2023'!BC182</f>
        <v>877037</v>
      </c>
      <c r="BD182">
        <f>'B 103 Q2 2023'!BD182</f>
        <v>3107633</v>
      </c>
      <c r="BF182">
        <f t="shared" si="10"/>
        <v>56.506906135978518</v>
      </c>
      <c r="BG182">
        <f t="shared" si="8"/>
        <v>1726434</v>
      </c>
      <c r="BH182">
        <f t="shared" si="9"/>
        <v>3055261.945938962</v>
      </c>
      <c r="BI182">
        <f t="shared" si="11"/>
        <v>2624105.945938962</v>
      </c>
    </row>
    <row r="183" spans="1:61" x14ac:dyDescent="0.25">
      <c r="A183" t="str">
        <f>'B 103 Q2 2023'!A183</f>
        <v>1989Q3</v>
      </c>
      <c r="B183">
        <f>'B 103 Q2 2023'!B183</f>
        <v>10466057</v>
      </c>
      <c r="C183">
        <f>'B 103 Q2 2023'!C183</f>
        <v>6481826</v>
      </c>
      <c r="D183">
        <f>'B 103 Q2 2023'!D183</f>
        <v>3476757</v>
      </c>
      <c r="E183">
        <f>'B 103 Q2 2023'!E183</f>
        <v>1696331</v>
      </c>
      <c r="F183">
        <f>'B 103 Q2 2023'!F183</f>
        <v>440652</v>
      </c>
      <c r="G183">
        <f>'B 103 Q2 2023'!G183</f>
        <v>868086</v>
      </c>
      <c r="H183">
        <f>'B 103 Q2 2023'!H183</f>
        <v>3984231</v>
      </c>
      <c r="I183">
        <f>'B 103 Q2 2023'!I183</f>
        <v>13992</v>
      </c>
      <c r="J183">
        <f>'B 103 Q2 2023'!J183</f>
        <v>141324</v>
      </c>
      <c r="K183">
        <f>'B 103 Q2 2023'!K183</f>
        <v>73203</v>
      </c>
      <c r="L183">
        <f>'B 103 Q2 2023'!L183</f>
        <v>17033</v>
      </c>
      <c r="M183">
        <f>'B 103 Q2 2023'!M183</f>
        <v>2449</v>
      </c>
      <c r="N183">
        <f>'B 103 Q2 2023'!N183</f>
        <v>93651</v>
      </c>
      <c r="O183">
        <f>'B 103 Q2 2023'!O183</f>
        <v>14351</v>
      </c>
      <c r="P183">
        <f>'B 103 Q2 2023'!P183</f>
        <v>44739</v>
      </c>
      <c r="Q183">
        <f>'B 103 Q2 2023'!Q183</f>
        <v>6564</v>
      </c>
      <c r="R183">
        <f>'B 103 Q2 2023'!R183</f>
        <v>27997</v>
      </c>
      <c r="S183">
        <f>'B 103 Q2 2023'!S183</f>
        <v>113640</v>
      </c>
      <c r="T183">
        <f>'B 103 Q2 2023'!T183</f>
        <v>57864</v>
      </c>
      <c r="U183">
        <f>'B 103 Q2 2023'!U183</f>
        <v>55776</v>
      </c>
      <c r="V183">
        <f>'B 103 Q2 2023'!V183</f>
        <v>35450</v>
      </c>
      <c r="W183">
        <f>'B 103 Q2 2023'!W183</f>
        <v>285558</v>
      </c>
      <c r="X183">
        <f>'B 103 Q2 2023'!X183</f>
        <v>633029</v>
      </c>
      <c r="Y183">
        <f>'B 103 Q2 2023'!Y183</f>
        <v>165</v>
      </c>
      <c r="Z183">
        <f>'B 103 Q2 2023'!Z183</f>
        <v>12045</v>
      </c>
      <c r="AA183">
        <f>'B 103 Q2 2023'!AA183</f>
        <v>964676</v>
      </c>
      <c r="AB183">
        <f>'B 103 Q2 2023'!AB183</f>
        <v>1598016</v>
      </c>
      <c r="AC183">
        <f>'B 103 Q2 2023'!AC183</f>
        <v>4847318</v>
      </c>
      <c r="AD183">
        <f>'B 103 Q2 2023'!AD183</f>
        <v>1166999</v>
      </c>
      <c r="AE183">
        <f>'B 103 Q2 2023'!AE183</f>
        <v>113273</v>
      </c>
      <c r="AF183">
        <f>'B 103 Q2 2023'!AF183</f>
        <v>114688</v>
      </c>
      <c r="AG183">
        <f>'B 103 Q2 2023'!AG183</f>
        <v>939038</v>
      </c>
      <c r="AH183">
        <f>'B 103 Q2 2023'!AH183</f>
        <v>1239848</v>
      </c>
      <c r="AI183">
        <f>'B 103 Q2 2023'!AI183</f>
        <v>580513</v>
      </c>
      <c r="AJ183">
        <f>'B 103 Q2 2023'!AJ183</f>
        <v>387529</v>
      </c>
      <c r="AK183">
        <f>'B 103 Q2 2023'!AK183</f>
        <v>271806</v>
      </c>
      <c r="AL183">
        <f>'B 103 Q2 2023'!AL183</f>
        <v>92871</v>
      </c>
      <c r="AM183">
        <f>'B 103 Q2 2023'!AM183</f>
        <v>577571</v>
      </c>
      <c r="AN183">
        <f>'B 103 Q2 2023'!AN183</f>
        <v>42076</v>
      </c>
      <c r="AO183">
        <f>'B 103 Q2 2023'!AO183</f>
        <v>1727953</v>
      </c>
      <c r="AP183">
        <f>'B 103 Q2 2023'!AP183</f>
        <v>5618739</v>
      </c>
      <c r="AQ183">
        <f>'B 103 Q2 2023'!AQ183</f>
        <v>3056089</v>
      </c>
      <c r="AR183">
        <f>'B 103 Q2 2023'!AR183</f>
        <v>3056089</v>
      </c>
      <c r="AS183">
        <f>'B 103 Q2 2023'!AS183</f>
        <v>0</v>
      </c>
      <c r="AT183">
        <f>'B 103 Q2 2023'!AT183</f>
        <v>336600</v>
      </c>
      <c r="AU183">
        <f>'B 103 Q2 2023'!AU183</f>
        <v>60.381676179992482</v>
      </c>
      <c r="AV183">
        <f>'B 103 Q2 2023'!AV183</f>
        <v>70.942156244966597</v>
      </c>
      <c r="AW183">
        <f>'B 103 Q2 2023'!AW183</f>
        <v>42.836063058940042</v>
      </c>
      <c r="AX183">
        <f>'B 103 Q2 2023'!AX183</f>
        <v>8012755</v>
      </c>
      <c r="AY183">
        <f>'B 103 Q2 2023'!AY183</f>
        <v>4028524</v>
      </c>
      <c r="AZ183">
        <f>'B 103 Q2 2023'!AZ183</f>
        <v>1459935</v>
      </c>
      <c r="BA183">
        <f>'B 103 Q2 2023'!BA183</f>
        <v>1311238</v>
      </c>
      <c r="BB183">
        <f>'B 103 Q2 2023'!BB183</f>
        <v>380509</v>
      </c>
      <c r="BC183">
        <f>'B 103 Q2 2023'!BC183</f>
        <v>876842</v>
      </c>
      <c r="BD183">
        <f>'B 103 Q2 2023'!BD183</f>
        <v>3165437</v>
      </c>
      <c r="BF183">
        <f t="shared" si="10"/>
        <v>60.381676179992482</v>
      </c>
      <c r="BG183">
        <f t="shared" si="8"/>
        <v>1727953</v>
      </c>
      <c r="BH183">
        <f t="shared" si="9"/>
        <v>2861717.5098768766</v>
      </c>
      <c r="BI183">
        <f t="shared" si="11"/>
        <v>2421065.5098768766</v>
      </c>
    </row>
    <row r="184" spans="1:61" x14ac:dyDescent="0.25">
      <c r="A184" t="str">
        <f>'B 103 Q2 2023'!A184</f>
        <v>1989Q4</v>
      </c>
      <c r="B184">
        <f>'B 103 Q2 2023'!B184</f>
        <v>10561507</v>
      </c>
      <c r="C184">
        <f>'B 103 Q2 2023'!C184</f>
        <v>6491136</v>
      </c>
      <c r="D184">
        <f>'B 103 Q2 2023'!D184</f>
        <v>3446477</v>
      </c>
      <c r="E184">
        <f>'B 103 Q2 2023'!E184</f>
        <v>1718935</v>
      </c>
      <c r="F184">
        <f>'B 103 Q2 2023'!F184</f>
        <v>448921</v>
      </c>
      <c r="G184">
        <f>'B 103 Q2 2023'!G184</f>
        <v>876803</v>
      </c>
      <c r="H184">
        <f>'B 103 Q2 2023'!H184</f>
        <v>4070371</v>
      </c>
      <c r="I184">
        <f>'B 103 Q2 2023'!I184</f>
        <v>14705</v>
      </c>
      <c r="J184">
        <f>'B 103 Q2 2023'!J184</f>
        <v>153925</v>
      </c>
      <c r="K184">
        <f>'B 103 Q2 2023'!K184</f>
        <v>80610</v>
      </c>
      <c r="L184">
        <f>'B 103 Q2 2023'!L184</f>
        <v>16224</v>
      </c>
      <c r="M184">
        <f>'B 103 Q2 2023'!M184</f>
        <v>2783</v>
      </c>
      <c r="N184">
        <f>'B 103 Q2 2023'!N184</f>
        <v>107244</v>
      </c>
      <c r="O184">
        <f>'B 103 Q2 2023'!O184</f>
        <v>14291</v>
      </c>
      <c r="P184">
        <f>'B 103 Q2 2023'!P184</f>
        <v>51432</v>
      </c>
      <c r="Q184">
        <f>'B 103 Q2 2023'!Q184</f>
        <v>9170</v>
      </c>
      <c r="R184">
        <f>'B 103 Q2 2023'!R184</f>
        <v>32351</v>
      </c>
      <c r="S184">
        <f>'B 103 Q2 2023'!S184</f>
        <v>118228</v>
      </c>
      <c r="T184">
        <f>'B 103 Q2 2023'!T184</f>
        <v>54399</v>
      </c>
      <c r="U184">
        <f>'B 103 Q2 2023'!U184</f>
        <v>63829</v>
      </c>
      <c r="V184">
        <f>'B 103 Q2 2023'!V184</f>
        <v>42055</v>
      </c>
      <c r="W184">
        <f>'B 103 Q2 2023'!W184</f>
        <v>287674</v>
      </c>
      <c r="X184">
        <f>'B 103 Q2 2023'!X184</f>
        <v>699734</v>
      </c>
      <c r="Y184">
        <f>'B 103 Q2 2023'!Y184</f>
        <v>166</v>
      </c>
      <c r="Z184">
        <f>'B 103 Q2 2023'!Z184</f>
        <v>11709</v>
      </c>
      <c r="AA184">
        <f>'B 103 Q2 2023'!AA184</f>
        <v>937992</v>
      </c>
      <c r="AB184">
        <f>'B 103 Q2 2023'!AB184</f>
        <v>1597322</v>
      </c>
      <c r="AC184">
        <f>'B 103 Q2 2023'!AC184</f>
        <v>4913806</v>
      </c>
      <c r="AD184">
        <f>'B 103 Q2 2023'!AD184</f>
        <v>1183681</v>
      </c>
      <c r="AE184">
        <f>'B 103 Q2 2023'!AE184</f>
        <v>107112</v>
      </c>
      <c r="AF184">
        <f>'B 103 Q2 2023'!AF184</f>
        <v>115490</v>
      </c>
      <c r="AG184">
        <f>'B 103 Q2 2023'!AG184</f>
        <v>961079</v>
      </c>
      <c r="AH184">
        <f>'B 103 Q2 2023'!AH184</f>
        <v>1271540</v>
      </c>
      <c r="AI184">
        <f>'B 103 Q2 2023'!AI184</f>
        <v>604541</v>
      </c>
      <c r="AJ184">
        <f>'B 103 Q2 2023'!AJ184</f>
        <v>402431</v>
      </c>
      <c r="AK184">
        <f>'B 103 Q2 2023'!AK184</f>
        <v>264568</v>
      </c>
      <c r="AL184">
        <f>'B 103 Q2 2023'!AL184</f>
        <v>96187</v>
      </c>
      <c r="AM184">
        <f>'B 103 Q2 2023'!AM184</f>
        <v>597901</v>
      </c>
      <c r="AN184">
        <f>'B 103 Q2 2023'!AN184</f>
        <v>38289</v>
      </c>
      <c r="AO184">
        <f>'B 103 Q2 2023'!AO184</f>
        <v>1726208</v>
      </c>
      <c r="AP184">
        <f>'B 103 Q2 2023'!AP184</f>
        <v>5647701</v>
      </c>
      <c r="AQ184">
        <f>'B 103 Q2 2023'!AQ184</f>
        <v>3138600</v>
      </c>
      <c r="AR184">
        <f>'B 103 Q2 2023'!AR184</f>
        <v>3138600</v>
      </c>
      <c r="AS184">
        <f>'B 103 Q2 2023'!AS184</f>
        <v>0</v>
      </c>
      <c r="AT184">
        <f>'B 103 Q2 2023'!AT184</f>
        <v>416172</v>
      </c>
      <c r="AU184">
        <f>'B 103 Q2 2023'!AU184</f>
        <v>62.941933418805434</v>
      </c>
      <c r="AV184">
        <f>'B 103 Q2 2023'!AV184</f>
        <v>69.068301308780917</v>
      </c>
      <c r="AW184">
        <f>'B 103 Q2 2023'!AW184</f>
        <v>43.472924223272805</v>
      </c>
      <c r="AX184">
        <f>'B 103 Q2 2023'!AX184</f>
        <v>8130852</v>
      </c>
      <c r="AY184">
        <f>'B 103 Q2 2023'!AY184</f>
        <v>4060481</v>
      </c>
      <c r="AZ184">
        <f>'B 103 Q2 2023'!AZ184</f>
        <v>1478663</v>
      </c>
      <c r="BA184">
        <f>'B 103 Q2 2023'!BA184</f>
        <v>1328761</v>
      </c>
      <c r="BB184">
        <f>'B 103 Q2 2023'!BB184</f>
        <v>389167</v>
      </c>
      <c r="BC184">
        <f>'B 103 Q2 2023'!BC184</f>
        <v>863890</v>
      </c>
      <c r="BD184">
        <f>'B 103 Q2 2023'!BD184</f>
        <v>3217046</v>
      </c>
      <c r="BF184">
        <f t="shared" si="10"/>
        <v>62.941933418805434</v>
      </c>
      <c r="BG184">
        <f t="shared" si="8"/>
        <v>1726208</v>
      </c>
      <c r="BH184">
        <f t="shared" si="9"/>
        <v>2742540.4753840202</v>
      </c>
      <c r="BI184">
        <f t="shared" si="11"/>
        <v>2293619.4753840202</v>
      </c>
    </row>
    <row r="185" spans="1:61" x14ac:dyDescent="0.25">
      <c r="A185" t="str">
        <f>'B 103 Q2 2023'!A185</f>
        <v>1990Q1</v>
      </c>
      <c r="B185">
        <f>'B 103 Q2 2023'!B185</f>
        <v>10590646</v>
      </c>
      <c r="C185">
        <f>'B 103 Q2 2023'!C185</f>
        <v>6514919</v>
      </c>
      <c r="D185">
        <f>'B 103 Q2 2023'!D185</f>
        <v>3432985</v>
      </c>
      <c r="E185">
        <f>'B 103 Q2 2023'!E185</f>
        <v>1742071</v>
      </c>
      <c r="F185">
        <f>'B 103 Q2 2023'!F185</f>
        <v>458647</v>
      </c>
      <c r="G185">
        <f>'B 103 Q2 2023'!G185</f>
        <v>881215</v>
      </c>
      <c r="H185">
        <f>'B 103 Q2 2023'!H185</f>
        <v>4075727</v>
      </c>
      <c r="I185">
        <f>'B 103 Q2 2023'!I185</f>
        <v>15669</v>
      </c>
      <c r="J185">
        <f>'B 103 Q2 2023'!J185</f>
        <v>144236</v>
      </c>
      <c r="K185">
        <f>'B 103 Q2 2023'!K185</f>
        <v>69847</v>
      </c>
      <c r="L185">
        <f>'B 103 Q2 2023'!L185</f>
        <v>19781</v>
      </c>
      <c r="M185">
        <f>'B 103 Q2 2023'!M185</f>
        <v>2036</v>
      </c>
      <c r="N185">
        <f>'B 103 Q2 2023'!N185</f>
        <v>87382</v>
      </c>
      <c r="O185">
        <f>'B 103 Q2 2023'!O185</f>
        <v>11574</v>
      </c>
      <c r="P185">
        <f>'B 103 Q2 2023'!P185</f>
        <v>44125</v>
      </c>
      <c r="Q185">
        <f>'B 103 Q2 2023'!Q185</f>
        <v>7046</v>
      </c>
      <c r="R185">
        <f>'B 103 Q2 2023'!R185</f>
        <v>24637</v>
      </c>
      <c r="S185">
        <f>'B 103 Q2 2023'!S185</f>
        <v>112510</v>
      </c>
      <c r="T185">
        <f>'B 103 Q2 2023'!T185</f>
        <v>53998</v>
      </c>
      <c r="U185">
        <f>'B 103 Q2 2023'!U185</f>
        <v>58512</v>
      </c>
      <c r="V185">
        <f>'B 103 Q2 2023'!V185</f>
        <v>42874</v>
      </c>
      <c r="W185">
        <f>'B 103 Q2 2023'!W185</f>
        <v>278230</v>
      </c>
      <c r="X185">
        <f>'B 103 Q2 2023'!X185</f>
        <v>711776</v>
      </c>
      <c r="Y185">
        <f>'B 103 Q2 2023'!Y185</f>
        <v>162</v>
      </c>
      <c r="Z185">
        <f>'B 103 Q2 2023'!Z185</f>
        <v>11097</v>
      </c>
      <c r="AA185">
        <f>'B 103 Q2 2023'!AA185</f>
        <v>943706</v>
      </c>
      <c r="AB185">
        <f>'B 103 Q2 2023'!AB185</f>
        <v>1636421</v>
      </c>
      <c r="AC185">
        <f>'B 103 Q2 2023'!AC185</f>
        <v>5000706</v>
      </c>
      <c r="AD185">
        <f>'B 103 Q2 2023'!AD185</f>
        <v>1208939</v>
      </c>
      <c r="AE185">
        <f>'B 103 Q2 2023'!AE185</f>
        <v>126034</v>
      </c>
      <c r="AF185">
        <f>'B 103 Q2 2023'!AF185</f>
        <v>114943</v>
      </c>
      <c r="AG185">
        <f>'B 103 Q2 2023'!AG185</f>
        <v>967962</v>
      </c>
      <c r="AH185">
        <f>'B 103 Q2 2023'!AH185</f>
        <v>1303087</v>
      </c>
      <c r="AI185">
        <f>'B 103 Q2 2023'!AI185</f>
        <v>598251</v>
      </c>
      <c r="AJ185">
        <f>'B 103 Q2 2023'!AJ185</f>
        <v>424819</v>
      </c>
      <c r="AK185">
        <f>'B 103 Q2 2023'!AK185</f>
        <v>280017</v>
      </c>
      <c r="AL185">
        <f>'B 103 Q2 2023'!AL185</f>
        <v>98824</v>
      </c>
      <c r="AM185">
        <f>'B 103 Q2 2023'!AM185</f>
        <v>588308</v>
      </c>
      <c r="AN185">
        <f>'B 103 Q2 2023'!AN185</f>
        <v>42256</v>
      </c>
      <c r="AO185">
        <f>'B 103 Q2 2023'!AO185</f>
        <v>1759292</v>
      </c>
      <c r="AP185">
        <f>'B 103 Q2 2023'!AP185</f>
        <v>5589940</v>
      </c>
      <c r="AQ185">
        <f>'B 103 Q2 2023'!AQ185</f>
        <v>3005478</v>
      </c>
      <c r="AR185">
        <f>'B 103 Q2 2023'!AR185</f>
        <v>3005478</v>
      </c>
      <c r="AS185">
        <f>'B 103 Q2 2023'!AS185</f>
        <v>0</v>
      </c>
      <c r="AT185">
        <f>'B 103 Q2 2023'!AT185</f>
        <v>428428</v>
      </c>
      <c r="AU185">
        <f>'B 103 Q2 2023'!AU185</f>
        <v>61.430108770025605</v>
      </c>
      <c r="AV185">
        <f>'B 103 Q2 2023'!AV185</f>
        <v>73.153589671233604</v>
      </c>
      <c r="AW185">
        <f>'B 103 Q2 2023'!AW185</f>
        <v>44.938329704217033</v>
      </c>
      <c r="AX185">
        <f>'B 103 Q2 2023'!AX185</f>
        <v>8295059</v>
      </c>
      <c r="AY185">
        <f>'B 103 Q2 2023'!AY185</f>
        <v>4219332</v>
      </c>
      <c r="AZ185">
        <f>'B 103 Q2 2023'!AZ185</f>
        <v>1586243</v>
      </c>
      <c r="BA185">
        <f>'B 103 Q2 2023'!BA185</f>
        <v>1347322</v>
      </c>
      <c r="BB185">
        <f>'B 103 Q2 2023'!BB185</f>
        <v>398030</v>
      </c>
      <c r="BC185">
        <f>'B 103 Q2 2023'!BC185</f>
        <v>887737</v>
      </c>
      <c r="BD185">
        <f>'B 103 Q2 2023'!BD185</f>
        <v>3294353</v>
      </c>
      <c r="BF185">
        <f t="shared" si="10"/>
        <v>61.430108770025605</v>
      </c>
      <c r="BG185">
        <f t="shared" si="8"/>
        <v>1759292</v>
      </c>
      <c r="BH185">
        <f t="shared" si="9"/>
        <v>2863892.0477680066</v>
      </c>
      <c r="BI185">
        <f t="shared" si="11"/>
        <v>2405245.0477680066</v>
      </c>
    </row>
    <row r="186" spans="1:61" x14ac:dyDescent="0.25">
      <c r="A186" t="str">
        <f>'B 103 Q2 2023'!A186</f>
        <v>1990Q2</v>
      </c>
      <c r="B186">
        <f>'B 103 Q2 2023'!B186</f>
        <v>10624123</v>
      </c>
      <c r="C186">
        <f>'B 103 Q2 2023'!C186</f>
        <v>6536526</v>
      </c>
      <c r="D186">
        <f>'B 103 Q2 2023'!D186</f>
        <v>3420914</v>
      </c>
      <c r="E186">
        <f>'B 103 Q2 2023'!E186</f>
        <v>1757506</v>
      </c>
      <c r="F186">
        <f>'B 103 Q2 2023'!F186</f>
        <v>469663</v>
      </c>
      <c r="G186">
        <f>'B 103 Q2 2023'!G186</f>
        <v>888442</v>
      </c>
      <c r="H186">
        <f>'B 103 Q2 2023'!H186</f>
        <v>4087597</v>
      </c>
      <c r="I186">
        <f>'B 103 Q2 2023'!I186</f>
        <v>15551</v>
      </c>
      <c r="J186">
        <f>'B 103 Q2 2023'!J186</f>
        <v>144172</v>
      </c>
      <c r="K186">
        <f>'B 103 Q2 2023'!K186</f>
        <v>70925</v>
      </c>
      <c r="L186">
        <f>'B 103 Q2 2023'!L186</f>
        <v>21192</v>
      </c>
      <c r="M186">
        <f>'B 103 Q2 2023'!M186</f>
        <v>1800</v>
      </c>
      <c r="N186">
        <f>'B 103 Q2 2023'!N186</f>
        <v>87450</v>
      </c>
      <c r="O186">
        <f>'B 103 Q2 2023'!O186</f>
        <v>12555</v>
      </c>
      <c r="P186">
        <f>'B 103 Q2 2023'!P186</f>
        <v>45692</v>
      </c>
      <c r="Q186">
        <f>'B 103 Q2 2023'!Q186</f>
        <v>5292</v>
      </c>
      <c r="R186">
        <f>'B 103 Q2 2023'!R186</f>
        <v>23911</v>
      </c>
      <c r="S186">
        <f>'B 103 Q2 2023'!S186</f>
        <v>113177</v>
      </c>
      <c r="T186">
        <f>'B 103 Q2 2023'!T186</f>
        <v>53592</v>
      </c>
      <c r="U186">
        <f>'B 103 Q2 2023'!U186</f>
        <v>59585</v>
      </c>
      <c r="V186">
        <f>'B 103 Q2 2023'!V186</f>
        <v>41723</v>
      </c>
      <c r="W186">
        <f>'B 103 Q2 2023'!W186</f>
        <v>294621</v>
      </c>
      <c r="X186">
        <f>'B 103 Q2 2023'!X186</f>
        <v>719576</v>
      </c>
      <c r="Y186">
        <f>'B 103 Q2 2023'!Y186</f>
        <v>159</v>
      </c>
      <c r="Z186">
        <f>'B 103 Q2 2023'!Z186</f>
        <v>11261</v>
      </c>
      <c r="AA186">
        <f>'B 103 Q2 2023'!AA186</f>
        <v>979042</v>
      </c>
      <c r="AB186">
        <f>'B 103 Q2 2023'!AB186</f>
        <v>1586948</v>
      </c>
      <c r="AC186">
        <f>'B 103 Q2 2023'!AC186</f>
        <v>4987558</v>
      </c>
      <c r="AD186">
        <f>'B 103 Q2 2023'!AD186</f>
        <v>1228355</v>
      </c>
      <c r="AE186">
        <f>'B 103 Q2 2023'!AE186</f>
        <v>128659</v>
      </c>
      <c r="AF186">
        <f>'B 103 Q2 2023'!AF186</f>
        <v>115278</v>
      </c>
      <c r="AG186">
        <f>'B 103 Q2 2023'!AG186</f>
        <v>984418</v>
      </c>
      <c r="AH186">
        <f>'B 103 Q2 2023'!AH186</f>
        <v>1323082</v>
      </c>
      <c r="AI186">
        <f>'B 103 Q2 2023'!AI186</f>
        <v>600956</v>
      </c>
      <c r="AJ186">
        <f>'B 103 Q2 2023'!AJ186</f>
        <v>438658</v>
      </c>
      <c r="AK186">
        <f>'B 103 Q2 2023'!AK186</f>
        <v>283469</v>
      </c>
      <c r="AL186">
        <f>'B 103 Q2 2023'!AL186</f>
        <v>101537</v>
      </c>
      <c r="AM186">
        <f>'B 103 Q2 2023'!AM186</f>
        <v>593497</v>
      </c>
      <c r="AN186">
        <f>'B 103 Q2 2023'!AN186</f>
        <v>37130</v>
      </c>
      <c r="AO186">
        <f>'B 103 Q2 2023'!AO186</f>
        <v>1703957</v>
      </c>
      <c r="AP186">
        <f>'B 103 Q2 2023'!AP186</f>
        <v>5636565</v>
      </c>
      <c r="AQ186">
        <f>'B 103 Q2 2023'!AQ186</f>
        <v>3134877</v>
      </c>
      <c r="AR186">
        <f>'B 103 Q2 2023'!AR186</f>
        <v>3134877</v>
      </c>
      <c r="AS186">
        <f>'B 103 Q2 2023'!AS186</f>
        <v>0</v>
      </c>
      <c r="AT186">
        <f>'B 103 Q2 2023'!AT186</f>
        <v>438759</v>
      </c>
      <c r="AU186">
        <f>'B 103 Q2 2023'!AU186</f>
        <v>63.400958667018124</v>
      </c>
      <c r="AV186">
        <f>'B 103 Q2 2023'!AV186</f>
        <v>71.396117945134009</v>
      </c>
      <c r="AW186">
        <f>'B 103 Q2 2023'!AW186</f>
        <v>45.265823228249921</v>
      </c>
      <c r="AX186">
        <f>'B 103 Q2 2023'!AX186</f>
        <v>8349399</v>
      </c>
      <c r="AY186">
        <f>'B 103 Q2 2023'!AY186</f>
        <v>4261802</v>
      </c>
      <c r="AZ186">
        <f>'B 103 Q2 2023'!AZ186</f>
        <v>1609222</v>
      </c>
      <c r="BA186">
        <f>'B 103 Q2 2023'!BA186</f>
        <v>1364115</v>
      </c>
      <c r="BB186">
        <f>'B 103 Q2 2023'!BB186</f>
        <v>407066</v>
      </c>
      <c r="BC186">
        <f>'B 103 Q2 2023'!BC186</f>
        <v>881399</v>
      </c>
      <c r="BD186">
        <f>'B 103 Q2 2023'!BD186</f>
        <v>3361841</v>
      </c>
      <c r="BF186">
        <f t="shared" si="10"/>
        <v>63.400958667018124</v>
      </c>
      <c r="BG186">
        <f t="shared" si="8"/>
        <v>1703957</v>
      </c>
      <c r="BH186">
        <f t="shared" si="9"/>
        <v>2687588.6986964713</v>
      </c>
      <c r="BI186">
        <f t="shared" si="11"/>
        <v>2217925.6986964713</v>
      </c>
    </row>
    <row r="187" spans="1:61" x14ac:dyDescent="0.25">
      <c r="A187" t="str">
        <f>'B 103 Q2 2023'!A187</f>
        <v>1990Q3</v>
      </c>
      <c r="B187">
        <f>'B 103 Q2 2023'!B187</f>
        <v>10736848</v>
      </c>
      <c r="C187">
        <f>'B 103 Q2 2023'!C187</f>
        <v>6608221</v>
      </c>
      <c r="D187">
        <f>'B 103 Q2 2023'!D187</f>
        <v>3435990</v>
      </c>
      <c r="E187">
        <f>'B 103 Q2 2023'!E187</f>
        <v>1783072</v>
      </c>
      <c r="F187">
        <f>'B 103 Q2 2023'!F187</f>
        <v>480153</v>
      </c>
      <c r="G187">
        <f>'B 103 Q2 2023'!G187</f>
        <v>909006</v>
      </c>
      <c r="H187">
        <f>'B 103 Q2 2023'!H187</f>
        <v>4128627</v>
      </c>
      <c r="I187">
        <f>'B 103 Q2 2023'!I187</f>
        <v>14509</v>
      </c>
      <c r="J187">
        <f>'B 103 Q2 2023'!J187</f>
        <v>138790</v>
      </c>
      <c r="K187">
        <f>'B 103 Q2 2023'!K187</f>
        <v>72369</v>
      </c>
      <c r="L187">
        <f>'B 103 Q2 2023'!L187</f>
        <v>24301</v>
      </c>
      <c r="M187">
        <f>'B 103 Q2 2023'!M187</f>
        <v>2792</v>
      </c>
      <c r="N187">
        <f>'B 103 Q2 2023'!N187</f>
        <v>77320</v>
      </c>
      <c r="O187">
        <f>'B 103 Q2 2023'!O187</f>
        <v>12016</v>
      </c>
      <c r="P187">
        <f>'B 103 Q2 2023'!P187</f>
        <v>36616</v>
      </c>
      <c r="Q187">
        <f>'B 103 Q2 2023'!Q187</f>
        <v>2886</v>
      </c>
      <c r="R187">
        <f>'B 103 Q2 2023'!R187</f>
        <v>25802</v>
      </c>
      <c r="S187">
        <f>'B 103 Q2 2023'!S187</f>
        <v>113257</v>
      </c>
      <c r="T187">
        <f>'B 103 Q2 2023'!T187</f>
        <v>53182</v>
      </c>
      <c r="U187">
        <f>'B 103 Q2 2023'!U187</f>
        <v>60075</v>
      </c>
      <c r="V187">
        <f>'B 103 Q2 2023'!V187</f>
        <v>46304</v>
      </c>
      <c r="W187">
        <f>'B 103 Q2 2023'!W187</f>
        <v>253215</v>
      </c>
      <c r="X187">
        <f>'B 103 Q2 2023'!X187</f>
        <v>730834</v>
      </c>
      <c r="Y187">
        <f>'B 103 Q2 2023'!Y187</f>
        <v>157</v>
      </c>
      <c r="Z187">
        <f>'B 103 Q2 2023'!Z187</f>
        <v>9296</v>
      </c>
      <c r="AA187">
        <f>'B 103 Q2 2023'!AA187</f>
        <v>1012945</v>
      </c>
      <c r="AB187">
        <f>'B 103 Q2 2023'!AB187</f>
        <v>1632538</v>
      </c>
      <c r="AC187">
        <f>'B 103 Q2 2023'!AC187</f>
        <v>5167966</v>
      </c>
      <c r="AD187">
        <f>'B 103 Q2 2023'!AD187</f>
        <v>1238704</v>
      </c>
      <c r="AE187">
        <f>'B 103 Q2 2023'!AE187</f>
        <v>131811</v>
      </c>
      <c r="AF187">
        <f>'B 103 Q2 2023'!AF187</f>
        <v>115026</v>
      </c>
      <c r="AG187">
        <f>'B 103 Q2 2023'!AG187</f>
        <v>991867</v>
      </c>
      <c r="AH187">
        <f>'B 103 Q2 2023'!AH187</f>
        <v>1332581</v>
      </c>
      <c r="AI187">
        <f>'B 103 Q2 2023'!AI187</f>
        <v>592325</v>
      </c>
      <c r="AJ187">
        <f>'B 103 Q2 2023'!AJ187</f>
        <v>453160</v>
      </c>
      <c r="AK187">
        <f>'B 103 Q2 2023'!AK187</f>
        <v>287096</v>
      </c>
      <c r="AL187">
        <f>'B 103 Q2 2023'!AL187</f>
        <v>102448</v>
      </c>
      <c r="AM187">
        <f>'B 103 Q2 2023'!AM187</f>
        <v>616321</v>
      </c>
      <c r="AN187">
        <f>'B 103 Q2 2023'!AN187</f>
        <v>40934</v>
      </c>
      <c r="AO187">
        <f>'B 103 Q2 2023'!AO187</f>
        <v>1836978</v>
      </c>
      <c r="AP187">
        <f>'B 103 Q2 2023'!AP187</f>
        <v>5568882</v>
      </c>
      <c r="AQ187">
        <f>'B 103 Q2 2023'!AQ187</f>
        <v>2653601</v>
      </c>
      <c r="AR187">
        <f>'B 103 Q2 2023'!AR187</f>
        <v>2653601</v>
      </c>
      <c r="AS187">
        <f>'B 103 Q2 2023'!AS187</f>
        <v>0</v>
      </c>
      <c r="AT187">
        <f>'B 103 Q2 2023'!AT187</f>
        <v>457011</v>
      </c>
      <c r="AU187">
        <f>'B 103 Q2 2023'!AU187</f>
        <v>55.857028198217527</v>
      </c>
      <c r="AV187">
        <f>'B 103 Q2 2023'!AV187</f>
        <v>82.661708340000445</v>
      </c>
      <c r="AW187">
        <f>'B 103 Q2 2023'!AW187</f>
        <v>46.172373736602367</v>
      </c>
      <c r="AX187">
        <f>'B 103 Q2 2023'!AX187</f>
        <v>8454494</v>
      </c>
      <c r="AY187">
        <f>'B 103 Q2 2023'!AY187</f>
        <v>4325867</v>
      </c>
      <c r="AZ187">
        <f>'B 103 Q2 2023'!AZ187</f>
        <v>1644010</v>
      </c>
      <c r="BA187">
        <f>'B 103 Q2 2023'!BA187</f>
        <v>1382212</v>
      </c>
      <c r="BB187">
        <f>'B 103 Q2 2023'!BB187</f>
        <v>415888</v>
      </c>
      <c r="BC187">
        <f>'B 103 Q2 2023'!BC187</f>
        <v>883757</v>
      </c>
      <c r="BD187">
        <f>'B 103 Q2 2023'!BD187</f>
        <v>3286528</v>
      </c>
      <c r="BF187">
        <f t="shared" si="10"/>
        <v>55.857028198217527</v>
      </c>
      <c r="BG187">
        <f t="shared" si="8"/>
        <v>1836978</v>
      </c>
      <c r="BH187">
        <f t="shared" si="9"/>
        <v>3288714.1676803716</v>
      </c>
      <c r="BI187">
        <f t="shared" si="11"/>
        <v>2808561.1676803716</v>
      </c>
    </row>
    <row r="188" spans="1:61" x14ac:dyDescent="0.25">
      <c r="A188" t="str">
        <f>'B 103 Q2 2023'!A188</f>
        <v>1990Q4</v>
      </c>
      <c r="B188">
        <f>'B 103 Q2 2023'!B188</f>
        <v>10705331</v>
      </c>
      <c r="C188">
        <f>'B 103 Q2 2023'!C188</f>
        <v>6645841</v>
      </c>
      <c r="D188">
        <f>'B 103 Q2 2023'!D188</f>
        <v>3435806</v>
      </c>
      <c r="E188">
        <f>'B 103 Q2 2023'!E188</f>
        <v>1813320</v>
      </c>
      <c r="F188">
        <f>'B 103 Q2 2023'!F188</f>
        <v>486901</v>
      </c>
      <c r="G188">
        <f>'B 103 Q2 2023'!G188</f>
        <v>909813</v>
      </c>
      <c r="H188">
        <f>'B 103 Q2 2023'!H188</f>
        <v>4059490</v>
      </c>
      <c r="I188">
        <f>'B 103 Q2 2023'!I188</f>
        <v>14717</v>
      </c>
      <c r="J188">
        <f>'B 103 Q2 2023'!J188</f>
        <v>159167</v>
      </c>
      <c r="K188">
        <f>'B 103 Q2 2023'!K188</f>
        <v>74564</v>
      </c>
      <c r="L188">
        <f>'B 103 Q2 2023'!L188</f>
        <v>26329</v>
      </c>
      <c r="M188">
        <f>'B 103 Q2 2023'!M188</f>
        <v>2137</v>
      </c>
      <c r="N188">
        <f>'B 103 Q2 2023'!N188</f>
        <v>79441</v>
      </c>
      <c r="O188">
        <f>'B 103 Q2 2023'!O188</f>
        <v>13836</v>
      </c>
      <c r="P188">
        <f>'B 103 Q2 2023'!P188</f>
        <v>37649</v>
      </c>
      <c r="Q188">
        <f>'B 103 Q2 2023'!Q188</f>
        <v>3285</v>
      </c>
      <c r="R188">
        <f>'B 103 Q2 2023'!R188</f>
        <v>24671</v>
      </c>
      <c r="S188">
        <f>'B 103 Q2 2023'!S188</f>
        <v>119913</v>
      </c>
      <c r="T188">
        <f>'B 103 Q2 2023'!T188</f>
        <v>52772</v>
      </c>
      <c r="U188">
        <f>'B 103 Q2 2023'!U188</f>
        <v>67141</v>
      </c>
      <c r="V188">
        <f>'B 103 Q2 2023'!V188</f>
        <v>37491</v>
      </c>
      <c r="W188">
        <f>'B 103 Q2 2023'!W188</f>
        <v>274682</v>
      </c>
      <c r="X188">
        <f>'B 103 Q2 2023'!X188</f>
        <v>620444</v>
      </c>
      <c r="Y188">
        <f>'B 103 Q2 2023'!Y188</f>
        <v>158</v>
      </c>
      <c r="Z188">
        <f>'B 103 Q2 2023'!Z188</f>
        <v>9723</v>
      </c>
      <c r="AA188">
        <f>'B 103 Q2 2023'!AA188</f>
        <v>967178</v>
      </c>
      <c r="AB188">
        <f>'B 103 Q2 2023'!AB188</f>
        <v>1673546</v>
      </c>
      <c r="AC188">
        <f>'B 103 Q2 2023'!AC188</f>
        <v>5196017</v>
      </c>
      <c r="AD188">
        <f>'B 103 Q2 2023'!AD188</f>
        <v>1240172</v>
      </c>
      <c r="AE188">
        <f>'B 103 Q2 2023'!AE188</f>
        <v>116852</v>
      </c>
      <c r="AF188">
        <f>'B 103 Q2 2023'!AF188</f>
        <v>115153</v>
      </c>
      <c r="AG188">
        <f>'B 103 Q2 2023'!AG188</f>
        <v>1008167</v>
      </c>
      <c r="AH188">
        <f>'B 103 Q2 2023'!AH188</f>
        <v>1345217</v>
      </c>
      <c r="AI188">
        <f>'B 103 Q2 2023'!AI188</f>
        <v>594058</v>
      </c>
      <c r="AJ188">
        <f>'B 103 Q2 2023'!AJ188</f>
        <v>463042</v>
      </c>
      <c r="AK188">
        <f>'B 103 Q2 2023'!AK188</f>
        <v>288117</v>
      </c>
      <c r="AL188">
        <f>'B 103 Q2 2023'!AL188</f>
        <v>104730</v>
      </c>
      <c r="AM188">
        <f>'B 103 Q2 2023'!AM188</f>
        <v>626310</v>
      </c>
      <c r="AN188">
        <f>'B 103 Q2 2023'!AN188</f>
        <v>38302</v>
      </c>
      <c r="AO188">
        <f>'B 103 Q2 2023'!AO188</f>
        <v>1841286</v>
      </c>
      <c r="AP188">
        <f>'B 103 Q2 2023'!AP188</f>
        <v>5509314</v>
      </c>
      <c r="AQ188">
        <f>'B 103 Q2 2023'!AQ188</f>
        <v>2955814</v>
      </c>
      <c r="AR188">
        <f>'B 103 Q2 2023'!AR188</f>
        <v>2955814</v>
      </c>
      <c r="AS188">
        <f>'B 103 Q2 2023'!AS188</f>
        <v>0</v>
      </c>
      <c r="AT188">
        <f>'B 103 Q2 2023'!AT188</f>
        <v>439126</v>
      </c>
      <c r="AU188">
        <f>'B 103 Q2 2023'!AU188</f>
        <v>61.621833494678469</v>
      </c>
      <c r="AV188">
        <f>'B 103 Q2 2023'!AV188</f>
        <v>76.154193318545836</v>
      </c>
      <c r="AW188">
        <f>'B 103 Q2 2023'!AW188</f>
        <v>46.92761020596987</v>
      </c>
      <c r="AX188">
        <f>'B 103 Q2 2023'!AX188</f>
        <v>8423175</v>
      </c>
      <c r="AY188">
        <f>'B 103 Q2 2023'!AY188</f>
        <v>4363685</v>
      </c>
      <c r="AZ188">
        <f>'B 103 Q2 2023'!AZ188</f>
        <v>1664029</v>
      </c>
      <c r="BA188">
        <f>'B 103 Q2 2023'!BA188</f>
        <v>1399735</v>
      </c>
      <c r="BB188">
        <f>'B 103 Q2 2023'!BB188</f>
        <v>424557</v>
      </c>
      <c r="BC188">
        <f>'B 103 Q2 2023'!BC188</f>
        <v>875364</v>
      </c>
      <c r="BD188">
        <f>'B 103 Q2 2023'!BD188</f>
        <v>3227158</v>
      </c>
      <c r="BF188">
        <f t="shared" si="10"/>
        <v>61.621833494678469</v>
      </c>
      <c r="BG188">
        <f t="shared" si="8"/>
        <v>1841286</v>
      </c>
      <c r="BH188">
        <f t="shared" si="9"/>
        <v>2988041.5683493246</v>
      </c>
      <c r="BI188">
        <f t="shared" si="11"/>
        <v>2501140.5683493246</v>
      </c>
    </row>
    <row r="189" spans="1:61" x14ac:dyDescent="0.25">
      <c r="A189" t="str">
        <f>'B 103 Q2 2023'!A189</f>
        <v>1991Q1</v>
      </c>
      <c r="B189">
        <f>'B 103 Q2 2023'!B189</f>
        <v>10751464</v>
      </c>
      <c r="C189">
        <f>'B 103 Q2 2023'!C189</f>
        <v>6659551</v>
      </c>
      <c r="D189">
        <f>'B 103 Q2 2023'!D189</f>
        <v>3424504</v>
      </c>
      <c r="E189">
        <f>'B 103 Q2 2023'!E189</f>
        <v>1838316</v>
      </c>
      <c r="F189">
        <f>'B 103 Q2 2023'!F189</f>
        <v>499961</v>
      </c>
      <c r="G189">
        <f>'B 103 Q2 2023'!G189</f>
        <v>896771</v>
      </c>
      <c r="H189">
        <f>'B 103 Q2 2023'!H189</f>
        <v>4091913</v>
      </c>
      <c r="I189">
        <f>'B 103 Q2 2023'!I189</f>
        <v>15349</v>
      </c>
      <c r="J189">
        <f>'B 103 Q2 2023'!J189</f>
        <v>126388</v>
      </c>
      <c r="K189">
        <f>'B 103 Q2 2023'!K189</f>
        <v>77964</v>
      </c>
      <c r="L189">
        <f>'B 103 Q2 2023'!L189</f>
        <v>30192</v>
      </c>
      <c r="M189">
        <f>'B 103 Q2 2023'!M189</f>
        <v>1324</v>
      </c>
      <c r="N189">
        <f>'B 103 Q2 2023'!N189</f>
        <v>76700</v>
      </c>
      <c r="O189">
        <f>'B 103 Q2 2023'!O189</f>
        <v>13845</v>
      </c>
      <c r="P189">
        <f>'B 103 Q2 2023'!P189</f>
        <v>34502</v>
      </c>
      <c r="Q189">
        <f>'B 103 Q2 2023'!Q189</f>
        <v>2873</v>
      </c>
      <c r="R189">
        <f>'B 103 Q2 2023'!R189</f>
        <v>25480</v>
      </c>
      <c r="S189">
        <f>'B 103 Q2 2023'!S189</f>
        <v>113487</v>
      </c>
      <c r="T189">
        <f>'B 103 Q2 2023'!T189</f>
        <v>54301</v>
      </c>
      <c r="U189">
        <f>'B 103 Q2 2023'!U189</f>
        <v>59186</v>
      </c>
      <c r="V189">
        <f>'B 103 Q2 2023'!V189</f>
        <v>41684</v>
      </c>
      <c r="W189">
        <f>'B 103 Q2 2023'!W189</f>
        <v>313678</v>
      </c>
      <c r="X189">
        <f>'B 103 Q2 2023'!X189</f>
        <v>627532</v>
      </c>
      <c r="Y189">
        <f>'B 103 Q2 2023'!Y189</f>
        <v>156</v>
      </c>
      <c r="Z189">
        <f>'B 103 Q2 2023'!Z189</f>
        <v>11775</v>
      </c>
      <c r="AA189">
        <f>'B 103 Q2 2023'!AA189</f>
        <v>950905</v>
      </c>
      <c r="AB189">
        <f>'B 103 Q2 2023'!AB189</f>
        <v>1704779</v>
      </c>
      <c r="AC189">
        <f>'B 103 Q2 2023'!AC189</f>
        <v>5162730</v>
      </c>
      <c r="AD189">
        <f>'B 103 Q2 2023'!AD189</f>
        <v>1262042</v>
      </c>
      <c r="AE189">
        <f>'B 103 Q2 2023'!AE189</f>
        <v>119851</v>
      </c>
      <c r="AF189">
        <f>'B 103 Q2 2023'!AF189</f>
        <v>114860</v>
      </c>
      <c r="AG189">
        <f>'B 103 Q2 2023'!AG189</f>
        <v>1027331</v>
      </c>
      <c r="AH189">
        <f>'B 103 Q2 2023'!AH189</f>
        <v>1316207</v>
      </c>
      <c r="AI189">
        <f>'B 103 Q2 2023'!AI189</f>
        <v>581382</v>
      </c>
      <c r="AJ189">
        <f>'B 103 Q2 2023'!AJ189</f>
        <v>440808</v>
      </c>
      <c r="AK189">
        <f>'B 103 Q2 2023'!AK189</f>
        <v>294017</v>
      </c>
      <c r="AL189">
        <f>'B 103 Q2 2023'!AL189</f>
        <v>99439</v>
      </c>
      <c r="AM189">
        <f>'B 103 Q2 2023'!AM189</f>
        <v>587704</v>
      </c>
      <c r="AN189">
        <f>'B 103 Q2 2023'!AN189</f>
        <v>34609</v>
      </c>
      <c r="AO189">
        <f>'B 103 Q2 2023'!AO189</f>
        <v>1862729</v>
      </c>
      <c r="AP189">
        <f>'B 103 Q2 2023'!AP189</f>
        <v>5588734</v>
      </c>
      <c r="AQ189">
        <f>'B 103 Q2 2023'!AQ189</f>
        <v>3396441</v>
      </c>
      <c r="AR189">
        <f>'B 103 Q2 2023'!AR189</f>
        <v>3396441</v>
      </c>
      <c r="AS189">
        <f>'B 103 Q2 2023'!AS189</f>
        <v>0</v>
      </c>
      <c r="AT189">
        <f>'B 103 Q2 2023'!AT189</f>
        <v>449864</v>
      </c>
      <c r="AU189">
        <f>'B 103 Q2 2023'!AU189</f>
        <v>68.822472258565853</v>
      </c>
      <c r="AV189">
        <f>'B 103 Q2 2023'!AV189</f>
        <v>67.031831946824965</v>
      </c>
      <c r="AW189">
        <f>'B 103 Q2 2023'!AW189</f>
        <v>46.132963946012097</v>
      </c>
      <c r="AX189">
        <f>'B 103 Q2 2023'!AX189</f>
        <v>8532166</v>
      </c>
      <c r="AY189">
        <f>'B 103 Q2 2023'!AY189</f>
        <v>4440253</v>
      </c>
      <c r="AZ189">
        <f>'B 103 Q2 2023'!AZ189</f>
        <v>1690889</v>
      </c>
      <c r="BA189">
        <f>'B 103 Q2 2023'!BA189</f>
        <v>1415133</v>
      </c>
      <c r="BB189">
        <f>'B 103 Q2 2023'!BB189</f>
        <v>433589</v>
      </c>
      <c r="BC189">
        <f>'B 103 Q2 2023'!BC189</f>
        <v>900642</v>
      </c>
      <c r="BD189">
        <f>'B 103 Q2 2023'!BD189</f>
        <v>3369436</v>
      </c>
      <c r="BF189">
        <f t="shared" si="10"/>
        <v>68.822472258565853</v>
      </c>
      <c r="BG189">
        <f t="shared" si="8"/>
        <v>1862729</v>
      </c>
      <c r="BH189">
        <f t="shared" si="9"/>
        <v>2706570.8901036452</v>
      </c>
      <c r="BI189">
        <f t="shared" si="11"/>
        <v>2206609.8901036452</v>
      </c>
    </row>
    <row r="190" spans="1:61" x14ac:dyDescent="0.25">
      <c r="A190" t="str">
        <f>'B 103 Q2 2023'!A190</f>
        <v>1991Q2</v>
      </c>
      <c r="B190">
        <f>'B 103 Q2 2023'!B190</f>
        <v>10769355</v>
      </c>
      <c r="C190">
        <f>'B 103 Q2 2023'!C190</f>
        <v>6647166</v>
      </c>
      <c r="D190">
        <f>'B 103 Q2 2023'!D190</f>
        <v>3406022</v>
      </c>
      <c r="E190">
        <f>'B 103 Q2 2023'!E190</f>
        <v>1843769</v>
      </c>
      <c r="F190">
        <f>'B 103 Q2 2023'!F190</f>
        <v>510947</v>
      </c>
      <c r="G190">
        <f>'B 103 Q2 2023'!G190</f>
        <v>886428</v>
      </c>
      <c r="H190">
        <f>'B 103 Q2 2023'!H190</f>
        <v>4122189</v>
      </c>
      <c r="I190">
        <f>'B 103 Q2 2023'!I190</f>
        <v>12599</v>
      </c>
      <c r="J190">
        <f>'B 103 Q2 2023'!J190</f>
        <v>133193</v>
      </c>
      <c r="K190">
        <f>'B 103 Q2 2023'!K190</f>
        <v>81294</v>
      </c>
      <c r="L190">
        <f>'B 103 Q2 2023'!L190</f>
        <v>30081</v>
      </c>
      <c r="M190">
        <f>'B 103 Q2 2023'!M190</f>
        <v>1430</v>
      </c>
      <c r="N190">
        <f>'B 103 Q2 2023'!N190</f>
        <v>81002</v>
      </c>
      <c r="O190">
        <f>'B 103 Q2 2023'!O190</f>
        <v>15866</v>
      </c>
      <c r="P190">
        <f>'B 103 Q2 2023'!P190</f>
        <v>34726</v>
      </c>
      <c r="Q190">
        <f>'B 103 Q2 2023'!Q190</f>
        <v>4955</v>
      </c>
      <c r="R190">
        <f>'B 103 Q2 2023'!R190</f>
        <v>25455</v>
      </c>
      <c r="S190">
        <f>'B 103 Q2 2023'!S190</f>
        <v>113232</v>
      </c>
      <c r="T190">
        <f>'B 103 Q2 2023'!T190</f>
        <v>55847</v>
      </c>
      <c r="U190">
        <f>'B 103 Q2 2023'!U190</f>
        <v>57385</v>
      </c>
      <c r="V190">
        <f>'B 103 Q2 2023'!V190</f>
        <v>36958</v>
      </c>
      <c r="W190">
        <f>'B 103 Q2 2023'!W190</f>
        <v>311831</v>
      </c>
      <c r="X190">
        <f>'B 103 Q2 2023'!X190</f>
        <v>639468</v>
      </c>
      <c r="Y190">
        <f>'B 103 Q2 2023'!Y190</f>
        <v>161</v>
      </c>
      <c r="Z190">
        <f>'B 103 Q2 2023'!Z190</f>
        <v>12357</v>
      </c>
      <c r="AA190">
        <f>'B 103 Q2 2023'!AA190</f>
        <v>980610</v>
      </c>
      <c r="AB190">
        <f>'B 103 Q2 2023'!AB190</f>
        <v>1687973</v>
      </c>
      <c r="AC190">
        <f>'B 103 Q2 2023'!AC190</f>
        <v>5192485</v>
      </c>
      <c r="AD190">
        <f>'B 103 Q2 2023'!AD190</f>
        <v>1286441</v>
      </c>
      <c r="AE190">
        <f>'B 103 Q2 2023'!AE190</f>
        <v>119437</v>
      </c>
      <c r="AF190">
        <f>'B 103 Q2 2023'!AF190</f>
        <v>115537</v>
      </c>
      <c r="AG190">
        <f>'B 103 Q2 2023'!AG190</f>
        <v>1051467</v>
      </c>
      <c r="AH190">
        <f>'B 103 Q2 2023'!AH190</f>
        <v>1295069</v>
      </c>
      <c r="AI190">
        <f>'B 103 Q2 2023'!AI190</f>
        <v>565328</v>
      </c>
      <c r="AJ190">
        <f>'B 103 Q2 2023'!AJ190</f>
        <v>434803</v>
      </c>
      <c r="AK190">
        <f>'B 103 Q2 2023'!AK190</f>
        <v>294937</v>
      </c>
      <c r="AL190">
        <f>'B 103 Q2 2023'!AL190</f>
        <v>105700</v>
      </c>
      <c r="AM190">
        <f>'B 103 Q2 2023'!AM190</f>
        <v>600650</v>
      </c>
      <c r="AN190">
        <f>'B 103 Q2 2023'!AN190</f>
        <v>27402</v>
      </c>
      <c r="AO190">
        <f>'B 103 Q2 2023'!AO190</f>
        <v>1877223</v>
      </c>
      <c r="AP190">
        <f>'B 103 Q2 2023'!AP190</f>
        <v>5576870</v>
      </c>
      <c r="AQ190">
        <f>'B 103 Q2 2023'!AQ190</f>
        <v>3354319</v>
      </c>
      <c r="AR190">
        <f>'B 103 Q2 2023'!AR190</f>
        <v>3354319</v>
      </c>
      <c r="AS190">
        <f>'B 103 Q2 2023'!AS190</f>
        <v>0</v>
      </c>
      <c r="AT190">
        <f>'B 103 Q2 2023'!AT190</f>
        <v>444698</v>
      </c>
      <c r="AU190">
        <f>'B 103 Q2 2023'!AU190</f>
        <v>68.120949237376408</v>
      </c>
      <c r="AV190">
        <f>'B 103 Q2 2023'!AV190</f>
        <v>67.952045791897078</v>
      </c>
      <c r="AW190">
        <f>'B 103 Q2 2023'!AW190</f>
        <v>46.289578619656965</v>
      </c>
      <c r="AX190">
        <f>'B 103 Q2 2023'!AX190</f>
        <v>8586377</v>
      </c>
      <c r="AY190">
        <f>'B 103 Q2 2023'!AY190</f>
        <v>4464188</v>
      </c>
      <c r="AZ190">
        <f>'B 103 Q2 2023'!AZ190</f>
        <v>1710188</v>
      </c>
      <c r="BA190">
        <f>'B 103 Q2 2023'!BA190</f>
        <v>1429816</v>
      </c>
      <c r="BB190">
        <f>'B 103 Q2 2023'!BB190</f>
        <v>443053</v>
      </c>
      <c r="BC190">
        <f>'B 103 Q2 2023'!BC190</f>
        <v>881131</v>
      </c>
      <c r="BD190">
        <f>'B 103 Q2 2023'!BD190</f>
        <v>3393892</v>
      </c>
      <c r="BF190">
        <f t="shared" si="10"/>
        <v>68.120949237376408</v>
      </c>
      <c r="BG190">
        <f t="shared" si="8"/>
        <v>1877223</v>
      </c>
      <c r="BH190">
        <f t="shared" si="9"/>
        <v>2755720.5544194188</v>
      </c>
      <c r="BI190">
        <f t="shared" si="11"/>
        <v>2244773.5544194188</v>
      </c>
    </row>
    <row r="191" spans="1:61" x14ac:dyDescent="0.25">
      <c r="A191" t="str">
        <f>'B 103 Q2 2023'!A191</f>
        <v>1991Q3</v>
      </c>
      <c r="B191">
        <f>'B 103 Q2 2023'!B191</f>
        <v>10744403</v>
      </c>
      <c r="C191">
        <f>'B 103 Q2 2023'!C191</f>
        <v>6563415</v>
      </c>
      <c r="D191">
        <f>'B 103 Q2 2023'!D191</f>
        <v>3306268</v>
      </c>
      <c r="E191">
        <f>'B 103 Q2 2023'!E191</f>
        <v>1848891</v>
      </c>
      <c r="F191">
        <f>'B 103 Q2 2023'!F191</f>
        <v>520221</v>
      </c>
      <c r="G191">
        <f>'B 103 Q2 2023'!G191</f>
        <v>888036</v>
      </c>
      <c r="H191">
        <f>'B 103 Q2 2023'!H191</f>
        <v>4180988</v>
      </c>
      <c r="I191">
        <f>'B 103 Q2 2023'!I191</f>
        <v>13578</v>
      </c>
      <c r="J191">
        <f>'B 103 Q2 2023'!J191</f>
        <v>145376</v>
      </c>
      <c r="K191">
        <f>'B 103 Q2 2023'!K191</f>
        <v>84043</v>
      </c>
      <c r="L191">
        <f>'B 103 Q2 2023'!L191</f>
        <v>31041</v>
      </c>
      <c r="M191">
        <f>'B 103 Q2 2023'!M191</f>
        <v>1635</v>
      </c>
      <c r="N191">
        <f>'B 103 Q2 2023'!N191</f>
        <v>96531</v>
      </c>
      <c r="O191">
        <f>'B 103 Q2 2023'!O191</f>
        <v>14318</v>
      </c>
      <c r="P191">
        <f>'B 103 Q2 2023'!P191</f>
        <v>42221</v>
      </c>
      <c r="Q191">
        <f>'B 103 Q2 2023'!Q191</f>
        <v>3350</v>
      </c>
      <c r="R191">
        <f>'B 103 Q2 2023'!R191</f>
        <v>36642</v>
      </c>
      <c r="S191">
        <f>'B 103 Q2 2023'!S191</f>
        <v>114652</v>
      </c>
      <c r="T191">
        <f>'B 103 Q2 2023'!T191</f>
        <v>57409</v>
      </c>
      <c r="U191">
        <f>'B 103 Q2 2023'!U191</f>
        <v>57243</v>
      </c>
      <c r="V191">
        <f>'B 103 Q2 2023'!V191</f>
        <v>35902</v>
      </c>
      <c r="W191">
        <f>'B 103 Q2 2023'!W191</f>
        <v>327479</v>
      </c>
      <c r="X191">
        <f>'B 103 Q2 2023'!X191</f>
        <v>649858</v>
      </c>
      <c r="Y191">
        <f>'B 103 Q2 2023'!Y191</f>
        <v>166</v>
      </c>
      <c r="Z191">
        <f>'B 103 Q2 2023'!Z191</f>
        <v>13606</v>
      </c>
      <c r="AA191">
        <f>'B 103 Q2 2023'!AA191</f>
        <v>995877</v>
      </c>
      <c r="AB191">
        <f>'B 103 Q2 2023'!AB191</f>
        <v>1671244</v>
      </c>
      <c r="AC191">
        <f>'B 103 Q2 2023'!AC191</f>
        <v>5230902</v>
      </c>
      <c r="AD191">
        <f>'B 103 Q2 2023'!AD191</f>
        <v>1294169</v>
      </c>
      <c r="AE191">
        <f>'B 103 Q2 2023'!AE191</f>
        <v>107016</v>
      </c>
      <c r="AF191">
        <f>'B 103 Q2 2023'!AF191</f>
        <v>115277</v>
      </c>
      <c r="AG191">
        <f>'B 103 Q2 2023'!AG191</f>
        <v>1071876</v>
      </c>
      <c r="AH191">
        <f>'B 103 Q2 2023'!AH191</f>
        <v>1265655</v>
      </c>
      <c r="AI191">
        <f>'B 103 Q2 2023'!AI191</f>
        <v>552776</v>
      </c>
      <c r="AJ191">
        <f>'B 103 Q2 2023'!AJ191</f>
        <v>425172</v>
      </c>
      <c r="AK191">
        <f>'B 103 Q2 2023'!AK191</f>
        <v>287707</v>
      </c>
      <c r="AL191">
        <f>'B 103 Q2 2023'!AL191</f>
        <v>101449</v>
      </c>
      <c r="AM191">
        <f>'B 103 Q2 2023'!AM191</f>
        <v>616179</v>
      </c>
      <c r="AN191">
        <f>'B 103 Q2 2023'!AN191</f>
        <v>31379</v>
      </c>
      <c r="AO191">
        <f>'B 103 Q2 2023'!AO191</f>
        <v>1922071</v>
      </c>
      <c r="AP191">
        <f>'B 103 Q2 2023'!AP191</f>
        <v>5513501</v>
      </c>
      <c r="AQ191">
        <f>'B 103 Q2 2023'!AQ191</f>
        <v>3536308</v>
      </c>
      <c r="AR191">
        <f>'B 103 Q2 2023'!AR191</f>
        <v>3536308</v>
      </c>
      <c r="AS191">
        <f>'B 103 Q2 2023'!AS191</f>
        <v>0</v>
      </c>
      <c r="AT191">
        <f>'B 103 Q2 2023'!AT191</f>
        <v>445024</v>
      </c>
      <c r="AU191">
        <f>'B 103 Q2 2023'!AU191</f>
        <v>72.210592683897758</v>
      </c>
      <c r="AV191">
        <f>'B 103 Q2 2023'!AV191</f>
        <v>64.295666426693529</v>
      </c>
      <c r="AW191">
        <f>'B 103 Q2 2023'!AW191</f>
        <v>46.428281796777277</v>
      </c>
      <c r="AX191">
        <f>'B 103 Q2 2023'!AX191</f>
        <v>8685522</v>
      </c>
      <c r="AY191">
        <f>'B 103 Q2 2023'!AY191</f>
        <v>4504534</v>
      </c>
      <c r="AZ191">
        <f>'B 103 Q2 2023'!AZ191</f>
        <v>1726727</v>
      </c>
      <c r="BA191">
        <f>'B 103 Q2 2023'!BA191</f>
        <v>1445143</v>
      </c>
      <c r="BB191">
        <f>'B 103 Q2 2023'!BB191</f>
        <v>452201</v>
      </c>
      <c r="BC191">
        <f>'B 103 Q2 2023'!BC191</f>
        <v>880463</v>
      </c>
      <c r="BD191">
        <f>'B 103 Q2 2023'!BD191</f>
        <v>3454620</v>
      </c>
      <c r="BF191">
        <f t="shared" si="10"/>
        <v>72.210592683897758</v>
      </c>
      <c r="BG191">
        <f t="shared" si="8"/>
        <v>1922071</v>
      </c>
      <c r="BH191">
        <f t="shared" si="9"/>
        <v>2661757.6847954644</v>
      </c>
      <c r="BI191">
        <f t="shared" si="11"/>
        <v>2141536.6847954644</v>
      </c>
    </row>
    <row r="192" spans="1:61" x14ac:dyDescent="0.25">
      <c r="A192" t="str">
        <f>'B 103 Q2 2023'!A192</f>
        <v>1991Q4</v>
      </c>
      <c r="B192">
        <f>'B 103 Q2 2023'!B192</f>
        <v>10722616</v>
      </c>
      <c r="C192">
        <f>'B 103 Q2 2023'!C192</f>
        <v>6489168</v>
      </c>
      <c r="D192">
        <f>'B 103 Q2 2023'!D192</f>
        <v>3207897</v>
      </c>
      <c r="E192">
        <f>'B 103 Q2 2023'!E192</f>
        <v>1861340</v>
      </c>
      <c r="F192">
        <f>'B 103 Q2 2023'!F192</f>
        <v>525021</v>
      </c>
      <c r="G192">
        <f>'B 103 Q2 2023'!G192</f>
        <v>894910</v>
      </c>
      <c r="H192">
        <f>'B 103 Q2 2023'!H192</f>
        <v>4233448</v>
      </c>
      <c r="I192">
        <f>'B 103 Q2 2023'!I192</f>
        <v>16435</v>
      </c>
      <c r="J192">
        <f>'B 103 Q2 2023'!J192</f>
        <v>164495</v>
      </c>
      <c r="K192">
        <f>'B 103 Q2 2023'!K192</f>
        <v>77581</v>
      </c>
      <c r="L192">
        <f>'B 103 Q2 2023'!L192</f>
        <v>32331</v>
      </c>
      <c r="M192">
        <f>'B 103 Q2 2023'!M192</f>
        <v>1620</v>
      </c>
      <c r="N192">
        <f>'B 103 Q2 2023'!N192</f>
        <v>108051</v>
      </c>
      <c r="O192">
        <f>'B 103 Q2 2023'!O192</f>
        <v>14695</v>
      </c>
      <c r="P192">
        <f>'B 103 Q2 2023'!P192</f>
        <v>43426</v>
      </c>
      <c r="Q192">
        <f>'B 103 Q2 2023'!Q192</f>
        <v>5112</v>
      </c>
      <c r="R192">
        <f>'B 103 Q2 2023'!R192</f>
        <v>44818</v>
      </c>
      <c r="S192">
        <f>'B 103 Q2 2023'!S192</f>
        <v>121960</v>
      </c>
      <c r="T192">
        <f>'B 103 Q2 2023'!T192</f>
        <v>58972</v>
      </c>
      <c r="U192">
        <f>'B 103 Q2 2023'!U192</f>
        <v>62988</v>
      </c>
      <c r="V192">
        <f>'B 103 Q2 2023'!V192</f>
        <v>35554</v>
      </c>
      <c r="W192">
        <f>'B 103 Q2 2023'!W192</f>
        <v>353898</v>
      </c>
      <c r="X192">
        <f>'B 103 Q2 2023'!X192</f>
        <v>707348</v>
      </c>
      <c r="Y192">
        <f>'B 103 Q2 2023'!Y192</f>
        <v>175</v>
      </c>
      <c r="Z192">
        <f>'B 103 Q2 2023'!Z192</f>
        <v>14828</v>
      </c>
      <c r="AA192">
        <f>'B 103 Q2 2023'!AA192</f>
        <v>961380</v>
      </c>
      <c r="AB192">
        <f>'B 103 Q2 2023'!AB192</f>
        <v>1637792</v>
      </c>
      <c r="AC192">
        <f>'B 103 Q2 2023'!AC192</f>
        <v>5206962</v>
      </c>
      <c r="AD192">
        <f>'B 103 Q2 2023'!AD192</f>
        <v>1299396</v>
      </c>
      <c r="AE192">
        <f>'B 103 Q2 2023'!AE192</f>
        <v>98477</v>
      </c>
      <c r="AF192">
        <f>'B 103 Q2 2023'!AF192</f>
        <v>113984</v>
      </c>
      <c r="AG192">
        <f>'B 103 Q2 2023'!AG192</f>
        <v>1086935</v>
      </c>
      <c r="AH192">
        <f>'B 103 Q2 2023'!AH192</f>
        <v>1227244</v>
      </c>
      <c r="AI192">
        <f>'B 103 Q2 2023'!AI192</f>
        <v>542316</v>
      </c>
      <c r="AJ192">
        <f>'B 103 Q2 2023'!AJ192</f>
        <v>405643</v>
      </c>
      <c r="AK192">
        <f>'B 103 Q2 2023'!AK192</f>
        <v>279284</v>
      </c>
      <c r="AL192">
        <f>'B 103 Q2 2023'!AL192</f>
        <v>98120</v>
      </c>
      <c r="AM192">
        <f>'B 103 Q2 2023'!AM192</f>
        <v>649415</v>
      </c>
      <c r="AN192">
        <f>'B 103 Q2 2023'!AN192</f>
        <v>28892</v>
      </c>
      <c r="AO192">
        <f>'B 103 Q2 2023'!AO192</f>
        <v>1903895</v>
      </c>
      <c r="AP192">
        <f>'B 103 Q2 2023'!AP192</f>
        <v>5515654</v>
      </c>
      <c r="AQ192">
        <f>'B 103 Q2 2023'!AQ192</f>
        <v>3998481</v>
      </c>
      <c r="AR192">
        <f>'B 103 Q2 2023'!AR192</f>
        <v>3998481</v>
      </c>
      <c r="AS192">
        <f>'B 103 Q2 2023'!AS192</f>
        <v>0</v>
      </c>
      <c r="AT192">
        <f>'B 103 Q2 2023'!AT192</f>
        <v>530447</v>
      </c>
      <c r="AU192">
        <f>'B 103 Q2 2023'!AU192</f>
        <v>82.1104372189196</v>
      </c>
      <c r="AV192">
        <f>'B 103 Q2 2023'!AV192</f>
        <v>55.78890927002923</v>
      </c>
      <c r="AW192">
        <f>'B 103 Q2 2023'!AW192</f>
        <v>45.808517321287361</v>
      </c>
      <c r="AX192">
        <f>'B 103 Q2 2023'!AX192</f>
        <v>8763508</v>
      </c>
      <c r="AY192">
        <f>'B 103 Q2 2023'!AY192</f>
        <v>4530060</v>
      </c>
      <c r="AZ192">
        <f>'B 103 Q2 2023'!AZ192</f>
        <v>1741641</v>
      </c>
      <c r="BA192">
        <f>'B 103 Q2 2023'!BA192</f>
        <v>1460108</v>
      </c>
      <c r="BB192">
        <f>'B 103 Q2 2023'!BB192</f>
        <v>461554</v>
      </c>
      <c r="BC192">
        <f>'B 103 Q2 2023'!BC192</f>
        <v>866757</v>
      </c>
      <c r="BD192">
        <f>'B 103 Q2 2023'!BD192</f>
        <v>3556546</v>
      </c>
      <c r="BF192">
        <f t="shared" si="10"/>
        <v>82.1104372189196</v>
      </c>
      <c r="BG192">
        <f t="shared" si="8"/>
        <v>1903895</v>
      </c>
      <c r="BH192">
        <f t="shared" si="9"/>
        <v>2318700.355868171</v>
      </c>
      <c r="BI192">
        <f t="shared" si="11"/>
        <v>1793679.355868171</v>
      </c>
    </row>
    <row r="193" spans="1:61" x14ac:dyDescent="0.25">
      <c r="A193" t="str">
        <f>'B 103 Q2 2023'!A193</f>
        <v>1992Q1</v>
      </c>
      <c r="B193">
        <f>'B 103 Q2 2023'!B193</f>
        <v>10799075</v>
      </c>
      <c r="C193">
        <f>'B 103 Q2 2023'!C193</f>
        <v>6448799</v>
      </c>
      <c r="D193">
        <f>'B 103 Q2 2023'!D193</f>
        <v>3144149</v>
      </c>
      <c r="E193">
        <f>'B 103 Q2 2023'!E193</f>
        <v>1882756</v>
      </c>
      <c r="F193">
        <f>'B 103 Q2 2023'!F193</f>
        <v>529263</v>
      </c>
      <c r="G193">
        <f>'B 103 Q2 2023'!G193</f>
        <v>892631</v>
      </c>
      <c r="H193">
        <f>'B 103 Q2 2023'!H193</f>
        <v>4350276</v>
      </c>
      <c r="I193">
        <f>'B 103 Q2 2023'!I193</f>
        <v>14978</v>
      </c>
      <c r="J193">
        <f>'B 103 Q2 2023'!J193</f>
        <v>154598</v>
      </c>
      <c r="K193">
        <f>'B 103 Q2 2023'!K193</f>
        <v>74167</v>
      </c>
      <c r="L193">
        <f>'B 103 Q2 2023'!L193</f>
        <v>37900</v>
      </c>
      <c r="M193">
        <f>'B 103 Q2 2023'!M193</f>
        <v>3211</v>
      </c>
      <c r="N193">
        <f>'B 103 Q2 2023'!N193</f>
        <v>97058</v>
      </c>
      <c r="O193">
        <f>'B 103 Q2 2023'!O193</f>
        <v>13853</v>
      </c>
      <c r="P193">
        <f>'B 103 Q2 2023'!P193</f>
        <v>42011</v>
      </c>
      <c r="Q193">
        <f>'B 103 Q2 2023'!Q193</f>
        <v>7872</v>
      </c>
      <c r="R193">
        <f>'B 103 Q2 2023'!R193</f>
        <v>33322</v>
      </c>
      <c r="S193">
        <f>'B 103 Q2 2023'!S193</f>
        <v>115269</v>
      </c>
      <c r="T193">
        <f>'B 103 Q2 2023'!T193</f>
        <v>59237</v>
      </c>
      <c r="U193">
        <f>'B 103 Q2 2023'!U193</f>
        <v>56032</v>
      </c>
      <c r="V193">
        <f>'B 103 Q2 2023'!V193</f>
        <v>41861</v>
      </c>
      <c r="W193">
        <f>'B 103 Q2 2023'!W193</f>
        <v>334622</v>
      </c>
      <c r="X193">
        <f>'B 103 Q2 2023'!X193</f>
        <v>715287</v>
      </c>
      <c r="Y193">
        <f>'B 103 Q2 2023'!Y193</f>
        <v>171</v>
      </c>
      <c r="Z193">
        <f>'B 103 Q2 2023'!Z193</f>
        <v>16197</v>
      </c>
      <c r="AA193">
        <f>'B 103 Q2 2023'!AA193</f>
        <v>977573</v>
      </c>
      <c r="AB193">
        <f>'B 103 Q2 2023'!AB193</f>
        <v>1767384</v>
      </c>
      <c r="AC193">
        <f>'B 103 Q2 2023'!AC193</f>
        <v>5481599</v>
      </c>
      <c r="AD193">
        <f>'B 103 Q2 2023'!AD193</f>
        <v>1330818</v>
      </c>
      <c r="AE193">
        <f>'B 103 Q2 2023'!AE193</f>
        <v>110434</v>
      </c>
      <c r="AF193">
        <f>'B 103 Q2 2023'!AF193</f>
        <v>114334</v>
      </c>
      <c r="AG193">
        <f>'B 103 Q2 2023'!AG193</f>
        <v>1106050</v>
      </c>
      <c r="AH193">
        <f>'B 103 Q2 2023'!AH193</f>
        <v>1216136</v>
      </c>
      <c r="AI193">
        <f>'B 103 Q2 2023'!AI193</f>
        <v>536795</v>
      </c>
      <c r="AJ193">
        <f>'B 103 Q2 2023'!AJ193</f>
        <v>405603</v>
      </c>
      <c r="AK193">
        <f>'B 103 Q2 2023'!AK193</f>
        <v>273738</v>
      </c>
      <c r="AL193">
        <f>'B 103 Q2 2023'!AL193</f>
        <v>96259</v>
      </c>
      <c r="AM193">
        <f>'B 103 Q2 2023'!AM193</f>
        <v>627620</v>
      </c>
      <c r="AN193">
        <f>'B 103 Q2 2023'!AN193</f>
        <v>34543</v>
      </c>
      <c r="AO193">
        <f>'B 103 Q2 2023'!AO193</f>
        <v>2176223</v>
      </c>
      <c r="AP193">
        <f>'B 103 Q2 2023'!AP193</f>
        <v>5317476</v>
      </c>
      <c r="AQ193">
        <f>'B 103 Q2 2023'!AQ193</f>
        <v>3908353</v>
      </c>
      <c r="AR193">
        <f>'B 103 Q2 2023'!AR193</f>
        <v>3908353</v>
      </c>
      <c r="AS193">
        <f>'B 103 Q2 2023'!AS193</f>
        <v>0</v>
      </c>
      <c r="AT193">
        <f>'B 103 Q2 2023'!AT193</f>
        <v>543600</v>
      </c>
      <c r="AU193">
        <f>'B 103 Q2 2023'!AU193</f>
        <v>83.723055182825732</v>
      </c>
      <c r="AV193">
        <f>'B 103 Q2 2023'!AV193</f>
        <v>57.209805511472794</v>
      </c>
      <c r="AW193">
        <f>'B 103 Q2 2023'!AW193</f>
        <v>47.897797038357638</v>
      </c>
      <c r="AX193">
        <f>'B 103 Q2 2023'!AX193</f>
        <v>8942629</v>
      </c>
      <c r="AY193">
        <f>'B 103 Q2 2023'!AY193</f>
        <v>4592353</v>
      </c>
      <c r="AZ193">
        <f>'B 103 Q2 2023'!AZ193</f>
        <v>1753766</v>
      </c>
      <c r="BA193">
        <f>'B 103 Q2 2023'!BA193</f>
        <v>1474289</v>
      </c>
      <c r="BB193">
        <f>'B 103 Q2 2023'!BB193</f>
        <v>470416</v>
      </c>
      <c r="BC193">
        <f>'B 103 Q2 2023'!BC193</f>
        <v>893882</v>
      </c>
      <c r="BD193">
        <f>'B 103 Q2 2023'!BD193</f>
        <v>3461030</v>
      </c>
      <c r="BF193">
        <f t="shared" si="10"/>
        <v>83.723055182825732</v>
      </c>
      <c r="BG193">
        <f t="shared" si="8"/>
        <v>2176223</v>
      </c>
      <c r="BH193">
        <f t="shared" si="9"/>
        <v>2599311.49818624</v>
      </c>
      <c r="BI193">
        <f t="shared" si="11"/>
        <v>2070048.49818624</v>
      </c>
    </row>
    <row r="194" spans="1:61" x14ac:dyDescent="0.25">
      <c r="A194" t="str">
        <f>'B 103 Q2 2023'!A194</f>
        <v>1992Q2</v>
      </c>
      <c r="B194">
        <f>'B 103 Q2 2023'!B194</f>
        <v>10777916</v>
      </c>
      <c r="C194">
        <f>'B 103 Q2 2023'!C194</f>
        <v>6421316</v>
      </c>
      <c r="D194">
        <f>'B 103 Q2 2023'!D194</f>
        <v>3088618</v>
      </c>
      <c r="E194">
        <f>'B 103 Q2 2023'!E194</f>
        <v>1893297</v>
      </c>
      <c r="F194">
        <f>'B 103 Q2 2023'!F194</f>
        <v>538792</v>
      </c>
      <c r="G194">
        <f>'B 103 Q2 2023'!G194</f>
        <v>900609</v>
      </c>
      <c r="H194">
        <f>'B 103 Q2 2023'!H194</f>
        <v>4356600</v>
      </c>
      <c r="I194">
        <f>'B 103 Q2 2023'!I194</f>
        <v>14987</v>
      </c>
      <c r="J194">
        <f>'B 103 Q2 2023'!J194</f>
        <v>153585</v>
      </c>
      <c r="K194">
        <f>'B 103 Q2 2023'!K194</f>
        <v>73250</v>
      </c>
      <c r="L194">
        <f>'B 103 Q2 2023'!L194</f>
        <v>40597</v>
      </c>
      <c r="M194">
        <f>'B 103 Q2 2023'!M194</f>
        <v>3872</v>
      </c>
      <c r="N194">
        <f>'B 103 Q2 2023'!N194</f>
        <v>120338</v>
      </c>
      <c r="O194">
        <f>'B 103 Q2 2023'!O194</f>
        <v>14122</v>
      </c>
      <c r="P194">
        <f>'B 103 Q2 2023'!P194</f>
        <v>57611</v>
      </c>
      <c r="Q194">
        <f>'B 103 Q2 2023'!Q194</f>
        <v>7727</v>
      </c>
      <c r="R194">
        <f>'B 103 Q2 2023'!R194</f>
        <v>40878</v>
      </c>
      <c r="S194">
        <f>'B 103 Q2 2023'!S194</f>
        <v>116374</v>
      </c>
      <c r="T194">
        <f>'B 103 Q2 2023'!T194</f>
        <v>59501</v>
      </c>
      <c r="U194">
        <f>'B 103 Q2 2023'!U194</f>
        <v>56873</v>
      </c>
      <c r="V194">
        <f>'B 103 Q2 2023'!V194</f>
        <v>42279</v>
      </c>
      <c r="W194">
        <f>'B 103 Q2 2023'!W194</f>
        <v>330317</v>
      </c>
      <c r="X194">
        <f>'B 103 Q2 2023'!X194</f>
        <v>726010</v>
      </c>
      <c r="Y194">
        <f>'B 103 Q2 2023'!Y194</f>
        <v>162</v>
      </c>
      <c r="Z194">
        <f>'B 103 Q2 2023'!Z194</f>
        <v>17119</v>
      </c>
      <c r="AA194">
        <f>'B 103 Q2 2023'!AA194</f>
        <v>1019494</v>
      </c>
      <c r="AB194">
        <f>'B 103 Q2 2023'!AB194</f>
        <v>1698216</v>
      </c>
      <c r="AC194">
        <f>'B 103 Q2 2023'!AC194</f>
        <v>5491935</v>
      </c>
      <c r="AD194">
        <f>'B 103 Q2 2023'!AD194</f>
        <v>1352584</v>
      </c>
      <c r="AE194">
        <f>'B 103 Q2 2023'!AE194</f>
        <v>111996</v>
      </c>
      <c r="AF194">
        <f>'B 103 Q2 2023'!AF194</f>
        <v>115097</v>
      </c>
      <c r="AG194">
        <f>'B 103 Q2 2023'!AG194</f>
        <v>1125491</v>
      </c>
      <c r="AH194">
        <f>'B 103 Q2 2023'!AH194</f>
        <v>1197568</v>
      </c>
      <c r="AI194">
        <f>'B 103 Q2 2023'!AI194</f>
        <v>525425</v>
      </c>
      <c r="AJ194">
        <f>'B 103 Q2 2023'!AJ194</f>
        <v>403709</v>
      </c>
      <c r="AK194">
        <f>'B 103 Q2 2023'!AK194</f>
        <v>268434</v>
      </c>
      <c r="AL194">
        <f>'B 103 Q2 2023'!AL194</f>
        <v>98492</v>
      </c>
      <c r="AM194">
        <f>'B 103 Q2 2023'!AM194</f>
        <v>646811</v>
      </c>
      <c r="AN194">
        <f>'B 103 Q2 2023'!AN194</f>
        <v>31419</v>
      </c>
      <c r="AO194">
        <f>'B 103 Q2 2023'!AO194</f>
        <v>2165061</v>
      </c>
      <c r="AP194">
        <f>'B 103 Q2 2023'!AP194</f>
        <v>5285981</v>
      </c>
      <c r="AQ194">
        <f>'B 103 Q2 2023'!AQ194</f>
        <v>3870341</v>
      </c>
      <c r="AR194">
        <f>'B 103 Q2 2023'!AR194</f>
        <v>3870341</v>
      </c>
      <c r="AS194">
        <f>'B 103 Q2 2023'!AS194</f>
        <v>0</v>
      </c>
      <c r="AT194">
        <f>'B 103 Q2 2023'!AT194</f>
        <v>548213</v>
      </c>
      <c r="AU194">
        <f>'B 103 Q2 2023'!AU194</f>
        <v>83.590041918957795</v>
      </c>
      <c r="AV194">
        <f>'B 103 Q2 2023'!AV194</f>
        <v>57.714634157117182</v>
      </c>
      <c r="AW194">
        <f>'B 103 Q2 2023'!AW194</f>
        <v>48.243686885307376</v>
      </c>
      <c r="AX194">
        <f>'B 103 Q2 2023'!AX194</f>
        <v>8994565</v>
      </c>
      <c r="AY194">
        <f>'B 103 Q2 2023'!AY194</f>
        <v>4637965</v>
      </c>
      <c r="AZ194">
        <f>'B 103 Q2 2023'!AZ194</f>
        <v>1772822</v>
      </c>
      <c r="BA194">
        <f>'B 103 Q2 2023'!BA194</f>
        <v>1491880</v>
      </c>
      <c r="BB194">
        <f>'B 103 Q2 2023'!BB194</f>
        <v>479129</v>
      </c>
      <c r="BC194">
        <f>'B 103 Q2 2023'!BC194</f>
        <v>894134</v>
      </c>
      <c r="BD194">
        <f>'B 103 Q2 2023'!BD194</f>
        <v>3502630</v>
      </c>
      <c r="BF194">
        <f t="shared" si="10"/>
        <v>83.590041918957795</v>
      </c>
      <c r="BG194">
        <f t="shared" si="8"/>
        <v>2165061</v>
      </c>
      <c r="BH194">
        <f t="shared" si="9"/>
        <v>2590094.4063397762</v>
      </c>
      <c r="BI194">
        <f t="shared" si="11"/>
        <v>2051302.4063397762</v>
      </c>
    </row>
    <row r="195" spans="1:61" x14ac:dyDescent="0.25">
      <c r="A195" t="str">
        <f>'B 103 Q2 2023'!A195</f>
        <v>1992Q3</v>
      </c>
      <c r="B195">
        <f>'B 103 Q2 2023'!B195</f>
        <v>10747398</v>
      </c>
      <c r="C195">
        <f>'B 103 Q2 2023'!C195</f>
        <v>6380197</v>
      </c>
      <c r="D195">
        <f>'B 103 Q2 2023'!D195</f>
        <v>3019019</v>
      </c>
      <c r="E195">
        <f>'B 103 Q2 2023'!E195</f>
        <v>1906588</v>
      </c>
      <c r="F195">
        <f>'B 103 Q2 2023'!F195</f>
        <v>548040</v>
      </c>
      <c r="G195">
        <f>'B 103 Q2 2023'!G195</f>
        <v>906550</v>
      </c>
      <c r="H195">
        <f>'B 103 Q2 2023'!H195</f>
        <v>4367201</v>
      </c>
      <c r="I195">
        <f>'B 103 Q2 2023'!I195</f>
        <v>15639</v>
      </c>
      <c r="J195">
        <f>'B 103 Q2 2023'!J195</f>
        <v>151780</v>
      </c>
      <c r="K195">
        <f>'B 103 Q2 2023'!K195</f>
        <v>74612</v>
      </c>
      <c r="L195">
        <f>'B 103 Q2 2023'!L195</f>
        <v>44253</v>
      </c>
      <c r="M195">
        <f>'B 103 Q2 2023'!M195</f>
        <v>3194</v>
      </c>
      <c r="N195">
        <f>'B 103 Q2 2023'!N195</f>
        <v>115495</v>
      </c>
      <c r="O195">
        <f>'B 103 Q2 2023'!O195</f>
        <v>14757</v>
      </c>
      <c r="P195">
        <f>'B 103 Q2 2023'!P195</f>
        <v>52292</v>
      </c>
      <c r="Q195">
        <f>'B 103 Q2 2023'!Q195</f>
        <v>8462</v>
      </c>
      <c r="R195">
        <f>'B 103 Q2 2023'!R195</f>
        <v>39984</v>
      </c>
      <c r="S195">
        <f>'B 103 Q2 2023'!S195</f>
        <v>117612</v>
      </c>
      <c r="T195">
        <f>'B 103 Q2 2023'!T195</f>
        <v>59769</v>
      </c>
      <c r="U195">
        <f>'B 103 Q2 2023'!U195</f>
        <v>57843</v>
      </c>
      <c r="V195">
        <f>'B 103 Q2 2023'!V195</f>
        <v>41093</v>
      </c>
      <c r="W195">
        <f>'B 103 Q2 2023'!W195</f>
        <v>329952</v>
      </c>
      <c r="X195">
        <f>'B 103 Q2 2023'!X195</f>
        <v>736376</v>
      </c>
      <c r="Y195">
        <f>'B 103 Q2 2023'!Y195</f>
        <v>170</v>
      </c>
      <c r="Z195">
        <f>'B 103 Q2 2023'!Z195</f>
        <v>18891</v>
      </c>
      <c r="AA195">
        <f>'B 103 Q2 2023'!AA195</f>
        <v>1031412</v>
      </c>
      <c r="AB195">
        <f>'B 103 Q2 2023'!AB195</f>
        <v>1686722</v>
      </c>
      <c r="AC195">
        <f>'B 103 Q2 2023'!AC195</f>
        <v>5521130</v>
      </c>
      <c r="AD195">
        <f>'B 103 Q2 2023'!AD195</f>
        <v>1365248</v>
      </c>
      <c r="AE195">
        <f>'B 103 Q2 2023'!AE195</f>
        <v>108216</v>
      </c>
      <c r="AF195">
        <f>'B 103 Q2 2023'!AF195</f>
        <v>116104</v>
      </c>
      <c r="AG195">
        <f>'B 103 Q2 2023'!AG195</f>
        <v>1140928</v>
      </c>
      <c r="AH195">
        <f>'B 103 Q2 2023'!AH195</f>
        <v>1181194</v>
      </c>
      <c r="AI195">
        <f>'B 103 Q2 2023'!AI195</f>
        <v>517213</v>
      </c>
      <c r="AJ195">
        <f>'B 103 Q2 2023'!AJ195</f>
        <v>404866</v>
      </c>
      <c r="AK195">
        <f>'B 103 Q2 2023'!AK195</f>
        <v>259115</v>
      </c>
      <c r="AL195">
        <f>'B 103 Q2 2023'!AL195</f>
        <v>97055</v>
      </c>
      <c r="AM195">
        <f>'B 103 Q2 2023'!AM195</f>
        <v>655379</v>
      </c>
      <c r="AN195">
        <f>'B 103 Q2 2023'!AN195</f>
        <v>35418</v>
      </c>
      <c r="AO195">
        <f>'B 103 Q2 2023'!AO195</f>
        <v>2186836</v>
      </c>
      <c r="AP195">
        <f>'B 103 Q2 2023'!AP195</f>
        <v>5226268</v>
      </c>
      <c r="AQ195">
        <f>'B 103 Q2 2023'!AQ195</f>
        <v>3966349</v>
      </c>
      <c r="AR195">
        <f>'B 103 Q2 2023'!AR195</f>
        <v>3966349</v>
      </c>
      <c r="AS195">
        <f>'B 103 Q2 2023'!AS195</f>
        <v>0</v>
      </c>
      <c r="AT195">
        <f>'B 103 Q2 2023'!AT195</f>
        <v>549027</v>
      </c>
      <c r="AU195">
        <f>'B 103 Q2 2023'!AU195</f>
        <v>86.397715891595183</v>
      </c>
      <c r="AV195">
        <f>'B 103 Q2 2023'!AV195</f>
        <v>56.394901572858672</v>
      </c>
      <c r="AW195">
        <f>'B 103 Q2 2023'!AW195</f>
        <v>48.723906838263183</v>
      </c>
      <c r="AX195">
        <f>'B 103 Q2 2023'!AX195</f>
        <v>9062630</v>
      </c>
      <c r="AY195">
        <f>'B 103 Q2 2023'!AY195</f>
        <v>4695429</v>
      </c>
      <c r="AZ195">
        <f>'B 103 Q2 2023'!AZ195</f>
        <v>1789570</v>
      </c>
      <c r="BA195">
        <f>'B 103 Q2 2023'!BA195</f>
        <v>1510532</v>
      </c>
      <c r="BB195">
        <f>'B 103 Q2 2023'!BB195</f>
        <v>487617</v>
      </c>
      <c r="BC195">
        <f>'B 103 Q2 2023'!BC195</f>
        <v>907710</v>
      </c>
      <c r="BD195">
        <f>'B 103 Q2 2023'!BD195</f>
        <v>3541500</v>
      </c>
      <c r="BF195">
        <f t="shared" si="10"/>
        <v>86.397715891595183</v>
      </c>
      <c r="BG195">
        <f t="shared" si="8"/>
        <v>2186836</v>
      </c>
      <c r="BH195">
        <f t="shared" si="9"/>
        <v>2531127.0991745475</v>
      </c>
      <c r="BI195">
        <f t="shared" si="11"/>
        <v>1983087.0991745475</v>
      </c>
    </row>
    <row r="196" spans="1:61" x14ac:dyDescent="0.25">
      <c r="A196" t="str">
        <f>'B 103 Q2 2023'!A196</f>
        <v>1992Q4</v>
      </c>
      <c r="B196">
        <f>'B 103 Q2 2023'!B196</f>
        <v>10655010</v>
      </c>
      <c r="C196">
        <f>'B 103 Q2 2023'!C196</f>
        <v>6336104</v>
      </c>
      <c r="D196">
        <f>'B 103 Q2 2023'!D196</f>
        <v>2949942</v>
      </c>
      <c r="E196">
        <f>'B 103 Q2 2023'!E196</f>
        <v>1915613</v>
      </c>
      <c r="F196">
        <f>'B 103 Q2 2023'!F196</f>
        <v>560122</v>
      </c>
      <c r="G196">
        <f>'B 103 Q2 2023'!G196</f>
        <v>910426</v>
      </c>
      <c r="H196">
        <f>'B 103 Q2 2023'!H196</f>
        <v>4318906</v>
      </c>
      <c r="I196">
        <f>'B 103 Q2 2023'!I196</f>
        <v>15791</v>
      </c>
      <c r="J196">
        <f>'B 103 Q2 2023'!J196</f>
        <v>158671</v>
      </c>
      <c r="K196">
        <f>'B 103 Q2 2023'!K196</f>
        <v>75991</v>
      </c>
      <c r="L196">
        <f>'B 103 Q2 2023'!L196</f>
        <v>47346</v>
      </c>
      <c r="M196">
        <f>'B 103 Q2 2023'!M196</f>
        <v>5057</v>
      </c>
      <c r="N196">
        <f>'B 103 Q2 2023'!N196</f>
        <v>132031</v>
      </c>
      <c r="O196">
        <f>'B 103 Q2 2023'!O196</f>
        <v>17044</v>
      </c>
      <c r="P196">
        <f>'B 103 Q2 2023'!P196</f>
        <v>60589</v>
      </c>
      <c r="Q196">
        <f>'B 103 Q2 2023'!Q196</f>
        <v>8585</v>
      </c>
      <c r="R196">
        <f>'B 103 Q2 2023'!R196</f>
        <v>45813</v>
      </c>
      <c r="S196">
        <f>'B 103 Q2 2023'!S196</f>
        <v>125777</v>
      </c>
      <c r="T196">
        <f>'B 103 Q2 2023'!T196</f>
        <v>60036</v>
      </c>
      <c r="U196">
        <f>'B 103 Q2 2023'!U196</f>
        <v>65741</v>
      </c>
      <c r="V196">
        <f>'B 103 Q2 2023'!V196</f>
        <v>42164</v>
      </c>
      <c r="W196">
        <f>'B 103 Q2 2023'!W196</f>
        <v>335563</v>
      </c>
      <c r="X196">
        <f>'B 103 Q2 2023'!X196</f>
        <v>661560</v>
      </c>
      <c r="Y196">
        <f>'B 103 Q2 2023'!Y196</f>
        <v>172</v>
      </c>
      <c r="Z196">
        <f>'B 103 Q2 2023'!Z196</f>
        <v>21148</v>
      </c>
      <c r="AA196">
        <f>'B 103 Q2 2023'!AA196</f>
        <v>988942</v>
      </c>
      <c r="AB196">
        <f>'B 103 Q2 2023'!AB196</f>
        <v>1708693</v>
      </c>
      <c r="AC196">
        <f>'B 103 Q2 2023'!AC196</f>
        <v>5525978</v>
      </c>
      <c r="AD196">
        <f>'B 103 Q2 2023'!AD196</f>
        <v>1379895</v>
      </c>
      <c r="AE196">
        <f>'B 103 Q2 2023'!AE196</f>
        <v>107106</v>
      </c>
      <c r="AF196">
        <f>'B 103 Q2 2023'!AF196</f>
        <v>118285</v>
      </c>
      <c r="AG196">
        <f>'B 103 Q2 2023'!AG196</f>
        <v>1154504</v>
      </c>
      <c r="AH196">
        <f>'B 103 Q2 2023'!AH196</f>
        <v>1165105</v>
      </c>
      <c r="AI196">
        <f>'B 103 Q2 2023'!AI196</f>
        <v>513956</v>
      </c>
      <c r="AJ196">
        <f>'B 103 Q2 2023'!AJ196</f>
        <v>411957</v>
      </c>
      <c r="AK196">
        <f>'B 103 Q2 2023'!AK196</f>
        <v>239192</v>
      </c>
      <c r="AL196">
        <f>'B 103 Q2 2023'!AL196</f>
        <v>100117</v>
      </c>
      <c r="AM196">
        <f>'B 103 Q2 2023'!AM196</f>
        <v>682817</v>
      </c>
      <c r="AN196">
        <f>'B 103 Q2 2023'!AN196</f>
        <v>35344</v>
      </c>
      <c r="AO196">
        <f>'B 103 Q2 2023'!AO196</f>
        <v>2162700</v>
      </c>
      <c r="AP196">
        <f>'B 103 Q2 2023'!AP196</f>
        <v>5129032</v>
      </c>
      <c r="AQ196">
        <f>'B 103 Q2 2023'!AQ196</f>
        <v>4361179</v>
      </c>
      <c r="AR196">
        <f>'B 103 Q2 2023'!AR196</f>
        <v>4361179</v>
      </c>
      <c r="AS196">
        <f>'B 103 Q2 2023'!AS196</f>
        <v>0</v>
      </c>
      <c r="AT196">
        <f>'B 103 Q2 2023'!AT196</f>
        <v>559391</v>
      </c>
      <c r="AU196">
        <f>'B 103 Q2 2023'!AU196</f>
        <v>95.935655218246126</v>
      </c>
      <c r="AV196">
        <f>'B 103 Q2 2023'!AV196</f>
        <v>51.721646438717585</v>
      </c>
      <c r="AW196">
        <f>'B 103 Q2 2023'!AW196</f>
        <v>49.619500400648384</v>
      </c>
      <c r="AX196">
        <f>'B 103 Q2 2023'!AX196</f>
        <v>9053884</v>
      </c>
      <c r="AY196">
        <f>'B 103 Q2 2023'!AY196</f>
        <v>4734978</v>
      </c>
      <c r="AZ196">
        <f>'B 103 Q2 2023'!AZ196</f>
        <v>1805198</v>
      </c>
      <c r="BA196">
        <f>'B 103 Q2 2023'!BA196</f>
        <v>1530640</v>
      </c>
      <c r="BB196">
        <f>'B 103 Q2 2023'!BB196</f>
        <v>496606</v>
      </c>
      <c r="BC196">
        <f>'B 103 Q2 2023'!BC196</f>
        <v>902534</v>
      </c>
      <c r="BD196">
        <f>'B 103 Q2 2023'!BD196</f>
        <v>3527906</v>
      </c>
      <c r="BF196">
        <f t="shared" si="10"/>
        <v>95.935655218246126</v>
      </c>
      <c r="BG196">
        <f t="shared" si="8"/>
        <v>2162700</v>
      </c>
      <c r="BH196">
        <f t="shared" si="9"/>
        <v>2254323.4786691419</v>
      </c>
      <c r="BI196">
        <f t="shared" si="11"/>
        <v>1694201.4786691419</v>
      </c>
    </row>
    <row r="197" spans="1:61" x14ac:dyDescent="0.25">
      <c r="A197" t="str">
        <f>'B 103 Q2 2023'!A197</f>
        <v>1993Q1</v>
      </c>
      <c r="B197">
        <f>'B 103 Q2 2023'!B197</f>
        <v>10761100</v>
      </c>
      <c r="C197">
        <f>'B 103 Q2 2023'!C197</f>
        <v>6352858</v>
      </c>
      <c r="D197">
        <f>'B 103 Q2 2023'!D197</f>
        <v>2929995</v>
      </c>
      <c r="E197">
        <f>'B 103 Q2 2023'!E197</f>
        <v>1935244</v>
      </c>
      <c r="F197">
        <f>'B 103 Q2 2023'!F197</f>
        <v>564842</v>
      </c>
      <c r="G197">
        <f>'B 103 Q2 2023'!G197</f>
        <v>922777</v>
      </c>
      <c r="H197">
        <f>'B 103 Q2 2023'!H197</f>
        <v>4408242</v>
      </c>
      <c r="I197">
        <f>'B 103 Q2 2023'!I197</f>
        <v>13489</v>
      </c>
      <c r="J197">
        <f>'B 103 Q2 2023'!J197</f>
        <v>152194</v>
      </c>
      <c r="K197">
        <f>'B 103 Q2 2023'!K197</f>
        <v>82120</v>
      </c>
      <c r="L197">
        <f>'B 103 Q2 2023'!L197</f>
        <v>47510</v>
      </c>
      <c r="M197">
        <f>'B 103 Q2 2023'!M197</f>
        <v>3905</v>
      </c>
      <c r="N197">
        <f>'B 103 Q2 2023'!N197</f>
        <v>118464</v>
      </c>
      <c r="O197">
        <f>'B 103 Q2 2023'!O197</f>
        <v>15860</v>
      </c>
      <c r="P197">
        <f>'B 103 Q2 2023'!P197</f>
        <v>42943</v>
      </c>
      <c r="Q197">
        <f>'B 103 Q2 2023'!Q197</f>
        <v>15167</v>
      </c>
      <c r="R197">
        <f>'B 103 Q2 2023'!R197</f>
        <v>44494</v>
      </c>
      <c r="S197">
        <f>'B 103 Q2 2023'!S197</f>
        <v>121475</v>
      </c>
      <c r="T197">
        <f>'B 103 Q2 2023'!T197</f>
        <v>58124</v>
      </c>
      <c r="U197">
        <f>'B 103 Q2 2023'!U197</f>
        <v>63351</v>
      </c>
      <c r="V197">
        <f>'B 103 Q2 2023'!V197</f>
        <v>34864</v>
      </c>
      <c r="W197">
        <f>'B 103 Q2 2023'!W197</f>
        <v>359409</v>
      </c>
      <c r="X197">
        <f>'B 103 Q2 2023'!X197</f>
        <v>675320</v>
      </c>
      <c r="Y197">
        <f>'B 103 Q2 2023'!Y197</f>
        <v>176</v>
      </c>
      <c r="Z197">
        <f>'B 103 Q2 2023'!Z197</f>
        <v>23483</v>
      </c>
      <c r="AA197">
        <f>'B 103 Q2 2023'!AA197</f>
        <v>1025995</v>
      </c>
      <c r="AB197">
        <f>'B 103 Q2 2023'!AB197</f>
        <v>1749838</v>
      </c>
      <c r="AC197">
        <f>'B 103 Q2 2023'!AC197</f>
        <v>5587839</v>
      </c>
      <c r="AD197">
        <f>'B 103 Q2 2023'!AD197</f>
        <v>1445589</v>
      </c>
      <c r="AE197">
        <f>'B 103 Q2 2023'!AE197</f>
        <v>113900</v>
      </c>
      <c r="AF197">
        <f>'B 103 Q2 2023'!AF197</f>
        <v>119327</v>
      </c>
      <c r="AG197">
        <f>'B 103 Q2 2023'!AG197</f>
        <v>1212362</v>
      </c>
      <c r="AH197">
        <f>'B 103 Q2 2023'!AH197</f>
        <v>1143794</v>
      </c>
      <c r="AI197">
        <f>'B 103 Q2 2023'!AI197</f>
        <v>508097</v>
      </c>
      <c r="AJ197">
        <f>'B 103 Q2 2023'!AJ197</f>
        <v>405744</v>
      </c>
      <c r="AK197">
        <f>'B 103 Q2 2023'!AK197</f>
        <v>229953</v>
      </c>
      <c r="AL197">
        <f>'B 103 Q2 2023'!AL197</f>
        <v>103766</v>
      </c>
      <c r="AM197">
        <f>'B 103 Q2 2023'!AM197</f>
        <v>666438</v>
      </c>
      <c r="AN197">
        <f>'B 103 Q2 2023'!AN197</f>
        <v>41686</v>
      </c>
      <c r="AO197">
        <f>'B 103 Q2 2023'!AO197</f>
        <v>2186566</v>
      </c>
      <c r="AP197">
        <f>'B 103 Q2 2023'!AP197</f>
        <v>5173261</v>
      </c>
      <c r="AQ197">
        <f>'B 103 Q2 2023'!AQ197</f>
        <v>4481787</v>
      </c>
      <c r="AR197">
        <f>'B 103 Q2 2023'!AR197</f>
        <v>4481787</v>
      </c>
      <c r="AS197">
        <f>'B 103 Q2 2023'!AS197</f>
        <v>0</v>
      </c>
      <c r="AT197">
        <f>'B 103 Q2 2023'!AT197</f>
        <v>566741</v>
      </c>
      <c r="AU197">
        <f>'B 103 Q2 2023'!AU197</f>
        <v>97.588898889928814</v>
      </c>
      <c r="AV197">
        <f>'B 103 Q2 2023'!AV197</f>
        <v>51.289854102621106</v>
      </c>
      <c r="AW197">
        <f>'B 103 Q2 2023'!AW197</f>
        <v>50.05320386099892</v>
      </c>
      <c r="AX197">
        <f>'B 103 Q2 2023'!AX197</f>
        <v>9214602</v>
      </c>
      <c r="AY197">
        <f>'B 103 Q2 2023'!AY197</f>
        <v>4806360</v>
      </c>
      <c r="AZ197">
        <f>'B 103 Q2 2023'!AZ197</f>
        <v>1819795</v>
      </c>
      <c r="BA197">
        <f>'B 103 Q2 2023'!BA197</f>
        <v>1551484</v>
      </c>
      <c r="BB197">
        <f>'B 103 Q2 2023'!BB197</f>
        <v>505661</v>
      </c>
      <c r="BC197">
        <f>'B 103 Q2 2023'!BC197</f>
        <v>929420</v>
      </c>
      <c r="BD197">
        <f>'B 103 Q2 2023'!BD197</f>
        <v>3626763</v>
      </c>
      <c r="BF197">
        <f t="shared" si="10"/>
        <v>97.588898889928814</v>
      </c>
      <c r="BG197">
        <f t="shared" si="8"/>
        <v>2186566</v>
      </c>
      <c r="BH197">
        <f t="shared" si="9"/>
        <v>2240588.8629466379</v>
      </c>
      <c r="BI197">
        <f t="shared" si="11"/>
        <v>1675746.8629466379</v>
      </c>
    </row>
    <row r="198" spans="1:61" x14ac:dyDescent="0.25">
      <c r="A198" t="str">
        <f>'B 103 Q2 2023'!A198</f>
        <v>1993Q2</v>
      </c>
      <c r="B198">
        <f>'B 103 Q2 2023'!B198</f>
        <v>10868790</v>
      </c>
      <c r="C198">
        <f>'B 103 Q2 2023'!C198</f>
        <v>6380874</v>
      </c>
      <c r="D198">
        <f>'B 103 Q2 2023'!D198</f>
        <v>2921594</v>
      </c>
      <c r="E198">
        <f>'B 103 Q2 2023'!E198</f>
        <v>1953572</v>
      </c>
      <c r="F198">
        <f>'B 103 Q2 2023'!F198</f>
        <v>573731</v>
      </c>
      <c r="G198">
        <f>'B 103 Q2 2023'!G198</f>
        <v>931977</v>
      </c>
      <c r="H198">
        <f>'B 103 Q2 2023'!H198</f>
        <v>4487916</v>
      </c>
      <c r="I198">
        <f>'B 103 Q2 2023'!I198</f>
        <v>13667</v>
      </c>
      <c r="J198">
        <f>'B 103 Q2 2023'!J198</f>
        <v>158090</v>
      </c>
      <c r="K198">
        <f>'B 103 Q2 2023'!K198</f>
        <v>85412</v>
      </c>
      <c r="L198">
        <f>'B 103 Q2 2023'!L198</f>
        <v>45896</v>
      </c>
      <c r="M198">
        <f>'B 103 Q2 2023'!M198</f>
        <v>3071</v>
      </c>
      <c r="N198">
        <f>'B 103 Q2 2023'!N198</f>
        <v>124607</v>
      </c>
      <c r="O198">
        <f>'B 103 Q2 2023'!O198</f>
        <v>18076</v>
      </c>
      <c r="P198">
        <f>'B 103 Q2 2023'!P198</f>
        <v>47830</v>
      </c>
      <c r="Q198">
        <f>'B 103 Q2 2023'!Q198</f>
        <v>11620</v>
      </c>
      <c r="R198">
        <f>'B 103 Q2 2023'!R198</f>
        <v>47081</v>
      </c>
      <c r="S198">
        <f>'B 103 Q2 2023'!S198</f>
        <v>120744</v>
      </c>
      <c r="T198">
        <f>'B 103 Q2 2023'!T198</f>
        <v>56191</v>
      </c>
      <c r="U198">
        <f>'B 103 Q2 2023'!U198</f>
        <v>64553</v>
      </c>
      <c r="V198">
        <f>'B 103 Q2 2023'!V198</f>
        <v>41650</v>
      </c>
      <c r="W198">
        <f>'B 103 Q2 2023'!W198</f>
        <v>370027</v>
      </c>
      <c r="X198">
        <f>'B 103 Q2 2023'!X198</f>
        <v>683125</v>
      </c>
      <c r="Y198">
        <f>'B 103 Q2 2023'!Y198</f>
        <v>181</v>
      </c>
      <c r="Z198">
        <f>'B 103 Q2 2023'!Z198</f>
        <v>25215</v>
      </c>
      <c r="AA198">
        <f>'B 103 Q2 2023'!AA198</f>
        <v>1057388</v>
      </c>
      <c r="AB198">
        <f>'B 103 Q2 2023'!AB198</f>
        <v>1758843</v>
      </c>
      <c r="AC198">
        <f>'B 103 Q2 2023'!AC198</f>
        <v>5655143</v>
      </c>
      <c r="AD198">
        <f>'B 103 Q2 2023'!AD198</f>
        <v>1503576</v>
      </c>
      <c r="AE198">
        <f>'B 103 Q2 2023'!AE198</f>
        <v>124025</v>
      </c>
      <c r="AF198">
        <f>'B 103 Q2 2023'!AF198</f>
        <v>120705</v>
      </c>
      <c r="AG198">
        <f>'B 103 Q2 2023'!AG198</f>
        <v>1258846</v>
      </c>
      <c r="AH198">
        <f>'B 103 Q2 2023'!AH198</f>
        <v>1127962</v>
      </c>
      <c r="AI198">
        <f>'B 103 Q2 2023'!AI198</f>
        <v>507802</v>
      </c>
      <c r="AJ198">
        <f>'B 103 Q2 2023'!AJ198</f>
        <v>398592</v>
      </c>
      <c r="AK198">
        <f>'B 103 Q2 2023'!AK198</f>
        <v>221569</v>
      </c>
      <c r="AL198">
        <f>'B 103 Q2 2023'!AL198</f>
        <v>109112</v>
      </c>
      <c r="AM198">
        <f>'B 103 Q2 2023'!AM198</f>
        <v>668865</v>
      </c>
      <c r="AN198">
        <f>'B 103 Q2 2023'!AN198</f>
        <v>38333</v>
      </c>
      <c r="AO198">
        <f>'B 103 Q2 2023'!AO198</f>
        <v>2207295</v>
      </c>
      <c r="AP198">
        <f>'B 103 Q2 2023'!AP198</f>
        <v>5213647</v>
      </c>
      <c r="AQ198">
        <f>'B 103 Q2 2023'!AQ198</f>
        <v>4502439</v>
      </c>
      <c r="AR198">
        <f>'B 103 Q2 2023'!AR198</f>
        <v>4502439</v>
      </c>
      <c r="AS198">
        <f>'B 103 Q2 2023'!AS198</f>
        <v>0</v>
      </c>
      <c r="AT198">
        <f>'B 103 Q2 2023'!AT198</f>
        <v>567120</v>
      </c>
      <c r="AU198">
        <f>'B 103 Q2 2023'!AU198</f>
        <v>97.23633893783537</v>
      </c>
      <c r="AV198">
        <f>'B 103 Q2 2023'!AV198</f>
        <v>51.908625916498274</v>
      </c>
      <c r="AW198">
        <f>'B 103 Q2 2023'!AW198</f>
        <v>50.474047434139322</v>
      </c>
      <c r="AX198">
        <f>'B 103 Q2 2023'!AX198</f>
        <v>9351859</v>
      </c>
      <c r="AY198">
        <f>'B 103 Q2 2023'!AY198</f>
        <v>4863943</v>
      </c>
      <c r="AZ198">
        <f>'B 103 Q2 2023'!AZ198</f>
        <v>1844956</v>
      </c>
      <c r="BA198">
        <f>'B 103 Q2 2023'!BA198</f>
        <v>1574201</v>
      </c>
      <c r="BB198">
        <f>'B 103 Q2 2023'!BB198</f>
        <v>514859</v>
      </c>
      <c r="BC198">
        <f>'B 103 Q2 2023'!BC198</f>
        <v>929927</v>
      </c>
      <c r="BD198">
        <f>'B 103 Q2 2023'!BD198</f>
        <v>3696716</v>
      </c>
      <c r="BF198">
        <f t="shared" si="10"/>
        <v>97.23633893783537</v>
      </c>
      <c r="BG198">
        <f t="shared" si="8"/>
        <v>2207295</v>
      </c>
      <c r="BH198">
        <f t="shared" si="9"/>
        <v>2270030.9617900737</v>
      </c>
      <c r="BI198">
        <f t="shared" si="11"/>
        <v>1696299.9617900737</v>
      </c>
    </row>
    <row r="199" spans="1:61" x14ac:dyDescent="0.25">
      <c r="A199" t="str">
        <f>'B 103 Q2 2023'!A199</f>
        <v>1993Q3</v>
      </c>
      <c r="B199">
        <f>'B 103 Q2 2023'!B199</f>
        <v>10975785</v>
      </c>
      <c r="C199">
        <f>'B 103 Q2 2023'!C199</f>
        <v>6413101</v>
      </c>
      <c r="D199">
        <f>'B 103 Q2 2023'!D199</f>
        <v>2926931</v>
      </c>
      <c r="E199">
        <f>'B 103 Q2 2023'!E199</f>
        <v>1970875</v>
      </c>
      <c r="F199">
        <f>'B 103 Q2 2023'!F199</f>
        <v>579688</v>
      </c>
      <c r="G199">
        <f>'B 103 Q2 2023'!G199</f>
        <v>935607</v>
      </c>
      <c r="H199">
        <f>'B 103 Q2 2023'!H199</f>
        <v>4562684</v>
      </c>
      <c r="I199">
        <f>'B 103 Q2 2023'!I199</f>
        <v>15278</v>
      </c>
      <c r="J199">
        <f>'B 103 Q2 2023'!J199</f>
        <v>154034</v>
      </c>
      <c r="K199">
        <f>'B 103 Q2 2023'!K199</f>
        <v>81130</v>
      </c>
      <c r="L199">
        <f>'B 103 Q2 2023'!L199</f>
        <v>44699</v>
      </c>
      <c r="M199">
        <f>'B 103 Q2 2023'!M199</f>
        <v>1963</v>
      </c>
      <c r="N199">
        <f>'B 103 Q2 2023'!N199</f>
        <v>143150</v>
      </c>
      <c r="O199">
        <f>'B 103 Q2 2023'!O199</f>
        <v>16698</v>
      </c>
      <c r="P199">
        <f>'B 103 Q2 2023'!P199</f>
        <v>53078</v>
      </c>
      <c r="Q199">
        <f>'B 103 Q2 2023'!Q199</f>
        <v>17224</v>
      </c>
      <c r="R199">
        <f>'B 103 Q2 2023'!R199</f>
        <v>56150</v>
      </c>
      <c r="S199">
        <f>'B 103 Q2 2023'!S199</f>
        <v>120845</v>
      </c>
      <c r="T199">
        <f>'B 103 Q2 2023'!T199</f>
        <v>54237</v>
      </c>
      <c r="U199">
        <f>'B 103 Q2 2023'!U199</f>
        <v>66608</v>
      </c>
      <c r="V199">
        <f>'B 103 Q2 2023'!V199</f>
        <v>39106</v>
      </c>
      <c r="W199">
        <f>'B 103 Q2 2023'!W199</f>
        <v>388666</v>
      </c>
      <c r="X199">
        <f>'B 103 Q2 2023'!X199</f>
        <v>700580</v>
      </c>
      <c r="Y199">
        <f>'B 103 Q2 2023'!Y199</f>
        <v>184</v>
      </c>
      <c r="Z199">
        <f>'B 103 Q2 2023'!Z199</f>
        <v>27899</v>
      </c>
      <c r="AA199">
        <f>'B 103 Q2 2023'!AA199</f>
        <v>1082549</v>
      </c>
      <c r="AB199">
        <f>'B 103 Q2 2023'!AB199</f>
        <v>1762601</v>
      </c>
      <c r="AC199">
        <f>'B 103 Q2 2023'!AC199</f>
        <v>5689897</v>
      </c>
      <c r="AD199">
        <f>'B 103 Q2 2023'!AD199</f>
        <v>1548852</v>
      </c>
      <c r="AE199">
        <f>'B 103 Q2 2023'!AE199</f>
        <v>123232</v>
      </c>
      <c r="AF199">
        <f>'B 103 Q2 2023'!AF199</f>
        <v>122697</v>
      </c>
      <c r="AG199">
        <f>'B 103 Q2 2023'!AG199</f>
        <v>1302923</v>
      </c>
      <c r="AH199">
        <f>'B 103 Q2 2023'!AH199</f>
        <v>1109696</v>
      </c>
      <c r="AI199">
        <f>'B 103 Q2 2023'!AI199</f>
        <v>500973</v>
      </c>
      <c r="AJ199">
        <f>'B 103 Q2 2023'!AJ199</f>
        <v>390574</v>
      </c>
      <c r="AK199">
        <f>'B 103 Q2 2023'!AK199</f>
        <v>218149</v>
      </c>
      <c r="AL199">
        <f>'B 103 Q2 2023'!AL199</f>
        <v>113751</v>
      </c>
      <c r="AM199">
        <f>'B 103 Q2 2023'!AM199</f>
        <v>678048</v>
      </c>
      <c r="AN199">
        <f>'B 103 Q2 2023'!AN199</f>
        <v>41382</v>
      </c>
      <c r="AO199">
        <f>'B 103 Q2 2023'!AO199</f>
        <v>2198168</v>
      </c>
      <c r="AP199">
        <f>'B 103 Q2 2023'!AP199</f>
        <v>5285888</v>
      </c>
      <c r="AQ199">
        <f>'B 103 Q2 2023'!AQ199</f>
        <v>4628385</v>
      </c>
      <c r="AR199">
        <f>'B 103 Q2 2023'!AR199</f>
        <v>4628385</v>
      </c>
      <c r="AS199">
        <f>'B 103 Q2 2023'!AS199</f>
        <v>0</v>
      </c>
      <c r="AT199">
        <f>'B 103 Q2 2023'!AT199</f>
        <v>560165</v>
      </c>
      <c r="AU199">
        <f>'B 103 Q2 2023'!AU199</f>
        <v>98.158524495789806</v>
      </c>
      <c r="AV199">
        <f>'B 103 Q2 2023'!AV199</f>
        <v>51.238752806073194</v>
      </c>
      <c r="AW199">
        <f>'B 103 Q2 2023'!AW199</f>
        <v>50.295203724486527</v>
      </c>
      <c r="AX199">
        <f>'B 103 Q2 2023'!AX199</f>
        <v>9486716</v>
      </c>
      <c r="AY199">
        <f>'B 103 Q2 2023'!AY199</f>
        <v>4924032</v>
      </c>
      <c r="AZ199">
        <f>'B 103 Q2 2023'!AZ199</f>
        <v>1860294</v>
      </c>
      <c r="BA199">
        <f>'B 103 Q2 2023'!BA199</f>
        <v>1596701</v>
      </c>
      <c r="BB199">
        <f>'B 103 Q2 2023'!BB199</f>
        <v>523774</v>
      </c>
      <c r="BC199">
        <f>'B 103 Q2 2023'!BC199</f>
        <v>943263</v>
      </c>
      <c r="BD199">
        <f>'B 103 Q2 2023'!BD199</f>
        <v>3796819</v>
      </c>
      <c r="BF199">
        <f t="shared" si="10"/>
        <v>98.158524495789806</v>
      </c>
      <c r="BG199">
        <f t="shared" ref="BG199:BG262" si="12">AO199</f>
        <v>2198168</v>
      </c>
      <c r="BH199">
        <f t="shared" ref="BH199:BH262" si="13">BG199*100/BF199</f>
        <v>2239406.1150484015</v>
      </c>
      <c r="BI199">
        <f t="shared" si="11"/>
        <v>1659718.1150484015</v>
      </c>
    </row>
    <row r="200" spans="1:61" x14ac:dyDescent="0.25">
      <c r="A200" t="str">
        <f>'B 103 Q2 2023'!A200</f>
        <v>1993Q4</v>
      </c>
      <c r="B200">
        <f>'B 103 Q2 2023'!B200</f>
        <v>11276858</v>
      </c>
      <c r="C200">
        <f>'B 103 Q2 2023'!C200</f>
        <v>6468601</v>
      </c>
      <c r="D200">
        <f>'B 103 Q2 2023'!D200</f>
        <v>2936905</v>
      </c>
      <c r="E200">
        <f>'B 103 Q2 2023'!E200</f>
        <v>1994414</v>
      </c>
      <c r="F200">
        <f>'B 103 Q2 2023'!F200</f>
        <v>594380</v>
      </c>
      <c r="G200">
        <f>'B 103 Q2 2023'!G200</f>
        <v>942902</v>
      </c>
      <c r="H200">
        <f>'B 103 Q2 2023'!H200</f>
        <v>4808257</v>
      </c>
      <c r="I200">
        <f>'B 103 Q2 2023'!I200</f>
        <v>14502</v>
      </c>
      <c r="J200">
        <f>'B 103 Q2 2023'!J200</f>
        <v>178018</v>
      </c>
      <c r="K200">
        <f>'B 103 Q2 2023'!K200</f>
        <v>91982</v>
      </c>
      <c r="L200">
        <f>'B 103 Q2 2023'!L200</f>
        <v>44812</v>
      </c>
      <c r="M200">
        <f>'B 103 Q2 2023'!M200</f>
        <v>2506</v>
      </c>
      <c r="N200">
        <f>'B 103 Q2 2023'!N200</f>
        <v>142017</v>
      </c>
      <c r="O200">
        <f>'B 103 Q2 2023'!O200</f>
        <v>19411</v>
      </c>
      <c r="P200">
        <f>'B 103 Q2 2023'!P200</f>
        <v>48839</v>
      </c>
      <c r="Q200">
        <f>'B 103 Q2 2023'!Q200</f>
        <v>19059</v>
      </c>
      <c r="R200">
        <f>'B 103 Q2 2023'!R200</f>
        <v>54708</v>
      </c>
      <c r="S200">
        <f>'B 103 Q2 2023'!S200</f>
        <v>129512</v>
      </c>
      <c r="T200">
        <f>'B 103 Q2 2023'!T200</f>
        <v>52283</v>
      </c>
      <c r="U200">
        <f>'B 103 Q2 2023'!U200</f>
        <v>77229</v>
      </c>
      <c r="V200">
        <f>'B 103 Q2 2023'!V200</f>
        <v>49516</v>
      </c>
      <c r="W200">
        <f>'B 103 Q2 2023'!W200</f>
        <v>406967</v>
      </c>
      <c r="X200">
        <f>'B 103 Q2 2023'!X200</f>
        <v>841182</v>
      </c>
      <c r="Y200">
        <f>'B 103 Q2 2023'!Y200</f>
        <v>188</v>
      </c>
      <c r="Z200">
        <f>'B 103 Q2 2023'!Z200</f>
        <v>29776</v>
      </c>
      <c r="AA200">
        <f>'B 103 Q2 2023'!AA200</f>
        <v>1035046</v>
      </c>
      <c r="AB200">
        <f>'B 103 Q2 2023'!AB200</f>
        <v>1842233</v>
      </c>
      <c r="AC200">
        <f>'B 103 Q2 2023'!AC200</f>
        <v>5752918</v>
      </c>
      <c r="AD200">
        <f>'B 103 Q2 2023'!AD200</f>
        <v>1580574</v>
      </c>
      <c r="AE200">
        <f>'B 103 Q2 2023'!AE200</f>
        <v>117829</v>
      </c>
      <c r="AF200">
        <f>'B 103 Q2 2023'!AF200</f>
        <v>124864</v>
      </c>
      <c r="AG200">
        <f>'B 103 Q2 2023'!AG200</f>
        <v>1337881</v>
      </c>
      <c r="AH200">
        <f>'B 103 Q2 2023'!AH200</f>
        <v>1110098</v>
      </c>
      <c r="AI200">
        <f>'B 103 Q2 2023'!AI200</f>
        <v>506662</v>
      </c>
      <c r="AJ200">
        <f>'B 103 Q2 2023'!AJ200</f>
        <v>384664</v>
      </c>
      <c r="AK200">
        <f>'B 103 Q2 2023'!AK200</f>
        <v>218772</v>
      </c>
      <c r="AL200">
        <f>'B 103 Q2 2023'!AL200</f>
        <v>118993</v>
      </c>
      <c r="AM200">
        <f>'B 103 Q2 2023'!AM200</f>
        <v>719258</v>
      </c>
      <c r="AN200">
        <f>'B 103 Q2 2023'!AN200</f>
        <v>40725</v>
      </c>
      <c r="AO200">
        <f>'B 103 Q2 2023'!AO200</f>
        <v>2183270</v>
      </c>
      <c r="AP200">
        <f>'B 103 Q2 2023'!AP200</f>
        <v>5523940</v>
      </c>
      <c r="AQ200">
        <f>'B 103 Q2 2023'!AQ200</f>
        <v>4842338</v>
      </c>
      <c r="AR200">
        <f>'B 103 Q2 2023'!AR200</f>
        <v>4842338</v>
      </c>
      <c r="AS200">
        <f>'B 103 Q2 2023'!AS200</f>
        <v>0</v>
      </c>
      <c r="AT200">
        <f>'B 103 Q2 2023'!AT200</f>
        <v>571322</v>
      </c>
      <c r="AU200">
        <f>'B 103 Q2 2023'!AU200</f>
        <v>98.003591920701894</v>
      </c>
      <c r="AV200">
        <f>'B 103 Q2 2023'!AV200</f>
        <v>49.701540368888082</v>
      </c>
      <c r="AW200">
        <f>'B 103 Q2 2023'!AW200</f>
        <v>48.709294801427994</v>
      </c>
      <c r="AX200">
        <f>'B 103 Q2 2023'!AX200</f>
        <v>9783565</v>
      </c>
      <c r="AY200">
        <f>'B 103 Q2 2023'!AY200</f>
        <v>4975308</v>
      </c>
      <c r="AZ200">
        <f>'B 103 Q2 2023'!AZ200</f>
        <v>1879614</v>
      </c>
      <c r="BA200">
        <f>'B 103 Q2 2023'!BA200</f>
        <v>1622438</v>
      </c>
      <c r="BB200">
        <f>'B 103 Q2 2023'!BB200</f>
        <v>532618</v>
      </c>
      <c r="BC200">
        <f>'B 103 Q2 2023'!BC200</f>
        <v>940638</v>
      </c>
      <c r="BD200">
        <f>'B 103 Q2 2023'!BD200</f>
        <v>4030647</v>
      </c>
      <c r="BF200">
        <f t="shared" ref="BF200:BF263" si="14">AU200</f>
        <v>98.003591920701894</v>
      </c>
      <c r="BG200">
        <f t="shared" si="12"/>
        <v>2183270</v>
      </c>
      <c r="BH200">
        <f t="shared" si="13"/>
        <v>2227744.8787454236</v>
      </c>
      <c r="BI200">
        <f t="shared" si="11"/>
        <v>1633364.8787454236</v>
      </c>
    </row>
    <row r="201" spans="1:61" x14ac:dyDescent="0.25">
      <c r="A201" t="str">
        <f>'B 103 Q2 2023'!A201</f>
        <v>1994Q1</v>
      </c>
      <c r="B201">
        <f>'B 103 Q2 2023'!B201</f>
        <v>11395150</v>
      </c>
      <c r="C201">
        <f>'B 103 Q2 2023'!C201</f>
        <v>6559377</v>
      </c>
      <c r="D201">
        <f>'B 103 Q2 2023'!D201</f>
        <v>2975730</v>
      </c>
      <c r="E201">
        <f>'B 103 Q2 2023'!E201</f>
        <v>2028818</v>
      </c>
      <c r="F201">
        <f>'B 103 Q2 2023'!F201</f>
        <v>602812</v>
      </c>
      <c r="G201">
        <f>'B 103 Q2 2023'!G201</f>
        <v>952017</v>
      </c>
      <c r="H201">
        <f>'B 103 Q2 2023'!H201</f>
        <v>4835773</v>
      </c>
      <c r="I201">
        <f>'B 103 Q2 2023'!I201</f>
        <v>15730</v>
      </c>
      <c r="J201">
        <f>'B 103 Q2 2023'!J201</f>
        <v>175081</v>
      </c>
      <c r="K201">
        <f>'B 103 Q2 2023'!K201</f>
        <v>87310</v>
      </c>
      <c r="L201">
        <f>'B 103 Q2 2023'!L201</f>
        <v>47195</v>
      </c>
      <c r="M201">
        <f>'B 103 Q2 2023'!M201</f>
        <v>2579</v>
      </c>
      <c r="N201">
        <f>'B 103 Q2 2023'!N201</f>
        <v>148522</v>
      </c>
      <c r="O201">
        <f>'B 103 Q2 2023'!O201</f>
        <v>16511</v>
      </c>
      <c r="P201">
        <f>'B 103 Q2 2023'!P201</f>
        <v>57537</v>
      </c>
      <c r="Q201">
        <f>'B 103 Q2 2023'!Q201</f>
        <v>22414</v>
      </c>
      <c r="R201">
        <f>'B 103 Q2 2023'!R201</f>
        <v>52060</v>
      </c>
      <c r="S201">
        <f>'B 103 Q2 2023'!S201</f>
        <v>124992</v>
      </c>
      <c r="T201">
        <f>'B 103 Q2 2023'!T201</f>
        <v>53287</v>
      </c>
      <c r="U201">
        <f>'B 103 Q2 2023'!U201</f>
        <v>71705</v>
      </c>
      <c r="V201">
        <f>'B 103 Q2 2023'!V201</f>
        <v>62335</v>
      </c>
      <c r="W201">
        <f>'B 103 Q2 2023'!W201</f>
        <v>381249</v>
      </c>
      <c r="X201">
        <f>'B 103 Q2 2023'!X201</f>
        <v>856702</v>
      </c>
      <c r="Y201">
        <f>'B 103 Q2 2023'!Y201</f>
        <v>191</v>
      </c>
      <c r="Z201">
        <f>'B 103 Q2 2023'!Z201</f>
        <v>29526</v>
      </c>
      <c r="AA201">
        <f>'B 103 Q2 2023'!AA201</f>
        <v>1064540</v>
      </c>
      <c r="AB201">
        <f>'B 103 Q2 2023'!AB201</f>
        <v>1839821</v>
      </c>
      <c r="AC201">
        <f>'B 103 Q2 2023'!AC201</f>
        <v>5837764</v>
      </c>
      <c r="AD201">
        <f>'B 103 Q2 2023'!AD201</f>
        <v>1630903</v>
      </c>
      <c r="AE201">
        <f>'B 103 Q2 2023'!AE201</f>
        <v>129885</v>
      </c>
      <c r="AF201">
        <f>'B 103 Q2 2023'!AF201</f>
        <v>126947</v>
      </c>
      <c r="AG201">
        <f>'B 103 Q2 2023'!AG201</f>
        <v>1374071</v>
      </c>
      <c r="AH201">
        <f>'B 103 Q2 2023'!AH201</f>
        <v>1135926</v>
      </c>
      <c r="AI201">
        <f>'B 103 Q2 2023'!AI201</f>
        <v>513379</v>
      </c>
      <c r="AJ201">
        <f>'B 103 Q2 2023'!AJ201</f>
        <v>409189</v>
      </c>
      <c r="AK201">
        <f>'B 103 Q2 2023'!AK201</f>
        <v>213357</v>
      </c>
      <c r="AL201">
        <f>'B 103 Q2 2023'!AL201</f>
        <v>118179</v>
      </c>
      <c r="AM201">
        <f>'B 103 Q2 2023'!AM201</f>
        <v>701141</v>
      </c>
      <c r="AN201">
        <f>'B 103 Q2 2023'!AN201</f>
        <v>45468</v>
      </c>
      <c r="AO201">
        <f>'B 103 Q2 2023'!AO201</f>
        <v>2206147</v>
      </c>
      <c r="AP201">
        <f>'B 103 Q2 2023'!AP201</f>
        <v>5557386</v>
      </c>
      <c r="AQ201">
        <f>'B 103 Q2 2023'!AQ201</f>
        <v>4630536</v>
      </c>
      <c r="AR201">
        <f>'B 103 Q2 2023'!AR201</f>
        <v>4630536</v>
      </c>
      <c r="AS201">
        <f>'B 103 Q2 2023'!AS201</f>
        <v>0</v>
      </c>
      <c r="AT201">
        <f>'B 103 Q2 2023'!AT201</f>
        <v>587483</v>
      </c>
      <c r="AU201">
        <f>'B 103 Q2 2023'!AU201</f>
        <v>93.893409691547717</v>
      </c>
      <c r="AV201">
        <f>'B 103 Q2 2023'!AV201</f>
        <v>53.024501318465752</v>
      </c>
      <c r="AW201">
        <f>'B 103 Q2 2023'!AW201</f>
        <v>49.786512259847157</v>
      </c>
      <c r="AX201">
        <f>'B 103 Q2 2023'!AX201</f>
        <v>9884019</v>
      </c>
      <c r="AY201">
        <f>'B 103 Q2 2023'!AY201</f>
        <v>5048246</v>
      </c>
      <c r="AZ201">
        <f>'B 103 Q2 2023'!AZ201</f>
        <v>1897314</v>
      </c>
      <c r="BA201">
        <f>'B 103 Q2 2023'!BA201</f>
        <v>1649797</v>
      </c>
      <c r="BB201">
        <f>'B 103 Q2 2023'!BB201</f>
        <v>541221</v>
      </c>
      <c r="BC201">
        <f>'B 103 Q2 2023'!BC201</f>
        <v>959914</v>
      </c>
      <c r="BD201">
        <f>'B 103 Q2 2023'!BD201</f>
        <v>4046255</v>
      </c>
      <c r="BF201">
        <f t="shared" si="14"/>
        <v>93.893409691547717</v>
      </c>
      <c r="BG201">
        <f t="shared" si="12"/>
        <v>2206147</v>
      </c>
      <c r="BH201">
        <f t="shared" si="13"/>
        <v>2349629.2308986168</v>
      </c>
      <c r="BI201">
        <f t="shared" ref="BI201:BI264" si="15">BH201-F201</f>
        <v>1746817.2308986168</v>
      </c>
    </row>
    <row r="202" spans="1:61" x14ac:dyDescent="0.25">
      <c r="A202" t="str">
        <f>'B 103 Q2 2023'!A202</f>
        <v>1994Q2</v>
      </c>
      <c r="B202">
        <f>'B 103 Q2 2023'!B202</f>
        <v>11562837</v>
      </c>
      <c r="C202">
        <f>'B 103 Q2 2023'!C202</f>
        <v>6666212</v>
      </c>
      <c r="D202">
        <f>'B 103 Q2 2023'!D202</f>
        <v>3020206</v>
      </c>
      <c r="E202">
        <f>'B 103 Q2 2023'!E202</f>
        <v>2061086</v>
      </c>
      <c r="F202">
        <f>'B 103 Q2 2023'!F202</f>
        <v>612058</v>
      </c>
      <c r="G202">
        <f>'B 103 Q2 2023'!G202</f>
        <v>972862</v>
      </c>
      <c r="H202">
        <f>'B 103 Q2 2023'!H202</f>
        <v>4896625</v>
      </c>
      <c r="I202">
        <f>'B 103 Q2 2023'!I202</f>
        <v>16080</v>
      </c>
      <c r="J202">
        <f>'B 103 Q2 2023'!J202</f>
        <v>175125</v>
      </c>
      <c r="K202">
        <f>'B 103 Q2 2023'!K202</f>
        <v>90287</v>
      </c>
      <c r="L202">
        <f>'B 103 Q2 2023'!L202</f>
        <v>47676</v>
      </c>
      <c r="M202">
        <f>'B 103 Q2 2023'!M202</f>
        <v>2514</v>
      </c>
      <c r="N202">
        <f>'B 103 Q2 2023'!N202</f>
        <v>145902</v>
      </c>
      <c r="O202">
        <f>'B 103 Q2 2023'!O202</f>
        <v>17880</v>
      </c>
      <c r="P202">
        <f>'B 103 Q2 2023'!P202</f>
        <v>53152</v>
      </c>
      <c r="Q202">
        <f>'B 103 Q2 2023'!Q202</f>
        <v>24901</v>
      </c>
      <c r="R202">
        <f>'B 103 Q2 2023'!R202</f>
        <v>49969</v>
      </c>
      <c r="S202">
        <f>'B 103 Q2 2023'!S202</f>
        <v>127557</v>
      </c>
      <c r="T202">
        <f>'B 103 Q2 2023'!T202</f>
        <v>54301</v>
      </c>
      <c r="U202">
        <f>'B 103 Q2 2023'!U202</f>
        <v>73256</v>
      </c>
      <c r="V202">
        <f>'B 103 Q2 2023'!V202</f>
        <v>62901</v>
      </c>
      <c r="W202">
        <f>'B 103 Q2 2023'!W202</f>
        <v>372317</v>
      </c>
      <c r="X202">
        <f>'B 103 Q2 2023'!X202</f>
        <v>871711</v>
      </c>
      <c r="Y202">
        <f>'B 103 Q2 2023'!Y202</f>
        <v>195</v>
      </c>
      <c r="Z202">
        <f>'B 103 Q2 2023'!Z202</f>
        <v>29114</v>
      </c>
      <c r="AA202">
        <f>'B 103 Q2 2023'!AA202</f>
        <v>1111514</v>
      </c>
      <c r="AB202">
        <f>'B 103 Q2 2023'!AB202</f>
        <v>1843732</v>
      </c>
      <c r="AC202">
        <f>'B 103 Q2 2023'!AC202</f>
        <v>5886414</v>
      </c>
      <c r="AD202">
        <f>'B 103 Q2 2023'!AD202</f>
        <v>1661478</v>
      </c>
      <c r="AE202">
        <f>'B 103 Q2 2023'!AE202</f>
        <v>135680</v>
      </c>
      <c r="AF202">
        <f>'B 103 Q2 2023'!AF202</f>
        <v>129467</v>
      </c>
      <c r="AG202">
        <f>'B 103 Q2 2023'!AG202</f>
        <v>1396331</v>
      </c>
      <c r="AH202">
        <f>'B 103 Q2 2023'!AH202</f>
        <v>1149514</v>
      </c>
      <c r="AI202">
        <f>'B 103 Q2 2023'!AI202</f>
        <v>523931</v>
      </c>
      <c r="AJ202">
        <f>'B 103 Q2 2023'!AJ202</f>
        <v>411568</v>
      </c>
      <c r="AK202">
        <f>'B 103 Q2 2023'!AK202</f>
        <v>214016</v>
      </c>
      <c r="AL202">
        <f>'B 103 Q2 2023'!AL202</f>
        <v>118848</v>
      </c>
      <c r="AM202">
        <f>'B 103 Q2 2023'!AM202</f>
        <v>728065</v>
      </c>
      <c r="AN202">
        <f>'B 103 Q2 2023'!AN202</f>
        <v>41256</v>
      </c>
      <c r="AO202">
        <f>'B 103 Q2 2023'!AO202</f>
        <v>2187253</v>
      </c>
      <c r="AP202">
        <f>'B 103 Q2 2023'!AP202</f>
        <v>5676423</v>
      </c>
      <c r="AQ202">
        <f>'B 103 Q2 2023'!AQ202</f>
        <v>4541826</v>
      </c>
      <c r="AR202">
        <f>'B 103 Q2 2023'!AR202</f>
        <v>4541826</v>
      </c>
      <c r="AS202">
        <f>'B 103 Q2 2023'!AS202</f>
        <v>0</v>
      </c>
      <c r="AT202">
        <f>'B 103 Q2 2023'!AT202</f>
        <v>589773</v>
      </c>
      <c r="AU202">
        <f>'B 103 Q2 2023'!AU202</f>
        <v>90.401983132278261</v>
      </c>
      <c r="AV202">
        <f>'B 103 Q2 2023'!AV202</f>
        <v>54.778100174218061</v>
      </c>
      <c r="AW202">
        <f>'B 103 Q2 2023'!AW202</f>
        <v>49.520488879679085</v>
      </c>
      <c r="AX202">
        <f>'B 103 Q2 2023'!AX202</f>
        <v>10006676</v>
      </c>
      <c r="AY202">
        <f>'B 103 Q2 2023'!AY202</f>
        <v>5110051</v>
      </c>
      <c r="AZ202">
        <f>'B 103 Q2 2023'!AZ202</f>
        <v>1916593</v>
      </c>
      <c r="BA202">
        <f>'B 103 Q2 2023'!BA202</f>
        <v>1676797</v>
      </c>
      <c r="BB202">
        <f>'B 103 Q2 2023'!BB202</f>
        <v>549816</v>
      </c>
      <c r="BC202">
        <f>'B 103 Q2 2023'!BC202</f>
        <v>966845</v>
      </c>
      <c r="BD202">
        <f>'B 103 Q2 2023'!BD202</f>
        <v>4120262</v>
      </c>
      <c r="BF202">
        <f t="shared" si="14"/>
        <v>90.401983132278261</v>
      </c>
      <c r="BG202">
        <f t="shared" si="12"/>
        <v>2187253</v>
      </c>
      <c r="BH202">
        <f t="shared" si="13"/>
        <v>2419474.5781180058</v>
      </c>
      <c r="BI202">
        <f t="shared" si="15"/>
        <v>1807416.5781180058</v>
      </c>
    </row>
    <row r="203" spans="1:61" x14ac:dyDescent="0.25">
      <c r="A203" t="str">
        <f>'B 103 Q2 2023'!A203</f>
        <v>1994Q3</v>
      </c>
      <c r="B203">
        <f>'B 103 Q2 2023'!B203</f>
        <v>11714726</v>
      </c>
      <c r="C203">
        <f>'B 103 Q2 2023'!C203</f>
        <v>6760996</v>
      </c>
      <c r="D203">
        <f>'B 103 Q2 2023'!D203</f>
        <v>3060214</v>
      </c>
      <c r="E203">
        <f>'B 103 Q2 2023'!E203</f>
        <v>2086309</v>
      </c>
      <c r="F203">
        <f>'B 103 Q2 2023'!F203</f>
        <v>624056</v>
      </c>
      <c r="G203">
        <f>'B 103 Q2 2023'!G203</f>
        <v>990417</v>
      </c>
      <c r="H203">
        <f>'B 103 Q2 2023'!H203</f>
        <v>4953730</v>
      </c>
      <c r="I203">
        <f>'B 103 Q2 2023'!I203</f>
        <v>12638</v>
      </c>
      <c r="J203">
        <f>'B 103 Q2 2023'!J203</f>
        <v>177254</v>
      </c>
      <c r="K203">
        <f>'B 103 Q2 2023'!K203</f>
        <v>90528</v>
      </c>
      <c r="L203">
        <f>'B 103 Q2 2023'!L203</f>
        <v>49330</v>
      </c>
      <c r="M203">
        <f>'B 103 Q2 2023'!M203</f>
        <v>2696</v>
      </c>
      <c r="N203">
        <f>'B 103 Q2 2023'!N203</f>
        <v>143547</v>
      </c>
      <c r="O203">
        <f>'B 103 Q2 2023'!O203</f>
        <v>17818</v>
      </c>
      <c r="P203">
        <f>'B 103 Q2 2023'!P203</f>
        <v>60794</v>
      </c>
      <c r="Q203">
        <f>'B 103 Q2 2023'!Q203</f>
        <v>14900</v>
      </c>
      <c r="R203">
        <f>'B 103 Q2 2023'!R203</f>
        <v>50035</v>
      </c>
      <c r="S203">
        <f>'B 103 Q2 2023'!S203</f>
        <v>130068</v>
      </c>
      <c r="T203">
        <f>'B 103 Q2 2023'!T203</f>
        <v>55327</v>
      </c>
      <c r="U203">
        <f>'B 103 Q2 2023'!U203</f>
        <v>74741</v>
      </c>
      <c r="V203">
        <f>'B 103 Q2 2023'!V203</f>
        <v>65033</v>
      </c>
      <c r="W203">
        <f>'B 103 Q2 2023'!W203</f>
        <v>379788</v>
      </c>
      <c r="X203">
        <f>'B 103 Q2 2023'!X203</f>
        <v>887811</v>
      </c>
      <c r="Y203">
        <f>'B 103 Q2 2023'!Y203</f>
        <v>202</v>
      </c>
      <c r="Z203">
        <f>'B 103 Q2 2023'!Z203</f>
        <v>30922</v>
      </c>
      <c r="AA203">
        <f>'B 103 Q2 2023'!AA203</f>
        <v>1125020</v>
      </c>
      <c r="AB203">
        <f>'B 103 Q2 2023'!AB203</f>
        <v>1858893</v>
      </c>
      <c r="AC203">
        <f>'B 103 Q2 2023'!AC203</f>
        <v>5876059</v>
      </c>
      <c r="AD203">
        <f>'B 103 Q2 2023'!AD203</f>
        <v>1679354</v>
      </c>
      <c r="AE203">
        <f>'B 103 Q2 2023'!AE203</f>
        <v>138683</v>
      </c>
      <c r="AF203">
        <f>'B 103 Q2 2023'!AF203</f>
        <v>130445</v>
      </c>
      <c r="AG203">
        <f>'B 103 Q2 2023'!AG203</f>
        <v>1410226</v>
      </c>
      <c r="AH203">
        <f>'B 103 Q2 2023'!AH203</f>
        <v>1162415</v>
      </c>
      <c r="AI203">
        <f>'B 103 Q2 2023'!AI203</f>
        <v>535277</v>
      </c>
      <c r="AJ203">
        <f>'B 103 Q2 2023'!AJ203</f>
        <v>412262</v>
      </c>
      <c r="AK203">
        <f>'B 103 Q2 2023'!AK203</f>
        <v>214876</v>
      </c>
      <c r="AL203">
        <f>'B 103 Q2 2023'!AL203</f>
        <v>121185</v>
      </c>
      <c r="AM203">
        <f>'B 103 Q2 2023'!AM203</f>
        <v>742957</v>
      </c>
      <c r="AN203">
        <f>'B 103 Q2 2023'!AN203</f>
        <v>42676</v>
      </c>
      <c r="AO203">
        <f>'B 103 Q2 2023'!AO203</f>
        <v>2127472</v>
      </c>
      <c r="AP203">
        <f>'B 103 Q2 2023'!AP203</f>
        <v>5838667</v>
      </c>
      <c r="AQ203">
        <f>'B 103 Q2 2023'!AQ203</f>
        <v>4800739</v>
      </c>
      <c r="AR203">
        <f>'B 103 Q2 2023'!AR203</f>
        <v>4800739</v>
      </c>
      <c r="AS203">
        <f>'B 103 Q2 2023'!AS203</f>
        <v>0</v>
      </c>
      <c r="AT203">
        <f>'B 103 Q2 2023'!AT203</f>
        <v>608064</v>
      </c>
      <c r="AU203">
        <f>'B 103 Q2 2023'!AU203</f>
        <v>92.637642013592512</v>
      </c>
      <c r="AV203">
        <f>'B 103 Q2 2023'!AV203</f>
        <v>52.539704051550338</v>
      </c>
      <c r="AW203">
        <f>'B 103 Q2 2023'!AW203</f>
        <v>48.671542954276163</v>
      </c>
      <c r="AX203">
        <f>'B 103 Q2 2023'!AX203</f>
        <v>10136427</v>
      </c>
      <c r="AY203">
        <f>'B 103 Q2 2023'!AY203</f>
        <v>5182697</v>
      </c>
      <c r="AZ203">
        <f>'B 103 Q2 2023'!AZ203</f>
        <v>1933253</v>
      </c>
      <c r="BA203">
        <f>'B 103 Q2 2023'!BA203</f>
        <v>1704966</v>
      </c>
      <c r="BB203">
        <f>'B 103 Q2 2023'!BB203</f>
        <v>558895</v>
      </c>
      <c r="BC203">
        <f>'B 103 Q2 2023'!BC203</f>
        <v>985583</v>
      </c>
      <c r="BD203">
        <f>'B 103 Q2 2023'!BD203</f>
        <v>4260368</v>
      </c>
      <c r="BF203">
        <f t="shared" si="14"/>
        <v>92.637642013592512</v>
      </c>
      <c r="BG203">
        <f t="shared" si="12"/>
        <v>2127472</v>
      </c>
      <c r="BH203">
        <f t="shared" si="13"/>
        <v>2296552.4097513631</v>
      </c>
      <c r="BI203">
        <f t="shared" si="15"/>
        <v>1672496.4097513631</v>
      </c>
    </row>
    <row r="204" spans="1:61" x14ac:dyDescent="0.25">
      <c r="A204" t="str">
        <f>'B 103 Q2 2023'!A204</f>
        <v>1994Q4</v>
      </c>
      <c r="B204">
        <f>'B 103 Q2 2023'!B204</f>
        <v>11953003</v>
      </c>
      <c r="C204">
        <f>'B 103 Q2 2023'!C204</f>
        <v>6870978</v>
      </c>
      <c r="D204">
        <f>'B 103 Q2 2023'!D204</f>
        <v>3109487</v>
      </c>
      <c r="E204">
        <f>'B 103 Q2 2023'!E204</f>
        <v>2106491</v>
      </c>
      <c r="F204">
        <f>'B 103 Q2 2023'!F204</f>
        <v>638835</v>
      </c>
      <c r="G204">
        <f>'B 103 Q2 2023'!G204</f>
        <v>1016165</v>
      </c>
      <c r="H204">
        <f>'B 103 Q2 2023'!H204</f>
        <v>5082025</v>
      </c>
      <c r="I204">
        <f>'B 103 Q2 2023'!I204</f>
        <v>15664</v>
      </c>
      <c r="J204">
        <f>'B 103 Q2 2023'!J204</f>
        <v>185515</v>
      </c>
      <c r="K204">
        <f>'B 103 Q2 2023'!K204</f>
        <v>96369</v>
      </c>
      <c r="L204">
        <f>'B 103 Q2 2023'!L204</f>
        <v>52209</v>
      </c>
      <c r="M204">
        <f>'B 103 Q2 2023'!M204</f>
        <v>2178</v>
      </c>
      <c r="N204">
        <f>'B 103 Q2 2023'!N204</f>
        <v>146227</v>
      </c>
      <c r="O204">
        <f>'B 103 Q2 2023'!O204</f>
        <v>18826</v>
      </c>
      <c r="P204">
        <f>'B 103 Q2 2023'!P204</f>
        <v>50820</v>
      </c>
      <c r="Q204">
        <f>'B 103 Q2 2023'!Q204</f>
        <v>19875</v>
      </c>
      <c r="R204">
        <f>'B 103 Q2 2023'!R204</f>
        <v>56706</v>
      </c>
      <c r="S204">
        <f>'B 103 Q2 2023'!S204</f>
        <v>142974</v>
      </c>
      <c r="T204">
        <f>'B 103 Q2 2023'!T204</f>
        <v>56353</v>
      </c>
      <c r="U204">
        <f>'B 103 Q2 2023'!U204</f>
        <v>86621</v>
      </c>
      <c r="V204">
        <f>'B 103 Q2 2023'!V204</f>
        <v>52768</v>
      </c>
      <c r="W204">
        <f>'B 103 Q2 2023'!W204</f>
        <v>369073</v>
      </c>
      <c r="X204">
        <f>'B 103 Q2 2023'!X204</f>
        <v>918843</v>
      </c>
      <c r="Y204">
        <f>'B 103 Q2 2023'!Y204</f>
        <v>199</v>
      </c>
      <c r="Z204">
        <f>'B 103 Q2 2023'!Z204</f>
        <v>31061</v>
      </c>
      <c r="AA204">
        <f>'B 103 Q2 2023'!AA204</f>
        <v>1106979</v>
      </c>
      <c r="AB204">
        <f>'B 103 Q2 2023'!AB204</f>
        <v>1961966</v>
      </c>
      <c r="AC204">
        <f>'B 103 Q2 2023'!AC204</f>
        <v>5946844</v>
      </c>
      <c r="AD204">
        <f>'B 103 Q2 2023'!AD204</f>
        <v>1699387</v>
      </c>
      <c r="AE204">
        <f>'B 103 Q2 2023'!AE204</f>
        <v>139238</v>
      </c>
      <c r="AF204">
        <f>'B 103 Q2 2023'!AF204</f>
        <v>131689</v>
      </c>
      <c r="AG204">
        <f>'B 103 Q2 2023'!AG204</f>
        <v>1428460</v>
      </c>
      <c r="AH204">
        <f>'B 103 Q2 2023'!AH204</f>
        <v>1188659</v>
      </c>
      <c r="AI204">
        <f>'B 103 Q2 2023'!AI204</f>
        <v>554175</v>
      </c>
      <c r="AJ204">
        <f>'B 103 Q2 2023'!AJ204</f>
        <v>422135</v>
      </c>
      <c r="AK204">
        <f>'B 103 Q2 2023'!AK204</f>
        <v>212350</v>
      </c>
      <c r="AL204">
        <f>'B 103 Q2 2023'!AL204</f>
        <v>114500</v>
      </c>
      <c r="AM204">
        <f>'B 103 Q2 2023'!AM204</f>
        <v>796530</v>
      </c>
      <c r="AN204">
        <f>'B 103 Q2 2023'!AN204</f>
        <v>40315</v>
      </c>
      <c r="AO204">
        <f>'B 103 Q2 2023'!AO204</f>
        <v>2107453</v>
      </c>
      <c r="AP204">
        <f>'B 103 Q2 2023'!AP204</f>
        <v>6006159</v>
      </c>
      <c r="AQ204">
        <f>'B 103 Q2 2023'!AQ204</f>
        <v>4796829</v>
      </c>
      <c r="AR204">
        <f>'B 103 Q2 2023'!AR204</f>
        <v>4796829</v>
      </c>
      <c r="AS204">
        <f>'B 103 Q2 2023'!AS204</f>
        <v>0</v>
      </c>
      <c r="AT204">
        <f>'B 103 Q2 2023'!AT204</f>
        <v>603366</v>
      </c>
      <c r="AU204">
        <f>'B 103 Q2 2023'!AU204</f>
        <v>89.910953754984021</v>
      </c>
      <c r="AV204">
        <f>'B 103 Q2 2023'!AV204</f>
        <v>53.480405631479641</v>
      </c>
      <c r="AW204">
        <f>'B 103 Q2 2023'!AW204</f>
        <v>48.084742775297528</v>
      </c>
      <c r="AX204">
        <f>'B 103 Q2 2023'!AX204</f>
        <v>10339141</v>
      </c>
      <c r="AY204">
        <f>'B 103 Q2 2023'!AY204</f>
        <v>5257116</v>
      </c>
      <c r="AZ204">
        <f>'B 103 Q2 2023'!AZ204</f>
        <v>1955399</v>
      </c>
      <c r="BA204">
        <f>'B 103 Q2 2023'!BA204</f>
        <v>1737163</v>
      </c>
      <c r="BB204">
        <f>'B 103 Q2 2023'!BB204</f>
        <v>568568</v>
      </c>
      <c r="BC204">
        <f>'B 103 Q2 2023'!BC204</f>
        <v>995986</v>
      </c>
      <c r="BD204">
        <f>'B 103 Q2 2023'!BD204</f>
        <v>4392297</v>
      </c>
      <c r="BF204">
        <f t="shared" si="14"/>
        <v>89.910953754984021</v>
      </c>
      <c r="BG204">
        <f t="shared" si="12"/>
        <v>2107453</v>
      </c>
      <c r="BH204">
        <f t="shared" si="13"/>
        <v>2343933.5386687275</v>
      </c>
      <c r="BI204">
        <f t="shared" si="15"/>
        <v>1705098.5386687275</v>
      </c>
    </row>
    <row r="205" spans="1:61" x14ac:dyDescent="0.25">
      <c r="A205" t="str">
        <f>'B 103 Q2 2023'!A205</f>
        <v>1995Q1</v>
      </c>
      <c r="B205">
        <f>'B 103 Q2 2023'!B205</f>
        <v>12114057</v>
      </c>
      <c r="C205">
        <f>'B 103 Q2 2023'!C205</f>
        <v>6976014</v>
      </c>
      <c r="D205">
        <f>'B 103 Q2 2023'!D205</f>
        <v>3130308</v>
      </c>
      <c r="E205">
        <f>'B 103 Q2 2023'!E205</f>
        <v>2139893</v>
      </c>
      <c r="F205">
        <f>'B 103 Q2 2023'!F205</f>
        <v>658892</v>
      </c>
      <c r="G205">
        <f>'B 103 Q2 2023'!G205</f>
        <v>1046921</v>
      </c>
      <c r="H205">
        <f>'B 103 Q2 2023'!H205</f>
        <v>5138043</v>
      </c>
      <c r="I205">
        <f>'B 103 Q2 2023'!I205</f>
        <v>13850</v>
      </c>
      <c r="J205">
        <f>'B 103 Q2 2023'!J205</f>
        <v>163852</v>
      </c>
      <c r="K205">
        <f>'B 103 Q2 2023'!K205</f>
        <v>82205</v>
      </c>
      <c r="L205">
        <f>'B 103 Q2 2023'!L205</f>
        <v>57503</v>
      </c>
      <c r="M205">
        <f>'B 103 Q2 2023'!M205</f>
        <v>3707</v>
      </c>
      <c r="N205">
        <f>'B 103 Q2 2023'!N205</f>
        <v>127895</v>
      </c>
      <c r="O205">
        <f>'B 103 Q2 2023'!O205</f>
        <v>18211</v>
      </c>
      <c r="P205">
        <f>'B 103 Q2 2023'!P205</f>
        <v>41270</v>
      </c>
      <c r="Q205">
        <f>'B 103 Q2 2023'!Q205</f>
        <v>21042</v>
      </c>
      <c r="R205">
        <f>'B 103 Q2 2023'!R205</f>
        <v>47372</v>
      </c>
      <c r="S205">
        <f>'B 103 Q2 2023'!S205</f>
        <v>136486</v>
      </c>
      <c r="T205">
        <f>'B 103 Q2 2023'!T205</f>
        <v>56739</v>
      </c>
      <c r="U205">
        <f>'B 103 Q2 2023'!U205</f>
        <v>79747</v>
      </c>
      <c r="V205">
        <f>'B 103 Q2 2023'!V205</f>
        <v>53837</v>
      </c>
      <c r="W205">
        <f>'B 103 Q2 2023'!W205</f>
        <v>401714</v>
      </c>
      <c r="X205">
        <f>'B 103 Q2 2023'!X205</f>
        <v>937499</v>
      </c>
      <c r="Y205">
        <f>'B 103 Q2 2023'!Y205</f>
        <v>198</v>
      </c>
      <c r="Z205">
        <f>'B 103 Q2 2023'!Z205</f>
        <v>34725</v>
      </c>
      <c r="AA205">
        <f>'B 103 Q2 2023'!AA205</f>
        <v>1131862</v>
      </c>
      <c r="AB205">
        <f>'B 103 Q2 2023'!AB205</f>
        <v>1992710</v>
      </c>
      <c r="AC205">
        <f>'B 103 Q2 2023'!AC205</f>
        <v>5969702</v>
      </c>
      <c r="AD205">
        <f>'B 103 Q2 2023'!AD205</f>
        <v>1722105</v>
      </c>
      <c r="AE205">
        <f>'B 103 Q2 2023'!AE205</f>
        <v>149799</v>
      </c>
      <c r="AF205">
        <f>'B 103 Q2 2023'!AF205</f>
        <v>131748</v>
      </c>
      <c r="AG205">
        <f>'B 103 Q2 2023'!AG205</f>
        <v>1440558</v>
      </c>
      <c r="AH205">
        <f>'B 103 Q2 2023'!AH205</f>
        <v>1236770</v>
      </c>
      <c r="AI205">
        <f>'B 103 Q2 2023'!AI205</f>
        <v>584346</v>
      </c>
      <c r="AJ205">
        <f>'B 103 Q2 2023'!AJ205</f>
        <v>438718</v>
      </c>
      <c r="AK205">
        <f>'B 103 Q2 2023'!AK205</f>
        <v>213706</v>
      </c>
      <c r="AL205">
        <f>'B 103 Q2 2023'!AL205</f>
        <v>111778</v>
      </c>
      <c r="AM205">
        <f>'B 103 Q2 2023'!AM205</f>
        <v>786451</v>
      </c>
      <c r="AN205">
        <f>'B 103 Q2 2023'!AN205</f>
        <v>49454</v>
      </c>
      <c r="AO205">
        <f>'B 103 Q2 2023'!AO205</f>
        <v>2063144</v>
      </c>
      <c r="AP205">
        <f>'B 103 Q2 2023'!AP205</f>
        <v>6144355</v>
      </c>
      <c r="AQ205">
        <f>'B 103 Q2 2023'!AQ205</f>
        <v>5167983</v>
      </c>
      <c r="AR205">
        <f>'B 103 Q2 2023'!AR205</f>
        <v>5167983</v>
      </c>
      <c r="AS205">
        <f>'B 103 Q2 2023'!AS205</f>
        <v>0</v>
      </c>
      <c r="AT205">
        <f>'B 103 Q2 2023'!AT205</f>
        <v>622434</v>
      </c>
      <c r="AU205">
        <f>'B 103 Q2 2023'!AU205</f>
        <v>94.239627564449933</v>
      </c>
      <c r="AV205">
        <f>'B 103 Q2 2023'!AV205</f>
        <v>51.099506479093378</v>
      </c>
      <c r="AW205">
        <f>'B 103 Q2 2023'!AW205</f>
        <v>48.155984593169563</v>
      </c>
      <c r="AX205">
        <f>'B 103 Q2 2023'!AX205</f>
        <v>10494437</v>
      </c>
      <c r="AY205">
        <f>'B 103 Q2 2023'!AY205</f>
        <v>5356394</v>
      </c>
      <c r="AZ205">
        <f>'B 103 Q2 2023'!AZ205</f>
        <v>1974603</v>
      </c>
      <c r="BA205">
        <f>'B 103 Q2 2023'!BA205</f>
        <v>1773250</v>
      </c>
      <c r="BB205">
        <f>'B 103 Q2 2023'!BB205</f>
        <v>579195</v>
      </c>
      <c r="BC205">
        <f>'B 103 Q2 2023'!BC205</f>
        <v>1029346</v>
      </c>
      <c r="BD205">
        <f>'B 103 Q2 2023'!BD205</f>
        <v>4524735</v>
      </c>
      <c r="BF205">
        <f t="shared" si="14"/>
        <v>94.239627564449933</v>
      </c>
      <c r="BG205">
        <f t="shared" si="12"/>
        <v>2063144</v>
      </c>
      <c r="BH205">
        <f t="shared" si="13"/>
        <v>2189253.1340799578</v>
      </c>
      <c r="BI205">
        <f t="shared" si="15"/>
        <v>1530361.1340799578</v>
      </c>
    </row>
    <row r="206" spans="1:61" x14ac:dyDescent="0.25">
      <c r="A206" t="str">
        <f>'B 103 Q2 2023'!A206</f>
        <v>1995Q2</v>
      </c>
      <c r="B206">
        <f>'B 103 Q2 2023'!B206</f>
        <v>12324646</v>
      </c>
      <c r="C206">
        <f>'B 103 Q2 2023'!C206</f>
        <v>7066368</v>
      </c>
      <c r="D206">
        <f>'B 103 Q2 2023'!D206</f>
        <v>3146280</v>
      </c>
      <c r="E206">
        <f>'B 103 Q2 2023'!E206</f>
        <v>2184961</v>
      </c>
      <c r="F206">
        <f>'B 103 Q2 2023'!F206</f>
        <v>669363</v>
      </c>
      <c r="G206">
        <f>'B 103 Q2 2023'!G206</f>
        <v>1065764</v>
      </c>
      <c r="H206">
        <f>'B 103 Q2 2023'!H206</f>
        <v>5258278</v>
      </c>
      <c r="I206">
        <f>'B 103 Q2 2023'!I206</f>
        <v>14454</v>
      </c>
      <c r="J206">
        <f>'B 103 Q2 2023'!J206</f>
        <v>159423</v>
      </c>
      <c r="K206">
        <f>'B 103 Q2 2023'!K206</f>
        <v>91827</v>
      </c>
      <c r="L206">
        <f>'B 103 Q2 2023'!L206</f>
        <v>64388</v>
      </c>
      <c r="M206">
        <f>'B 103 Q2 2023'!M206</f>
        <v>9019</v>
      </c>
      <c r="N206">
        <f>'B 103 Q2 2023'!N206</f>
        <v>153014</v>
      </c>
      <c r="O206">
        <f>'B 103 Q2 2023'!O206</f>
        <v>17386</v>
      </c>
      <c r="P206">
        <f>'B 103 Q2 2023'!P206</f>
        <v>47962</v>
      </c>
      <c r="Q206">
        <f>'B 103 Q2 2023'!Q206</f>
        <v>24306</v>
      </c>
      <c r="R206">
        <f>'B 103 Q2 2023'!R206</f>
        <v>63360</v>
      </c>
      <c r="S206">
        <f>'B 103 Q2 2023'!S206</f>
        <v>137635</v>
      </c>
      <c r="T206">
        <f>'B 103 Q2 2023'!T206</f>
        <v>57130</v>
      </c>
      <c r="U206">
        <f>'B 103 Q2 2023'!U206</f>
        <v>80505</v>
      </c>
      <c r="V206">
        <f>'B 103 Q2 2023'!V206</f>
        <v>54493</v>
      </c>
      <c r="W206">
        <f>'B 103 Q2 2023'!W206</f>
        <v>436328</v>
      </c>
      <c r="X206">
        <f>'B 103 Q2 2023'!X206</f>
        <v>951649</v>
      </c>
      <c r="Y206">
        <f>'B 103 Q2 2023'!Y206</f>
        <v>199</v>
      </c>
      <c r="Z206">
        <f>'B 103 Q2 2023'!Z206</f>
        <v>38408</v>
      </c>
      <c r="AA206">
        <f>'B 103 Q2 2023'!AA206</f>
        <v>1156199</v>
      </c>
      <c r="AB206">
        <f>'B 103 Q2 2023'!AB206</f>
        <v>1991242</v>
      </c>
      <c r="AC206">
        <f>'B 103 Q2 2023'!AC206</f>
        <v>6006227</v>
      </c>
      <c r="AD206">
        <f>'B 103 Q2 2023'!AD206</f>
        <v>1761207</v>
      </c>
      <c r="AE206">
        <f>'B 103 Q2 2023'!AE206</f>
        <v>162887</v>
      </c>
      <c r="AF206">
        <f>'B 103 Q2 2023'!AF206</f>
        <v>132761</v>
      </c>
      <c r="AG206">
        <f>'B 103 Q2 2023'!AG206</f>
        <v>1465559</v>
      </c>
      <c r="AH206">
        <f>'B 103 Q2 2023'!AH206</f>
        <v>1264450</v>
      </c>
      <c r="AI206">
        <f>'B 103 Q2 2023'!AI206</f>
        <v>605399</v>
      </c>
      <c r="AJ206">
        <f>'B 103 Q2 2023'!AJ206</f>
        <v>445825</v>
      </c>
      <c r="AK206">
        <f>'B 103 Q2 2023'!AK206</f>
        <v>213226</v>
      </c>
      <c r="AL206">
        <f>'B 103 Q2 2023'!AL206</f>
        <v>113813</v>
      </c>
      <c r="AM206">
        <f>'B 103 Q2 2023'!AM206</f>
        <v>799388</v>
      </c>
      <c r="AN206">
        <f>'B 103 Q2 2023'!AN206</f>
        <v>40898</v>
      </c>
      <c r="AO206">
        <f>'B 103 Q2 2023'!AO206</f>
        <v>2026471</v>
      </c>
      <c r="AP206">
        <f>'B 103 Q2 2023'!AP206</f>
        <v>6318419</v>
      </c>
      <c r="AQ206">
        <f>'B 103 Q2 2023'!AQ206</f>
        <v>5594356</v>
      </c>
      <c r="AR206">
        <f>'B 103 Q2 2023'!AR206</f>
        <v>5594356</v>
      </c>
      <c r="AS206">
        <f>'B 103 Q2 2023'!AS206</f>
        <v>0</v>
      </c>
      <c r="AT206">
        <f>'B 103 Q2 2023'!AT206</f>
        <v>635622</v>
      </c>
      <c r="AU206">
        <f>'B 103 Q2 2023'!AU206</f>
        <v>98.600273056699876</v>
      </c>
      <c r="AV206">
        <f>'B 103 Q2 2023'!AV206</f>
        <v>48.566090912479822</v>
      </c>
      <c r="AW206">
        <f>'B 103 Q2 2023'!AW206</f>
        <v>47.886298252670208</v>
      </c>
      <c r="AX206">
        <f>'B 103 Q2 2023'!AX206</f>
        <v>10693800</v>
      </c>
      <c r="AY206">
        <f>'B 103 Q2 2023'!AY206</f>
        <v>5435522</v>
      </c>
      <c r="AZ206">
        <f>'B 103 Q2 2023'!AZ206</f>
        <v>2000544</v>
      </c>
      <c r="BA206">
        <f>'B 103 Q2 2023'!BA206</f>
        <v>1808731</v>
      </c>
      <c r="BB206">
        <f>'B 103 Q2 2023'!BB206</f>
        <v>590717</v>
      </c>
      <c r="BC206">
        <f>'B 103 Q2 2023'!BC206</f>
        <v>1035530</v>
      </c>
      <c r="BD206">
        <f>'B 103 Q2 2023'!BD206</f>
        <v>4687573</v>
      </c>
      <c r="BF206">
        <f t="shared" si="14"/>
        <v>98.600273056699876</v>
      </c>
      <c r="BG206">
        <f t="shared" si="12"/>
        <v>2026471</v>
      </c>
      <c r="BH206">
        <f t="shared" si="13"/>
        <v>2055238.7302565402</v>
      </c>
      <c r="BI206">
        <f t="shared" si="15"/>
        <v>1385875.7302565402</v>
      </c>
    </row>
    <row r="207" spans="1:61" x14ac:dyDescent="0.25">
      <c r="A207" t="str">
        <f>'B 103 Q2 2023'!A207</f>
        <v>1995Q3</v>
      </c>
      <c r="B207">
        <f>'B 103 Q2 2023'!B207</f>
        <v>12550379</v>
      </c>
      <c r="C207">
        <f>'B 103 Q2 2023'!C207</f>
        <v>7163816</v>
      </c>
      <c r="D207">
        <f>'B 103 Q2 2023'!D207</f>
        <v>3187731</v>
      </c>
      <c r="E207">
        <f>'B 103 Q2 2023'!E207</f>
        <v>2218980</v>
      </c>
      <c r="F207">
        <f>'B 103 Q2 2023'!F207</f>
        <v>685113</v>
      </c>
      <c r="G207">
        <f>'B 103 Q2 2023'!G207</f>
        <v>1071992</v>
      </c>
      <c r="H207">
        <f>'B 103 Q2 2023'!H207</f>
        <v>5386563</v>
      </c>
      <c r="I207">
        <f>'B 103 Q2 2023'!I207</f>
        <v>15856</v>
      </c>
      <c r="J207">
        <f>'B 103 Q2 2023'!J207</f>
        <v>165359</v>
      </c>
      <c r="K207">
        <f>'B 103 Q2 2023'!K207</f>
        <v>93237</v>
      </c>
      <c r="L207">
        <f>'B 103 Q2 2023'!L207</f>
        <v>69660</v>
      </c>
      <c r="M207">
        <f>'B 103 Q2 2023'!M207</f>
        <v>3771</v>
      </c>
      <c r="N207">
        <f>'B 103 Q2 2023'!N207</f>
        <v>122720</v>
      </c>
      <c r="O207">
        <f>'B 103 Q2 2023'!O207</f>
        <v>18004</v>
      </c>
      <c r="P207">
        <f>'B 103 Q2 2023'!P207</f>
        <v>43647</v>
      </c>
      <c r="Q207">
        <f>'B 103 Q2 2023'!Q207</f>
        <v>20783</v>
      </c>
      <c r="R207">
        <f>'B 103 Q2 2023'!R207</f>
        <v>40286</v>
      </c>
      <c r="S207">
        <f>'B 103 Q2 2023'!S207</f>
        <v>135805</v>
      </c>
      <c r="T207">
        <f>'B 103 Q2 2023'!T207</f>
        <v>57525</v>
      </c>
      <c r="U207">
        <f>'B 103 Q2 2023'!U207</f>
        <v>78280</v>
      </c>
      <c r="V207">
        <f>'B 103 Q2 2023'!V207</f>
        <v>55553</v>
      </c>
      <c r="W207">
        <f>'B 103 Q2 2023'!W207</f>
        <v>467322</v>
      </c>
      <c r="X207">
        <f>'B 103 Q2 2023'!X207</f>
        <v>971797</v>
      </c>
      <c r="Y207">
        <f>'B 103 Q2 2023'!Y207</f>
        <v>200</v>
      </c>
      <c r="Z207">
        <f>'B 103 Q2 2023'!Z207</f>
        <v>42323</v>
      </c>
      <c r="AA207">
        <f>'B 103 Q2 2023'!AA207</f>
        <v>1205810</v>
      </c>
      <c r="AB207">
        <f>'B 103 Q2 2023'!AB207</f>
        <v>2037150</v>
      </c>
      <c r="AC207">
        <f>'B 103 Q2 2023'!AC207</f>
        <v>6075159</v>
      </c>
      <c r="AD207">
        <f>'B 103 Q2 2023'!AD207</f>
        <v>1771961</v>
      </c>
      <c r="AE207">
        <f>'B 103 Q2 2023'!AE207</f>
        <v>163268</v>
      </c>
      <c r="AF207">
        <f>'B 103 Q2 2023'!AF207</f>
        <v>133510</v>
      </c>
      <c r="AG207">
        <f>'B 103 Q2 2023'!AG207</f>
        <v>1475183</v>
      </c>
      <c r="AH207">
        <f>'B 103 Q2 2023'!AH207</f>
        <v>1273637</v>
      </c>
      <c r="AI207">
        <f>'B 103 Q2 2023'!AI207</f>
        <v>615857</v>
      </c>
      <c r="AJ207">
        <f>'B 103 Q2 2023'!AJ207</f>
        <v>445182</v>
      </c>
      <c r="AK207">
        <f>'B 103 Q2 2023'!AK207</f>
        <v>212599</v>
      </c>
      <c r="AL207">
        <f>'B 103 Q2 2023'!AL207</f>
        <v>115195</v>
      </c>
      <c r="AM207">
        <f>'B 103 Q2 2023'!AM207</f>
        <v>832922</v>
      </c>
      <c r="AN207">
        <f>'B 103 Q2 2023'!AN207</f>
        <v>42359</v>
      </c>
      <c r="AO207">
        <f>'B 103 Q2 2023'!AO207</f>
        <v>2039085</v>
      </c>
      <c r="AP207">
        <f>'B 103 Q2 2023'!AP207</f>
        <v>6475220</v>
      </c>
      <c r="AQ207">
        <f>'B 103 Q2 2023'!AQ207</f>
        <v>6024123</v>
      </c>
      <c r="AR207">
        <f>'B 103 Q2 2023'!AR207</f>
        <v>6024123</v>
      </c>
      <c r="AS207">
        <f>'B 103 Q2 2023'!AS207</f>
        <v>0</v>
      </c>
      <c r="AT207">
        <f>'B 103 Q2 2023'!AT207</f>
        <v>651330</v>
      </c>
      <c r="AU207">
        <f>'B 103 Q2 2023'!AU207</f>
        <v>103.0923006059346</v>
      </c>
      <c r="AV207">
        <f>'B 103 Q2 2023'!AV207</f>
        <v>45.623845572208154</v>
      </c>
      <c r="AW207">
        <f>'B 103 Q2 2023'!AW207</f>
        <v>47.034672025288231</v>
      </c>
      <c r="AX207">
        <f>'B 103 Q2 2023'!AX207</f>
        <v>10896614</v>
      </c>
      <c r="AY207">
        <f>'B 103 Q2 2023'!AY207</f>
        <v>5510051</v>
      </c>
      <c r="AZ207">
        <f>'B 103 Q2 2023'!AZ207</f>
        <v>2025081</v>
      </c>
      <c r="BA207">
        <f>'B 103 Q2 2023'!BA207</f>
        <v>1843041</v>
      </c>
      <c r="BB207">
        <f>'B 103 Q2 2023'!BB207</f>
        <v>603031</v>
      </c>
      <c r="BC207">
        <f>'B 103 Q2 2023'!BC207</f>
        <v>1038898</v>
      </c>
      <c r="BD207">
        <f>'B 103 Q2 2023'!BD207</f>
        <v>4821455</v>
      </c>
      <c r="BF207">
        <f t="shared" si="14"/>
        <v>103.0923006059346</v>
      </c>
      <c r="BG207">
        <f t="shared" si="12"/>
        <v>2039085</v>
      </c>
      <c r="BH207">
        <f t="shared" si="13"/>
        <v>1977921.7148274779</v>
      </c>
      <c r="BI207">
        <f t="shared" si="15"/>
        <v>1292808.7148274779</v>
      </c>
    </row>
    <row r="208" spans="1:61" x14ac:dyDescent="0.25">
      <c r="A208" t="str">
        <f>'B 103 Q2 2023'!A208</f>
        <v>1995Q4</v>
      </c>
      <c r="B208">
        <f>'B 103 Q2 2023'!B208</f>
        <v>12947593</v>
      </c>
      <c r="C208">
        <f>'B 103 Q2 2023'!C208</f>
        <v>7246643</v>
      </c>
      <c r="D208">
        <f>'B 103 Q2 2023'!D208</f>
        <v>3228112</v>
      </c>
      <c r="E208">
        <f>'B 103 Q2 2023'!E208</f>
        <v>2249065</v>
      </c>
      <c r="F208">
        <f>'B 103 Q2 2023'!F208</f>
        <v>690503</v>
      </c>
      <c r="G208">
        <f>'B 103 Q2 2023'!G208</f>
        <v>1078964</v>
      </c>
      <c r="H208">
        <f>'B 103 Q2 2023'!H208</f>
        <v>5700950</v>
      </c>
      <c r="I208">
        <f>'B 103 Q2 2023'!I208</f>
        <v>17403</v>
      </c>
      <c r="J208">
        <f>'B 103 Q2 2023'!J208</f>
        <v>188079</v>
      </c>
      <c r="K208">
        <f>'B 103 Q2 2023'!K208</f>
        <v>99688</v>
      </c>
      <c r="L208">
        <f>'B 103 Q2 2023'!L208</f>
        <v>76969</v>
      </c>
      <c r="M208">
        <f>'B 103 Q2 2023'!M208</f>
        <v>2440</v>
      </c>
      <c r="N208">
        <f>'B 103 Q2 2023'!N208</f>
        <v>137448</v>
      </c>
      <c r="O208">
        <f>'B 103 Q2 2023'!O208</f>
        <v>20142</v>
      </c>
      <c r="P208">
        <f>'B 103 Q2 2023'!P208</f>
        <v>57098</v>
      </c>
      <c r="Q208">
        <f>'B 103 Q2 2023'!Q208</f>
        <v>23421</v>
      </c>
      <c r="R208">
        <f>'B 103 Q2 2023'!R208</f>
        <v>36787</v>
      </c>
      <c r="S208">
        <f>'B 103 Q2 2023'!S208</f>
        <v>142982</v>
      </c>
      <c r="T208">
        <f>'B 103 Q2 2023'!T208</f>
        <v>57921</v>
      </c>
      <c r="U208">
        <f>'B 103 Q2 2023'!U208</f>
        <v>85061</v>
      </c>
      <c r="V208">
        <f>'B 103 Q2 2023'!V208</f>
        <v>51139</v>
      </c>
      <c r="W208">
        <f>'B 103 Q2 2023'!W208</f>
        <v>491714</v>
      </c>
      <c r="X208">
        <f>'B 103 Q2 2023'!X208</f>
        <v>1148264</v>
      </c>
      <c r="Y208">
        <f>'B 103 Q2 2023'!Y208</f>
        <v>206</v>
      </c>
      <c r="Z208">
        <f>'B 103 Q2 2023'!Z208</f>
        <v>45668</v>
      </c>
      <c r="AA208">
        <f>'B 103 Q2 2023'!AA208</f>
        <v>1184941</v>
      </c>
      <c r="AB208">
        <f>'B 103 Q2 2023'!AB208</f>
        <v>2114009</v>
      </c>
      <c r="AC208">
        <f>'B 103 Q2 2023'!AC208</f>
        <v>6197109</v>
      </c>
      <c r="AD208">
        <f>'B 103 Q2 2023'!AD208</f>
        <v>1785354</v>
      </c>
      <c r="AE208">
        <f>'B 103 Q2 2023'!AE208</f>
        <v>157351</v>
      </c>
      <c r="AF208">
        <f>'B 103 Q2 2023'!AF208</f>
        <v>134758</v>
      </c>
      <c r="AG208">
        <f>'B 103 Q2 2023'!AG208</f>
        <v>1493245</v>
      </c>
      <c r="AH208">
        <f>'B 103 Q2 2023'!AH208</f>
        <v>1308811</v>
      </c>
      <c r="AI208">
        <f>'B 103 Q2 2023'!AI208</f>
        <v>631493</v>
      </c>
      <c r="AJ208">
        <f>'B 103 Q2 2023'!AJ208</f>
        <v>467293</v>
      </c>
      <c r="AK208">
        <f>'B 103 Q2 2023'!AK208</f>
        <v>210025</v>
      </c>
      <c r="AL208">
        <f>'B 103 Q2 2023'!AL208</f>
        <v>113366</v>
      </c>
      <c r="AM208">
        <f>'B 103 Q2 2023'!AM208</f>
        <v>877498</v>
      </c>
      <c r="AN208">
        <f>'B 103 Q2 2023'!AN208</f>
        <v>40309</v>
      </c>
      <c r="AO208">
        <f>'B 103 Q2 2023'!AO208</f>
        <v>2071771</v>
      </c>
      <c r="AP208">
        <f>'B 103 Q2 2023'!AP208</f>
        <v>6750484</v>
      </c>
      <c r="AQ208">
        <f>'B 103 Q2 2023'!AQ208</f>
        <v>6406754</v>
      </c>
      <c r="AR208">
        <f>'B 103 Q2 2023'!AR208</f>
        <v>6406754</v>
      </c>
      <c r="AS208">
        <f>'B 103 Q2 2023'!AS208</f>
        <v>0</v>
      </c>
      <c r="AT208">
        <f>'B 103 Q2 2023'!AT208</f>
        <v>810799</v>
      </c>
      <c r="AU208">
        <f>'B 103 Q2 2023'!AU208</f>
        <v>106.9190410112825</v>
      </c>
      <c r="AV208">
        <f>'B 103 Q2 2023'!AV208</f>
        <v>42.869999058855569</v>
      </c>
      <c r="AW208">
        <f>'B 103 Q2 2023'!AW208</f>
        <v>45.836191875274203</v>
      </c>
      <c r="AX208">
        <f>'B 103 Q2 2023'!AX208</f>
        <v>11270039</v>
      </c>
      <c r="AY208">
        <f>'B 103 Q2 2023'!AY208</f>
        <v>5569089</v>
      </c>
      <c r="AZ208">
        <f>'B 103 Q2 2023'!AZ208</f>
        <v>2044052</v>
      </c>
      <c r="BA208">
        <f>'B 103 Q2 2023'!BA208</f>
        <v>1878044</v>
      </c>
      <c r="BB208">
        <f>'B 103 Q2 2023'!BB208</f>
        <v>615493</v>
      </c>
      <c r="BC208">
        <f>'B 103 Q2 2023'!BC208</f>
        <v>1031500</v>
      </c>
      <c r="BD208">
        <f>'B 103 Q2 2023'!BD208</f>
        <v>5072930</v>
      </c>
      <c r="BF208">
        <f t="shared" si="14"/>
        <v>106.9190410112825</v>
      </c>
      <c r="BG208">
        <f t="shared" si="12"/>
        <v>2071771</v>
      </c>
      <c r="BH208">
        <f t="shared" si="13"/>
        <v>1937700.694286417</v>
      </c>
      <c r="BI208">
        <f t="shared" si="15"/>
        <v>1247197.694286417</v>
      </c>
    </row>
    <row r="209" spans="1:61" x14ac:dyDescent="0.25">
      <c r="A209" t="str">
        <f>'B 103 Q2 2023'!A209</f>
        <v>1996Q1</v>
      </c>
      <c r="B209">
        <f>'B 103 Q2 2023'!B209</f>
        <v>13157280</v>
      </c>
      <c r="C209">
        <f>'B 103 Q2 2023'!C209</f>
        <v>7322265</v>
      </c>
      <c r="D209">
        <f>'B 103 Q2 2023'!D209</f>
        <v>3262372</v>
      </c>
      <c r="E209">
        <f>'B 103 Q2 2023'!E209</f>
        <v>2273336</v>
      </c>
      <c r="F209">
        <f>'B 103 Q2 2023'!F209</f>
        <v>706476</v>
      </c>
      <c r="G209">
        <f>'B 103 Q2 2023'!G209</f>
        <v>1080082</v>
      </c>
      <c r="H209">
        <f>'B 103 Q2 2023'!H209</f>
        <v>5835015</v>
      </c>
      <c r="I209">
        <f>'B 103 Q2 2023'!I209</f>
        <v>20387</v>
      </c>
      <c r="J209">
        <f>'B 103 Q2 2023'!J209</f>
        <v>158999</v>
      </c>
      <c r="K209">
        <f>'B 103 Q2 2023'!K209</f>
        <v>95849</v>
      </c>
      <c r="L209">
        <f>'B 103 Q2 2023'!L209</f>
        <v>84858</v>
      </c>
      <c r="M209">
        <f>'B 103 Q2 2023'!M209</f>
        <v>2428</v>
      </c>
      <c r="N209">
        <f>'B 103 Q2 2023'!N209</f>
        <v>123661</v>
      </c>
      <c r="O209">
        <f>'B 103 Q2 2023'!O209</f>
        <v>17436</v>
      </c>
      <c r="P209">
        <f>'B 103 Q2 2023'!P209</f>
        <v>57356</v>
      </c>
      <c r="Q209">
        <f>'B 103 Q2 2023'!Q209</f>
        <v>20853</v>
      </c>
      <c r="R209">
        <f>'B 103 Q2 2023'!R209</f>
        <v>28016</v>
      </c>
      <c r="S209">
        <f>'B 103 Q2 2023'!S209</f>
        <v>133711</v>
      </c>
      <c r="T209">
        <f>'B 103 Q2 2023'!T209</f>
        <v>57033</v>
      </c>
      <c r="U209">
        <f>'B 103 Q2 2023'!U209</f>
        <v>76678</v>
      </c>
      <c r="V209">
        <f>'B 103 Q2 2023'!V209</f>
        <v>49386</v>
      </c>
      <c r="W209">
        <f>'B 103 Q2 2023'!W209</f>
        <v>521977</v>
      </c>
      <c r="X209">
        <f>'B 103 Q2 2023'!X209</f>
        <v>1174629</v>
      </c>
      <c r="Y209">
        <f>'B 103 Q2 2023'!Y209</f>
        <v>206</v>
      </c>
      <c r="Z209">
        <f>'B 103 Q2 2023'!Z209</f>
        <v>50177</v>
      </c>
      <c r="AA209">
        <f>'B 103 Q2 2023'!AA209</f>
        <v>1222302</v>
      </c>
      <c r="AB209">
        <f>'B 103 Q2 2023'!AB209</f>
        <v>2196445</v>
      </c>
      <c r="AC209">
        <f>'B 103 Q2 2023'!AC209</f>
        <v>6293224</v>
      </c>
      <c r="AD209">
        <f>'B 103 Q2 2023'!AD209</f>
        <v>1824700</v>
      </c>
      <c r="AE209">
        <f>'B 103 Q2 2023'!AE209</f>
        <v>174174</v>
      </c>
      <c r="AF209">
        <f>'B 103 Q2 2023'!AF209</f>
        <v>134937</v>
      </c>
      <c r="AG209">
        <f>'B 103 Q2 2023'!AG209</f>
        <v>1515589</v>
      </c>
      <c r="AH209">
        <f>'B 103 Q2 2023'!AH209</f>
        <v>1316206</v>
      </c>
      <c r="AI209">
        <f>'B 103 Q2 2023'!AI209</f>
        <v>629014</v>
      </c>
      <c r="AJ209">
        <f>'B 103 Q2 2023'!AJ209</f>
        <v>474101</v>
      </c>
      <c r="AK209">
        <f>'B 103 Q2 2023'!AK209</f>
        <v>213091</v>
      </c>
      <c r="AL209">
        <f>'B 103 Q2 2023'!AL209</f>
        <v>120966</v>
      </c>
      <c r="AM209">
        <f>'B 103 Q2 2023'!AM209</f>
        <v>863816</v>
      </c>
      <c r="AN209">
        <f>'B 103 Q2 2023'!AN209</f>
        <v>49331</v>
      </c>
      <c r="AO209">
        <f>'B 103 Q2 2023'!AO209</f>
        <v>2118205</v>
      </c>
      <c r="AP209">
        <f>'B 103 Q2 2023'!AP209</f>
        <v>6864056</v>
      </c>
      <c r="AQ209">
        <f>'B 103 Q2 2023'!AQ209</f>
        <v>6683652</v>
      </c>
      <c r="AR209">
        <f>'B 103 Q2 2023'!AR209</f>
        <v>6683652</v>
      </c>
      <c r="AS209">
        <f>'B 103 Q2 2023'!AS209</f>
        <v>0</v>
      </c>
      <c r="AT209">
        <f>'B 103 Q2 2023'!AT209</f>
        <v>826671</v>
      </c>
      <c r="AU209">
        <f>'B 103 Q2 2023'!AU209</f>
        <v>109.4152299236587</v>
      </c>
      <c r="AV209">
        <f>'B 103 Q2 2023'!AV209</f>
        <v>41.821182797189763</v>
      </c>
      <c r="AW209">
        <f>'B 103 Q2 2023'!AW209</f>
        <v>45.758743314338766</v>
      </c>
      <c r="AX209">
        <f>'B 103 Q2 2023'!AX209</f>
        <v>11506358</v>
      </c>
      <c r="AY209">
        <f>'B 103 Q2 2023'!AY209</f>
        <v>5671343</v>
      </c>
      <c r="AZ209">
        <f>'B 103 Q2 2023'!AZ209</f>
        <v>2072203</v>
      </c>
      <c r="BA209">
        <f>'B 103 Q2 2023'!BA209</f>
        <v>1913306</v>
      </c>
      <c r="BB209">
        <f>'B 103 Q2 2023'!BB209</f>
        <v>629029</v>
      </c>
      <c r="BC209">
        <f>'B 103 Q2 2023'!BC209</f>
        <v>1056805</v>
      </c>
      <c r="BD209">
        <f>'B 103 Q2 2023'!BD209</f>
        <v>5213134</v>
      </c>
      <c r="BF209">
        <f t="shared" si="14"/>
        <v>109.4152299236587</v>
      </c>
      <c r="BG209">
        <f t="shared" si="12"/>
        <v>2118205</v>
      </c>
      <c r="BH209">
        <f t="shared" si="13"/>
        <v>1935932.503617564</v>
      </c>
      <c r="BI209">
        <f t="shared" si="15"/>
        <v>1229456.503617564</v>
      </c>
    </row>
    <row r="210" spans="1:61" x14ac:dyDescent="0.25">
      <c r="A210" t="str">
        <f>'B 103 Q2 2023'!A210</f>
        <v>1996Q2</v>
      </c>
      <c r="B210">
        <f>'B 103 Q2 2023'!B210</f>
        <v>13332727</v>
      </c>
      <c r="C210">
        <f>'B 103 Q2 2023'!C210</f>
        <v>7377299</v>
      </c>
      <c r="D210">
        <f>'B 103 Q2 2023'!D210</f>
        <v>3275088</v>
      </c>
      <c r="E210">
        <f>'B 103 Q2 2023'!E210</f>
        <v>2295865</v>
      </c>
      <c r="F210">
        <f>'B 103 Q2 2023'!F210</f>
        <v>721256</v>
      </c>
      <c r="G210">
        <f>'B 103 Q2 2023'!G210</f>
        <v>1085091</v>
      </c>
      <c r="H210">
        <f>'B 103 Q2 2023'!H210</f>
        <v>5955428</v>
      </c>
      <c r="I210">
        <f>'B 103 Q2 2023'!I210</f>
        <v>19844</v>
      </c>
      <c r="J210">
        <f>'B 103 Q2 2023'!J210</f>
        <v>164724</v>
      </c>
      <c r="K210">
        <f>'B 103 Q2 2023'!K210</f>
        <v>103832</v>
      </c>
      <c r="L210">
        <f>'B 103 Q2 2023'!L210</f>
        <v>84764</v>
      </c>
      <c r="M210">
        <f>'B 103 Q2 2023'!M210</f>
        <v>4322</v>
      </c>
      <c r="N210">
        <f>'B 103 Q2 2023'!N210</f>
        <v>138351</v>
      </c>
      <c r="O210">
        <f>'B 103 Q2 2023'!O210</f>
        <v>20928</v>
      </c>
      <c r="P210">
        <f>'B 103 Q2 2023'!P210</f>
        <v>63106</v>
      </c>
      <c r="Q210">
        <f>'B 103 Q2 2023'!Q210</f>
        <v>22880</v>
      </c>
      <c r="R210">
        <f>'B 103 Q2 2023'!R210</f>
        <v>31437</v>
      </c>
      <c r="S210">
        <f>'B 103 Q2 2023'!S210</f>
        <v>128162</v>
      </c>
      <c r="T210">
        <f>'B 103 Q2 2023'!T210</f>
        <v>56145</v>
      </c>
      <c r="U210">
        <f>'B 103 Q2 2023'!U210</f>
        <v>72017</v>
      </c>
      <c r="V210">
        <f>'B 103 Q2 2023'!V210</f>
        <v>49650</v>
      </c>
      <c r="W210">
        <f>'B 103 Q2 2023'!W210</f>
        <v>549214</v>
      </c>
      <c r="X210">
        <f>'B 103 Q2 2023'!X210</f>
        <v>1188650</v>
      </c>
      <c r="Y210">
        <f>'B 103 Q2 2023'!Y210</f>
        <v>210</v>
      </c>
      <c r="Z210">
        <f>'B 103 Q2 2023'!Z210</f>
        <v>54306</v>
      </c>
      <c r="AA210">
        <f>'B 103 Q2 2023'!AA210</f>
        <v>1269179</v>
      </c>
      <c r="AB210">
        <f>'B 103 Q2 2023'!AB210</f>
        <v>2200220</v>
      </c>
      <c r="AC210">
        <f>'B 103 Q2 2023'!AC210</f>
        <v>6361829</v>
      </c>
      <c r="AD210">
        <f>'B 103 Q2 2023'!AD210</f>
        <v>1860676</v>
      </c>
      <c r="AE210">
        <f>'B 103 Q2 2023'!AE210</f>
        <v>181726</v>
      </c>
      <c r="AF210">
        <f>'B 103 Q2 2023'!AF210</f>
        <v>137110</v>
      </c>
      <c r="AG210">
        <f>'B 103 Q2 2023'!AG210</f>
        <v>1541840</v>
      </c>
      <c r="AH210">
        <f>'B 103 Q2 2023'!AH210</f>
        <v>1337082</v>
      </c>
      <c r="AI210">
        <f>'B 103 Q2 2023'!AI210</f>
        <v>637523</v>
      </c>
      <c r="AJ210">
        <f>'B 103 Q2 2023'!AJ210</f>
        <v>482210</v>
      </c>
      <c r="AK210">
        <f>'B 103 Q2 2023'!AK210</f>
        <v>217349</v>
      </c>
      <c r="AL210">
        <f>'B 103 Q2 2023'!AL210</f>
        <v>124082</v>
      </c>
      <c r="AM210">
        <f>'B 103 Q2 2023'!AM210</f>
        <v>889439</v>
      </c>
      <c r="AN210">
        <f>'B 103 Q2 2023'!AN210</f>
        <v>45602</v>
      </c>
      <c r="AO210">
        <f>'B 103 Q2 2023'!AO210</f>
        <v>2104948</v>
      </c>
      <c r="AP210">
        <f>'B 103 Q2 2023'!AP210</f>
        <v>6970898</v>
      </c>
      <c r="AQ210">
        <f>'B 103 Q2 2023'!AQ210</f>
        <v>6988156</v>
      </c>
      <c r="AR210">
        <f>'B 103 Q2 2023'!AR210</f>
        <v>6988156</v>
      </c>
      <c r="AS210">
        <f>'B 103 Q2 2023'!AS210</f>
        <v>0</v>
      </c>
      <c r="AT210">
        <f>'B 103 Q2 2023'!AT210</f>
        <v>848477</v>
      </c>
      <c r="AU210">
        <f>'B 103 Q2 2023'!AU210</f>
        <v>112.4192691163435</v>
      </c>
      <c r="AV210">
        <f>'B 103 Q2 2023'!AV210</f>
        <v>40.805256246518553</v>
      </c>
      <c r="AW210">
        <f>'B 103 Q2 2023'!AW210</f>
        <v>45.872970833387235</v>
      </c>
      <c r="AX210">
        <f>'B 103 Q2 2023'!AX210</f>
        <v>11672432</v>
      </c>
      <c r="AY210">
        <f>'B 103 Q2 2023'!AY210</f>
        <v>5717004</v>
      </c>
      <c r="AZ210">
        <f>'B 103 Q2 2023'!AZ210</f>
        <v>2085433</v>
      </c>
      <c r="BA210">
        <f>'B 103 Q2 2023'!BA210</f>
        <v>1948993</v>
      </c>
      <c r="BB210">
        <f>'B 103 Q2 2023'!BB210</f>
        <v>643107</v>
      </c>
      <c r="BC210">
        <f>'B 103 Q2 2023'!BC210</f>
        <v>1039471</v>
      </c>
      <c r="BD210">
        <f>'B 103 Q2 2023'!BD210</f>
        <v>5310603</v>
      </c>
      <c r="BF210">
        <f t="shared" si="14"/>
        <v>112.4192691163435</v>
      </c>
      <c r="BG210">
        <f t="shared" si="12"/>
        <v>2104948</v>
      </c>
      <c r="BH210">
        <f t="shared" si="13"/>
        <v>1872408.5439672929</v>
      </c>
      <c r="BI210">
        <f t="shared" si="15"/>
        <v>1151152.5439672929</v>
      </c>
    </row>
    <row r="211" spans="1:61" x14ac:dyDescent="0.25">
      <c r="A211" t="str">
        <f>'B 103 Q2 2023'!A211</f>
        <v>1996Q3</v>
      </c>
      <c r="B211">
        <f>'B 103 Q2 2023'!B211</f>
        <v>13493812</v>
      </c>
      <c r="C211">
        <f>'B 103 Q2 2023'!C211</f>
        <v>7427698</v>
      </c>
      <c r="D211">
        <f>'B 103 Q2 2023'!D211</f>
        <v>3267163</v>
      </c>
      <c r="E211">
        <f>'B 103 Q2 2023'!E211</f>
        <v>2333208</v>
      </c>
      <c r="F211">
        <f>'B 103 Q2 2023'!F211</f>
        <v>733846</v>
      </c>
      <c r="G211">
        <f>'B 103 Q2 2023'!G211</f>
        <v>1093481</v>
      </c>
      <c r="H211">
        <f>'B 103 Q2 2023'!H211</f>
        <v>6066114</v>
      </c>
      <c r="I211">
        <f>'B 103 Q2 2023'!I211</f>
        <v>20922</v>
      </c>
      <c r="J211">
        <f>'B 103 Q2 2023'!J211</f>
        <v>175619</v>
      </c>
      <c r="K211">
        <f>'B 103 Q2 2023'!K211</f>
        <v>112984</v>
      </c>
      <c r="L211">
        <f>'B 103 Q2 2023'!L211</f>
        <v>88884</v>
      </c>
      <c r="M211">
        <f>'B 103 Q2 2023'!M211</f>
        <v>4674</v>
      </c>
      <c r="N211">
        <f>'B 103 Q2 2023'!N211</f>
        <v>135161</v>
      </c>
      <c r="O211">
        <f>'B 103 Q2 2023'!O211</f>
        <v>23488</v>
      </c>
      <c r="P211">
        <f>'B 103 Q2 2023'!P211</f>
        <v>52144</v>
      </c>
      <c r="Q211">
        <f>'B 103 Q2 2023'!Q211</f>
        <v>25926</v>
      </c>
      <c r="R211">
        <f>'B 103 Q2 2023'!R211</f>
        <v>33603</v>
      </c>
      <c r="S211">
        <f>'B 103 Q2 2023'!S211</f>
        <v>123767</v>
      </c>
      <c r="T211">
        <f>'B 103 Q2 2023'!T211</f>
        <v>55247</v>
      </c>
      <c r="U211">
        <f>'B 103 Q2 2023'!U211</f>
        <v>68520</v>
      </c>
      <c r="V211">
        <f>'B 103 Q2 2023'!V211</f>
        <v>53351</v>
      </c>
      <c r="W211">
        <f>'B 103 Q2 2023'!W211</f>
        <v>569961</v>
      </c>
      <c r="X211">
        <f>'B 103 Q2 2023'!X211</f>
        <v>1206024</v>
      </c>
      <c r="Y211">
        <f>'B 103 Q2 2023'!Y211</f>
        <v>212</v>
      </c>
      <c r="Z211">
        <f>'B 103 Q2 2023'!Z211</f>
        <v>57743</v>
      </c>
      <c r="AA211">
        <f>'B 103 Q2 2023'!AA211</f>
        <v>1295612</v>
      </c>
      <c r="AB211">
        <f>'B 103 Q2 2023'!AB211</f>
        <v>2221200</v>
      </c>
      <c r="AC211">
        <f>'B 103 Q2 2023'!AC211</f>
        <v>6442699</v>
      </c>
      <c r="AD211">
        <f>'B 103 Q2 2023'!AD211</f>
        <v>1868015</v>
      </c>
      <c r="AE211">
        <f>'B 103 Q2 2023'!AE211</f>
        <v>172999</v>
      </c>
      <c r="AF211">
        <f>'B 103 Q2 2023'!AF211</f>
        <v>137084</v>
      </c>
      <c r="AG211">
        <f>'B 103 Q2 2023'!AG211</f>
        <v>1557932</v>
      </c>
      <c r="AH211">
        <f>'B 103 Q2 2023'!AH211</f>
        <v>1358221</v>
      </c>
      <c r="AI211">
        <f>'B 103 Q2 2023'!AI211</f>
        <v>654084</v>
      </c>
      <c r="AJ211">
        <f>'B 103 Q2 2023'!AJ211</f>
        <v>488555</v>
      </c>
      <c r="AK211">
        <f>'B 103 Q2 2023'!AK211</f>
        <v>215582</v>
      </c>
      <c r="AL211">
        <f>'B 103 Q2 2023'!AL211</f>
        <v>124923</v>
      </c>
      <c r="AM211">
        <f>'B 103 Q2 2023'!AM211</f>
        <v>876673</v>
      </c>
      <c r="AN211">
        <f>'B 103 Q2 2023'!AN211</f>
        <v>49068</v>
      </c>
      <c r="AO211">
        <f>'B 103 Q2 2023'!AO211</f>
        <v>2165799</v>
      </c>
      <c r="AP211">
        <f>'B 103 Q2 2023'!AP211</f>
        <v>7051113</v>
      </c>
      <c r="AQ211">
        <f>'B 103 Q2 2023'!AQ211</f>
        <v>7047824</v>
      </c>
      <c r="AR211">
        <f>'B 103 Q2 2023'!AR211</f>
        <v>7047824</v>
      </c>
      <c r="AS211">
        <f>'B 103 Q2 2023'!AS211</f>
        <v>0</v>
      </c>
      <c r="AT211">
        <f>'B 103 Q2 2023'!AT211</f>
        <v>858314</v>
      </c>
      <c r="AU211">
        <f>'B 103 Q2 2023'!AU211</f>
        <v>112.126093890658</v>
      </c>
      <c r="AV211">
        <f>'B 103 Q2 2023'!AV211</f>
        <v>40.806730147652729</v>
      </c>
      <c r="AW211">
        <f>'B 103 Q2 2023'!AW211</f>
        <v>45.754992559064526</v>
      </c>
      <c r="AX211">
        <f>'B 103 Q2 2023'!AX211</f>
        <v>11873725</v>
      </c>
      <c r="AY211">
        <f>'B 103 Q2 2023'!AY211</f>
        <v>5807611</v>
      </c>
      <c r="AZ211">
        <f>'B 103 Q2 2023'!AZ211</f>
        <v>2110920</v>
      </c>
      <c r="BA211">
        <f>'B 103 Q2 2023'!BA211</f>
        <v>1987010</v>
      </c>
      <c r="BB211">
        <f>'B 103 Q2 2023'!BB211</f>
        <v>657797</v>
      </c>
      <c r="BC211">
        <f>'B 103 Q2 2023'!BC211</f>
        <v>1051884</v>
      </c>
      <c r="BD211">
        <f>'B 103 Q2 2023'!BD211</f>
        <v>5431026</v>
      </c>
      <c r="BF211">
        <f t="shared" si="14"/>
        <v>112.126093890658</v>
      </c>
      <c r="BG211">
        <f t="shared" si="12"/>
        <v>2165799</v>
      </c>
      <c r="BH211">
        <f t="shared" si="13"/>
        <v>1931574.4666107981</v>
      </c>
      <c r="BI211">
        <f t="shared" si="15"/>
        <v>1197728.4666107981</v>
      </c>
    </row>
    <row r="212" spans="1:61" x14ac:dyDescent="0.25">
      <c r="A212" t="str">
        <f>'B 103 Q2 2023'!A212</f>
        <v>1996Q4</v>
      </c>
      <c r="B212">
        <f>'B 103 Q2 2023'!B212</f>
        <v>14020287</v>
      </c>
      <c r="C212">
        <f>'B 103 Q2 2023'!C212</f>
        <v>7687783</v>
      </c>
      <c r="D212">
        <f>'B 103 Q2 2023'!D212</f>
        <v>3470059</v>
      </c>
      <c r="E212">
        <f>'B 103 Q2 2023'!E212</f>
        <v>2368652</v>
      </c>
      <c r="F212">
        <f>'B 103 Q2 2023'!F212</f>
        <v>744562</v>
      </c>
      <c r="G212">
        <f>'B 103 Q2 2023'!G212</f>
        <v>1104510</v>
      </c>
      <c r="H212">
        <f>'B 103 Q2 2023'!H212</f>
        <v>6332504</v>
      </c>
      <c r="I212">
        <f>'B 103 Q2 2023'!I212</f>
        <v>28208</v>
      </c>
      <c r="J212">
        <f>'B 103 Q2 2023'!J212</f>
        <v>187358</v>
      </c>
      <c r="K212">
        <f>'B 103 Q2 2023'!K212</f>
        <v>129670</v>
      </c>
      <c r="L212">
        <f>'B 103 Q2 2023'!L212</f>
        <v>94627</v>
      </c>
      <c r="M212">
        <f>'B 103 Q2 2023'!M212</f>
        <v>3904</v>
      </c>
      <c r="N212">
        <f>'B 103 Q2 2023'!N212</f>
        <v>138126</v>
      </c>
      <c r="O212">
        <f>'B 103 Q2 2023'!O212</f>
        <v>31534</v>
      </c>
      <c r="P212">
        <f>'B 103 Q2 2023'!P212</f>
        <v>47095</v>
      </c>
      <c r="Q212">
        <f>'B 103 Q2 2023'!Q212</f>
        <v>28480</v>
      </c>
      <c r="R212">
        <f>'B 103 Q2 2023'!R212</f>
        <v>31017</v>
      </c>
      <c r="S212">
        <f>'B 103 Q2 2023'!S212</f>
        <v>132095</v>
      </c>
      <c r="T212">
        <f>'B 103 Q2 2023'!T212</f>
        <v>54350</v>
      </c>
      <c r="U212">
        <f>'B 103 Q2 2023'!U212</f>
        <v>77745</v>
      </c>
      <c r="V212">
        <f>'B 103 Q2 2023'!V212</f>
        <v>59367</v>
      </c>
      <c r="W212">
        <f>'B 103 Q2 2023'!W212</f>
        <v>621908</v>
      </c>
      <c r="X212">
        <f>'B 103 Q2 2023'!X212</f>
        <v>1348740</v>
      </c>
      <c r="Y212">
        <f>'B 103 Q2 2023'!Y212</f>
        <v>153</v>
      </c>
      <c r="Z212">
        <f>'B 103 Q2 2023'!Z212</f>
        <v>62566</v>
      </c>
      <c r="AA212">
        <f>'B 103 Q2 2023'!AA212</f>
        <v>1273063</v>
      </c>
      <c r="AB212">
        <f>'B 103 Q2 2023'!AB212</f>
        <v>2252719</v>
      </c>
      <c r="AC212">
        <f>'B 103 Q2 2023'!AC212</f>
        <v>6500326</v>
      </c>
      <c r="AD212">
        <f>'B 103 Q2 2023'!AD212</f>
        <v>1875967</v>
      </c>
      <c r="AE212">
        <f>'B 103 Q2 2023'!AE212</f>
        <v>156405</v>
      </c>
      <c r="AF212">
        <f>'B 103 Q2 2023'!AF212</f>
        <v>137851</v>
      </c>
      <c r="AG212">
        <f>'B 103 Q2 2023'!AG212</f>
        <v>1581711</v>
      </c>
      <c r="AH212">
        <f>'B 103 Q2 2023'!AH212</f>
        <v>1368399</v>
      </c>
      <c r="AI212">
        <f>'B 103 Q2 2023'!AI212</f>
        <v>662307</v>
      </c>
      <c r="AJ212">
        <f>'B 103 Q2 2023'!AJ212</f>
        <v>484638</v>
      </c>
      <c r="AK212">
        <f>'B 103 Q2 2023'!AK212</f>
        <v>221455</v>
      </c>
      <c r="AL212">
        <f>'B 103 Q2 2023'!AL212</f>
        <v>125607</v>
      </c>
      <c r="AM212">
        <f>'B 103 Q2 2023'!AM212</f>
        <v>927011</v>
      </c>
      <c r="AN212">
        <f>'B 103 Q2 2023'!AN212</f>
        <v>49872</v>
      </c>
      <c r="AO212">
        <f>'B 103 Q2 2023'!AO212</f>
        <v>2153470</v>
      </c>
      <c r="AP212">
        <f>'B 103 Q2 2023'!AP212</f>
        <v>7519961</v>
      </c>
      <c r="AQ212">
        <f>'B 103 Q2 2023'!AQ212</f>
        <v>7136150</v>
      </c>
      <c r="AR212">
        <f>'B 103 Q2 2023'!AR212</f>
        <v>6256035</v>
      </c>
      <c r="AS212">
        <f>'B 103 Q2 2023'!AS212</f>
        <v>880115</v>
      </c>
      <c r="AT212">
        <f>'B 103 Q2 2023'!AT212</f>
        <v>985202</v>
      </c>
      <c r="AU212">
        <f>'B 103 Q2 2023'!AU212</f>
        <v>107.99725623191951</v>
      </c>
      <c r="AV212">
        <f>'B 103 Q2 2023'!AV212</f>
        <v>39.94859316790896</v>
      </c>
      <c r="AW212">
        <f>'B 103 Q2 2023'!AW212</f>
        <v>43.143384524593714</v>
      </c>
      <c r="AX212">
        <f>'B 103 Q2 2023'!AX212</f>
        <v>12236667</v>
      </c>
      <c r="AY212">
        <f>'B 103 Q2 2023'!AY212</f>
        <v>5904163</v>
      </c>
      <c r="AZ212">
        <f>'B 103 Q2 2023'!AZ212</f>
        <v>2138833</v>
      </c>
      <c r="BA212">
        <f>'B 103 Q2 2023'!BA212</f>
        <v>2024648</v>
      </c>
      <c r="BB212">
        <f>'B 103 Q2 2023'!BB212</f>
        <v>672993</v>
      </c>
      <c r="BC212">
        <f>'B 103 Q2 2023'!BC212</f>
        <v>1067689</v>
      </c>
      <c r="BD212">
        <f>'B 103 Q2 2023'!BD212</f>
        <v>5736341</v>
      </c>
      <c r="BF212">
        <f t="shared" si="14"/>
        <v>107.99725623191951</v>
      </c>
      <c r="BG212">
        <f t="shared" si="12"/>
        <v>2153470</v>
      </c>
      <c r="BH212">
        <f t="shared" si="13"/>
        <v>1994004.361902968</v>
      </c>
      <c r="BI212">
        <f t="shared" si="15"/>
        <v>1249442.361902968</v>
      </c>
    </row>
    <row r="213" spans="1:61" x14ac:dyDescent="0.25">
      <c r="A213" t="str">
        <f>'B 103 Q2 2023'!A213</f>
        <v>1997Q1</v>
      </c>
      <c r="B213">
        <f>'B 103 Q2 2023'!B213</f>
        <v>14399313</v>
      </c>
      <c r="C213">
        <f>'B 103 Q2 2023'!C213</f>
        <v>8003537</v>
      </c>
      <c r="D213">
        <f>'B 103 Q2 2023'!D213</f>
        <v>3735343</v>
      </c>
      <c r="E213">
        <f>'B 103 Q2 2023'!E213</f>
        <v>2392073</v>
      </c>
      <c r="F213">
        <f>'B 103 Q2 2023'!F213</f>
        <v>765889</v>
      </c>
      <c r="G213">
        <f>'B 103 Q2 2023'!G213</f>
        <v>1110232</v>
      </c>
      <c r="H213">
        <f>'B 103 Q2 2023'!H213</f>
        <v>6395776</v>
      </c>
      <c r="I213">
        <f>'B 103 Q2 2023'!I213</f>
        <v>28968</v>
      </c>
      <c r="J213">
        <f>'B 103 Q2 2023'!J213</f>
        <v>188790</v>
      </c>
      <c r="K213">
        <f>'B 103 Q2 2023'!K213</f>
        <v>132912</v>
      </c>
      <c r="L213">
        <f>'B 103 Q2 2023'!L213</f>
        <v>103040</v>
      </c>
      <c r="M213">
        <f>'B 103 Q2 2023'!M213</f>
        <v>3732</v>
      </c>
      <c r="N213">
        <f>'B 103 Q2 2023'!N213</f>
        <v>130759</v>
      </c>
      <c r="O213">
        <f>'B 103 Q2 2023'!O213</f>
        <v>26721</v>
      </c>
      <c r="P213">
        <f>'B 103 Q2 2023'!P213</f>
        <v>54405</v>
      </c>
      <c r="Q213">
        <f>'B 103 Q2 2023'!Q213</f>
        <v>19272</v>
      </c>
      <c r="R213">
        <f>'B 103 Q2 2023'!R213</f>
        <v>30361</v>
      </c>
      <c r="S213">
        <f>'B 103 Q2 2023'!S213</f>
        <v>130692</v>
      </c>
      <c r="T213">
        <f>'B 103 Q2 2023'!T213</f>
        <v>60735</v>
      </c>
      <c r="U213">
        <f>'B 103 Q2 2023'!U213</f>
        <v>69957</v>
      </c>
      <c r="V213">
        <f>'B 103 Q2 2023'!V213</f>
        <v>60380</v>
      </c>
      <c r="W213">
        <f>'B 103 Q2 2023'!W213</f>
        <v>655484</v>
      </c>
      <c r="X213">
        <f>'B 103 Q2 2023'!X213</f>
        <v>1376025</v>
      </c>
      <c r="Y213">
        <f>'B 103 Q2 2023'!Y213</f>
        <v>154</v>
      </c>
      <c r="Z213">
        <f>'B 103 Q2 2023'!Z213</f>
        <v>62961</v>
      </c>
      <c r="AA213">
        <f>'B 103 Q2 2023'!AA213</f>
        <v>1311149</v>
      </c>
      <c r="AB213">
        <f>'B 103 Q2 2023'!AB213</f>
        <v>2210730</v>
      </c>
      <c r="AC213">
        <f>'B 103 Q2 2023'!AC213</f>
        <v>6601383</v>
      </c>
      <c r="AD213">
        <f>'B 103 Q2 2023'!AD213</f>
        <v>1916608</v>
      </c>
      <c r="AE213">
        <f>'B 103 Q2 2023'!AE213</f>
        <v>168747</v>
      </c>
      <c r="AF213">
        <f>'B 103 Q2 2023'!AF213</f>
        <v>138652</v>
      </c>
      <c r="AG213">
        <f>'B 103 Q2 2023'!AG213</f>
        <v>1609209</v>
      </c>
      <c r="AH213">
        <f>'B 103 Q2 2023'!AH213</f>
        <v>1393914</v>
      </c>
      <c r="AI213">
        <f>'B 103 Q2 2023'!AI213</f>
        <v>681234</v>
      </c>
      <c r="AJ213">
        <f>'B 103 Q2 2023'!AJ213</f>
        <v>490933</v>
      </c>
      <c r="AK213">
        <f>'B 103 Q2 2023'!AK213</f>
        <v>221747</v>
      </c>
      <c r="AL213">
        <f>'B 103 Q2 2023'!AL213</f>
        <v>135119</v>
      </c>
      <c r="AM213">
        <f>'B 103 Q2 2023'!AM213</f>
        <v>905003</v>
      </c>
      <c r="AN213">
        <f>'B 103 Q2 2023'!AN213</f>
        <v>62141</v>
      </c>
      <c r="AO213">
        <f>'B 103 Q2 2023'!AO213</f>
        <v>2188598</v>
      </c>
      <c r="AP213">
        <f>'B 103 Q2 2023'!AP213</f>
        <v>7797930</v>
      </c>
      <c r="AQ213">
        <f>'B 103 Q2 2023'!AQ213</f>
        <v>7172828</v>
      </c>
      <c r="AR213">
        <f>'B 103 Q2 2023'!AR213</f>
        <v>6251433</v>
      </c>
      <c r="AS213">
        <f>'B 103 Q2 2023'!AS213</f>
        <v>921395</v>
      </c>
      <c r="AT213">
        <f>'B 103 Q2 2023'!AT213</f>
        <v>1004761</v>
      </c>
      <c r="AU213">
        <f>'B 103 Q2 2023'!AU213</f>
        <v>104.86871542770899</v>
      </c>
      <c r="AV213">
        <f>'B 103 Q2 2023'!AV213</f>
        <v>40.482866807905985</v>
      </c>
      <c r="AW213">
        <f>'B 103 Q2 2023'!AW213</f>
        <v>42.453862389761376</v>
      </c>
      <c r="AX213">
        <f>'B 103 Q2 2023'!AX213</f>
        <v>12403675</v>
      </c>
      <c r="AY213">
        <f>'B 103 Q2 2023'!AY213</f>
        <v>6007899</v>
      </c>
      <c r="AZ213">
        <f>'B 103 Q2 2023'!AZ213</f>
        <v>2158270</v>
      </c>
      <c r="BA213">
        <f>'B 103 Q2 2023'!BA213</f>
        <v>2062126</v>
      </c>
      <c r="BB213">
        <f>'B 103 Q2 2023'!BB213</f>
        <v>690056</v>
      </c>
      <c r="BC213">
        <f>'B 103 Q2 2023'!BC213</f>
        <v>1097447</v>
      </c>
      <c r="BD213">
        <f>'B 103 Q2 2023'!BD213</f>
        <v>5802292</v>
      </c>
      <c r="BF213">
        <f t="shared" si="14"/>
        <v>104.86871542770899</v>
      </c>
      <c r="BG213">
        <f t="shared" si="12"/>
        <v>2188598</v>
      </c>
      <c r="BH213">
        <f t="shared" si="13"/>
        <v>2086988.4703686535</v>
      </c>
      <c r="BI213">
        <f t="shared" si="15"/>
        <v>1321099.4703686535</v>
      </c>
    </row>
    <row r="214" spans="1:61" x14ac:dyDescent="0.25">
      <c r="A214" t="str">
        <f>'B 103 Q2 2023'!A214</f>
        <v>1997Q2</v>
      </c>
      <c r="B214">
        <f>'B 103 Q2 2023'!B214</f>
        <v>14563239</v>
      </c>
      <c r="C214">
        <f>'B 103 Q2 2023'!C214</f>
        <v>8069760</v>
      </c>
      <c r="D214">
        <f>'B 103 Q2 2023'!D214</f>
        <v>3741562</v>
      </c>
      <c r="E214">
        <f>'B 103 Q2 2023'!E214</f>
        <v>2419790</v>
      </c>
      <c r="F214">
        <f>'B 103 Q2 2023'!F214</f>
        <v>786613</v>
      </c>
      <c r="G214">
        <f>'B 103 Q2 2023'!G214</f>
        <v>1121795</v>
      </c>
      <c r="H214">
        <f>'B 103 Q2 2023'!H214</f>
        <v>6493479</v>
      </c>
      <c r="I214">
        <f>'B 103 Q2 2023'!I214</f>
        <v>33462</v>
      </c>
      <c r="J214">
        <f>'B 103 Q2 2023'!J214</f>
        <v>182078</v>
      </c>
      <c r="K214">
        <f>'B 103 Q2 2023'!K214</f>
        <v>146321</v>
      </c>
      <c r="L214">
        <f>'B 103 Q2 2023'!L214</f>
        <v>104608</v>
      </c>
      <c r="M214">
        <f>'B 103 Q2 2023'!M214</f>
        <v>3249</v>
      </c>
      <c r="N214">
        <f>'B 103 Q2 2023'!N214</f>
        <v>113996</v>
      </c>
      <c r="O214">
        <f>'B 103 Q2 2023'!O214</f>
        <v>25733</v>
      </c>
      <c r="P214">
        <f>'B 103 Q2 2023'!P214</f>
        <v>40178</v>
      </c>
      <c r="Q214">
        <f>'B 103 Q2 2023'!Q214</f>
        <v>11823</v>
      </c>
      <c r="R214">
        <f>'B 103 Q2 2023'!R214</f>
        <v>36262</v>
      </c>
      <c r="S214">
        <f>'B 103 Q2 2023'!S214</f>
        <v>135164</v>
      </c>
      <c r="T214">
        <f>'B 103 Q2 2023'!T214</f>
        <v>67191</v>
      </c>
      <c r="U214">
        <f>'B 103 Q2 2023'!U214</f>
        <v>67973</v>
      </c>
      <c r="V214">
        <f>'B 103 Q2 2023'!V214</f>
        <v>61398</v>
      </c>
      <c r="W214">
        <f>'B 103 Q2 2023'!W214</f>
        <v>789496</v>
      </c>
      <c r="X214">
        <f>'B 103 Q2 2023'!X214</f>
        <v>1397400</v>
      </c>
      <c r="Y214">
        <f>'B 103 Q2 2023'!Y214</f>
        <v>162</v>
      </c>
      <c r="Z214">
        <f>'B 103 Q2 2023'!Z214</f>
        <v>69664</v>
      </c>
      <c r="AA214">
        <f>'B 103 Q2 2023'!AA214</f>
        <v>1365473</v>
      </c>
      <c r="AB214">
        <f>'B 103 Q2 2023'!AB214</f>
        <v>2091008</v>
      </c>
      <c r="AC214">
        <f>'B 103 Q2 2023'!AC214</f>
        <v>6527311</v>
      </c>
      <c r="AD214">
        <f>'B 103 Q2 2023'!AD214</f>
        <v>1963777</v>
      </c>
      <c r="AE214">
        <f>'B 103 Q2 2023'!AE214</f>
        <v>179286</v>
      </c>
      <c r="AF214">
        <f>'B 103 Q2 2023'!AF214</f>
        <v>139800</v>
      </c>
      <c r="AG214">
        <f>'B 103 Q2 2023'!AG214</f>
        <v>1644691</v>
      </c>
      <c r="AH214">
        <f>'B 103 Q2 2023'!AH214</f>
        <v>1413577</v>
      </c>
      <c r="AI214">
        <f>'B 103 Q2 2023'!AI214</f>
        <v>694276</v>
      </c>
      <c r="AJ214">
        <f>'B 103 Q2 2023'!AJ214</f>
        <v>491727</v>
      </c>
      <c r="AK214">
        <f>'B 103 Q2 2023'!AK214</f>
        <v>227574</v>
      </c>
      <c r="AL214">
        <f>'B 103 Q2 2023'!AL214</f>
        <v>141475</v>
      </c>
      <c r="AM214">
        <f>'B 103 Q2 2023'!AM214</f>
        <v>917933</v>
      </c>
      <c r="AN214">
        <f>'B 103 Q2 2023'!AN214</f>
        <v>57173</v>
      </c>
      <c r="AO214">
        <f>'B 103 Q2 2023'!AO214</f>
        <v>2033376</v>
      </c>
      <c r="AP214">
        <f>'B 103 Q2 2023'!AP214</f>
        <v>8035928</v>
      </c>
      <c r="AQ214">
        <f>'B 103 Q2 2023'!AQ214</f>
        <v>8281378</v>
      </c>
      <c r="AR214">
        <f>'B 103 Q2 2023'!AR214</f>
        <v>7239458</v>
      </c>
      <c r="AS214">
        <f>'B 103 Q2 2023'!AS214</f>
        <v>1041920</v>
      </c>
      <c r="AT214">
        <f>'B 103 Q2 2023'!AT214</f>
        <v>1017911</v>
      </c>
      <c r="AU214">
        <f>'B 103 Q2 2023'!AU214</f>
        <v>115.72141449646729</v>
      </c>
      <c r="AV214">
        <f>'B 103 Q2 2023'!AV214</f>
        <v>36.318409282334656</v>
      </c>
      <c r="AW214">
        <f>'B 103 Q2 2023'!AW214</f>
        <v>42.028176944133953</v>
      </c>
      <c r="AX214">
        <f>'B 103 Q2 2023'!AX214</f>
        <v>12568721</v>
      </c>
      <c r="AY214">
        <f>'B 103 Q2 2023'!AY214</f>
        <v>6075242</v>
      </c>
      <c r="AZ214">
        <f>'B 103 Q2 2023'!AZ214</f>
        <v>2173490</v>
      </c>
      <c r="BA214">
        <f>'B 103 Q2 2023'!BA214</f>
        <v>2101087</v>
      </c>
      <c r="BB214">
        <f>'B 103 Q2 2023'!BB214</f>
        <v>707800</v>
      </c>
      <c r="BC214">
        <f>'B 103 Q2 2023'!BC214</f>
        <v>1092865</v>
      </c>
      <c r="BD214">
        <f>'B 103 Q2 2023'!BD214</f>
        <v>6041410</v>
      </c>
      <c r="BF214">
        <f t="shared" si="14"/>
        <v>115.72141449646729</v>
      </c>
      <c r="BG214">
        <f t="shared" si="12"/>
        <v>2033376</v>
      </c>
      <c r="BH214">
        <f t="shared" si="13"/>
        <v>1757130.2674165587</v>
      </c>
      <c r="BI214">
        <f t="shared" si="15"/>
        <v>970517.26741655869</v>
      </c>
    </row>
    <row r="215" spans="1:61" x14ac:dyDescent="0.25">
      <c r="A215" t="str">
        <f>'B 103 Q2 2023'!A215</f>
        <v>1997Q3</v>
      </c>
      <c r="B215">
        <f>'B 103 Q2 2023'!B215</f>
        <v>14913448</v>
      </c>
      <c r="C215">
        <f>'B 103 Q2 2023'!C215</f>
        <v>8290687</v>
      </c>
      <c r="D215">
        <f>'B 103 Q2 2023'!D215</f>
        <v>3898637</v>
      </c>
      <c r="E215">
        <f>'B 103 Q2 2023'!E215</f>
        <v>2453773</v>
      </c>
      <c r="F215">
        <f>'B 103 Q2 2023'!F215</f>
        <v>805497</v>
      </c>
      <c r="G215">
        <f>'B 103 Q2 2023'!G215</f>
        <v>1132780</v>
      </c>
      <c r="H215">
        <f>'B 103 Q2 2023'!H215</f>
        <v>6622761</v>
      </c>
      <c r="I215">
        <f>'B 103 Q2 2023'!I215</f>
        <v>33251</v>
      </c>
      <c r="J215">
        <f>'B 103 Q2 2023'!J215</f>
        <v>185313</v>
      </c>
      <c r="K215">
        <f>'B 103 Q2 2023'!K215</f>
        <v>141792</v>
      </c>
      <c r="L215">
        <f>'B 103 Q2 2023'!L215</f>
        <v>112057</v>
      </c>
      <c r="M215">
        <f>'B 103 Q2 2023'!M215</f>
        <v>4004</v>
      </c>
      <c r="N215">
        <f>'B 103 Q2 2023'!N215</f>
        <v>106964</v>
      </c>
      <c r="O215">
        <f>'B 103 Q2 2023'!O215</f>
        <v>28351</v>
      </c>
      <c r="P215">
        <f>'B 103 Q2 2023'!P215</f>
        <v>36848</v>
      </c>
      <c r="Q215">
        <f>'B 103 Q2 2023'!Q215</f>
        <v>8394</v>
      </c>
      <c r="R215">
        <f>'B 103 Q2 2023'!R215</f>
        <v>33371</v>
      </c>
      <c r="S215">
        <f>'B 103 Q2 2023'!S215</f>
        <v>142375</v>
      </c>
      <c r="T215">
        <f>'B 103 Q2 2023'!T215</f>
        <v>73718</v>
      </c>
      <c r="U215">
        <f>'B 103 Q2 2023'!U215</f>
        <v>68657</v>
      </c>
      <c r="V215">
        <f>'B 103 Q2 2023'!V215</f>
        <v>61780</v>
      </c>
      <c r="W215">
        <f>'B 103 Q2 2023'!W215</f>
        <v>869725</v>
      </c>
      <c r="X215">
        <f>'B 103 Q2 2023'!X215</f>
        <v>1418159</v>
      </c>
      <c r="Y215">
        <f>'B 103 Q2 2023'!Y215</f>
        <v>169</v>
      </c>
      <c r="Z215">
        <f>'B 103 Q2 2023'!Z215</f>
        <v>74632</v>
      </c>
      <c r="AA215">
        <f>'B 103 Q2 2023'!AA215</f>
        <v>1388629</v>
      </c>
      <c r="AB215">
        <f>'B 103 Q2 2023'!AB215</f>
        <v>2083911</v>
      </c>
      <c r="AC215">
        <f>'B 103 Q2 2023'!AC215</f>
        <v>6556028</v>
      </c>
      <c r="AD215">
        <f>'B 103 Q2 2023'!AD215</f>
        <v>2013940</v>
      </c>
      <c r="AE215">
        <f>'B 103 Q2 2023'!AE215</f>
        <v>176649</v>
      </c>
      <c r="AF215">
        <f>'B 103 Q2 2023'!AF215</f>
        <v>141682</v>
      </c>
      <c r="AG215">
        <f>'B 103 Q2 2023'!AG215</f>
        <v>1695609</v>
      </c>
      <c r="AH215">
        <f>'B 103 Q2 2023'!AH215</f>
        <v>1441728</v>
      </c>
      <c r="AI215">
        <f>'B 103 Q2 2023'!AI215</f>
        <v>701623</v>
      </c>
      <c r="AJ215">
        <f>'B 103 Q2 2023'!AJ215</f>
        <v>500125</v>
      </c>
      <c r="AK215">
        <f>'B 103 Q2 2023'!AK215</f>
        <v>239981</v>
      </c>
      <c r="AL215">
        <f>'B 103 Q2 2023'!AL215</f>
        <v>141919</v>
      </c>
      <c r="AM215">
        <f>'B 103 Q2 2023'!AM215</f>
        <v>938196</v>
      </c>
      <c r="AN215">
        <f>'B 103 Q2 2023'!AN215</f>
        <v>64368</v>
      </c>
      <c r="AO215">
        <f>'B 103 Q2 2023'!AO215</f>
        <v>1955877</v>
      </c>
      <c r="AP215">
        <f>'B 103 Q2 2023'!AP215</f>
        <v>8357420</v>
      </c>
      <c r="AQ215">
        <f>'B 103 Q2 2023'!AQ215</f>
        <v>8956472</v>
      </c>
      <c r="AR215">
        <f>'B 103 Q2 2023'!AR215</f>
        <v>7880488</v>
      </c>
      <c r="AS215">
        <f>'B 103 Q2 2023'!AS215</f>
        <v>1075984</v>
      </c>
      <c r="AT215">
        <f>'B 103 Q2 2023'!AT215</f>
        <v>1020301</v>
      </c>
      <c r="AU215">
        <f>'B 103 Q2 2023'!AU215</f>
        <v>119.3762299741221</v>
      </c>
      <c r="AV215">
        <f>'B 103 Q2 2023'!AV215</f>
        <v>34.637130912478192</v>
      </c>
      <c r="AW215">
        <f>'B 103 Q2 2023'!AW215</f>
        <v>41.348501054517698</v>
      </c>
      <c r="AX215">
        <f>'B 103 Q2 2023'!AX215</f>
        <v>12800734</v>
      </c>
      <c r="AY215">
        <f>'B 103 Q2 2023'!AY215</f>
        <v>6177973</v>
      </c>
      <c r="AZ215">
        <f>'B 103 Q2 2023'!AZ215</f>
        <v>2212366</v>
      </c>
      <c r="BA215">
        <f>'B 103 Q2 2023'!BA215</f>
        <v>2143243</v>
      </c>
      <c r="BB215">
        <f>'B 103 Q2 2023'!BB215</f>
        <v>725834</v>
      </c>
      <c r="BC215">
        <f>'B 103 Q2 2023'!BC215</f>
        <v>1096530</v>
      </c>
      <c r="BD215">
        <f>'B 103 Q2 2023'!BD215</f>
        <v>6244706</v>
      </c>
      <c r="BF215">
        <f t="shared" si="14"/>
        <v>119.3762299741221</v>
      </c>
      <c r="BG215">
        <f t="shared" si="12"/>
        <v>1955877</v>
      </c>
      <c r="BH215">
        <f t="shared" si="13"/>
        <v>1638414.1134495428</v>
      </c>
      <c r="BI215">
        <f t="shared" si="15"/>
        <v>832917.11344954278</v>
      </c>
    </row>
    <row r="216" spans="1:61" x14ac:dyDescent="0.25">
      <c r="A216" t="str">
        <f>'B 103 Q2 2023'!A216</f>
        <v>1997Q4</v>
      </c>
      <c r="B216">
        <f>'B 103 Q2 2023'!B216</f>
        <v>15521345</v>
      </c>
      <c r="C216">
        <f>'B 103 Q2 2023'!C216</f>
        <v>8689269</v>
      </c>
      <c r="D216">
        <f>'B 103 Q2 2023'!D216</f>
        <v>4248164</v>
      </c>
      <c r="E216">
        <f>'B 103 Q2 2023'!E216</f>
        <v>2477401</v>
      </c>
      <c r="F216">
        <f>'B 103 Q2 2023'!F216</f>
        <v>815916</v>
      </c>
      <c r="G216">
        <f>'B 103 Q2 2023'!G216</f>
        <v>1147788</v>
      </c>
      <c r="H216">
        <f>'B 103 Q2 2023'!H216</f>
        <v>6832076</v>
      </c>
      <c r="I216">
        <f>'B 103 Q2 2023'!I216</f>
        <v>23139</v>
      </c>
      <c r="J216">
        <f>'B 103 Q2 2023'!J216</f>
        <v>175917</v>
      </c>
      <c r="K216">
        <f>'B 103 Q2 2023'!K216</f>
        <v>164374</v>
      </c>
      <c r="L216">
        <f>'B 103 Q2 2023'!L216</f>
        <v>118834</v>
      </c>
      <c r="M216">
        <f>'B 103 Q2 2023'!M216</f>
        <v>4562</v>
      </c>
      <c r="N216">
        <f>'B 103 Q2 2023'!N216</f>
        <v>98342</v>
      </c>
      <c r="O216">
        <f>'B 103 Q2 2023'!O216</f>
        <v>36145</v>
      </c>
      <c r="P216">
        <f>'B 103 Q2 2023'!P216</f>
        <v>26846</v>
      </c>
      <c r="Q216">
        <f>'B 103 Q2 2023'!Q216</f>
        <v>7971</v>
      </c>
      <c r="R216">
        <f>'B 103 Q2 2023'!R216</f>
        <v>27380</v>
      </c>
      <c r="S216">
        <f>'B 103 Q2 2023'!S216</f>
        <v>164654</v>
      </c>
      <c r="T216">
        <f>'B 103 Q2 2023'!T216</f>
        <v>80245</v>
      </c>
      <c r="U216">
        <f>'B 103 Q2 2023'!U216</f>
        <v>84409</v>
      </c>
      <c r="V216">
        <f>'B 103 Q2 2023'!V216</f>
        <v>64484</v>
      </c>
      <c r="W216">
        <f>'B 103 Q2 2023'!W216</f>
        <v>916390</v>
      </c>
      <c r="X216">
        <f>'B 103 Q2 2023'!X216</f>
        <v>1577539</v>
      </c>
      <c r="Y216">
        <f>'B 103 Q2 2023'!Y216</f>
        <v>161</v>
      </c>
      <c r="Z216">
        <f>'B 103 Q2 2023'!Z216</f>
        <v>74492</v>
      </c>
      <c r="AA216">
        <f>'B 103 Q2 2023'!AA216</f>
        <v>1361106</v>
      </c>
      <c r="AB216">
        <f>'B 103 Q2 2023'!AB216</f>
        <v>2088082</v>
      </c>
      <c r="AC216">
        <f>'B 103 Q2 2023'!AC216</f>
        <v>6634898</v>
      </c>
      <c r="AD216">
        <f>'B 103 Q2 2023'!AD216</f>
        <v>2020969</v>
      </c>
      <c r="AE216">
        <f>'B 103 Q2 2023'!AE216</f>
        <v>168598</v>
      </c>
      <c r="AF216">
        <f>'B 103 Q2 2023'!AF216</f>
        <v>142002</v>
      </c>
      <c r="AG216">
        <f>'B 103 Q2 2023'!AG216</f>
        <v>1710369</v>
      </c>
      <c r="AH216">
        <f>'B 103 Q2 2023'!AH216</f>
        <v>1500906</v>
      </c>
      <c r="AI216">
        <f>'B 103 Q2 2023'!AI216</f>
        <v>716874</v>
      </c>
      <c r="AJ216">
        <f>'B 103 Q2 2023'!AJ216</f>
        <v>534908</v>
      </c>
      <c r="AK216">
        <f>'B 103 Q2 2023'!AK216</f>
        <v>249125</v>
      </c>
      <c r="AL216">
        <f>'B 103 Q2 2023'!AL216</f>
        <v>147048</v>
      </c>
      <c r="AM216">
        <f>'B 103 Q2 2023'!AM216</f>
        <v>992089</v>
      </c>
      <c r="AN216">
        <f>'B 103 Q2 2023'!AN216</f>
        <v>59214</v>
      </c>
      <c r="AO216">
        <f>'B 103 Q2 2023'!AO216</f>
        <v>1914672</v>
      </c>
      <c r="AP216">
        <f>'B 103 Q2 2023'!AP216</f>
        <v>8886447</v>
      </c>
      <c r="AQ216">
        <f>'B 103 Q2 2023'!AQ216</f>
        <v>9055845</v>
      </c>
      <c r="AR216">
        <f>'B 103 Q2 2023'!AR216</f>
        <v>7901557</v>
      </c>
      <c r="AS216">
        <f>'B 103 Q2 2023'!AS216</f>
        <v>1154288</v>
      </c>
      <c r="AT216">
        <f>'B 103 Q2 2023'!AT216</f>
        <v>1276237</v>
      </c>
      <c r="AU216">
        <f>'B 103 Q2 2023'!AU216</f>
        <v>116.2678661103289</v>
      </c>
      <c r="AV216">
        <f>'B 103 Q2 2023'!AV216</f>
        <v>34.086793660451363</v>
      </c>
      <c r="AW216">
        <f>'B 103 Q2 2023'!AW216</f>
        <v>39.631987614437669</v>
      </c>
      <c r="AX216">
        <f>'B 103 Q2 2023'!AX216</f>
        <v>13100244</v>
      </c>
      <c r="AY216">
        <f>'B 103 Q2 2023'!AY216</f>
        <v>6268168</v>
      </c>
      <c r="AZ216">
        <f>'B 103 Q2 2023'!AZ216</f>
        <v>2244727</v>
      </c>
      <c r="BA216">
        <f>'B 103 Q2 2023'!BA216</f>
        <v>2181187</v>
      </c>
      <c r="BB216">
        <f>'B 103 Q2 2023'!BB216</f>
        <v>743253</v>
      </c>
      <c r="BC216">
        <f>'B 103 Q2 2023'!BC216</f>
        <v>1099001</v>
      </c>
      <c r="BD216">
        <f>'B 103 Q2 2023'!BD216</f>
        <v>6465346</v>
      </c>
      <c r="BF216">
        <f t="shared" si="14"/>
        <v>116.2678661103289</v>
      </c>
      <c r="BG216">
        <f t="shared" si="12"/>
        <v>1914672</v>
      </c>
      <c r="BH216">
        <f t="shared" si="13"/>
        <v>1646776.5893141357</v>
      </c>
      <c r="BI216">
        <f t="shared" si="15"/>
        <v>830860.58931413572</v>
      </c>
    </row>
    <row r="217" spans="1:61" x14ac:dyDescent="0.25">
      <c r="A217" t="str">
        <f>'B 103 Q2 2023'!A217</f>
        <v>1998Q1</v>
      </c>
      <c r="B217">
        <f>'B 103 Q2 2023'!B217</f>
        <v>15860433</v>
      </c>
      <c r="C217">
        <f>'B 103 Q2 2023'!C217</f>
        <v>8836368</v>
      </c>
      <c r="D217">
        <f>'B 103 Q2 2023'!D217</f>
        <v>4347915</v>
      </c>
      <c r="E217">
        <f>'B 103 Q2 2023'!E217</f>
        <v>2497331</v>
      </c>
      <c r="F217">
        <f>'B 103 Q2 2023'!F217</f>
        <v>832792</v>
      </c>
      <c r="G217">
        <f>'B 103 Q2 2023'!G217</f>
        <v>1158330</v>
      </c>
      <c r="H217">
        <f>'B 103 Q2 2023'!H217</f>
        <v>7024065</v>
      </c>
      <c r="I217">
        <f>'B 103 Q2 2023'!I217</f>
        <v>27115</v>
      </c>
      <c r="J217">
        <f>'B 103 Q2 2023'!J217</f>
        <v>187792</v>
      </c>
      <c r="K217">
        <f>'B 103 Q2 2023'!K217</f>
        <v>205028</v>
      </c>
      <c r="L217">
        <f>'B 103 Q2 2023'!L217</f>
        <v>130272</v>
      </c>
      <c r="M217">
        <f>'B 103 Q2 2023'!M217</f>
        <v>3717</v>
      </c>
      <c r="N217">
        <f>'B 103 Q2 2023'!N217</f>
        <v>90540</v>
      </c>
      <c r="O217">
        <f>'B 103 Q2 2023'!O217</f>
        <v>32204</v>
      </c>
      <c r="P217">
        <f>'B 103 Q2 2023'!P217</f>
        <v>21850</v>
      </c>
      <c r="Q217">
        <f>'B 103 Q2 2023'!Q217</f>
        <v>7283</v>
      </c>
      <c r="R217">
        <f>'B 103 Q2 2023'!R217</f>
        <v>29203</v>
      </c>
      <c r="S217">
        <f>'B 103 Q2 2023'!S217</f>
        <v>155340</v>
      </c>
      <c r="T217">
        <f>'B 103 Q2 2023'!T217</f>
        <v>77043</v>
      </c>
      <c r="U217">
        <f>'B 103 Q2 2023'!U217</f>
        <v>78297</v>
      </c>
      <c r="V217">
        <f>'B 103 Q2 2023'!V217</f>
        <v>70432</v>
      </c>
      <c r="W217">
        <f>'B 103 Q2 2023'!W217</f>
        <v>1072297</v>
      </c>
      <c r="X217">
        <f>'B 103 Q2 2023'!X217</f>
        <v>1618771</v>
      </c>
      <c r="Y217">
        <f>'B 103 Q2 2023'!Y217</f>
        <v>174</v>
      </c>
      <c r="Z217">
        <f>'B 103 Q2 2023'!Z217</f>
        <v>84641</v>
      </c>
      <c r="AA217">
        <f>'B 103 Q2 2023'!AA217</f>
        <v>1395370</v>
      </c>
      <c r="AB217">
        <f>'B 103 Q2 2023'!AB217</f>
        <v>1982576</v>
      </c>
      <c r="AC217">
        <f>'B 103 Q2 2023'!AC217</f>
        <v>6709761</v>
      </c>
      <c r="AD217">
        <f>'B 103 Q2 2023'!AD217</f>
        <v>2119669</v>
      </c>
      <c r="AE217">
        <f>'B 103 Q2 2023'!AE217</f>
        <v>193105</v>
      </c>
      <c r="AF217">
        <f>'B 103 Q2 2023'!AF217</f>
        <v>143842</v>
      </c>
      <c r="AG217">
        <f>'B 103 Q2 2023'!AG217</f>
        <v>1782722</v>
      </c>
      <c r="AH217">
        <f>'B 103 Q2 2023'!AH217</f>
        <v>1517453</v>
      </c>
      <c r="AI217">
        <f>'B 103 Q2 2023'!AI217</f>
        <v>725632</v>
      </c>
      <c r="AJ217">
        <f>'B 103 Q2 2023'!AJ217</f>
        <v>550237</v>
      </c>
      <c r="AK217">
        <f>'B 103 Q2 2023'!AK217</f>
        <v>241584</v>
      </c>
      <c r="AL217">
        <f>'B 103 Q2 2023'!AL217</f>
        <v>151037</v>
      </c>
      <c r="AM217">
        <f>'B 103 Q2 2023'!AM217</f>
        <v>1003982</v>
      </c>
      <c r="AN217">
        <f>'B 103 Q2 2023'!AN217</f>
        <v>69045</v>
      </c>
      <c r="AO217">
        <f>'B 103 Q2 2023'!AO217</f>
        <v>1848575</v>
      </c>
      <c r="AP217">
        <f>'B 103 Q2 2023'!AP217</f>
        <v>9150672</v>
      </c>
      <c r="AQ217">
        <f>'B 103 Q2 2023'!AQ217</f>
        <v>10355601</v>
      </c>
      <c r="AR217">
        <f>'B 103 Q2 2023'!AR217</f>
        <v>8991919</v>
      </c>
      <c r="AS217">
        <f>'B 103 Q2 2023'!AS217</f>
        <v>1363682</v>
      </c>
      <c r="AT217">
        <f>'B 103 Q2 2023'!AT217</f>
        <v>1296902</v>
      </c>
      <c r="AU217">
        <f>'B 103 Q2 2023'!AU217</f>
        <v>127.3404052757196</v>
      </c>
      <c r="AV217">
        <f>'B 103 Q2 2023'!AV217</f>
        <v>31.213225398115007</v>
      </c>
      <c r="AW217">
        <f>'B 103 Q2 2023'!AW217</f>
        <v>39.747047721583485</v>
      </c>
      <c r="AX217">
        <f>'B 103 Q2 2023'!AX217</f>
        <v>13421664</v>
      </c>
      <c r="AY217">
        <f>'B 103 Q2 2023'!AY217</f>
        <v>6397599</v>
      </c>
      <c r="AZ217">
        <f>'B 103 Q2 2023'!AZ217</f>
        <v>2274757</v>
      </c>
      <c r="BA217">
        <f>'B 103 Q2 2023'!BA217</f>
        <v>2220400</v>
      </c>
      <c r="BB217">
        <f>'B 103 Q2 2023'!BB217</f>
        <v>760421</v>
      </c>
      <c r="BC217">
        <f>'B 103 Q2 2023'!BC217</f>
        <v>1142021</v>
      </c>
      <c r="BD217">
        <f>'B 103 Q2 2023'!BD217</f>
        <v>6711903</v>
      </c>
      <c r="BF217">
        <f t="shared" si="14"/>
        <v>127.3404052757196</v>
      </c>
      <c r="BG217">
        <f t="shared" si="12"/>
        <v>1848575</v>
      </c>
      <c r="BH217">
        <f t="shared" si="13"/>
        <v>1451679.8466263979</v>
      </c>
      <c r="BI217">
        <f t="shared" si="15"/>
        <v>618887.84662639792</v>
      </c>
    </row>
    <row r="218" spans="1:61" x14ac:dyDescent="0.25">
      <c r="A218" t="str">
        <f>'B 103 Q2 2023'!A218</f>
        <v>1998Q2</v>
      </c>
      <c r="B218">
        <f>'B 103 Q2 2023'!B218</f>
        <v>16246348</v>
      </c>
      <c r="C218">
        <f>'B 103 Q2 2023'!C218</f>
        <v>9054447</v>
      </c>
      <c r="D218">
        <f>'B 103 Q2 2023'!D218</f>
        <v>4523610</v>
      </c>
      <c r="E218">
        <f>'B 103 Q2 2023'!E218</f>
        <v>2522370</v>
      </c>
      <c r="F218">
        <f>'B 103 Q2 2023'!F218</f>
        <v>846052</v>
      </c>
      <c r="G218">
        <f>'B 103 Q2 2023'!G218</f>
        <v>1162416</v>
      </c>
      <c r="H218">
        <f>'B 103 Q2 2023'!H218</f>
        <v>7191901</v>
      </c>
      <c r="I218">
        <f>'B 103 Q2 2023'!I218</f>
        <v>20577</v>
      </c>
      <c r="J218">
        <f>'B 103 Q2 2023'!J218</f>
        <v>188432</v>
      </c>
      <c r="K218">
        <f>'B 103 Q2 2023'!K218</f>
        <v>202999</v>
      </c>
      <c r="L218">
        <f>'B 103 Q2 2023'!L218</f>
        <v>135402</v>
      </c>
      <c r="M218">
        <f>'B 103 Q2 2023'!M218</f>
        <v>2491</v>
      </c>
      <c r="N218">
        <f>'B 103 Q2 2023'!N218</f>
        <v>81409</v>
      </c>
      <c r="O218">
        <f>'B 103 Q2 2023'!O218</f>
        <v>28870</v>
      </c>
      <c r="P218">
        <f>'B 103 Q2 2023'!P218</f>
        <v>19024</v>
      </c>
      <c r="Q218">
        <f>'B 103 Q2 2023'!Q218</f>
        <v>7036</v>
      </c>
      <c r="R218">
        <f>'B 103 Q2 2023'!R218</f>
        <v>26479</v>
      </c>
      <c r="S218">
        <f>'B 103 Q2 2023'!S218</f>
        <v>150856</v>
      </c>
      <c r="T218">
        <f>'B 103 Q2 2023'!T218</f>
        <v>73806</v>
      </c>
      <c r="U218">
        <f>'B 103 Q2 2023'!U218</f>
        <v>77050</v>
      </c>
      <c r="V218">
        <f>'B 103 Q2 2023'!V218</f>
        <v>83423</v>
      </c>
      <c r="W218">
        <f>'B 103 Q2 2023'!W218</f>
        <v>1136358</v>
      </c>
      <c r="X218">
        <f>'B 103 Q2 2023'!X218</f>
        <v>1644628</v>
      </c>
      <c r="Y218">
        <f>'B 103 Q2 2023'!Y218</f>
        <v>191</v>
      </c>
      <c r="Z218">
        <f>'B 103 Q2 2023'!Z218</f>
        <v>88194</v>
      </c>
      <c r="AA218">
        <f>'B 103 Q2 2023'!AA218</f>
        <v>1432830</v>
      </c>
      <c r="AB218">
        <f>'B 103 Q2 2023'!AB218</f>
        <v>2024111</v>
      </c>
      <c r="AC218">
        <f>'B 103 Q2 2023'!AC218</f>
        <v>6933026</v>
      </c>
      <c r="AD218">
        <f>'B 103 Q2 2023'!AD218</f>
        <v>2213966</v>
      </c>
      <c r="AE218">
        <f>'B 103 Q2 2023'!AE218</f>
        <v>202491</v>
      </c>
      <c r="AF218">
        <f>'B 103 Q2 2023'!AF218</f>
        <v>145492</v>
      </c>
      <c r="AG218">
        <f>'B 103 Q2 2023'!AG218</f>
        <v>1865983</v>
      </c>
      <c r="AH218">
        <f>'B 103 Q2 2023'!AH218</f>
        <v>1543899</v>
      </c>
      <c r="AI218">
        <f>'B 103 Q2 2023'!AI218</f>
        <v>753418</v>
      </c>
      <c r="AJ218">
        <f>'B 103 Q2 2023'!AJ218</f>
        <v>553909</v>
      </c>
      <c r="AK218">
        <f>'B 103 Q2 2023'!AK218</f>
        <v>236572</v>
      </c>
      <c r="AL218">
        <f>'B 103 Q2 2023'!AL218</f>
        <v>156045</v>
      </c>
      <c r="AM218">
        <f>'B 103 Q2 2023'!AM218</f>
        <v>1000609</v>
      </c>
      <c r="AN218">
        <f>'B 103 Q2 2023'!AN218</f>
        <v>59915</v>
      </c>
      <c r="AO218">
        <f>'B 103 Q2 2023'!AO218</f>
        <v>1958592</v>
      </c>
      <c r="AP218">
        <f>'B 103 Q2 2023'!AP218</f>
        <v>9313322</v>
      </c>
      <c r="AQ218">
        <f>'B 103 Q2 2023'!AQ218</f>
        <v>10582784</v>
      </c>
      <c r="AR218">
        <f>'B 103 Q2 2023'!AR218</f>
        <v>9210143</v>
      </c>
      <c r="AS218">
        <f>'B 103 Q2 2023'!AS218</f>
        <v>1372641</v>
      </c>
      <c r="AT218">
        <f>'B 103 Q2 2023'!AT218</f>
        <v>1306229</v>
      </c>
      <c r="AU218">
        <f>'B 103 Q2 2023'!AU218</f>
        <v>127.65598411188209</v>
      </c>
      <c r="AV218">
        <f>'B 103 Q2 2023'!AV218</f>
        <v>31.607881386799033</v>
      </c>
      <c r="AW218">
        <f>'B 103 Q2 2023'!AW218</f>
        <v>40.349352041234717</v>
      </c>
      <c r="AX218">
        <f>'B 103 Q2 2023'!AX218</f>
        <v>13676289</v>
      </c>
      <c r="AY218">
        <f>'B 103 Q2 2023'!AY218</f>
        <v>6484388</v>
      </c>
      <c r="AZ218">
        <f>'B 103 Q2 2023'!AZ218</f>
        <v>2304846</v>
      </c>
      <c r="BA218">
        <f>'B 103 Q2 2023'!BA218</f>
        <v>2258554</v>
      </c>
      <c r="BB218">
        <f>'B 103 Q2 2023'!BB218</f>
        <v>777330</v>
      </c>
      <c r="BC218">
        <f>'B 103 Q2 2023'!BC218</f>
        <v>1143658</v>
      </c>
      <c r="BD218">
        <f>'B 103 Q2 2023'!BD218</f>
        <v>6743263</v>
      </c>
      <c r="BF218">
        <f t="shared" si="14"/>
        <v>127.65598411188209</v>
      </c>
      <c r="BG218">
        <f t="shared" si="12"/>
        <v>1958592</v>
      </c>
      <c r="BH218">
        <f t="shared" si="13"/>
        <v>1534273.5506103833</v>
      </c>
      <c r="BI218">
        <f t="shared" si="15"/>
        <v>688221.55061038327</v>
      </c>
    </row>
    <row r="219" spans="1:61" x14ac:dyDescent="0.25">
      <c r="A219" t="str">
        <f>'B 103 Q2 2023'!A219</f>
        <v>1998Q3</v>
      </c>
      <c r="B219">
        <f>'B 103 Q2 2023'!B219</f>
        <v>16376658</v>
      </c>
      <c r="C219">
        <f>'B 103 Q2 2023'!C219</f>
        <v>9129075</v>
      </c>
      <c r="D219">
        <f>'B 103 Q2 2023'!D219</f>
        <v>4550671</v>
      </c>
      <c r="E219">
        <f>'B 103 Q2 2023'!E219</f>
        <v>2550998</v>
      </c>
      <c r="F219">
        <f>'B 103 Q2 2023'!F219</f>
        <v>861568</v>
      </c>
      <c r="G219">
        <f>'B 103 Q2 2023'!G219</f>
        <v>1165838</v>
      </c>
      <c r="H219">
        <f>'B 103 Q2 2023'!H219</f>
        <v>7247583</v>
      </c>
      <c r="I219">
        <f>'B 103 Q2 2023'!I219</f>
        <v>18385</v>
      </c>
      <c r="J219">
        <f>'B 103 Q2 2023'!J219</f>
        <v>185749</v>
      </c>
      <c r="K219">
        <f>'B 103 Q2 2023'!K219</f>
        <v>201597</v>
      </c>
      <c r="L219">
        <f>'B 103 Q2 2023'!L219</f>
        <v>149180</v>
      </c>
      <c r="M219">
        <f>'B 103 Q2 2023'!M219</f>
        <v>3252</v>
      </c>
      <c r="N219">
        <f>'B 103 Q2 2023'!N219</f>
        <v>85684</v>
      </c>
      <c r="O219">
        <f>'B 103 Q2 2023'!O219</f>
        <v>31301</v>
      </c>
      <c r="P219">
        <f>'B 103 Q2 2023'!P219</f>
        <v>20292</v>
      </c>
      <c r="Q219">
        <f>'B 103 Q2 2023'!Q219</f>
        <v>8288</v>
      </c>
      <c r="R219">
        <f>'B 103 Q2 2023'!R219</f>
        <v>25803</v>
      </c>
      <c r="S219">
        <f>'B 103 Q2 2023'!S219</f>
        <v>146225</v>
      </c>
      <c r="T219">
        <f>'B 103 Q2 2023'!T219</f>
        <v>70534</v>
      </c>
      <c r="U219">
        <f>'B 103 Q2 2023'!U219</f>
        <v>75691</v>
      </c>
      <c r="V219">
        <f>'B 103 Q2 2023'!V219</f>
        <v>80990</v>
      </c>
      <c r="W219">
        <f>'B 103 Q2 2023'!W219</f>
        <v>1048714</v>
      </c>
      <c r="X219">
        <f>'B 103 Q2 2023'!X219</f>
        <v>1668148</v>
      </c>
      <c r="Y219">
        <f>'B 103 Q2 2023'!Y219</f>
        <v>203</v>
      </c>
      <c r="Z219">
        <f>'B 103 Q2 2023'!Z219</f>
        <v>83020</v>
      </c>
      <c r="AA219">
        <f>'B 103 Q2 2023'!AA219</f>
        <v>1480470</v>
      </c>
      <c r="AB219">
        <f>'B 103 Q2 2023'!AB219</f>
        <v>2095966</v>
      </c>
      <c r="AC219">
        <f>'B 103 Q2 2023'!AC219</f>
        <v>7218455</v>
      </c>
      <c r="AD219">
        <f>'B 103 Q2 2023'!AD219</f>
        <v>2255018</v>
      </c>
      <c r="AE219">
        <f>'B 103 Q2 2023'!AE219</f>
        <v>216872</v>
      </c>
      <c r="AF219">
        <f>'B 103 Q2 2023'!AF219</f>
        <v>147009</v>
      </c>
      <c r="AG219">
        <f>'B 103 Q2 2023'!AG219</f>
        <v>1891137</v>
      </c>
      <c r="AH219">
        <f>'B 103 Q2 2023'!AH219</f>
        <v>1568944</v>
      </c>
      <c r="AI219">
        <f>'B 103 Q2 2023'!AI219</f>
        <v>776539</v>
      </c>
      <c r="AJ219">
        <f>'B 103 Q2 2023'!AJ219</f>
        <v>558909</v>
      </c>
      <c r="AK219">
        <f>'B 103 Q2 2023'!AK219</f>
        <v>233495</v>
      </c>
      <c r="AL219">
        <f>'B 103 Q2 2023'!AL219</f>
        <v>161395</v>
      </c>
      <c r="AM219">
        <f>'B 103 Q2 2023'!AM219</f>
        <v>1022821</v>
      </c>
      <c r="AN219">
        <f>'B 103 Q2 2023'!AN219</f>
        <v>68559</v>
      </c>
      <c r="AO219">
        <f>'B 103 Q2 2023'!AO219</f>
        <v>2141718</v>
      </c>
      <c r="AP219">
        <f>'B 103 Q2 2023'!AP219</f>
        <v>9158203</v>
      </c>
      <c r="AQ219">
        <f>'B 103 Q2 2023'!AQ219</f>
        <v>9568672</v>
      </c>
      <c r="AR219">
        <f>'B 103 Q2 2023'!AR219</f>
        <v>8293749</v>
      </c>
      <c r="AS219">
        <f>'B 103 Q2 2023'!AS219</f>
        <v>1274923</v>
      </c>
      <c r="AT219">
        <f>'B 103 Q2 2023'!AT219</f>
        <v>1309322</v>
      </c>
      <c r="AU219">
        <f>'B 103 Q2 2023'!AU219</f>
        <v>118.778692023373</v>
      </c>
      <c r="AV219">
        <f>'B 103 Q2 2023'!AV219</f>
        <v>35.153186777966603</v>
      </c>
      <c r="AW219">
        <f>'B 103 Q2 2023'!AW219</f>
        <v>41.754495459402015</v>
      </c>
      <c r="AX219">
        <f>'B 103 Q2 2023'!AX219</f>
        <v>13843226</v>
      </c>
      <c r="AY219">
        <f>'B 103 Q2 2023'!AY219</f>
        <v>6595643</v>
      </c>
      <c r="AZ219">
        <f>'B 103 Q2 2023'!AZ219</f>
        <v>2341268</v>
      </c>
      <c r="BA219">
        <f>'B 103 Q2 2023'!BA219</f>
        <v>2295062</v>
      </c>
      <c r="BB219">
        <f>'B 103 Q2 2023'!BB219</f>
        <v>794695</v>
      </c>
      <c r="BC219">
        <f>'B 103 Q2 2023'!BC219</f>
        <v>1164618</v>
      </c>
      <c r="BD219">
        <f>'B 103 Q2 2023'!BD219</f>
        <v>6624771</v>
      </c>
      <c r="BF219">
        <f t="shared" si="14"/>
        <v>118.778692023373</v>
      </c>
      <c r="BG219">
        <f t="shared" si="12"/>
        <v>2141718</v>
      </c>
      <c r="BH219">
        <f t="shared" si="13"/>
        <v>1803116.3363699592</v>
      </c>
      <c r="BI219">
        <f t="shared" si="15"/>
        <v>941548.33636995917</v>
      </c>
    </row>
    <row r="220" spans="1:61" x14ac:dyDescent="0.25">
      <c r="A220" t="str">
        <f>'B 103 Q2 2023'!A220</f>
        <v>1998Q4</v>
      </c>
      <c r="B220">
        <f>'B 103 Q2 2023'!B220</f>
        <v>17353333</v>
      </c>
      <c r="C220">
        <f>'B 103 Q2 2023'!C220</f>
        <v>9298081</v>
      </c>
      <c r="D220">
        <f>'B 103 Q2 2023'!D220</f>
        <v>4654575</v>
      </c>
      <c r="E220">
        <f>'B 103 Q2 2023'!E220</f>
        <v>2582498</v>
      </c>
      <c r="F220">
        <f>'B 103 Q2 2023'!F220</f>
        <v>886679</v>
      </c>
      <c r="G220">
        <f>'B 103 Q2 2023'!G220</f>
        <v>1174330</v>
      </c>
      <c r="H220">
        <f>'B 103 Q2 2023'!H220</f>
        <v>8055252</v>
      </c>
      <c r="I220">
        <f>'B 103 Q2 2023'!I220</f>
        <v>30518</v>
      </c>
      <c r="J220">
        <f>'B 103 Q2 2023'!J220</f>
        <v>159681</v>
      </c>
      <c r="K220">
        <f>'B 103 Q2 2023'!K220</f>
        <v>192588</v>
      </c>
      <c r="L220">
        <f>'B 103 Q2 2023'!L220</f>
        <v>161719</v>
      </c>
      <c r="M220">
        <f>'B 103 Q2 2023'!M220</f>
        <v>4208</v>
      </c>
      <c r="N220">
        <f>'B 103 Q2 2023'!N220</f>
        <v>99405</v>
      </c>
      <c r="O220">
        <f>'B 103 Q2 2023'!O220</f>
        <v>39433</v>
      </c>
      <c r="P220">
        <f>'B 103 Q2 2023'!P220</f>
        <v>23615</v>
      </c>
      <c r="Q220">
        <f>'B 103 Q2 2023'!Q220</f>
        <v>10609</v>
      </c>
      <c r="R220">
        <f>'B 103 Q2 2023'!R220</f>
        <v>25748</v>
      </c>
      <c r="S220">
        <f>'B 103 Q2 2023'!S220</f>
        <v>146610</v>
      </c>
      <c r="T220">
        <f>'B 103 Q2 2023'!T220</f>
        <v>67261</v>
      </c>
      <c r="U220">
        <f>'B 103 Q2 2023'!U220</f>
        <v>79349</v>
      </c>
      <c r="V220">
        <f>'B 103 Q2 2023'!V220</f>
        <v>86871</v>
      </c>
      <c r="W220">
        <f>'B 103 Q2 2023'!W220</f>
        <v>1303141</v>
      </c>
      <c r="X220">
        <f>'B 103 Q2 2023'!X220</f>
        <v>1897535</v>
      </c>
      <c r="Y220">
        <f>'B 103 Q2 2023'!Y220</f>
        <v>186</v>
      </c>
      <c r="Z220">
        <f>'B 103 Q2 2023'!Z220</f>
        <v>97645</v>
      </c>
      <c r="AA220">
        <f>'B 103 Q2 2023'!AA220</f>
        <v>1448432</v>
      </c>
      <c r="AB220">
        <f>'B 103 Q2 2023'!AB220</f>
        <v>2426713</v>
      </c>
      <c r="AC220">
        <f>'B 103 Q2 2023'!AC220</f>
        <v>7440513</v>
      </c>
      <c r="AD220">
        <f>'B 103 Q2 2023'!AD220</f>
        <v>2266591</v>
      </c>
      <c r="AE220">
        <f>'B 103 Q2 2023'!AE220</f>
        <v>192958</v>
      </c>
      <c r="AF220">
        <f>'B 103 Q2 2023'!AF220</f>
        <v>147763</v>
      </c>
      <c r="AG220">
        <f>'B 103 Q2 2023'!AG220</f>
        <v>1925870</v>
      </c>
      <c r="AH220">
        <f>'B 103 Q2 2023'!AH220</f>
        <v>1643212</v>
      </c>
      <c r="AI220">
        <f>'B 103 Q2 2023'!AI220</f>
        <v>797481</v>
      </c>
      <c r="AJ220">
        <f>'B 103 Q2 2023'!AJ220</f>
        <v>595095</v>
      </c>
      <c r="AK220">
        <f>'B 103 Q2 2023'!AK220</f>
        <v>250635</v>
      </c>
      <c r="AL220">
        <f>'B 103 Q2 2023'!AL220</f>
        <v>171885</v>
      </c>
      <c r="AM220">
        <f>'B 103 Q2 2023'!AM220</f>
        <v>1049696</v>
      </c>
      <c r="AN220">
        <f>'B 103 Q2 2023'!AN220</f>
        <v>64058</v>
      </c>
      <c r="AO220">
        <f>'B 103 Q2 2023'!AO220</f>
        <v>2245071</v>
      </c>
      <c r="AP220">
        <f>'B 103 Q2 2023'!AP220</f>
        <v>9912820</v>
      </c>
      <c r="AQ220">
        <f>'B 103 Q2 2023'!AQ220</f>
        <v>11482812</v>
      </c>
      <c r="AR220">
        <f>'B 103 Q2 2023'!AR220</f>
        <v>10031223</v>
      </c>
      <c r="AS220">
        <f>'B 103 Q2 2023'!AS220</f>
        <v>1451589</v>
      </c>
      <c r="AT220">
        <f>'B 103 Q2 2023'!AT220</f>
        <v>1683980</v>
      </c>
      <c r="AU220">
        <f>'B 103 Q2 2023'!AU220</f>
        <v>132.82589139736061</v>
      </c>
      <c r="AV220">
        <f>'B 103 Q2 2023'!AV220</f>
        <v>29.694425770452007</v>
      </c>
      <c r="AW220">
        <f>'B 103 Q2 2023'!AW220</f>
        <v>39.441885724930451</v>
      </c>
      <c r="AX220">
        <f>'B 103 Q2 2023'!AX220</f>
        <v>14708552</v>
      </c>
      <c r="AY220">
        <f>'B 103 Q2 2023'!AY220</f>
        <v>6653300</v>
      </c>
      <c r="AZ220">
        <f>'B 103 Q2 2023'!AZ220</f>
        <v>2369035</v>
      </c>
      <c r="BA220">
        <f>'B 103 Q2 2023'!BA220</f>
        <v>2334157</v>
      </c>
      <c r="BB220">
        <f>'B 103 Q2 2023'!BB220</f>
        <v>812808</v>
      </c>
      <c r="BC220">
        <f>'B 103 Q2 2023'!BC220</f>
        <v>1137300</v>
      </c>
      <c r="BD220">
        <f>'B 103 Q2 2023'!BD220</f>
        <v>7268039</v>
      </c>
      <c r="BF220">
        <f t="shared" si="14"/>
        <v>132.82589139736061</v>
      </c>
      <c r="BG220">
        <f t="shared" si="12"/>
        <v>2245071</v>
      </c>
      <c r="BH220">
        <f t="shared" si="13"/>
        <v>1690235.9746140668</v>
      </c>
      <c r="BI220">
        <f t="shared" si="15"/>
        <v>803556.97461406677</v>
      </c>
    </row>
    <row r="221" spans="1:61" x14ac:dyDescent="0.25">
      <c r="A221" t="str">
        <f>'B 103 Q2 2023'!A221</f>
        <v>1999Q1</v>
      </c>
      <c r="B221">
        <f>'B 103 Q2 2023'!B221</f>
        <v>17599574</v>
      </c>
      <c r="C221">
        <f>'B 103 Q2 2023'!C221</f>
        <v>9263953</v>
      </c>
      <c r="D221">
        <f>'B 103 Q2 2023'!D221</f>
        <v>4548021</v>
      </c>
      <c r="E221">
        <f>'B 103 Q2 2023'!E221</f>
        <v>2620003</v>
      </c>
      <c r="F221">
        <f>'B 103 Q2 2023'!F221</f>
        <v>906548</v>
      </c>
      <c r="G221">
        <f>'B 103 Q2 2023'!G221</f>
        <v>1189381</v>
      </c>
      <c r="H221">
        <f>'B 103 Q2 2023'!H221</f>
        <v>8335621</v>
      </c>
      <c r="I221">
        <f>'B 103 Q2 2023'!I221</f>
        <v>36235</v>
      </c>
      <c r="J221">
        <f>'B 103 Q2 2023'!J221</f>
        <v>150988</v>
      </c>
      <c r="K221">
        <f>'B 103 Q2 2023'!K221</f>
        <v>195635</v>
      </c>
      <c r="L221">
        <f>'B 103 Q2 2023'!L221</f>
        <v>172938</v>
      </c>
      <c r="M221">
        <f>'B 103 Q2 2023'!M221</f>
        <v>4775</v>
      </c>
      <c r="N221">
        <f>'B 103 Q2 2023'!N221</f>
        <v>99543</v>
      </c>
      <c r="O221">
        <f>'B 103 Q2 2023'!O221</f>
        <v>40493</v>
      </c>
      <c r="P221">
        <f>'B 103 Q2 2023'!P221</f>
        <v>22992</v>
      </c>
      <c r="Q221">
        <f>'B 103 Q2 2023'!Q221</f>
        <v>11324</v>
      </c>
      <c r="R221">
        <f>'B 103 Q2 2023'!R221</f>
        <v>24734</v>
      </c>
      <c r="S221">
        <f>'B 103 Q2 2023'!S221</f>
        <v>136112</v>
      </c>
      <c r="T221">
        <f>'B 103 Q2 2023'!T221</f>
        <v>60842</v>
      </c>
      <c r="U221">
        <f>'B 103 Q2 2023'!U221</f>
        <v>75270</v>
      </c>
      <c r="V221">
        <f>'B 103 Q2 2023'!V221</f>
        <v>111859</v>
      </c>
      <c r="W221">
        <f>'B 103 Q2 2023'!W221</f>
        <v>1476972</v>
      </c>
      <c r="X221">
        <f>'B 103 Q2 2023'!X221</f>
        <v>1935650</v>
      </c>
      <c r="Y221">
        <f>'B 103 Q2 2023'!Y221</f>
        <v>184</v>
      </c>
      <c r="Z221">
        <f>'B 103 Q2 2023'!Z221</f>
        <v>102125</v>
      </c>
      <c r="AA221">
        <f>'B 103 Q2 2023'!AA221</f>
        <v>1501928</v>
      </c>
      <c r="AB221">
        <f>'B 103 Q2 2023'!AB221</f>
        <v>2410677</v>
      </c>
      <c r="AC221">
        <f>'B 103 Q2 2023'!AC221</f>
        <v>7693931</v>
      </c>
      <c r="AD221">
        <f>'B 103 Q2 2023'!AD221</f>
        <v>2347885</v>
      </c>
      <c r="AE221">
        <f>'B 103 Q2 2023'!AE221</f>
        <v>223886</v>
      </c>
      <c r="AF221">
        <f>'B 103 Q2 2023'!AF221</f>
        <v>149143</v>
      </c>
      <c r="AG221">
        <f>'B 103 Q2 2023'!AG221</f>
        <v>1974856</v>
      </c>
      <c r="AH221">
        <f>'B 103 Q2 2023'!AH221</f>
        <v>1694783</v>
      </c>
      <c r="AI221">
        <f>'B 103 Q2 2023'!AI221</f>
        <v>807848</v>
      </c>
      <c r="AJ221">
        <f>'B 103 Q2 2023'!AJ221</f>
        <v>628245</v>
      </c>
      <c r="AK221">
        <f>'B 103 Q2 2023'!AK221</f>
        <v>258689</v>
      </c>
      <c r="AL221">
        <f>'B 103 Q2 2023'!AL221</f>
        <v>187480</v>
      </c>
      <c r="AM221">
        <f>'B 103 Q2 2023'!AM221</f>
        <v>1052365</v>
      </c>
      <c r="AN221">
        <f>'B 103 Q2 2023'!AN221</f>
        <v>69320</v>
      </c>
      <c r="AO221">
        <f>'B 103 Q2 2023'!AO221</f>
        <v>2342098</v>
      </c>
      <c r="AP221">
        <f>'B 103 Q2 2023'!AP221</f>
        <v>9905643</v>
      </c>
      <c r="AQ221">
        <f>'B 103 Q2 2023'!AQ221</f>
        <v>11743420</v>
      </c>
      <c r="AR221">
        <f>'B 103 Q2 2023'!AR221</f>
        <v>10348231</v>
      </c>
      <c r="AS221">
        <f>'B 103 Q2 2023'!AS221</f>
        <v>1395189</v>
      </c>
      <c r="AT221">
        <f>'B 103 Q2 2023'!AT221</f>
        <v>1680377</v>
      </c>
      <c r="AU221">
        <f>'B 103 Q2 2023'!AU221</f>
        <v>135.51666343680512</v>
      </c>
      <c r="AV221">
        <f>'B 103 Q2 2023'!AV221</f>
        <v>30.115679633120759</v>
      </c>
      <c r="AW221">
        <f>'B 103 Q2 2023'!AW221</f>
        <v>40.811764210122703</v>
      </c>
      <c r="AX221">
        <f>'B 103 Q2 2023'!AX221</f>
        <v>15115145</v>
      </c>
      <c r="AY221">
        <f>'B 103 Q2 2023'!AY221</f>
        <v>6779524</v>
      </c>
      <c r="AZ221">
        <f>'B 103 Q2 2023'!AZ221</f>
        <v>2408839</v>
      </c>
      <c r="BA221">
        <f>'B 103 Q2 2023'!BA221</f>
        <v>2374578</v>
      </c>
      <c r="BB221">
        <f>'B 103 Q2 2023'!BB221</f>
        <v>831586</v>
      </c>
      <c r="BC221">
        <f>'B 103 Q2 2023'!BC221</f>
        <v>1164521</v>
      </c>
      <c r="BD221">
        <f>'B 103 Q2 2023'!BD221</f>
        <v>7421214</v>
      </c>
      <c r="BF221">
        <f t="shared" si="14"/>
        <v>135.51666343680512</v>
      </c>
      <c r="BG221">
        <f t="shared" si="12"/>
        <v>2342098</v>
      </c>
      <c r="BH221">
        <f t="shared" si="13"/>
        <v>1728273.0703388222</v>
      </c>
      <c r="BI221">
        <f t="shared" si="15"/>
        <v>821725.0703388222</v>
      </c>
    </row>
    <row r="222" spans="1:61" x14ac:dyDescent="0.25">
      <c r="A222" t="str">
        <f>'B 103 Q2 2023'!A222</f>
        <v>1999Q2</v>
      </c>
      <c r="B222">
        <f>'B 103 Q2 2023'!B222</f>
        <v>18040246</v>
      </c>
      <c r="C222">
        <f>'B 103 Q2 2023'!C222</f>
        <v>9361803</v>
      </c>
      <c r="D222">
        <f>'B 103 Q2 2023'!D222</f>
        <v>4576624</v>
      </c>
      <c r="E222">
        <f>'B 103 Q2 2023'!E222</f>
        <v>2649897</v>
      </c>
      <c r="F222">
        <f>'B 103 Q2 2023'!F222</f>
        <v>932005</v>
      </c>
      <c r="G222">
        <f>'B 103 Q2 2023'!G222</f>
        <v>1203278</v>
      </c>
      <c r="H222">
        <f>'B 103 Q2 2023'!H222</f>
        <v>8678443</v>
      </c>
      <c r="I222">
        <f>'B 103 Q2 2023'!I222</f>
        <v>32343</v>
      </c>
      <c r="J222">
        <f>'B 103 Q2 2023'!J222</f>
        <v>169875</v>
      </c>
      <c r="K222">
        <f>'B 103 Q2 2023'!K222</f>
        <v>210997</v>
      </c>
      <c r="L222">
        <f>'B 103 Q2 2023'!L222</f>
        <v>171667</v>
      </c>
      <c r="M222">
        <f>'B 103 Q2 2023'!M222</f>
        <v>3434</v>
      </c>
      <c r="N222">
        <f>'B 103 Q2 2023'!N222</f>
        <v>100917</v>
      </c>
      <c r="O222">
        <f>'B 103 Q2 2023'!O222</f>
        <v>47355</v>
      </c>
      <c r="P222">
        <f>'B 103 Q2 2023'!P222</f>
        <v>21103</v>
      </c>
      <c r="Q222">
        <f>'B 103 Q2 2023'!Q222</f>
        <v>11363</v>
      </c>
      <c r="R222">
        <f>'B 103 Q2 2023'!R222</f>
        <v>21096</v>
      </c>
      <c r="S222">
        <f>'B 103 Q2 2023'!S222</f>
        <v>129217</v>
      </c>
      <c r="T222">
        <f>'B 103 Q2 2023'!T222</f>
        <v>54351</v>
      </c>
      <c r="U222">
        <f>'B 103 Q2 2023'!U222</f>
        <v>74866</v>
      </c>
      <c r="V222">
        <f>'B 103 Q2 2023'!V222</f>
        <v>125774</v>
      </c>
      <c r="W222">
        <f>'B 103 Q2 2023'!W222</f>
        <v>1696963</v>
      </c>
      <c r="X222">
        <f>'B 103 Q2 2023'!X222</f>
        <v>1966938</v>
      </c>
      <c r="Y222">
        <f>'B 103 Q2 2023'!Y222</f>
        <v>195</v>
      </c>
      <c r="Z222">
        <f>'B 103 Q2 2023'!Z222</f>
        <v>110629</v>
      </c>
      <c r="AA222">
        <f>'B 103 Q2 2023'!AA222</f>
        <v>1582779</v>
      </c>
      <c r="AB222">
        <f>'B 103 Q2 2023'!AB222</f>
        <v>2376715</v>
      </c>
      <c r="AC222">
        <f>'B 103 Q2 2023'!AC222</f>
        <v>7869740</v>
      </c>
      <c r="AD222">
        <f>'B 103 Q2 2023'!AD222</f>
        <v>2419998</v>
      </c>
      <c r="AE222">
        <f>'B 103 Q2 2023'!AE222</f>
        <v>232365</v>
      </c>
      <c r="AF222">
        <f>'B 103 Q2 2023'!AF222</f>
        <v>150297</v>
      </c>
      <c r="AG222">
        <f>'B 103 Q2 2023'!AG222</f>
        <v>2037336</v>
      </c>
      <c r="AH222">
        <f>'B 103 Q2 2023'!AH222</f>
        <v>1700755</v>
      </c>
      <c r="AI222">
        <f>'B 103 Q2 2023'!AI222</f>
        <v>812028</v>
      </c>
      <c r="AJ222">
        <f>'B 103 Q2 2023'!AJ222</f>
        <v>616010</v>
      </c>
      <c r="AK222">
        <f>'B 103 Q2 2023'!AK222</f>
        <v>272717</v>
      </c>
      <c r="AL222">
        <f>'B 103 Q2 2023'!AL222</f>
        <v>196211</v>
      </c>
      <c r="AM222">
        <f>'B 103 Q2 2023'!AM222</f>
        <v>1094026</v>
      </c>
      <c r="AN222">
        <f>'B 103 Q2 2023'!AN222</f>
        <v>70936</v>
      </c>
      <c r="AO222">
        <f>'B 103 Q2 2023'!AO222</f>
        <v>2387814</v>
      </c>
      <c r="AP222">
        <f>'B 103 Q2 2023'!AP222</f>
        <v>10170506</v>
      </c>
      <c r="AQ222">
        <f>'B 103 Q2 2023'!AQ222</f>
        <v>12769204</v>
      </c>
      <c r="AR222">
        <f>'B 103 Q2 2023'!AR222</f>
        <v>11202620</v>
      </c>
      <c r="AS222">
        <f>'B 103 Q2 2023'!AS222</f>
        <v>1566584</v>
      </c>
      <c r="AT222">
        <f>'B 103 Q2 2023'!AT222</f>
        <v>1757231</v>
      </c>
      <c r="AU222">
        <f>'B 103 Q2 2023'!AU222</f>
        <v>142.8290239293411</v>
      </c>
      <c r="AV222">
        <f>'B 103 Q2 2023'!AV222</f>
        <v>28.367270319050021</v>
      </c>
      <c r="AW222">
        <f>'B 103 Q2 2023'!AW222</f>
        <v>40.516695312096815</v>
      </c>
      <c r="AX222">
        <f>'B 103 Q2 2023'!AX222</f>
        <v>15564861</v>
      </c>
      <c r="AY222">
        <f>'B 103 Q2 2023'!AY222</f>
        <v>6886418</v>
      </c>
      <c r="AZ222">
        <f>'B 103 Q2 2023'!AZ222</f>
        <v>2446771</v>
      </c>
      <c r="BA222">
        <f>'B 103 Q2 2023'!BA222</f>
        <v>2416486</v>
      </c>
      <c r="BB222">
        <f>'B 103 Q2 2023'!BB222</f>
        <v>851838</v>
      </c>
      <c r="BC222">
        <f>'B 103 Q2 2023'!BC222</f>
        <v>1171323</v>
      </c>
      <c r="BD222">
        <f>'B 103 Q2 2023'!BD222</f>
        <v>7695121</v>
      </c>
      <c r="BF222">
        <f t="shared" si="14"/>
        <v>142.8290239293411</v>
      </c>
      <c r="BG222">
        <f t="shared" si="12"/>
        <v>2387814</v>
      </c>
      <c r="BH222">
        <f t="shared" si="13"/>
        <v>1671798.8643409582</v>
      </c>
      <c r="BI222">
        <f t="shared" si="15"/>
        <v>739793.86434095819</v>
      </c>
    </row>
    <row r="223" spans="1:61" x14ac:dyDescent="0.25">
      <c r="A223" t="str">
        <f>'B 103 Q2 2023'!A223</f>
        <v>1999Q3</v>
      </c>
      <c r="B223">
        <f>'B 103 Q2 2023'!B223</f>
        <v>18515433</v>
      </c>
      <c r="C223">
        <f>'B 103 Q2 2023'!C223</f>
        <v>9630083</v>
      </c>
      <c r="D223">
        <f>'B 103 Q2 2023'!D223</f>
        <v>4772951</v>
      </c>
      <c r="E223">
        <f>'B 103 Q2 2023'!E223</f>
        <v>2680017</v>
      </c>
      <c r="F223">
        <f>'B 103 Q2 2023'!F223</f>
        <v>950500</v>
      </c>
      <c r="G223">
        <f>'B 103 Q2 2023'!G223</f>
        <v>1226614</v>
      </c>
      <c r="H223">
        <f>'B 103 Q2 2023'!H223</f>
        <v>8885350</v>
      </c>
      <c r="I223">
        <f>'B 103 Q2 2023'!I223</f>
        <v>33490</v>
      </c>
      <c r="J223">
        <f>'B 103 Q2 2023'!J223</f>
        <v>174912</v>
      </c>
      <c r="K223">
        <f>'B 103 Q2 2023'!K223</f>
        <v>214705</v>
      </c>
      <c r="L223">
        <f>'B 103 Q2 2023'!L223</f>
        <v>179286</v>
      </c>
      <c r="M223">
        <f>'B 103 Q2 2023'!M223</f>
        <v>6089</v>
      </c>
      <c r="N223">
        <f>'B 103 Q2 2023'!N223</f>
        <v>110677</v>
      </c>
      <c r="O223">
        <f>'B 103 Q2 2023'!O223</f>
        <v>47618</v>
      </c>
      <c r="P223">
        <f>'B 103 Q2 2023'!P223</f>
        <v>21191</v>
      </c>
      <c r="Q223">
        <f>'B 103 Q2 2023'!Q223</f>
        <v>12445</v>
      </c>
      <c r="R223">
        <f>'B 103 Q2 2023'!R223</f>
        <v>29423</v>
      </c>
      <c r="S223">
        <f>'B 103 Q2 2023'!S223</f>
        <v>121654</v>
      </c>
      <c r="T223">
        <f>'B 103 Q2 2023'!T223</f>
        <v>47789</v>
      </c>
      <c r="U223">
        <f>'B 103 Q2 2023'!U223</f>
        <v>73865</v>
      </c>
      <c r="V223">
        <f>'B 103 Q2 2023'!V223</f>
        <v>137487</v>
      </c>
      <c r="W223">
        <f>'B 103 Q2 2023'!W223</f>
        <v>1698637</v>
      </c>
      <c r="X223">
        <f>'B 103 Q2 2023'!X223</f>
        <v>2014431</v>
      </c>
      <c r="Y223">
        <f>'B 103 Q2 2023'!Y223</f>
        <v>200</v>
      </c>
      <c r="Z223">
        <f>'B 103 Q2 2023'!Z223</f>
        <v>109252</v>
      </c>
      <c r="AA223">
        <f>'B 103 Q2 2023'!AA223</f>
        <v>1659489</v>
      </c>
      <c r="AB223">
        <f>'B 103 Q2 2023'!AB223</f>
        <v>2425041</v>
      </c>
      <c r="AC223">
        <f>'B 103 Q2 2023'!AC223</f>
        <v>8233818</v>
      </c>
      <c r="AD223">
        <f>'B 103 Q2 2023'!AD223</f>
        <v>2495637</v>
      </c>
      <c r="AE223">
        <f>'B 103 Q2 2023'!AE223</f>
        <v>239280</v>
      </c>
      <c r="AF223">
        <f>'B 103 Q2 2023'!AF223</f>
        <v>151977</v>
      </c>
      <c r="AG223">
        <f>'B 103 Q2 2023'!AG223</f>
        <v>2104380</v>
      </c>
      <c r="AH223">
        <f>'B 103 Q2 2023'!AH223</f>
        <v>1761232</v>
      </c>
      <c r="AI223">
        <f>'B 103 Q2 2023'!AI223</f>
        <v>829215</v>
      </c>
      <c r="AJ223">
        <f>'B 103 Q2 2023'!AJ223</f>
        <v>615908</v>
      </c>
      <c r="AK223">
        <f>'B 103 Q2 2023'!AK223</f>
        <v>316109</v>
      </c>
      <c r="AL223">
        <f>'B 103 Q2 2023'!AL223</f>
        <v>210486</v>
      </c>
      <c r="AM223">
        <f>'B 103 Q2 2023'!AM223</f>
        <v>1163247</v>
      </c>
      <c r="AN223">
        <f>'B 103 Q2 2023'!AN223</f>
        <v>73587</v>
      </c>
      <c r="AO223">
        <f>'B 103 Q2 2023'!AO223</f>
        <v>2529629</v>
      </c>
      <c r="AP223">
        <f>'B 103 Q2 2023'!AP223</f>
        <v>10281615</v>
      </c>
      <c r="AQ223">
        <f>'B 103 Q2 2023'!AQ223</f>
        <v>12317109</v>
      </c>
      <c r="AR223">
        <f>'B 103 Q2 2023'!AR223</f>
        <v>10779880</v>
      </c>
      <c r="AS223">
        <f>'B 103 Q2 2023'!AS223</f>
        <v>1537229</v>
      </c>
      <c r="AT223">
        <f>'B 103 Q2 2023'!AT223</f>
        <v>1768154</v>
      </c>
      <c r="AU223">
        <f>'B 103 Q2 2023'!AU223</f>
        <v>136.99465796225368</v>
      </c>
      <c r="AV223">
        <f>'B 103 Q2 2023'!AV223</f>
        <v>30.22214752223654</v>
      </c>
      <c r="AW223">
        <f>'B 103 Q2 2023'!AW223</f>
        <v>41.402727626935686</v>
      </c>
      <c r="AX223">
        <f>'B 103 Q2 2023'!AX223</f>
        <v>15867190</v>
      </c>
      <c r="AY223">
        <f>'B 103 Q2 2023'!AY223</f>
        <v>6981840</v>
      </c>
      <c r="AZ223">
        <f>'B 103 Q2 2023'!AZ223</f>
        <v>2453201</v>
      </c>
      <c r="BA223">
        <f>'B 103 Q2 2023'!BA223</f>
        <v>2459705</v>
      </c>
      <c r="BB223">
        <f>'B 103 Q2 2023'!BB223</f>
        <v>873310</v>
      </c>
      <c r="BC223">
        <f>'B 103 Q2 2023'!BC223</f>
        <v>1195624</v>
      </c>
      <c r="BD223">
        <f>'B 103 Q2 2023'!BD223</f>
        <v>7633372</v>
      </c>
      <c r="BF223">
        <f t="shared" si="14"/>
        <v>136.99465796225368</v>
      </c>
      <c r="BG223">
        <f t="shared" si="12"/>
        <v>2529629</v>
      </c>
      <c r="BH223">
        <f t="shared" si="13"/>
        <v>1846516.5267225178</v>
      </c>
      <c r="BI223">
        <f t="shared" si="15"/>
        <v>896016.5267225178</v>
      </c>
    </row>
    <row r="224" spans="1:61" x14ac:dyDescent="0.25">
      <c r="A224" t="str">
        <f>'B 103 Q2 2023'!A224</f>
        <v>1999Q4</v>
      </c>
      <c r="B224">
        <f>'B 103 Q2 2023'!B224</f>
        <v>19500544</v>
      </c>
      <c r="C224">
        <f>'B 103 Q2 2023'!C224</f>
        <v>9840715</v>
      </c>
      <c r="D224">
        <f>'B 103 Q2 2023'!D224</f>
        <v>4877152</v>
      </c>
      <c r="E224">
        <f>'B 103 Q2 2023'!E224</f>
        <v>2720532</v>
      </c>
      <c r="F224">
        <f>'B 103 Q2 2023'!F224</f>
        <v>984501</v>
      </c>
      <c r="G224">
        <f>'B 103 Q2 2023'!G224</f>
        <v>1258530</v>
      </c>
      <c r="H224">
        <f>'B 103 Q2 2023'!H224</f>
        <v>9659829</v>
      </c>
      <c r="I224">
        <f>'B 103 Q2 2023'!I224</f>
        <v>31460</v>
      </c>
      <c r="J224">
        <f>'B 103 Q2 2023'!J224</f>
        <v>189047</v>
      </c>
      <c r="K224">
        <f>'B 103 Q2 2023'!K224</f>
        <v>236877</v>
      </c>
      <c r="L224">
        <f>'B 103 Q2 2023'!L224</f>
        <v>196783</v>
      </c>
      <c r="M224">
        <f>'B 103 Q2 2023'!M224</f>
        <v>5793</v>
      </c>
      <c r="N224">
        <f>'B 103 Q2 2023'!N224</f>
        <v>104442</v>
      </c>
      <c r="O224">
        <f>'B 103 Q2 2023'!O224</f>
        <v>47604</v>
      </c>
      <c r="P224">
        <f>'B 103 Q2 2023'!P224</f>
        <v>19420</v>
      </c>
      <c r="Q224">
        <f>'B 103 Q2 2023'!Q224</f>
        <v>12416</v>
      </c>
      <c r="R224">
        <f>'B 103 Q2 2023'!R224</f>
        <v>25002</v>
      </c>
      <c r="S224">
        <f>'B 103 Q2 2023'!S224</f>
        <v>117347</v>
      </c>
      <c r="T224">
        <f>'B 103 Q2 2023'!T224</f>
        <v>41227</v>
      </c>
      <c r="U224">
        <f>'B 103 Q2 2023'!U224</f>
        <v>76120</v>
      </c>
      <c r="V224">
        <f>'B 103 Q2 2023'!V224</f>
        <v>142387</v>
      </c>
      <c r="W224">
        <f>'B 103 Q2 2023'!W224</f>
        <v>2075021</v>
      </c>
      <c r="X224">
        <f>'B 103 Q2 2023'!X224</f>
        <v>2371426</v>
      </c>
      <c r="Y224">
        <f>'B 103 Q2 2023'!Y224</f>
        <v>192</v>
      </c>
      <c r="Z224">
        <f>'B 103 Q2 2023'!Z224</f>
        <v>127331</v>
      </c>
      <c r="AA224">
        <f>'B 103 Q2 2023'!AA224</f>
        <v>1657593</v>
      </c>
      <c r="AB224">
        <f>'B 103 Q2 2023'!AB224</f>
        <v>2404130</v>
      </c>
      <c r="AC224">
        <f>'B 103 Q2 2023'!AC224</f>
        <v>8311234</v>
      </c>
      <c r="AD224">
        <f>'B 103 Q2 2023'!AD224</f>
        <v>2511494</v>
      </c>
      <c r="AE224">
        <f>'B 103 Q2 2023'!AE224</f>
        <v>230326</v>
      </c>
      <c r="AF224">
        <f>'B 103 Q2 2023'!AF224</f>
        <v>152826</v>
      </c>
      <c r="AG224">
        <f>'B 103 Q2 2023'!AG224</f>
        <v>2128342</v>
      </c>
      <c r="AH224">
        <f>'B 103 Q2 2023'!AH224</f>
        <v>1800604</v>
      </c>
      <c r="AI224">
        <f>'B 103 Q2 2023'!AI224</f>
        <v>846082</v>
      </c>
      <c r="AJ224">
        <f>'B 103 Q2 2023'!AJ224</f>
        <v>623177</v>
      </c>
      <c r="AK224">
        <f>'B 103 Q2 2023'!AK224</f>
        <v>331346</v>
      </c>
      <c r="AL224">
        <f>'B 103 Q2 2023'!AL224</f>
        <v>224574</v>
      </c>
      <c r="AM224">
        <f>'B 103 Q2 2023'!AM224</f>
        <v>1228170</v>
      </c>
      <c r="AN224">
        <f>'B 103 Q2 2023'!AN224</f>
        <v>71032</v>
      </c>
      <c r="AO224">
        <f>'B 103 Q2 2023'!AO224</f>
        <v>2475360</v>
      </c>
      <c r="AP224">
        <f>'B 103 Q2 2023'!AP224</f>
        <v>11189310</v>
      </c>
      <c r="AQ224">
        <f>'B 103 Q2 2023'!AQ224</f>
        <v>15036312</v>
      </c>
      <c r="AR224">
        <f>'B 103 Q2 2023'!AR224</f>
        <v>13421493</v>
      </c>
      <c r="AS224">
        <f>'B 103 Q2 2023'!AS224</f>
        <v>1614819</v>
      </c>
      <c r="AT224">
        <f>'B 103 Q2 2023'!AT224</f>
        <v>2089245</v>
      </c>
      <c r="AU224">
        <f>'B 103 Q2 2023'!AU224</f>
        <v>153.05283609703619</v>
      </c>
      <c r="AV224">
        <f>'B 103 Q2 2023'!AV224</f>
        <v>25.179317326190699</v>
      </c>
      <c r="AW224">
        <f>'B 103 Q2 2023'!AW224</f>
        <v>38.53765927760729</v>
      </c>
      <c r="AX224">
        <f>'B 103 Q2 2023'!AX224</f>
        <v>16742721</v>
      </c>
      <c r="AY224">
        <f>'B 103 Q2 2023'!AY224</f>
        <v>7082892</v>
      </c>
      <c r="AZ224">
        <f>'B 103 Q2 2023'!AZ224</f>
        <v>2488805</v>
      </c>
      <c r="BA224">
        <f>'B 103 Q2 2023'!BA224</f>
        <v>2499812</v>
      </c>
      <c r="BB224">
        <f>'B 103 Q2 2023'!BB224</f>
        <v>895441</v>
      </c>
      <c r="BC224">
        <f>'B 103 Q2 2023'!BC224</f>
        <v>1198834</v>
      </c>
      <c r="BD224">
        <f>'B 103 Q2 2023'!BD224</f>
        <v>8431487</v>
      </c>
      <c r="BF224">
        <f t="shared" si="14"/>
        <v>153.05283609703619</v>
      </c>
      <c r="BG224">
        <f t="shared" si="12"/>
        <v>2475360</v>
      </c>
      <c r="BH224">
        <f t="shared" si="13"/>
        <v>1617323.8360840373</v>
      </c>
      <c r="BI224">
        <f t="shared" si="15"/>
        <v>632822.83608403732</v>
      </c>
    </row>
    <row r="225" spans="1:61" x14ac:dyDescent="0.25">
      <c r="A225" t="str">
        <f>'B 103 Q2 2023'!A225</f>
        <v>2000Q1</v>
      </c>
      <c r="B225">
        <f>'B 103 Q2 2023'!B225</f>
        <v>19680113</v>
      </c>
      <c r="C225">
        <f>'B 103 Q2 2023'!C225</f>
        <v>9735680</v>
      </c>
      <c r="D225">
        <f>'B 103 Q2 2023'!D225</f>
        <v>4680643</v>
      </c>
      <c r="E225">
        <f>'B 103 Q2 2023'!E225</f>
        <v>2765254</v>
      </c>
      <c r="F225">
        <f>'B 103 Q2 2023'!F225</f>
        <v>1010248</v>
      </c>
      <c r="G225">
        <f>'B 103 Q2 2023'!G225</f>
        <v>1279536</v>
      </c>
      <c r="H225">
        <f>'B 103 Q2 2023'!H225</f>
        <v>9944433</v>
      </c>
      <c r="I225">
        <f>'B 103 Q2 2023'!I225</f>
        <v>35750</v>
      </c>
      <c r="J225">
        <f>'B 103 Q2 2023'!J225</f>
        <v>176550</v>
      </c>
      <c r="K225">
        <f>'B 103 Q2 2023'!K225</f>
        <v>234409</v>
      </c>
      <c r="L225">
        <f>'B 103 Q2 2023'!L225</f>
        <v>204332</v>
      </c>
      <c r="M225">
        <f>'B 103 Q2 2023'!M225</f>
        <v>7995</v>
      </c>
      <c r="N225">
        <f>'B 103 Q2 2023'!N225</f>
        <v>111361</v>
      </c>
      <c r="O225">
        <f>'B 103 Q2 2023'!O225</f>
        <v>46046</v>
      </c>
      <c r="P225">
        <f>'B 103 Q2 2023'!P225</f>
        <v>21881</v>
      </c>
      <c r="Q225">
        <f>'B 103 Q2 2023'!Q225</f>
        <v>15205</v>
      </c>
      <c r="R225">
        <f>'B 103 Q2 2023'!R225</f>
        <v>28229</v>
      </c>
      <c r="S225">
        <f>'B 103 Q2 2023'!S225</f>
        <v>113633</v>
      </c>
      <c r="T225">
        <f>'B 103 Q2 2023'!T225</f>
        <v>41804</v>
      </c>
      <c r="U225">
        <f>'B 103 Q2 2023'!U225</f>
        <v>71829</v>
      </c>
      <c r="V225">
        <f>'B 103 Q2 2023'!V225</f>
        <v>133741</v>
      </c>
      <c r="W225">
        <f>'B 103 Q2 2023'!W225</f>
        <v>2074707</v>
      </c>
      <c r="X225">
        <f>'B 103 Q2 2023'!X225</f>
        <v>2411788</v>
      </c>
      <c r="Y225">
        <f>'B 103 Q2 2023'!Y225</f>
        <v>184</v>
      </c>
      <c r="Z225">
        <f>'B 103 Q2 2023'!Z225</f>
        <v>132886</v>
      </c>
      <c r="AA225">
        <f>'B 103 Q2 2023'!AA225</f>
        <v>1740248</v>
      </c>
      <c r="AB225">
        <f>'B 103 Q2 2023'!AB225</f>
        <v>2566849</v>
      </c>
      <c r="AC225">
        <f>'B 103 Q2 2023'!AC225</f>
        <v>8508524</v>
      </c>
      <c r="AD225">
        <f>'B 103 Q2 2023'!AD225</f>
        <v>2585571</v>
      </c>
      <c r="AE225">
        <f>'B 103 Q2 2023'!AE225</f>
        <v>260797</v>
      </c>
      <c r="AF225">
        <f>'B 103 Q2 2023'!AF225</f>
        <v>153262</v>
      </c>
      <c r="AG225">
        <f>'B 103 Q2 2023'!AG225</f>
        <v>2171512</v>
      </c>
      <c r="AH225">
        <f>'B 103 Q2 2023'!AH225</f>
        <v>1857156</v>
      </c>
      <c r="AI225">
        <f>'B 103 Q2 2023'!AI225</f>
        <v>861373</v>
      </c>
      <c r="AJ225">
        <f>'B 103 Q2 2023'!AJ225</f>
        <v>659166</v>
      </c>
      <c r="AK225">
        <f>'B 103 Q2 2023'!AK225</f>
        <v>336617</v>
      </c>
      <c r="AL225">
        <f>'B 103 Q2 2023'!AL225</f>
        <v>230796</v>
      </c>
      <c r="AM225">
        <f>'B 103 Q2 2023'!AM225</f>
        <v>1276515</v>
      </c>
      <c r="AN225">
        <f>'B 103 Q2 2023'!AN225</f>
        <v>82756</v>
      </c>
      <c r="AO225">
        <f>'B 103 Q2 2023'!AO225</f>
        <v>2475730</v>
      </c>
      <c r="AP225">
        <f>'B 103 Q2 2023'!AP225</f>
        <v>11171589</v>
      </c>
      <c r="AQ225">
        <f>'B 103 Q2 2023'!AQ225</f>
        <v>15922815</v>
      </c>
      <c r="AR225">
        <f>'B 103 Q2 2023'!AR225</f>
        <v>14374024</v>
      </c>
      <c r="AS225">
        <f>'B 103 Q2 2023'!AS225</f>
        <v>1548791</v>
      </c>
      <c r="AT225">
        <f>'B 103 Q2 2023'!AT225</f>
        <v>2118640</v>
      </c>
      <c r="AU225">
        <f>'B 103 Q2 2023'!AU225</f>
        <v>161.4940741441296</v>
      </c>
      <c r="AV225">
        <f>'B 103 Q2 2023'!AV225</f>
        <v>24.625106302745554</v>
      </c>
      <c r="AW225">
        <f>'B 103 Q2 2023'!AW225</f>
        <v>39.768087430626622</v>
      </c>
      <c r="AX225">
        <f>'B 103 Q2 2023'!AX225</f>
        <v>17175572</v>
      </c>
      <c r="AY225">
        <f>'B 103 Q2 2023'!AY225</f>
        <v>7231139</v>
      </c>
      <c r="AZ225">
        <f>'B 103 Q2 2023'!AZ225</f>
        <v>2527972</v>
      </c>
      <c r="BA225">
        <f>'B 103 Q2 2023'!BA225</f>
        <v>2543639</v>
      </c>
      <c r="BB225">
        <f>'B 103 Q2 2023'!BB225</f>
        <v>918670</v>
      </c>
      <c r="BC225">
        <f>'B 103 Q2 2023'!BC225</f>
        <v>1240858</v>
      </c>
      <c r="BD225">
        <f>'B 103 Q2 2023'!BD225</f>
        <v>8667048</v>
      </c>
      <c r="BF225">
        <f t="shared" si="14"/>
        <v>161.4940741441296</v>
      </c>
      <c r="BG225">
        <f t="shared" si="12"/>
        <v>2475730</v>
      </c>
      <c r="BH225">
        <f t="shared" si="13"/>
        <v>1533016.0026741726</v>
      </c>
      <c r="BI225">
        <f t="shared" si="15"/>
        <v>522768.00267417263</v>
      </c>
    </row>
    <row r="226" spans="1:61" x14ac:dyDescent="0.25">
      <c r="A226" t="str">
        <f>'B 103 Q2 2023'!A226</f>
        <v>2000Q2</v>
      </c>
      <c r="B226">
        <f>'B 103 Q2 2023'!B226</f>
        <v>20438942</v>
      </c>
      <c r="C226">
        <f>'B 103 Q2 2023'!C226</f>
        <v>10171485</v>
      </c>
      <c r="D226">
        <f>'B 103 Q2 2023'!D226</f>
        <v>5022267</v>
      </c>
      <c r="E226">
        <f>'B 103 Q2 2023'!E226</f>
        <v>2810169</v>
      </c>
      <c r="F226">
        <f>'B 103 Q2 2023'!F226</f>
        <v>1036059</v>
      </c>
      <c r="G226">
        <f>'B 103 Q2 2023'!G226</f>
        <v>1302990</v>
      </c>
      <c r="H226">
        <f>'B 103 Q2 2023'!H226</f>
        <v>10267457</v>
      </c>
      <c r="I226">
        <f>'B 103 Q2 2023'!I226</f>
        <v>29742</v>
      </c>
      <c r="J226">
        <f>'B 103 Q2 2023'!J226</f>
        <v>192638</v>
      </c>
      <c r="K226">
        <f>'B 103 Q2 2023'!K226</f>
        <v>249797</v>
      </c>
      <c r="L226">
        <f>'B 103 Q2 2023'!L226</f>
        <v>197260</v>
      </c>
      <c r="M226">
        <f>'B 103 Q2 2023'!M226</f>
        <v>5943</v>
      </c>
      <c r="N226">
        <f>'B 103 Q2 2023'!N226</f>
        <v>123413</v>
      </c>
      <c r="O226">
        <f>'B 103 Q2 2023'!O226</f>
        <v>49284</v>
      </c>
      <c r="P226">
        <f>'B 103 Q2 2023'!P226</f>
        <v>23978</v>
      </c>
      <c r="Q226">
        <f>'B 103 Q2 2023'!Q226</f>
        <v>18089</v>
      </c>
      <c r="R226">
        <f>'B 103 Q2 2023'!R226</f>
        <v>32062</v>
      </c>
      <c r="S226">
        <f>'B 103 Q2 2023'!S226</f>
        <v>116674</v>
      </c>
      <c r="T226">
        <f>'B 103 Q2 2023'!T226</f>
        <v>42381</v>
      </c>
      <c r="U226">
        <f>'B 103 Q2 2023'!U226</f>
        <v>74293</v>
      </c>
      <c r="V226">
        <f>'B 103 Q2 2023'!V226</f>
        <v>132903</v>
      </c>
      <c r="W226">
        <f>'B 103 Q2 2023'!W226</f>
        <v>1973307</v>
      </c>
      <c r="X226">
        <f>'B 103 Q2 2023'!X226</f>
        <v>2461166</v>
      </c>
      <c r="Y226">
        <f>'B 103 Q2 2023'!Y226</f>
        <v>195</v>
      </c>
      <c r="Z226">
        <f>'B 103 Q2 2023'!Z226</f>
        <v>128352</v>
      </c>
      <c r="AA226">
        <f>'B 103 Q2 2023'!AA226</f>
        <v>1851019</v>
      </c>
      <c r="AB226">
        <f>'B 103 Q2 2023'!AB226</f>
        <v>2805048</v>
      </c>
      <c r="AC226">
        <f>'B 103 Q2 2023'!AC226</f>
        <v>8929178</v>
      </c>
      <c r="AD226">
        <f>'B 103 Q2 2023'!AD226</f>
        <v>2653224</v>
      </c>
      <c r="AE226">
        <f>'B 103 Q2 2023'!AE226</f>
        <v>296844</v>
      </c>
      <c r="AF226">
        <f>'B 103 Q2 2023'!AF226</f>
        <v>153380</v>
      </c>
      <c r="AG226">
        <f>'B 103 Q2 2023'!AG226</f>
        <v>2203000</v>
      </c>
      <c r="AH226">
        <f>'B 103 Q2 2023'!AH226</f>
        <v>1908936</v>
      </c>
      <c r="AI226">
        <f>'B 103 Q2 2023'!AI226</f>
        <v>883327</v>
      </c>
      <c r="AJ226">
        <f>'B 103 Q2 2023'!AJ226</f>
        <v>680060</v>
      </c>
      <c r="AK226">
        <f>'B 103 Q2 2023'!AK226</f>
        <v>345548</v>
      </c>
      <c r="AL226">
        <f>'B 103 Q2 2023'!AL226</f>
        <v>240679</v>
      </c>
      <c r="AM226">
        <f>'B 103 Q2 2023'!AM226</f>
        <v>1359541</v>
      </c>
      <c r="AN226">
        <f>'B 103 Q2 2023'!AN226</f>
        <v>80244</v>
      </c>
      <c r="AO226">
        <f>'B 103 Q2 2023'!AO226</f>
        <v>2686554</v>
      </c>
      <c r="AP226">
        <f>'B 103 Q2 2023'!AP226</f>
        <v>11509764</v>
      </c>
      <c r="AQ226">
        <f>'B 103 Q2 2023'!AQ226</f>
        <v>15221012</v>
      </c>
      <c r="AR226">
        <f>'B 103 Q2 2023'!AR226</f>
        <v>13681814</v>
      </c>
      <c r="AS226">
        <f>'B 103 Q2 2023'!AS226</f>
        <v>1539198</v>
      </c>
      <c r="AT226">
        <f>'B 103 Q2 2023'!AT226</f>
        <v>2196536</v>
      </c>
      <c r="AU226">
        <f>'B 103 Q2 2023'!AU226</f>
        <v>151.32845382975779</v>
      </c>
      <c r="AV226">
        <f>'B 103 Q2 2023'!AV226</f>
        <v>26.192892960318019</v>
      </c>
      <c r="AW226">
        <f>'B 103 Q2 2023'!AW226</f>
        <v>39.637299930132734</v>
      </c>
      <c r="AX226">
        <f>'B 103 Q2 2023'!AX226</f>
        <v>17606389</v>
      </c>
      <c r="AY226">
        <f>'B 103 Q2 2023'!AY226</f>
        <v>7338932</v>
      </c>
      <c r="AZ226">
        <f>'B 103 Q2 2023'!AZ226</f>
        <v>2565217</v>
      </c>
      <c r="BA226">
        <f>'B 103 Q2 2023'!BA226</f>
        <v>2590696</v>
      </c>
      <c r="BB226">
        <f>'B 103 Q2 2023'!BB226</f>
        <v>941954</v>
      </c>
      <c r="BC226">
        <f>'B 103 Q2 2023'!BC226</f>
        <v>1241065</v>
      </c>
      <c r="BD226">
        <f>'B 103 Q2 2023'!BD226</f>
        <v>8677211</v>
      </c>
      <c r="BF226">
        <f t="shared" si="14"/>
        <v>151.32845382975779</v>
      </c>
      <c r="BG226">
        <f t="shared" si="12"/>
        <v>2686554</v>
      </c>
      <c r="BH226">
        <f t="shared" si="13"/>
        <v>1775313.1892977194</v>
      </c>
      <c r="BI226">
        <f t="shared" si="15"/>
        <v>739254.18929771939</v>
      </c>
    </row>
    <row r="227" spans="1:61" x14ac:dyDescent="0.25">
      <c r="A227" t="str">
        <f>'B 103 Q2 2023'!A227</f>
        <v>2000Q3</v>
      </c>
      <c r="B227">
        <f>'B 103 Q2 2023'!B227</f>
        <v>21222792</v>
      </c>
      <c r="C227">
        <f>'B 103 Q2 2023'!C227</f>
        <v>10613582</v>
      </c>
      <c r="D227">
        <f>'B 103 Q2 2023'!D227</f>
        <v>5374651</v>
      </c>
      <c r="E227">
        <f>'B 103 Q2 2023'!E227</f>
        <v>2855853</v>
      </c>
      <c r="F227">
        <f>'B 103 Q2 2023'!F227</f>
        <v>1061614</v>
      </c>
      <c r="G227">
        <f>'B 103 Q2 2023'!G227</f>
        <v>1321465</v>
      </c>
      <c r="H227">
        <f>'B 103 Q2 2023'!H227</f>
        <v>10609210</v>
      </c>
      <c r="I227">
        <f>'B 103 Q2 2023'!I227</f>
        <v>13998</v>
      </c>
      <c r="J227">
        <f>'B 103 Q2 2023'!J227</f>
        <v>217524</v>
      </c>
      <c r="K227">
        <f>'B 103 Q2 2023'!K227</f>
        <v>265311</v>
      </c>
      <c r="L227">
        <f>'B 103 Q2 2023'!L227</f>
        <v>202859</v>
      </c>
      <c r="M227">
        <f>'B 103 Q2 2023'!M227</f>
        <v>5763</v>
      </c>
      <c r="N227">
        <f>'B 103 Q2 2023'!N227</f>
        <v>127237</v>
      </c>
      <c r="O227">
        <f>'B 103 Q2 2023'!O227</f>
        <v>58245</v>
      </c>
      <c r="P227">
        <f>'B 103 Q2 2023'!P227</f>
        <v>23141</v>
      </c>
      <c r="Q227">
        <f>'B 103 Q2 2023'!Q227</f>
        <v>18933</v>
      </c>
      <c r="R227">
        <f>'B 103 Q2 2023'!R227</f>
        <v>26918</v>
      </c>
      <c r="S227">
        <f>'B 103 Q2 2023'!S227</f>
        <v>118262</v>
      </c>
      <c r="T227">
        <f>'B 103 Q2 2023'!T227</f>
        <v>42958</v>
      </c>
      <c r="U227">
        <f>'B 103 Q2 2023'!U227</f>
        <v>75304</v>
      </c>
      <c r="V227">
        <f>'B 103 Q2 2023'!V227</f>
        <v>139202</v>
      </c>
      <c r="W227">
        <f>'B 103 Q2 2023'!W227</f>
        <v>1908758</v>
      </c>
      <c r="X227">
        <f>'B 103 Q2 2023'!X227</f>
        <v>2488038</v>
      </c>
      <c r="Y227">
        <f>'B 103 Q2 2023'!Y227</f>
        <v>205</v>
      </c>
      <c r="Z227">
        <f>'B 103 Q2 2023'!Z227</f>
        <v>128479</v>
      </c>
      <c r="AA227">
        <f>'B 103 Q2 2023'!AA227</f>
        <v>1932418</v>
      </c>
      <c r="AB227">
        <f>'B 103 Q2 2023'!AB227</f>
        <v>3061156</v>
      </c>
      <c r="AC227">
        <f>'B 103 Q2 2023'!AC227</f>
        <v>9285833</v>
      </c>
      <c r="AD227">
        <f>'B 103 Q2 2023'!AD227</f>
        <v>2702785</v>
      </c>
      <c r="AE227">
        <f>'B 103 Q2 2023'!AE227</f>
        <v>307039</v>
      </c>
      <c r="AF227">
        <f>'B 103 Q2 2023'!AF227</f>
        <v>153937</v>
      </c>
      <c r="AG227">
        <f>'B 103 Q2 2023'!AG227</f>
        <v>2241809</v>
      </c>
      <c r="AH227">
        <f>'B 103 Q2 2023'!AH227</f>
        <v>1908423</v>
      </c>
      <c r="AI227">
        <f>'B 103 Q2 2023'!AI227</f>
        <v>891393</v>
      </c>
      <c r="AJ227">
        <f>'B 103 Q2 2023'!AJ227</f>
        <v>666715</v>
      </c>
      <c r="AK227">
        <f>'B 103 Q2 2023'!AK227</f>
        <v>350315</v>
      </c>
      <c r="AL227">
        <f>'B 103 Q2 2023'!AL227</f>
        <v>276953</v>
      </c>
      <c r="AM227">
        <f>'B 103 Q2 2023'!AM227</f>
        <v>1447654</v>
      </c>
      <c r="AN227">
        <f>'B 103 Q2 2023'!AN227</f>
        <v>80356</v>
      </c>
      <c r="AO227">
        <f>'B 103 Q2 2023'!AO227</f>
        <v>2869662</v>
      </c>
      <c r="AP227">
        <f>'B 103 Q2 2023'!AP227</f>
        <v>11936959</v>
      </c>
      <c r="AQ227">
        <f>'B 103 Q2 2023'!AQ227</f>
        <v>14978622</v>
      </c>
      <c r="AR227">
        <f>'B 103 Q2 2023'!AR227</f>
        <v>13491081</v>
      </c>
      <c r="AS227">
        <f>'B 103 Q2 2023'!AS227</f>
        <v>1487541</v>
      </c>
      <c r="AT227">
        <f>'B 103 Q2 2023'!AT227</f>
        <v>2226767</v>
      </c>
      <c r="AU227">
        <f>'B 103 Q2 2023'!AU227</f>
        <v>144.13544048414201</v>
      </c>
      <c r="AV227">
        <f>'B 103 Q2 2023'!AV227</f>
        <v>26.800950014796861</v>
      </c>
      <c r="AW227">
        <f>'B 103 Q2 2023'!AW227</f>
        <v>38.629667357762173</v>
      </c>
      <c r="AX227">
        <f>'B 103 Q2 2023'!AX227</f>
        <v>18097616</v>
      </c>
      <c r="AY227">
        <f>'B 103 Q2 2023'!AY227</f>
        <v>7488406</v>
      </c>
      <c r="AZ227">
        <f>'B 103 Q2 2023'!AZ227</f>
        <v>2608693</v>
      </c>
      <c r="BA227">
        <f>'B 103 Q2 2023'!BA227</f>
        <v>2636644</v>
      </c>
      <c r="BB227">
        <f>'B 103 Q2 2023'!BB227</f>
        <v>965265</v>
      </c>
      <c r="BC227">
        <f>'B 103 Q2 2023'!BC227</f>
        <v>1277804</v>
      </c>
      <c r="BD227">
        <f>'B 103 Q2 2023'!BD227</f>
        <v>8811783</v>
      </c>
      <c r="BF227">
        <f t="shared" si="14"/>
        <v>144.13544048414201</v>
      </c>
      <c r="BG227">
        <f t="shared" si="12"/>
        <v>2869662</v>
      </c>
      <c r="BH227">
        <f t="shared" si="13"/>
        <v>1990948.2292217538</v>
      </c>
      <c r="BI227">
        <f t="shared" si="15"/>
        <v>929334.22922175378</v>
      </c>
    </row>
    <row r="228" spans="1:61" x14ac:dyDescent="0.25">
      <c r="A228" t="str">
        <f>'B 103 Q2 2023'!A228</f>
        <v>2000Q4</v>
      </c>
      <c r="B228">
        <f>'B 103 Q2 2023'!B228</f>
        <v>21881938</v>
      </c>
      <c r="C228">
        <f>'B 103 Q2 2023'!C228</f>
        <v>10815412</v>
      </c>
      <c r="D228">
        <f>'B 103 Q2 2023'!D228</f>
        <v>5501932</v>
      </c>
      <c r="E228">
        <f>'B 103 Q2 2023'!E228</f>
        <v>2888645</v>
      </c>
      <c r="F228">
        <f>'B 103 Q2 2023'!F228</f>
        <v>1084838</v>
      </c>
      <c r="G228">
        <f>'B 103 Q2 2023'!G228</f>
        <v>1339997</v>
      </c>
      <c r="H228">
        <f>'B 103 Q2 2023'!H228</f>
        <v>11066526</v>
      </c>
      <c r="I228">
        <f>'B 103 Q2 2023'!I228</f>
        <v>24029</v>
      </c>
      <c r="J228">
        <f>'B 103 Q2 2023'!J228</f>
        <v>223882</v>
      </c>
      <c r="K228">
        <f>'B 103 Q2 2023'!K228</f>
        <v>272343</v>
      </c>
      <c r="L228">
        <f>'B 103 Q2 2023'!L228</f>
        <v>213914</v>
      </c>
      <c r="M228">
        <f>'B 103 Q2 2023'!M228</f>
        <v>4204</v>
      </c>
      <c r="N228">
        <f>'B 103 Q2 2023'!N228</f>
        <v>123231</v>
      </c>
      <c r="O228">
        <f>'B 103 Q2 2023'!O228</f>
        <v>57765</v>
      </c>
      <c r="P228">
        <f>'B 103 Q2 2023'!P228</f>
        <v>18105</v>
      </c>
      <c r="Q228">
        <f>'B 103 Q2 2023'!Q228</f>
        <v>15423</v>
      </c>
      <c r="R228">
        <f>'B 103 Q2 2023'!R228</f>
        <v>31938</v>
      </c>
      <c r="S228">
        <f>'B 103 Q2 2023'!S228</f>
        <v>125025</v>
      </c>
      <c r="T228">
        <f>'B 103 Q2 2023'!T228</f>
        <v>43535</v>
      </c>
      <c r="U228">
        <f>'B 103 Q2 2023'!U228</f>
        <v>81490</v>
      </c>
      <c r="V228">
        <f>'B 103 Q2 2023'!V228</f>
        <v>131195</v>
      </c>
      <c r="W228">
        <f>'B 103 Q2 2023'!W228</f>
        <v>1717546</v>
      </c>
      <c r="X228">
        <f>'B 103 Q2 2023'!X228</f>
        <v>2250325</v>
      </c>
      <c r="Y228">
        <f>'B 103 Q2 2023'!Y228</f>
        <v>210</v>
      </c>
      <c r="Z228">
        <f>'B 103 Q2 2023'!Z228</f>
        <v>118041</v>
      </c>
      <c r="AA228">
        <f>'B 103 Q2 2023'!AA228</f>
        <v>1939233</v>
      </c>
      <c r="AB228">
        <f>'B 103 Q2 2023'!AB228</f>
        <v>3923348</v>
      </c>
      <c r="AC228">
        <f>'B 103 Q2 2023'!AC228</f>
        <v>9698481</v>
      </c>
      <c r="AD228">
        <f>'B 103 Q2 2023'!AD228</f>
        <v>2699881</v>
      </c>
      <c r="AE228">
        <f>'B 103 Q2 2023'!AE228</f>
        <v>278402</v>
      </c>
      <c r="AF228">
        <f>'B 103 Q2 2023'!AF228</f>
        <v>154187</v>
      </c>
      <c r="AG228">
        <f>'B 103 Q2 2023'!AG228</f>
        <v>2267292</v>
      </c>
      <c r="AH228">
        <f>'B 103 Q2 2023'!AH228</f>
        <v>1957792</v>
      </c>
      <c r="AI228">
        <f>'B 103 Q2 2023'!AI228</f>
        <v>901298</v>
      </c>
      <c r="AJ228">
        <f>'B 103 Q2 2023'!AJ228</f>
        <v>700932</v>
      </c>
      <c r="AK228">
        <f>'B 103 Q2 2023'!AK228</f>
        <v>355561</v>
      </c>
      <c r="AL228">
        <f>'B 103 Q2 2023'!AL228</f>
        <v>280845</v>
      </c>
      <c r="AM228">
        <f>'B 103 Q2 2023'!AM228</f>
        <v>1541422</v>
      </c>
      <c r="AN228">
        <f>'B 103 Q2 2023'!AN228</f>
        <v>77992</v>
      </c>
      <c r="AO228">
        <f>'B 103 Q2 2023'!AO228</f>
        <v>3140549</v>
      </c>
      <c r="AP228">
        <f>'B 103 Q2 2023'!AP228</f>
        <v>12183457</v>
      </c>
      <c r="AQ228">
        <f>'B 103 Q2 2023'!AQ228</f>
        <v>13087586</v>
      </c>
      <c r="AR228">
        <f>'B 103 Q2 2023'!AR228</f>
        <v>11654114</v>
      </c>
      <c r="AS228">
        <f>'B 103 Q2 2023'!AS228</f>
        <v>1433472</v>
      </c>
      <c r="AT228">
        <f>'B 103 Q2 2023'!AT228</f>
        <v>2048977</v>
      </c>
      <c r="AU228">
        <f>'B 103 Q2 2023'!AU228</f>
        <v>124.23865563675591</v>
      </c>
      <c r="AV228">
        <f>'B 103 Q2 2023'!AV228</f>
        <v>30.77100492074014</v>
      </c>
      <c r="AW228">
        <f>'B 103 Q2 2023'!AW228</f>
        <v>38.229482839447527</v>
      </c>
      <c r="AX228">
        <f>'B 103 Q2 2023'!AX228</f>
        <v>18647378</v>
      </c>
      <c r="AY228">
        <f>'B 103 Q2 2023'!AY228</f>
        <v>7580852</v>
      </c>
      <c r="AZ228">
        <f>'B 103 Q2 2023'!AZ228</f>
        <v>2641546</v>
      </c>
      <c r="BA228">
        <f>'B 103 Q2 2023'!BA228</f>
        <v>2680231</v>
      </c>
      <c r="BB228">
        <f>'B 103 Q2 2023'!BB228</f>
        <v>988924</v>
      </c>
      <c r="BC228">
        <f>'B 103 Q2 2023'!BC228</f>
        <v>1270151</v>
      </c>
      <c r="BD228">
        <f>'B 103 Q2 2023'!BD228</f>
        <v>8948897</v>
      </c>
      <c r="BF228">
        <f t="shared" si="14"/>
        <v>124.23865563675591</v>
      </c>
      <c r="BG228">
        <f t="shared" si="12"/>
        <v>3140549</v>
      </c>
      <c r="BH228">
        <f t="shared" si="13"/>
        <v>2527835.6272481033</v>
      </c>
      <c r="BI228">
        <f t="shared" si="15"/>
        <v>1442997.6272481033</v>
      </c>
    </row>
    <row r="229" spans="1:61" x14ac:dyDescent="0.25">
      <c r="A229" t="str">
        <f>'B 103 Q2 2023'!A229</f>
        <v>2001Q1</v>
      </c>
      <c r="B229">
        <f>'B 103 Q2 2023'!B229</f>
        <v>21884072</v>
      </c>
      <c r="C229">
        <f>'B 103 Q2 2023'!C229</f>
        <v>10835744</v>
      </c>
      <c r="D229">
        <f>'B 103 Q2 2023'!D229</f>
        <v>5495179</v>
      </c>
      <c r="E229">
        <f>'B 103 Q2 2023'!E229</f>
        <v>2904509</v>
      </c>
      <c r="F229">
        <f>'B 103 Q2 2023'!F229</f>
        <v>1100808</v>
      </c>
      <c r="G229">
        <f>'B 103 Q2 2023'!G229</f>
        <v>1335248</v>
      </c>
      <c r="H229">
        <f>'B 103 Q2 2023'!H229</f>
        <v>11048328</v>
      </c>
      <c r="I229">
        <f>'B 103 Q2 2023'!I229</f>
        <v>16928</v>
      </c>
      <c r="J229">
        <f>'B 103 Q2 2023'!J229</f>
        <v>160695</v>
      </c>
      <c r="K229">
        <f>'B 103 Q2 2023'!K229</f>
        <v>254457</v>
      </c>
      <c r="L229">
        <f>'B 103 Q2 2023'!L229</f>
        <v>246450</v>
      </c>
      <c r="M229">
        <f>'B 103 Q2 2023'!M229</f>
        <v>3349</v>
      </c>
      <c r="N229">
        <f>'B 103 Q2 2023'!N229</f>
        <v>111704</v>
      </c>
      <c r="O229">
        <f>'B 103 Q2 2023'!O229</f>
        <v>54671</v>
      </c>
      <c r="P229">
        <f>'B 103 Q2 2023'!P229</f>
        <v>16108</v>
      </c>
      <c r="Q229">
        <f>'B 103 Q2 2023'!Q229</f>
        <v>14284</v>
      </c>
      <c r="R229">
        <f>'B 103 Q2 2023'!R229</f>
        <v>26641</v>
      </c>
      <c r="S229">
        <f>'B 103 Q2 2023'!S229</f>
        <v>119729</v>
      </c>
      <c r="T229">
        <f>'B 103 Q2 2023'!T229</f>
        <v>44300</v>
      </c>
      <c r="U229">
        <f>'B 103 Q2 2023'!U229</f>
        <v>75429</v>
      </c>
      <c r="V229">
        <f>'B 103 Q2 2023'!V229</f>
        <v>135394</v>
      </c>
      <c r="W229">
        <f>'B 103 Q2 2023'!W229</f>
        <v>1457214</v>
      </c>
      <c r="X229">
        <f>'B 103 Q2 2023'!X229</f>
        <v>2283166</v>
      </c>
      <c r="Y229">
        <f>'B 103 Q2 2023'!Y229</f>
        <v>208</v>
      </c>
      <c r="Z229">
        <f>'B 103 Q2 2023'!Z229</f>
        <v>106246</v>
      </c>
      <c r="AA229">
        <f>'B 103 Q2 2023'!AA229</f>
        <v>1947028</v>
      </c>
      <c r="AB229">
        <f>'B 103 Q2 2023'!AB229</f>
        <v>4205760</v>
      </c>
      <c r="AC229">
        <f>'B 103 Q2 2023'!AC229</f>
        <v>10003267</v>
      </c>
      <c r="AD229">
        <f>'B 103 Q2 2023'!AD229</f>
        <v>2756293</v>
      </c>
      <c r="AE229">
        <f>'B 103 Q2 2023'!AE229</f>
        <v>235619</v>
      </c>
      <c r="AF229">
        <f>'B 103 Q2 2023'!AF229</f>
        <v>154669</v>
      </c>
      <c r="AG229">
        <f>'B 103 Q2 2023'!AG229</f>
        <v>2366005</v>
      </c>
      <c r="AH229">
        <f>'B 103 Q2 2023'!AH229</f>
        <v>1920705</v>
      </c>
      <c r="AI229">
        <f>'B 103 Q2 2023'!AI229</f>
        <v>889451</v>
      </c>
      <c r="AJ229">
        <f>'B 103 Q2 2023'!AJ229</f>
        <v>705194</v>
      </c>
      <c r="AK229">
        <f>'B 103 Q2 2023'!AK229</f>
        <v>326059</v>
      </c>
      <c r="AL229">
        <f>'B 103 Q2 2023'!AL229</f>
        <v>305180</v>
      </c>
      <c r="AM229">
        <f>'B 103 Q2 2023'!AM229</f>
        <v>1506208</v>
      </c>
      <c r="AN229">
        <f>'B 103 Q2 2023'!AN229</f>
        <v>82860</v>
      </c>
      <c r="AO229">
        <f>'B 103 Q2 2023'!AO229</f>
        <v>3432021</v>
      </c>
      <c r="AP229">
        <f>'B 103 Q2 2023'!AP229</f>
        <v>11880805</v>
      </c>
      <c r="AQ229">
        <f>'B 103 Q2 2023'!AQ229</f>
        <v>11502240</v>
      </c>
      <c r="AR229">
        <f>'B 103 Q2 2023'!AR229</f>
        <v>10083069</v>
      </c>
      <c r="AS229">
        <f>'B 103 Q2 2023'!AS229</f>
        <v>1419171</v>
      </c>
      <c r="AT229">
        <f>'B 103 Q2 2023'!AT229</f>
        <v>2069397</v>
      </c>
      <c r="AU229">
        <f>'B 103 Q2 2023'!AU229</f>
        <v>114.23163032916111</v>
      </c>
      <c r="AV229">
        <f>'B 103 Q2 2023'!AV229</f>
        <v>34.461558970190723</v>
      </c>
      <c r="AW229">
        <f>'B 103 Q2 2023'!AW229</f>
        <v>39.366000648494094</v>
      </c>
      <c r="AX229">
        <f>'B 103 Q2 2023'!AX229</f>
        <v>18767624</v>
      </c>
      <c r="AY229">
        <f>'B 103 Q2 2023'!AY229</f>
        <v>7719296</v>
      </c>
      <c r="AZ229">
        <f>'B 103 Q2 2023'!AZ229</f>
        <v>2681225</v>
      </c>
      <c r="BA229">
        <f>'B 103 Q2 2023'!BA229</f>
        <v>2717607</v>
      </c>
      <c r="BB229">
        <f>'B 103 Q2 2023'!BB229</f>
        <v>1010535</v>
      </c>
      <c r="BC229">
        <f>'B 103 Q2 2023'!BC229</f>
        <v>1309929</v>
      </c>
      <c r="BD229">
        <f>'B 103 Q2 2023'!BD229</f>
        <v>8764357</v>
      </c>
      <c r="BF229">
        <f t="shared" si="14"/>
        <v>114.23163032916111</v>
      </c>
      <c r="BG229">
        <f t="shared" si="12"/>
        <v>3432021</v>
      </c>
      <c r="BH229">
        <f t="shared" si="13"/>
        <v>3004440.1801064657</v>
      </c>
      <c r="BI229">
        <f t="shared" si="15"/>
        <v>1903632.1801064657</v>
      </c>
    </row>
    <row r="230" spans="1:61" x14ac:dyDescent="0.25">
      <c r="A230" t="str">
        <f>'B 103 Q2 2023'!A230</f>
        <v>2001Q2</v>
      </c>
      <c r="B230">
        <f>'B 103 Q2 2023'!B230</f>
        <v>22068892</v>
      </c>
      <c r="C230">
        <f>'B 103 Q2 2023'!C230</f>
        <v>10911113</v>
      </c>
      <c r="D230">
        <f>'B 103 Q2 2023'!D230</f>
        <v>5543422</v>
      </c>
      <c r="E230">
        <f>'B 103 Q2 2023'!E230</f>
        <v>2929771</v>
      </c>
      <c r="F230">
        <f>'B 103 Q2 2023'!F230</f>
        <v>1113366</v>
      </c>
      <c r="G230">
        <f>'B 103 Q2 2023'!G230</f>
        <v>1324554</v>
      </c>
      <c r="H230">
        <f>'B 103 Q2 2023'!H230</f>
        <v>11157779</v>
      </c>
      <c r="I230">
        <f>'B 103 Q2 2023'!I230</f>
        <v>17093</v>
      </c>
      <c r="J230">
        <f>'B 103 Q2 2023'!J230</f>
        <v>165876</v>
      </c>
      <c r="K230">
        <f>'B 103 Q2 2023'!K230</f>
        <v>250584</v>
      </c>
      <c r="L230">
        <f>'B 103 Q2 2023'!L230</f>
        <v>259403</v>
      </c>
      <c r="M230">
        <f>'B 103 Q2 2023'!M230</f>
        <v>3196</v>
      </c>
      <c r="N230">
        <f>'B 103 Q2 2023'!N230</f>
        <v>110744</v>
      </c>
      <c r="O230">
        <f>'B 103 Q2 2023'!O230</f>
        <v>56427</v>
      </c>
      <c r="P230">
        <f>'B 103 Q2 2023'!P230</f>
        <v>16063</v>
      </c>
      <c r="Q230">
        <f>'B 103 Q2 2023'!Q230</f>
        <v>14828</v>
      </c>
      <c r="R230">
        <f>'B 103 Q2 2023'!R230</f>
        <v>23426</v>
      </c>
      <c r="S230">
        <f>'B 103 Q2 2023'!S230</f>
        <v>118285</v>
      </c>
      <c r="T230">
        <f>'B 103 Q2 2023'!T230</f>
        <v>45073</v>
      </c>
      <c r="U230">
        <f>'B 103 Q2 2023'!U230</f>
        <v>73212</v>
      </c>
      <c r="V230">
        <f>'B 103 Q2 2023'!V230</f>
        <v>132651</v>
      </c>
      <c r="W230">
        <f>'B 103 Q2 2023'!W230</f>
        <v>1482561</v>
      </c>
      <c r="X230">
        <f>'B 103 Q2 2023'!X230</f>
        <v>2315551</v>
      </c>
      <c r="Y230">
        <f>'B 103 Q2 2023'!Y230</f>
        <v>258</v>
      </c>
      <c r="Z230">
        <f>'B 103 Q2 2023'!Z230</f>
        <v>112361</v>
      </c>
      <c r="AA230">
        <f>'B 103 Q2 2023'!AA230</f>
        <v>1951662</v>
      </c>
      <c r="AB230">
        <f>'B 103 Q2 2023'!AB230</f>
        <v>4237554</v>
      </c>
      <c r="AC230">
        <f>'B 103 Q2 2023'!AC230</f>
        <v>10060616</v>
      </c>
      <c r="AD230">
        <f>'B 103 Q2 2023'!AD230</f>
        <v>2848698</v>
      </c>
      <c r="AE230">
        <f>'B 103 Q2 2023'!AE230</f>
        <v>206256</v>
      </c>
      <c r="AF230">
        <f>'B 103 Q2 2023'!AF230</f>
        <v>155816</v>
      </c>
      <c r="AG230">
        <f>'B 103 Q2 2023'!AG230</f>
        <v>2486626</v>
      </c>
      <c r="AH230">
        <f>'B 103 Q2 2023'!AH230</f>
        <v>1918483</v>
      </c>
      <c r="AI230">
        <f>'B 103 Q2 2023'!AI230</f>
        <v>854407</v>
      </c>
      <c r="AJ230">
        <f>'B 103 Q2 2023'!AJ230</f>
        <v>727112</v>
      </c>
      <c r="AK230">
        <f>'B 103 Q2 2023'!AK230</f>
        <v>336964</v>
      </c>
      <c r="AL230">
        <f>'B 103 Q2 2023'!AL230</f>
        <v>314628</v>
      </c>
      <c r="AM230">
        <f>'B 103 Q2 2023'!AM230</f>
        <v>1479788</v>
      </c>
      <c r="AN230">
        <f>'B 103 Q2 2023'!AN230</f>
        <v>77568</v>
      </c>
      <c r="AO230">
        <f>'B 103 Q2 2023'!AO230</f>
        <v>3421451</v>
      </c>
      <c r="AP230">
        <f>'B 103 Q2 2023'!AP230</f>
        <v>12008276</v>
      </c>
      <c r="AQ230">
        <f>'B 103 Q2 2023'!AQ230</f>
        <v>12377309</v>
      </c>
      <c r="AR230">
        <f>'B 103 Q2 2023'!AR230</f>
        <v>10866079</v>
      </c>
      <c r="AS230">
        <f>'B 103 Q2 2023'!AS230</f>
        <v>1511230</v>
      </c>
      <c r="AT230">
        <f>'B 103 Q2 2023'!AT230</f>
        <v>2113956</v>
      </c>
      <c r="AU230">
        <f>'B 103 Q2 2023'!AU230</f>
        <v>120.6773109825656</v>
      </c>
      <c r="AV230">
        <f>'B 103 Q2 2023'!AV230</f>
        <v>32.896928997310823</v>
      </c>
      <c r="AW230">
        <f>'B 103 Q2 2023'!AW230</f>
        <v>39.699129309798579</v>
      </c>
      <c r="AX230">
        <f>'B 103 Q2 2023'!AX230</f>
        <v>18940858</v>
      </c>
      <c r="AY230">
        <f>'B 103 Q2 2023'!AY230</f>
        <v>7783079</v>
      </c>
      <c r="AZ230">
        <f>'B 103 Q2 2023'!AZ230</f>
        <v>2716752</v>
      </c>
      <c r="BA230">
        <f>'B 103 Q2 2023'!BA230</f>
        <v>2746539</v>
      </c>
      <c r="BB230">
        <f>'B 103 Q2 2023'!BB230</f>
        <v>1029922</v>
      </c>
      <c r="BC230">
        <f>'B 103 Q2 2023'!BC230</f>
        <v>1289866</v>
      </c>
      <c r="BD230">
        <f>'B 103 Q2 2023'!BD230</f>
        <v>8880242</v>
      </c>
      <c r="BF230">
        <f t="shared" si="14"/>
        <v>120.6773109825656</v>
      </c>
      <c r="BG230">
        <f t="shared" si="12"/>
        <v>3421451</v>
      </c>
      <c r="BH230">
        <f t="shared" si="13"/>
        <v>2835206.5290005519</v>
      </c>
      <c r="BI230">
        <f t="shared" si="15"/>
        <v>1721840.5290005519</v>
      </c>
    </row>
    <row r="231" spans="1:61" x14ac:dyDescent="0.25">
      <c r="A231" t="str">
        <f>'B 103 Q2 2023'!A231</f>
        <v>2001Q3</v>
      </c>
      <c r="B231">
        <f>'B 103 Q2 2023'!B231</f>
        <v>22084243</v>
      </c>
      <c r="C231">
        <f>'B 103 Q2 2023'!C231</f>
        <v>10979595</v>
      </c>
      <c r="D231">
        <f>'B 103 Q2 2023'!D231</f>
        <v>5611694</v>
      </c>
      <c r="E231">
        <f>'B 103 Q2 2023'!E231</f>
        <v>2943429</v>
      </c>
      <c r="F231">
        <f>'B 103 Q2 2023'!F231</f>
        <v>1119576</v>
      </c>
      <c r="G231">
        <f>'B 103 Q2 2023'!G231</f>
        <v>1304896</v>
      </c>
      <c r="H231">
        <f>'B 103 Q2 2023'!H231</f>
        <v>11104648</v>
      </c>
      <c r="I231">
        <f>'B 103 Q2 2023'!I231</f>
        <v>14369</v>
      </c>
      <c r="J231">
        <f>'B 103 Q2 2023'!J231</f>
        <v>163418</v>
      </c>
      <c r="K231">
        <f>'B 103 Q2 2023'!K231</f>
        <v>251814</v>
      </c>
      <c r="L231">
        <f>'B 103 Q2 2023'!L231</f>
        <v>285024</v>
      </c>
      <c r="M231">
        <f>'B 103 Q2 2023'!M231</f>
        <v>3496</v>
      </c>
      <c r="N231">
        <f>'B 103 Q2 2023'!N231</f>
        <v>115942</v>
      </c>
      <c r="O231">
        <f>'B 103 Q2 2023'!O231</f>
        <v>56538</v>
      </c>
      <c r="P231">
        <f>'B 103 Q2 2023'!P231</f>
        <v>16864</v>
      </c>
      <c r="Q231">
        <f>'B 103 Q2 2023'!Q231</f>
        <v>16203</v>
      </c>
      <c r="R231">
        <f>'B 103 Q2 2023'!R231</f>
        <v>26337</v>
      </c>
      <c r="S231">
        <f>'B 103 Q2 2023'!S231</f>
        <v>115679</v>
      </c>
      <c r="T231">
        <f>'B 103 Q2 2023'!T231</f>
        <v>45855</v>
      </c>
      <c r="U231">
        <f>'B 103 Q2 2023'!U231</f>
        <v>69824</v>
      </c>
      <c r="V231">
        <f>'B 103 Q2 2023'!V231</f>
        <v>137425</v>
      </c>
      <c r="W231">
        <f>'B 103 Q2 2023'!W231</f>
        <v>1213521</v>
      </c>
      <c r="X231">
        <f>'B 103 Q2 2023'!X231</f>
        <v>2344200</v>
      </c>
      <c r="Y231">
        <f>'B 103 Q2 2023'!Y231</f>
        <v>270</v>
      </c>
      <c r="Z231">
        <f>'B 103 Q2 2023'!Z231</f>
        <v>99260</v>
      </c>
      <c r="AA231">
        <f>'B 103 Q2 2023'!AA231</f>
        <v>1909069</v>
      </c>
      <c r="AB231">
        <f>'B 103 Q2 2023'!AB231</f>
        <v>4451161</v>
      </c>
      <c r="AC231">
        <f>'B 103 Q2 2023'!AC231</f>
        <v>10285886</v>
      </c>
      <c r="AD231">
        <f>'B 103 Q2 2023'!AD231</f>
        <v>2866563</v>
      </c>
      <c r="AE231">
        <f>'B 103 Q2 2023'!AE231</f>
        <v>189571</v>
      </c>
      <c r="AF231">
        <f>'B 103 Q2 2023'!AF231</f>
        <v>156406</v>
      </c>
      <c r="AG231">
        <f>'B 103 Q2 2023'!AG231</f>
        <v>2520586</v>
      </c>
      <c r="AH231">
        <f>'B 103 Q2 2023'!AH231</f>
        <v>1921325</v>
      </c>
      <c r="AI231">
        <f>'B 103 Q2 2023'!AI231</f>
        <v>829573</v>
      </c>
      <c r="AJ231">
        <f>'B 103 Q2 2023'!AJ231</f>
        <v>729225</v>
      </c>
      <c r="AK231">
        <f>'B 103 Q2 2023'!AK231</f>
        <v>362527</v>
      </c>
      <c r="AL231">
        <f>'B 103 Q2 2023'!AL231</f>
        <v>323789</v>
      </c>
      <c r="AM231">
        <f>'B 103 Q2 2023'!AM231</f>
        <v>1451015</v>
      </c>
      <c r="AN231">
        <f>'B 103 Q2 2023'!AN231</f>
        <v>103125</v>
      </c>
      <c r="AO231">
        <f>'B 103 Q2 2023'!AO231</f>
        <v>3620070</v>
      </c>
      <c r="AP231">
        <f>'B 103 Q2 2023'!AP231</f>
        <v>11798357</v>
      </c>
      <c r="AQ231">
        <f>'B 103 Q2 2023'!AQ231</f>
        <v>10342205</v>
      </c>
      <c r="AR231">
        <f>'B 103 Q2 2023'!AR231</f>
        <v>8974274</v>
      </c>
      <c r="AS231">
        <f>'B 103 Q2 2023'!AS231</f>
        <v>1367931</v>
      </c>
      <c r="AT231">
        <f>'B 103 Q2 2023'!AT231</f>
        <v>2124557</v>
      </c>
      <c r="AU231">
        <f>'B 103 Q2 2023'!AU231</f>
        <v>105.66523402422121</v>
      </c>
      <c r="AV231">
        <f>'B 103 Q2 2023'!AV231</f>
        <v>38.405219872631008</v>
      </c>
      <c r="AW231">
        <f>'B 103 Q2 2023'!AW231</f>
        <v>40.580965455932272</v>
      </c>
      <c r="AX231">
        <f>'B 103 Q2 2023'!AX231</f>
        <v>18957727</v>
      </c>
      <c r="AY231">
        <f>'B 103 Q2 2023'!AY231</f>
        <v>7853079</v>
      </c>
      <c r="AZ231">
        <f>'B 103 Q2 2023'!AZ231</f>
        <v>2764606</v>
      </c>
      <c r="BA231">
        <f>'B 103 Q2 2023'!BA231</f>
        <v>2769363</v>
      </c>
      <c r="BB231">
        <f>'B 103 Q2 2023'!BB231</f>
        <v>1046955</v>
      </c>
      <c r="BC231">
        <f>'B 103 Q2 2023'!BC231</f>
        <v>1272155</v>
      </c>
      <c r="BD231">
        <f>'B 103 Q2 2023'!BD231</f>
        <v>8671841</v>
      </c>
      <c r="BF231">
        <f t="shared" si="14"/>
        <v>105.66523402422121</v>
      </c>
      <c r="BG231">
        <f t="shared" si="12"/>
        <v>3620070</v>
      </c>
      <c r="BH231">
        <f t="shared" si="13"/>
        <v>3425980.2038295646</v>
      </c>
      <c r="BI231">
        <f t="shared" si="15"/>
        <v>2306404.2038295646</v>
      </c>
    </row>
    <row r="232" spans="1:61" x14ac:dyDescent="0.25">
      <c r="A232" t="str">
        <f>'B 103 Q2 2023'!A232</f>
        <v>2001Q4</v>
      </c>
      <c r="B232">
        <f>'B 103 Q2 2023'!B232</f>
        <v>21475445</v>
      </c>
      <c r="C232">
        <f>'B 103 Q2 2023'!C232</f>
        <v>10740162</v>
      </c>
      <c r="D232">
        <f>'B 103 Q2 2023'!D232</f>
        <v>5374745</v>
      </c>
      <c r="E232">
        <f>'B 103 Q2 2023'!E232</f>
        <v>2962180</v>
      </c>
      <c r="F232">
        <f>'B 103 Q2 2023'!F232</f>
        <v>1130269</v>
      </c>
      <c r="G232">
        <f>'B 103 Q2 2023'!G232</f>
        <v>1272968</v>
      </c>
      <c r="H232">
        <f>'B 103 Q2 2023'!H232</f>
        <v>10735283</v>
      </c>
      <c r="I232">
        <f>'B 103 Q2 2023'!I232</f>
        <v>15517</v>
      </c>
      <c r="J232">
        <f>'B 103 Q2 2023'!J232</f>
        <v>169760</v>
      </c>
      <c r="K232">
        <f>'B 103 Q2 2023'!K232</f>
        <v>281120</v>
      </c>
      <c r="L232">
        <f>'B 103 Q2 2023'!L232</f>
        <v>314064</v>
      </c>
      <c r="M232">
        <f>'B 103 Q2 2023'!M232</f>
        <v>3980</v>
      </c>
      <c r="N232">
        <f>'B 103 Q2 2023'!N232</f>
        <v>123891</v>
      </c>
      <c r="O232">
        <f>'B 103 Q2 2023'!O232</f>
        <v>60169</v>
      </c>
      <c r="P232">
        <f>'B 103 Q2 2023'!P232</f>
        <v>16852</v>
      </c>
      <c r="Q232">
        <f>'B 103 Q2 2023'!Q232</f>
        <v>17539</v>
      </c>
      <c r="R232">
        <f>'B 103 Q2 2023'!R232</f>
        <v>29331</v>
      </c>
      <c r="S232">
        <f>'B 103 Q2 2023'!S232</f>
        <v>119690</v>
      </c>
      <c r="T232">
        <f>'B 103 Q2 2023'!T232</f>
        <v>46637</v>
      </c>
      <c r="U232">
        <f>'B 103 Q2 2023'!U232</f>
        <v>73053</v>
      </c>
      <c r="V232">
        <f>'B 103 Q2 2023'!V232</f>
        <v>137668</v>
      </c>
      <c r="W232">
        <f>'B 103 Q2 2023'!W232</f>
        <v>1286722</v>
      </c>
      <c r="X232">
        <f>'B 103 Q2 2023'!X232</f>
        <v>1904942</v>
      </c>
      <c r="Y232">
        <f>'B 103 Q2 2023'!Y232</f>
        <v>282</v>
      </c>
      <c r="Z232">
        <f>'B 103 Q2 2023'!Z232</f>
        <v>108960</v>
      </c>
      <c r="AA232">
        <f>'B 103 Q2 2023'!AA232</f>
        <v>1817916</v>
      </c>
      <c r="AB232">
        <f>'B 103 Q2 2023'!AB232</f>
        <v>4450771</v>
      </c>
      <c r="AC232">
        <f>'B 103 Q2 2023'!AC232</f>
        <v>10201855</v>
      </c>
      <c r="AD232">
        <f>'B 103 Q2 2023'!AD232</f>
        <v>2898243</v>
      </c>
      <c r="AE232">
        <f>'B 103 Q2 2023'!AE232</f>
        <v>177726</v>
      </c>
      <c r="AF232">
        <f>'B 103 Q2 2023'!AF232</f>
        <v>157687</v>
      </c>
      <c r="AG232">
        <f>'B 103 Q2 2023'!AG232</f>
        <v>2562830</v>
      </c>
      <c r="AH232">
        <f>'B 103 Q2 2023'!AH232</f>
        <v>1894771</v>
      </c>
      <c r="AI232">
        <f>'B 103 Q2 2023'!AI232</f>
        <v>796819</v>
      </c>
      <c r="AJ232">
        <f>'B 103 Q2 2023'!AJ232</f>
        <v>703037</v>
      </c>
      <c r="AK232">
        <f>'B 103 Q2 2023'!AK232</f>
        <v>394915</v>
      </c>
      <c r="AL232">
        <f>'B 103 Q2 2023'!AL232</f>
        <v>333019</v>
      </c>
      <c r="AM232">
        <f>'B 103 Q2 2023'!AM232</f>
        <v>1437691</v>
      </c>
      <c r="AN232">
        <f>'B 103 Q2 2023'!AN232</f>
        <v>81045</v>
      </c>
      <c r="AO232">
        <f>'B 103 Q2 2023'!AO232</f>
        <v>3557086</v>
      </c>
      <c r="AP232">
        <f>'B 103 Q2 2023'!AP232</f>
        <v>11273590</v>
      </c>
      <c r="AQ232">
        <f>'B 103 Q2 2023'!AQ232</f>
        <v>11677540</v>
      </c>
      <c r="AR232">
        <f>'B 103 Q2 2023'!AR232</f>
        <v>10176925</v>
      </c>
      <c r="AS232">
        <f>'B 103 Q2 2023'!AS232</f>
        <v>1500615</v>
      </c>
      <c r="AT232">
        <f>'B 103 Q2 2023'!AT232</f>
        <v>1821515</v>
      </c>
      <c r="AU232">
        <f>'B 103 Q2 2023'!AU232</f>
        <v>119.7405183746141</v>
      </c>
      <c r="AV232">
        <f>'B 103 Q2 2023'!AV232</f>
        <v>35.506291650512502</v>
      </c>
      <c r="AW232">
        <f>'B 103 Q2 2023'!AW232</f>
        <v>42.515417677926017</v>
      </c>
      <c r="AX232">
        <f>'B 103 Q2 2023'!AX232</f>
        <v>18599858</v>
      </c>
      <c r="AY232">
        <f>'B 103 Q2 2023'!AY232</f>
        <v>7864575</v>
      </c>
      <c r="AZ232">
        <f>'B 103 Q2 2023'!AZ232</f>
        <v>2805199</v>
      </c>
      <c r="BA232">
        <f>'B 103 Q2 2023'!BA232</f>
        <v>2788446</v>
      </c>
      <c r="BB232">
        <f>'B 103 Q2 2023'!BB232</f>
        <v>1061382</v>
      </c>
      <c r="BC232">
        <f>'B 103 Q2 2023'!BC232</f>
        <v>1209548</v>
      </c>
      <c r="BD232">
        <f>'B 103 Q2 2023'!BD232</f>
        <v>8398003</v>
      </c>
      <c r="BF232">
        <f t="shared" si="14"/>
        <v>119.7405183746141</v>
      </c>
      <c r="BG232">
        <f t="shared" si="12"/>
        <v>3557086</v>
      </c>
      <c r="BH232">
        <f t="shared" si="13"/>
        <v>2970661.9348944873</v>
      </c>
      <c r="BI232">
        <f t="shared" si="15"/>
        <v>1840392.9348944873</v>
      </c>
    </row>
    <row r="233" spans="1:61" x14ac:dyDescent="0.25">
      <c r="A233" t="str">
        <f>'B 103 Q2 2023'!A233</f>
        <v>2002Q1</v>
      </c>
      <c r="B233">
        <f>'B 103 Q2 2023'!B233</f>
        <v>21685824</v>
      </c>
      <c r="C233">
        <f>'B 103 Q2 2023'!C233</f>
        <v>10916666</v>
      </c>
      <c r="D233">
        <f>'B 103 Q2 2023'!D233</f>
        <v>5551349</v>
      </c>
      <c r="E233">
        <f>'B 103 Q2 2023'!E233</f>
        <v>2968597</v>
      </c>
      <c r="F233">
        <f>'B 103 Q2 2023'!F233</f>
        <v>1138593</v>
      </c>
      <c r="G233">
        <f>'B 103 Q2 2023'!G233</f>
        <v>1258128</v>
      </c>
      <c r="H233">
        <f>'B 103 Q2 2023'!H233</f>
        <v>10769158</v>
      </c>
      <c r="I233">
        <f>'B 103 Q2 2023'!I233</f>
        <v>16672</v>
      </c>
      <c r="J233">
        <f>'B 103 Q2 2023'!J233</f>
        <v>175170</v>
      </c>
      <c r="K233">
        <f>'B 103 Q2 2023'!K233</f>
        <v>276810</v>
      </c>
      <c r="L233">
        <f>'B 103 Q2 2023'!L233</f>
        <v>310972</v>
      </c>
      <c r="M233">
        <f>'B 103 Q2 2023'!M233</f>
        <v>2673</v>
      </c>
      <c r="N233">
        <f>'B 103 Q2 2023'!N233</f>
        <v>123491</v>
      </c>
      <c r="O233">
        <f>'B 103 Q2 2023'!O233</f>
        <v>54667</v>
      </c>
      <c r="P233">
        <f>'B 103 Q2 2023'!P233</f>
        <v>20664</v>
      </c>
      <c r="Q233">
        <f>'B 103 Q2 2023'!Q233</f>
        <v>18325</v>
      </c>
      <c r="R233">
        <f>'B 103 Q2 2023'!R233</f>
        <v>29835</v>
      </c>
      <c r="S233">
        <f>'B 103 Q2 2023'!S233</f>
        <v>115661</v>
      </c>
      <c r="T233">
        <f>'B 103 Q2 2023'!T233</f>
        <v>47358</v>
      </c>
      <c r="U233">
        <f>'B 103 Q2 2023'!U233</f>
        <v>68303</v>
      </c>
      <c r="V233">
        <f>'B 103 Q2 2023'!V233</f>
        <v>144935</v>
      </c>
      <c r="W233">
        <f>'B 103 Q2 2023'!W233</f>
        <v>1285382</v>
      </c>
      <c r="X233">
        <f>'B 103 Q2 2023'!X233</f>
        <v>1938488</v>
      </c>
      <c r="Y233">
        <f>'B 103 Q2 2023'!Y233</f>
        <v>284</v>
      </c>
      <c r="Z233">
        <f>'B 103 Q2 2023'!Z233</f>
        <v>109114</v>
      </c>
      <c r="AA233">
        <f>'B 103 Q2 2023'!AA233</f>
        <v>1855375</v>
      </c>
      <c r="AB233">
        <f>'B 103 Q2 2023'!AB233</f>
        <v>4414131</v>
      </c>
      <c r="AC233">
        <f>'B 103 Q2 2023'!AC233</f>
        <v>10287173</v>
      </c>
      <c r="AD233">
        <f>'B 103 Q2 2023'!AD233</f>
        <v>2924390</v>
      </c>
      <c r="AE233">
        <f>'B 103 Q2 2023'!AE233</f>
        <v>162983</v>
      </c>
      <c r="AF233">
        <f>'B 103 Q2 2023'!AF233</f>
        <v>157500</v>
      </c>
      <c r="AG233">
        <f>'B 103 Q2 2023'!AG233</f>
        <v>2603907</v>
      </c>
      <c r="AH233">
        <f>'B 103 Q2 2023'!AH233</f>
        <v>1873563</v>
      </c>
      <c r="AI233">
        <f>'B 103 Q2 2023'!AI233</f>
        <v>783066</v>
      </c>
      <c r="AJ233">
        <f>'B 103 Q2 2023'!AJ233</f>
        <v>698317</v>
      </c>
      <c r="AK233">
        <f>'B 103 Q2 2023'!AK233</f>
        <v>392181</v>
      </c>
      <c r="AL233">
        <f>'B 103 Q2 2023'!AL233</f>
        <v>338358</v>
      </c>
      <c r="AM233">
        <f>'B 103 Q2 2023'!AM233</f>
        <v>1440835</v>
      </c>
      <c r="AN233">
        <f>'B 103 Q2 2023'!AN233</f>
        <v>85067</v>
      </c>
      <c r="AO233">
        <f>'B 103 Q2 2023'!AO233</f>
        <v>3624960</v>
      </c>
      <c r="AP233">
        <f>'B 103 Q2 2023'!AP233</f>
        <v>11398651</v>
      </c>
      <c r="AQ233">
        <f>'B 103 Q2 2023'!AQ233</f>
        <v>11714607</v>
      </c>
      <c r="AR233">
        <f>'B 103 Q2 2023'!AR233</f>
        <v>10176592</v>
      </c>
      <c r="AS233">
        <f>'B 103 Q2 2023'!AS233</f>
        <v>1538015</v>
      </c>
      <c r="AT233">
        <f>'B 103 Q2 2023'!AT233</f>
        <v>1839806</v>
      </c>
      <c r="AU233">
        <f>'B 103 Q2 2023'!AU233</f>
        <v>118.91242700783529</v>
      </c>
      <c r="AV233">
        <f>'B 103 Q2 2023'!AV233</f>
        <v>35.39771967575448</v>
      </c>
      <c r="AW233">
        <f>'B 103 Q2 2023'!AW233</f>
        <v>42.092287571869697</v>
      </c>
      <c r="AX233">
        <f>'B 103 Q2 2023'!AX233</f>
        <v>18697060</v>
      </c>
      <c r="AY233">
        <f>'B 103 Q2 2023'!AY233</f>
        <v>7927902</v>
      </c>
      <c r="AZ233">
        <f>'B 103 Q2 2023'!AZ233</f>
        <v>2833055</v>
      </c>
      <c r="BA233">
        <f>'B 103 Q2 2023'!BA233</f>
        <v>2803044</v>
      </c>
      <c r="BB233">
        <f>'B 103 Q2 2023'!BB233</f>
        <v>1074154</v>
      </c>
      <c r="BC233">
        <f>'B 103 Q2 2023'!BC233</f>
        <v>1217649</v>
      </c>
      <c r="BD233">
        <f>'B 103 Q2 2023'!BD233</f>
        <v>8409887</v>
      </c>
      <c r="BF233">
        <f t="shared" si="14"/>
        <v>118.91242700783529</v>
      </c>
      <c r="BG233">
        <f t="shared" si="12"/>
        <v>3624960</v>
      </c>
      <c r="BH233">
        <f t="shared" si="13"/>
        <v>3048428.2351424438</v>
      </c>
      <c r="BI233">
        <f t="shared" si="15"/>
        <v>1909835.2351424438</v>
      </c>
    </row>
    <row r="234" spans="1:61" x14ac:dyDescent="0.25">
      <c r="A234" t="str">
        <f>'B 103 Q2 2023'!A234</f>
        <v>2002Q2</v>
      </c>
      <c r="B234">
        <f>'B 103 Q2 2023'!B234</f>
        <v>21671625</v>
      </c>
      <c r="C234">
        <f>'B 103 Q2 2023'!C234</f>
        <v>10914459</v>
      </c>
      <c r="D234">
        <f>'B 103 Q2 2023'!D234</f>
        <v>5518985</v>
      </c>
      <c r="E234">
        <f>'B 103 Q2 2023'!E234</f>
        <v>2975118</v>
      </c>
      <c r="F234">
        <f>'B 103 Q2 2023'!F234</f>
        <v>1147116</v>
      </c>
      <c r="G234">
        <f>'B 103 Q2 2023'!G234</f>
        <v>1273240</v>
      </c>
      <c r="H234">
        <f>'B 103 Q2 2023'!H234</f>
        <v>10757166</v>
      </c>
      <c r="I234">
        <f>'B 103 Q2 2023'!I234</f>
        <v>18500</v>
      </c>
      <c r="J234">
        <f>'B 103 Q2 2023'!J234</f>
        <v>174475</v>
      </c>
      <c r="K234">
        <f>'B 103 Q2 2023'!K234</f>
        <v>279564</v>
      </c>
      <c r="L234">
        <f>'B 103 Q2 2023'!L234</f>
        <v>305105</v>
      </c>
      <c r="M234">
        <f>'B 103 Q2 2023'!M234</f>
        <v>5667</v>
      </c>
      <c r="N234">
        <f>'B 103 Q2 2023'!N234</f>
        <v>127139</v>
      </c>
      <c r="O234">
        <f>'B 103 Q2 2023'!O234</f>
        <v>55218</v>
      </c>
      <c r="P234">
        <f>'B 103 Q2 2023'!P234</f>
        <v>25139</v>
      </c>
      <c r="Q234">
        <f>'B 103 Q2 2023'!Q234</f>
        <v>18964</v>
      </c>
      <c r="R234">
        <f>'B 103 Q2 2023'!R234</f>
        <v>27818</v>
      </c>
      <c r="S234">
        <f>'B 103 Q2 2023'!S234</f>
        <v>116954</v>
      </c>
      <c r="T234">
        <f>'B 103 Q2 2023'!T234</f>
        <v>48087</v>
      </c>
      <c r="U234">
        <f>'B 103 Q2 2023'!U234</f>
        <v>68867</v>
      </c>
      <c r="V234">
        <f>'B 103 Q2 2023'!V234</f>
        <v>153196</v>
      </c>
      <c r="W234">
        <f>'B 103 Q2 2023'!W234</f>
        <v>1108373</v>
      </c>
      <c r="X234">
        <f>'B 103 Q2 2023'!X234</f>
        <v>1963358</v>
      </c>
      <c r="Y234">
        <f>'B 103 Q2 2023'!Y234</f>
        <v>302</v>
      </c>
      <c r="Z234">
        <f>'B 103 Q2 2023'!Z234</f>
        <v>99863</v>
      </c>
      <c r="AA234">
        <f>'B 103 Q2 2023'!AA234</f>
        <v>1875524</v>
      </c>
      <c r="AB234">
        <f>'B 103 Q2 2023'!AB234</f>
        <v>4529146</v>
      </c>
      <c r="AC234">
        <f>'B 103 Q2 2023'!AC234</f>
        <v>10421304</v>
      </c>
      <c r="AD234">
        <f>'B 103 Q2 2023'!AD234</f>
        <v>2934751</v>
      </c>
      <c r="AE234">
        <f>'B 103 Q2 2023'!AE234</f>
        <v>141454</v>
      </c>
      <c r="AF234">
        <f>'B 103 Q2 2023'!AF234</f>
        <v>158317</v>
      </c>
      <c r="AG234">
        <f>'B 103 Q2 2023'!AG234</f>
        <v>2634980</v>
      </c>
      <c r="AH234">
        <f>'B 103 Q2 2023'!AH234</f>
        <v>1854984</v>
      </c>
      <c r="AI234">
        <f>'B 103 Q2 2023'!AI234</f>
        <v>735629</v>
      </c>
      <c r="AJ234">
        <f>'B 103 Q2 2023'!AJ234</f>
        <v>716089</v>
      </c>
      <c r="AK234">
        <f>'B 103 Q2 2023'!AK234</f>
        <v>403266</v>
      </c>
      <c r="AL234">
        <f>'B 103 Q2 2023'!AL234</f>
        <v>318183</v>
      </c>
      <c r="AM234">
        <f>'B 103 Q2 2023'!AM234</f>
        <v>1441265</v>
      </c>
      <c r="AN234">
        <f>'B 103 Q2 2023'!AN234</f>
        <v>88580</v>
      </c>
      <c r="AO234">
        <f>'B 103 Q2 2023'!AO234</f>
        <v>3783541</v>
      </c>
      <c r="AP234">
        <f>'B 103 Q2 2023'!AP234</f>
        <v>11250321</v>
      </c>
      <c r="AQ234">
        <f>'B 103 Q2 2023'!AQ234</f>
        <v>10113628</v>
      </c>
      <c r="AR234">
        <f>'B 103 Q2 2023'!AR234</f>
        <v>8678454</v>
      </c>
      <c r="AS234">
        <f>'B 103 Q2 2023'!AS234</f>
        <v>1435174</v>
      </c>
      <c r="AT234">
        <f>'B 103 Q2 2023'!AT234</f>
        <v>1866231</v>
      </c>
      <c r="AU234">
        <f>'B 103 Q2 2023'!AU234</f>
        <v>106.4845976639776</v>
      </c>
      <c r="AV234">
        <f>'B 103 Q2 2023'!AV234</f>
        <v>39.981561423001963</v>
      </c>
      <c r="AW234">
        <f>'B 103 Q2 2023'!AW234</f>
        <v>42.574204821059688</v>
      </c>
      <c r="AX234">
        <f>'B 103 Q2 2023'!AX234</f>
        <v>18725268</v>
      </c>
      <c r="AY234">
        <f>'B 103 Q2 2023'!AY234</f>
        <v>7968102</v>
      </c>
      <c r="AZ234">
        <f>'B 103 Q2 2023'!AZ234</f>
        <v>2867323</v>
      </c>
      <c r="BA234">
        <f>'B 103 Q2 2023'!BA234</f>
        <v>2814753</v>
      </c>
      <c r="BB234">
        <f>'B 103 Q2 2023'!BB234</f>
        <v>1086188</v>
      </c>
      <c r="BC234">
        <f>'B 103 Q2 2023'!BC234</f>
        <v>1199838</v>
      </c>
      <c r="BD234">
        <f>'B 103 Q2 2023'!BD234</f>
        <v>8303964</v>
      </c>
      <c r="BF234">
        <f t="shared" si="14"/>
        <v>106.4845976639776</v>
      </c>
      <c r="BG234">
        <f t="shared" si="12"/>
        <v>3783541</v>
      </c>
      <c r="BH234">
        <f t="shared" si="13"/>
        <v>3553134.521801292</v>
      </c>
      <c r="BI234">
        <f t="shared" si="15"/>
        <v>2406018.521801292</v>
      </c>
    </row>
    <row r="235" spans="1:61" x14ac:dyDescent="0.25">
      <c r="A235" t="str">
        <f>'B 103 Q2 2023'!A235</f>
        <v>2002Q3</v>
      </c>
      <c r="B235">
        <f>'B 103 Q2 2023'!B235</f>
        <v>21704354</v>
      </c>
      <c r="C235">
        <f>'B 103 Q2 2023'!C235</f>
        <v>11020532</v>
      </c>
      <c r="D235">
        <f>'B 103 Q2 2023'!D235</f>
        <v>5608058</v>
      </c>
      <c r="E235">
        <f>'B 103 Q2 2023'!E235</f>
        <v>2959102</v>
      </c>
      <c r="F235">
        <f>'B 103 Q2 2023'!F235</f>
        <v>1159769</v>
      </c>
      <c r="G235">
        <f>'B 103 Q2 2023'!G235</f>
        <v>1293604</v>
      </c>
      <c r="H235">
        <f>'B 103 Q2 2023'!H235</f>
        <v>10683822</v>
      </c>
      <c r="I235">
        <f>'B 103 Q2 2023'!I235</f>
        <v>20000</v>
      </c>
      <c r="J235">
        <f>'B 103 Q2 2023'!J235</f>
        <v>168888</v>
      </c>
      <c r="K235">
        <f>'B 103 Q2 2023'!K235</f>
        <v>263917</v>
      </c>
      <c r="L235">
        <f>'B 103 Q2 2023'!L235</f>
        <v>302591</v>
      </c>
      <c r="M235">
        <f>'B 103 Q2 2023'!M235</f>
        <v>5282</v>
      </c>
      <c r="N235">
        <f>'B 103 Q2 2023'!N235</f>
        <v>139956</v>
      </c>
      <c r="O235">
        <f>'B 103 Q2 2023'!O235</f>
        <v>60256</v>
      </c>
      <c r="P235">
        <f>'B 103 Q2 2023'!P235</f>
        <v>28351</v>
      </c>
      <c r="Q235">
        <f>'B 103 Q2 2023'!Q235</f>
        <v>18126</v>
      </c>
      <c r="R235">
        <f>'B 103 Q2 2023'!R235</f>
        <v>33223</v>
      </c>
      <c r="S235">
        <f>'B 103 Q2 2023'!S235</f>
        <v>118384</v>
      </c>
      <c r="T235">
        <f>'B 103 Q2 2023'!T235</f>
        <v>48824</v>
      </c>
      <c r="U235">
        <f>'B 103 Q2 2023'!U235</f>
        <v>69560</v>
      </c>
      <c r="V235">
        <f>'B 103 Q2 2023'!V235</f>
        <v>153130</v>
      </c>
      <c r="W235">
        <f>'B 103 Q2 2023'!W235</f>
        <v>912525</v>
      </c>
      <c r="X235">
        <f>'B 103 Q2 2023'!X235</f>
        <v>1996396</v>
      </c>
      <c r="Y235">
        <f>'B 103 Q2 2023'!Y235</f>
        <v>312</v>
      </c>
      <c r="Z235">
        <f>'B 103 Q2 2023'!Z235</f>
        <v>87756</v>
      </c>
      <c r="AA235">
        <f>'B 103 Q2 2023'!AA235</f>
        <v>1832497</v>
      </c>
      <c r="AB235">
        <f>'B 103 Q2 2023'!AB235</f>
        <v>4682188</v>
      </c>
      <c r="AC235">
        <f>'B 103 Q2 2023'!AC235</f>
        <v>10539038</v>
      </c>
      <c r="AD235">
        <f>'B 103 Q2 2023'!AD235</f>
        <v>2915928</v>
      </c>
      <c r="AE235">
        <f>'B 103 Q2 2023'!AE235</f>
        <v>136423</v>
      </c>
      <c r="AF235">
        <f>'B 103 Q2 2023'!AF235</f>
        <v>159165</v>
      </c>
      <c r="AG235">
        <f>'B 103 Q2 2023'!AG235</f>
        <v>2620340</v>
      </c>
      <c r="AH235">
        <f>'B 103 Q2 2023'!AH235</f>
        <v>1860880</v>
      </c>
      <c r="AI235">
        <f>'B 103 Q2 2023'!AI235</f>
        <v>715871</v>
      </c>
      <c r="AJ235">
        <f>'B 103 Q2 2023'!AJ235</f>
        <v>726205</v>
      </c>
      <c r="AK235">
        <f>'B 103 Q2 2023'!AK235</f>
        <v>418804</v>
      </c>
      <c r="AL235">
        <f>'B 103 Q2 2023'!AL235</f>
        <v>305659</v>
      </c>
      <c r="AM235">
        <f>'B 103 Q2 2023'!AM235</f>
        <v>1441937</v>
      </c>
      <c r="AN235">
        <f>'B 103 Q2 2023'!AN235</f>
        <v>101055</v>
      </c>
      <c r="AO235">
        <f>'B 103 Q2 2023'!AO235</f>
        <v>3913579</v>
      </c>
      <c r="AP235">
        <f>'B 103 Q2 2023'!AP235</f>
        <v>11165316</v>
      </c>
      <c r="AQ235">
        <f>'B 103 Q2 2023'!AQ235</f>
        <v>8408369</v>
      </c>
      <c r="AR235">
        <f>'B 103 Q2 2023'!AR235</f>
        <v>7152966</v>
      </c>
      <c r="AS235">
        <f>'B 103 Q2 2023'!AS235</f>
        <v>1255403</v>
      </c>
      <c r="AT235">
        <f>'B 103 Q2 2023'!AT235</f>
        <v>1891983</v>
      </c>
      <c r="AU235">
        <f>'B 103 Q2 2023'!AU235</f>
        <v>92.253114687975213</v>
      </c>
      <c r="AV235">
        <f>'B 103 Q2 2023'!AV235</f>
        <v>46.375192165164464</v>
      </c>
      <c r="AW235">
        <f>'B 103 Q2 2023'!AW235</f>
        <v>42.782559214898065</v>
      </c>
      <c r="AX235">
        <f>'B 103 Q2 2023'!AX235</f>
        <v>18725956</v>
      </c>
      <c r="AY235">
        <f>'B 103 Q2 2023'!AY235</f>
        <v>8042134</v>
      </c>
      <c r="AZ235">
        <f>'B 103 Q2 2023'!AZ235</f>
        <v>2887836</v>
      </c>
      <c r="BA235">
        <f>'B 103 Q2 2023'!BA235</f>
        <v>2825055</v>
      </c>
      <c r="BB235">
        <f>'B 103 Q2 2023'!BB235</f>
        <v>1097705</v>
      </c>
      <c r="BC235">
        <f>'B 103 Q2 2023'!BC235</f>
        <v>1231538</v>
      </c>
      <c r="BD235">
        <f>'B 103 Q2 2023'!BD235</f>
        <v>8186918</v>
      </c>
      <c r="BF235">
        <f t="shared" si="14"/>
        <v>92.253114687975213</v>
      </c>
      <c r="BG235">
        <f t="shared" si="12"/>
        <v>3913579</v>
      </c>
      <c r="BH235">
        <f t="shared" si="13"/>
        <v>4242218.8272306845</v>
      </c>
      <c r="BI235">
        <f t="shared" si="15"/>
        <v>3082449.8272306845</v>
      </c>
    </row>
    <row r="236" spans="1:61" x14ac:dyDescent="0.25">
      <c r="A236" t="str">
        <f>'B 103 Q2 2023'!A236</f>
        <v>2002Q4</v>
      </c>
      <c r="B236">
        <f>'B 103 Q2 2023'!B236</f>
        <v>21671864</v>
      </c>
      <c r="C236">
        <f>'B 103 Q2 2023'!C236</f>
        <v>11296323</v>
      </c>
      <c r="D236">
        <f>'B 103 Q2 2023'!D236</f>
        <v>5850424</v>
      </c>
      <c r="E236">
        <f>'B 103 Q2 2023'!E236</f>
        <v>2968900</v>
      </c>
      <c r="F236">
        <f>'B 103 Q2 2023'!F236</f>
        <v>1164297</v>
      </c>
      <c r="G236">
        <f>'B 103 Q2 2023'!G236</f>
        <v>1312702</v>
      </c>
      <c r="H236">
        <f>'B 103 Q2 2023'!H236</f>
        <v>10375541</v>
      </c>
      <c r="I236">
        <f>'B 103 Q2 2023'!I236</f>
        <v>20587</v>
      </c>
      <c r="J236">
        <f>'B 103 Q2 2023'!J236</f>
        <v>157070</v>
      </c>
      <c r="K236">
        <f>'B 103 Q2 2023'!K236</f>
        <v>291301</v>
      </c>
      <c r="L236">
        <f>'B 103 Q2 2023'!L236</f>
        <v>319714</v>
      </c>
      <c r="M236">
        <f>'B 103 Q2 2023'!M236</f>
        <v>6171</v>
      </c>
      <c r="N236">
        <f>'B 103 Q2 2023'!N236</f>
        <v>145157</v>
      </c>
      <c r="O236">
        <f>'B 103 Q2 2023'!O236</f>
        <v>64789</v>
      </c>
      <c r="P236">
        <f>'B 103 Q2 2023'!P236</f>
        <v>31354</v>
      </c>
      <c r="Q236">
        <f>'B 103 Q2 2023'!Q236</f>
        <v>16883</v>
      </c>
      <c r="R236">
        <f>'B 103 Q2 2023'!R236</f>
        <v>32131</v>
      </c>
      <c r="S236">
        <f>'B 103 Q2 2023'!S236</f>
        <v>124359</v>
      </c>
      <c r="T236">
        <f>'B 103 Q2 2023'!T236</f>
        <v>49561</v>
      </c>
      <c r="U236">
        <f>'B 103 Q2 2023'!U236</f>
        <v>74798</v>
      </c>
      <c r="V236">
        <f>'B 103 Q2 2023'!V236</f>
        <v>158343</v>
      </c>
      <c r="W236">
        <f>'B 103 Q2 2023'!W236</f>
        <v>984329</v>
      </c>
      <c r="X236">
        <f>'B 103 Q2 2023'!X236</f>
        <v>1596736</v>
      </c>
      <c r="Y236">
        <f>'B 103 Q2 2023'!Y236</f>
        <v>323</v>
      </c>
      <c r="Z236">
        <f>'B 103 Q2 2023'!Z236</f>
        <v>90918</v>
      </c>
      <c r="AA236">
        <f>'B 103 Q2 2023'!AA236</f>
        <v>1719534</v>
      </c>
      <c r="AB236">
        <f>'B 103 Q2 2023'!AB236</f>
        <v>4760999</v>
      </c>
      <c r="AC236">
        <f>'B 103 Q2 2023'!AC236</f>
        <v>10536147</v>
      </c>
      <c r="AD236">
        <f>'B 103 Q2 2023'!AD236</f>
        <v>2909458</v>
      </c>
      <c r="AE236">
        <f>'B 103 Q2 2023'!AE236</f>
        <v>119813</v>
      </c>
      <c r="AF236">
        <f>'B 103 Q2 2023'!AF236</f>
        <v>160622</v>
      </c>
      <c r="AG236">
        <f>'B 103 Q2 2023'!AG236</f>
        <v>2629023</v>
      </c>
      <c r="AH236">
        <f>'B 103 Q2 2023'!AH236</f>
        <v>1879250</v>
      </c>
      <c r="AI236">
        <f>'B 103 Q2 2023'!AI236</f>
        <v>693430</v>
      </c>
      <c r="AJ236">
        <f>'B 103 Q2 2023'!AJ236</f>
        <v>734905</v>
      </c>
      <c r="AK236">
        <f>'B 103 Q2 2023'!AK236</f>
        <v>450915</v>
      </c>
      <c r="AL236">
        <f>'B 103 Q2 2023'!AL236</f>
        <v>308096</v>
      </c>
      <c r="AM236">
        <f>'B 103 Q2 2023'!AM236</f>
        <v>1457412</v>
      </c>
      <c r="AN236">
        <f>'B 103 Q2 2023'!AN236</f>
        <v>92954</v>
      </c>
      <c r="AO236">
        <f>'B 103 Q2 2023'!AO236</f>
        <v>3888978</v>
      </c>
      <c r="AP236">
        <f>'B 103 Q2 2023'!AP236</f>
        <v>11135717</v>
      </c>
      <c r="AQ236">
        <f>'B 103 Q2 2023'!AQ236</f>
        <v>8991360</v>
      </c>
      <c r="AR236">
        <f>'B 103 Q2 2023'!AR236</f>
        <v>7718881</v>
      </c>
      <c r="AS236">
        <f>'B 103 Q2 2023'!AS236</f>
        <v>1272479</v>
      </c>
      <c r="AT236">
        <f>'B 103 Q2 2023'!AT236</f>
        <v>1399049</v>
      </c>
      <c r="AU236">
        <f>'B 103 Q2 2023'!AU236</f>
        <v>93.307047988299061</v>
      </c>
      <c r="AV236">
        <f>'B 103 Q2 2023'!AV236</f>
        <v>46.087766887806801</v>
      </c>
      <c r="AW236">
        <f>'B 103 Q2 2023'!AW236</f>
        <v>43.00313476674129</v>
      </c>
      <c r="AX236">
        <f>'B 103 Q2 2023'!AX236</f>
        <v>18465939</v>
      </c>
      <c r="AY236">
        <f>'B 103 Q2 2023'!AY236</f>
        <v>8090398</v>
      </c>
      <c r="AZ236">
        <f>'B 103 Q2 2023'!AZ236</f>
        <v>2917345</v>
      </c>
      <c r="BA236">
        <f>'B 103 Q2 2023'!BA236</f>
        <v>2833220</v>
      </c>
      <c r="BB236">
        <f>'B 103 Q2 2023'!BB236</f>
        <v>1108217</v>
      </c>
      <c r="BC236">
        <f>'B 103 Q2 2023'!BC236</f>
        <v>1231616</v>
      </c>
      <c r="BD236">
        <f>'B 103 Q2 2023'!BD236</f>
        <v>7929792</v>
      </c>
      <c r="BF236">
        <f t="shared" si="14"/>
        <v>93.307047988299061</v>
      </c>
      <c r="BG236">
        <f t="shared" si="12"/>
        <v>3888978</v>
      </c>
      <c r="BH236">
        <f t="shared" si="13"/>
        <v>4167935.9532279787</v>
      </c>
      <c r="BI236">
        <f t="shared" si="15"/>
        <v>3003638.9532279787</v>
      </c>
    </row>
    <row r="237" spans="1:61" x14ac:dyDescent="0.25">
      <c r="A237" t="str">
        <f>'B 103 Q2 2023'!A237</f>
        <v>2003Q1</v>
      </c>
      <c r="B237">
        <f>'B 103 Q2 2023'!B237</f>
        <v>21948145</v>
      </c>
      <c r="C237">
        <f>'B 103 Q2 2023'!C237</f>
        <v>11562727</v>
      </c>
      <c r="D237">
        <f>'B 103 Q2 2023'!D237</f>
        <v>6084479</v>
      </c>
      <c r="E237">
        <f>'B 103 Q2 2023'!E237</f>
        <v>2956892</v>
      </c>
      <c r="F237">
        <f>'B 103 Q2 2023'!F237</f>
        <v>1173071</v>
      </c>
      <c r="G237">
        <f>'B 103 Q2 2023'!G237</f>
        <v>1348286</v>
      </c>
      <c r="H237">
        <f>'B 103 Q2 2023'!H237</f>
        <v>10385418</v>
      </c>
      <c r="I237">
        <f>'B 103 Q2 2023'!I237</f>
        <v>21933</v>
      </c>
      <c r="J237">
        <f>'B 103 Q2 2023'!J237</f>
        <v>166878</v>
      </c>
      <c r="K237">
        <f>'B 103 Q2 2023'!K237</f>
        <v>303994</v>
      </c>
      <c r="L237">
        <f>'B 103 Q2 2023'!L237</f>
        <v>311854</v>
      </c>
      <c r="M237">
        <f>'B 103 Q2 2023'!M237</f>
        <v>5717</v>
      </c>
      <c r="N237">
        <f>'B 103 Q2 2023'!N237</f>
        <v>146697</v>
      </c>
      <c r="O237">
        <f>'B 103 Q2 2023'!O237</f>
        <v>61894</v>
      </c>
      <c r="P237">
        <f>'B 103 Q2 2023'!P237</f>
        <v>34525</v>
      </c>
      <c r="Q237">
        <f>'B 103 Q2 2023'!Q237</f>
        <v>17944</v>
      </c>
      <c r="R237">
        <f>'B 103 Q2 2023'!R237</f>
        <v>32334</v>
      </c>
      <c r="S237">
        <f>'B 103 Q2 2023'!S237</f>
        <v>122546</v>
      </c>
      <c r="T237">
        <f>'B 103 Q2 2023'!T237</f>
        <v>50103</v>
      </c>
      <c r="U237">
        <f>'B 103 Q2 2023'!U237</f>
        <v>72443</v>
      </c>
      <c r="V237">
        <f>'B 103 Q2 2023'!V237</f>
        <v>149567</v>
      </c>
      <c r="W237">
        <f>'B 103 Q2 2023'!W237</f>
        <v>922711</v>
      </c>
      <c r="X237">
        <f>'B 103 Q2 2023'!X237</f>
        <v>1627325</v>
      </c>
      <c r="Y237">
        <f>'B 103 Q2 2023'!Y237</f>
        <v>323</v>
      </c>
      <c r="Z237">
        <f>'B 103 Q2 2023'!Z237</f>
        <v>89812</v>
      </c>
      <c r="AA237">
        <f>'B 103 Q2 2023'!AA237</f>
        <v>1799889</v>
      </c>
      <c r="AB237">
        <f>'B 103 Q2 2023'!AB237</f>
        <v>4716172</v>
      </c>
      <c r="AC237">
        <f>'B 103 Q2 2023'!AC237</f>
        <v>10566582</v>
      </c>
      <c r="AD237">
        <f>'B 103 Q2 2023'!AD237</f>
        <v>2916635</v>
      </c>
      <c r="AE237">
        <f>'B 103 Q2 2023'!AE237</f>
        <v>119825</v>
      </c>
      <c r="AF237">
        <f>'B 103 Q2 2023'!AF237</f>
        <v>160774</v>
      </c>
      <c r="AG237">
        <f>'B 103 Q2 2023'!AG237</f>
        <v>2636036</v>
      </c>
      <c r="AH237">
        <f>'B 103 Q2 2023'!AH237</f>
        <v>1864060</v>
      </c>
      <c r="AI237">
        <f>'B 103 Q2 2023'!AI237</f>
        <v>668653</v>
      </c>
      <c r="AJ237">
        <f>'B 103 Q2 2023'!AJ237</f>
        <v>733774</v>
      </c>
      <c r="AK237">
        <f>'B 103 Q2 2023'!AK237</f>
        <v>461632</v>
      </c>
      <c r="AL237">
        <f>'B 103 Q2 2023'!AL237</f>
        <v>297488</v>
      </c>
      <c r="AM237">
        <f>'B 103 Q2 2023'!AM237</f>
        <v>1417649</v>
      </c>
      <c r="AN237">
        <f>'B 103 Q2 2023'!AN237</f>
        <v>97214</v>
      </c>
      <c r="AO237">
        <f>'B 103 Q2 2023'!AO237</f>
        <v>3973536</v>
      </c>
      <c r="AP237">
        <f>'B 103 Q2 2023'!AP237</f>
        <v>11381563</v>
      </c>
      <c r="AQ237">
        <f>'B 103 Q2 2023'!AQ237</f>
        <v>8720675</v>
      </c>
      <c r="AR237">
        <f>'B 103 Q2 2023'!AR237</f>
        <v>7504015</v>
      </c>
      <c r="AS237">
        <f>'B 103 Q2 2023'!AS237</f>
        <v>1216660</v>
      </c>
      <c r="AT237">
        <f>'B 103 Q2 2023'!AT237</f>
        <v>1428011</v>
      </c>
      <c r="AU237">
        <f>'B 103 Q2 2023'!AU237</f>
        <v>89.167767984059026</v>
      </c>
      <c r="AV237">
        <f>'B 103 Q2 2023'!AV237</f>
        <v>47.10653850823693</v>
      </c>
      <c r="AW237">
        <f>'B 103 Q2 2023'!AW237</f>
        <v>42.003848962346126</v>
      </c>
      <c r="AX237">
        <f>'B 103 Q2 2023'!AX237</f>
        <v>18542268</v>
      </c>
      <c r="AY237">
        <f>'B 103 Q2 2023'!AY237</f>
        <v>8156850</v>
      </c>
      <c r="AZ237">
        <f>'B 103 Q2 2023'!AZ237</f>
        <v>2949741</v>
      </c>
      <c r="BA237">
        <f>'B 103 Q2 2023'!BA237</f>
        <v>2841103</v>
      </c>
      <c r="BB237">
        <f>'B 103 Q2 2023'!BB237</f>
        <v>1119092</v>
      </c>
      <c r="BC237">
        <f>'B 103 Q2 2023'!BC237</f>
        <v>1246914</v>
      </c>
      <c r="BD237">
        <f>'B 103 Q2 2023'!BD237</f>
        <v>7975686</v>
      </c>
      <c r="BF237">
        <f t="shared" si="14"/>
        <v>89.167767984059026</v>
      </c>
      <c r="BG237">
        <f t="shared" si="12"/>
        <v>3973536</v>
      </c>
      <c r="BH237">
        <f t="shared" si="13"/>
        <v>4456247.0159737198</v>
      </c>
      <c r="BI237">
        <f t="shared" si="15"/>
        <v>3283176.0159737198</v>
      </c>
    </row>
    <row r="238" spans="1:61" x14ac:dyDescent="0.25">
      <c r="A238" t="str">
        <f>'B 103 Q2 2023'!A238</f>
        <v>2003Q2</v>
      </c>
      <c r="B238">
        <f>'B 103 Q2 2023'!B238</f>
        <v>21967422</v>
      </c>
      <c r="C238">
        <f>'B 103 Q2 2023'!C238</f>
        <v>11526063</v>
      </c>
      <c r="D238">
        <f>'B 103 Q2 2023'!D238</f>
        <v>6037542</v>
      </c>
      <c r="E238">
        <f>'B 103 Q2 2023'!E238</f>
        <v>2957322</v>
      </c>
      <c r="F238">
        <f>'B 103 Q2 2023'!F238</f>
        <v>1191243</v>
      </c>
      <c r="G238">
        <f>'B 103 Q2 2023'!G238</f>
        <v>1339957</v>
      </c>
      <c r="H238">
        <f>'B 103 Q2 2023'!H238</f>
        <v>10441359</v>
      </c>
      <c r="I238">
        <f>'B 103 Q2 2023'!I238</f>
        <v>30297</v>
      </c>
      <c r="J238">
        <f>'B 103 Q2 2023'!J238</f>
        <v>185161</v>
      </c>
      <c r="K238">
        <f>'B 103 Q2 2023'!K238</f>
        <v>325301</v>
      </c>
      <c r="L238">
        <f>'B 103 Q2 2023'!L238</f>
        <v>307481</v>
      </c>
      <c r="M238">
        <f>'B 103 Q2 2023'!M238</f>
        <v>6221</v>
      </c>
      <c r="N238">
        <f>'B 103 Q2 2023'!N238</f>
        <v>149637</v>
      </c>
      <c r="O238">
        <f>'B 103 Q2 2023'!O238</f>
        <v>70005</v>
      </c>
      <c r="P238">
        <f>'B 103 Q2 2023'!P238</f>
        <v>36575</v>
      </c>
      <c r="Q238">
        <f>'B 103 Q2 2023'!Q238</f>
        <v>12192</v>
      </c>
      <c r="R238">
        <f>'B 103 Q2 2023'!R238</f>
        <v>30865</v>
      </c>
      <c r="S238">
        <f>'B 103 Q2 2023'!S238</f>
        <v>123057</v>
      </c>
      <c r="T238">
        <f>'B 103 Q2 2023'!T238</f>
        <v>50650</v>
      </c>
      <c r="U238">
        <f>'B 103 Q2 2023'!U238</f>
        <v>72407</v>
      </c>
      <c r="V238">
        <f>'B 103 Q2 2023'!V238</f>
        <v>158464</v>
      </c>
      <c r="W238">
        <f>'B 103 Q2 2023'!W238</f>
        <v>1030006</v>
      </c>
      <c r="X238">
        <f>'B 103 Q2 2023'!X238</f>
        <v>1660922</v>
      </c>
      <c r="Y238">
        <f>'B 103 Q2 2023'!Y238</f>
        <v>350</v>
      </c>
      <c r="Z238">
        <f>'B 103 Q2 2023'!Z238</f>
        <v>100865</v>
      </c>
      <c r="AA238">
        <f>'B 103 Q2 2023'!AA238</f>
        <v>1797930</v>
      </c>
      <c r="AB238">
        <f>'B 103 Q2 2023'!AB238</f>
        <v>4565667</v>
      </c>
      <c r="AC238">
        <f>'B 103 Q2 2023'!AC238</f>
        <v>10361508</v>
      </c>
      <c r="AD238">
        <f>'B 103 Q2 2023'!AD238</f>
        <v>2944459</v>
      </c>
      <c r="AE238">
        <f>'B 103 Q2 2023'!AE238</f>
        <v>100995</v>
      </c>
      <c r="AF238">
        <f>'B 103 Q2 2023'!AF238</f>
        <v>161893</v>
      </c>
      <c r="AG238">
        <f>'B 103 Q2 2023'!AG238</f>
        <v>2681571</v>
      </c>
      <c r="AH238">
        <f>'B 103 Q2 2023'!AH238</f>
        <v>1848618</v>
      </c>
      <c r="AI238">
        <f>'B 103 Q2 2023'!AI238</f>
        <v>638094</v>
      </c>
      <c r="AJ238">
        <f>'B 103 Q2 2023'!AJ238</f>
        <v>737110</v>
      </c>
      <c r="AK238">
        <f>'B 103 Q2 2023'!AK238</f>
        <v>473414</v>
      </c>
      <c r="AL238">
        <f>'B 103 Q2 2023'!AL238</f>
        <v>293618</v>
      </c>
      <c r="AM238">
        <f>'B 103 Q2 2023'!AM238</f>
        <v>1395469</v>
      </c>
      <c r="AN238">
        <f>'B 103 Q2 2023'!AN238</f>
        <v>96413</v>
      </c>
      <c r="AO238">
        <f>'B 103 Q2 2023'!AO238</f>
        <v>3782931</v>
      </c>
      <c r="AP238">
        <f>'B 103 Q2 2023'!AP238</f>
        <v>11605914</v>
      </c>
      <c r="AQ238">
        <f>'B 103 Q2 2023'!AQ238</f>
        <v>10022037</v>
      </c>
      <c r="AR238">
        <f>'B 103 Q2 2023'!AR238</f>
        <v>8688864</v>
      </c>
      <c r="AS238">
        <f>'B 103 Q2 2023'!AS238</f>
        <v>1333173</v>
      </c>
      <c r="AT238">
        <f>'B 103 Q2 2023'!AT238</f>
        <v>1430079</v>
      </c>
      <c r="AU238">
        <f>'B 103 Q2 2023'!AU238</f>
        <v>98.674829704250413</v>
      </c>
      <c r="AV238">
        <f>'B 103 Q2 2023'!AV238</f>
        <v>41.853199648099981</v>
      </c>
      <c r="AW238">
        <f>'B 103 Q2 2023'!AW238</f>
        <v>41.298573478542593</v>
      </c>
      <c r="AX238">
        <f>'B 103 Q2 2023'!AX238</f>
        <v>18667197</v>
      </c>
      <c r="AY238">
        <f>'B 103 Q2 2023'!AY238</f>
        <v>8225838</v>
      </c>
      <c r="AZ238">
        <f>'B 103 Q2 2023'!AZ238</f>
        <v>2979180</v>
      </c>
      <c r="BA238">
        <f>'B 103 Q2 2023'!BA238</f>
        <v>2852485</v>
      </c>
      <c r="BB238">
        <f>'B 103 Q2 2023'!BB238</f>
        <v>1130481</v>
      </c>
      <c r="BC238">
        <f>'B 103 Q2 2023'!BC238</f>
        <v>1263692</v>
      </c>
      <c r="BD238">
        <f>'B 103 Q2 2023'!BD238</f>
        <v>8305689</v>
      </c>
      <c r="BF238">
        <f t="shared" si="14"/>
        <v>98.674829704250413</v>
      </c>
      <c r="BG238">
        <f t="shared" si="12"/>
        <v>3782931</v>
      </c>
      <c r="BH238">
        <f t="shared" si="13"/>
        <v>3833734.5109571042</v>
      </c>
      <c r="BI238">
        <f t="shared" si="15"/>
        <v>2642491.5109571042</v>
      </c>
    </row>
    <row r="239" spans="1:61" x14ac:dyDescent="0.25">
      <c r="A239" t="str">
        <f>'B 103 Q2 2023'!A239</f>
        <v>2003Q3</v>
      </c>
      <c r="B239">
        <f>'B 103 Q2 2023'!B239</f>
        <v>21871859</v>
      </c>
      <c r="C239">
        <f>'B 103 Q2 2023'!C239</f>
        <v>11415554</v>
      </c>
      <c r="D239">
        <f>'B 103 Q2 2023'!D239</f>
        <v>5907711</v>
      </c>
      <c r="E239">
        <f>'B 103 Q2 2023'!E239</f>
        <v>2953056</v>
      </c>
      <c r="F239">
        <f>'B 103 Q2 2023'!F239</f>
        <v>1210152</v>
      </c>
      <c r="G239">
        <f>'B 103 Q2 2023'!G239</f>
        <v>1344635</v>
      </c>
      <c r="H239">
        <f>'B 103 Q2 2023'!H239</f>
        <v>10456305</v>
      </c>
      <c r="I239">
        <f>'B 103 Q2 2023'!I239</f>
        <v>34513</v>
      </c>
      <c r="J239">
        <f>'B 103 Q2 2023'!J239</f>
        <v>203913</v>
      </c>
      <c r="K239">
        <f>'B 103 Q2 2023'!K239</f>
        <v>337052</v>
      </c>
      <c r="L239">
        <f>'B 103 Q2 2023'!L239</f>
        <v>299347</v>
      </c>
      <c r="M239">
        <f>'B 103 Q2 2023'!M239</f>
        <v>7241</v>
      </c>
      <c r="N239">
        <f>'B 103 Q2 2023'!N239</f>
        <v>162238</v>
      </c>
      <c r="O239">
        <f>'B 103 Q2 2023'!O239</f>
        <v>80487</v>
      </c>
      <c r="P239">
        <f>'B 103 Q2 2023'!P239</f>
        <v>35355</v>
      </c>
      <c r="Q239">
        <f>'B 103 Q2 2023'!Q239</f>
        <v>11785</v>
      </c>
      <c r="R239">
        <f>'B 103 Q2 2023'!R239</f>
        <v>34611</v>
      </c>
      <c r="S239">
        <f>'B 103 Q2 2023'!S239</f>
        <v>124260</v>
      </c>
      <c r="T239">
        <f>'B 103 Q2 2023'!T239</f>
        <v>51204</v>
      </c>
      <c r="U239">
        <f>'B 103 Q2 2023'!U239</f>
        <v>73056</v>
      </c>
      <c r="V239">
        <f>'B 103 Q2 2023'!V239</f>
        <v>161730</v>
      </c>
      <c r="W239">
        <f>'B 103 Q2 2023'!W239</f>
        <v>1021911</v>
      </c>
      <c r="X239">
        <f>'B 103 Q2 2023'!X239</f>
        <v>1694528</v>
      </c>
      <c r="Y239">
        <f>'B 103 Q2 2023'!Y239</f>
        <v>373</v>
      </c>
      <c r="Z239">
        <f>'B 103 Q2 2023'!Z239</f>
        <v>105180</v>
      </c>
      <c r="AA239">
        <f>'B 103 Q2 2023'!AA239</f>
        <v>1783467</v>
      </c>
      <c r="AB239">
        <f>'B 103 Q2 2023'!AB239</f>
        <v>4520552</v>
      </c>
      <c r="AC239">
        <f>'B 103 Q2 2023'!AC239</f>
        <v>10311325</v>
      </c>
      <c r="AD239">
        <f>'B 103 Q2 2023'!AD239</f>
        <v>2978021</v>
      </c>
      <c r="AE239">
        <f>'B 103 Q2 2023'!AE239</f>
        <v>103978</v>
      </c>
      <c r="AF239">
        <f>'B 103 Q2 2023'!AF239</f>
        <v>162518</v>
      </c>
      <c r="AG239">
        <f>'B 103 Q2 2023'!AG239</f>
        <v>2711525</v>
      </c>
      <c r="AH239">
        <f>'B 103 Q2 2023'!AH239</f>
        <v>1834885</v>
      </c>
      <c r="AI239">
        <f>'B 103 Q2 2023'!AI239</f>
        <v>622537</v>
      </c>
      <c r="AJ239">
        <f>'B 103 Q2 2023'!AJ239</f>
        <v>723124</v>
      </c>
      <c r="AK239">
        <f>'B 103 Q2 2023'!AK239</f>
        <v>489224</v>
      </c>
      <c r="AL239">
        <f>'B 103 Q2 2023'!AL239</f>
        <v>278477</v>
      </c>
      <c r="AM239">
        <f>'B 103 Q2 2023'!AM239</f>
        <v>1391531</v>
      </c>
      <c r="AN239">
        <f>'B 103 Q2 2023'!AN239</f>
        <v>98972</v>
      </c>
      <c r="AO239">
        <f>'B 103 Q2 2023'!AO239</f>
        <v>3729439</v>
      </c>
      <c r="AP239">
        <f>'B 103 Q2 2023'!AP239</f>
        <v>11560534</v>
      </c>
      <c r="AQ239">
        <f>'B 103 Q2 2023'!AQ239</f>
        <v>10403742</v>
      </c>
      <c r="AR239">
        <f>'B 103 Q2 2023'!AR239</f>
        <v>9022628</v>
      </c>
      <c r="AS239">
        <f>'B 103 Q2 2023'!AS239</f>
        <v>1381114</v>
      </c>
      <c r="AT239">
        <f>'B 103 Q2 2023'!AT239</f>
        <v>1446790</v>
      </c>
      <c r="AU239">
        <f>'B 103 Q2 2023'!AU239</f>
        <v>102.50851712431729</v>
      </c>
      <c r="AV239">
        <f>'B 103 Q2 2023'!AV239</f>
        <v>40.613413063936257</v>
      </c>
      <c r="AW239">
        <f>'B 103 Q2 2023'!AW239</f>
        <v>41.63220748541481</v>
      </c>
      <c r="AX239">
        <f>'B 103 Q2 2023'!AX239</f>
        <v>18737749</v>
      </c>
      <c r="AY239">
        <f>'B 103 Q2 2023'!AY239</f>
        <v>8281444</v>
      </c>
      <c r="AZ239">
        <f>'B 103 Q2 2023'!AZ239</f>
        <v>3005745</v>
      </c>
      <c r="BA239">
        <f>'B 103 Q2 2023'!BA239</f>
        <v>2866220</v>
      </c>
      <c r="BB239">
        <f>'B 103 Q2 2023'!BB239</f>
        <v>1142716</v>
      </c>
      <c r="BC239">
        <f>'B 103 Q2 2023'!BC239</f>
        <v>1266763</v>
      </c>
      <c r="BD239">
        <f>'B 103 Q2 2023'!BD239</f>
        <v>8426424</v>
      </c>
      <c r="BF239">
        <f t="shared" si="14"/>
        <v>102.50851712431729</v>
      </c>
      <c r="BG239">
        <f t="shared" si="12"/>
        <v>3729439</v>
      </c>
      <c r="BH239">
        <f t="shared" si="13"/>
        <v>3638174.7630561464</v>
      </c>
      <c r="BI239">
        <f t="shared" si="15"/>
        <v>2428022.7630561464</v>
      </c>
    </row>
    <row r="240" spans="1:61" x14ac:dyDescent="0.25">
      <c r="A240" t="str">
        <f>'B 103 Q2 2023'!A240</f>
        <v>2003Q4</v>
      </c>
      <c r="B240">
        <f>'B 103 Q2 2023'!B240</f>
        <v>22573147</v>
      </c>
      <c r="C240">
        <f>'B 103 Q2 2023'!C240</f>
        <v>11564426</v>
      </c>
      <c r="D240">
        <f>'B 103 Q2 2023'!D240</f>
        <v>5999139</v>
      </c>
      <c r="E240">
        <f>'B 103 Q2 2023'!E240</f>
        <v>2975871</v>
      </c>
      <c r="F240">
        <f>'B 103 Q2 2023'!F240</f>
        <v>1225520</v>
      </c>
      <c r="G240">
        <f>'B 103 Q2 2023'!G240</f>
        <v>1363896</v>
      </c>
      <c r="H240">
        <f>'B 103 Q2 2023'!H240</f>
        <v>11008721</v>
      </c>
      <c r="I240">
        <f>'B 103 Q2 2023'!I240</f>
        <v>38145</v>
      </c>
      <c r="J240">
        <f>'B 103 Q2 2023'!J240</f>
        <v>196383</v>
      </c>
      <c r="K240">
        <f>'B 103 Q2 2023'!K240</f>
        <v>362778</v>
      </c>
      <c r="L240">
        <f>'B 103 Q2 2023'!L240</f>
        <v>293559</v>
      </c>
      <c r="M240">
        <f>'B 103 Q2 2023'!M240</f>
        <v>5986</v>
      </c>
      <c r="N240">
        <f>'B 103 Q2 2023'!N240</f>
        <v>156003</v>
      </c>
      <c r="O240">
        <f>'B 103 Q2 2023'!O240</f>
        <v>75679</v>
      </c>
      <c r="P240">
        <f>'B 103 Q2 2023'!P240</f>
        <v>33690</v>
      </c>
      <c r="Q240">
        <f>'B 103 Q2 2023'!Q240</f>
        <v>11230</v>
      </c>
      <c r="R240">
        <f>'B 103 Q2 2023'!R240</f>
        <v>35404</v>
      </c>
      <c r="S240">
        <f>'B 103 Q2 2023'!S240</f>
        <v>110823</v>
      </c>
      <c r="T240">
        <f>'B 103 Q2 2023'!T240</f>
        <v>51758</v>
      </c>
      <c r="U240">
        <f>'B 103 Q2 2023'!U240</f>
        <v>59065</v>
      </c>
      <c r="V240">
        <f>'B 103 Q2 2023'!V240</f>
        <v>154364</v>
      </c>
      <c r="W240">
        <f>'B 103 Q2 2023'!W240</f>
        <v>1106509</v>
      </c>
      <c r="X240">
        <f>'B 103 Q2 2023'!X240</f>
        <v>2177117</v>
      </c>
      <c r="Y240">
        <f>'B 103 Q2 2023'!Y240</f>
        <v>416</v>
      </c>
      <c r="Z240">
        <f>'B 103 Q2 2023'!Z240</f>
        <v>114880</v>
      </c>
      <c r="AA240">
        <f>'B 103 Q2 2023'!AA240</f>
        <v>1701793</v>
      </c>
      <c r="AB240">
        <f>'B 103 Q2 2023'!AB240</f>
        <v>4589965</v>
      </c>
      <c r="AC240">
        <f>'B 103 Q2 2023'!AC240</f>
        <v>10168323</v>
      </c>
      <c r="AD240">
        <f>'B 103 Q2 2023'!AD240</f>
        <v>2962845</v>
      </c>
      <c r="AE240">
        <f>'B 103 Q2 2023'!AE240</f>
        <v>82481</v>
      </c>
      <c r="AF240">
        <f>'B 103 Q2 2023'!AF240</f>
        <v>163914</v>
      </c>
      <c r="AG240">
        <f>'B 103 Q2 2023'!AG240</f>
        <v>2716450</v>
      </c>
      <c r="AH240">
        <f>'B 103 Q2 2023'!AH240</f>
        <v>1846066</v>
      </c>
      <c r="AI240">
        <f>'B 103 Q2 2023'!AI240</f>
        <v>614049</v>
      </c>
      <c r="AJ240">
        <f>'B 103 Q2 2023'!AJ240</f>
        <v>737795</v>
      </c>
      <c r="AK240">
        <f>'B 103 Q2 2023'!AK240</f>
        <v>494222</v>
      </c>
      <c r="AL240">
        <f>'B 103 Q2 2023'!AL240</f>
        <v>266249</v>
      </c>
      <c r="AM240">
        <f>'B 103 Q2 2023'!AM240</f>
        <v>1402680</v>
      </c>
      <c r="AN240">
        <f>'B 103 Q2 2023'!AN240</f>
        <v>81222</v>
      </c>
      <c r="AO240">
        <f>'B 103 Q2 2023'!AO240</f>
        <v>3609262</v>
      </c>
      <c r="AP240">
        <f>'B 103 Q2 2023'!AP240</f>
        <v>12404824</v>
      </c>
      <c r="AQ240">
        <f>'B 103 Q2 2023'!AQ240</f>
        <v>11540719</v>
      </c>
      <c r="AR240">
        <f>'B 103 Q2 2023'!AR240</f>
        <v>10094934</v>
      </c>
      <c r="AS240">
        <f>'B 103 Q2 2023'!AS240</f>
        <v>1445785</v>
      </c>
      <c r="AT240">
        <f>'B 103 Q2 2023'!AT240</f>
        <v>1779615</v>
      </c>
      <c r="AU240">
        <f>'B 103 Q2 2023'!AU240</f>
        <v>107.38027666211009</v>
      </c>
      <c r="AV240">
        <f>'B 103 Q2 2023'!AV240</f>
        <v>36.102025498505185</v>
      </c>
      <c r="AW240">
        <f>'B 103 Q2 2023'!AW240</f>
        <v>38.766454860920398</v>
      </c>
      <c r="AX240">
        <f>'B 103 Q2 2023'!AX240</f>
        <v>19336860</v>
      </c>
      <c r="AY240">
        <f>'B 103 Q2 2023'!AY240</f>
        <v>8328139</v>
      </c>
      <c r="AZ240">
        <f>'B 103 Q2 2023'!AZ240</f>
        <v>3022015</v>
      </c>
      <c r="BA240">
        <f>'B 103 Q2 2023'!BA240</f>
        <v>2881694</v>
      </c>
      <c r="BB240">
        <f>'B 103 Q2 2023'!BB240</f>
        <v>1155201</v>
      </c>
      <c r="BC240">
        <f>'B 103 Q2 2023'!BC240</f>
        <v>1269229</v>
      </c>
      <c r="BD240">
        <f>'B 103 Q2 2023'!BD240</f>
        <v>9168537</v>
      </c>
      <c r="BF240">
        <f t="shared" si="14"/>
        <v>107.38027666211009</v>
      </c>
      <c r="BG240">
        <f t="shared" si="12"/>
        <v>3609262</v>
      </c>
      <c r="BH240">
        <f t="shared" si="13"/>
        <v>3361196.40607478</v>
      </c>
      <c r="BI240">
        <f t="shared" si="15"/>
        <v>2135676.40607478</v>
      </c>
    </row>
    <row r="241" spans="1:61" x14ac:dyDescent="0.25">
      <c r="A241" t="str">
        <f>'B 103 Q2 2023'!A241</f>
        <v>2004Q1</v>
      </c>
      <c r="B241">
        <f>'B 103 Q2 2023'!B241</f>
        <v>23215159</v>
      </c>
      <c r="C241">
        <f>'B 103 Q2 2023'!C241</f>
        <v>12018707</v>
      </c>
      <c r="D241">
        <f>'B 103 Q2 2023'!D241</f>
        <v>6379017</v>
      </c>
      <c r="E241">
        <f>'B 103 Q2 2023'!E241</f>
        <v>3003475</v>
      </c>
      <c r="F241">
        <f>'B 103 Q2 2023'!F241</f>
        <v>1238282</v>
      </c>
      <c r="G241">
        <f>'B 103 Q2 2023'!G241</f>
        <v>1397933</v>
      </c>
      <c r="H241">
        <f>'B 103 Q2 2023'!H241</f>
        <v>11196452</v>
      </c>
      <c r="I241">
        <f>'B 103 Q2 2023'!I241</f>
        <v>41699</v>
      </c>
      <c r="J241">
        <f>'B 103 Q2 2023'!J241</f>
        <v>213280</v>
      </c>
      <c r="K241">
        <f>'B 103 Q2 2023'!K241</f>
        <v>369694</v>
      </c>
      <c r="L241">
        <f>'B 103 Q2 2023'!L241</f>
        <v>295004</v>
      </c>
      <c r="M241">
        <f>'B 103 Q2 2023'!M241</f>
        <v>5183</v>
      </c>
      <c r="N241">
        <f>'B 103 Q2 2023'!N241</f>
        <v>159037</v>
      </c>
      <c r="O241">
        <f>'B 103 Q2 2023'!O241</f>
        <v>78983</v>
      </c>
      <c r="P241">
        <f>'B 103 Q2 2023'!P241</f>
        <v>34925</v>
      </c>
      <c r="Q241">
        <f>'B 103 Q2 2023'!Q241</f>
        <v>11642</v>
      </c>
      <c r="R241">
        <f>'B 103 Q2 2023'!R241</f>
        <v>33487</v>
      </c>
      <c r="S241">
        <f>'B 103 Q2 2023'!S241</f>
        <v>111451</v>
      </c>
      <c r="T241">
        <f>'B 103 Q2 2023'!T241</f>
        <v>55448</v>
      </c>
      <c r="U241">
        <f>'B 103 Q2 2023'!U241</f>
        <v>56003</v>
      </c>
      <c r="V241">
        <f>'B 103 Q2 2023'!V241</f>
        <v>159798</v>
      </c>
      <c r="W241">
        <f>'B 103 Q2 2023'!W241</f>
        <v>1122544</v>
      </c>
      <c r="X241">
        <f>'B 103 Q2 2023'!X241</f>
        <v>2232998</v>
      </c>
      <c r="Y241">
        <f>'B 103 Q2 2023'!Y241</f>
        <v>408</v>
      </c>
      <c r="Z241">
        <f>'B 103 Q2 2023'!Z241</f>
        <v>117914</v>
      </c>
      <c r="AA241">
        <f>'B 103 Q2 2023'!AA241</f>
        <v>1805212</v>
      </c>
      <c r="AB241">
        <f>'B 103 Q2 2023'!AB241</f>
        <v>4562230</v>
      </c>
      <c r="AC241">
        <f>'B 103 Q2 2023'!AC241</f>
        <v>10293470</v>
      </c>
      <c r="AD241">
        <f>'B 103 Q2 2023'!AD241</f>
        <v>3012856</v>
      </c>
      <c r="AE241">
        <f>'B 103 Q2 2023'!AE241</f>
        <v>91623</v>
      </c>
      <c r="AF241">
        <f>'B 103 Q2 2023'!AF241</f>
        <v>196533</v>
      </c>
      <c r="AG241">
        <f>'B 103 Q2 2023'!AG241</f>
        <v>2724700</v>
      </c>
      <c r="AH241">
        <f>'B 103 Q2 2023'!AH241</f>
        <v>1855946</v>
      </c>
      <c r="AI241">
        <f>'B 103 Q2 2023'!AI241</f>
        <v>580427</v>
      </c>
      <c r="AJ241">
        <f>'B 103 Q2 2023'!AJ241</f>
        <v>745825</v>
      </c>
      <c r="AK241">
        <f>'B 103 Q2 2023'!AK241</f>
        <v>529694</v>
      </c>
      <c r="AL241">
        <f>'B 103 Q2 2023'!AL241</f>
        <v>273548</v>
      </c>
      <c r="AM241">
        <f>'B 103 Q2 2023'!AM241</f>
        <v>1436135</v>
      </c>
      <c r="AN241">
        <f>'B 103 Q2 2023'!AN241</f>
        <v>90747</v>
      </c>
      <c r="AO241">
        <f>'B 103 Q2 2023'!AO241</f>
        <v>3624238</v>
      </c>
      <c r="AP241">
        <f>'B 103 Q2 2023'!AP241</f>
        <v>12921689</v>
      </c>
      <c r="AQ241">
        <f>'B 103 Q2 2023'!AQ241</f>
        <v>11858412</v>
      </c>
      <c r="AR241">
        <f>'B 103 Q2 2023'!AR241</f>
        <v>10269604</v>
      </c>
      <c r="AS241">
        <f>'B 103 Q2 2023'!AS241</f>
        <v>1588808</v>
      </c>
      <c r="AT241">
        <f>'B 103 Q2 2023'!AT241</f>
        <v>1794274</v>
      </c>
      <c r="AU241">
        <f>'B 103 Q2 2023'!AU241</f>
        <v>105.6571341062547</v>
      </c>
      <c r="AV241">
        <f>'B 103 Q2 2023'!AV241</f>
        <v>35.6618602049911</v>
      </c>
      <c r="AW241">
        <f>'B 103 Q2 2023'!AW241</f>
        <v>37.679299461572526</v>
      </c>
      <c r="AX241">
        <f>'B 103 Q2 2023'!AX241</f>
        <v>19633754</v>
      </c>
      <c r="AY241">
        <f>'B 103 Q2 2023'!AY241</f>
        <v>8437302</v>
      </c>
      <c r="AZ241">
        <f>'B 103 Q2 2023'!AZ241</f>
        <v>3052667</v>
      </c>
      <c r="BA241">
        <f>'B 103 Q2 2023'!BA241</f>
        <v>2893750</v>
      </c>
      <c r="BB241">
        <f>'B 103 Q2 2023'!BB241</f>
        <v>1166812</v>
      </c>
      <c r="BC241">
        <f>'B 103 Q2 2023'!BC241</f>
        <v>1324073</v>
      </c>
      <c r="BD241">
        <f>'B 103 Q2 2023'!BD241</f>
        <v>9340284</v>
      </c>
      <c r="BF241">
        <f t="shared" si="14"/>
        <v>105.6571341062547</v>
      </c>
      <c r="BG241">
        <f t="shared" si="12"/>
        <v>3624238</v>
      </c>
      <c r="BH241">
        <f t="shared" si="13"/>
        <v>3430187.6826937823</v>
      </c>
      <c r="BI241">
        <f t="shared" si="15"/>
        <v>2191905.6826937823</v>
      </c>
    </row>
    <row r="242" spans="1:61" x14ac:dyDescent="0.25">
      <c r="A242" t="str">
        <f>'B 103 Q2 2023'!A242</f>
        <v>2004Q2</v>
      </c>
      <c r="B242">
        <f>'B 103 Q2 2023'!B242</f>
        <v>23829834</v>
      </c>
      <c r="C242">
        <f>'B 103 Q2 2023'!C242</f>
        <v>12440076</v>
      </c>
      <c r="D242">
        <f>'B 103 Q2 2023'!D242</f>
        <v>6703604</v>
      </c>
      <c r="E242">
        <f>'B 103 Q2 2023'!E242</f>
        <v>3053160</v>
      </c>
      <c r="F242">
        <f>'B 103 Q2 2023'!F242</f>
        <v>1249646</v>
      </c>
      <c r="G242">
        <f>'B 103 Q2 2023'!G242</f>
        <v>1433666</v>
      </c>
      <c r="H242">
        <f>'B 103 Q2 2023'!H242</f>
        <v>11389758</v>
      </c>
      <c r="I242">
        <f>'B 103 Q2 2023'!I242</f>
        <v>47625</v>
      </c>
      <c r="J242">
        <f>'B 103 Q2 2023'!J242</f>
        <v>236337</v>
      </c>
      <c r="K242">
        <f>'B 103 Q2 2023'!K242</f>
        <v>360406</v>
      </c>
      <c r="L242">
        <f>'B 103 Q2 2023'!L242</f>
        <v>295646</v>
      </c>
      <c r="M242">
        <f>'B 103 Q2 2023'!M242</f>
        <v>4829</v>
      </c>
      <c r="N242">
        <f>'B 103 Q2 2023'!N242</f>
        <v>156791</v>
      </c>
      <c r="O242">
        <f>'B 103 Q2 2023'!O242</f>
        <v>78886</v>
      </c>
      <c r="P242">
        <f>'B 103 Q2 2023'!P242</f>
        <v>34008</v>
      </c>
      <c r="Q242">
        <f>'B 103 Q2 2023'!Q242</f>
        <v>11336</v>
      </c>
      <c r="R242">
        <f>'B 103 Q2 2023'!R242</f>
        <v>32561</v>
      </c>
      <c r="S242">
        <f>'B 103 Q2 2023'!S242</f>
        <v>115237</v>
      </c>
      <c r="T242">
        <f>'B 103 Q2 2023'!T242</f>
        <v>59137</v>
      </c>
      <c r="U242">
        <f>'B 103 Q2 2023'!U242</f>
        <v>56100</v>
      </c>
      <c r="V242">
        <f>'B 103 Q2 2023'!V242</f>
        <v>166055</v>
      </c>
      <c r="W242">
        <f>'B 103 Q2 2023'!W242</f>
        <v>1138964</v>
      </c>
      <c r="X242">
        <f>'B 103 Q2 2023'!X242</f>
        <v>2290847</v>
      </c>
      <c r="Y242">
        <f>'B 103 Q2 2023'!Y242</f>
        <v>447</v>
      </c>
      <c r="Z242">
        <f>'B 103 Q2 2023'!Z242</f>
        <v>118146</v>
      </c>
      <c r="AA242">
        <f>'B 103 Q2 2023'!AA242</f>
        <v>1860975</v>
      </c>
      <c r="AB242">
        <f>'B 103 Q2 2023'!AB242</f>
        <v>4597453</v>
      </c>
      <c r="AC242">
        <f>'B 103 Q2 2023'!AC242</f>
        <v>10412208</v>
      </c>
      <c r="AD242">
        <f>'B 103 Q2 2023'!AD242</f>
        <v>3008522</v>
      </c>
      <c r="AE242">
        <f>'B 103 Q2 2023'!AE242</f>
        <v>98673</v>
      </c>
      <c r="AF242">
        <f>'B 103 Q2 2023'!AF242</f>
        <v>202649</v>
      </c>
      <c r="AG242">
        <f>'B 103 Q2 2023'!AG242</f>
        <v>2707200</v>
      </c>
      <c r="AH242">
        <f>'B 103 Q2 2023'!AH242</f>
        <v>1880734</v>
      </c>
      <c r="AI242">
        <f>'B 103 Q2 2023'!AI242</f>
        <v>582182</v>
      </c>
      <c r="AJ242">
        <f>'B 103 Q2 2023'!AJ242</f>
        <v>756167</v>
      </c>
      <c r="AK242">
        <f>'B 103 Q2 2023'!AK242</f>
        <v>542386</v>
      </c>
      <c r="AL242">
        <f>'B 103 Q2 2023'!AL242</f>
        <v>265254</v>
      </c>
      <c r="AM242">
        <f>'B 103 Q2 2023'!AM242</f>
        <v>1443397</v>
      </c>
      <c r="AN242">
        <f>'B 103 Q2 2023'!AN242</f>
        <v>92174</v>
      </c>
      <c r="AO242">
        <f>'B 103 Q2 2023'!AO242</f>
        <v>3722127</v>
      </c>
      <c r="AP242">
        <f>'B 103 Q2 2023'!AP242</f>
        <v>13417626</v>
      </c>
      <c r="AQ242">
        <f>'B 103 Q2 2023'!AQ242</f>
        <v>12121492</v>
      </c>
      <c r="AR242">
        <f>'B 103 Q2 2023'!AR242</f>
        <v>10494872</v>
      </c>
      <c r="AS242">
        <f>'B 103 Q2 2023'!AS242</f>
        <v>1626620</v>
      </c>
      <c r="AT242">
        <f>'B 103 Q2 2023'!AT242</f>
        <v>1820690</v>
      </c>
      <c r="AU242">
        <f>'B 103 Q2 2023'!AU242</f>
        <v>103.9094524310344</v>
      </c>
      <c r="AV242">
        <f>'B 103 Q2 2023'!AV242</f>
        <v>35.06808370275278</v>
      </c>
      <c r="AW242">
        <f>'B 103 Q2 2023'!AW242</f>
        <v>36.43905375358721</v>
      </c>
      <c r="AX242">
        <f>'B 103 Q2 2023'!AX242</f>
        <v>19909958</v>
      </c>
      <c r="AY242">
        <f>'B 103 Q2 2023'!AY242</f>
        <v>8520200</v>
      </c>
      <c r="AZ242">
        <f>'B 103 Q2 2023'!AZ242</f>
        <v>3080113</v>
      </c>
      <c r="BA242">
        <f>'B 103 Q2 2023'!BA242</f>
        <v>2910341</v>
      </c>
      <c r="BB242">
        <f>'B 103 Q2 2023'!BB242</f>
        <v>1178340</v>
      </c>
      <c r="BC242">
        <f>'B 103 Q2 2023'!BC242</f>
        <v>1351406</v>
      </c>
      <c r="BD242">
        <f>'B 103 Q2 2023'!BD242</f>
        <v>9497750</v>
      </c>
      <c r="BF242">
        <f t="shared" si="14"/>
        <v>103.9094524310344</v>
      </c>
      <c r="BG242">
        <f t="shared" si="12"/>
        <v>3722127</v>
      </c>
      <c r="BH242">
        <f t="shared" si="13"/>
        <v>3582087.0122190355</v>
      </c>
      <c r="BI242">
        <f t="shared" si="15"/>
        <v>2332441.0122190355</v>
      </c>
    </row>
    <row r="243" spans="1:61" x14ac:dyDescent="0.25">
      <c r="A243" t="str">
        <f>'B 103 Q2 2023'!A243</f>
        <v>2004Q3</v>
      </c>
      <c r="B243">
        <f>'B 103 Q2 2023'!B243</f>
        <v>24483558</v>
      </c>
      <c r="C243">
        <f>'B 103 Q2 2023'!C243</f>
        <v>12935312</v>
      </c>
      <c r="D243">
        <f>'B 103 Q2 2023'!D243</f>
        <v>7133738</v>
      </c>
      <c r="E243">
        <f>'B 103 Q2 2023'!E243</f>
        <v>3074327</v>
      </c>
      <c r="F243">
        <f>'B 103 Q2 2023'!F243</f>
        <v>1260011</v>
      </c>
      <c r="G243">
        <f>'B 103 Q2 2023'!G243</f>
        <v>1467236</v>
      </c>
      <c r="H243">
        <f>'B 103 Q2 2023'!H243</f>
        <v>11548246</v>
      </c>
      <c r="I243">
        <f>'B 103 Q2 2023'!I243</f>
        <v>44697</v>
      </c>
      <c r="J243">
        <f>'B 103 Q2 2023'!J243</f>
        <v>253685</v>
      </c>
      <c r="K243">
        <f>'B 103 Q2 2023'!K243</f>
        <v>384213</v>
      </c>
      <c r="L243">
        <f>'B 103 Q2 2023'!L243</f>
        <v>296208</v>
      </c>
      <c r="M243">
        <f>'B 103 Q2 2023'!M243</f>
        <v>5719</v>
      </c>
      <c r="N243">
        <f>'B 103 Q2 2023'!N243</f>
        <v>159881</v>
      </c>
      <c r="O243">
        <f>'B 103 Q2 2023'!O243</f>
        <v>85624</v>
      </c>
      <c r="P243">
        <f>'B 103 Q2 2023'!P243</f>
        <v>31880</v>
      </c>
      <c r="Q243">
        <f>'B 103 Q2 2023'!Q243</f>
        <v>10627</v>
      </c>
      <c r="R243">
        <f>'B 103 Q2 2023'!R243</f>
        <v>31750</v>
      </c>
      <c r="S243">
        <f>'B 103 Q2 2023'!S243</f>
        <v>116972</v>
      </c>
      <c r="T243">
        <f>'B 103 Q2 2023'!T243</f>
        <v>62868</v>
      </c>
      <c r="U243">
        <f>'B 103 Q2 2023'!U243</f>
        <v>54104</v>
      </c>
      <c r="V243">
        <f>'B 103 Q2 2023'!V243</f>
        <v>168939</v>
      </c>
      <c r="W243">
        <f>'B 103 Q2 2023'!W243</f>
        <v>1114543</v>
      </c>
      <c r="X243">
        <f>'B 103 Q2 2023'!X243</f>
        <v>2338421</v>
      </c>
      <c r="Y243">
        <f>'B 103 Q2 2023'!Y243</f>
        <v>482</v>
      </c>
      <c r="Z243">
        <f>'B 103 Q2 2023'!Z243</f>
        <v>116560</v>
      </c>
      <c r="AA243">
        <f>'B 103 Q2 2023'!AA243</f>
        <v>1883098</v>
      </c>
      <c r="AB243">
        <f>'B 103 Q2 2023'!AB243</f>
        <v>4664828</v>
      </c>
      <c r="AC243">
        <f>'B 103 Q2 2023'!AC243</f>
        <v>10572642</v>
      </c>
      <c r="AD243">
        <f>'B 103 Q2 2023'!AD243</f>
        <v>3012383</v>
      </c>
      <c r="AE243">
        <f>'B 103 Q2 2023'!AE243</f>
        <v>105121</v>
      </c>
      <c r="AF243">
        <f>'B 103 Q2 2023'!AF243</f>
        <v>203989</v>
      </c>
      <c r="AG243">
        <f>'B 103 Q2 2023'!AG243</f>
        <v>2703273</v>
      </c>
      <c r="AH243">
        <f>'B 103 Q2 2023'!AH243</f>
        <v>1919804</v>
      </c>
      <c r="AI243">
        <f>'B 103 Q2 2023'!AI243</f>
        <v>592695</v>
      </c>
      <c r="AJ243">
        <f>'B 103 Q2 2023'!AJ243</f>
        <v>759267</v>
      </c>
      <c r="AK243">
        <f>'B 103 Q2 2023'!AK243</f>
        <v>567841</v>
      </c>
      <c r="AL243">
        <f>'B 103 Q2 2023'!AL243</f>
        <v>263561</v>
      </c>
      <c r="AM243">
        <f>'B 103 Q2 2023'!AM243</f>
        <v>1471093</v>
      </c>
      <c r="AN243">
        <f>'B 103 Q2 2023'!AN243</f>
        <v>100406</v>
      </c>
      <c r="AO243">
        <f>'B 103 Q2 2023'!AO243</f>
        <v>3805395</v>
      </c>
      <c r="AP243">
        <f>'B 103 Q2 2023'!AP243</f>
        <v>13910916</v>
      </c>
      <c r="AQ243">
        <f>'B 103 Q2 2023'!AQ243</f>
        <v>11826934</v>
      </c>
      <c r="AR243">
        <f>'B 103 Q2 2023'!AR243</f>
        <v>10186566</v>
      </c>
      <c r="AS243">
        <f>'B 103 Q2 2023'!AS243</f>
        <v>1640368</v>
      </c>
      <c r="AT243">
        <f>'B 103 Q2 2023'!AT243</f>
        <v>1841994</v>
      </c>
      <c r="AU243">
        <f>'B 103 Q2 2023'!AU243</f>
        <v>98.260446867755363</v>
      </c>
      <c r="AV243">
        <f>'B 103 Q2 2023'!AV243</f>
        <v>36.083199481597397</v>
      </c>
      <c r="AW243">
        <f>'B 103 Q2 2023'!AW243</f>
        <v>35.455513054801195</v>
      </c>
      <c r="AX243">
        <f>'B 103 Q2 2023'!AX243</f>
        <v>20160660</v>
      </c>
      <c r="AY243">
        <f>'B 103 Q2 2023'!AY243</f>
        <v>8612414</v>
      </c>
      <c r="AZ243">
        <f>'B 103 Q2 2023'!AZ243</f>
        <v>3107634</v>
      </c>
      <c r="BA243">
        <f>'B 103 Q2 2023'!BA243</f>
        <v>2930197</v>
      </c>
      <c r="BB243">
        <f>'B 103 Q2 2023'!BB243</f>
        <v>1191329</v>
      </c>
      <c r="BC243">
        <f>'B 103 Q2 2023'!BC243</f>
        <v>1383254</v>
      </c>
      <c r="BD243">
        <f>'B 103 Q2 2023'!BD243</f>
        <v>9588018</v>
      </c>
      <c r="BF243">
        <f t="shared" si="14"/>
        <v>98.260446867755363</v>
      </c>
      <c r="BG243">
        <f t="shared" si="12"/>
        <v>3805395</v>
      </c>
      <c r="BH243">
        <f t="shared" si="13"/>
        <v>3872763.7837038562</v>
      </c>
      <c r="BI243">
        <f t="shared" si="15"/>
        <v>2612752.7837038562</v>
      </c>
    </row>
    <row r="244" spans="1:61" x14ac:dyDescent="0.25">
      <c r="A244" t="str">
        <f>'B 103 Q2 2023'!A244</f>
        <v>2004Q4</v>
      </c>
      <c r="B244">
        <f>'B 103 Q2 2023'!B244</f>
        <v>25130326</v>
      </c>
      <c r="C244">
        <f>'B 103 Q2 2023'!C244</f>
        <v>13051597</v>
      </c>
      <c r="D244">
        <f>'B 103 Q2 2023'!D244</f>
        <v>7154987</v>
      </c>
      <c r="E244">
        <f>'B 103 Q2 2023'!E244</f>
        <v>3124560</v>
      </c>
      <c r="F244">
        <f>'B 103 Q2 2023'!F244</f>
        <v>1278453</v>
      </c>
      <c r="G244">
        <f>'B 103 Q2 2023'!G244</f>
        <v>1493596</v>
      </c>
      <c r="H244">
        <f>'B 103 Q2 2023'!H244</f>
        <v>12078729</v>
      </c>
      <c r="I244">
        <f>'B 103 Q2 2023'!I244</f>
        <v>53705</v>
      </c>
      <c r="J244">
        <f>'B 103 Q2 2023'!J244</f>
        <v>226807</v>
      </c>
      <c r="K244">
        <f>'B 103 Q2 2023'!K244</f>
        <v>370456</v>
      </c>
      <c r="L244">
        <f>'B 103 Q2 2023'!L244</f>
        <v>305966</v>
      </c>
      <c r="M244">
        <f>'B 103 Q2 2023'!M244</f>
        <v>6422</v>
      </c>
      <c r="N244">
        <f>'B 103 Q2 2023'!N244</f>
        <v>172188</v>
      </c>
      <c r="O244">
        <f>'B 103 Q2 2023'!O244</f>
        <v>95023</v>
      </c>
      <c r="P244">
        <f>'B 103 Q2 2023'!P244</f>
        <v>34014</v>
      </c>
      <c r="Q244">
        <f>'B 103 Q2 2023'!Q244</f>
        <v>11338</v>
      </c>
      <c r="R244">
        <f>'B 103 Q2 2023'!R244</f>
        <v>31813</v>
      </c>
      <c r="S244">
        <f>'B 103 Q2 2023'!S244</f>
        <v>125809</v>
      </c>
      <c r="T244">
        <f>'B 103 Q2 2023'!T244</f>
        <v>66598</v>
      </c>
      <c r="U244">
        <f>'B 103 Q2 2023'!U244</f>
        <v>59211</v>
      </c>
      <c r="V244">
        <f>'B 103 Q2 2023'!V244</f>
        <v>162684</v>
      </c>
      <c r="W244">
        <f>'B 103 Q2 2023'!W244</f>
        <v>1213832</v>
      </c>
      <c r="X244">
        <f>'B 103 Q2 2023'!X244</f>
        <v>2682900</v>
      </c>
      <c r="Y244">
        <f>'B 103 Q2 2023'!Y244</f>
        <v>487</v>
      </c>
      <c r="Z244">
        <f>'B 103 Q2 2023'!Z244</f>
        <v>125553</v>
      </c>
      <c r="AA244">
        <f>'B 103 Q2 2023'!AA244</f>
        <v>1830643</v>
      </c>
      <c r="AB244">
        <f>'B 103 Q2 2023'!AB244</f>
        <v>4801277</v>
      </c>
      <c r="AC244">
        <f>'B 103 Q2 2023'!AC244</f>
        <v>10653707</v>
      </c>
      <c r="AD244">
        <f>'B 103 Q2 2023'!AD244</f>
        <v>3000786</v>
      </c>
      <c r="AE244">
        <f>'B 103 Q2 2023'!AE244</f>
        <v>97782</v>
      </c>
      <c r="AF244">
        <f>'B 103 Q2 2023'!AF244</f>
        <v>205503</v>
      </c>
      <c r="AG244">
        <f>'B 103 Q2 2023'!AG244</f>
        <v>2697501</v>
      </c>
      <c r="AH244">
        <f>'B 103 Q2 2023'!AH244</f>
        <v>1992203</v>
      </c>
      <c r="AI244">
        <f>'B 103 Q2 2023'!AI244</f>
        <v>618002</v>
      </c>
      <c r="AJ244">
        <f>'B 103 Q2 2023'!AJ244</f>
        <v>793244</v>
      </c>
      <c r="AK244">
        <f>'B 103 Q2 2023'!AK244</f>
        <v>580957</v>
      </c>
      <c r="AL244">
        <f>'B 103 Q2 2023'!AL244</f>
        <v>262887</v>
      </c>
      <c r="AM244">
        <f>'B 103 Q2 2023'!AM244</f>
        <v>1499936</v>
      </c>
      <c r="AN244">
        <f>'B 103 Q2 2023'!AN244</f>
        <v>87996</v>
      </c>
      <c r="AO244">
        <f>'B 103 Q2 2023'!AO244</f>
        <v>3809899</v>
      </c>
      <c r="AP244">
        <f>'B 103 Q2 2023'!AP244</f>
        <v>14476619</v>
      </c>
      <c r="AQ244">
        <f>'B 103 Q2 2023'!AQ244</f>
        <v>12946710</v>
      </c>
      <c r="AR244">
        <f>'B 103 Q2 2023'!AR244</f>
        <v>11221273</v>
      </c>
      <c r="AS244">
        <f>'B 103 Q2 2023'!AS244</f>
        <v>1725437</v>
      </c>
      <c r="AT244">
        <f>'B 103 Q2 2023'!AT244</f>
        <v>1964420</v>
      </c>
      <c r="AU244">
        <f>'B 103 Q2 2023'!AU244</f>
        <v>103.0014708931829</v>
      </c>
      <c r="AV244">
        <f>'B 103 Q2 2023'!AV244</f>
        <v>33.484983038084962</v>
      </c>
      <c r="AW244">
        <f>'B 103 Q2 2023'!AW244</f>
        <v>34.490025057560288</v>
      </c>
      <c r="AX244">
        <f>'B 103 Q2 2023'!AX244</f>
        <v>20767675</v>
      </c>
      <c r="AY244">
        <f>'B 103 Q2 2023'!AY244</f>
        <v>8688946</v>
      </c>
      <c r="AZ244">
        <f>'B 103 Q2 2023'!AZ244</f>
        <v>3139871</v>
      </c>
      <c r="BA244">
        <f>'B 103 Q2 2023'!BA244</f>
        <v>2954068</v>
      </c>
      <c r="BB244">
        <f>'B 103 Q2 2023'!BB244</f>
        <v>1205387</v>
      </c>
      <c r="BC244">
        <f>'B 103 Q2 2023'!BC244</f>
        <v>1389620</v>
      </c>
      <c r="BD244">
        <f>'B 103 Q2 2023'!BD244</f>
        <v>10113968</v>
      </c>
      <c r="BF244">
        <f t="shared" si="14"/>
        <v>103.0014708931829</v>
      </c>
      <c r="BG244">
        <f t="shared" si="12"/>
        <v>3809899</v>
      </c>
      <c r="BH244">
        <f t="shared" si="13"/>
        <v>3698878.2460699365</v>
      </c>
      <c r="BI244">
        <f t="shared" si="15"/>
        <v>2420425.2460699365</v>
      </c>
    </row>
    <row r="245" spans="1:61" x14ac:dyDescent="0.25">
      <c r="A245" t="str">
        <f>'B 103 Q2 2023'!A245</f>
        <v>2005Q1</v>
      </c>
      <c r="B245">
        <f>'B 103 Q2 2023'!B245</f>
        <v>25696928</v>
      </c>
      <c r="C245">
        <f>'B 103 Q2 2023'!C245</f>
        <v>13438274</v>
      </c>
      <c r="D245">
        <f>'B 103 Q2 2023'!D245</f>
        <v>7424582</v>
      </c>
      <c r="E245">
        <f>'B 103 Q2 2023'!E245</f>
        <v>3178693</v>
      </c>
      <c r="F245">
        <f>'B 103 Q2 2023'!F245</f>
        <v>1297273</v>
      </c>
      <c r="G245">
        <f>'B 103 Q2 2023'!G245</f>
        <v>1537726</v>
      </c>
      <c r="H245">
        <f>'B 103 Q2 2023'!H245</f>
        <v>12258654</v>
      </c>
      <c r="I245">
        <f>'B 103 Q2 2023'!I245</f>
        <v>61301</v>
      </c>
      <c r="J245">
        <f>'B 103 Q2 2023'!J245</f>
        <v>225233</v>
      </c>
      <c r="K245">
        <f>'B 103 Q2 2023'!K245</f>
        <v>362506</v>
      </c>
      <c r="L245">
        <f>'B 103 Q2 2023'!L245</f>
        <v>307646</v>
      </c>
      <c r="M245">
        <f>'B 103 Q2 2023'!M245</f>
        <v>6190</v>
      </c>
      <c r="N245">
        <f>'B 103 Q2 2023'!N245</f>
        <v>189218</v>
      </c>
      <c r="O245">
        <f>'B 103 Q2 2023'!O245</f>
        <v>90942</v>
      </c>
      <c r="P245">
        <f>'B 103 Q2 2023'!P245</f>
        <v>49230</v>
      </c>
      <c r="Q245">
        <f>'B 103 Q2 2023'!Q245</f>
        <v>16410</v>
      </c>
      <c r="R245">
        <f>'B 103 Q2 2023'!R245</f>
        <v>32636</v>
      </c>
      <c r="S245">
        <f>'B 103 Q2 2023'!S245</f>
        <v>122355</v>
      </c>
      <c r="T245">
        <f>'B 103 Q2 2023'!T245</f>
        <v>67005</v>
      </c>
      <c r="U245">
        <f>'B 103 Q2 2023'!U245</f>
        <v>55350</v>
      </c>
      <c r="V245">
        <f>'B 103 Q2 2023'!V245</f>
        <v>163942</v>
      </c>
      <c r="W245">
        <f>'B 103 Q2 2023'!W245</f>
        <v>1137185</v>
      </c>
      <c r="X245">
        <f>'B 103 Q2 2023'!X245</f>
        <v>2736282</v>
      </c>
      <c r="Y245">
        <f>'B 103 Q2 2023'!Y245</f>
        <v>475</v>
      </c>
      <c r="Z245">
        <f>'B 103 Q2 2023'!Z245</f>
        <v>124068</v>
      </c>
      <c r="AA245">
        <f>'B 103 Q2 2023'!AA245</f>
        <v>1944055</v>
      </c>
      <c r="AB245">
        <f>'B 103 Q2 2023'!AB245</f>
        <v>4878198</v>
      </c>
      <c r="AC245">
        <f>'B 103 Q2 2023'!AC245</f>
        <v>10905781</v>
      </c>
      <c r="AD245">
        <f>'B 103 Q2 2023'!AD245</f>
        <v>3012366</v>
      </c>
      <c r="AE245">
        <f>'B 103 Q2 2023'!AE245</f>
        <v>112001</v>
      </c>
      <c r="AF245">
        <f>'B 103 Q2 2023'!AF245</f>
        <v>208499</v>
      </c>
      <c r="AG245">
        <f>'B 103 Q2 2023'!AG245</f>
        <v>2691866</v>
      </c>
      <c r="AH245">
        <f>'B 103 Q2 2023'!AH245</f>
        <v>2024403</v>
      </c>
      <c r="AI245">
        <f>'B 103 Q2 2023'!AI245</f>
        <v>610887</v>
      </c>
      <c r="AJ245">
        <f>'B 103 Q2 2023'!AJ245</f>
        <v>819713</v>
      </c>
      <c r="AK245">
        <f>'B 103 Q2 2023'!AK245</f>
        <v>593804</v>
      </c>
      <c r="AL245">
        <f>'B 103 Q2 2023'!AL245</f>
        <v>264266</v>
      </c>
      <c r="AM245">
        <f>'B 103 Q2 2023'!AM245</f>
        <v>1536003</v>
      </c>
      <c r="AN245">
        <f>'B 103 Q2 2023'!AN245</f>
        <v>99689</v>
      </c>
      <c r="AO245">
        <f>'B 103 Q2 2023'!AO245</f>
        <v>3969054</v>
      </c>
      <c r="AP245">
        <f>'B 103 Q2 2023'!AP245</f>
        <v>14791147</v>
      </c>
      <c r="AQ245">
        <f>'B 103 Q2 2023'!AQ245</f>
        <v>12902601</v>
      </c>
      <c r="AR245">
        <f>'B 103 Q2 2023'!AR245</f>
        <v>11013897</v>
      </c>
      <c r="AS245">
        <f>'B 103 Q2 2023'!AS245</f>
        <v>1888704</v>
      </c>
      <c r="AT245">
        <f>'B 103 Q2 2023'!AT245</f>
        <v>1990644</v>
      </c>
      <c r="AU245">
        <f>'B 103 Q2 2023'!AU245</f>
        <v>100.690264025636</v>
      </c>
      <c r="AV245">
        <f>'B 103 Q2 2023'!AV245</f>
        <v>33.819150865962953</v>
      </c>
      <c r="AW245">
        <f>'B 103 Q2 2023'!AW245</f>
        <v>34.052592298166246</v>
      </c>
      <c r="AX245">
        <f>'B 103 Q2 2023'!AX245</f>
        <v>21095738</v>
      </c>
      <c r="AY245">
        <f>'B 103 Q2 2023'!AY245</f>
        <v>8837084</v>
      </c>
      <c r="AZ245">
        <f>'B 103 Q2 2023'!AZ245</f>
        <v>3175329</v>
      </c>
      <c r="BA245">
        <f>'B 103 Q2 2023'!BA245</f>
        <v>2978601</v>
      </c>
      <c r="BB245">
        <f>'B 103 Q2 2023'!BB245</f>
        <v>1221310</v>
      </c>
      <c r="BC245">
        <f>'B 103 Q2 2023'!BC245</f>
        <v>1461844</v>
      </c>
      <c r="BD245">
        <f>'B 103 Q2 2023'!BD245</f>
        <v>10189957</v>
      </c>
      <c r="BF245">
        <f t="shared" si="14"/>
        <v>100.690264025636</v>
      </c>
      <c r="BG245">
        <f t="shared" si="12"/>
        <v>3969054</v>
      </c>
      <c r="BH245">
        <f t="shared" si="13"/>
        <v>3941844.8629645752</v>
      </c>
      <c r="BI245">
        <f t="shared" si="15"/>
        <v>2644571.8629645752</v>
      </c>
    </row>
    <row r="246" spans="1:61" x14ac:dyDescent="0.25">
      <c r="A246" t="str">
        <f>'B 103 Q2 2023'!A246</f>
        <v>2005Q2</v>
      </c>
      <c r="B246">
        <f>'B 103 Q2 2023'!B246</f>
        <v>26181776</v>
      </c>
      <c r="C246">
        <f>'B 103 Q2 2023'!C246</f>
        <v>13664112</v>
      </c>
      <c r="D246">
        <f>'B 103 Q2 2023'!D246</f>
        <v>7577068</v>
      </c>
      <c r="E246">
        <f>'B 103 Q2 2023'!E246</f>
        <v>3217511</v>
      </c>
      <c r="F246">
        <f>'B 103 Q2 2023'!F246</f>
        <v>1321544</v>
      </c>
      <c r="G246">
        <f>'B 103 Q2 2023'!G246</f>
        <v>1547989</v>
      </c>
      <c r="H246">
        <f>'B 103 Q2 2023'!H246</f>
        <v>12517664</v>
      </c>
      <c r="I246">
        <f>'B 103 Q2 2023'!I246</f>
        <v>57496</v>
      </c>
      <c r="J246">
        <f>'B 103 Q2 2023'!J246</f>
        <v>268152</v>
      </c>
      <c r="K246">
        <f>'B 103 Q2 2023'!K246</f>
        <v>343199</v>
      </c>
      <c r="L246">
        <f>'B 103 Q2 2023'!L246</f>
        <v>313360</v>
      </c>
      <c r="M246">
        <f>'B 103 Q2 2023'!M246</f>
        <v>8459</v>
      </c>
      <c r="N246">
        <f>'B 103 Q2 2023'!N246</f>
        <v>190900</v>
      </c>
      <c r="O246">
        <f>'B 103 Q2 2023'!O246</f>
        <v>90215</v>
      </c>
      <c r="P246">
        <f>'B 103 Q2 2023'!P246</f>
        <v>52929</v>
      </c>
      <c r="Q246">
        <f>'B 103 Q2 2023'!Q246</f>
        <v>17643</v>
      </c>
      <c r="R246">
        <f>'B 103 Q2 2023'!R246</f>
        <v>30113</v>
      </c>
      <c r="S246">
        <f>'B 103 Q2 2023'!S246</f>
        <v>123433</v>
      </c>
      <c r="T246">
        <f>'B 103 Q2 2023'!T246</f>
        <v>67417</v>
      </c>
      <c r="U246">
        <f>'B 103 Q2 2023'!U246</f>
        <v>56016</v>
      </c>
      <c r="V246">
        <f>'B 103 Q2 2023'!V246</f>
        <v>160764</v>
      </c>
      <c r="W246">
        <f>'B 103 Q2 2023'!W246</f>
        <v>1101851</v>
      </c>
      <c r="X246">
        <f>'B 103 Q2 2023'!X246</f>
        <v>2770784</v>
      </c>
      <c r="Y246">
        <f>'B 103 Q2 2023'!Y246</f>
        <v>481</v>
      </c>
      <c r="Z246">
        <f>'B 103 Q2 2023'!Z246</f>
        <v>125722</v>
      </c>
      <c r="AA246">
        <f>'B 103 Q2 2023'!AA246</f>
        <v>2031068</v>
      </c>
      <c r="AB246">
        <f>'B 103 Q2 2023'!AB246</f>
        <v>5021995</v>
      </c>
      <c r="AC246">
        <f>'B 103 Q2 2023'!AC246</f>
        <v>11100995</v>
      </c>
      <c r="AD246">
        <f>'B 103 Q2 2023'!AD246</f>
        <v>3005253</v>
      </c>
      <c r="AE246">
        <f>'B 103 Q2 2023'!AE246</f>
        <v>110679</v>
      </c>
      <c r="AF246">
        <f>'B 103 Q2 2023'!AF246</f>
        <v>222493</v>
      </c>
      <c r="AG246">
        <f>'B 103 Q2 2023'!AG246</f>
        <v>2672081</v>
      </c>
      <c r="AH246">
        <f>'B 103 Q2 2023'!AH246</f>
        <v>2114296</v>
      </c>
      <c r="AI246">
        <f>'B 103 Q2 2023'!AI246</f>
        <v>617057</v>
      </c>
      <c r="AJ246">
        <f>'B 103 Q2 2023'!AJ246</f>
        <v>849658</v>
      </c>
      <c r="AK246">
        <f>'B 103 Q2 2023'!AK246</f>
        <v>647580</v>
      </c>
      <c r="AL246">
        <f>'B 103 Q2 2023'!AL246</f>
        <v>241978</v>
      </c>
      <c r="AM246">
        <f>'B 103 Q2 2023'!AM246</f>
        <v>1589494</v>
      </c>
      <c r="AN246">
        <f>'B 103 Q2 2023'!AN246</f>
        <v>98061</v>
      </c>
      <c r="AO246">
        <f>'B 103 Q2 2023'!AO246</f>
        <v>4051913</v>
      </c>
      <c r="AP246">
        <f>'B 103 Q2 2023'!AP246</f>
        <v>15080781</v>
      </c>
      <c r="AQ246">
        <f>'B 103 Q2 2023'!AQ246</f>
        <v>13112723</v>
      </c>
      <c r="AR246">
        <f>'B 103 Q2 2023'!AR246</f>
        <v>11135826</v>
      </c>
      <c r="AS246">
        <f>'B 103 Q2 2023'!AS246</f>
        <v>1976897</v>
      </c>
      <c r="AT246">
        <f>'B 103 Q2 2023'!AT246</f>
        <v>2006820</v>
      </c>
      <c r="AU246">
        <f>'B 103 Q2 2023'!AU246</f>
        <v>100.2570321874248</v>
      </c>
      <c r="AV246">
        <f>'B 103 Q2 2023'!AV246</f>
        <v>33.860475681922289</v>
      </c>
      <c r="AW246">
        <f>'B 103 Q2 2023'!AW246</f>
        <v>33.947508003239967</v>
      </c>
      <c r="AX246">
        <f>'B 103 Q2 2023'!AX246</f>
        <v>21459871</v>
      </c>
      <c r="AY246">
        <f>'B 103 Q2 2023'!AY246</f>
        <v>8942207</v>
      </c>
      <c r="AZ246">
        <f>'B 103 Q2 2023'!AZ246</f>
        <v>3214970</v>
      </c>
      <c r="BA246">
        <f>'B 103 Q2 2023'!BA246</f>
        <v>3006191</v>
      </c>
      <c r="BB246">
        <f>'B 103 Q2 2023'!BB246</f>
        <v>1238483</v>
      </c>
      <c r="BC246">
        <f>'B 103 Q2 2023'!BC246</f>
        <v>1482563</v>
      </c>
      <c r="BD246">
        <f>'B 103 Q2 2023'!BD246</f>
        <v>10358876</v>
      </c>
      <c r="BF246">
        <f t="shared" si="14"/>
        <v>100.2570321874248</v>
      </c>
      <c r="BG246">
        <f t="shared" si="12"/>
        <v>4051913</v>
      </c>
      <c r="BH246">
        <f t="shared" si="13"/>
        <v>4041524.9799387436</v>
      </c>
      <c r="BI246">
        <f t="shared" si="15"/>
        <v>2719980.9799387436</v>
      </c>
    </row>
    <row r="247" spans="1:61" x14ac:dyDescent="0.25">
      <c r="A247" t="str">
        <f>'B 103 Q2 2023'!A247</f>
        <v>2005Q3</v>
      </c>
      <c r="B247">
        <f>'B 103 Q2 2023'!B247</f>
        <v>26860497</v>
      </c>
      <c r="C247">
        <f>'B 103 Q2 2023'!C247</f>
        <v>14074936</v>
      </c>
      <c r="D247">
        <f>'B 103 Q2 2023'!D247</f>
        <v>7923017</v>
      </c>
      <c r="E247">
        <f>'B 103 Q2 2023'!E247</f>
        <v>3227414</v>
      </c>
      <c r="F247">
        <f>'B 103 Q2 2023'!F247</f>
        <v>1340886</v>
      </c>
      <c r="G247">
        <f>'B 103 Q2 2023'!G247</f>
        <v>1583619</v>
      </c>
      <c r="H247">
        <f>'B 103 Q2 2023'!H247</f>
        <v>12785561</v>
      </c>
      <c r="I247">
        <f>'B 103 Q2 2023'!I247</f>
        <v>51419</v>
      </c>
      <c r="J247">
        <f>'B 103 Q2 2023'!J247</f>
        <v>304724</v>
      </c>
      <c r="K247">
        <f>'B 103 Q2 2023'!K247</f>
        <v>351596</v>
      </c>
      <c r="L247">
        <f>'B 103 Q2 2023'!L247</f>
        <v>329218</v>
      </c>
      <c r="M247">
        <f>'B 103 Q2 2023'!M247</f>
        <v>11692</v>
      </c>
      <c r="N247">
        <f>'B 103 Q2 2023'!N247</f>
        <v>196328</v>
      </c>
      <c r="O247">
        <f>'B 103 Q2 2023'!O247</f>
        <v>99352</v>
      </c>
      <c r="P247">
        <f>'B 103 Q2 2023'!P247</f>
        <v>48484</v>
      </c>
      <c r="Q247">
        <f>'B 103 Q2 2023'!Q247</f>
        <v>16161</v>
      </c>
      <c r="R247">
        <f>'B 103 Q2 2023'!R247</f>
        <v>32331</v>
      </c>
      <c r="S247">
        <f>'B 103 Q2 2023'!S247</f>
        <v>125631</v>
      </c>
      <c r="T247">
        <f>'B 103 Q2 2023'!T247</f>
        <v>67834</v>
      </c>
      <c r="U247">
        <f>'B 103 Q2 2023'!U247</f>
        <v>57797</v>
      </c>
      <c r="V247">
        <f>'B 103 Q2 2023'!V247</f>
        <v>168904</v>
      </c>
      <c r="W247">
        <f>'B 103 Q2 2023'!W247</f>
        <v>1089399</v>
      </c>
      <c r="X247">
        <f>'B 103 Q2 2023'!X247</f>
        <v>2750257</v>
      </c>
      <c r="Y247">
        <f>'B 103 Q2 2023'!Y247</f>
        <v>521</v>
      </c>
      <c r="Z247">
        <f>'B 103 Q2 2023'!Z247</f>
        <v>131207</v>
      </c>
      <c r="AA247">
        <f>'B 103 Q2 2023'!AA247</f>
        <v>2108390</v>
      </c>
      <c r="AB247">
        <f>'B 103 Q2 2023'!AB247</f>
        <v>5166275</v>
      </c>
      <c r="AC247">
        <f>'B 103 Q2 2023'!AC247</f>
        <v>11228700</v>
      </c>
      <c r="AD247">
        <f>'B 103 Q2 2023'!AD247</f>
        <v>3019023</v>
      </c>
      <c r="AE247">
        <f>'B 103 Q2 2023'!AE247</f>
        <v>116493</v>
      </c>
      <c r="AF247">
        <f>'B 103 Q2 2023'!AF247</f>
        <v>234126</v>
      </c>
      <c r="AG247">
        <f>'B 103 Q2 2023'!AG247</f>
        <v>2668404</v>
      </c>
      <c r="AH247">
        <f>'B 103 Q2 2023'!AH247</f>
        <v>2143460</v>
      </c>
      <c r="AI247">
        <f>'B 103 Q2 2023'!AI247</f>
        <v>589699</v>
      </c>
      <c r="AJ247">
        <f>'B 103 Q2 2023'!AJ247</f>
        <v>859401</v>
      </c>
      <c r="AK247">
        <f>'B 103 Q2 2023'!AK247</f>
        <v>694360</v>
      </c>
      <c r="AL247">
        <f>'B 103 Q2 2023'!AL247</f>
        <v>258843</v>
      </c>
      <c r="AM247">
        <f>'B 103 Q2 2023'!AM247</f>
        <v>1655679</v>
      </c>
      <c r="AN247">
        <f>'B 103 Q2 2023'!AN247</f>
        <v>96934</v>
      </c>
      <c r="AO247">
        <f>'B 103 Q2 2023'!AO247</f>
        <v>4054761</v>
      </c>
      <c r="AP247">
        <f>'B 103 Q2 2023'!AP247</f>
        <v>15631797</v>
      </c>
      <c r="AQ247">
        <f>'B 103 Q2 2023'!AQ247</f>
        <v>13566792</v>
      </c>
      <c r="AR247">
        <f>'B 103 Q2 2023'!AR247</f>
        <v>11561022</v>
      </c>
      <c r="AS247">
        <f>'B 103 Q2 2023'!AS247</f>
        <v>2005770</v>
      </c>
      <c r="AT247">
        <f>'B 103 Q2 2023'!AT247</f>
        <v>2030231</v>
      </c>
      <c r="AU247">
        <f>'B 103 Q2 2023'!AU247</f>
        <v>99.777540970089177</v>
      </c>
      <c r="AV247">
        <f>'B 103 Q2 2023'!AV247</f>
        <v>33.099156810126964</v>
      </c>
      <c r="AW247">
        <f>'B 103 Q2 2023'!AW247</f>
        <v>33.02552474697849</v>
      </c>
      <c r="AX247">
        <f>'B 103 Q2 2023'!AX247</f>
        <v>21848320</v>
      </c>
      <c r="AY247">
        <f>'B 103 Q2 2023'!AY247</f>
        <v>9062759</v>
      </c>
      <c r="AZ247">
        <f>'B 103 Q2 2023'!AZ247</f>
        <v>3259602</v>
      </c>
      <c r="BA247">
        <f>'B 103 Q2 2023'!BA247</f>
        <v>3037249</v>
      </c>
      <c r="BB247">
        <f>'B 103 Q2 2023'!BB247</f>
        <v>1256424</v>
      </c>
      <c r="BC247">
        <f>'B 103 Q2 2023'!BC247</f>
        <v>1509484</v>
      </c>
      <c r="BD247">
        <f>'B 103 Q2 2023'!BD247</f>
        <v>10619620</v>
      </c>
      <c r="BF247">
        <f t="shared" si="14"/>
        <v>99.777540970089177</v>
      </c>
      <c r="BG247">
        <f t="shared" si="12"/>
        <v>4054761</v>
      </c>
      <c r="BH247">
        <f t="shared" si="13"/>
        <v>4063801.2929337639</v>
      </c>
      <c r="BI247">
        <f t="shared" si="15"/>
        <v>2722915.2929337639</v>
      </c>
    </row>
    <row r="248" spans="1:61" x14ac:dyDescent="0.25">
      <c r="A248" t="str">
        <f>'B 103 Q2 2023'!A248</f>
        <v>2005Q4</v>
      </c>
      <c r="B248">
        <f>'B 103 Q2 2023'!B248</f>
        <v>27698772</v>
      </c>
      <c r="C248">
        <f>'B 103 Q2 2023'!C248</f>
        <v>14449285</v>
      </c>
      <c r="D248">
        <f>'B 103 Q2 2023'!D248</f>
        <v>8207511</v>
      </c>
      <c r="E248">
        <f>'B 103 Q2 2023'!E248</f>
        <v>3258070</v>
      </c>
      <c r="F248">
        <f>'B 103 Q2 2023'!F248</f>
        <v>1365017</v>
      </c>
      <c r="G248">
        <f>'B 103 Q2 2023'!G248</f>
        <v>1618687</v>
      </c>
      <c r="H248">
        <f>'B 103 Q2 2023'!H248</f>
        <v>13249487</v>
      </c>
      <c r="I248">
        <f>'B 103 Q2 2023'!I248</f>
        <v>63571</v>
      </c>
      <c r="J248">
        <f>'B 103 Q2 2023'!J248</f>
        <v>326889</v>
      </c>
      <c r="K248">
        <f>'B 103 Q2 2023'!K248</f>
        <v>380360</v>
      </c>
      <c r="L248">
        <f>'B 103 Q2 2023'!L248</f>
        <v>359020</v>
      </c>
      <c r="M248">
        <f>'B 103 Q2 2023'!M248</f>
        <v>14560</v>
      </c>
      <c r="N248">
        <f>'B 103 Q2 2023'!N248</f>
        <v>212576</v>
      </c>
      <c r="O248">
        <f>'B 103 Q2 2023'!O248</f>
        <v>110974</v>
      </c>
      <c r="P248">
        <f>'B 103 Q2 2023'!P248</f>
        <v>52117</v>
      </c>
      <c r="Q248">
        <f>'B 103 Q2 2023'!Q248</f>
        <v>17372</v>
      </c>
      <c r="R248">
        <f>'B 103 Q2 2023'!R248</f>
        <v>32113</v>
      </c>
      <c r="S248">
        <f>'B 103 Q2 2023'!S248</f>
        <v>127833</v>
      </c>
      <c r="T248">
        <f>'B 103 Q2 2023'!T248</f>
        <v>68250</v>
      </c>
      <c r="U248">
        <f>'B 103 Q2 2023'!U248</f>
        <v>59583</v>
      </c>
      <c r="V248">
        <f>'B 103 Q2 2023'!V248</f>
        <v>158934</v>
      </c>
      <c r="W248">
        <f>'B 103 Q2 2023'!W248</f>
        <v>1058806</v>
      </c>
      <c r="X248">
        <f>'B 103 Q2 2023'!X248</f>
        <v>2905296</v>
      </c>
      <c r="Y248">
        <f>'B 103 Q2 2023'!Y248</f>
        <v>529</v>
      </c>
      <c r="Z248">
        <f>'B 103 Q2 2023'!Z248</f>
        <v>134404</v>
      </c>
      <c r="AA248">
        <f>'B 103 Q2 2023'!AA248</f>
        <v>2108248</v>
      </c>
      <c r="AB248">
        <f>'B 103 Q2 2023'!AB248</f>
        <v>5398461</v>
      </c>
      <c r="AC248">
        <f>'B 103 Q2 2023'!AC248</f>
        <v>11397995</v>
      </c>
      <c r="AD248">
        <f>'B 103 Q2 2023'!AD248</f>
        <v>3000377</v>
      </c>
      <c r="AE248">
        <f>'B 103 Q2 2023'!AE248</f>
        <v>90071</v>
      </c>
      <c r="AF248">
        <f>'B 103 Q2 2023'!AF248</f>
        <v>250116</v>
      </c>
      <c r="AG248">
        <f>'B 103 Q2 2023'!AG248</f>
        <v>2660190</v>
      </c>
      <c r="AH248">
        <f>'B 103 Q2 2023'!AH248</f>
        <v>2260830</v>
      </c>
      <c r="AI248">
        <f>'B 103 Q2 2023'!AI248</f>
        <v>590882</v>
      </c>
      <c r="AJ248">
        <f>'B 103 Q2 2023'!AJ248</f>
        <v>903561</v>
      </c>
      <c r="AK248">
        <f>'B 103 Q2 2023'!AK248</f>
        <v>766386</v>
      </c>
      <c r="AL248">
        <f>'B 103 Q2 2023'!AL248</f>
        <v>276048</v>
      </c>
      <c r="AM248">
        <f>'B 103 Q2 2023'!AM248</f>
        <v>1699382</v>
      </c>
      <c r="AN248">
        <f>'B 103 Q2 2023'!AN248</f>
        <v>86222</v>
      </c>
      <c r="AO248">
        <f>'B 103 Q2 2023'!AO248</f>
        <v>4075136</v>
      </c>
      <c r="AP248">
        <f>'B 103 Q2 2023'!AP248</f>
        <v>16300777</v>
      </c>
      <c r="AQ248">
        <f>'B 103 Q2 2023'!AQ248</f>
        <v>13574117</v>
      </c>
      <c r="AR248">
        <f>'B 103 Q2 2023'!AR248</f>
        <v>11584994</v>
      </c>
      <c r="AS248">
        <f>'B 103 Q2 2023'!AS248</f>
        <v>1989123</v>
      </c>
      <c r="AT248">
        <f>'B 103 Q2 2023'!AT248</f>
        <v>2045086</v>
      </c>
      <c r="AU248">
        <f>'B 103 Q2 2023'!AU248</f>
        <v>95.818763537297443</v>
      </c>
      <c r="AV248">
        <f>'B 103 Q2 2023'!AV248</f>
        <v>33.684218999524887</v>
      </c>
      <c r="AW248">
        <f>'B 103 Q2 2023'!AW248</f>
        <v>32.275802152540166</v>
      </c>
      <c r="AX248">
        <f>'B 103 Q2 2023'!AX248</f>
        <v>22416171</v>
      </c>
      <c r="AY248">
        <f>'B 103 Q2 2023'!AY248</f>
        <v>9166684</v>
      </c>
      <c r="AZ248">
        <f>'B 103 Q2 2023'!AZ248</f>
        <v>3305526</v>
      </c>
      <c r="BA248">
        <f>'B 103 Q2 2023'!BA248</f>
        <v>3068660</v>
      </c>
      <c r="BB248">
        <f>'B 103 Q2 2023'!BB248</f>
        <v>1273185</v>
      </c>
      <c r="BC248">
        <f>'B 103 Q2 2023'!BC248</f>
        <v>1519313</v>
      </c>
      <c r="BD248">
        <f>'B 103 Q2 2023'!BD248</f>
        <v>11018176</v>
      </c>
      <c r="BF248">
        <f t="shared" si="14"/>
        <v>95.818763537297443</v>
      </c>
      <c r="BG248">
        <f t="shared" si="12"/>
        <v>4075136</v>
      </c>
      <c r="BH248">
        <f t="shared" si="13"/>
        <v>4252962.4152515326</v>
      </c>
      <c r="BI248">
        <f t="shared" si="15"/>
        <v>2887945.4152515326</v>
      </c>
    </row>
    <row r="249" spans="1:61" x14ac:dyDescent="0.25">
      <c r="A249" t="str">
        <f>'B 103 Q2 2023'!A249</f>
        <v>2006Q1</v>
      </c>
      <c r="B249">
        <f>'B 103 Q2 2023'!B249</f>
        <v>28405003</v>
      </c>
      <c r="C249">
        <f>'B 103 Q2 2023'!C249</f>
        <v>14798920</v>
      </c>
      <c r="D249">
        <f>'B 103 Q2 2023'!D249</f>
        <v>8465575</v>
      </c>
      <c r="E249">
        <f>'B 103 Q2 2023'!E249</f>
        <v>3305876</v>
      </c>
      <c r="F249">
        <f>'B 103 Q2 2023'!F249</f>
        <v>1388242</v>
      </c>
      <c r="G249">
        <f>'B 103 Q2 2023'!G249</f>
        <v>1639226</v>
      </c>
      <c r="H249">
        <f>'B 103 Q2 2023'!H249</f>
        <v>13606083</v>
      </c>
      <c r="I249">
        <f>'B 103 Q2 2023'!I249</f>
        <v>41996</v>
      </c>
      <c r="J249">
        <f>'B 103 Q2 2023'!J249</f>
        <v>305782</v>
      </c>
      <c r="K249">
        <f>'B 103 Q2 2023'!K249</f>
        <v>375331</v>
      </c>
      <c r="L249">
        <f>'B 103 Q2 2023'!L249</f>
        <v>363225</v>
      </c>
      <c r="M249">
        <f>'B 103 Q2 2023'!M249</f>
        <v>10103</v>
      </c>
      <c r="N249">
        <f>'B 103 Q2 2023'!N249</f>
        <v>206557</v>
      </c>
      <c r="O249">
        <f>'B 103 Q2 2023'!O249</f>
        <v>105397</v>
      </c>
      <c r="P249">
        <f>'B 103 Q2 2023'!P249</f>
        <v>50010</v>
      </c>
      <c r="Q249">
        <f>'B 103 Q2 2023'!Q249</f>
        <v>16670</v>
      </c>
      <c r="R249">
        <f>'B 103 Q2 2023'!R249</f>
        <v>34480</v>
      </c>
      <c r="S249">
        <f>'B 103 Q2 2023'!S249</f>
        <v>119291</v>
      </c>
      <c r="T249">
        <f>'B 103 Q2 2023'!T249</f>
        <v>66171</v>
      </c>
      <c r="U249">
        <f>'B 103 Q2 2023'!U249</f>
        <v>53120</v>
      </c>
      <c r="V249">
        <f>'B 103 Q2 2023'!V249</f>
        <v>160028</v>
      </c>
      <c r="W249">
        <f>'B 103 Q2 2023'!W249</f>
        <v>1043745</v>
      </c>
      <c r="X249">
        <f>'B 103 Q2 2023'!X249</f>
        <v>3144016</v>
      </c>
      <c r="Y249">
        <f>'B 103 Q2 2023'!Y249</f>
        <v>538</v>
      </c>
      <c r="Z249">
        <f>'B 103 Q2 2023'!Z249</f>
        <v>146510</v>
      </c>
      <c r="AA249">
        <f>'B 103 Q2 2023'!AA249</f>
        <v>2167880</v>
      </c>
      <c r="AB249">
        <f>'B 103 Q2 2023'!AB249</f>
        <v>5521081</v>
      </c>
      <c r="AC249">
        <f>'B 103 Q2 2023'!AC249</f>
        <v>11577406</v>
      </c>
      <c r="AD249">
        <f>'B 103 Q2 2023'!AD249</f>
        <v>3027049</v>
      </c>
      <c r="AE249">
        <f>'B 103 Q2 2023'!AE249</f>
        <v>96494</v>
      </c>
      <c r="AF249">
        <f>'B 103 Q2 2023'!AF249</f>
        <v>257523</v>
      </c>
      <c r="AG249">
        <f>'B 103 Q2 2023'!AG249</f>
        <v>2673032</v>
      </c>
      <c r="AH249">
        <f>'B 103 Q2 2023'!AH249</f>
        <v>2311473</v>
      </c>
      <c r="AI249">
        <f>'B 103 Q2 2023'!AI249</f>
        <v>600599</v>
      </c>
      <c r="AJ249">
        <f>'B 103 Q2 2023'!AJ249</f>
        <v>922012</v>
      </c>
      <c r="AK249">
        <f>'B 103 Q2 2023'!AK249</f>
        <v>788862</v>
      </c>
      <c r="AL249">
        <f>'B 103 Q2 2023'!AL249</f>
        <v>282956</v>
      </c>
      <c r="AM249">
        <f>'B 103 Q2 2023'!AM249</f>
        <v>1708719</v>
      </c>
      <c r="AN249">
        <f>'B 103 Q2 2023'!AN249</f>
        <v>98139</v>
      </c>
      <c r="AO249">
        <f>'B 103 Q2 2023'!AO249</f>
        <v>4149070</v>
      </c>
      <c r="AP249">
        <f>'B 103 Q2 2023'!AP249</f>
        <v>16827597</v>
      </c>
      <c r="AQ249">
        <f>'B 103 Q2 2023'!AQ249</f>
        <v>14510242</v>
      </c>
      <c r="AR249">
        <f>'B 103 Q2 2023'!AR249</f>
        <v>12310598</v>
      </c>
      <c r="AS249">
        <f>'B 103 Q2 2023'!AS249</f>
        <v>2199644</v>
      </c>
      <c r="AT249">
        <f>'B 103 Q2 2023'!AT249</f>
        <v>2127680</v>
      </c>
      <c r="AU249">
        <f>'B 103 Q2 2023'!AU249</f>
        <v>98.872835567926373</v>
      </c>
      <c r="AV249">
        <f>'B 103 Q2 2023'!AV249</f>
        <v>32.086470617139</v>
      </c>
      <c r="AW249">
        <f>'B 103 Q2 2023'!AW249</f>
        <v>31.724803332834849</v>
      </c>
      <c r="AX249">
        <f>'B 103 Q2 2023'!AX249</f>
        <v>22927686</v>
      </c>
      <c r="AY249">
        <f>'B 103 Q2 2023'!AY249</f>
        <v>9321603</v>
      </c>
      <c r="AZ249">
        <f>'B 103 Q2 2023'!AZ249</f>
        <v>3350869</v>
      </c>
      <c r="BA249">
        <f>'B 103 Q2 2023'!BA249</f>
        <v>3107373</v>
      </c>
      <c r="BB249">
        <f>'B 103 Q2 2023'!BB249</f>
        <v>1290940</v>
      </c>
      <c r="BC249">
        <f>'B 103 Q2 2023'!BC249</f>
        <v>1572421</v>
      </c>
      <c r="BD249">
        <f>'B 103 Q2 2023'!BD249</f>
        <v>11350280</v>
      </c>
      <c r="BF249">
        <f t="shared" si="14"/>
        <v>98.872835567926373</v>
      </c>
      <c r="BG249">
        <f t="shared" si="12"/>
        <v>4149070</v>
      </c>
      <c r="BH249">
        <f t="shared" si="13"/>
        <v>4196369.989965098</v>
      </c>
      <c r="BI249">
        <f t="shared" si="15"/>
        <v>2808127.989965098</v>
      </c>
    </row>
    <row r="250" spans="1:61" x14ac:dyDescent="0.25">
      <c r="A250" t="str">
        <f>'B 103 Q2 2023'!A250</f>
        <v>2006Q2</v>
      </c>
      <c r="B250">
        <f>'B 103 Q2 2023'!B250</f>
        <v>29095948</v>
      </c>
      <c r="C250">
        <f>'B 103 Q2 2023'!C250</f>
        <v>15294664</v>
      </c>
      <c r="D250">
        <f>'B 103 Q2 2023'!D250</f>
        <v>8851548</v>
      </c>
      <c r="E250">
        <f>'B 103 Q2 2023'!E250</f>
        <v>3352934</v>
      </c>
      <c r="F250">
        <f>'B 103 Q2 2023'!F250</f>
        <v>1404930</v>
      </c>
      <c r="G250">
        <f>'B 103 Q2 2023'!G250</f>
        <v>1685252</v>
      </c>
      <c r="H250">
        <f>'B 103 Q2 2023'!H250</f>
        <v>13801284</v>
      </c>
      <c r="I250">
        <f>'B 103 Q2 2023'!I250</f>
        <v>53045</v>
      </c>
      <c r="J250">
        <f>'B 103 Q2 2023'!J250</f>
        <v>269150</v>
      </c>
      <c r="K250">
        <f>'B 103 Q2 2023'!K250</f>
        <v>355438</v>
      </c>
      <c r="L250">
        <f>'B 103 Q2 2023'!L250</f>
        <v>377091</v>
      </c>
      <c r="M250">
        <f>'B 103 Q2 2023'!M250</f>
        <v>12154</v>
      </c>
      <c r="N250">
        <f>'B 103 Q2 2023'!N250</f>
        <v>209504</v>
      </c>
      <c r="O250">
        <f>'B 103 Q2 2023'!O250</f>
        <v>118946</v>
      </c>
      <c r="P250">
        <f>'B 103 Q2 2023'!P250</f>
        <v>44880</v>
      </c>
      <c r="Q250">
        <f>'B 103 Q2 2023'!Q250</f>
        <v>14960</v>
      </c>
      <c r="R250">
        <f>'B 103 Q2 2023'!R250</f>
        <v>30718</v>
      </c>
      <c r="S250">
        <f>'B 103 Q2 2023'!S250</f>
        <v>114126</v>
      </c>
      <c r="T250">
        <f>'B 103 Q2 2023'!T250</f>
        <v>64068</v>
      </c>
      <c r="U250">
        <f>'B 103 Q2 2023'!U250</f>
        <v>50058</v>
      </c>
      <c r="V250">
        <f>'B 103 Q2 2023'!V250</f>
        <v>152763</v>
      </c>
      <c r="W250">
        <f>'B 103 Q2 2023'!W250</f>
        <v>970391</v>
      </c>
      <c r="X250">
        <f>'B 103 Q2 2023'!X250</f>
        <v>3155716</v>
      </c>
      <c r="Y250">
        <f>'B 103 Q2 2023'!Y250</f>
        <v>548</v>
      </c>
      <c r="Z250">
        <f>'B 103 Q2 2023'!Z250</f>
        <v>149921</v>
      </c>
      <c r="AA250">
        <f>'B 103 Q2 2023'!AA250</f>
        <v>2235216</v>
      </c>
      <c r="AB250">
        <f>'B 103 Q2 2023'!AB250</f>
        <v>5746221</v>
      </c>
      <c r="AC250">
        <f>'B 103 Q2 2023'!AC250</f>
        <v>11851575</v>
      </c>
      <c r="AD250">
        <f>'B 103 Q2 2023'!AD250</f>
        <v>3084498</v>
      </c>
      <c r="AE250">
        <f>'B 103 Q2 2023'!AE250</f>
        <v>111671</v>
      </c>
      <c r="AF250">
        <f>'B 103 Q2 2023'!AF250</f>
        <v>274074</v>
      </c>
      <c r="AG250">
        <f>'B 103 Q2 2023'!AG250</f>
        <v>2698753</v>
      </c>
      <c r="AH250">
        <f>'B 103 Q2 2023'!AH250</f>
        <v>2378127</v>
      </c>
      <c r="AI250">
        <f>'B 103 Q2 2023'!AI250</f>
        <v>598879</v>
      </c>
      <c r="AJ250">
        <f>'B 103 Q2 2023'!AJ250</f>
        <v>974198</v>
      </c>
      <c r="AK250">
        <f>'B 103 Q2 2023'!AK250</f>
        <v>805049</v>
      </c>
      <c r="AL250">
        <f>'B 103 Q2 2023'!AL250</f>
        <v>297905</v>
      </c>
      <c r="AM250">
        <f>'B 103 Q2 2023'!AM250</f>
        <v>1760837</v>
      </c>
      <c r="AN250">
        <f>'B 103 Q2 2023'!AN250</f>
        <v>95147</v>
      </c>
      <c r="AO250">
        <f>'B 103 Q2 2023'!AO250</f>
        <v>4235061</v>
      </c>
      <c r="AP250">
        <f>'B 103 Q2 2023'!AP250</f>
        <v>17244373</v>
      </c>
      <c r="AQ250">
        <f>'B 103 Q2 2023'!AQ250</f>
        <v>13908849</v>
      </c>
      <c r="AR250">
        <f>'B 103 Q2 2023'!AR250</f>
        <v>11801409</v>
      </c>
      <c r="AS250">
        <f>'B 103 Q2 2023'!AS250</f>
        <v>2107440</v>
      </c>
      <c r="AT250">
        <f>'B 103 Q2 2023'!AT250</f>
        <v>2100715</v>
      </c>
      <c r="AU250">
        <f>'B 103 Q2 2023'!AU250</f>
        <v>92.839351342662084</v>
      </c>
      <c r="AV250">
        <f>'B 103 Q2 2023'!AV250</f>
        <v>34.121010272051045</v>
      </c>
      <c r="AW250">
        <f>'B 103 Q2 2023'!AW250</f>
        <v>31.677724608135289</v>
      </c>
      <c r="AX250">
        <f>'B 103 Q2 2023'!AX250</f>
        <v>23280957</v>
      </c>
      <c r="AY250">
        <f>'B 103 Q2 2023'!AY250</f>
        <v>9479673</v>
      </c>
      <c r="AZ250">
        <f>'B 103 Q2 2023'!AZ250</f>
        <v>3407869</v>
      </c>
      <c r="BA250">
        <f>'B 103 Q2 2023'!BA250</f>
        <v>3146919</v>
      </c>
      <c r="BB250">
        <f>'B 103 Q2 2023'!BB250</f>
        <v>1309595</v>
      </c>
      <c r="BC250">
        <f>'B 103 Q2 2023'!BC250</f>
        <v>1615290</v>
      </c>
      <c r="BD250">
        <f>'B 103 Q2 2023'!BD250</f>
        <v>11429382</v>
      </c>
      <c r="BF250">
        <f t="shared" si="14"/>
        <v>92.839351342662084</v>
      </c>
      <c r="BG250">
        <f t="shared" si="12"/>
        <v>4235061</v>
      </c>
      <c r="BH250">
        <f t="shared" si="13"/>
        <v>4561708.950732274</v>
      </c>
      <c r="BI250">
        <f t="shared" si="15"/>
        <v>3156778.950732274</v>
      </c>
    </row>
    <row r="251" spans="1:61" x14ac:dyDescent="0.25">
      <c r="A251" t="str">
        <f>'B 103 Q2 2023'!A251</f>
        <v>2006Q3</v>
      </c>
      <c r="B251">
        <f>'B 103 Q2 2023'!B251</f>
        <v>29711919</v>
      </c>
      <c r="C251">
        <f>'B 103 Q2 2023'!C251</f>
        <v>15643468</v>
      </c>
      <c r="D251">
        <f>'B 103 Q2 2023'!D251</f>
        <v>9090322</v>
      </c>
      <c r="E251">
        <f>'B 103 Q2 2023'!E251</f>
        <v>3419684</v>
      </c>
      <c r="F251">
        <f>'B 103 Q2 2023'!F251</f>
        <v>1424305</v>
      </c>
      <c r="G251">
        <f>'B 103 Q2 2023'!G251</f>
        <v>1709158</v>
      </c>
      <c r="H251">
        <f>'B 103 Q2 2023'!H251</f>
        <v>14068451</v>
      </c>
      <c r="I251">
        <f>'B 103 Q2 2023'!I251</f>
        <v>43697</v>
      </c>
      <c r="J251">
        <f>'B 103 Q2 2023'!J251</f>
        <v>264911</v>
      </c>
      <c r="K251">
        <f>'B 103 Q2 2023'!K251</f>
        <v>356342</v>
      </c>
      <c r="L251">
        <f>'B 103 Q2 2023'!L251</f>
        <v>398615</v>
      </c>
      <c r="M251">
        <f>'B 103 Q2 2023'!M251</f>
        <v>12668</v>
      </c>
      <c r="N251">
        <f>'B 103 Q2 2023'!N251</f>
        <v>205727</v>
      </c>
      <c r="O251">
        <f>'B 103 Q2 2023'!O251</f>
        <v>118689</v>
      </c>
      <c r="P251">
        <f>'B 103 Q2 2023'!P251</f>
        <v>44794</v>
      </c>
      <c r="Q251">
        <f>'B 103 Q2 2023'!Q251</f>
        <v>14931</v>
      </c>
      <c r="R251">
        <f>'B 103 Q2 2023'!R251</f>
        <v>27313</v>
      </c>
      <c r="S251">
        <f>'B 103 Q2 2023'!S251</f>
        <v>110266</v>
      </c>
      <c r="T251">
        <f>'B 103 Q2 2023'!T251</f>
        <v>61942</v>
      </c>
      <c r="U251">
        <f>'B 103 Q2 2023'!U251</f>
        <v>48324</v>
      </c>
      <c r="V251">
        <f>'B 103 Q2 2023'!V251</f>
        <v>153617</v>
      </c>
      <c r="W251">
        <f>'B 103 Q2 2023'!W251</f>
        <v>964281</v>
      </c>
      <c r="X251">
        <f>'B 103 Q2 2023'!X251</f>
        <v>3314585</v>
      </c>
      <c r="Y251">
        <f>'B 103 Q2 2023'!Y251</f>
        <v>566</v>
      </c>
      <c r="Z251">
        <f>'B 103 Q2 2023'!Z251</f>
        <v>159532</v>
      </c>
      <c r="AA251">
        <f>'B 103 Q2 2023'!AA251</f>
        <v>2217738</v>
      </c>
      <c r="AB251">
        <f>'B 103 Q2 2023'!AB251</f>
        <v>5865906</v>
      </c>
      <c r="AC251">
        <f>'B 103 Q2 2023'!AC251</f>
        <v>11945319</v>
      </c>
      <c r="AD251">
        <f>'B 103 Q2 2023'!AD251</f>
        <v>3104065</v>
      </c>
      <c r="AE251">
        <f>'B 103 Q2 2023'!AE251</f>
        <v>110579</v>
      </c>
      <c r="AF251">
        <f>'B 103 Q2 2023'!AF251</f>
        <v>281864</v>
      </c>
      <c r="AG251">
        <f>'B 103 Q2 2023'!AG251</f>
        <v>2711622</v>
      </c>
      <c r="AH251">
        <f>'B 103 Q2 2023'!AH251</f>
        <v>2406228</v>
      </c>
      <c r="AI251">
        <f>'B 103 Q2 2023'!AI251</f>
        <v>607576</v>
      </c>
      <c r="AJ251">
        <f>'B 103 Q2 2023'!AJ251</f>
        <v>967008</v>
      </c>
      <c r="AK251">
        <f>'B 103 Q2 2023'!AK251</f>
        <v>831644</v>
      </c>
      <c r="AL251">
        <f>'B 103 Q2 2023'!AL251</f>
        <v>310960</v>
      </c>
      <c r="AM251">
        <f>'B 103 Q2 2023'!AM251</f>
        <v>1777183</v>
      </c>
      <c r="AN251">
        <f>'B 103 Q2 2023'!AN251</f>
        <v>94466</v>
      </c>
      <c r="AO251">
        <f>'B 103 Q2 2023'!AO251</f>
        <v>4252417</v>
      </c>
      <c r="AP251">
        <f>'B 103 Q2 2023'!AP251</f>
        <v>17766600</v>
      </c>
      <c r="AQ251">
        <f>'B 103 Q2 2023'!AQ251</f>
        <v>14257382</v>
      </c>
      <c r="AR251">
        <f>'B 103 Q2 2023'!AR251</f>
        <v>12107129</v>
      </c>
      <c r="AS251">
        <f>'B 103 Q2 2023'!AS251</f>
        <v>2150253</v>
      </c>
      <c r="AT251">
        <f>'B 103 Q2 2023'!AT251</f>
        <v>2216374</v>
      </c>
      <c r="AU251">
        <f>'B 103 Q2 2023'!AU251</f>
        <v>92.723175364725861</v>
      </c>
      <c r="AV251">
        <f>'B 103 Q2 2023'!AV251</f>
        <v>33.448918105765678</v>
      </c>
      <c r="AW251">
        <f>'B 103 Q2 2023'!AW251</f>
        <v>31.014898992812647</v>
      </c>
      <c r="AX251">
        <f>'B 103 Q2 2023'!AX251</f>
        <v>23694302</v>
      </c>
      <c r="AY251">
        <f>'B 103 Q2 2023'!AY251</f>
        <v>9625851</v>
      </c>
      <c r="AZ251">
        <f>'B 103 Q2 2023'!AZ251</f>
        <v>3462171</v>
      </c>
      <c r="BA251">
        <f>'B 103 Q2 2023'!BA251</f>
        <v>3186885</v>
      </c>
      <c r="BB251">
        <f>'B 103 Q2 2023'!BB251</f>
        <v>1330268</v>
      </c>
      <c r="BC251">
        <f>'B 103 Q2 2023'!BC251</f>
        <v>1646527</v>
      </c>
      <c r="BD251">
        <f>'B 103 Q2 2023'!BD251</f>
        <v>11748983</v>
      </c>
      <c r="BF251">
        <f t="shared" si="14"/>
        <v>92.723175364725861</v>
      </c>
      <c r="BG251">
        <f t="shared" si="12"/>
        <v>4252417</v>
      </c>
      <c r="BH251">
        <f t="shared" si="13"/>
        <v>4586142.5509568155</v>
      </c>
      <c r="BI251">
        <f t="shared" si="15"/>
        <v>3161837.5509568155</v>
      </c>
    </row>
    <row r="252" spans="1:61" x14ac:dyDescent="0.25">
      <c r="A252" t="str">
        <f>'B 103 Q2 2023'!A252</f>
        <v>2006Q4</v>
      </c>
      <c r="B252">
        <f>'B 103 Q2 2023'!B252</f>
        <v>30460616</v>
      </c>
      <c r="C252">
        <f>'B 103 Q2 2023'!C252</f>
        <v>15949055</v>
      </c>
      <c r="D252">
        <f>'B 103 Q2 2023'!D252</f>
        <v>9297873</v>
      </c>
      <c r="E252">
        <f>'B 103 Q2 2023'!E252</f>
        <v>3481338</v>
      </c>
      <c r="F252">
        <f>'B 103 Q2 2023'!F252</f>
        <v>1449818</v>
      </c>
      <c r="G252">
        <f>'B 103 Q2 2023'!G252</f>
        <v>1720026</v>
      </c>
      <c r="H252">
        <f>'B 103 Q2 2023'!H252</f>
        <v>14511561</v>
      </c>
      <c r="I252">
        <f>'B 103 Q2 2023'!I252</f>
        <v>49336</v>
      </c>
      <c r="J252">
        <f>'B 103 Q2 2023'!J252</f>
        <v>249199</v>
      </c>
      <c r="K252">
        <f>'B 103 Q2 2023'!K252</f>
        <v>386992</v>
      </c>
      <c r="L252">
        <f>'B 103 Q2 2023'!L252</f>
        <v>428003</v>
      </c>
      <c r="M252">
        <f>'B 103 Q2 2023'!M252</f>
        <v>15533</v>
      </c>
      <c r="N252">
        <f>'B 103 Q2 2023'!N252</f>
        <v>211417</v>
      </c>
      <c r="O252">
        <f>'B 103 Q2 2023'!O252</f>
        <v>122669</v>
      </c>
      <c r="P252">
        <f>'B 103 Q2 2023'!P252</f>
        <v>45463</v>
      </c>
      <c r="Q252">
        <f>'B 103 Q2 2023'!Q252</f>
        <v>15154</v>
      </c>
      <c r="R252">
        <f>'B 103 Q2 2023'!R252</f>
        <v>28131</v>
      </c>
      <c r="S252">
        <f>'B 103 Q2 2023'!S252</f>
        <v>108110</v>
      </c>
      <c r="T252">
        <f>'B 103 Q2 2023'!T252</f>
        <v>59817</v>
      </c>
      <c r="U252">
        <f>'B 103 Q2 2023'!U252</f>
        <v>48293</v>
      </c>
      <c r="V252">
        <f>'B 103 Q2 2023'!V252</f>
        <v>147594</v>
      </c>
      <c r="W252">
        <f>'B 103 Q2 2023'!W252</f>
        <v>964060</v>
      </c>
      <c r="X252">
        <f>'B 103 Q2 2023'!X252</f>
        <v>3600319</v>
      </c>
      <c r="Y252">
        <f>'B 103 Q2 2023'!Y252</f>
        <v>580</v>
      </c>
      <c r="Z252">
        <f>'B 103 Q2 2023'!Z252</f>
        <v>173221</v>
      </c>
      <c r="AA252">
        <f>'B 103 Q2 2023'!AA252</f>
        <v>2099243</v>
      </c>
      <c r="AB252">
        <f>'B 103 Q2 2023'!AB252</f>
        <v>6077954</v>
      </c>
      <c r="AC252">
        <f>'B 103 Q2 2023'!AC252</f>
        <v>12052061</v>
      </c>
      <c r="AD252">
        <f>'B 103 Q2 2023'!AD252</f>
        <v>3153605</v>
      </c>
      <c r="AE252">
        <f>'B 103 Q2 2023'!AE252</f>
        <v>112517</v>
      </c>
      <c r="AF252">
        <f>'B 103 Q2 2023'!AF252</f>
        <v>304116</v>
      </c>
      <c r="AG252">
        <f>'B 103 Q2 2023'!AG252</f>
        <v>2736972</v>
      </c>
      <c r="AH252">
        <f>'B 103 Q2 2023'!AH252</f>
        <v>2512551</v>
      </c>
      <c r="AI252">
        <f>'B 103 Q2 2023'!AI252</f>
        <v>612332</v>
      </c>
      <c r="AJ252">
        <f>'B 103 Q2 2023'!AJ252</f>
        <v>1028421</v>
      </c>
      <c r="AK252">
        <f>'B 103 Q2 2023'!AK252</f>
        <v>871797</v>
      </c>
      <c r="AL252">
        <f>'B 103 Q2 2023'!AL252</f>
        <v>322943</v>
      </c>
      <c r="AM252">
        <f>'B 103 Q2 2023'!AM252</f>
        <v>1812989</v>
      </c>
      <c r="AN252">
        <f>'B 103 Q2 2023'!AN252</f>
        <v>85421</v>
      </c>
      <c r="AO252">
        <f>'B 103 Q2 2023'!AO252</f>
        <v>4164552</v>
      </c>
      <c r="AP252">
        <f>'B 103 Q2 2023'!AP252</f>
        <v>18408555</v>
      </c>
      <c r="AQ252">
        <f>'B 103 Q2 2023'!AQ252</f>
        <v>15089636</v>
      </c>
      <c r="AR252">
        <f>'B 103 Q2 2023'!AR252</f>
        <v>12846800</v>
      </c>
      <c r="AS252">
        <f>'B 103 Q2 2023'!AS252</f>
        <v>2242836</v>
      </c>
      <c r="AT252">
        <f>'B 103 Q2 2023'!AT252</f>
        <v>2344607</v>
      </c>
      <c r="AU252">
        <f>'B 103 Q2 2023'!AU252</f>
        <v>94.707285386231177</v>
      </c>
      <c r="AV252">
        <f>'B 103 Q2 2023'!AV252</f>
        <v>32.500153036655242</v>
      </c>
      <c r="AW252">
        <f>'B 103 Q2 2023'!AW252</f>
        <v>30.780012687386961</v>
      </c>
      <c r="AX252">
        <f>'B 103 Q2 2023'!AX252</f>
        <v>24223351</v>
      </c>
      <c r="AY252">
        <f>'B 103 Q2 2023'!AY252</f>
        <v>9711790</v>
      </c>
      <c r="AZ252">
        <f>'B 103 Q2 2023'!AZ252</f>
        <v>3519817</v>
      </c>
      <c r="BA252">
        <f>'B 103 Q2 2023'!BA252</f>
        <v>3225544</v>
      </c>
      <c r="BB252">
        <f>'B 103 Q2 2023'!BB252</f>
        <v>1352272</v>
      </c>
      <c r="BC252">
        <f>'B 103 Q2 2023'!BC252</f>
        <v>1614157</v>
      </c>
      <c r="BD252">
        <f>'B 103 Q2 2023'!BD252</f>
        <v>12171290</v>
      </c>
      <c r="BF252">
        <f t="shared" si="14"/>
        <v>94.707285386231177</v>
      </c>
      <c r="BG252">
        <f t="shared" si="12"/>
        <v>4164552</v>
      </c>
      <c r="BH252">
        <f t="shared" si="13"/>
        <v>4397287.8992532659</v>
      </c>
      <c r="BI252">
        <f t="shared" si="15"/>
        <v>2947469.8992532659</v>
      </c>
    </row>
    <row r="253" spans="1:61" x14ac:dyDescent="0.25">
      <c r="A253" t="str">
        <f>'B 103 Q2 2023'!A253</f>
        <v>2007Q1</v>
      </c>
      <c r="B253">
        <f>'B 103 Q2 2023'!B253</f>
        <v>31200945</v>
      </c>
      <c r="C253">
        <f>'B 103 Q2 2023'!C253</f>
        <v>16367920</v>
      </c>
      <c r="D253">
        <f>'B 103 Q2 2023'!D253</f>
        <v>9598263</v>
      </c>
      <c r="E253">
        <f>'B 103 Q2 2023'!E253</f>
        <v>3535736</v>
      </c>
      <c r="F253">
        <f>'B 103 Q2 2023'!F253</f>
        <v>1483470</v>
      </c>
      <c r="G253">
        <f>'B 103 Q2 2023'!G253</f>
        <v>1750451</v>
      </c>
      <c r="H253">
        <f>'B 103 Q2 2023'!H253</f>
        <v>14833025</v>
      </c>
      <c r="I253">
        <f>'B 103 Q2 2023'!I253</f>
        <v>45306</v>
      </c>
      <c r="J253">
        <f>'B 103 Q2 2023'!J253</f>
        <v>236165</v>
      </c>
      <c r="K253">
        <f>'B 103 Q2 2023'!K253</f>
        <v>360421</v>
      </c>
      <c r="L253">
        <f>'B 103 Q2 2023'!L253</f>
        <v>442716</v>
      </c>
      <c r="M253">
        <f>'B 103 Q2 2023'!M253</f>
        <v>13914</v>
      </c>
      <c r="N253">
        <f>'B 103 Q2 2023'!N253</f>
        <v>189700</v>
      </c>
      <c r="O253">
        <f>'B 103 Q2 2023'!O253</f>
        <v>109057</v>
      </c>
      <c r="P253">
        <f>'B 103 Q2 2023'!P253</f>
        <v>39167</v>
      </c>
      <c r="Q253">
        <f>'B 103 Q2 2023'!Q253</f>
        <v>13056</v>
      </c>
      <c r="R253">
        <f>'B 103 Q2 2023'!R253</f>
        <v>28420</v>
      </c>
      <c r="S253">
        <f>'B 103 Q2 2023'!S253</f>
        <v>103084</v>
      </c>
      <c r="T253">
        <f>'B 103 Q2 2023'!T253</f>
        <v>55269</v>
      </c>
      <c r="U253">
        <f>'B 103 Q2 2023'!U253</f>
        <v>47815</v>
      </c>
      <c r="V253">
        <f>'B 103 Q2 2023'!V253</f>
        <v>143216</v>
      </c>
      <c r="W253">
        <f>'B 103 Q2 2023'!W253</f>
        <v>974300</v>
      </c>
      <c r="X253">
        <f>'B 103 Q2 2023'!X253</f>
        <v>3769925</v>
      </c>
      <c r="Y253">
        <f>'B 103 Q2 2023'!Y253</f>
        <v>624</v>
      </c>
      <c r="Z253">
        <f>'B 103 Q2 2023'!Z253</f>
        <v>174805</v>
      </c>
      <c r="AA253">
        <f>'B 103 Q2 2023'!AA253</f>
        <v>2180375</v>
      </c>
      <c r="AB253">
        <f>'B 103 Q2 2023'!AB253</f>
        <v>6198474</v>
      </c>
      <c r="AC253">
        <f>'B 103 Q2 2023'!AC253</f>
        <v>12311420</v>
      </c>
      <c r="AD253">
        <f>'B 103 Q2 2023'!AD253</f>
        <v>3206612</v>
      </c>
      <c r="AE253">
        <f>'B 103 Q2 2023'!AE253</f>
        <v>126169</v>
      </c>
      <c r="AF253">
        <f>'B 103 Q2 2023'!AF253</f>
        <v>318655</v>
      </c>
      <c r="AG253">
        <f>'B 103 Q2 2023'!AG253</f>
        <v>2761788</v>
      </c>
      <c r="AH253">
        <f>'B 103 Q2 2023'!AH253</f>
        <v>2568523</v>
      </c>
      <c r="AI253">
        <f>'B 103 Q2 2023'!AI253</f>
        <v>610717</v>
      </c>
      <c r="AJ253">
        <f>'B 103 Q2 2023'!AJ253</f>
        <v>1082131</v>
      </c>
      <c r="AK253">
        <f>'B 103 Q2 2023'!AK253</f>
        <v>875676</v>
      </c>
      <c r="AL253">
        <f>'B 103 Q2 2023'!AL253</f>
        <v>320571</v>
      </c>
      <c r="AM253">
        <f>'B 103 Q2 2023'!AM253</f>
        <v>1825123</v>
      </c>
      <c r="AN253">
        <f>'B 103 Q2 2023'!AN253</f>
        <v>73230</v>
      </c>
      <c r="AO253">
        <f>'B 103 Q2 2023'!AO253</f>
        <v>4317361</v>
      </c>
      <c r="AP253">
        <f>'B 103 Q2 2023'!AP253</f>
        <v>18889525</v>
      </c>
      <c r="AQ253">
        <f>'B 103 Q2 2023'!AQ253</f>
        <v>15691548</v>
      </c>
      <c r="AR253">
        <f>'B 103 Q2 2023'!AR253</f>
        <v>13062849</v>
      </c>
      <c r="AS253">
        <f>'B 103 Q2 2023'!AS253</f>
        <v>2628699</v>
      </c>
      <c r="AT253">
        <f>'B 103 Q2 2023'!AT253</f>
        <v>2426609</v>
      </c>
      <c r="AU253">
        <f>'B 103 Q2 2023'!AU253</f>
        <v>95.916423179255702</v>
      </c>
      <c r="AV253">
        <f>'B 103 Q2 2023'!AV253</f>
        <v>31.874848058709272</v>
      </c>
      <c r="AW253">
        <f>'B 103 Q2 2023'!AW253</f>
        <v>30.573214151736352</v>
      </c>
      <c r="AX253">
        <f>'B 103 Q2 2023'!AX253</f>
        <v>24697450</v>
      </c>
      <c r="AY253">
        <f>'B 103 Q2 2023'!AY253</f>
        <v>9864425</v>
      </c>
      <c r="AZ253">
        <f>'B 103 Q2 2023'!AZ253</f>
        <v>3570512</v>
      </c>
      <c r="BA253">
        <f>'B 103 Q2 2023'!BA253</f>
        <v>3264109</v>
      </c>
      <c r="BB253">
        <f>'B 103 Q2 2023'!BB253</f>
        <v>1373883</v>
      </c>
      <c r="BC253">
        <f>'B 103 Q2 2023'!BC253</f>
        <v>1655921</v>
      </c>
      <c r="BD253">
        <f>'B 103 Q2 2023'!BD253</f>
        <v>12386030</v>
      </c>
      <c r="BF253">
        <f t="shared" si="14"/>
        <v>95.916423179255702</v>
      </c>
      <c r="BG253">
        <f t="shared" si="12"/>
        <v>4317361</v>
      </c>
      <c r="BH253">
        <f t="shared" si="13"/>
        <v>4501169.7234908314</v>
      </c>
      <c r="BI253">
        <f t="shared" si="15"/>
        <v>3017699.7234908314</v>
      </c>
    </row>
    <row r="254" spans="1:61" x14ac:dyDescent="0.25">
      <c r="A254" t="str">
        <f>'B 103 Q2 2023'!A254</f>
        <v>2007Q2</v>
      </c>
      <c r="B254">
        <f>'B 103 Q2 2023'!B254</f>
        <v>32289333</v>
      </c>
      <c r="C254">
        <f>'B 103 Q2 2023'!C254</f>
        <v>16920301</v>
      </c>
      <c r="D254">
        <f>'B 103 Q2 2023'!D254</f>
        <v>10035885</v>
      </c>
      <c r="E254">
        <f>'B 103 Q2 2023'!E254</f>
        <v>3586251</v>
      </c>
      <c r="F254">
        <f>'B 103 Q2 2023'!F254</f>
        <v>1510830</v>
      </c>
      <c r="G254">
        <f>'B 103 Q2 2023'!G254</f>
        <v>1787335</v>
      </c>
      <c r="H254">
        <f>'B 103 Q2 2023'!H254</f>
        <v>15369032</v>
      </c>
      <c r="I254">
        <f>'B 103 Q2 2023'!I254</f>
        <v>55824</v>
      </c>
      <c r="J254">
        <f>'B 103 Q2 2023'!J254</f>
        <v>276781</v>
      </c>
      <c r="K254">
        <f>'B 103 Q2 2023'!K254</f>
        <v>331493</v>
      </c>
      <c r="L254">
        <f>'B 103 Q2 2023'!L254</f>
        <v>460558</v>
      </c>
      <c r="M254">
        <f>'B 103 Q2 2023'!M254</f>
        <v>8695</v>
      </c>
      <c r="N254">
        <f>'B 103 Q2 2023'!N254</f>
        <v>188115</v>
      </c>
      <c r="O254">
        <f>'B 103 Q2 2023'!O254</f>
        <v>114501</v>
      </c>
      <c r="P254">
        <f>'B 103 Q2 2023'!P254</f>
        <v>33119</v>
      </c>
      <c r="Q254">
        <f>'B 103 Q2 2023'!Q254</f>
        <v>11040</v>
      </c>
      <c r="R254">
        <f>'B 103 Q2 2023'!R254</f>
        <v>29455</v>
      </c>
      <c r="S254">
        <f>'B 103 Q2 2023'!S254</f>
        <v>99755</v>
      </c>
      <c r="T254">
        <f>'B 103 Q2 2023'!T254</f>
        <v>50671</v>
      </c>
      <c r="U254">
        <f>'B 103 Q2 2023'!U254</f>
        <v>49084</v>
      </c>
      <c r="V254">
        <f>'B 103 Q2 2023'!V254</f>
        <v>130747</v>
      </c>
      <c r="W254">
        <f>'B 103 Q2 2023'!W254</f>
        <v>1039857</v>
      </c>
      <c r="X254">
        <f>'B 103 Q2 2023'!X254</f>
        <v>4032196</v>
      </c>
      <c r="Y254">
        <f>'B 103 Q2 2023'!Y254</f>
        <v>675</v>
      </c>
      <c r="Z254">
        <f>'B 103 Q2 2023'!Z254</f>
        <v>181888</v>
      </c>
      <c r="AA254">
        <f>'B 103 Q2 2023'!AA254</f>
        <v>2265597</v>
      </c>
      <c r="AB254">
        <f>'B 103 Q2 2023'!AB254</f>
        <v>6296851</v>
      </c>
      <c r="AC254">
        <f>'B 103 Q2 2023'!AC254</f>
        <v>12561517</v>
      </c>
      <c r="AD254">
        <f>'B 103 Q2 2023'!AD254</f>
        <v>3312960</v>
      </c>
      <c r="AE254">
        <f>'B 103 Q2 2023'!AE254</f>
        <v>154347</v>
      </c>
      <c r="AF254">
        <f>'B 103 Q2 2023'!AF254</f>
        <v>346699</v>
      </c>
      <c r="AG254">
        <f>'B 103 Q2 2023'!AG254</f>
        <v>2811914</v>
      </c>
      <c r="AH254">
        <f>'B 103 Q2 2023'!AH254</f>
        <v>2668804</v>
      </c>
      <c r="AI254">
        <f>'B 103 Q2 2023'!AI254</f>
        <v>614434</v>
      </c>
      <c r="AJ254">
        <f>'B 103 Q2 2023'!AJ254</f>
        <v>1160438</v>
      </c>
      <c r="AK254">
        <f>'B 103 Q2 2023'!AK254</f>
        <v>893933</v>
      </c>
      <c r="AL254">
        <f>'B 103 Q2 2023'!AL254</f>
        <v>332060</v>
      </c>
      <c r="AM254">
        <f>'B 103 Q2 2023'!AM254</f>
        <v>1859504</v>
      </c>
      <c r="AN254">
        <f>'B 103 Q2 2023'!AN254</f>
        <v>63114</v>
      </c>
      <c r="AO254">
        <f>'B 103 Q2 2023'!AO254</f>
        <v>4325075</v>
      </c>
      <c r="AP254">
        <f>'B 103 Q2 2023'!AP254</f>
        <v>19727816</v>
      </c>
      <c r="AQ254">
        <f>'B 103 Q2 2023'!AQ254</f>
        <v>16562543</v>
      </c>
      <c r="AR254">
        <f>'B 103 Q2 2023'!AR254</f>
        <v>13916853</v>
      </c>
      <c r="AS254">
        <f>'B 103 Q2 2023'!AS254</f>
        <v>2645690</v>
      </c>
      <c r="AT254">
        <f>'B 103 Q2 2023'!AT254</f>
        <v>2618184</v>
      </c>
      <c r="AU254">
        <f>'B 103 Q2 2023'!AU254</f>
        <v>97.226815761595972</v>
      </c>
      <c r="AV254">
        <f>'B 103 Q2 2023'!AV254</f>
        <v>31.186327736806529</v>
      </c>
      <c r="AW254">
        <f>'B 103 Q2 2023'!AW254</f>
        <v>30.321473411472379</v>
      </c>
      <c r="AX254">
        <f>'B 103 Q2 2023'!AX254</f>
        <v>25378312</v>
      </c>
      <c r="AY254">
        <f>'B 103 Q2 2023'!AY254</f>
        <v>10009280</v>
      </c>
      <c r="AZ254">
        <f>'B 103 Q2 2023'!AZ254</f>
        <v>3656933</v>
      </c>
      <c r="BA254">
        <f>'B 103 Q2 2023'!BA254</f>
        <v>3302903</v>
      </c>
      <c r="BB254">
        <f>'B 103 Q2 2023'!BB254</f>
        <v>1395363</v>
      </c>
      <c r="BC254">
        <f>'B 103 Q2 2023'!BC254</f>
        <v>1654081</v>
      </c>
      <c r="BD254">
        <f>'B 103 Q2 2023'!BD254</f>
        <v>12816795</v>
      </c>
      <c r="BF254">
        <f t="shared" si="14"/>
        <v>97.226815761595972</v>
      </c>
      <c r="BG254">
        <f t="shared" si="12"/>
        <v>4325075</v>
      </c>
      <c r="BH254">
        <f t="shared" si="13"/>
        <v>4448438.3923518136</v>
      </c>
      <c r="BI254">
        <f t="shared" si="15"/>
        <v>2937608.3923518136</v>
      </c>
    </row>
    <row r="255" spans="1:61" x14ac:dyDescent="0.25">
      <c r="A255" t="str">
        <f>'B 103 Q2 2023'!A255</f>
        <v>2007Q3</v>
      </c>
      <c r="B255">
        <f>'B 103 Q2 2023'!B255</f>
        <v>32956459</v>
      </c>
      <c r="C255">
        <f>'B 103 Q2 2023'!C255</f>
        <v>17234443</v>
      </c>
      <c r="D255">
        <f>'B 103 Q2 2023'!D255</f>
        <v>10282756</v>
      </c>
      <c r="E255">
        <f>'B 103 Q2 2023'!E255</f>
        <v>3613191</v>
      </c>
      <c r="F255">
        <f>'B 103 Q2 2023'!F255</f>
        <v>1533374</v>
      </c>
      <c r="G255">
        <f>'B 103 Q2 2023'!G255</f>
        <v>1805122</v>
      </c>
      <c r="H255">
        <f>'B 103 Q2 2023'!H255</f>
        <v>15722016</v>
      </c>
      <c r="I255">
        <f>'B 103 Q2 2023'!I255</f>
        <v>56965</v>
      </c>
      <c r="J255">
        <f>'B 103 Q2 2023'!J255</f>
        <v>305384</v>
      </c>
      <c r="K255">
        <f>'B 103 Q2 2023'!K255</f>
        <v>289046</v>
      </c>
      <c r="L255">
        <f>'B 103 Q2 2023'!L255</f>
        <v>518735</v>
      </c>
      <c r="M255">
        <f>'B 103 Q2 2023'!M255</f>
        <v>7643</v>
      </c>
      <c r="N255">
        <f>'B 103 Q2 2023'!N255</f>
        <v>162356</v>
      </c>
      <c r="O255">
        <f>'B 103 Q2 2023'!O255</f>
        <v>79935</v>
      </c>
      <c r="P255">
        <f>'B 103 Q2 2023'!P255</f>
        <v>38968</v>
      </c>
      <c r="Q255">
        <f>'B 103 Q2 2023'!Q255</f>
        <v>12989</v>
      </c>
      <c r="R255">
        <f>'B 103 Q2 2023'!R255</f>
        <v>30464</v>
      </c>
      <c r="S255">
        <f>'B 103 Q2 2023'!S255</f>
        <v>96167</v>
      </c>
      <c r="T255">
        <f>'B 103 Q2 2023'!T255</f>
        <v>46022</v>
      </c>
      <c r="U255">
        <f>'B 103 Q2 2023'!U255</f>
        <v>50145</v>
      </c>
      <c r="V255">
        <f>'B 103 Q2 2023'!V255</f>
        <v>128428</v>
      </c>
      <c r="W255">
        <f>'B 103 Q2 2023'!W255</f>
        <v>1065175</v>
      </c>
      <c r="X255">
        <f>'B 103 Q2 2023'!X255</f>
        <v>4193250</v>
      </c>
      <c r="Y255">
        <f>'B 103 Q2 2023'!Y255</f>
        <v>694</v>
      </c>
      <c r="Z255">
        <f>'B 103 Q2 2023'!Z255</f>
        <v>183739</v>
      </c>
      <c r="AA255">
        <f>'B 103 Q2 2023'!AA255</f>
        <v>2302048</v>
      </c>
      <c r="AB255">
        <f>'B 103 Q2 2023'!AB255</f>
        <v>6412386</v>
      </c>
      <c r="AC255">
        <f>'B 103 Q2 2023'!AC255</f>
        <v>12828210</v>
      </c>
      <c r="AD255">
        <f>'B 103 Q2 2023'!AD255</f>
        <v>3324390</v>
      </c>
      <c r="AE255">
        <f>'B 103 Q2 2023'!AE255</f>
        <v>131416</v>
      </c>
      <c r="AF255">
        <f>'B 103 Q2 2023'!AF255</f>
        <v>358893</v>
      </c>
      <c r="AG255">
        <f>'B 103 Q2 2023'!AG255</f>
        <v>2834081</v>
      </c>
      <c r="AH255">
        <f>'B 103 Q2 2023'!AH255</f>
        <v>2851341</v>
      </c>
      <c r="AI255">
        <f>'B 103 Q2 2023'!AI255</f>
        <v>670731</v>
      </c>
      <c r="AJ255">
        <f>'B 103 Q2 2023'!AJ255</f>
        <v>1250534</v>
      </c>
      <c r="AK255">
        <f>'B 103 Q2 2023'!AK255</f>
        <v>930075</v>
      </c>
      <c r="AL255">
        <f>'B 103 Q2 2023'!AL255</f>
        <v>348388</v>
      </c>
      <c r="AM255">
        <f>'B 103 Q2 2023'!AM255</f>
        <v>1864257</v>
      </c>
      <c r="AN255">
        <f>'B 103 Q2 2023'!AN255</f>
        <v>51882</v>
      </c>
      <c r="AO255">
        <f>'B 103 Q2 2023'!AO255</f>
        <v>4387952</v>
      </c>
      <c r="AP255">
        <f>'B 103 Q2 2023'!AP255</f>
        <v>20128249</v>
      </c>
      <c r="AQ255">
        <f>'B 103 Q2 2023'!AQ255</f>
        <v>16923511</v>
      </c>
      <c r="AR255">
        <f>'B 103 Q2 2023'!AR255</f>
        <v>14219749</v>
      </c>
      <c r="AS255">
        <f>'B 103 Q2 2023'!AS255</f>
        <v>2703762</v>
      </c>
      <c r="AT255">
        <f>'B 103 Q2 2023'!AT255</f>
        <v>2711633</v>
      </c>
      <c r="AU255">
        <f>'B 103 Q2 2023'!AU255</f>
        <v>97.550185351522103</v>
      </c>
      <c r="AV255">
        <f>'B 103 Q2 2023'!AV255</f>
        <v>31.45243645046509</v>
      </c>
      <c r="AW255">
        <f>'B 103 Q2 2023'!AW255</f>
        <v>30.681910054998394</v>
      </c>
      <c r="AX255">
        <f>'B 103 Q2 2023'!AX255</f>
        <v>25874239</v>
      </c>
      <c r="AY255">
        <f>'B 103 Q2 2023'!AY255</f>
        <v>10152223</v>
      </c>
      <c r="AZ255">
        <f>'B 103 Q2 2023'!AZ255</f>
        <v>3712622</v>
      </c>
      <c r="BA255">
        <f>'B 103 Q2 2023'!BA255</f>
        <v>3341164</v>
      </c>
      <c r="BB255">
        <f>'B 103 Q2 2023'!BB255</f>
        <v>1416373</v>
      </c>
      <c r="BC255">
        <f>'B 103 Q2 2023'!BC255</f>
        <v>1682064</v>
      </c>
      <c r="BD255">
        <f>'B 103 Q2 2023'!BD255</f>
        <v>13046029</v>
      </c>
      <c r="BF255">
        <f t="shared" si="14"/>
        <v>97.550185351522103</v>
      </c>
      <c r="BG255">
        <f t="shared" si="12"/>
        <v>4387952</v>
      </c>
      <c r="BH255">
        <f t="shared" si="13"/>
        <v>4498148.2958622938</v>
      </c>
      <c r="BI255">
        <f t="shared" si="15"/>
        <v>2964774.2958622938</v>
      </c>
    </row>
    <row r="256" spans="1:61" x14ac:dyDescent="0.25">
      <c r="A256" t="str">
        <f>'B 103 Q2 2023'!A256</f>
        <v>2007Q4</v>
      </c>
      <c r="B256">
        <f>'B 103 Q2 2023'!B256</f>
        <v>33207670</v>
      </c>
      <c r="C256">
        <f>'B 103 Q2 2023'!C256</f>
        <v>17292733</v>
      </c>
      <c r="D256">
        <f>'B 103 Q2 2023'!D256</f>
        <v>10245935</v>
      </c>
      <c r="E256">
        <f>'B 103 Q2 2023'!E256</f>
        <v>3634756</v>
      </c>
      <c r="F256">
        <f>'B 103 Q2 2023'!F256</f>
        <v>1556155</v>
      </c>
      <c r="G256">
        <f>'B 103 Q2 2023'!G256</f>
        <v>1855887</v>
      </c>
      <c r="H256">
        <f>'B 103 Q2 2023'!H256</f>
        <v>15914937</v>
      </c>
      <c r="I256">
        <f>'B 103 Q2 2023'!I256</f>
        <v>50250</v>
      </c>
      <c r="J256">
        <f>'B 103 Q2 2023'!J256</f>
        <v>300583</v>
      </c>
      <c r="K256">
        <f>'B 103 Q2 2023'!K256</f>
        <v>261335</v>
      </c>
      <c r="L256">
        <f>'B 103 Q2 2023'!L256</f>
        <v>565641</v>
      </c>
      <c r="M256">
        <f>'B 103 Q2 2023'!M256</f>
        <v>8050</v>
      </c>
      <c r="N256">
        <f>'B 103 Q2 2023'!N256</f>
        <v>149742</v>
      </c>
      <c r="O256">
        <f>'B 103 Q2 2023'!O256</f>
        <v>69462</v>
      </c>
      <c r="P256">
        <f>'B 103 Q2 2023'!P256</f>
        <v>38319</v>
      </c>
      <c r="Q256">
        <f>'B 103 Q2 2023'!Q256</f>
        <v>12773</v>
      </c>
      <c r="R256">
        <f>'B 103 Q2 2023'!R256</f>
        <v>29188</v>
      </c>
      <c r="S256">
        <f>'B 103 Q2 2023'!S256</f>
        <v>90798</v>
      </c>
      <c r="T256">
        <f>'B 103 Q2 2023'!T256</f>
        <v>41374</v>
      </c>
      <c r="U256">
        <f>'B 103 Q2 2023'!U256</f>
        <v>49424</v>
      </c>
      <c r="V256">
        <f>'B 103 Q2 2023'!V256</f>
        <v>151391</v>
      </c>
      <c r="W256">
        <f>'B 103 Q2 2023'!W256</f>
        <v>1033221</v>
      </c>
      <c r="X256">
        <f>'B 103 Q2 2023'!X256</f>
        <v>4188219</v>
      </c>
      <c r="Y256">
        <f>'B 103 Q2 2023'!Y256</f>
        <v>712</v>
      </c>
      <c r="Z256">
        <f>'B 103 Q2 2023'!Z256</f>
        <v>178028</v>
      </c>
      <c r="AA256">
        <f>'B 103 Q2 2023'!AA256</f>
        <v>2262207</v>
      </c>
      <c r="AB256">
        <f>'B 103 Q2 2023'!AB256</f>
        <v>6674760</v>
      </c>
      <c r="AC256">
        <f>'B 103 Q2 2023'!AC256</f>
        <v>13151972</v>
      </c>
      <c r="AD256">
        <f>'B 103 Q2 2023'!AD256</f>
        <v>3359475</v>
      </c>
      <c r="AE256">
        <f>'B 103 Q2 2023'!AE256</f>
        <v>123814</v>
      </c>
      <c r="AF256">
        <f>'B 103 Q2 2023'!AF256</f>
        <v>375360</v>
      </c>
      <c r="AG256">
        <f>'B 103 Q2 2023'!AG256</f>
        <v>2860301</v>
      </c>
      <c r="AH256">
        <f>'B 103 Q2 2023'!AH256</f>
        <v>2976719</v>
      </c>
      <c r="AI256">
        <f>'B 103 Q2 2023'!AI256</f>
        <v>714425</v>
      </c>
      <c r="AJ256">
        <f>'B 103 Q2 2023'!AJ256</f>
        <v>1315942</v>
      </c>
      <c r="AK256">
        <f>'B 103 Q2 2023'!AK256</f>
        <v>946352</v>
      </c>
      <c r="AL256">
        <f>'B 103 Q2 2023'!AL256</f>
        <v>384157</v>
      </c>
      <c r="AM256">
        <f>'B 103 Q2 2023'!AM256</f>
        <v>1898892</v>
      </c>
      <c r="AN256">
        <f>'B 103 Q2 2023'!AN256</f>
        <v>35828</v>
      </c>
      <c r="AO256">
        <f>'B 103 Q2 2023'!AO256</f>
        <v>4496901</v>
      </c>
      <c r="AP256">
        <f>'B 103 Q2 2023'!AP256</f>
        <v>20055698</v>
      </c>
      <c r="AQ256">
        <f>'B 103 Q2 2023'!AQ256</f>
        <v>16333228</v>
      </c>
      <c r="AR256">
        <f>'B 103 Q2 2023'!AR256</f>
        <v>13771042</v>
      </c>
      <c r="AS256">
        <f>'B 103 Q2 2023'!AS256</f>
        <v>2562186</v>
      </c>
      <c r="AT256">
        <f>'B 103 Q2 2023'!AT256</f>
        <v>2627511</v>
      </c>
      <c r="AU256">
        <f>'B 103 Q2 2023'!AU256</f>
        <v>94.540408731798991</v>
      </c>
      <c r="AV256">
        <f>'B 103 Q2 2023'!AV256</f>
        <v>33.4174445272687</v>
      </c>
      <c r="AW256">
        <f>'B 103 Q2 2023'!AW256</f>
        <v>31.59298864380202</v>
      </c>
      <c r="AX256">
        <f>'B 103 Q2 2023'!AX256</f>
        <v>26177474</v>
      </c>
      <c r="AY256">
        <f>'B 103 Q2 2023'!AY256</f>
        <v>10262537</v>
      </c>
      <c r="AZ256">
        <f>'B 103 Q2 2023'!AZ256</f>
        <v>3780110</v>
      </c>
      <c r="BA256">
        <f>'B 103 Q2 2023'!BA256</f>
        <v>3379990</v>
      </c>
      <c r="BB256">
        <f>'B 103 Q2 2023'!BB256</f>
        <v>1438851</v>
      </c>
      <c r="BC256">
        <f>'B 103 Q2 2023'!BC256</f>
        <v>1663586</v>
      </c>
      <c r="BD256">
        <f>'B 103 Q2 2023'!BD256</f>
        <v>13025502</v>
      </c>
      <c r="BF256">
        <f t="shared" si="14"/>
        <v>94.540408731798991</v>
      </c>
      <c r="BG256">
        <f t="shared" si="12"/>
        <v>4496901</v>
      </c>
      <c r="BH256">
        <f t="shared" si="13"/>
        <v>4756591.4515529824</v>
      </c>
      <c r="BI256">
        <f t="shared" si="15"/>
        <v>3200436.4515529824</v>
      </c>
    </row>
    <row r="257" spans="1:61" x14ac:dyDescent="0.25">
      <c r="A257" t="str">
        <f>'B 103 Q2 2023'!A257</f>
        <v>2008Q1</v>
      </c>
      <c r="B257">
        <f>'B 103 Q2 2023'!B257</f>
        <v>31942618</v>
      </c>
      <c r="C257">
        <f>'B 103 Q2 2023'!C257</f>
        <v>16669408</v>
      </c>
      <c r="D257">
        <f>'B 103 Q2 2023'!D257</f>
        <v>9515544</v>
      </c>
      <c r="E257">
        <f>'B 103 Q2 2023'!E257</f>
        <v>3649035</v>
      </c>
      <c r="F257">
        <f>'B 103 Q2 2023'!F257</f>
        <v>1584901</v>
      </c>
      <c r="G257">
        <f>'B 103 Q2 2023'!G257</f>
        <v>1919928</v>
      </c>
      <c r="H257">
        <f>'B 103 Q2 2023'!H257</f>
        <v>15273210</v>
      </c>
      <c r="I257">
        <f>'B 103 Q2 2023'!I257</f>
        <v>55037</v>
      </c>
      <c r="J257">
        <f>'B 103 Q2 2023'!J257</f>
        <v>281716</v>
      </c>
      <c r="K257">
        <f>'B 103 Q2 2023'!K257</f>
        <v>198425</v>
      </c>
      <c r="L257">
        <f>'B 103 Q2 2023'!L257</f>
        <v>652124</v>
      </c>
      <c r="M257">
        <f>'B 103 Q2 2023'!M257</f>
        <v>7100</v>
      </c>
      <c r="N257">
        <f>'B 103 Q2 2023'!N257</f>
        <v>109999</v>
      </c>
      <c r="O257">
        <f>'B 103 Q2 2023'!O257</f>
        <v>52866</v>
      </c>
      <c r="P257">
        <f>'B 103 Q2 2023'!P257</f>
        <v>27239</v>
      </c>
      <c r="Q257">
        <f>'B 103 Q2 2023'!Q257</f>
        <v>9080</v>
      </c>
      <c r="R257">
        <f>'B 103 Q2 2023'!R257</f>
        <v>20814</v>
      </c>
      <c r="S257">
        <f>'B 103 Q2 2023'!S257</f>
        <v>85556</v>
      </c>
      <c r="T257">
        <f>'B 103 Q2 2023'!T257</f>
        <v>39453</v>
      </c>
      <c r="U257">
        <f>'B 103 Q2 2023'!U257</f>
        <v>46103</v>
      </c>
      <c r="V257">
        <f>'B 103 Q2 2023'!V257</f>
        <v>157766</v>
      </c>
      <c r="W257">
        <f>'B 103 Q2 2023'!W257</f>
        <v>987843</v>
      </c>
      <c r="X257">
        <f>'B 103 Q2 2023'!X257</f>
        <v>3827562</v>
      </c>
      <c r="Y257">
        <f>'B 103 Q2 2023'!Y257</f>
        <v>435</v>
      </c>
      <c r="Z257">
        <f>'B 103 Q2 2023'!Z257</f>
        <v>161150</v>
      </c>
      <c r="AA257">
        <f>'B 103 Q2 2023'!AA257</f>
        <v>2295248</v>
      </c>
      <c r="AB257">
        <f>'B 103 Q2 2023'!AB257</f>
        <v>6453249</v>
      </c>
      <c r="AC257">
        <f>'B 103 Q2 2023'!AC257</f>
        <v>13418714</v>
      </c>
      <c r="AD257">
        <f>'B 103 Q2 2023'!AD257</f>
        <v>3406103</v>
      </c>
      <c r="AE257">
        <f>'B 103 Q2 2023'!AE257</f>
        <v>139956</v>
      </c>
      <c r="AF257">
        <f>'B 103 Q2 2023'!AF257</f>
        <v>385411</v>
      </c>
      <c r="AG257">
        <f>'B 103 Q2 2023'!AG257</f>
        <v>2880736</v>
      </c>
      <c r="AH257">
        <f>'B 103 Q2 2023'!AH257</f>
        <v>3038105</v>
      </c>
      <c r="AI257">
        <f>'B 103 Q2 2023'!AI257</f>
        <v>752016</v>
      </c>
      <c r="AJ257">
        <f>'B 103 Q2 2023'!AJ257</f>
        <v>1332349</v>
      </c>
      <c r="AK257">
        <f>'B 103 Q2 2023'!AK257</f>
        <v>953740</v>
      </c>
      <c r="AL257">
        <f>'B 103 Q2 2023'!AL257</f>
        <v>407313</v>
      </c>
      <c r="AM257">
        <f>'B 103 Q2 2023'!AM257</f>
        <v>1856758</v>
      </c>
      <c r="AN257">
        <f>'B 103 Q2 2023'!AN257</f>
        <v>55007</v>
      </c>
      <c r="AO257">
        <f>'B 103 Q2 2023'!AO257</f>
        <v>4655428</v>
      </c>
      <c r="AP257">
        <f>'B 103 Q2 2023'!AP257</f>
        <v>18523904</v>
      </c>
      <c r="AQ257">
        <f>'B 103 Q2 2023'!AQ257</f>
        <v>15030366</v>
      </c>
      <c r="AR257">
        <f>'B 103 Q2 2023'!AR257</f>
        <v>12471546</v>
      </c>
      <c r="AS257">
        <f>'B 103 Q2 2023'!AS257</f>
        <v>2558820</v>
      </c>
      <c r="AT257">
        <f>'B 103 Q2 2023'!AT257</f>
        <v>2428530</v>
      </c>
      <c r="AU257">
        <f>'B 103 Q2 2023'!AU257</f>
        <v>94.250628257633437</v>
      </c>
      <c r="AV257">
        <f>'B 103 Q2 2023'!AV257</f>
        <v>36.910739684122802</v>
      </c>
      <c r="AW257">
        <f>'B 103 Q2 2023'!AW257</f>
        <v>34.788604046825363</v>
      </c>
      <c r="AX257">
        <f>'B 103 Q2 2023'!AX257</f>
        <v>25725990</v>
      </c>
      <c r="AY257">
        <f>'B 103 Q2 2023'!AY257</f>
        <v>10452780</v>
      </c>
      <c r="AZ257">
        <f>'B 103 Q2 2023'!AZ257</f>
        <v>3854688</v>
      </c>
      <c r="BA257">
        <f>'B 103 Q2 2023'!BA257</f>
        <v>3417439</v>
      </c>
      <c r="BB257">
        <f>'B 103 Q2 2023'!BB257</f>
        <v>1462584</v>
      </c>
      <c r="BC257">
        <f>'B 103 Q2 2023'!BC257</f>
        <v>1718069</v>
      </c>
      <c r="BD257">
        <f>'B 103 Q2 2023'!BD257</f>
        <v>12307276</v>
      </c>
      <c r="BF257">
        <f t="shared" si="14"/>
        <v>94.250628257633437</v>
      </c>
      <c r="BG257">
        <f t="shared" si="12"/>
        <v>4655428</v>
      </c>
      <c r="BH257">
        <f t="shared" si="13"/>
        <v>4939413.2283918783</v>
      </c>
      <c r="BI257">
        <f t="shared" si="15"/>
        <v>3354512.2283918783</v>
      </c>
    </row>
    <row r="258" spans="1:61" x14ac:dyDescent="0.25">
      <c r="A258" t="str">
        <f>'B 103 Q2 2023'!A258</f>
        <v>2008Q2</v>
      </c>
      <c r="B258">
        <f>'B 103 Q2 2023'!B258</f>
        <v>31999941</v>
      </c>
      <c r="C258">
        <f>'B 103 Q2 2023'!C258</f>
        <v>16995721</v>
      </c>
      <c r="D258">
        <f>'B 103 Q2 2023'!D258</f>
        <v>9713579</v>
      </c>
      <c r="E258">
        <f>'B 103 Q2 2023'!E258</f>
        <v>3663167</v>
      </c>
      <c r="F258">
        <f>'B 103 Q2 2023'!F258</f>
        <v>1608595</v>
      </c>
      <c r="G258">
        <f>'B 103 Q2 2023'!G258</f>
        <v>2010380</v>
      </c>
      <c r="H258">
        <f>'B 103 Q2 2023'!H258</f>
        <v>15004220</v>
      </c>
      <c r="I258">
        <f>'B 103 Q2 2023'!I258</f>
        <v>36837</v>
      </c>
      <c r="J258">
        <f>'B 103 Q2 2023'!J258</f>
        <v>269689</v>
      </c>
      <c r="K258">
        <f>'B 103 Q2 2023'!K258</f>
        <v>227939</v>
      </c>
      <c r="L258">
        <f>'B 103 Q2 2023'!L258</f>
        <v>660757</v>
      </c>
      <c r="M258">
        <f>'B 103 Q2 2023'!M258</f>
        <v>8056</v>
      </c>
      <c r="N258">
        <f>'B 103 Q2 2023'!N258</f>
        <v>117130</v>
      </c>
      <c r="O258">
        <f>'B 103 Q2 2023'!O258</f>
        <v>58271</v>
      </c>
      <c r="P258">
        <f>'B 103 Q2 2023'!P258</f>
        <v>28797</v>
      </c>
      <c r="Q258">
        <f>'B 103 Q2 2023'!Q258</f>
        <v>9599</v>
      </c>
      <c r="R258">
        <f>'B 103 Q2 2023'!R258</f>
        <v>20463</v>
      </c>
      <c r="S258">
        <f>'B 103 Q2 2023'!S258</f>
        <v>84230</v>
      </c>
      <c r="T258">
        <f>'B 103 Q2 2023'!T258</f>
        <v>37533</v>
      </c>
      <c r="U258">
        <f>'B 103 Q2 2023'!U258</f>
        <v>46697</v>
      </c>
      <c r="V258">
        <f>'B 103 Q2 2023'!V258</f>
        <v>167109</v>
      </c>
      <c r="W258">
        <f>'B 103 Q2 2023'!W258</f>
        <v>1011226</v>
      </c>
      <c r="X258">
        <f>'B 103 Q2 2023'!X258</f>
        <v>3734602</v>
      </c>
      <c r="Y258">
        <f>'B 103 Q2 2023'!Y258</f>
        <v>417</v>
      </c>
      <c r="Z258">
        <f>'B 103 Q2 2023'!Z258</f>
        <v>155506</v>
      </c>
      <c r="AA258">
        <f>'B 103 Q2 2023'!AA258</f>
        <v>2313176</v>
      </c>
      <c r="AB258">
        <f>'B 103 Q2 2023'!AB258</f>
        <v>6217546</v>
      </c>
      <c r="AC258">
        <f>'B 103 Q2 2023'!AC258</f>
        <v>13609907</v>
      </c>
      <c r="AD258">
        <f>'B 103 Q2 2023'!AD258</f>
        <v>3506351</v>
      </c>
      <c r="AE258">
        <f>'B 103 Q2 2023'!AE258</f>
        <v>139827</v>
      </c>
      <c r="AF258">
        <f>'B 103 Q2 2023'!AF258</f>
        <v>412711</v>
      </c>
      <c r="AG258">
        <f>'B 103 Q2 2023'!AG258</f>
        <v>2953813</v>
      </c>
      <c r="AH258">
        <f>'B 103 Q2 2023'!AH258</f>
        <v>3070268</v>
      </c>
      <c r="AI258">
        <f>'B 103 Q2 2023'!AI258</f>
        <v>758556</v>
      </c>
      <c r="AJ258">
        <f>'B 103 Q2 2023'!AJ258</f>
        <v>1362495</v>
      </c>
      <c r="AK258">
        <f>'B 103 Q2 2023'!AK258</f>
        <v>949216</v>
      </c>
      <c r="AL258">
        <f>'B 103 Q2 2023'!AL258</f>
        <v>441073</v>
      </c>
      <c r="AM258">
        <f>'B 103 Q2 2023'!AM258</f>
        <v>1817609</v>
      </c>
      <c r="AN258">
        <f>'B 103 Q2 2023'!AN258</f>
        <v>37941</v>
      </c>
      <c r="AO258">
        <f>'B 103 Q2 2023'!AO258</f>
        <v>4736665</v>
      </c>
      <c r="AP258">
        <f>'B 103 Q2 2023'!AP258</f>
        <v>18390034</v>
      </c>
      <c r="AQ258">
        <f>'B 103 Q2 2023'!AQ258</f>
        <v>14870208</v>
      </c>
      <c r="AR258">
        <f>'B 103 Q2 2023'!AR258</f>
        <v>12484010</v>
      </c>
      <c r="AS258">
        <f>'B 103 Q2 2023'!AS258</f>
        <v>2386198</v>
      </c>
      <c r="AT258">
        <f>'B 103 Q2 2023'!AT258</f>
        <v>2406296</v>
      </c>
      <c r="AU258">
        <f>'B 103 Q2 2023'!AU258</f>
        <v>93.944928109701564</v>
      </c>
      <c r="AV258">
        <f>'B 103 Q2 2023'!AV258</f>
        <v>38.066840956323446</v>
      </c>
      <c r="AW258">
        <f>'B 103 Q2 2023'!AW258</f>
        <v>35.761866370052488</v>
      </c>
      <c r="AX258">
        <f>'B 103 Q2 2023'!AX258</f>
        <v>25617535</v>
      </c>
      <c r="AY258">
        <f>'B 103 Q2 2023'!AY258</f>
        <v>10613315</v>
      </c>
      <c r="AZ258">
        <f>'B 103 Q2 2023'!AZ258</f>
        <v>3934421</v>
      </c>
      <c r="BA258">
        <f>'B 103 Q2 2023'!BA258</f>
        <v>3452984</v>
      </c>
      <c r="BB258">
        <f>'B 103 Q2 2023'!BB258</f>
        <v>1486816</v>
      </c>
      <c r="BC258">
        <f>'B 103 Q2 2023'!BC258</f>
        <v>1739094</v>
      </c>
      <c r="BD258">
        <f>'B 103 Q2 2023'!BD258</f>
        <v>12007628</v>
      </c>
      <c r="BF258">
        <f t="shared" si="14"/>
        <v>93.944928109701564</v>
      </c>
      <c r="BG258">
        <f t="shared" si="12"/>
        <v>4736665</v>
      </c>
      <c r="BH258">
        <f t="shared" si="13"/>
        <v>5041959.2577354377</v>
      </c>
      <c r="BI258">
        <f t="shared" si="15"/>
        <v>3433364.2577354377</v>
      </c>
    </row>
    <row r="259" spans="1:61" x14ac:dyDescent="0.25">
      <c r="A259" t="str">
        <f>'B 103 Q2 2023'!A259</f>
        <v>2008Q3</v>
      </c>
      <c r="B259">
        <f>'B 103 Q2 2023'!B259</f>
        <v>30911850</v>
      </c>
      <c r="C259">
        <f>'B 103 Q2 2023'!C259</f>
        <v>16863355</v>
      </c>
      <c r="D259">
        <f>'B 103 Q2 2023'!D259</f>
        <v>9535173</v>
      </c>
      <c r="E259">
        <f>'B 103 Q2 2023'!E259</f>
        <v>3717230</v>
      </c>
      <c r="F259">
        <f>'B 103 Q2 2023'!F259</f>
        <v>1629498</v>
      </c>
      <c r="G259">
        <f>'B 103 Q2 2023'!G259</f>
        <v>1981454</v>
      </c>
      <c r="H259">
        <f>'B 103 Q2 2023'!H259</f>
        <v>14048495</v>
      </c>
      <c r="I259">
        <f>'B 103 Q2 2023'!I259</f>
        <v>31580</v>
      </c>
      <c r="J259">
        <f>'B 103 Q2 2023'!J259</f>
        <v>251762</v>
      </c>
      <c r="K259">
        <f>'B 103 Q2 2023'!K259</f>
        <v>195910</v>
      </c>
      <c r="L259">
        <f>'B 103 Q2 2023'!L259</f>
        <v>690980</v>
      </c>
      <c r="M259">
        <f>'B 103 Q2 2023'!M259</f>
        <v>5300</v>
      </c>
      <c r="N259">
        <f>'B 103 Q2 2023'!N259</f>
        <v>115059</v>
      </c>
      <c r="O259">
        <f>'B 103 Q2 2023'!O259</f>
        <v>56981</v>
      </c>
      <c r="P259">
        <f>'B 103 Q2 2023'!P259</f>
        <v>25505</v>
      </c>
      <c r="Q259">
        <f>'B 103 Q2 2023'!Q259</f>
        <v>8502</v>
      </c>
      <c r="R259">
        <f>'B 103 Q2 2023'!R259</f>
        <v>24071</v>
      </c>
      <c r="S259">
        <f>'B 103 Q2 2023'!S259</f>
        <v>81927</v>
      </c>
      <c r="T259">
        <f>'B 103 Q2 2023'!T259</f>
        <v>35591</v>
      </c>
      <c r="U259">
        <f>'B 103 Q2 2023'!U259</f>
        <v>46336</v>
      </c>
      <c r="V259">
        <f>'B 103 Q2 2023'!V259</f>
        <v>150371</v>
      </c>
      <c r="W259">
        <f>'B 103 Q2 2023'!W259</f>
        <v>971814</v>
      </c>
      <c r="X259">
        <f>'B 103 Q2 2023'!X259</f>
        <v>3067072</v>
      </c>
      <c r="Y259">
        <f>'B 103 Q2 2023'!Y259</f>
        <v>385</v>
      </c>
      <c r="Z259">
        <f>'B 103 Q2 2023'!Z259</f>
        <v>135848</v>
      </c>
      <c r="AA259">
        <f>'B 103 Q2 2023'!AA259</f>
        <v>2245395</v>
      </c>
      <c r="AB259">
        <f>'B 103 Q2 2023'!AB259</f>
        <v>6105092</v>
      </c>
      <c r="AC259">
        <f>'B 103 Q2 2023'!AC259</f>
        <v>13783572</v>
      </c>
      <c r="AD259">
        <f>'B 103 Q2 2023'!AD259</f>
        <v>3543053</v>
      </c>
      <c r="AE259">
        <f>'B 103 Q2 2023'!AE259</f>
        <v>146538</v>
      </c>
      <c r="AF259">
        <f>'B 103 Q2 2023'!AF259</f>
        <v>427039</v>
      </c>
      <c r="AG259">
        <f>'B 103 Q2 2023'!AG259</f>
        <v>2969476</v>
      </c>
      <c r="AH259">
        <f>'B 103 Q2 2023'!AH259</f>
        <v>3088422</v>
      </c>
      <c r="AI259">
        <f>'B 103 Q2 2023'!AI259</f>
        <v>782564</v>
      </c>
      <c r="AJ259">
        <f>'B 103 Q2 2023'!AJ259</f>
        <v>1393784</v>
      </c>
      <c r="AK259">
        <f>'B 103 Q2 2023'!AK259</f>
        <v>912074</v>
      </c>
      <c r="AL259">
        <f>'B 103 Q2 2023'!AL259</f>
        <v>433640</v>
      </c>
      <c r="AM259">
        <f>'B 103 Q2 2023'!AM259</f>
        <v>1745659</v>
      </c>
      <c r="AN259">
        <f>'B 103 Q2 2023'!AN259</f>
        <v>54068</v>
      </c>
      <c r="AO259">
        <f>'B 103 Q2 2023'!AO259</f>
        <v>4918730</v>
      </c>
      <c r="AP259">
        <f>'B 103 Q2 2023'!AP259</f>
        <v>17128278</v>
      </c>
      <c r="AQ259">
        <f>'B 103 Q2 2023'!AQ259</f>
        <v>13238762</v>
      </c>
      <c r="AR259">
        <f>'B 103 Q2 2023'!AR259</f>
        <v>11051704</v>
      </c>
      <c r="AS259">
        <f>'B 103 Q2 2023'!AS259</f>
        <v>2187058</v>
      </c>
      <c r="AT259">
        <f>'B 103 Q2 2023'!AT259</f>
        <v>2239695</v>
      </c>
      <c r="AU259">
        <f>'B 103 Q2 2023'!AU259</f>
        <v>90.367853314592537</v>
      </c>
      <c r="AV259">
        <f>'B 103 Q2 2023'!AV259</f>
        <v>42.843257419794561</v>
      </c>
      <c r="AW259">
        <f>'B 103 Q2 2023'!AW259</f>
        <v>38.716532020313238</v>
      </c>
      <c r="AX259">
        <f>'B 103 Q2 2023'!AX259</f>
        <v>24780716</v>
      </c>
      <c r="AY259">
        <f>'B 103 Q2 2023'!AY259</f>
        <v>10732221</v>
      </c>
      <c r="AZ259">
        <f>'B 103 Q2 2023'!AZ259</f>
        <v>4007970</v>
      </c>
      <c r="BA259">
        <f>'B 103 Q2 2023'!BA259</f>
        <v>3483486</v>
      </c>
      <c r="BB259">
        <f>'B 103 Q2 2023'!BB259</f>
        <v>1507572</v>
      </c>
      <c r="BC259">
        <f>'B 103 Q2 2023'!BC259</f>
        <v>1733193</v>
      </c>
      <c r="BD259">
        <f>'B 103 Q2 2023'!BD259</f>
        <v>10997144</v>
      </c>
      <c r="BF259">
        <f t="shared" si="14"/>
        <v>90.367853314592537</v>
      </c>
      <c r="BG259">
        <f t="shared" si="12"/>
        <v>4918730</v>
      </c>
      <c r="BH259">
        <f t="shared" si="13"/>
        <v>5443008.5695149815</v>
      </c>
      <c r="BI259">
        <f t="shared" si="15"/>
        <v>3813510.5695149815</v>
      </c>
    </row>
    <row r="260" spans="1:61" x14ac:dyDescent="0.25">
      <c r="A260" t="str">
        <f>'B 103 Q2 2023'!A260</f>
        <v>2008Q4</v>
      </c>
      <c r="B260">
        <f>'B 103 Q2 2023'!B260</f>
        <v>29570499</v>
      </c>
      <c r="C260">
        <f>'B 103 Q2 2023'!C260</f>
        <v>16529716</v>
      </c>
      <c r="D260">
        <f>'B 103 Q2 2023'!D260</f>
        <v>9272682</v>
      </c>
      <c r="E260">
        <f>'B 103 Q2 2023'!E260</f>
        <v>3818659</v>
      </c>
      <c r="F260">
        <f>'B 103 Q2 2023'!F260</f>
        <v>1632414</v>
      </c>
      <c r="G260">
        <f>'B 103 Q2 2023'!G260</f>
        <v>1805961</v>
      </c>
      <c r="H260">
        <f>'B 103 Q2 2023'!H260</f>
        <v>13040783</v>
      </c>
      <c r="I260">
        <f>'B 103 Q2 2023'!I260</f>
        <v>24704</v>
      </c>
      <c r="J260">
        <f>'B 103 Q2 2023'!J260</f>
        <v>166276</v>
      </c>
      <c r="K260">
        <f>'B 103 Q2 2023'!K260</f>
        <v>151888</v>
      </c>
      <c r="L260">
        <f>'B 103 Q2 2023'!L260</f>
        <v>798998</v>
      </c>
      <c r="M260">
        <f>'B 103 Q2 2023'!M260</f>
        <v>7178</v>
      </c>
      <c r="N260">
        <f>'B 103 Q2 2023'!N260</f>
        <v>124057</v>
      </c>
      <c r="O260">
        <f>'B 103 Q2 2023'!O260</f>
        <v>57286</v>
      </c>
      <c r="P260">
        <f>'B 103 Q2 2023'!P260</f>
        <v>30455</v>
      </c>
      <c r="Q260">
        <f>'B 103 Q2 2023'!Q260</f>
        <v>10152</v>
      </c>
      <c r="R260">
        <f>'B 103 Q2 2023'!R260</f>
        <v>26164</v>
      </c>
      <c r="S260">
        <f>'B 103 Q2 2023'!S260</f>
        <v>80591</v>
      </c>
      <c r="T260">
        <f>'B 103 Q2 2023'!T260</f>
        <v>33649</v>
      </c>
      <c r="U260">
        <f>'B 103 Q2 2023'!U260</f>
        <v>46942</v>
      </c>
      <c r="V260">
        <f>'B 103 Q2 2023'!V260</f>
        <v>141565</v>
      </c>
      <c r="W260">
        <f>'B 103 Q2 2023'!W260</f>
        <v>791594</v>
      </c>
      <c r="X260">
        <f>'B 103 Q2 2023'!X260</f>
        <v>2378648</v>
      </c>
      <c r="Y260">
        <f>'B 103 Q2 2023'!Y260</f>
        <v>422</v>
      </c>
      <c r="Z260">
        <f>'B 103 Q2 2023'!Z260</f>
        <v>106333</v>
      </c>
      <c r="AA260">
        <f>'B 103 Q2 2023'!AA260</f>
        <v>2093967</v>
      </c>
      <c r="AB260">
        <f>'B 103 Q2 2023'!AB260</f>
        <v>6174562</v>
      </c>
      <c r="AC260">
        <f>'B 103 Q2 2023'!AC260</f>
        <v>14183002</v>
      </c>
      <c r="AD260">
        <f>'B 103 Q2 2023'!AD260</f>
        <v>3557791</v>
      </c>
      <c r="AE260">
        <f>'B 103 Q2 2023'!AE260</f>
        <v>131477</v>
      </c>
      <c r="AF260">
        <f>'B 103 Q2 2023'!AF260</f>
        <v>440161</v>
      </c>
      <c r="AG260">
        <f>'B 103 Q2 2023'!AG260</f>
        <v>2986153</v>
      </c>
      <c r="AH260">
        <f>'B 103 Q2 2023'!AH260</f>
        <v>3033286</v>
      </c>
      <c r="AI260">
        <f>'B 103 Q2 2023'!AI260</f>
        <v>777496</v>
      </c>
      <c r="AJ260">
        <f>'B 103 Q2 2023'!AJ260</f>
        <v>1383914</v>
      </c>
      <c r="AK260">
        <f>'B 103 Q2 2023'!AK260</f>
        <v>871877</v>
      </c>
      <c r="AL260">
        <f>'B 103 Q2 2023'!AL260</f>
        <v>422721</v>
      </c>
      <c r="AM260">
        <f>'B 103 Q2 2023'!AM260</f>
        <v>1668971</v>
      </c>
      <c r="AN260">
        <f>'B 103 Q2 2023'!AN260</f>
        <v>38954</v>
      </c>
      <c r="AO260">
        <f>'B 103 Q2 2023'!AO260</f>
        <v>5461279</v>
      </c>
      <c r="AP260">
        <f>'B 103 Q2 2023'!AP260</f>
        <v>15387497</v>
      </c>
      <c r="AQ260">
        <f>'B 103 Q2 2023'!AQ260</f>
        <v>10621521</v>
      </c>
      <c r="AR260">
        <f>'B 103 Q2 2023'!AR260</f>
        <v>8644861</v>
      </c>
      <c r="AS260">
        <f>'B 103 Q2 2023'!AS260</f>
        <v>1976660</v>
      </c>
      <c r="AT260">
        <f>'B 103 Q2 2023'!AT260</f>
        <v>1741398</v>
      </c>
      <c r="AU260">
        <f>'B 103 Q2 2023'!AU260</f>
        <v>80.343925173568138</v>
      </c>
      <c r="AV260">
        <f>'B 103 Q2 2023'!AV260</f>
        <v>53.313278815218766</v>
      </c>
      <c r="AW260">
        <f>'B 103 Q2 2023'!AW260</f>
        <v>42.833980838875121</v>
      </c>
      <c r="AX260">
        <f>'B 103 Q2 2023'!AX260</f>
        <v>23740075</v>
      </c>
      <c r="AY260">
        <f>'B 103 Q2 2023'!AY260</f>
        <v>10699292</v>
      </c>
      <c r="AZ260">
        <f>'B 103 Q2 2023'!AZ260</f>
        <v>4047595</v>
      </c>
      <c r="BA260">
        <f>'B 103 Q2 2023'!BA260</f>
        <v>3497647</v>
      </c>
      <c r="BB260">
        <f>'B 103 Q2 2023'!BB260</f>
        <v>1524530</v>
      </c>
      <c r="BC260">
        <f>'B 103 Q2 2023'!BC260</f>
        <v>1629520</v>
      </c>
      <c r="BD260">
        <f>'B 103 Q2 2023'!BD260</f>
        <v>9557073</v>
      </c>
      <c r="BF260">
        <f t="shared" si="14"/>
        <v>80.343925173568138</v>
      </c>
      <c r="BG260">
        <f t="shared" si="12"/>
        <v>5461279</v>
      </c>
      <c r="BH260">
        <f t="shared" si="13"/>
        <v>6797376.3893186953</v>
      </c>
      <c r="BI260">
        <f t="shared" si="15"/>
        <v>5164962.3893186953</v>
      </c>
    </row>
    <row r="261" spans="1:61" x14ac:dyDescent="0.25">
      <c r="A261" t="str">
        <f>'B 103 Q2 2023'!A261</f>
        <v>2009Q1</v>
      </c>
      <c r="B261">
        <f>'B 103 Q2 2023'!B261</f>
        <v>28639807</v>
      </c>
      <c r="C261">
        <f>'B 103 Q2 2023'!C261</f>
        <v>15949596</v>
      </c>
      <c r="D261">
        <f>'B 103 Q2 2023'!D261</f>
        <v>8758825</v>
      </c>
      <c r="E261">
        <f>'B 103 Q2 2023'!E261</f>
        <v>3823072</v>
      </c>
      <c r="F261">
        <f>'B 103 Q2 2023'!F261</f>
        <v>1629584</v>
      </c>
      <c r="G261">
        <f>'B 103 Q2 2023'!G261</f>
        <v>1738116</v>
      </c>
      <c r="H261">
        <f>'B 103 Q2 2023'!H261</f>
        <v>12690211</v>
      </c>
      <c r="I261">
        <f>'B 103 Q2 2023'!I261</f>
        <v>25736</v>
      </c>
      <c r="J261">
        <f>'B 103 Q2 2023'!J261</f>
        <v>180563</v>
      </c>
      <c r="K261">
        <f>'B 103 Q2 2023'!K261</f>
        <v>153930</v>
      </c>
      <c r="L261">
        <f>'B 103 Q2 2023'!L261</f>
        <v>804807</v>
      </c>
      <c r="M261">
        <f>'B 103 Q2 2023'!M261</f>
        <v>7469</v>
      </c>
      <c r="N261">
        <f>'B 103 Q2 2023'!N261</f>
        <v>122987</v>
      </c>
      <c r="O261">
        <f>'B 103 Q2 2023'!O261</f>
        <v>49862</v>
      </c>
      <c r="P261">
        <f>'B 103 Q2 2023'!P261</f>
        <v>41105</v>
      </c>
      <c r="Q261">
        <f>'B 103 Q2 2023'!Q261</f>
        <v>9702</v>
      </c>
      <c r="R261">
        <f>'B 103 Q2 2023'!R261</f>
        <v>22318</v>
      </c>
      <c r="S261">
        <f>'B 103 Q2 2023'!S261</f>
        <v>76327</v>
      </c>
      <c r="T261">
        <f>'B 103 Q2 2023'!T261</f>
        <v>32638</v>
      </c>
      <c r="U261">
        <f>'B 103 Q2 2023'!U261</f>
        <v>43689</v>
      </c>
      <c r="V261">
        <f>'B 103 Q2 2023'!V261</f>
        <v>161709</v>
      </c>
      <c r="W261">
        <f>'B 103 Q2 2023'!W261</f>
        <v>678830</v>
      </c>
      <c r="X261">
        <f>'B 103 Q2 2023'!X261</f>
        <v>2167294</v>
      </c>
      <c r="Y261">
        <f>'B 103 Q2 2023'!Y261</f>
        <v>460</v>
      </c>
      <c r="Z261">
        <f>'B 103 Q2 2023'!Z261</f>
        <v>108583</v>
      </c>
      <c r="AA261">
        <f>'B 103 Q2 2023'!AA261</f>
        <v>2101539</v>
      </c>
      <c r="AB261">
        <f>'B 103 Q2 2023'!AB261</f>
        <v>6099977</v>
      </c>
      <c r="AC261">
        <f>'B 103 Q2 2023'!AC261</f>
        <v>14094362</v>
      </c>
      <c r="AD261">
        <f>'B 103 Q2 2023'!AD261</f>
        <v>3631624</v>
      </c>
      <c r="AE261">
        <f>'B 103 Q2 2023'!AE261</f>
        <v>106921</v>
      </c>
      <c r="AF261">
        <f>'B 103 Q2 2023'!AF261</f>
        <v>447538</v>
      </c>
      <c r="AG261">
        <f>'B 103 Q2 2023'!AG261</f>
        <v>3077165</v>
      </c>
      <c r="AH261">
        <f>'B 103 Q2 2023'!AH261</f>
        <v>2882275</v>
      </c>
      <c r="AI261">
        <f>'B 103 Q2 2023'!AI261</f>
        <v>716828</v>
      </c>
      <c r="AJ261">
        <f>'B 103 Q2 2023'!AJ261</f>
        <v>1308772</v>
      </c>
      <c r="AK261">
        <f>'B 103 Q2 2023'!AK261</f>
        <v>856675</v>
      </c>
      <c r="AL261">
        <f>'B 103 Q2 2023'!AL261</f>
        <v>405316</v>
      </c>
      <c r="AM261">
        <f>'B 103 Q2 2023'!AM261</f>
        <v>1581848</v>
      </c>
      <c r="AN261">
        <f>'B 103 Q2 2023'!AN261</f>
        <v>40221</v>
      </c>
      <c r="AO261">
        <f>'B 103 Q2 2023'!AO261</f>
        <v>5553078</v>
      </c>
      <c r="AP261">
        <f>'B 103 Q2 2023'!AP261</f>
        <v>14545445</v>
      </c>
      <c r="AQ261">
        <f>'B 103 Q2 2023'!AQ261</f>
        <v>9603014</v>
      </c>
      <c r="AR261">
        <f>'B 103 Q2 2023'!AR261</f>
        <v>7793194</v>
      </c>
      <c r="AS261">
        <f>'B 103 Q2 2023'!AS261</f>
        <v>1809820</v>
      </c>
      <c r="AT261">
        <f>'B 103 Q2 2023'!AT261</f>
        <v>1518373</v>
      </c>
      <c r="AU261">
        <f>'B 103 Q2 2023'!AU261</f>
        <v>76.45958394370281</v>
      </c>
      <c r="AV261">
        <f>'B 103 Q2 2023'!AV261</f>
        <v>58.570922228441454</v>
      </c>
      <c r="AW261">
        <f>'B 103 Q2 2023'!AW261</f>
        <v>44.783083447856079</v>
      </c>
      <c r="AX261">
        <f>'B 103 Q2 2023'!AX261</f>
        <v>23426540</v>
      </c>
      <c r="AY261">
        <f>'B 103 Q2 2023'!AY261</f>
        <v>10736329</v>
      </c>
      <c r="AZ261">
        <f>'B 103 Q2 2023'!AZ261</f>
        <v>4102341</v>
      </c>
      <c r="BA261">
        <f>'B 103 Q2 2023'!BA261</f>
        <v>3496137</v>
      </c>
      <c r="BB261">
        <f>'B 103 Q2 2023'!BB261</f>
        <v>1535886</v>
      </c>
      <c r="BC261">
        <f>'B 103 Q2 2023'!BC261</f>
        <v>1601965</v>
      </c>
      <c r="BD261">
        <f>'B 103 Q2 2023'!BD261</f>
        <v>9332178</v>
      </c>
      <c r="BF261">
        <f t="shared" si="14"/>
        <v>76.45958394370281</v>
      </c>
      <c r="BG261">
        <f t="shared" si="12"/>
        <v>5553078</v>
      </c>
      <c r="BH261">
        <f t="shared" si="13"/>
        <v>7262762.5126612401</v>
      </c>
      <c r="BI261">
        <f t="shared" si="15"/>
        <v>5633178.5126612401</v>
      </c>
    </row>
    <row r="262" spans="1:61" x14ac:dyDescent="0.25">
      <c r="A262" t="str">
        <f>'B 103 Q2 2023'!A262</f>
        <v>2009Q2</v>
      </c>
      <c r="B262">
        <f>'B 103 Q2 2023'!B262</f>
        <v>27683274</v>
      </c>
      <c r="C262">
        <f>'B 103 Q2 2023'!C262</f>
        <v>14458717</v>
      </c>
      <c r="D262">
        <f>'B 103 Q2 2023'!D262</f>
        <v>7310723</v>
      </c>
      <c r="E262">
        <f>'B 103 Q2 2023'!E262</f>
        <v>3811347</v>
      </c>
      <c r="F262">
        <f>'B 103 Q2 2023'!F262</f>
        <v>1628858</v>
      </c>
      <c r="G262">
        <f>'B 103 Q2 2023'!G262</f>
        <v>1707789</v>
      </c>
      <c r="H262">
        <f>'B 103 Q2 2023'!H262</f>
        <v>13224557</v>
      </c>
      <c r="I262">
        <f>'B 103 Q2 2023'!I262</f>
        <v>26241</v>
      </c>
      <c r="J262">
        <f>'B 103 Q2 2023'!J262</f>
        <v>190970</v>
      </c>
      <c r="K262">
        <f>'B 103 Q2 2023'!K262</f>
        <v>149233</v>
      </c>
      <c r="L262">
        <f>'B 103 Q2 2023'!L262</f>
        <v>780168</v>
      </c>
      <c r="M262">
        <f>'B 103 Q2 2023'!M262</f>
        <v>7904</v>
      </c>
      <c r="N262">
        <f>'B 103 Q2 2023'!N262</f>
        <v>133827</v>
      </c>
      <c r="O262">
        <f>'B 103 Q2 2023'!O262</f>
        <v>55949</v>
      </c>
      <c r="P262">
        <f>'B 103 Q2 2023'!P262</f>
        <v>41890</v>
      </c>
      <c r="Q262">
        <f>'B 103 Q2 2023'!Q262</f>
        <v>13963</v>
      </c>
      <c r="R262">
        <f>'B 103 Q2 2023'!R262</f>
        <v>22025</v>
      </c>
      <c r="S262">
        <f>'B 103 Q2 2023'!S262</f>
        <v>75020</v>
      </c>
      <c r="T262">
        <f>'B 103 Q2 2023'!T262</f>
        <v>31615</v>
      </c>
      <c r="U262">
        <f>'B 103 Q2 2023'!U262</f>
        <v>43405</v>
      </c>
      <c r="V262">
        <f>'B 103 Q2 2023'!V262</f>
        <v>172496</v>
      </c>
      <c r="W262">
        <f>'B 103 Q2 2023'!W262</f>
        <v>758642</v>
      </c>
      <c r="X262">
        <f>'B 103 Q2 2023'!X262</f>
        <v>2630397</v>
      </c>
      <c r="Y262">
        <f>'B 103 Q2 2023'!Y262</f>
        <v>444</v>
      </c>
      <c r="Z262">
        <f>'B 103 Q2 2023'!Z262</f>
        <v>129437</v>
      </c>
      <c r="AA262">
        <f>'B 103 Q2 2023'!AA262</f>
        <v>2121900</v>
      </c>
      <c r="AB262">
        <f>'B 103 Q2 2023'!AB262</f>
        <v>6047878</v>
      </c>
      <c r="AC262">
        <f>'B 103 Q2 2023'!AC262</f>
        <v>13899314</v>
      </c>
      <c r="AD262">
        <f>'B 103 Q2 2023'!AD262</f>
        <v>3688664</v>
      </c>
      <c r="AE262">
        <f>'B 103 Q2 2023'!AE262</f>
        <v>86180</v>
      </c>
      <c r="AF262">
        <f>'B 103 Q2 2023'!AF262</f>
        <v>458355</v>
      </c>
      <c r="AG262">
        <f>'B 103 Q2 2023'!AG262</f>
        <v>3144129</v>
      </c>
      <c r="AH262">
        <f>'B 103 Q2 2023'!AH262</f>
        <v>2780483</v>
      </c>
      <c r="AI262">
        <f>'B 103 Q2 2023'!AI262</f>
        <v>658175</v>
      </c>
      <c r="AJ262">
        <f>'B 103 Q2 2023'!AJ262</f>
        <v>1283507</v>
      </c>
      <c r="AK262">
        <f>'B 103 Q2 2023'!AK262</f>
        <v>838801</v>
      </c>
      <c r="AL262">
        <f>'B 103 Q2 2023'!AL262</f>
        <v>403465</v>
      </c>
      <c r="AM262">
        <f>'B 103 Q2 2023'!AM262</f>
        <v>1560598</v>
      </c>
      <c r="AN262">
        <f>'B 103 Q2 2023'!AN262</f>
        <v>34647</v>
      </c>
      <c r="AO262">
        <f>'B 103 Q2 2023'!AO262</f>
        <v>5431457</v>
      </c>
      <c r="AP262">
        <f>'B 103 Q2 2023'!AP262</f>
        <v>13783960</v>
      </c>
      <c r="AQ262">
        <f>'B 103 Q2 2023'!AQ262</f>
        <v>10887220</v>
      </c>
      <c r="AR262">
        <f>'B 103 Q2 2023'!AR262</f>
        <v>8957804</v>
      </c>
      <c r="AS262">
        <f>'B 103 Q2 2023'!AS262</f>
        <v>1929416</v>
      </c>
      <c r="AT262">
        <f>'B 103 Q2 2023'!AT262</f>
        <v>1740822</v>
      </c>
      <c r="AU262">
        <f>'B 103 Q2 2023'!AU262</f>
        <v>91.614035028760938</v>
      </c>
      <c r="AV262">
        <f>'B 103 Q2 2023'!AV262</f>
        <v>51.22842717302872</v>
      </c>
      <c r="AW262">
        <f>'B 103 Q2 2023'!AW262</f>
        <v>46.932429214981823</v>
      </c>
      <c r="AX262">
        <f>'B 103 Q2 2023'!AX262</f>
        <v>23932768</v>
      </c>
      <c r="AY262">
        <f>'B 103 Q2 2023'!AY262</f>
        <v>10708211</v>
      </c>
      <c r="AZ262">
        <f>'B 103 Q2 2023'!AZ262</f>
        <v>4138362</v>
      </c>
      <c r="BA262">
        <f>'B 103 Q2 2023'!BA262</f>
        <v>3489474</v>
      </c>
      <c r="BB262">
        <f>'B 103 Q2 2023'!BB262</f>
        <v>1548202</v>
      </c>
      <c r="BC262">
        <f>'B 103 Q2 2023'!BC262</f>
        <v>1532173</v>
      </c>
      <c r="BD262">
        <f>'B 103 Q2 2023'!BD262</f>
        <v>10033454</v>
      </c>
      <c r="BF262">
        <f t="shared" si="14"/>
        <v>91.614035028760938</v>
      </c>
      <c r="BG262">
        <f t="shared" si="12"/>
        <v>5431457</v>
      </c>
      <c r="BH262">
        <f t="shared" si="13"/>
        <v>5928629.8199777696</v>
      </c>
      <c r="BI262">
        <f t="shared" si="15"/>
        <v>4299771.8199777696</v>
      </c>
    </row>
    <row r="263" spans="1:61" x14ac:dyDescent="0.25">
      <c r="A263" t="str">
        <f>'B 103 Q2 2023'!A263</f>
        <v>2009Q3</v>
      </c>
      <c r="B263">
        <f>'B 103 Q2 2023'!B263</f>
        <v>28113998</v>
      </c>
      <c r="C263">
        <f>'B 103 Q2 2023'!C263</f>
        <v>14253779</v>
      </c>
      <c r="D263">
        <f>'B 103 Q2 2023'!D263</f>
        <v>7141707</v>
      </c>
      <c r="E263">
        <f>'B 103 Q2 2023'!E263</f>
        <v>3789120</v>
      </c>
      <c r="F263">
        <f>'B 103 Q2 2023'!F263</f>
        <v>1643002</v>
      </c>
      <c r="G263">
        <f>'B 103 Q2 2023'!G263</f>
        <v>1679950</v>
      </c>
      <c r="H263">
        <f>'B 103 Q2 2023'!H263</f>
        <v>13860219</v>
      </c>
      <c r="I263">
        <f>'B 103 Q2 2023'!I263</f>
        <v>26260</v>
      </c>
      <c r="J263">
        <f>'B 103 Q2 2023'!J263</f>
        <v>273960</v>
      </c>
      <c r="K263">
        <f>'B 103 Q2 2023'!K263</f>
        <v>212428</v>
      </c>
      <c r="L263">
        <f>'B 103 Q2 2023'!L263</f>
        <v>740313</v>
      </c>
      <c r="M263">
        <f>'B 103 Q2 2023'!M263</f>
        <v>8997</v>
      </c>
      <c r="N263">
        <f>'B 103 Q2 2023'!N263</f>
        <v>128226</v>
      </c>
      <c r="O263">
        <f>'B 103 Q2 2023'!O263</f>
        <v>49698</v>
      </c>
      <c r="P263">
        <f>'B 103 Q2 2023'!P263</f>
        <v>40835</v>
      </c>
      <c r="Q263">
        <f>'B 103 Q2 2023'!Q263</f>
        <v>13612</v>
      </c>
      <c r="R263">
        <f>'B 103 Q2 2023'!R263</f>
        <v>24081</v>
      </c>
      <c r="S263">
        <f>'B 103 Q2 2023'!S263</f>
        <v>73330</v>
      </c>
      <c r="T263">
        <f>'B 103 Q2 2023'!T263</f>
        <v>30581</v>
      </c>
      <c r="U263">
        <f>'B 103 Q2 2023'!U263</f>
        <v>42749</v>
      </c>
      <c r="V263">
        <f>'B 103 Q2 2023'!V263</f>
        <v>179444</v>
      </c>
      <c r="W263">
        <f>'B 103 Q2 2023'!W263</f>
        <v>845283</v>
      </c>
      <c r="X263">
        <f>'B 103 Q2 2023'!X263</f>
        <v>3152658</v>
      </c>
      <c r="Y263">
        <f>'B 103 Q2 2023'!Y263</f>
        <v>410</v>
      </c>
      <c r="Z263">
        <f>'B 103 Q2 2023'!Z263</f>
        <v>151868</v>
      </c>
      <c r="AA263">
        <f>'B 103 Q2 2023'!AA263</f>
        <v>2114745</v>
      </c>
      <c r="AB263">
        <f>'B 103 Q2 2023'!AB263</f>
        <v>5952297</v>
      </c>
      <c r="AC263">
        <f>'B 103 Q2 2023'!AC263</f>
        <v>13692332</v>
      </c>
      <c r="AD263">
        <f>'B 103 Q2 2023'!AD263</f>
        <v>3706483</v>
      </c>
      <c r="AE263">
        <f>'B 103 Q2 2023'!AE263</f>
        <v>72901</v>
      </c>
      <c r="AF263">
        <f>'B 103 Q2 2023'!AF263</f>
        <v>466425</v>
      </c>
      <c r="AG263">
        <f>'B 103 Q2 2023'!AG263</f>
        <v>3167157</v>
      </c>
      <c r="AH263">
        <f>'B 103 Q2 2023'!AH263</f>
        <v>2643356</v>
      </c>
      <c r="AI263">
        <f>'B 103 Q2 2023'!AI263</f>
        <v>588829</v>
      </c>
      <c r="AJ263">
        <f>'B 103 Q2 2023'!AJ263</f>
        <v>1251084</v>
      </c>
      <c r="AK263">
        <f>'B 103 Q2 2023'!AK263</f>
        <v>803442</v>
      </c>
      <c r="AL263">
        <f>'B 103 Q2 2023'!AL263</f>
        <v>413767</v>
      </c>
      <c r="AM263">
        <f>'B 103 Q2 2023'!AM263</f>
        <v>1549190</v>
      </c>
      <c r="AN263">
        <f>'B 103 Q2 2023'!AN263</f>
        <v>41742</v>
      </c>
      <c r="AO263">
        <f>'B 103 Q2 2023'!AO263</f>
        <v>5337794</v>
      </c>
      <c r="AP263">
        <f>'B 103 Q2 2023'!AP263</f>
        <v>14421666</v>
      </c>
      <c r="AQ263">
        <f>'B 103 Q2 2023'!AQ263</f>
        <v>12388260</v>
      </c>
      <c r="AR263">
        <f>'B 103 Q2 2023'!AR263</f>
        <v>10257215</v>
      </c>
      <c r="AS263">
        <f>'B 103 Q2 2023'!AS263</f>
        <v>2131045</v>
      </c>
      <c r="AT263">
        <f>'B 103 Q2 2023'!AT263</f>
        <v>2013019</v>
      </c>
      <c r="AU263">
        <f>'B 103 Q2 2023'!AU263</f>
        <v>99.858636780315052</v>
      </c>
      <c r="AV263">
        <f>'B 103 Q2 2023'!AV263</f>
        <v>44.092187111450677</v>
      </c>
      <c r="AW263">
        <f>'B 103 Q2 2023'!AW263</f>
        <v>44.029856976120413</v>
      </c>
      <c r="AX263">
        <f>'B 103 Q2 2023'!AX263</f>
        <v>24591848</v>
      </c>
      <c r="AY263">
        <f>'B 103 Q2 2023'!AY263</f>
        <v>10731629</v>
      </c>
      <c r="AZ263">
        <f>'B 103 Q2 2023'!AZ263</f>
        <v>4182150</v>
      </c>
      <c r="BA263">
        <f>'B 103 Q2 2023'!BA263</f>
        <v>3485127</v>
      </c>
      <c r="BB263">
        <f>'B 103 Q2 2023'!BB263</f>
        <v>1560982</v>
      </c>
      <c r="BC263">
        <f>'B 103 Q2 2023'!BC263</f>
        <v>1503370</v>
      </c>
      <c r="BD263">
        <f>'B 103 Q2 2023'!BD263</f>
        <v>10899516</v>
      </c>
      <c r="BF263">
        <f t="shared" si="14"/>
        <v>99.858636780315052</v>
      </c>
      <c r="BG263">
        <f t="shared" ref="BG263:BG318" si="16">AO263</f>
        <v>5337794</v>
      </c>
      <c r="BH263">
        <f t="shared" ref="BH263:BH318" si="17">BG263*100/BF263</f>
        <v>5345350.3593714489</v>
      </c>
      <c r="BI263">
        <f t="shared" si="15"/>
        <v>3702348.3593714489</v>
      </c>
    </row>
    <row r="264" spans="1:61" x14ac:dyDescent="0.25">
      <c r="A264" t="str">
        <f>'B 103 Q2 2023'!A264</f>
        <v>2009Q4</v>
      </c>
      <c r="B264">
        <f>'B 103 Q2 2023'!B264</f>
        <v>28010820</v>
      </c>
      <c r="C264">
        <f>'B 103 Q2 2023'!C264</f>
        <v>13831771</v>
      </c>
      <c r="D264">
        <f>'B 103 Q2 2023'!D264</f>
        <v>6699474</v>
      </c>
      <c r="E264">
        <f>'B 103 Q2 2023'!E264</f>
        <v>3758458</v>
      </c>
      <c r="F264">
        <f>'B 103 Q2 2023'!F264</f>
        <v>1671736</v>
      </c>
      <c r="G264">
        <f>'B 103 Q2 2023'!G264</f>
        <v>1702102</v>
      </c>
      <c r="H264">
        <f>'B 103 Q2 2023'!H264</f>
        <v>14179049</v>
      </c>
      <c r="I264">
        <f>'B 103 Q2 2023'!I264</f>
        <v>31528</v>
      </c>
      <c r="J264">
        <f>'B 103 Q2 2023'!J264</f>
        <v>340597</v>
      </c>
      <c r="K264">
        <f>'B 103 Q2 2023'!K264</f>
        <v>228801</v>
      </c>
      <c r="L264">
        <f>'B 103 Q2 2023'!L264</f>
        <v>725069</v>
      </c>
      <c r="M264">
        <f>'B 103 Q2 2023'!M264</f>
        <v>7852</v>
      </c>
      <c r="N264">
        <f>'B 103 Q2 2023'!N264</f>
        <v>140373</v>
      </c>
      <c r="O264">
        <f>'B 103 Q2 2023'!O264</f>
        <v>55987</v>
      </c>
      <c r="P264">
        <f>'B 103 Q2 2023'!P264</f>
        <v>42964</v>
      </c>
      <c r="Q264">
        <f>'B 103 Q2 2023'!Q264</f>
        <v>14321</v>
      </c>
      <c r="R264">
        <f>'B 103 Q2 2023'!R264</f>
        <v>27101</v>
      </c>
      <c r="S264">
        <f>'B 103 Q2 2023'!S264</f>
        <v>72768</v>
      </c>
      <c r="T264">
        <f>'B 103 Q2 2023'!T264</f>
        <v>29548</v>
      </c>
      <c r="U264">
        <f>'B 103 Q2 2023'!U264</f>
        <v>43220</v>
      </c>
      <c r="V264">
        <f>'B 103 Q2 2023'!V264</f>
        <v>180383</v>
      </c>
      <c r="W264">
        <f>'B 103 Q2 2023'!W264</f>
        <v>863153</v>
      </c>
      <c r="X264">
        <f>'B 103 Q2 2023'!X264</f>
        <v>3285535</v>
      </c>
      <c r="Y264">
        <f>'B 103 Q2 2023'!Y264</f>
        <v>444</v>
      </c>
      <c r="Z264">
        <f>'B 103 Q2 2023'!Z264</f>
        <v>162039</v>
      </c>
      <c r="AA264">
        <f>'B 103 Q2 2023'!AA264</f>
        <v>2064452</v>
      </c>
      <c r="AB264">
        <f>'B 103 Q2 2023'!AB264</f>
        <v>6076055</v>
      </c>
      <c r="AC264">
        <f>'B 103 Q2 2023'!AC264</f>
        <v>13626571</v>
      </c>
      <c r="AD264">
        <f>'B 103 Q2 2023'!AD264</f>
        <v>3732202</v>
      </c>
      <c r="AE264">
        <f>'B 103 Q2 2023'!AE264</f>
        <v>58410</v>
      </c>
      <c r="AF264">
        <f>'B 103 Q2 2023'!AF264</f>
        <v>477549</v>
      </c>
      <c r="AG264">
        <f>'B 103 Q2 2023'!AG264</f>
        <v>3196243</v>
      </c>
      <c r="AH264">
        <f>'B 103 Q2 2023'!AH264</f>
        <v>2450166</v>
      </c>
      <c r="AI264">
        <f>'B 103 Q2 2023'!AI264</f>
        <v>549098</v>
      </c>
      <c r="AJ264">
        <f>'B 103 Q2 2023'!AJ264</f>
        <v>1138576</v>
      </c>
      <c r="AK264">
        <f>'B 103 Q2 2023'!AK264</f>
        <v>762492</v>
      </c>
      <c r="AL264">
        <f>'B 103 Q2 2023'!AL264</f>
        <v>405516</v>
      </c>
      <c r="AM264">
        <f>'B 103 Q2 2023'!AM264</f>
        <v>1582043</v>
      </c>
      <c r="AN264">
        <f>'B 103 Q2 2023'!AN264</f>
        <v>35700</v>
      </c>
      <c r="AO264">
        <f>'B 103 Q2 2023'!AO264</f>
        <v>5420944</v>
      </c>
      <c r="AP264">
        <f>'B 103 Q2 2023'!AP264</f>
        <v>14384248</v>
      </c>
      <c r="AQ264">
        <f>'B 103 Q2 2023'!AQ264</f>
        <v>13049303</v>
      </c>
      <c r="AR264">
        <f>'B 103 Q2 2023'!AR264</f>
        <v>10925012</v>
      </c>
      <c r="AS264">
        <f>'B 103 Q2 2023'!AS264</f>
        <v>2124291</v>
      </c>
      <c r="AT264">
        <f>'B 103 Q2 2023'!AT264</f>
        <v>2120860</v>
      </c>
      <c r="AU264">
        <f>'B 103 Q2 2023'!AU264</f>
        <v>105.46371741582391</v>
      </c>
      <c r="AV264">
        <f>'B 103 Q2 2023'!AV264</f>
        <v>40.753470839108914</v>
      </c>
      <c r="AW264">
        <f>'B 103 Q2 2023'!AW264</f>
        <v>42.980125322897997</v>
      </c>
      <c r="AX264">
        <f>'B 103 Q2 2023'!AX264</f>
        <v>24957047</v>
      </c>
      <c r="AY264">
        <f>'B 103 Q2 2023'!AY264</f>
        <v>10777998</v>
      </c>
      <c r="AZ264">
        <f>'B 103 Q2 2023'!AZ264</f>
        <v>4223108</v>
      </c>
      <c r="BA264">
        <f>'B 103 Q2 2023'!BA264</f>
        <v>3485049</v>
      </c>
      <c r="BB264">
        <f>'B 103 Q2 2023'!BB264</f>
        <v>1577102</v>
      </c>
      <c r="BC264">
        <f>'B 103 Q2 2023'!BC264</f>
        <v>1492739</v>
      </c>
      <c r="BD264">
        <f>'B 103 Q2 2023'!BD264</f>
        <v>11330476</v>
      </c>
      <c r="BF264">
        <f t="shared" ref="BF264:BF317" si="18">AU264</f>
        <v>105.46371741582391</v>
      </c>
      <c r="BG264">
        <f t="shared" si="16"/>
        <v>5420944</v>
      </c>
      <c r="BH264">
        <f t="shared" si="17"/>
        <v>5140103.281800908</v>
      </c>
      <c r="BI264">
        <f t="shared" si="15"/>
        <v>3468367.281800908</v>
      </c>
    </row>
    <row r="265" spans="1:61" x14ac:dyDescent="0.25">
      <c r="A265" t="str">
        <f>'B 103 Q2 2023'!A265</f>
        <v>2010Q1</v>
      </c>
      <c r="B265">
        <f>'B 103 Q2 2023'!B265</f>
        <v>28387134</v>
      </c>
      <c r="C265">
        <f>'B 103 Q2 2023'!C265</f>
        <v>14043660</v>
      </c>
      <c r="D265">
        <f>'B 103 Q2 2023'!D265</f>
        <v>6896153</v>
      </c>
      <c r="E265">
        <f>'B 103 Q2 2023'!E265</f>
        <v>3726283</v>
      </c>
      <c r="F265">
        <f>'B 103 Q2 2023'!F265</f>
        <v>1683927</v>
      </c>
      <c r="G265">
        <f>'B 103 Q2 2023'!G265</f>
        <v>1737297</v>
      </c>
      <c r="H265">
        <f>'B 103 Q2 2023'!H265</f>
        <v>14343474</v>
      </c>
      <c r="I265">
        <f>'B 103 Q2 2023'!I265</f>
        <v>38111</v>
      </c>
      <c r="J265">
        <f>'B 103 Q2 2023'!J265</f>
        <v>391014</v>
      </c>
      <c r="K265">
        <f>'B 103 Q2 2023'!K265</f>
        <v>210549</v>
      </c>
      <c r="L265">
        <f>'B 103 Q2 2023'!L265</f>
        <v>637096</v>
      </c>
      <c r="M265">
        <f>'B 103 Q2 2023'!M265</f>
        <v>8996</v>
      </c>
      <c r="N265">
        <f>'B 103 Q2 2023'!N265</f>
        <v>140981</v>
      </c>
      <c r="O265">
        <f>'B 103 Q2 2023'!O265</f>
        <v>57137</v>
      </c>
      <c r="P265">
        <f>'B 103 Q2 2023'!P265</f>
        <v>42376</v>
      </c>
      <c r="Q265">
        <f>'B 103 Q2 2023'!Q265</f>
        <v>17459</v>
      </c>
      <c r="R265">
        <f>'B 103 Q2 2023'!R265</f>
        <v>24009</v>
      </c>
      <c r="S265">
        <f>'B 103 Q2 2023'!S265</f>
        <v>74005</v>
      </c>
      <c r="T265">
        <f>'B 103 Q2 2023'!T265</f>
        <v>29162</v>
      </c>
      <c r="U265">
        <f>'B 103 Q2 2023'!U265</f>
        <v>44843</v>
      </c>
      <c r="V265">
        <f>'B 103 Q2 2023'!V265</f>
        <v>158135</v>
      </c>
      <c r="W265">
        <f>'B 103 Q2 2023'!W265</f>
        <v>892125</v>
      </c>
      <c r="X265">
        <f>'B 103 Q2 2023'!X265</f>
        <v>3398168</v>
      </c>
      <c r="Y265">
        <f>'B 103 Q2 2023'!Y265</f>
        <v>459</v>
      </c>
      <c r="Z265">
        <f>'B 103 Q2 2023'!Z265</f>
        <v>168312</v>
      </c>
      <c r="AA265">
        <f>'B 103 Q2 2023'!AA265</f>
        <v>2148168</v>
      </c>
      <c r="AB265">
        <f>'B 103 Q2 2023'!AB265</f>
        <v>6077355</v>
      </c>
      <c r="AC265">
        <f>'B 103 Q2 2023'!AC265</f>
        <v>13672594</v>
      </c>
      <c r="AD265">
        <f>'B 103 Q2 2023'!AD265</f>
        <v>3804151</v>
      </c>
      <c r="AE265">
        <f>'B 103 Q2 2023'!AE265</f>
        <v>73617</v>
      </c>
      <c r="AF265">
        <f>'B 103 Q2 2023'!AF265</f>
        <v>486683</v>
      </c>
      <c r="AG265">
        <f>'B 103 Q2 2023'!AG265</f>
        <v>3243851</v>
      </c>
      <c r="AH265">
        <f>'B 103 Q2 2023'!AH265</f>
        <v>2350054</v>
      </c>
      <c r="AI265">
        <f>'B 103 Q2 2023'!AI265</f>
        <v>501635</v>
      </c>
      <c r="AJ265">
        <f>'B 103 Q2 2023'!AJ265</f>
        <v>1103731</v>
      </c>
      <c r="AK265">
        <f>'B 103 Q2 2023'!AK265</f>
        <v>744688</v>
      </c>
      <c r="AL265">
        <f>'B 103 Q2 2023'!AL265</f>
        <v>416207</v>
      </c>
      <c r="AM265">
        <f>'B 103 Q2 2023'!AM265</f>
        <v>1619159</v>
      </c>
      <c r="AN265">
        <f>'B 103 Q2 2023'!AN265</f>
        <v>49464</v>
      </c>
      <c r="AO265">
        <f>'B 103 Q2 2023'!AO265</f>
        <v>5433558</v>
      </c>
      <c r="AP265">
        <f>'B 103 Q2 2023'!AP265</f>
        <v>14714540</v>
      </c>
      <c r="AQ265">
        <f>'B 103 Q2 2023'!AQ265</f>
        <v>13583850</v>
      </c>
      <c r="AR265">
        <f>'B 103 Q2 2023'!AR265</f>
        <v>11403263</v>
      </c>
      <c r="AS265">
        <f>'B 103 Q2 2023'!AS265</f>
        <v>2180587</v>
      </c>
      <c r="AT265">
        <f>'B 103 Q2 2023'!AT265</f>
        <v>2223657</v>
      </c>
      <c r="AU265">
        <f>'B 103 Q2 2023'!AU265</f>
        <v>107.4278028932368</v>
      </c>
      <c r="AV265">
        <f>'B 103 Q2 2023'!AV265</f>
        <v>38.932168247426816</v>
      </c>
      <c r="AW265">
        <f>'B 103 Q2 2023'!AW265</f>
        <v>41.823972966909011</v>
      </c>
      <c r="AX265">
        <f>'B 103 Q2 2023'!AX265</f>
        <v>25177151</v>
      </c>
      <c r="AY265">
        <f>'B 103 Q2 2023'!AY265</f>
        <v>10833677</v>
      </c>
      <c r="AZ265">
        <f>'B 103 Q2 2023'!AZ265</f>
        <v>4236120</v>
      </c>
      <c r="BA265">
        <f>'B 103 Q2 2023'!BA265</f>
        <v>3492150</v>
      </c>
      <c r="BB265">
        <f>'B 103 Q2 2023'!BB265</f>
        <v>1591197</v>
      </c>
      <c r="BC265">
        <f>'B 103 Q2 2023'!BC265</f>
        <v>1514210</v>
      </c>
      <c r="BD265">
        <f>'B 103 Q2 2023'!BD265</f>
        <v>11504557</v>
      </c>
      <c r="BF265">
        <f t="shared" si="18"/>
        <v>107.4278028932368</v>
      </c>
      <c r="BG265">
        <f t="shared" si="16"/>
        <v>5433558</v>
      </c>
      <c r="BH265">
        <f t="shared" si="17"/>
        <v>5057869.4282707646</v>
      </c>
      <c r="BI265">
        <f t="shared" ref="BI265:BI317" si="19">BH265-F265</f>
        <v>3373942.4282707646</v>
      </c>
    </row>
    <row r="266" spans="1:61" x14ac:dyDescent="0.25">
      <c r="A266" t="str">
        <f>'B 103 Q2 2023'!A266</f>
        <v>2010Q2</v>
      </c>
      <c r="B266">
        <f>'B 103 Q2 2023'!B266</f>
        <v>28647641</v>
      </c>
      <c r="C266">
        <f>'B 103 Q2 2023'!C266</f>
        <v>14700438</v>
      </c>
      <c r="D266">
        <f>'B 103 Q2 2023'!D266</f>
        <v>7497434</v>
      </c>
      <c r="E266">
        <f>'B 103 Q2 2023'!E266</f>
        <v>3748283</v>
      </c>
      <c r="F266">
        <f>'B 103 Q2 2023'!F266</f>
        <v>1706119</v>
      </c>
      <c r="G266">
        <f>'B 103 Q2 2023'!G266</f>
        <v>1748602</v>
      </c>
      <c r="H266">
        <f>'B 103 Q2 2023'!H266</f>
        <v>13947203</v>
      </c>
      <c r="I266">
        <f>'B 103 Q2 2023'!I266</f>
        <v>38657</v>
      </c>
      <c r="J266">
        <f>'B 103 Q2 2023'!J266</f>
        <v>407275</v>
      </c>
      <c r="K266">
        <f>'B 103 Q2 2023'!K266</f>
        <v>215201</v>
      </c>
      <c r="L266">
        <f>'B 103 Q2 2023'!L266</f>
        <v>586159</v>
      </c>
      <c r="M266">
        <f>'B 103 Q2 2023'!M266</f>
        <v>9221</v>
      </c>
      <c r="N266">
        <f>'B 103 Q2 2023'!N266</f>
        <v>148548</v>
      </c>
      <c r="O266">
        <f>'B 103 Q2 2023'!O266</f>
        <v>63594</v>
      </c>
      <c r="P266">
        <f>'B 103 Q2 2023'!P266</f>
        <v>45011</v>
      </c>
      <c r="Q266">
        <f>'B 103 Q2 2023'!Q266</f>
        <v>18337</v>
      </c>
      <c r="R266">
        <f>'B 103 Q2 2023'!R266</f>
        <v>21606</v>
      </c>
      <c r="S266">
        <f>'B 103 Q2 2023'!S266</f>
        <v>73252</v>
      </c>
      <c r="T266">
        <f>'B 103 Q2 2023'!T266</f>
        <v>28772</v>
      </c>
      <c r="U266">
        <f>'B 103 Q2 2023'!U266</f>
        <v>44480</v>
      </c>
      <c r="V266">
        <f>'B 103 Q2 2023'!V266</f>
        <v>145280</v>
      </c>
      <c r="W266">
        <f>'B 103 Q2 2023'!W266</f>
        <v>774768</v>
      </c>
      <c r="X266">
        <f>'B 103 Q2 2023'!X266</f>
        <v>2985529</v>
      </c>
      <c r="Y266">
        <f>'B 103 Q2 2023'!Y266</f>
        <v>427</v>
      </c>
      <c r="Z266">
        <f>'B 103 Q2 2023'!Z266</f>
        <v>157789</v>
      </c>
      <c r="AA266">
        <f>'B 103 Q2 2023'!AA266</f>
        <v>2215741</v>
      </c>
      <c r="AB266">
        <f>'B 103 Q2 2023'!AB266</f>
        <v>6189356</v>
      </c>
      <c r="AC266">
        <f>'B 103 Q2 2023'!AC266</f>
        <v>13905640</v>
      </c>
      <c r="AD266">
        <f>'B 103 Q2 2023'!AD266</f>
        <v>3849053</v>
      </c>
      <c r="AE266">
        <f>'B 103 Q2 2023'!AE266</f>
        <v>81979</v>
      </c>
      <c r="AF266">
        <f>'B 103 Q2 2023'!AF266</f>
        <v>497394</v>
      </c>
      <c r="AG266">
        <f>'B 103 Q2 2023'!AG266</f>
        <v>3269680</v>
      </c>
      <c r="AH266">
        <f>'B 103 Q2 2023'!AH266</f>
        <v>2239850</v>
      </c>
      <c r="AI266">
        <f>'B 103 Q2 2023'!AI266</f>
        <v>467844</v>
      </c>
      <c r="AJ266">
        <f>'B 103 Q2 2023'!AJ266</f>
        <v>1071877</v>
      </c>
      <c r="AK266">
        <f>'B 103 Q2 2023'!AK266</f>
        <v>700130</v>
      </c>
      <c r="AL266">
        <f>'B 103 Q2 2023'!AL266</f>
        <v>414624</v>
      </c>
      <c r="AM266">
        <f>'B 103 Q2 2023'!AM266</f>
        <v>1660536</v>
      </c>
      <c r="AN266">
        <f>'B 103 Q2 2023'!AN266</f>
        <v>43875</v>
      </c>
      <c r="AO266">
        <f>'B 103 Q2 2023'!AO266</f>
        <v>5697701</v>
      </c>
      <c r="AP266">
        <f>'B 103 Q2 2023'!AP266</f>
        <v>14742001</v>
      </c>
      <c r="AQ266">
        <f>'B 103 Q2 2023'!AQ266</f>
        <v>12147825</v>
      </c>
      <c r="AR266">
        <f>'B 103 Q2 2023'!AR266</f>
        <v>10136101</v>
      </c>
      <c r="AS266">
        <f>'B 103 Q2 2023'!AS266</f>
        <v>2011724</v>
      </c>
      <c r="AT266">
        <f>'B 103 Q2 2023'!AT266</f>
        <v>1951267</v>
      </c>
      <c r="AU266">
        <f>'B 103 Q2 2023'!AU266</f>
        <v>95.638929925968839</v>
      </c>
      <c r="AV266">
        <f>'B 103 Q2 2023'!AV266</f>
        <v>43.186492064411375</v>
      </c>
      <c r="AW266">
        <f>'B 103 Q2 2023'!AW266</f>
        <v>41.303098882966488</v>
      </c>
      <c r="AX266">
        <f>'B 103 Q2 2023'!AX266</f>
        <v>24948944</v>
      </c>
      <c r="AY266">
        <f>'B 103 Q2 2023'!AY266</f>
        <v>11001741</v>
      </c>
      <c r="AZ266">
        <f>'B 103 Q2 2023'!AZ266</f>
        <v>4372599</v>
      </c>
      <c r="BA266">
        <f>'B 103 Q2 2023'!BA266</f>
        <v>3507362</v>
      </c>
      <c r="BB266">
        <f>'B 103 Q2 2023'!BB266</f>
        <v>1604989</v>
      </c>
      <c r="BC266">
        <f>'B 103 Q2 2023'!BC266</f>
        <v>1516791</v>
      </c>
      <c r="BD266">
        <f>'B 103 Q2 2023'!BD266</f>
        <v>11043304</v>
      </c>
      <c r="BF266">
        <f t="shared" si="18"/>
        <v>95.638929925968839</v>
      </c>
      <c r="BG266">
        <f t="shared" si="16"/>
        <v>5697701</v>
      </c>
      <c r="BH266">
        <f t="shared" si="17"/>
        <v>5957512.285436919</v>
      </c>
      <c r="BI266">
        <f t="shared" si="19"/>
        <v>4251393.285436919</v>
      </c>
    </row>
    <row r="267" spans="1:61" x14ac:dyDescent="0.25">
      <c r="A267" t="str">
        <f>'B 103 Q2 2023'!A267</f>
        <v>2010Q3</v>
      </c>
      <c r="B267">
        <f>'B 103 Q2 2023'!B267</f>
        <v>29290939</v>
      </c>
      <c r="C267">
        <f>'B 103 Q2 2023'!C267</f>
        <v>14712511</v>
      </c>
      <c r="D267">
        <f>'B 103 Q2 2023'!D267</f>
        <v>7408403</v>
      </c>
      <c r="E267">
        <f>'B 103 Q2 2023'!E267</f>
        <v>3791343</v>
      </c>
      <c r="F267">
        <f>'B 103 Q2 2023'!F267</f>
        <v>1714584</v>
      </c>
      <c r="G267">
        <f>'B 103 Q2 2023'!G267</f>
        <v>1798181</v>
      </c>
      <c r="H267">
        <f>'B 103 Q2 2023'!H267</f>
        <v>14578428</v>
      </c>
      <c r="I267">
        <f>'B 103 Q2 2023'!I267</f>
        <v>35791</v>
      </c>
      <c r="J267">
        <f>'B 103 Q2 2023'!J267</f>
        <v>466778</v>
      </c>
      <c r="K267">
        <f>'B 103 Q2 2023'!K267</f>
        <v>205539</v>
      </c>
      <c r="L267">
        <f>'B 103 Q2 2023'!L267</f>
        <v>568165</v>
      </c>
      <c r="M267">
        <f>'B 103 Q2 2023'!M267</f>
        <v>11547</v>
      </c>
      <c r="N267">
        <f>'B 103 Q2 2023'!N267</f>
        <v>160230</v>
      </c>
      <c r="O267">
        <f>'B 103 Q2 2023'!O267</f>
        <v>70683</v>
      </c>
      <c r="P267">
        <f>'B 103 Q2 2023'!P267</f>
        <v>46889</v>
      </c>
      <c r="Q267">
        <f>'B 103 Q2 2023'!Q267</f>
        <v>18963</v>
      </c>
      <c r="R267">
        <f>'B 103 Q2 2023'!R267</f>
        <v>23695</v>
      </c>
      <c r="S267">
        <f>'B 103 Q2 2023'!S267</f>
        <v>72557</v>
      </c>
      <c r="T267">
        <f>'B 103 Q2 2023'!T267</f>
        <v>28378</v>
      </c>
      <c r="U267">
        <f>'B 103 Q2 2023'!U267</f>
        <v>44179</v>
      </c>
      <c r="V267">
        <f>'B 103 Q2 2023'!V267</f>
        <v>141027</v>
      </c>
      <c r="W267">
        <f>'B 103 Q2 2023'!W267</f>
        <v>845055</v>
      </c>
      <c r="X267">
        <f>'B 103 Q2 2023'!X267</f>
        <v>3464889</v>
      </c>
      <c r="Y267">
        <f>'B 103 Q2 2023'!Y267</f>
        <v>503</v>
      </c>
      <c r="Z267">
        <f>'B 103 Q2 2023'!Z267</f>
        <v>174166</v>
      </c>
      <c r="AA267">
        <f>'B 103 Q2 2023'!AA267</f>
        <v>2221506</v>
      </c>
      <c r="AB267">
        <f>'B 103 Q2 2023'!AB267</f>
        <v>6210675</v>
      </c>
      <c r="AC267">
        <f>'B 103 Q2 2023'!AC267</f>
        <v>13961222</v>
      </c>
      <c r="AD267">
        <f>'B 103 Q2 2023'!AD267</f>
        <v>3935790</v>
      </c>
      <c r="AE267">
        <f>'B 103 Q2 2023'!AE267</f>
        <v>97938</v>
      </c>
      <c r="AF267">
        <f>'B 103 Q2 2023'!AF267</f>
        <v>499395</v>
      </c>
      <c r="AG267">
        <f>'B 103 Q2 2023'!AG267</f>
        <v>3338457</v>
      </c>
      <c r="AH267">
        <f>'B 103 Q2 2023'!AH267</f>
        <v>2195108</v>
      </c>
      <c r="AI267">
        <f>'B 103 Q2 2023'!AI267</f>
        <v>459675</v>
      </c>
      <c r="AJ267">
        <f>'B 103 Q2 2023'!AJ267</f>
        <v>1061280</v>
      </c>
      <c r="AK267">
        <f>'B 103 Q2 2023'!AK267</f>
        <v>674154</v>
      </c>
      <c r="AL267">
        <f>'B 103 Q2 2023'!AL267</f>
        <v>417616</v>
      </c>
      <c r="AM267">
        <f>'B 103 Q2 2023'!AM267</f>
        <v>1689181</v>
      </c>
      <c r="AN267">
        <f>'B 103 Q2 2023'!AN267</f>
        <v>47060</v>
      </c>
      <c r="AO267">
        <f>'B 103 Q2 2023'!AO267</f>
        <v>5676467</v>
      </c>
      <c r="AP267">
        <f>'B 103 Q2 2023'!AP267</f>
        <v>15329717</v>
      </c>
      <c r="AQ267">
        <f>'B 103 Q2 2023'!AQ267</f>
        <v>13458340</v>
      </c>
      <c r="AR267">
        <f>'B 103 Q2 2023'!AR267</f>
        <v>11334090</v>
      </c>
      <c r="AS267">
        <f>'B 103 Q2 2023'!AS267</f>
        <v>2124250</v>
      </c>
      <c r="AT267">
        <f>'B 103 Q2 2023'!AT267</f>
        <v>2199833</v>
      </c>
      <c r="AU267">
        <f>'B 103 Q2 2023'!AU267</f>
        <v>102.1426124283032</v>
      </c>
      <c r="AV267">
        <f>'B 103 Q2 2023'!AV267</f>
        <v>39.154622048984351</v>
      </c>
      <c r="AW267">
        <f>'B 103 Q2 2023'!AW267</f>
        <v>39.993553847261033</v>
      </c>
      <c r="AX267">
        <f>'B 103 Q2 2023'!AX267</f>
        <v>25650677</v>
      </c>
      <c r="AY267">
        <f>'B 103 Q2 2023'!AY267</f>
        <v>11072249</v>
      </c>
      <c r="AZ267">
        <f>'B 103 Q2 2023'!AZ267</f>
        <v>4373603</v>
      </c>
      <c r="BA267">
        <f>'B 103 Q2 2023'!BA267</f>
        <v>3530328</v>
      </c>
      <c r="BB267">
        <f>'B 103 Q2 2023'!BB267</f>
        <v>1620220</v>
      </c>
      <c r="BC267">
        <f>'B 103 Q2 2023'!BC267</f>
        <v>1548098</v>
      </c>
      <c r="BD267">
        <f>'B 103 Q2 2023'!BD267</f>
        <v>11689455</v>
      </c>
      <c r="BF267">
        <f t="shared" si="18"/>
        <v>102.1426124283032</v>
      </c>
      <c r="BG267">
        <f t="shared" si="16"/>
        <v>5676467</v>
      </c>
      <c r="BH267">
        <f t="shared" si="17"/>
        <v>5557393.5941617647</v>
      </c>
      <c r="BI267">
        <f t="shared" si="19"/>
        <v>3842809.5941617647</v>
      </c>
    </row>
    <row r="268" spans="1:61" x14ac:dyDescent="0.25">
      <c r="A268" t="str">
        <f>'B 103 Q2 2023'!A268</f>
        <v>2010Q4</v>
      </c>
      <c r="B268">
        <f>'B 103 Q2 2023'!B268</f>
        <v>28049419</v>
      </c>
      <c r="C268">
        <f>'B 103 Q2 2023'!C268</f>
        <v>14937249</v>
      </c>
      <c r="D268">
        <f>'B 103 Q2 2023'!D268</f>
        <v>7499759</v>
      </c>
      <c r="E268">
        <f>'B 103 Q2 2023'!E268</f>
        <v>3835064</v>
      </c>
      <c r="F268">
        <f>'B 103 Q2 2023'!F268</f>
        <v>1742030</v>
      </c>
      <c r="G268">
        <f>'B 103 Q2 2023'!G268</f>
        <v>1860395</v>
      </c>
      <c r="H268">
        <f>'B 103 Q2 2023'!H268</f>
        <v>13112170</v>
      </c>
      <c r="I268">
        <f>'B 103 Q2 2023'!I268</f>
        <v>63991</v>
      </c>
      <c r="J268">
        <f>'B 103 Q2 2023'!J268</f>
        <v>470374</v>
      </c>
      <c r="K268">
        <f>'B 103 Q2 2023'!K268</f>
        <v>235240</v>
      </c>
      <c r="L268">
        <f>'B 103 Q2 2023'!L268</f>
        <v>555140</v>
      </c>
      <c r="M268">
        <f>'B 103 Q2 2023'!M268</f>
        <v>22034</v>
      </c>
      <c r="N268">
        <f>'B 103 Q2 2023'!N268</f>
        <v>211478</v>
      </c>
      <c r="O268">
        <f>'B 103 Q2 2023'!O268</f>
        <v>123511</v>
      </c>
      <c r="P268">
        <f>'B 103 Q2 2023'!P268</f>
        <v>48024</v>
      </c>
      <c r="Q268">
        <f>'B 103 Q2 2023'!Q268</f>
        <v>16008</v>
      </c>
      <c r="R268">
        <f>'B 103 Q2 2023'!R268</f>
        <v>23935</v>
      </c>
      <c r="S268">
        <f>'B 103 Q2 2023'!S268</f>
        <v>72377</v>
      </c>
      <c r="T268">
        <f>'B 103 Q2 2023'!T268</f>
        <v>27985</v>
      </c>
      <c r="U268">
        <f>'B 103 Q2 2023'!U268</f>
        <v>44392</v>
      </c>
      <c r="V268">
        <f>'B 103 Q2 2023'!V268</f>
        <v>151286</v>
      </c>
      <c r="W268">
        <f>'B 103 Q2 2023'!W268</f>
        <v>917209</v>
      </c>
      <c r="X268">
        <f>'B 103 Q2 2023'!X268</f>
        <v>3703940</v>
      </c>
      <c r="Y268">
        <f>'B 103 Q2 2023'!Y268</f>
        <v>565</v>
      </c>
      <c r="Z268">
        <f>'B 103 Q2 2023'!Z268</f>
        <v>185670</v>
      </c>
      <c r="AA268">
        <f>'B 103 Q2 2023'!AA268</f>
        <v>2202562</v>
      </c>
      <c r="AB268">
        <f>'B 103 Q2 2023'!AB268</f>
        <v>4320304</v>
      </c>
      <c r="AC268">
        <f>'B 103 Q2 2023'!AC268</f>
        <v>13924304</v>
      </c>
      <c r="AD268">
        <f>'B 103 Q2 2023'!AD268</f>
        <v>3978414</v>
      </c>
      <c r="AE268">
        <f>'B 103 Q2 2023'!AE268</f>
        <v>82928</v>
      </c>
      <c r="AF268">
        <f>'B 103 Q2 2023'!AF268</f>
        <v>510797</v>
      </c>
      <c r="AG268">
        <f>'B 103 Q2 2023'!AG268</f>
        <v>3384689</v>
      </c>
      <c r="AH268">
        <f>'B 103 Q2 2023'!AH268</f>
        <v>2102203</v>
      </c>
      <c r="AI268">
        <f>'B 103 Q2 2023'!AI268</f>
        <v>482473</v>
      </c>
      <c r="AJ268">
        <f>'B 103 Q2 2023'!AJ268</f>
        <v>946393</v>
      </c>
      <c r="AK268">
        <f>'B 103 Q2 2023'!AK268</f>
        <v>673336</v>
      </c>
      <c r="AL268">
        <f>'B 103 Q2 2023'!AL268</f>
        <v>406300</v>
      </c>
      <c r="AM268">
        <f>'B 103 Q2 2023'!AM268</f>
        <v>1738907</v>
      </c>
      <c r="AN268">
        <f>'B 103 Q2 2023'!AN268</f>
        <v>78398</v>
      </c>
      <c r="AO268">
        <f>'B 103 Q2 2023'!AO268</f>
        <v>5620083</v>
      </c>
      <c r="AP268">
        <f>'B 103 Q2 2023'!AP268</f>
        <v>14125114</v>
      </c>
      <c r="AQ268">
        <f>'B 103 Q2 2023'!AQ268</f>
        <v>14830039</v>
      </c>
      <c r="AR268">
        <f>'B 103 Q2 2023'!AR268</f>
        <v>12606849</v>
      </c>
      <c r="AS268">
        <f>'B 103 Q2 2023'!AS268</f>
        <v>2223190</v>
      </c>
      <c r="AT268">
        <f>'B 103 Q2 2023'!AT268</f>
        <v>2423211</v>
      </c>
      <c r="AU268">
        <f>'B 103 Q2 2023'!AU268</f>
        <v>122.1459136421209</v>
      </c>
      <c r="AV268">
        <f>'B 103 Q2 2023'!AV268</f>
        <v>35.243311493733863</v>
      </c>
      <c r="AW268">
        <f>'B 103 Q2 2023'!AW268</f>
        <v>43.04826482175983</v>
      </c>
      <c r="AX268">
        <f>'B 103 Q2 2023'!AX268</f>
        <v>24262423</v>
      </c>
      <c r="AY268">
        <f>'B 103 Q2 2023'!AY268</f>
        <v>11150253</v>
      </c>
      <c r="AZ268">
        <f>'B 103 Q2 2023'!AZ268</f>
        <v>4397367</v>
      </c>
      <c r="BA268">
        <f>'B 103 Q2 2023'!BA268</f>
        <v>3555984</v>
      </c>
      <c r="BB268">
        <f>'B 103 Q2 2023'!BB268</f>
        <v>1637370</v>
      </c>
      <c r="BC268">
        <f>'B 103 Q2 2023'!BC268</f>
        <v>1559532</v>
      </c>
      <c r="BD268">
        <f>'B 103 Q2 2023'!BD268</f>
        <v>10338119</v>
      </c>
      <c r="BF268">
        <f t="shared" si="18"/>
        <v>122.1459136421209</v>
      </c>
      <c r="BG268">
        <f t="shared" si="16"/>
        <v>5620083</v>
      </c>
      <c r="BH268">
        <f t="shared" si="17"/>
        <v>4601122.4055079361</v>
      </c>
      <c r="BI268">
        <f t="shared" si="19"/>
        <v>2859092.4055079361</v>
      </c>
    </row>
    <row r="269" spans="1:61" x14ac:dyDescent="0.25">
      <c r="A269" t="str">
        <f>'B 103 Q2 2023'!A269</f>
        <v>2011Q1</v>
      </c>
      <c r="B269">
        <f>'B 103 Q2 2023'!B269</f>
        <v>28787754</v>
      </c>
      <c r="C269">
        <f>'B 103 Q2 2023'!C269</f>
        <v>15360375</v>
      </c>
      <c r="D269">
        <f>'B 103 Q2 2023'!D269</f>
        <v>7777790</v>
      </c>
      <c r="E269">
        <f>'B 103 Q2 2023'!E269</f>
        <v>3869175</v>
      </c>
      <c r="F269">
        <f>'B 103 Q2 2023'!F269</f>
        <v>1774781</v>
      </c>
      <c r="G269">
        <f>'B 103 Q2 2023'!G269</f>
        <v>1938629</v>
      </c>
      <c r="H269">
        <f>'B 103 Q2 2023'!H269</f>
        <v>13427379</v>
      </c>
      <c r="I269">
        <f>'B 103 Q2 2023'!I269</f>
        <v>74765</v>
      </c>
      <c r="J269">
        <f>'B 103 Q2 2023'!J269</f>
        <v>430830</v>
      </c>
      <c r="K269">
        <f>'B 103 Q2 2023'!K269</f>
        <v>208903</v>
      </c>
      <c r="L269">
        <f>'B 103 Q2 2023'!L269</f>
        <v>535697</v>
      </c>
      <c r="M269">
        <f>'B 103 Q2 2023'!M269</f>
        <v>23204</v>
      </c>
      <c r="N269">
        <f>'B 103 Q2 2023'!N269</f>
        <v>207392</v>
      </c>
      <c r="O269">
        <f>'B 103 Q2 2023'!O269</f>
        <v>129229</v>
      </c>
      <c r="P269">
        <f>'B 103 Q2 2023'!P269</f>
        <v>41312</v>
      </c>
      <c r="Q269">
        <f>'B 103 Q2 2023'!Q269</f>
        <v>13771</v>
      </c>
      <c r="R269">
        <f>'B 103 Q2 2023'!R269</f>
        <v>23080</v>
      </c>
      <c r="S269">
        <f>'B 103 Q2 2023'!S269</f>
        <v>71129</v>
      </c>
      <c r="T269">
        <f>'B 103 Q2 2023'!T269</f>
        <v>27845</v>
      </c>
      <c r="U269">
        <f>'B 103 Q2 2023'!U269</f>
        <v>43284</v>
      </c>
      <c r="V269">
        <f>'B 103 Q2 2023'!V269</f>
        <v>150610</v>
      </c>
      <c r="W269">
        <f>'B 103 Q2 2023'!W269</f>
        <v>973102</v>
      </c>
      <c r="X269">
        <f>'B 103 Q2 2023'!X269</f>
        <v>3972437</v>
      </c>
      <c r="Y269">
        <f>'B 103 Q2 2023'!Y269</f>
        <v>647</v>
      </c>
      <c r="Z269">
        <f>'B 103 Q2 2023'!Z269</f>
        <v>189340</v>
      </c>
      <c r="AA269">
        <f>'B 103 Q2 2023'!AA269</f>
        <v>2298920</v>
      </c>
      <c r="AB269">
        <f>'B 103 Q2 2023'!AB269</f>
        <v>4290403</v>
      </c>
      <c r="AC269">
        <f>'B 103 Q2 2023'!AC269</f>
        <v>14018605</v>
      </c>
      <c r="AD269">
        <f>'B 103 Q2 2023'!AD269</f>
        <v>4033610</v>
      </c>
      <c r="AE269">
        <f>'B 103 Q2 2023'!AE269</f>
        <v>110460</v>
      </c>
      <c r="AF269">
        <f>'B 103 Q2 2023'!AF269</f>
        <v>513414</v>
      </c>
      <c r="AG269">
        <f>'B 103 Q2 2023'!AG269</f>
        <v>3409736</v>
      </c>
      <c r="AH269">
        <f>'B 103 Q2 2023'!AH269</f>
        <v>2068452</v>
      </c>
      <c r="AI269">
        <f>'B 103 Q2 2023'!AI269</f>
        <v>497181</v>
      </c>
      <c r="AJ269">
        <f>'B 103 Q2 2023'!AJ269</f>
        <v>942506</v>
      </c>
      <c r="AK269">
        <f>'B 103 Q2 2023'!AK269</f>
        <v>628765</v>
      </c>
      <c r="AL269">
        <f>'B 103 Q2 2023'!AL269</f>
        <v>397704</v>
      </c>
      <c r="AM269">
        <f>'B 103 Q2 2023'!AM269</f>
        <v>1768658</v>
      </c>
      <c r="AN269">
        <f>'B 103 Q2 2023'!AN269</f>
        <v>102670</v>
      </c>
      <c r="AO269">
        <f>'B 103 Q2 2023'!AO269</f>
        <v>5647511</v>
      </c>
      <c r="AP269">
        <f>'B 103 Q2 2023'!AP269</f>
        <v>14769149</v>
      </c>
      <c r="AQ269">
        <f>'B 103 Q2 2023'!AQ269</f>
        <v>15791418</v>
      </c>
      <c r="AR269">
        <f>'B 103 Q2 2023'!AR269</f>
        <v>13380736</v>
      </c>
      <c r="AS269">
        <f>'B 103 Q2 2023'!AS269</f>
        <v>2410682</v>
      </c>
      <c r="AT269">
        <f>'B 103 Q2 2023'!AT269</f>
        <v>2545481</v>
      </c>
      <c r="AU269">
        <f>'B 103 Q2 2023'!AU269</f>
        <v>124.1567747458281</v>
      </c>
      <c r="AV269">
        <f>'B 103 Q2 2023'!AV269</f>
        <v>33.27750241469726</v>
      </c>
      <c r="AW269">
        <f>'B 103 Q2 2023'!AW269</f>
        <v>41.316273714053189</v>
      </c>
      <c r="AX269">
        <f>'B 103 Q2 2023'!AX269</f>
        <v>24746485</v>
      </c>
      <c r="AY269">
        <f>'B 103 Q2 2023'!AY269</f>
        <v>11319106</v>
      </c>
      <c r="AZ269">
        <f>'B 103 Q2 2023'!AZ269</f>
        <v>4449142</v>
      </c>
      <c r="BA269">
        <f>'B 103 Q2 2023'!BA269</f>
        <v>3584774</v>
      </c>
      <c r="BB269">
        <f>'B 103 Q2 2023'!BB269</f>
        <v>1655277</v>
      </c>
      <c r="BC269">
        <f>'B 103 Q2 2023'!BC269</f>
        <v>1629913</v>
      </c>
      <c r="BD269">
        <f>'B 103 Q2 2023'!BD269</f>
        <v>10727880</v>
      </c>
      <c r="BF269">
        <f t="shared" si="18"/>
        <v>124.1567747458281</v>
      </c>
      <c r="BG269">
        <f t="shared" si="16"/>
        <v>5647511</v>
      </c>
      <c r="BH269">
        <f t="shared" si="17"/>
        <v>4548693.3850863157</v>
      </c>
      <c r="BI269">
        <f t="shared" si="19"/>
        <v>2773912.3850863157</v>
      </c>
    </row>
    <row r="270" spans="1:61" x14ac:dyDescent="0.25">
      <c r="A270" t="str">
        <f>'B 103 Q2 2023'!A270</f>
        <v>2011Q2</v>
      </c>
      <c r="B270">
        <f>'B 103 Q2 2023'!B270</f>
        <v>28836196</v>
      </c>
      <c r="C270">
        <f>'B 103 Q2 2023'!C270</f>
        <v>15334721</v>
      </c>
      <c r="D270">
        <f>'B 103 Q2 2023'!D270</f>
        <v>7626623</v>
      </c>
      <c r="E270">
        <f>'B 103 Q2 2023'!E270</f>
        <v>3920569</v>
      </c>
      <c r="F270">
        <f>'B 103 Q2 2023'!F270</f>
        <v>1800290</v>
      </c>
      <c r="G270">
        <f>'B 103 Q2 2023'!G270</f>
        <v>1987239</v>
      </c>
      <c r="H270">
        <f>'B 103 Q2 2023'!H270</f>
        <v>13501475</v>
      </c>
      <c r="I270">
        <f>'B 103 Q2 2023'!I270</f>
        <v>79608</v>
      </c>
      <c r="J270">
        <f>'B 103 Q2 2023'!J270</f>
        <v>519931</v>
      </c>
      <c r="K270">
        <f>'B 103 Q2 2023'!K270</f>
        <v>198719</v>
      </c>
      <c r="L270">
        <f>'B 103 Q2 2023'!L270</f>
        <v>523446</v>
      </c>
      <c r="M270">
        <f>'B 103 Q2 2023'!M270</f>
        <v>23193</v>
      </c>
      <c r="N270">
        <f>'B 103 Q2 2023'!N270</f>
        <v>213658</v>
      </c>
      <c r="O270">
        <f>'B 103 Q2 2023'!O270</f>
        <v>125792</v>
      </c>
      <c r="P270">
        <f>'B 103 Q2 2023'!P270</f>
        <v>48750</v>
      </c>
      <c r="Q270">
        <f>'B 103 Q2 2023'!Q270</f>
        <v>16250</v>
      </c>
      <c r="R270">
        <f>'B 103 Q2 2023'!R270</f>
        <v>22866</v>
      </c>
      <c r="S270">
        <f>'B 103 Q2 2023'!S270</f>
        <v>71365</v>
      </c>
      <c r="T270">
        <f>'B 103 Q2 2023'!T270</f>
        <v>27706</v>
      </c>
      <c r="U270">
        <f>'B 103 Q2 2023'!U270</f>
        <v>43659</v>
      </c>
      <c r="V270">
        <f>'B 103 Q2 2023'!V270</f>
        <v>158460</v>
      </c>
      <c r="W270">
        <f>'B 103 Q2 2023'!W270</f>
        <v>975429</v>
      </c>
      <c r="X270">
        <f>'B 103 Q2 2023'!X270</f>
        <v>4016156</v>
      </c>
      <c r="Y270">
        <f>'B 103 Q2 2023'!Y270</f>
        <v>577</v>
      </c>
      <c r="Z270">
        <f>'B 103 Q2 2023'!Z270</f>
        <v>186158</v>
      </c>
      <c r="AA270">
        <f>'B 103 Q2 2023'!AA270</f>
        <v>2358709</v>
      </c>
      <c r="AB270">
        <f>'B 103 Q2 2023'!AB270</f>
        <v>4176066</v>
      </c>
      <c r="AC270">
        <f>'B 103 Q2 2023'!AC270</f>
        <v>14115769</v>
      </c>
      <c r="AD270">
        <f>'B 103 Q2 2023'!AD270</f>
        <v>4090122</v>
      </c>
      <c r="AE270">
        <f>'B 103 Q2 2023'!AE270</f>
        <v>106911</v>
      </c>
      <c r="AF270">
        <f>'B 103 Q2 2023'!AF270</f>
        <v>518197</v>
      </c>
      <c r="AG270">
        <f>'B 103 Q2 2023'!AG270</f>
        <v>3465014</v>
      </c>
      <c r="AH270">
        <f>'B 103 Q2 2023'!AH270</f>
        <v>2093400</v>
      </c>
      <c r="AI270">
        <f>'B 103 Q2 2023'!AI270</f>
        <v>520668</v>
      </c>
      <c r="AJ270">
        <f>'B 103 Q2 2023'!AJ270</f>
        <v>978343</v>
      </c>
      <c r="AK270">
        <f>'B 103 Q2 2023'!AK270</f>
        <v>594389</v>
      </c>
      <c r="AL270">
        <f>'B 103 Q2 2023'!AL270</f>
        <v>399112</v>
      </c>
      <c r="AM270">
        <f>'B 103 Q2 2023'!AM270</f>
        <v>1788065</v>
      </c>
      <c r="AN270">
        <f>'B 103 Q2 2023'!AN270</f>
        <v>86907</v>
      </c>
      <c r="AO270">
        <f>'B 103 Q2 2023'!AO270</f>
        <v>5658163</v>
      </c>
      <c r="AP270">
        <f>'B 103 Q2 2023'!AP270</f>
        <v>14720427</v>
      </c>
      <c r="AQ270">
        <f>'B 103 Q2 2023'!AQ270</f>
        <v>15672829</v>
      </c>
      <c r="AR270">
        <f>'B 103 Q2 2023'!AR270</f>
        <v>13325096</v>
      </c>
      <c r="AS270">
        <f>'B 103 Q2 2023'!AS270</f>
        <v>2347733</v>
      </c>
      <c r="AT270">
        <f>'B 103 Q2 2023'!AT270</f>
        <v>2546067</v>
      </c>
      <c r="AU270">
        <f>'B 103 Q2 2023'!AU270</f>
        <v>123.76608667269261</v>
      </c>
      <c r="AV270">
        <f>'B 103 Q2 2023'!AV270</f>
        <v>33.940156474955515</v>
      </c>
      <c r="AW270">
        <f>'B 103 Q2 2023'!AW270</f>
        <v>42.006403479640944</v>
      </c>
      <c r="AX270">
        <f>'B 103 Q2 2023'!AX270</f>
        <v>24932207</v>
      </c>
      <c r="AY270">
        <f>'B 103 Q2 2023'!AY270</f>
        <v>11430732</v>
      </c>
      <c r="AZ270">
        <f>'B 103 Q2 2023'!AZ270</f>
        <v>4484055</v>
      </c>
      <c r="BA270">
        <f>'B 103 Q2 2023'!BA270</f>
        <v>3615599</v>
      </c>
      <c r="BB270">
        <f>'B 103 Q2 2023'!BB270</f>
        <v>1674053</v>
      </c>
      <c r="BC270">
        <f>'B 103 Q2 2023'!BC270</f>
        <v>1657025</v>
      </c>
      <c r="BD270">
        <f>'B 103 Q2 2023'!BD270</f>
        <v>10816438</v>
      </c>
      <c r="BF270">
        <f t="shared" si="18"/>
        <v>123.76608667269261</v>
      </c>
      <c r="BG270">
        <f t="shared" si="16"/>
        <v>5658163</v>
      </c>
      <c r="BH270">
        <f t="shared" si="17"/>
        <v>4571658.6442321446</v>
      </c>
      <c r="BI270">
        <f t="shared" si="19"/>
        <v>2771368.6442321446</v>
      </c>
    </row>
    <row r="271" spans="1:61" x14ac:dyDescent="0.25">
      <c r="A271" t="str">
        <f>'B 103 Q2 2023'!A271</f>
        <v>2011Q3</v>
      </c>
      <c r="B271">
        <f>'B 103 Q2 2023'!B271</f>
        <v>28035597</v>
      </c>
      <c r="C271">
        <f>'B 103 Q2 2023'!C271</f>
        <v>15307156</v>
      </c>
      <c r="D271">
        <f>'B 103 Q2 2023'!D271</f>
        <v>7536571</v>
      </c>
      <c r="E271">
        <f>'B 103 Q2 2023'!E271</f>
        <v>3961715</v>
      </c>
      <c r="F271">
        <f>'B 103 Q2 2023'!F271</f>
        <v>1820372</v>
      </c>
      <c r="G271">
        <f>'B 103 Q2 2023'!G271</f>
        <v>1988498</v>
      </c>
      <c r="H271">
        <f>'B 103 Q2 2023'!H271</f>
        <v>12728441</v>
      </c>
      <c r="I271">
        <f>'B 103 Q2 2023'!I271</f>
        <v>58199</v>
      </c>
      <c r="J271">
        <f>'B 103 Q2 2023'!J271</f>
        <v>517923</v>
      </c>
      <c r="K271">
        <f>'B 103 Q2 2023'!K271</f>
        <v>182011</v>
      </c>
      <c r="L271">
        <f>'B 103 Q2 2023'!L271</f>
        <v>508102</v>
      </c>
      <c r="M271">
        <f>'B 103 Q2 2023'!M271</f>
        <v>22223</v>
      </c>
      <c r="N271">
        <f>'B 103 Q2 2023'!N271</f>
        <v>183756</v>
      </c>
      <c r="O271">
        <f>'B 103 Q2 2023'!O271</f>
        <v>106651</v>
      </c>
      <c r="P271">
        <f>'B 103 Q2 2023'!P271</f>
        <v>40857</v>
      </c>
      <c r="Q271">
        <f>'B 103 Q2 2023'!Q271</f>
        <v>13619</v>
      </c>
      <c r="R271">
        <f>'B 103 Q2 2023'!R271</f>
        <v>22629</v>
      </c>
      <c r="S271">
        <f>'B 103 Q2 2023'!S271</f>
        <v>71617</v>
      </c>
      <c r="T271">
        <f>'B 103 Q2 2023'!T271</f>
        <v>27567</v>
      </c>
      <c r="U271">
        <f>'B 103 Q2 2023'!U271</f>
        <v>44050</v>
      </c>
      <c r="V271">
        <f>'B 103 Q2 2023'!V271</f>
        <v>149680</v>
      </c>
      <c r="W271">
        <f>'B 103 Q2 2023'!W271</f>
        <v>840928</v>
      </c>
      <c r="X271">
        <f>'B 103 Q2 2023'!X271</f>
        <v>3318203</v>
      </c>
      <c r="Y271">
        <f>'B 103 Q2 2023'!Y271</f>
        <v>509</v>
      </c>
      <c r="Z271">
        <f>'B 103 Q2 2023'!Z271</f>
        <v>161246</v>
      </c>
      <c r="AA271">
        <f>'B 103 Q2 2023'!AA271</f>
        <v>2331826</v>
      </c>
      <c r="AB271">
        <f>'B 103 Q2 2023'!AB271</f>
        <v>4382218</v>
      </c>
      <c r="AC271">
        <f>'B 103 Q2 2023'!AC271</f>
        <v>14438353</v>
      </c>
      <c r="AD271">
        <f>'B 103 Q2 2023'!AD271</f>
        <v>4149110</v>
      </c>
      <c r="AE271">
        <f>'B 103 Q2 2023'!AE271</f>
        <v>124685</v>
      </c>
      <c r="AF271">
        <f>'B 103 Q2 2023'!AF271</f>
        <v>516981</v>
      </c>
      <c r="AG271">
        <f>'B 103 Q2 2023'!AG271</f>
        <v>3507444</v>
      </c>
      <c r="AH271">
        <f>'B 103 Q2 2023'!AH271</f>
        <v>2128624</v>
      </c>
      <c r="AI271">
        <f>'B 103 Q2 2023'!AI271</f>
        <v>567027</v>
      </c>
      <c r="AJ271">
        <f>'B 103 Q2 2023'!AJ271</f>
        <v>987793</v>
      </c>
      <c r="AK271">
        <f>'B 103 Q2 2023'!AK271</f>
        <v>573805</v>
      </c>
      <c r="AL271">
        <f>'B 103 Q2 2023'!AL271</f>
        <v>413221</v>
      </c>
      <c r="AM271">
        <f>'B 103 Q2 2023'!AM271</f>
        <v>1772949</v>
      </c>
      <c r="AN271">
        <f>'B 103 Q2 2023'!AN271</f>
        <v>99887</v>
      </c>
      <c r="AO271">
        <f>'B 103 Q2 2023'!AO271</f>
        <v>5874562</v>
      </c>
      <c r="AP271">
        <f>'B 103 Q2 2023'!AP271</f>
        <v>13597244</v>
      </c>
      <c r="AQ271">
        <f>'B 103 Q2 2023'!AQ271</f>
        <v>13473596</v>
      </c>
      <c r="AR271">
        <f>'B 103 Q2 2023'!AR271</f>
        <v>11359998</v>
      </c>
      <c r="AS271">
        <f>'B 103 Q2 2023'!AS271</f>
        <v>2113598</v>
      </c>
      <c r="AT271">
        <f>'B 103 Q2 2023'!AT271</f>
        <v>2196929</v>
      </c>
      <c r="AU271">
        <f>'B 103 Q2 2023'!AU271</f>
        <v>115.2478054723916</v>
      </c>
      <c r="AV271">
        <f>'B 103 Q2 2023'!AV271</f>
        <v>40.060777667653127</v>
      </c>
      <c r="AW271">
        <f>'B 103 Q2 2023'!AW271</f>
        <v>46.169167117144163</v>
      </c>
      <c r="AX271">
        <f>'B 103 Q2 2023'!AX271</f>
        <v>24272834</v>
      </c>
      <c r="AY271">
        <f>'B 103 Q2 2023'!AY271</f>
        <v>11544393</v>
      </c>
      <c r="AZ271">
        <f>'B 103 Q2 2023'!AZ271</f>
        <v>4518093</v>
      </c>
      <c r="BA271">
        <f>'B 103 Q2 2023'!BA271</f>
        <v>3654290</v>
      </c>
      <c r="BB271">
        <f>'B 103 Q2 2023'!BB271</f>
        <v>1693687</v>
      </c>
      <c r="BC271">
        <f>'B 103 Q2 2023'!BC271</f>
        <v>1678323</v>
      </c>
      <c r="BD271">
        <f>'B 103 Q2 2023'!BD271</f>
        <v>9834481</v>
      </c>
      <c r="BF271">
        <f t="shared" si="18"/>
        <v>115.2478054723916</v>
      </c>
      <c r="BG271">
        <f t="shared" si="16"/>
        <v>5874562</v>
      </c>
      <c r="BH271">
        <f t="shared" si="17"/>
        <v>5097330.9000727925</v>
      </c>
      <c r="BI271">
        <f t="shared" si="19"/>
        <v>3276958.9000727925</v>
      </c>
    </row>
    <row r="272" spans="1:61" x14ac:dyDescent="0.25">
      <c r="A272" t="str">
        <f>'B 103 Q2 2023'!A272</f>
        <v>2011Q4</v>
      </c>
      <c r="B272">
        <f>'B 103 Q2 2023'!B272</f>
        <v>28725178</v>
      </c>
      <c r="C272">
        <f>'B 103 Q2 2023'!C272</f>
        <v>15820093</v>
      </c>
      <c r="D272">
        <f>'B 103 Q2 2023'!D272</f>
        <v>7971420</v>
      </c>
      <c r="E272">
        <f>'B 103 Q2 2023'!E272</f>
        <v>4014144</v>
      </c>
      <c r="F272">
        <f>'B 103 Q2 2023'!F272</f>
        <v>1833707</v>
      </c>
      <c r="G272">
        <f>'B 103 Q2 2023'!G272</f>
        <v>2000822</v>
      </c>
      <c r="H272">
        <f>'B 103 Q2 2023'!H272</f>
        <v>12905085</v>
      </c>
      <c r="I272">
        <f>'B 103 Q2 2023'!I272</f>
        <v>52528</v>
      </c>
      <c r="J272">
        <f>'B 103 Q2 2023'!J272</f>
        <v>565836</v>
      </c>
      <c r="K272">
        <f>'B 103 Q2 2023'!K272</f>
        <v>195351</v>
      </c>
      <c r="L272">
        <f>'B 103 Q2 2023'!L272</f>
        <v>515830</v>
      </c>
      <c r="M272">
        <f>'B 103 Q2 2023'!M272</f>
        <v>22906</v>
      </c>
      <c r="N272">
        <f>'B 103 Q2 2023'!N272</f>
        <v>203186</v>
      </c>
      <c r="O272">
        <f>'B 103 Q2 2023'!O272</f>
        <v>123604</v>
      </c>
      <c r="P272">
        <f>'B 103 Q2 2023'!P272</f>
        <v>42968</v>
      </c>
      <c r="Q272">
        <f>'B 103 Q2 2023'!Q272</f>
        <v>14323</v>
      </c>
      <c r="R272">
        <f>'B 103 Q2 2023'!R272</f>
        <v>22291</v>
      </c>
      <c r="S272">
        <f>'B 103 Q2 2023'!S272</f>
        <v>72445</v>
      </c>
      <c r="T272">
        <f>'B 103 Q2 2023'!T272</f>
        <v>27428</v>
      </c>
      <c r="U272">
        <f>'B 103 Q2 2023'!U272</f>
        <v>45017</v>
      </c>
      <c r="V272">
        <f>'B 103 Q2 2023'!V272</f>
        <v>159780</v>
      </c>
      <c r="W272">
        <f>'B 103 Q2 2023'!W272</f>
        <v>940555</v>
      </c>
      <c r="X272">
        <f>'B 103 Q2 2023'!X272</f>
        <v>3552983</v>
      </c>
      <c r="Y272">
        <f>'B 103 Q2 2023'!Y272</f>
        <v>526</v>
      </c>
      <c r="Z272">
        <f>'B 103 Q2 2023'!Z272</f>
        <v>165891</v>
      </c>
      <c r="AA272">
        <f>'B 103 Q2 2023'!AA272</f>
        <v>2289401</v>
      </c>
      <c r="AB272">
        <f>'B 103 Q2 2023'!AB272</f>
        <v>4167867</v>
      </c>
      <c r="AC272">
        <f>'B 103 Q2 2023'!AC272</f>
        <v>14617884</v>
      </c>
      <c r="AD272">
        <f>'B 103 Q2 2023'!AD272</f>
        <v>4180765</v>
      </c>
      <c r="AE272">
        <f>'B 103 Q2 2023'!AE272</f>
        <v>116307</v>
      </c>
      <c r="AF272">
        <f>'B 103 Q2 2023'!AF272</f>
        <v>519535</v>
      </c>
      <c r="AG272">
        <f>'B 103 Q2 2023'!AG272</f>
        <v>3544923</v>
      </c>
      <c r="AH272">
        <f>'B 103 Q2 2023'!AH272</f>
        <v>2202820</v>
      </c>
      <c r="AI272">
        <f>'B 103 Q2 2023'!AI272</f>
        <v>620604</v>
      </c>
      <c r="AJ272">
        <f>'B 103 Q2 2023'!AJ272</f>
        <v>1006059</v>
      </c>
      <c r="AK272">
        <f>'B 103 Q2 2023'!AK272</f>
        <v>576157</v>
      </c>
      <c r="AL272">
        <f>'B 103 Q2 2023'!AL272</f>
        <v>429192</v>
      </c>
      <c r="AM272">
        <f>'B 103 Q2 2023'!AM272</f>
        <v>1762612</v>
      </c>
      <c r="AN272">
        <f>'B 103 Q2 2023'!AN272</f>
        <v>91745</v>
      </c>
      <c r="AO272">
        <f>'B 103 Q2 2023'!AO272</f>
        <v>5950751</v>
      </c>
      <c r="AP272">
        <f>'B 103 Q2 2023'!AP272</f>
        <v>14107293</v>
      </c>
      <c r="AQ272">
        <f>'B 103 Q2 2023'!AQ272</f>
        <v>14777979</v>
      </c>
      <c r="AR272">
        <f>'B 103 Q2 2023'!AR272</f>
        <v>12546761</v>
      </c>
      <c r="AS272">
        <f>'B 103 Q2 2023'!AS272</f>
        <v>2231218</v>
      </c>
      <c r="AT272">
        <f>'B 103 Q2 2023'!AT272</f>
        <v>2419115</v>
      </c>
      <c r="AU272">
        <f>'B 103 Q2 2023'!AU272</f>
        <v>121.9021498240364</v>
      </c>
      <c r="AV272">
        <f>'B 103 Q2 2023'!AV272</f>
        <v>37.120136492267832</v>
      </c>
      <c r="AW272">
        <f>'B 103 Q2 2023'!AW272</f>
        <v>45.250244401691127</v>
      </c>
      <c r="AX272">
        <f>'B 103 Q2 2023'!AX272</f>
        <v>24567594</v>
      </c>
      <c r="AY272">
        <f>'B 103 Q2 2023'!AY272</f>
        <v>11662509</v>
      </c>
      <c r="AZ272">
        <f>'B 103 Q2 2023'!AZ272</f>
        <v>4571880</v>
      </c>
      <c r="BA272">
        <f>'B 103 Q2 2023'!BA272</f>
        <v>3695178</v>
      </c>
      <c r="BB272">
        <f>'B 103 Q2 2023'!BB272</f>
        <v>1714066</v>
      </c>
      <c r="BC272">
        <f>'B 103 Q2 2023'!BC272</f>
        <v>1681385</v>
      </c>
      <c r="BD272">
        <f>'B 103 Q2 2023'!BD272</f>
        <v>9949710</v>
      </c>
      <c r="BF272">
        <f t="shared" si="18"/>
        <v>121.9021498240364</v>
      </c>
      <c r="BG272">
        <f t="shared" si="16"/>
        <v>5950751</v>
      </c>
      <c r="BH272">
        <f t="shared" si="17"/>
        <v>4881580.0283996668</v>
      </c>
      <c r="BI272">
        <f t="shared" si="19"/>
        <v>3047873.0283996668</v>
      </c>
    </row>
    <row r="273" spans="1:61" x14ac:dyDescent="0.25">
      <c r="A273" t="str">
        <f>'B 103 Q2 2023'!A273</f>
        <v>2012Q1</v>
      </c>
      <c r="B273">
        <f>'B 103 Q2 2023'!B273</f>
        <v>29298545</v>
      </c>
      <c r="C273">
        <f>'B 103 Q2 2023'!C273</f>
        <v>15976786</v>
      </c>
      <c r="D273">
        <f>'B 103 Q2 2023'!D273</f>
        <v>8017155</v>
      </c>
      <c r="E273">
        <f>'B 103 Q2 2023'!E273</f>
        <v>4060117</v>
      </c>
      <c r="F273">
        <f>'B 103 Q2 2023'!F273</f>
        <v>1861743</v>
      </c>
      <c r="G273">
        <f>'B 103 Q2 2023'!G273</f>
        <v>2037771</v>
      </c>
      <c r="H273">
        <f>'B 103 Q2 2023'!H273</f>
        <v>13321759</v>
      </c>
      <c r="I273">
        <f>'B 103 Q2 2023'!I273</f>
        <v>48491</v>
      </c>
      <c r="J273">
        <f>'B 103 Q2 2023'!J273</f>
        <v>491896</v>
      </c>
      <c r="K273">
        <f>'B 103 Q2 2023'!K273</f>
        <v>177363</v>
      </c>
      <c r="L273">
        <f>'B 103 Q2 2023'!L273</f>
        <v>492186</v>
      </c>
      <c r="M273">
        <f>'B 103 Q2 2023'!M273</f>
        <v>26299</v>
      </c>
      <c r="N273">
        <f>'B 103 Q2 2023'!N273</f>
        <v>186418</v>
      </c>
      <c r="O273">
        <f>'B 103 Q2 2023'!O273</f>
        <v>112071</v>
      </c>
      <c r="P273">
        <f>'B 103 Q2 2023'!P273</f>
        <v>38931</v>
      </c>
      <c r="Q273">
        <f>'B 103 Q2 2023'!Q273</f>
        <v>12977</v>
      </c>
      <c r="R273">
        <f>'B 103 Q2 2023'!R273</f>
        <v>22439</v>
      </c>
      <c r="S273">
        <f>'B 103 Q2 2023'!S273</f>
        <v>70475</v>
      </c>
      <c r="T273">
        <f>'B 103 Q2 2023'!T273</f>
        <v>26956</v>
      </c>
      <c r="U273">
        <f>'B 103 Q2 2023'!U273</f>
        <v>43519</v>
      </c>
      <c r="V273">
        <f>'B 103 Q2 2023'!V273</f>
        <v>187446</v>
      </c>
      <c r="W273">
        <f>'B 103 Q2 2023'!W273</f>
        <v>1046924</v>
      </c>
      <c r="X273">
        <f>'B 103 Q2 2023'!X273</f>
        <v>3904335</v>
      </c>
      <c r="Y273">
        <f>'B 103 Q2 2023'!Y273</f>
        <v>632</v>
      </c>
      <c r="Z273">
        <f>'B 103 Q2 2023'!Z273</f>
        <v>179519</v>
      </c>
      <c r="AA273">
        <f>'B 103 Q2 2023'!AA273</f>
        <v>2339710</v>
      </c>
      <c r="AB273">
        <f>'B 103 Q2 2023'!AB273</f>
        <v>4170065</v>
      </c>
      <c r="AC273">
        <f>'B 103 Q2 2023'!AC273</f>
        <v>14700691</v>
      </c>
      <c r="AD273">
        <f>'B 103 Q2 2023'!AD273</f>
        <v>4270118</v>
      </c>
      <c r="AE273">
        <f>'B 103 Q2 2023'!AE273</f>
        <v>127583</v>
      </c>
      <c r="AF273">
        <f>'B 103 Q2 2023'!AF273</f>
        <v>520696</v>
      </c>
      <c r="AG273">
        <f>'B 103 Q2 2023'!AG273</f>
        <v>3621839</v>
      </c>
      <c r="AH273">
        <f>'B 103 Q2 2023'!AH273</f>
        <v>2154969</v>
      </c>
      <c r="AI273">
        <f>'B 103 Q2 2023'!AI273</f>
        <v>626873</v>
      </c>
      <c r="AJ273">
        <f>'B 103 Q2 2023'!AJ273</f>
        <v>991538</v>
      </c>
      <c r="AK273">
        <f>'B 103 Q2 2023'!AK273</f>
        <v>536558</v>
      </c>
      <c r="AL273">
        <f>'B 103 Q2 2023'!AL273</f>
        <v>414607</v>
      </c>
      <c r="AM273">
        <f>'B 103 Q2 2023'!AM273</f>
        <v>1791247</v>
      </c>
      <c r="AN273">
        <f>'B 103 Q2 2023'!AN273</f>
        <v>110778</v>
      </c>
      <c r="AO273">
        <f>'B 103 Q2 2023'!AO273</f>
        <v>5958971</v>
      </c>
      <c r="AP273">
        <f>'B 103 Q2 2023'!AP273</f>
        <v>14597854</v>
      </c>
      <c r="AQ273">
        <f>'B 103 Q2 2023'!AQ273</f>
        <v>16452936</v>
      </c>
      <c r="AR273">
        <f>'B 103 Q2 2023'!AR273</f>
        <v>13901377</v>
      </c>
      <c r="AS273">
        <f>'B 103 Q2 2023'!AS273</f>
        <v>2551559</v>
      </c>
      <c r="AT273">
        <f>'B 103 Q2 2023'!AT273</f>
        <v>2719864</v>
      </c>
      <c r="AU273">
        <f>'B 103 Q2 2023'!AU273</f>
        <v>131.33985285725549</v>
      </c>
      <c r="AV273">
        <f>'B 103 Q2 2023'!AV273</f>
        <v>33.511470594478688</v>
      </c>
      <c r="AW273">
        <f>'B 103 Q2 2023'!AW273</f>
        <v>44.013916169090763</v>
      </c>
      <c r="AX273">
        <f>'B 103 Q2 2023'!AX273</f>
        <v>25172250</v>
      </c>
      <c r="AY273">
        <f>'B 103 Q2 2023'!AY273</f>
        <v>11850491</v>
      </c>
      <c r="AZ273">
        <f>'B 103 Q2 2023'!AZ273</f>
        <v>4626210</v>
      </c>
      <c r="BA273">
        <f>'B 103 Q2 2023'!BA273</f>
        <v>3739142</v>
      </c>
      <c r="BB273">
        <f>'B 103 Q2 2023'!BB273</f>
        <v>1733576</v>
      </c>
      <c r="BC273">
        <f>'B 103 Q2 2023'!BC273</f>
        <v>1751563</v>
      </c>
      <c r="BD273">
        <f>'B 103 Q2 2023'!BD273</f>
        <v>10471559</v>
      </c>
      <c r="BF273">
        <f t="shared" si="18"/>
        <v>131.33985285725549</v>
      </c>
      <c r="BG273">
        <f t="shared" si="16"/>
        <v>5958971</v>
      </c>
      <c r="BH273">
        <f t="shared" si="17"/>
        <v>4537062.338935622</v>
      </c>
      <c r="BI273">
        <f t="shared" si="19"/>
        <v>2675319.338935622</v>
      </c>
    </row>
    <row r="274" spans="1:61" x14ac:dyDescent="0.25">
      <c r="A274" t="str">
        <f>'B 103 Q2 2023'!A274</f>
        <v>2012Q2</v>
      </c>
      <c r="B274">
        <f>'B 103 Q2 2023'!B274</f>
        <v>29347463</v>
      </c>
      <c r="C274">
        <f>'B 103 Q2 2023'!C274</f>
        <v>16046467</v>
      </c>
      <c r="D274">
        <f>'B 103 Q2 2023'!D274</f>
        <v>8032662</v>
      </c>
      <c r="E274">
        <f>'B 103 Q2 2023'!E274</f>
        <v>4096040</v>
      </c>
      <c r="F274">
        <f>'B 103 Q2 2023'!F274</f>
        <v>1880866</v>
      </c>
      <c r="G274">
        <f>'B 103 Q2 2023'!G274</f>
        <v>2036899</v>
      </c>
      <c r="H274">
        <f>'B 103 Q2 2023'!H274</f>
        <v>13300996</v>
      </c>
      <c r="I274">
        <f>'B 103 Q2 2023'!I274</f>
        <v>43135</v>
      </c>
      <c r="J274">
        <f>'B 103 Q2 2023'!J274</f>
        <v>552325</v>
      </c>
      <c r="K274">
        <f>'B 103 Q2 2023'!K274</f>
        <v>164188</v>
      </c>
      <c r="L274">
        <f>'B 103 Q2 2023'!L274</f>
        <v>476564</v>
      </c>
      <c r="M274">
        <f>'B 103 Q2 2023'!M274</f>
        <v>26202</v>
      </c>
      <c r="N274">
        <f>'B 103 Q2 2023'!N274</f>
        <v>183305</v>
      </c>
      <c r="O274">
        <f>'B 103 Q2 2023'!O274</f>
        <v>109188</v>
      </c>
      <c r="P274">
        <f>'B 103 Q2 2023'!P274</f>
        <v>38547</v>
      </c>
      <c r="Q274">
        <f>'B 103 Q2 2023'!Q274</f>
        <v>12849</v>
      </c>
      <c r="R274">
        <f>'B 103 Q2 2023'!R274</f>
        <v>22721</v>
      </c>
      <c r="S274">
        <f>'B 103 Q2 2023'!S274</f>
        <v>70069</v>
      </c>
      <c r="T274">
        <f>'B 103 Q2 2023'!T274</f>
        <v>26485</v>
      </c>
      <c r="U274">
        <f>'B 103 Q2 2023'!U274</f>
        <v>43584</v>
      </c>
      <c r="V274">
        <f>'B 103 Q2 2023'!V274</f>
        <v>193689</v>
      </c>
      <c r="W274">
        <f>'B 103 Q2 2023'!W274</f>
        <v>1006139</v>
      </c>
      <c r="X274">
        <f>'B 103 Q2 2023'!X274</f>
        <v>3669157</v>
      </c>
      <c r="Y274">
        <f>'B 103 Q2 2023'!Y274</f>
        <v>551</v>
      </c>
      <c r="Z274">
        <f>'B 103 Q2 2023'!Z274</f>
        <v>172791</v>
      </c>
      <c r="AA274">
        <f>'B 103 Q2 2023'!AA274</f>
        <v>2351621</v>
      </c>
      <c r="AB274">
        <f>'B 103 Q2 2023'!AB274</f>
        <v>4391260</v>
      </c>
      <c r="AC274">
        <f>'B 103 Q2 2023'!AC274</f>
        <v>14939139</v>
      </c>
      <c r="AD274">
        <f>'B 103 Q2 2023'!AD274</f>
        <v>4347248</v>
      </c>
      <c r="AE274">
        <f>'B 103 Q2 2023'!AE274</f>
        <v>132081</v>
      </c>
      <c r="AF274">
        <f>'B 103 Q2 2023'!AF274</f>
        <v>531629</v>
      </c>
      <c r="AG274">
        <f>'B 103 Q2 2023'!AG274</f>
        <v>3683538</v>
      </c>
      <c r="AH274">
        <f>'B 103 Q2 2023'!AH274</f>
        <v>2147357</v>
      </c>
      <c r="AI274">
        <f>'B 103 Q2 2023'!AI274</f>
        <v>659030</v>
      </c>
      <c r="AJ274">
        <f>'B 103 Q2 2023'!AJ274</f>
        <v>986236</v>
      </c>
      <c r="AK274">
        <f>'B 103 Q2 2023'!AK274</f>
        <v>502092</v>
      </c>
      <c r="AL274">
        <f>'B 103 Q2 2023'!AL274</f>
        <v>420032</v>
      </c>
      <c r="AM274">
        <f>'B 103 Q2 2023'!AM274</f>
        <v>1778882</v>
      </c>
      <c r="AN274">
        <f>'B 103 Q2 2023'!AN274</f>
        <v>100024</v>
      </c>
      <c r="AO274">
        <f>'B 103 Q2 2023'!AO274</f>
        <v>6145596</v>
      </c>
      <c r="AP274">
        <f>'B 103 Q2 2023'!AP274</f>
        <v>14408324</v>
      </c>
      <c r="AQ274">
        <f>'B 103 Q2 2023'!AQ274</f>
        <v>15963823</v>
      </c>
      <c r="AR274">
        <f>'B 103 Q2 2023'!AR274</f>
        <v>13439731</v>
      </c>
      <c r="AS274">
        <f>'B 103 Q2 2023'!AS274</f>
        <v>2524092</v>
      </c>
      <c r="AT274">
        <f>'B 103 Q2 2023'!AT274</f>
        <v>2649376</v>
      </c>
      <c r="AU274">
        <f>'B 103 Q2 2023'!AU274</f>
        <v>129.18365192928621</v>
      </c>
      <c r="AV274">
        <f>'B 103 Q2 2023'!AV274</f>
        <v>34.89247104497214</v>
      </c>
      <c r="AW274">
        <f>'B 103 Q2 2023'!AW274</f>
        <v>45.075368344263794</v>
      </c>
      <c r="AX274">
        <f>'B 103 Q2 2023'!AX274</f>
        <v>25272745</v>
      </c>
      <c r="AY274">
        <f>'B 103 Q2 2023'!AY274</f>
        <v>11971749</v>
      </c>
      <c r="AZ274">
        <f>'B 103 Q2 2023'!AZ274</f>
        <v>4677785</v>
      </c>
      <c r="BA274">
        <f>'B 103 Q2 2023'!BA274</f>
        <v>3785913</v>
      </c>
      <c r="BB274">
        <f>'B 103 Q2 2023'!BB274</f>
        <v>1752854</v>
      </c>
      <c r="BC274">
        <f>'B 103 Q2 2023'!BC274</f>
        <v>1755197</v>
      </c>
      <c r="BD274">
        <f>'B 103 Q2 2023'!BD274</f>
        <v>10333606</v>
      </c>
      <c r="BF274">
        <f t="shared" si="18"/>
        <v>129.18365192928621</v>
      </c>
      <c r="BG274">
        <f t="shared" si="16"/>
        <v>6145596</v>
      </c>
      <c r="BH274">
        <f t="shared" si="17"/>
        <v>4757255.2008082531</v>
      </c>
      <c r="BI274">
        <f t="shared" si="19"/>
        <v>2876389.2008082531</v>
      </c>
    </row>
    <row r="275" spans="1:61" x14ac:dyDescent="0.25">
      <c r="A275" t="str">
        <f>'B 103 Q2 2023'!A275</f>
        <v>2012Q3</v>
      </c>
      <c r="B275">
        <f>'B 103 Q2 2023'!B275</f>
        <v>29992563</v>
      </c>
      <c r="C275">
        <f>'B 103 Q2 2023'!C275</f>
        <v>16335381</v>
      </c>
      <c r="D275">
        <f>'B 103 Q2 2023'!D275</f>
        <v>8202990</v>
      </c>
      <c r="E275">
        <f>'B 103 Q2 2023'!E275</f>
        <v>4143417</v>
      </c>
      <c r="F275">
        <f>'B 103 Q2 2023'!F275</f>
        <v>1902016</v>
      </c>
      <c r="G275">
        <f>'B 103 Q2 2023'!G275</f>
        <v>2086958</v>
      </c>
      <c r="H275">
        <f>'B 103 Q2 2023'!H275</f>
        <v>13657182</v>
      </c>
      <c r="I275">
        <f>'B 103 Q2 2023'!I275</f>
        <v>49706</v>
      </c>
      <c r="J275">
        <f>'B 103 Q2 2023'!J275</f>
        <v>580849</v>
      </c>
      <c r="K275">
        <f>'B 103 Q2 2023'!K275</f>
        <v>169606</v>
      </c>
      <c r="L275">
        <f>'B 103 Q2 2023'!L275</f>
        <v>480953</v>
      </c>
      <c r="M275">
        <f>'B 103 Q2 2023'!M275</f>
        <v>20661</v>
      </c>
      <c r="N275">
        <f>'B 103 Q2 2023'!N275</f>
        <v>186696</v>
      </c>
      <c r="O275">
        <f>'B 103 Q2 2023'!O275</f>
        <v>111150</v>
      </c>
      <c r="P275">
        <f>'B 103 Q2 2023'!P275</f>
        <v>39439</v>
      </c>
      <c r="Q275">
        <f>'B 103 Q2 2023'!Q275</f>
        <v>13146</v>
      </c>
      <c r="R275">
        <f>'B 103 Q2 2023'!R275</f>
        <v>22961</v>
      </c>
      <c r="S275">
        <f>'B 103 Q2 2023'!S275</f>
        <v>69638</v>
      </c>
      <c r="T275">
        <f>'B 103 Q2 2023'!T275</f>
        <v>26013</v>
      </c>
      <c r="U275">
        <f>'B 103 Q2 2023'!U275</f>
        <v>43625</v>
      </c>
      <c r="V275">
        <f>'B 103 Q2 2023'!V275</f>
        <v>196143</v>
      </c>
      <c r="W275">
        <f>'B 103 Q2 2023'!W275</f>
        <v>1057400</v>
      </c>
      <c r="X275">
        <f>'B 103 Q2 2023'!X275</f>
        <v>3980065</v>
      </c>
      <c r="Y275">
        <f>'B 103 Q2 2023'!Y275</f>
        <v>555</v>
      </c>
      <c r="Z275">
        <f>'B 103 Q2 2023'!Z275</f>
        <v>179295</v>
      </c>
      <c r="AA275">
        <f>'B 103 Q2 2023'!AA275</f>
        <v>2377737</v>
      </c>
      <c r="AB275">
        <f>'B 103 Q2 2023'!AB275</f>
        <v>4307878</v>
      </c>
      <c r="AC275">
        <f>'B 103 Q2 2023'!AC275</f>
        <v>15105245</v>
      </c>
      <c r="AD275">
        <f>'B 103 Q2 2023'!AD275</f>
        <v>4455400</v>
      </c>
      <c r="AE275">
        <f>'B 103 Q2 2023'!AE275</f>
        <v>136003</v>
      </c>
      <c r="AF275">
        <f>'B 103 Q2 2023'!AF275</f>
        <v>530539</v>
      </c>
      <c r="AG275">
        <f>'B 103 Q2 2023'!AG275</f>
        <v>3788858</v>
      </c>
      <c r="AH275">
        <f>'B 103 Q2 2023'!AH275</f>
        <v>2171852</v>
      </c>
      <c r="AI275">
        <f>'B 103 Q2 2023'!AI275</f>
        <v>665729</v>
      </c>
      <c r="AJ275">
        <f>'B 103 Q2 2023'!AJ275</f>
        <v>1026928</v>
      </c>
      <c r="AK275">
        <f>'B 103 Q2 2023'!AK275</f>
        <v>479194</v>
      </c>
      <c r="AL275">
        <f>'B 103 Q2 2023'!AL275</f>
        <v>427718</v>
      </c>
      <c r="AM275">
        <f>'B 103 Q2 2023'!AM275</f>
        <v>1833542</v>
      </c>
      <c r="AN275">
        <f>'B 103 Q2 2023'!AN275</f>
        <v>99318</v>
      </c>
      <c r="AO275">
        <f>'B 103 Q2 2023'!AO275</f>
        <v>6117415</v>
      </c>
      <c r="AP275">
        <f>'B 103 Q2 2023'!AP275</f>
        <v>14887318</v>
      </c>
      <c r="AQ275">
        <f>'B 103 Q2 2023'!AQ275</f>
        <v>16772602</v>
      </c>
      <c r="AR275">
        <f>'B 103 Q2 2023'!AR275</f>
        <v>14152979</v>
      </c>
      <c r="AS275">
        <f>'B 103 Q2 2023'!AS275</f>
        <v>2619623</v>
      </c>
      <c r="AT275">
        <f>'B 103 Q2 2023'!AT275</f>
        <v>2804150</v>
      </c>
      <c r="AU275">
        <f>'B 103 Q2 2023'!AU275</f>
        <v>131.49951870337512</v>
      </c>
      <c r="AV275">
        <f>'B 103 Q2 2023'!AV275</f>
        <v>33.852662231876842</v>
      </c>
      <c r="AW275">
        <f>'B 103 Q2 2023'!AW275</f>
        <v>44.516087903197274</v>
      </c>
      <c r="AX275">
        <f>'B 103 Q2 2023'!AX275</f>
        <v>25781162</v>
      </c>
      <c r="AY275">
        <f>'B 103 Q2 2023'!AY275</f>
        <v>12123980</v>
      </c>
      <c r="AZ275">
        <f>'B 103 Q2 2023'!AZ275</f>
        <v>4727173</v>
      </c>
      <c r="BA275">
        <f>'B 103 Q2 2023'!BA275</f>
        <v>3830359</v>
      </c>
      <c r="BB275">
        <f>'B 103 Q2 2023'!BB275</f>
        <v>1771428</v>
      </c>
      <c r="BC275">
        <f>'B 103 Q2 2023'!BC275</f>
        <v>1795020</v>
      </c>
      <c r="BD275">
        <f>'B 103 Q2 2023'!BD275</f>
        <v>10675917</v>
      </c>
      <c r="BF275">
        <f t="shared" si="18"/>
        <v>131.49951870337512</v>
      </c>
      <c r="BG275">
        <f t="shared" si="16"/>
        <v>6117415</v>
      </c>
      <c r="BH275">
        <f t="shared" si="17"/>
        <v>4652043.6426836811</v>
      </c>
      <c r="BI275">
        <f t="shared" si="19"/>
        <v>2750027.6426836811</v>
      </c>
    </row>
    <row r="276" spans="1:61" x14ac:dyDescent="0.25">
      <c r="A276" t="str">
        <f>'B 103 Q2 2023'!A276</f>
        <v>2012Q4</v>
      </c>
      <c r="B276">
        <f>'B 103 Q2 2023'!B276</f>
        <v>30203218</v>
      </c>
      <c r="C276">
        <f>'B 103 Q2 2023'!C276</f>
        <v>16540474</v>
      </c>
      <c r="D276">
        <f>'B 103 Q2 2023'!D276</f>
        <v>8344568</v>
      </c>
      <c r="E276">
        <f>'B 103 Q2 2023'!E276</f>
        <v>4191533</v>
      </c>
      <c r="F276">
        <f>'B 103 Q2 2023'!F276</f>
        <v>1905119</v>
      </c>
      <c r="G276">
        <f>'B 103 Q2 2023'!G276</f>
        <v>2099254</v>
      </c>
      <c r="H276">
        <f>'B 103 Q2 2023'!H276</f>
        <v>13662744</v>
      </c>
      <c r="I276">
        <f>'B 103 Q2 2023'!I276</f>
        <v>53621</v>
      </c>
      <c r="J276">
        <f>'B 103 Q2 2023'!J276</f>
        <v>605603</v>
      </c>
      <c r="K276">
        <f>'B 103 Q2 2023'!K276</f>
        <v>209082</v>
      </c>
      <c r="L276">
        <f>'B 103 Q2 2023'!L276</f>
        <v>504912</v>
      </c>
      <c r="M276">
        <f>'B 103 Q2 2023'!M276</f>
        <v>18273</v>
      </c>
      <c r="N276">
        <f>'B 103 Q2 2023'!N276</f>
        <v>187630</v>
      </c>
      <c r="O276">
        <f>'B 103 Q2 2023'!O276</f>
        <v>112132</v>
      </c>
      <c r="P276">
        <f>'B 103 Q2 2023'!P276</f>
        <v>39437</v>
      </c>
      <c r="Q276">
        <f>'B 103 Q2 2023'!Q276</f>
        <v>13146</v>
      </c>
      <c r="R276">
        <f>'B 103 Q2 2023'!R276</f>
        <v>22915</v>
      </c>
      <c r="S276">
        <f>'B 103 Q2 2023'!S276</f>
        <v>69768</v>
      </c>
      <c r="T276">
        <f>'B 103 Q2 2023'!T276</f>
        <v>25542</v>
      </c>
      <c r="U276">
        <f>'B 103 Q2 2023'!U276</f>
        <v>44226</v>
      </c>
      <c r="V276">
        <f>'B 103 Q2 2023'!V276</f>
        <v>197789</v>
      </c>
      <c r="W276">
        <f>'B 103 Q2 2023'!W276</f>
        <v>1040110</v>
      </c>
      <c r="X276">
        <f>'B 103 Q2 2023'!X276</f>
        <v>4124887</v>
      </c>
      <c r="Y276">
        <f>'B 103 Q2 2023'!Y276</f>
        <v>552</v>
      </c>
      <c r="Z276">
        <f>'B 103 Q2 2023'!Z276</f>
        <v>179281</v>
      </c>
      <c r="AA276">
        <f>'B 103 Q2 2023'!AA276</f>
        <v>2344826</v>
      </c>
      <c r="AB276">
        <f>'B 103 Q2 2023'!AB276</f>
        <v>4126410</v>
      </c>
      <c r="AC276">
        <f>'B 103 Q2 2023'!AC276</f>
        <v>15286480</v>
      </c>
      <c r="AD276">
        <f>'B 103 Q2 2023'!AD276</f>
        <v>4563801</v>
      </c>
      <c r="AE276">
        <f>'B 103 Q2 2023'!AE276</f>
        <v>130329</v>
      </c>
      <c r="AF276">
        <f>'B 103 Q2 2023'!AF276</f>
        <v>533125</v>
      </c>
      <c r="AG276">
        <f>'B 103 Q2 2023'!AG276</f>
        <v>3900347</v>
      </c>
      <c r="AH276">
        <f>'B 103 Q2 2023'!AH276</f>
        <v>2194990</v>
      </c>
      <c r="AI276">
        <f>'B 103 Q2 2023'!AI276</f>
        <v>704549</v>
      </c>
      <c r="AJ276">
        <f>'B 103 Q2 2023'!AJ276</f>
        <v>1010834</v>
      </c>
      <c r="AK276">
        <f>'B 103 Q2 2023'!AK276</f>
        <v>479607</v>
      </c>
      <c r="AL276">
        <f>'B 103 Q2 2023'!AL276</f>
        <v>407218</v>
      </c>
      <c r="AM276">
        <f>'B 103 Q2 2023'!AM276</f>
        <v>1830684</v>
      </c>
      <c r="AN276">
        <f>'B 103 Q2 2023'!AN276</f>
        <v>93102</v>
      </c>
      <c r="AO276">
        <f>'B 103 Q2 2023'!AO276</f>
        <v>6196684</v>
      </c>
      <c r="AP276">
        <f>'B 103 Q2 2023'!AP276</f>
        <v>14916739</v>
      </c>
      <c r="AQ276">
        <f>'B 103 Q2 2023'!AQ276</f>
        <v>16522480</v>
      </c>
      <c r="AR276">
        <f>'B 103 Q2 2023'!AR276</f>
        <v>13932843</v>
      </c>
      <c r="AS276">
        <f>'B 103 Q2 2023'!AS276</f>
        <v>2589637</v>
      </c>
      <c r="AT276">
        <f>'B 103 Q2 2023'!AT276</f>
        <v>2795947</v>
      </c>
      <c r="AU276">
        <f>'B 103 Q2 2023'!AU276</f>
        <v>129.50838391815989</v>
      </c>
      <c r="AV276">
        <f>'B 103 Q2 2023'!AV276</f>
        <v>34.986240970878242</v>
      </c>
      <c r="AW276">
        <f>'B 103 Q2 2023'!AW276</f>
        <v>45.310115275097537</v>
      </c>
      <c r="AX276">
        <f>'B 103 Q2 2023'!AX276</f>
        <v>25896307</v>
      </c>
      <c r="AY276">
        <f>'B 103 Q2 2023'!AY276</f>
        <v>12233563</v>
      </c>
      <c r="AZ276">
        <f>'B 103 Q2 2023'!AZ276</f>
        <v>4781589</v>
      </c>
      <c r="BA276">
        <f>'B 103 Q2 2023'!BA276</f>
        <v>3876195</v>
      </c>
      <c r="BB276">
        <f>'B 103 Q2 2023'!BB276</f>
        <v>1790524</v>
      </c>
      <c r="BC276">
        <f>'B 103 Q2 2023'!BC276</f>
        <v>1785255</v>
      </c>
      <c r="BD276">
        <f>'B 103 Q2 2023'!BD276</f>
        <v>10609827</v>
      </c>
      <c r="BF276">
        <f t="shared" si="18"/>
        <v>129.50838391815989</v>
      </c>
      <c r="BG276">
        <f t="shared" si="16"/>
        <v>6196684</v>
      </c>
      <c r="BH276">
        <f t="shared" si="17"/>
        <v>4784774.4003321547</v>
      </c>
      <c r="BI276">
        <f t="shared" si="19"/>
        <v>2879655.4003321547</v>
      </c>
    </row>
    <row r="277" spans="1:61" x14ac:dyDescent="0.25">
      <c r="A277" t="str">
        <f>'B 103 Q2 2023'!A277</f>
        <v>2013Q1</v>
      </c>
      <c r="B277">
        <f>'B 103 Q2 2023'!B277</f>
        <v>30720607</v>
      </c>
      <c r="C277">
        <f>'B 103 Q2 2023'!C277</f>
        <v>16708976</v>
      </c>
      <c r="D277">
        <f>'B 103 Q2 2023'!D277</f>
        <v>8459370</v>
      </c>
      <c r="E277">
        <f>'B 103 Q2 2023'!E277</f>
        <v>4229122</v>
      </c>
      <c r="F277">
        <f>'B 103 Q2 2023'!F277</f>
        <v>1916982</v>
      </c>
      <c r="G277">
        <f>'B 103 Q2 2023'!G277</f>
        <v>2103502</v>
      </c>
      <c r="H277">
        <f>'B 103 Q2 2023'!H277</f>
        <v>14011631</v>
      </c>
      <c r="I277">
        <f>'B 103 Q2 2023'!I277</f>
        <v>83188</v>
      </c>
      <c r="J277">
        <f>'B 103 Q2 2023'!J277</f>
        <v>600003</v>
      </c>
      <c r="K277">
        <f>'B 103 Q2 2023'!K277</f>
        <v>207248</v>
      </c>
      <c r="L277">
        <f>'B 103 Q2 2023'!L277</f>
        <v>493518</v>
      </c>
      <c r="M277">
        <f>'B 103 Q2 2023'!M277</f>
        <v>18561</v>
      </c>
      <c r="N277">
        <f>'B 103 Q2 2023'!N277</f>
        <v>179252</v>
      </c>
      <c r="O277">
        <f>'B 103 Q2 2023'!O277</f>
        <v>112897</v>
      </c>
      <c r="P277">
        <f>'B 103 Q2 2023'!P277</f>
        <v>32639</v>
      </c>
      <c r="Q277">
        <f>'B 103 Q2 2023'!Q277</f>
        <v>10880</v>
      </c>
      <c r="R277">
        <f>'B 103 Q2 2023'!R277</f>
        <v>22836</v>
      </c>
      <c r="S277">
        <f>'B 103 Q2 2023'!S277</f>
        <v>63839</v>
      </c>
      <c r="T277">
        <f>'B 103 Q2 2023'!T277</f>
        <v>25931</v>
      </c>
      <c r="U277">
        <f>'B 103 Q2 2023'!U277</f>
        <v>37908</v>
      </c>
      <c r="V277">
        <f>'B 103 Q2 2023'!V277</f>
        <v>170774</v>
      </c>
      <c r="W277">
        <f>'B 103 Q2 2023'!W277</f>
        <v>1146896</v>
      </c>
      <c r="X277">
        <f>'B 103 Q2 2023'!X277</f>
        <v>4354505</v>
      </c>
      <c r="Y277">
        <f>'B 103 Q2 2023'!Y277</f>
        <v>624</v>
      </c>
      <c r="Z277">
        <f>'B 103 Q2 2023'!Z277</f>
        <v>189348</v>
      </c>
      <c r="AA277">
        <f>'B 103 Q2 2023'!AA277</f>
        <v>2443148</v>
      </c>
      <c r="AB277">
        <f>'B 103 Q2 2023'!AB277</f>
        <v>4060727</v>
      </c>
      <c r="AC277">
        <f>'B 103 Q2 2023'!AC277</f>
        <v>15452401</v>
      </c>
      <c r="AD277">
        <f>'B 103 Q2 2023'!AD277</f>
        <v>4621786</v>
      </c>
      <c r="AE277">
        <f>'B 103 Q2 2023'!AE277</f>
        <v>140086</v>
      </c>
      <c r="AF277">
        <f>'B 103 Q2 2023'!AF277</f>
        <v>536111</v>
      </c>
      <c r="AG277">
        <f>'B 103 Q2 2023'!AG277</f>
        <v>3945589</v>
      </c>
      <c r="AH277">
        <f>'B 103 Q2 2023'!AH277</f>
        <v>2183258</v>
      </c>
      <c r="AI277">
        <f>'B 103 Q2 2023'!AI277</f>
        <v>686526</v>
      </c>
      <c r="AJ277">
        <f>'B 103 Q2 2023'!AJ277</f>
        <v>1033833</v>
      </c>
      <c r="AK277">
        <f>'B 103 Q2 2023'!AK277</f>
        <v>462899</v>
      </c>
      <c r="AL277">
        <f>'B 103 Q2 2023'!AL277</f>
        <v>409669</v>
      </c>
      <c r="AM277">
        <f>'B 103 Q2 2023'!AM277</f>
        <v>1831548</v>
      </c>
      <c r="AN277">
        <f>'B 103 Q2 2023'!AN277</f>
        <v>106315</v>
      </c>
      <c r="AO277">
        <f>'B 103 Q2 2023'!AO277</f>
        <v>6299825</v>
      </c>
      <c r="AP277">
        <f>'B 103 Q2 2023'!AP277</f>
        <v>15268206</v>
      </c>
      <c r="AQ277">
        <f>'B 103 Q2 2023'!AQ277</f>
        <v>18558962</v>
      </c>
      <c r="AR277">
        <f>'B 103 Q2 2023'!AR277</f>
        <v>15374139</v>
      </c>
      <c r="AS277">
        <f>'B 103 Q2 2023'!AS277</f>
        <v>3184823</v>
      </c>
      <c r="AT277">
        <f>'B 103 Q2 2023'!AT277</f>
        <v>3077786</v>
      </c>
      <c r="AU277">
        <f>'B 103 Q2 2023'!AU277</f>
        <v>141.71113740513999</v>
      </c>
      <c r="AV277">
        <f>'B 103 Q2 2023'!AV277</f>
        <v>31.451324923462991</v>
      </c>
      <c r="AW277">
        <f>'B 103 Q2 2023'!AW277</f>
        <v>44.570030278025683</v>
      </c>
      <c r="AX277">
        <f>'B 103 Q2 2023'!AX277</f>
        <v>26413779</v>
      </c>
      <c r="AY277">
        <f>'B 103 Q2 2023'!AY277</f>
        <v>12402148</v>
      </c>
      <c r="AZ277">
        <f>'B 103 Q2 2023'!AZ277</f>
        <v>4828167</v>
      </c>
      <c r="BA277">
        <f>'B 103 Q2 2023'!BA277</f>
        <v>3922759</v>
      </c>
      <c r="BB277">
        <f>'B 103 Q2 2023'!BB277</f>
        <v>1811943</v>
      </c>
      <c r="BC277">
        <f>'B 103 Q2 2023'!BC277</f>
        <v>1839279</v>
      </c>
      <c r="BD277">
        <f>'B 103 Q2 2023'!BD277</f>
        <v>10961378</v>
      </c>
      <c r="BF277">
        <f t="shared" si="18"/>
        <v>141.71113740513999</v>
      </c>
      <c r="BG277">
        <f t="shared" si="16"/>
        <v>6299825</v>
      </c>
      <c r="BH277">
        <f t="shared" si="17"/>
        <v>4445539.7898538774</v>
      </c>
      <c r="BI277">
        <f t="shared" si="19"/>
        <v>2528557.7898538774</v>
      </c>
    </row>
    <row r="278" spans="1:61" x14ac:dyDescent="0.25">
      <c r="A278" t="str">
        <f>'B 103 Q2 2023'!A278</f>
        <v>2013Q2</v>
      </c>
      <c r="B278">
        <f>'B 103 Q2 2023'!B278</f>
        <v>31217801</v>
      </c>
      <c r="C278">
        <f>'B 103 Q2 2023'!C278</f>
        <v>17253431</v>
      </c>
      <c r="D278">
        <f>'B 103 Q2 2023'!D278</f>
        <v>8940437</v>
      </c>
      <c r="E278">
        <f>'B 103 Q2 2023'!E278</f>
        <v>4260818</v>
      </c>
      <c r="F278">
        <f>'B 103 Q2 2023'!F278</f>
        <v>1946038</v>
      </c>
      <c r="G278">
        <f>'B 103 Q2 2023'!G278</f>
        <v>2106138</v>
      </c>
      <c r="H278">
        <f>'B 103 Q2 2023'!H278</f>
        <v>13964370</v>
      </c>
      <c r="I278">
        <f>'B 103 Q2 2023'!I278</f>
        <v>98696</v>
      </c>
      <c r="J278">
        <f>'B 103 Q2 2023'!J278</f>
        <v>546387</v>
      </c>
      <c r="K278">
        <f>'B 103 Q2 2023'!K278</f>
        <v>191683</v>
      </c>
      <c r="L278">
        <f>'B 103 Q2 2023'!L278</f>
        <v>499451</v>
      </c>
      <c r="M278">
        <f>'B 103 Q2 2023'!M278</f>
        <v>16334</v>
      </c>
      <c r="N278">
        <f>'B 103 Q2 2023'!N278</f>
        <v>175054</v>
      </c>
      <c r="O278">
        <f>'B 103 Q2 2023'!O278</f>
        <v>103353</v>
      </c>
      <c r="P278">
        <f>'B 103 Q2 2023'!P278</f>
        <v>37330</v>
      </c>
      <c r="Q278">
        <f>'B 103 Q2 2023'!Q278</f>
        <v>12443</v>
      </c>
      <c r="R278">
        <f>'B 103 Q2 2023'!R278</f>
        <v>21928</v>
      </c>
      <c r="S278">
        <f>'B 103 Q2 2023'!S278</f>
        <v>64176</v>
      </c>
      <c r="T278">
        <f>'B 103 Q2 2023'!T278</f>
        <v>26319</v>
      </c>
      <c r="U278">
        <f>'B 103 Q2 2023'!U278</f>
        <v>37857</v>
      </c>
      <c r="V278">
        <f>'B 103 Q2 2023'!V278</f>
        <v>186667</v>
      </c>
      <c r="W278">
        <f>'B 103 Q2 2023'!W278</f>
        <v>1176561</v>
      </c>
      <c r="X278">
        <f>'B 103 Q2 2023'!X278</f>
        <v>4320402</v>
      </c>
      <c r="Y278">
        <f>'B 103 Q2 2023'!Y278</f>
        <v>573</v>
      </c>
      <c r="Z278">
        <f>'B 103 Q2 2023'!Z278</f>
        <v>188970</v>
      </c>
      <c r="AA278">
        <f>'B 103 Q2 2023'!AA278</f>
        <v>2563791</v>
      </c>
      <c r="AB278">
        <f>'B 103 Q2 2023'!AB278</f>
        <v>3935625</v>
      </c>
      <c r="AC278">
        <f>'B 103 Q2 2023'!AC278</f>
        <v>15700392</v>
      </c>
      <c r="AD278">
        <f>'B 103 Q2 2023'!AD278</f>
        <v>4689029</v>
      </c>
      <c r="AE278">
        <f>'B 103 Q2 2023'!AE278</f>
        <v>147246</v>
      </c>
      <c r="AF278">
        <f>'B 103 Q2 2023'!AF278</f>
        <v>540205</v>
      </c>
      <c r="AG278">
        <f>'B 103 Q2 2023'!AG278</f>
        <v>4001578</v>
      </c>
      <c r="AH278">
        <f>'B 103 Q2 2023'!AH278</f>
        <v>2246478</v>
      </c>
      <c r="AI278">
        <f>'B 103 Q2 2023'!AI278</f>
        <v>704999</v>
      </c>
      <c r="AJ278">
        <f>'B 103 Q2 2023'!AJ278</f>
        <v>1076947</v>
      </c>
      <c r="AK278">
        <f>'B 103 Q2 2023'!AK278</f>
        <v>464532</v>
      </c>
      <c r="AL278">
        <f>'B 103 Q2 2023'!AL278</f>
        <v>411960</v>
      </c>
      <c r="AM278">
        <f>'B 103 Q2 2023'!AM278</f>
        <v>1857970</v>
      </c>
      <c r="AN278">
        <f>'B 103 Q2 2023'!AN278</f>
        <v>83694</v>
      </c>
      <c r="AO278">
        <f>'B 103 Q2 2023'!AO278</f>
        <v>6411261</v>
      </c>
      <c r="AP278">
        <f>'B 103 Q2 2023'!AP278</f>
        <v>15517409</v>
      </c>
      <c r="AQ278">
        <f>'B 103 Q2 2023'!AQ278</f>
        <v>18864337</v>
      </c>
      <c r="AR278">
        <f>'B 103 Q2 2023'!AR278</f>
        <v>15536524</v>
      </c>
      <c r="AS278">
        <f>'B 103 Q2 2023'!AS278</f>
        <v>3327813</v>
      </c>
      <c r="AT278">
        <f>'B 103 Q2 2023'!AT278</f>
        <v>3173798</v>
      </c>
      <c r="AU278">
        <f>'B 103 Q2 2023'!AU278</f>
        <v>142.0219991790579</v>
      </c>
      <c r="AV278">
        <f>'B 103 Q2 2023'!AV278</f>
        <v>31.470481905292711</v>
      </c>
      <c r="AW278">
        <f>'B 103 Q2 2023'!AW278</f>
        <v>44.695007553180368</v>
      </c>
      <c r="AX278">
        <f>'B 103 Q2 2023'!AX278</f>
        <v>26470853</v>
      </c>
      <c r="AY278">
        <f>'B 103 Q2 2023'!AY278</f>
        <v>12506483</v>
      </c>
      <c r="AZ278">
        <f>'B 103 Q2 2023'!AZ278</f>
        <v>4872696</v>
      </c>
      <c r="BA278">
        <f>'B 103 Q2 2023'!BA278</f>
        <v>3965532</v>
      </c>
      <c r="BB278">
        <f>'B 103 Q2 2023'!BB278</f>
        <v>1831916</v>
      </c>
      <c r="BC278">
        <f>'B 103 Q2 2023'!BC278</f>
        <v>1836339</v>
      </c>
      <c r="BD278">
        <f>'B 103 Q2 2023'!BD278</f>
        <v>10770461</v>
      </c>
      <c r="BF278">
        <f t="shared" si="18"/>
        <v>142.0219991790579</v>
      </c>
      <c r="BG278">
        <f t="shared" si="16"/>
        <v>6411261</v>
      </c>
      <c r="BH278">
        <f t="shared" si="17"/>
        <v>4514273.1668752506</v>
      </c>
      <c r="BI278">
        <f t="shared" si="19"/>
        <v>2568235.1668752506</v>
      </c>
    </row>
    <row r="279" spans="1:61" x14ac:dyDescent="0.25">
      <c r="A279" t="str">
        <f>'B 103 Q2 2023'!A279</f>
        <v>2013Q3</v>
      </c>
      <c r="B279">
        <f>'B 103 Q2 2023'!B279</f>
        <v>32560248</v>
      </c>
      <c r="C279">
        <f>'B 103 Q2 2023'!C279</f>
        <v>17875956</v>
      </c>
      <c r="D279">
        <f>'B 103 Q2 2023'!D279</f>
        <v>9470669</v>
      </c>
      <c r="E279">
        <f>'B 103 Q2 2023'!E279</f>
        <v>4294912</v>
      </c>
      <c r="F279">
        <f>'B 103 Q2 2023'!F279</f>
        <v>1975276</v>
      </c>
      <c r="G279">
        <f>'B 103 Q2 2023'!G279</f>
        <v>2135099</v>
      </c>
      <c r="H279">
        <f>'B 103 Q2 2023'!H279</f>
        <v>14684292</v>
      </c>
      <c r="I279">
        <f>'B 103 Q2 2023'!I279</f>
        <v>99460</v>
      </c>
      <c r="J279">
        <f>'B 103 Q2 2023'!J279</f>
        <v>580355</v>
      </c>
      <c r="K279">
        <f>'B 103 Q2 2023'!K279</f>
        <v>209659</v>
      </c>
      <c r="L279">
        <f>'B 103 Q2 2023'!L279</f>
        <v>523947</v>
      </c>
      <c r="M279">
        <f>'B 103 Q2 2023'!M279</f>
        <v>26188</v>
      </c>
      <c r="N279">
        <f>'B 103 Q2 2023'!N279</f>
        <v>185075</v>
      </c>
      <c r="O279">
        <f>'B 103 Q2 2023'!O279</f>
        <v>113827</v>
      </c>
      <c r="P279">
        <f>'B 103 Q2 2023'!P279</f>
        <v>37376</v>
      </c>
      <c r="Q279">
        <f>'B 103 Q2 2023'!Q279</f>
        <v>12459</v>
      </c>
      <c r="R279">
        <f>'B 103 Q2 2023'!R279</f>
        <v>21413</v>
      </c>
      <c r="S279">
        <f>'B 103 Q2 2023'!S279</f>
        <v>64501</v>
      </c>
      <c r="T279">
        <f>'B 103 Q2 2023'!T279</f>
        <v>26707</v>
      </c>
      <c r="U279">
        <f>'B 103 Q2 2023'!U279</f>
        <v>37794</v>
      </c>
      <c r="V279">
        <f>'B 103 Q2 2023'!V279</f>
        <v>173327</v>
      </c>
      <c r="W279">
        <f>'B 103 Q2 2023'!W279</f>
        <v>1234370</v>
      </c>
      <c r="X279">
        <f>'B 103 Q2 2023'!X279</f>
        <v>4783382</v>
      </c>
      <c r="Y279">
        <f>'B 103 Q2 2023'!Y279</f>
        <v>561</v>
      </c>
      <c r="Z279">
        <f>'B 103 Q2 2023'!Z279</f>
        <v>198748</v>
      </c>
      <c r="AA279">
        <f>'B 103 Q2 2023'!AA279</f>
        <v>2614401</v>
      </c>
      <c r="AB279">
        <f>'B 103 Q2 2023'!AB279</f>
        <v>3990318</v>
      </c>
      <c r="AC279">
        <f>'B 103 Q2 2023'!AC279</f>
        <v>16047491</v>
      </c>
      <c r="AD279">
        <f>'B 103 Q2 2023'!AD279</f>
        <v>4819849</v>
      </c>
      <c r="AE279">
        <f>'B 103 Q2 2023'!AE279</f>
        <v>171169</v>
      </c>
      <c r="AF279">
        <f>'B 103 Q2 2023'!AF279</f>
        <v>536554</v>
      </c>
      <c r="AG279">
        <f>'B 103 Q2 2023'!AG279</f>
        <v>4112126</v>
      </c>
      <c r="AH279">
        <f>'B 103 Q2 2023'!AH279</f>
        <v>2270629</v>
      </c>
      <c r="AI279">
        <f>'B 103 Q2 2023'!AI279</f>
        <v>711912</v>
      </c>
      <c r="AJ279">
        <f>'B 103 Q2 2023'!AJ279</f>
        <v>1067824</v>
      </c>
      <c r="AK279">
        <f>'B 103 Q2 2023'!AK279</f>
        <v>490893</v>
      </c>
      <c r="AL279">
        <f>'B 103 Q2 2023'!AL279</f>
        <v>416167</v>
      </c>
      <c r="AM279">
        <f>'B 103 Q2 2023'!AM279</f>
        <v>1923229</v>
      </c>
      <c r="AN279">
        <f>'B 103 Q2 2023'!AN279</f>
        <v>80643</v>
      </c>
      <c r="AO279">
        <f>'B 103 Q2 2023'!AO279</f>
        <v>6536975</v>
      </c>
      <c r="AP279">
        <f>'B 103 Q2 2023'!AP279</f>
        <v>16512756</v>
      </c>
      <c r="AQ279">
        <f>'B 103 Q2 2023'!AQ279</f>
        <v>19960482</v>
      </c>
      <c r="AR279">
        <f>'B 103 Q2 2023'!AR279</f>
        <v>16476170</v>
      </c>
      <c r="AS279">
        <f>'B 103 Q2 2023'!AS279</f>
        <v>3484312</v>
      </c>
      <c r="AT279">
        <f>'B 103 Q2 2023'!AT279</f>
        <v>3355031</v>
      </c>
      <c r="AU279">
        <f>'B 103 Q2 2023'!AU279</f>
        <v>141.19697741977549</v>
      </c>
      <c r="AV279">
        <f>'B 103 Q2 2023'!AV279</f>
        <v>30.41098666259418</v>
      </c>
      <c r="AW279">
        <f>'B 103 Q2 2023'!AW279</f>
        <v>42.93939397111405</v>
      </c>
      <c r="AX279">
        <f>'B 103 Q2 2023'!AX279</f>
        <v>27346501</v>
      </c>
      <c r="AY279">
        <f>'B 103 Q2 2023'!AY279</f>
        <v>12662209</v>
      </c>
      <c r="AZ279">
        <f>'B 103 Q2 2023'!AZ279</f>
        <v>4936771</v>
      </c>
      <c r="BA279">
        <f>'B 103 Q2 2023'!BA279</f>
        <v>4006045</v>
      </c>
      <c r="BB279">
        <f>'B 103 Q2 2023'!BB279</f>
        <v>1853392</v>
      </c>
      <c r="BC279">
        <f>'B 103 Q2 2023'!BC279</f>
        <v>1866001</v>
      </c>
      <c r="BD279">
        <f>'B 103 Q2 2023'!BD279</f>
        <v>11299010</v>
      </c>
      <c r="BF279">
        <f t="shared" si="18"/>
        <v>141.19697741977549</v>
      </c>
      <c r="BG279">
        <f t="shared" si="16"/>
        <v>6536975</v>
      </c>
      <c r="BH279">
        <f t="shared" si="17"/>
        <v>4629684.7988223694</v>
      </c>
      <c r="BI279">
        <f t="shared" si="19"/>
        <v>2654408.7988223694</v>
      </c>
    </row>
    <row r="280" spans="1:61" x14ac:dyDescent="0.25">
      <c r="A280" t="str">
        <f>'B 103 Q2 2023'!A280</f>
        <v>2013Q4</v>
      </c>
      <c r="B280">
        <f>'B 103 Q2 2023'!B280</f>
        <v>33298104</v>
      </c>
      <c r="C280">
        <f>'B 103 Q2 2023'!C280</f>
        <v>17992230</v>
      </c>
      <c r="D280">
        <f>'B 103 Q2 2023'!D280</f>
        <v>9479326</v>
      </c>
      <c r="E280">
        <f>'B 103 Q2 2023'!E280</f>
        <v>4322623</v>
      </c>
      <c r="F280">
        <f>'B 103 Q2 2023'!F280</f>
        <v>2016283</v>
      </c>
      <c r="G280">
        <f>'B 103 Q2 2023'!G280</f>
        <v>2173998</v>
      </c>
      <c r="H280">
        <f>'B 103 Q2 2023'!H280</f>
        <v>15305874</v>
      </c>
      <c r="I280">
        <f>'B 103 Q2 2023'!I280</f>
        <v>122171</v>
      </c>
      <c r="J280">
        <f>'B 103 Q2 2023'!J280</f>
        <v>647694</v>
      </c>
      <c r="K280">
        <f>'B 103 Q2 2023'!K280</f>
        <v>248237</v>
      </c>
      <c r="L280">
        <f>'B 103 Q2 2023'!L280</f>
        <v>535492</v>
      </c>
      <c r="M280">
        <f>'B 103 Q2 2023'!M280</f>
        <v>22643</v>
      </c>
      <c r="N280">
        <f>'B 103 Q2 2023'!N280</f>
        <v>179434</v>
      </c>
      <c r="O280">
        <f>'B 103 Q2 2023'!O280</f>
        <v>106504</v>
      </c>
      <c r="P280">
        <f>'B 103 Q2 2023'!P280</f>
        <v>38822</v>
      </c>
      <c r="Q280">
        <f>'B 103 Q2 2023'!Q280</f>
        <v>12941</v>
      </c>
      <c r="R280">
        <f>'B 103 Q2 2023'!R280</f>
        <v>21167</v>
      </c>
      <c r="S280">
        <f>'B 103 Q2 2023'!S280</f>
        <v>65211</v>
      </c>
      <c r="T280">
        <f>'B 103 Q2 2023'!T280</f>
        <v>27096</v>
      </c>
      <c r="U280">
        <f>'B 103 Q2 2023'!U280</f>
        <v>38115</v>
      </c>
      <c r="V280">
        <f>'B 103 Q2 2023'!V280</f>
        <v>168794</v>
      </c>
      <c r="W280">
        <f>'B 103 Q2 2023'!W280</f>
        <v>1359761</v>
      </c>
      <c r="X280">
        <f>'B 103 Q2 2023'!X280</f>
        <v>5111076</v>
      </c>
      <c r="Y280">
        <f>'B 103 Q2 2023'!Y280</f>
        <v>595</v>
      </c>
      <c r="Z280">
        <f>'B 103 Q2 2023'!Z280</f>
        <v>209809</v>
      </c>
      <c r="AA280">
        <f>'B 103 Q2 2023'!AA280</f>
        <v>2616645</v>
      </c>
      <c r="AB280">
        <f>'B 103 Q2 2023'!AB280</f>
        <v>4018312</v>
      </c>
      <c r="AC280">
        <f>'B 103 Q2 2023'!AC280</f>
        <v>16194932</v>
      </c>
      <c r="AD280">
        <f>'B 103 Q2 2023'!AD280</f>
        <v>4836240</v>
      </c>
      <c r="AE280">
        <f>'B 103 Q2 2023'!AE280</f>
        <v>144511</v>
      </c>
      <c r="AF280">
        <f>'B 103 Q2 2023'!AF280</f>
        <v>535237</v>
      </c>
      <c r="AG280">
        <f>'B 103 Q2 2023'!AG280</f>
        <v>4156492</v>
      </c>
      <c r="AH280">
        <f>'B 103 Q2 2023'!AH280</f>
        <v>2331670</v>
      </c>
      <c r="AI280">
        <f>'B 103 Q2 2023'!AI280</f>
        <v>757917</v>
      </c>
      <c r="AJ280">
        <f>'B 103 Q2 2023'!AJ280</f>
        <v>1086278</v>
      </c>
      <c r="AK280">
        <f>'B 103 Q2 2023'!AK280</f>
        <v>487475</v>
      </c>
      <c r="AL280">
        <f>'B 103 Q2 2023'!AL280</f>
        <v>418959</v>
      </c>
      <c r="AM280">
        <f>'B 103 Q2 2023'!AM280</f>
        <v>1931206</v>
      </c>
      <c r="AN280">
        <f>'B 103 Q2 2023'!AN280</f>
        <v>83191</v>
      </c>
      <c r="AO280">
        <f>'B 103 Q2 2023'!AO280</f>
        <v>6593666</v>
      </c>
      <c r="AP280">
        <f>'B 103 Q2 2023'!AP280</f>
        <v>17103172</v>
      </c>
      <c r="AQ280">
        <f>'B 103 Q2 2023'!AQ280</f>
        <v>21515318</v>
      </c>
      <c r="AR280">
        <f>'B 103 Q2 2023'!AR280</f>
        <v>17995223</v>
      </c>
      <c r="AS280">
        <f>'B 103 Q2 2023'!AS280</f>
        <v>3520095</v>
      </c>
      <c r="AT280">
        <f>'B 103 Q2 2023'!AT280</f>
        <v>3703444</v>
      </c>
      <c r="AU280">
        <f>'B 103 Q2 2023'!AU280</f>
        <v>147.4507862087834</v>
      </c>
      <c r="AV280">
        <f>'B 103 Q2 2023'!AV280</f>
        <v>28.422924280170992</v>
      </c>
      <c r="AW280">
        <f>'B 103 Q2 2023'!AW280</f>
        <v>41.90982531463932</v>
      </c>
      <c r="AX280">
        <f>'B 103 Q2 2023'!AX280</f>
        <v>28089471</v>
      </c>
      <c r="AY280">
        <f>'B 103 Q2 2023'!AY280</f>
        <v>12783597</v>
      </c>
      <c r="AZ280">
        <f>'B 103 Q2 2023'!AZ280</f>
        <v>4997099</v>
      </c>
      <c r="BA280">
        <f>'B 103 Q2 2023'!BA280</f>
        <v>4051316</v>
      </c>
      <c r="BB280">
        <f>'B 103 Q2 2023'!BB280</f>
        <v>1875322</v>
      </c>
      <c r="BC280">
        <f>'B 103 Q2 2023'!BC280</f>
        <v>1859860</v>
      </c>
      <c r="BD280">
        <f>'B 103 Q2 2023'!BD280</f>
        <v>11894539</v>
      </c>
      <c r="BF280">
        <f t="shared" si="18"/>
        <v>147.4507862087834</v>
      </c>
      <c r="BG280">
        <f t="shared" si="16"/>
        <v>6593666</v>
      </c>
      <c r="BH280">
        <f t="shared" si="17"/>
        <v>4471774.053929884</v>
      </c>
      <c r="BI280">
        <f t="shared" si="19"/>
        <v>2455491.053929884</v>
      </c>
    </row>
    <row r="281" spans="1:61" x14ac:dyDescent="0.25">
      <c r="A281" t="str">
        <f>'B 103 Q2 2023'!A281</f>
        <v>2014Q1</v>
      </c>
      <c r="B281">
        <f>'B 103 Q2 2023'!B281</f>
        <v>33435143</v>
      </c>
      <c r="C281">
        <f>'B 103 Q2 2023'!C281</f>
        <v>18017693</v>
      </c>
      <c r="D281">
        <f>'B 103 Q2 2023'!D281</f>
        <v>9397607</v>
      </c>
      <c r="E281">
        <f>'B 103 Q2 2023'!E281</f>
        <v>4354847</v>
      </c>
      <c r="F281">
        <f>'B 103 Q2 2023'!F281</f>
        <v>2045498</v>
      </c>
      <c r="G281">
        <f>'B 103 Q2 2023'!G281</f>
        <v>2219741</v>
      </c>
      <c r="H281">
        <f>'B 103 Q2 2023'!H281</f>
        <v>15417450</v>
      </c>
      <c r="I281">
        <f>'B 103 Q2 2023'!I281</f>
        <v>108869</v>
      </c>
      <c r="J281">
        <f>'B 103 Q2 2023'!J281</f>
        <v>594475</v>
      </c>
      <c r="K281">
        <f>'B 103 Q2 2023'!K281</f>
        <v>191652</v>
      </c>
      <c r="L281">
        <f>'B 103 Q2 2023'!L281</f>
        <v>521153</v>
      </c>
      <c r="M281">
        <f>'B 103 Q2 2023'!M281</f>
        <v>23186</v>
      </c>
      <c r="N281">
        <f>'B 103 Q2 2023'!N281</f>
        <v>189811</v>
      </c>
      <c r="O281">
        <f>'B 103 Q2 2023'!O281</f>
        <v>116600</v>
      </c>
      <c r="P281">
        <f>'B 103 Q2 2023'!P281</f>
        <v>38909</v>
      </c>
      <c r="Q281">
        <f>'B 103 Q2 2023'!Q281</f>
        <v>12970</v>
      </c>
      <c r="R281">
        <f>'B 103 Q2 2023'!R281</f>
        <v>21332</v>
      </c>
      <c r="S281">
        <f>'B 103 Q2 2023'!S281</f>
        <v>64822</v>
      </c>
      <c r="T281">
        <f>'B 103 Q2 2023'!T281</f>
        <v>27583</v>
      </c>
      <c r="U281">
        <f>'B 103 Q2 2023'!U281</f>
        <v>37239</v>
      </c>
      <c r="V281">
        <f>'B 103 Q2 2023'!V281</f>
        <v>221842</v>
      </c>
      <c r="W281">
        <f>'B 103 Q2 2023'!W281</f>
        <v>1386292</v>
      </c>
      <c r="X281">
        <f>'B 103 Q2 2023'!X281</f>
        <v>5161578</v>
      </c>
      <c r="Y281">
        <f>'B 103 Q2 2023'!Y281</f>
        <v>747</v>
      </c>
      <c r="Z281">
        <f>'B 103 Q2 2023'!Z281</f>
        <v>218919</v>
      </c>
      <c r="AA281">
        <f>'B 103 Q2 2023'!AA281</f>
        <v>2663801</v>
      </c>
      <c r="AB281">
        <f>'B 103 Q2 2023'!AB281</f>
        <v>4070303</v>
      </c>
      <c r="AC281">
        <f>'B 103 Q2 2023'!AC281</f>
        <v>16363029</v>
      </c>
      <c r="AD281">
        <f>'B 103 Q2 2023'!AD281</f>
        <v>4935679</v>
      </c>
      <c r="AE281">
        <f>'B 103 Q2 2023'!AE281</f>
        <v>180154</v>
      </c>
      <c r="AF281">
        <f>'B 103 Q2 2023'!AF281</f>
        <v>534790</v>
      </c>
      <c r="AG281">
        <f>'B 103 Q2 2023'!AG281</f>
        <v>4220735</v>
      </c>
      <c r="AH281">
        <f>'B 103 Q2 2023'!AH281</f>
        <v>2356851</v>
      </c>
      <c r="AI281">
        <f>'B 103 Q2 2023'!AI281</f>
        <v>770721</v>
      </c>
      <c r="AJ281">
        <f>'B 103 Q2 2023'!AJ281</f>
        <v>1116015</v>
      </c>
      <c r="AK281">
        <f>'B 103 Q2 2023'!AK281</f>
        <v>470115</v>
      </c>
      <c r="AL281">
        <f>'B 103 Q2 2023'!AL281</f>
        <v>412449</v>
      </c>
      <c r="AM281">
        <f>'B 103 Q2 2023'!AM281</f>
        <v>1970827</v>
      </c>
      <c r="AN281">
        <f>'B 103 Q2 2023'!AN281</f>
        <v>98508</v>
      </c>
      <c r="AO281">
        <f>'B 103 Q2 2023'!AO281</f>
        <v>6588715</v>
      </c>
      <c r="AP281">
        <f>'B 103 Q2 2023'!AP281</f>
        <v>17072114</v>
      </c>
      <c r="AQ281">
        <f>'B 103 Q2 2023'!AQ281</f>
        <v>22189683</v>
      </c>
      <c r="AR281">
        <f>'B 103 Q2 2023'!AR281</f>
        <v>18284653</v>
      </c>
      <c r="AS281">
        <f>'B 103 Q2 2023'!AS281</f>
        <v>3905030</v>
      </c>
      <c r="AT281">
        <f>'B 103 Q2 2023'!AT281</f>
        <v>3629661</v>
      </c>
      <c r="AU281">
        <f>'B 103 Q2 2023'!AU281</f>
        <v>151.23694334235938</v>
      </c>
      <c r="AV281">
        <f>'B 103 Q2 2023'!AV281</f>
        <v>28.244442565159552</v>
      </c>
      <c r="AW281">
        <f>'B 103 Q2 2023'!AW281</f>
        <v>42.716031599635606</v>
      </c>
      <c r="AX281">
        <f>'B 103 Q2 2023'!AX281</f>
        <v>28418471</v>
      </c>
      <c r="AY281">
        <f>'B 103 Q2 2023'!AY281</f>
        <v>13001021</v>
      </c>
      <c r="AZ281">
        <f>'B 103 Q2 2023'!AZ281</f>
        <v>5066728</v>
      </c>
      <c r="BA281">
        <f>'B 103 Q2 2023'!BA281</f>
        <v>4096434</v>
      </c>
      <c r="BB281">
        <f>'B 103 Q2 2023'!BB281</f>
        <v>1897284</v>
      </c>
      <c r="BC281">
        <f>'B 103 Q2 2023'!BC281</f>
        <v>1940575</v>
      </c>
      <c r="BD281">
        <f>'B 103 Q2 2023'!BD281</f>
        <v>12055442</v>
      </c>
      <c r="BF281">
        <f t="shared" si="18"/>
        <v>151.23694334235938</v>
      </c>
      <c r="BG281">
        <f t="shared" si="16"/>
        <v>6588715</v>
      </c>
      <c r="BH281">
        <f t="shared" si="17"/>
        <v>4356551.2859413838</v>
      </c>
      <c r="BI281">
        <f t="shared" si="19"/>
        <v>2311053.2859413838</v>
      </c>
    </row>
    <row r="282" spans="1:61" x14ac:dyDescent="0.25">
      <c r="A282" t="str">
        <f>'B 103 Q2 2023'!A282</f>
        <v>2014Q2</v>
      </c>
      <c r="B282">
        <f>'B 103 Q2 2023'!B282</f>
        <v>34374536</v>
      </c>
      <c r="C282">
        <f>'B 103 Q2 2023'!C282</f>
        <v>18548344</v>
      </c>
      <c r="D282">
        <f>'B 103 Q2 2023'!D282</f>
        <v>9845457</v>
      </c>
      <c r="E282">
        <f>'B 103 Q2 2023'!E282</f>
        <v>4400387</v>
      </c>
      <c r="F282">
        <f>'B 103 Q2 2023'!F282</f>
        <v>2062693</v>
      </c>
      <c r="G282">
        <f>'B 103 Q2 2023'!G282</f>
        <v>2239808</v>
      </c>
      <c r="H282">
        <f>'B 103 Q2 2023'!H282</f>
        <v>15826192</v>
      </c>
      <c r="I282">
        <f>'B 103 Q2 2023'!I282</f>
        <v>128031</v>
      </c>
      <c r="J282">
        <f>'B 103 Q2 2023'!J282</f>
        <v>651580</v>
      </c>
      <c r="K282">
        <f>'B 103 Q2 2023'!K282</f>
        <v>167071</v>
      </c>
      <c r="L282">
        <f>'B 103 Q2 2023'!L282</f>
        <v>511125</v>
      </c>
      <c r="M282">
        <f>'B 103 Q2 2023'!M282</f>
        <v>27703</v>
      </c>
      <c r="N282">
        <f>'B 103 Q2 2023'!N282</f>
        <v>181049</v>
      </c>
      <c r="O282">
        <f>'B 103 Q2 2023'!O282</f>
        <v>105470</v>
      </c>
      <c r="P282">
        <f>'B 103 Q2 2023'!P282</f>
        <v>40664</v>
      </c>
      <c r="Q282">
        <f>'B 103 Q2 2023'!Q282</f>
        <v>13555</v>
      </c>
      <c r="R282">
        <f>'B 103 Q2 2023'!R282</f>
        <v>21360</v>
      </c>
      <c r="S282">
        <f>'B 103 Q2 2023'!S282</f>
        <v>65692</v>
      </c>
      <c r="T282">
        <f>'B 103 Q2 2023'!T282</f>
        <v>28069</v>
      </c>
      <c r="U282">
        <f>'B 103 Q2 2023'!U282</f>
        <v>37623</v>
      </c>
      <c r="V282">
        <f>'B 103 Q2 2023'!V282</f>
        <v>221702</v>
      </c>
      <c r="W282">
        <f>'B 103 Q2 2023'!W282</f>
        <v>1460674</v>
      </c>
      <c r="X282">
        <f>'B 103 Q2 2023'!X282</f>
        <v>5406744</v>
      </c>
      <c r="Y282">
        <f>'B 103 Q2 2023'!Y282</f>
        <v>702</v>
      </c>
      <c r="Z282">
        <f>'B 103 Q2 2023'!Z282</f>
        <v>232131</v>
      </c>
      <c r="AA282">
        <f>'B 103 Q2 2023'!AA282</f>
        <v>2759428</v>
      </c>
      <c r="AB282">
        <f>'B 103 Q2 2023'!AB282</f>
        <v>4012560</v>
      </c>
      <c r="AC282">
        <f>'B 103 Q2 2023'!AC282</f>
        <v>16503133</v>
      </c>
      <c r="AD282">
        <f>'B 103 Q2 2023'!AD282</f>
        <v>5014890</v>
      </c>
      <c r="AE282">
        <f>'B 103 Q2 2023'!AE282</f>
        <v>185778</v>
      </c>
      <c r="AF282">
        <f>'B 103 Q2 2023'!AF282</f>
        <v>534361</v>
      </c>
      <c r="AG282">
        <f>'B 103 Q2 2023'!AG282</f>
        <v>4294751</v>
      </c>
      <c r="AH282">
        <f>'B 103 Q2 2023'!AH282</f>
        <v>2377979</v>
      </c>
      <c r="AI282">
        <f>'B 103 Q2 2023'!AI282</f>
        <v>808638</v>
      </c>
      <c r="AJ282">
        <f>'B 103 Q2 2023'!AJ282</f>
        <v>1104196</v>
      </c>
      <c r="AK282">
        <f>'B 103 Q2 2023'!AK282</f>
        <v>465145</v>
      </c>
      <c r="AL282">
        <f>'B 103 Q2 2023'!AL282</f>
        <v>425788</v>
      </c>
      <c r="AM282">
        <f>'B 103 Q2 2023'!AM282</f>
        <v>2016708</v>
      </c>
      <c r="AN282">
        <f>'B 103 Q2 2023'!AN282</f>
        <v>84810</v>
      </c>
      <c r="AO282">
        <f>'B 103 Q2 2023'!AO282</f>
        <v>6582958</v>
      </c>
      <c r="AP282">
        <f>'B 103 Q2 2023'!AP282</f>
        <v>17871403</v>
      </c>
      <c r="AQ282">
        <f>'B 103 Q2 2023'!AQ282</f>
        <v>23243541</v>
      </c>
      <c r="AR282">
        <f>'B 103 Q2 2023'!AR282</f>
        <v>19239540</v>
      </c>
      <c r="AS282">
        <f>'B 103 Q2 2023'!AS282</f>
        <v>4004001</v>
      </c>
      <c r="AT282">
        <f>'B 103 Q2 2023'!AT282</f>
        <v>3832069</v>
      </c>
      <c r="AU282">
        <f>'B 103 Q2 2023'!AU282</f>
        <v>151.5024286584881</v>
      </c>
      <c r="AV282">
        <f>'B 103 Q2 2023'!AV282</f>
        <v>27.304532208410421</v>
      </c>
      <c r="AW282">
        <f>'B 103 Q2 2023'!AW282</f>
        <v>41.367029429580896</v>
      </c>
      <c r="AX282">
        <f>'B 103 Q2 2023'!AX282</f>
        <v>28975677</v>
      </c>
      <c r="AY282">
        <f>'B 103 Q2 2023'!AY282</f>
        <v>13149485</v>
      </c>
      <c r="AZ282">
        <f>'B 103 Q2 2023'!AZ282</f>
        <v>5137417</v>
      </c>
      <c r="BA282">
        <f>'B 103 Q2 2023'!BA282</f>
        <v>4145116</v>
      </c>
      <c r="BB282">
        <f>'B 103 Q2 2023'!BB282</f>
        <v>1920969</v>
      </c>
      <c r="BC282">
        <f>'B 103 Q2 2023'!BC282</f>
        <v>1945983</v>
      </c>
      <c r="BD282">
        <f>'B 103 Q2 2023'!BD282</f>
        <v>12472544</v>
      </c>
      <c r="BF282">
        <f t="shared" si="18"/>
        <v>151.5024286584881</v>
      </c>
      <c r="BG282">
        <f t="shared" si="16"/>
        <v>6582958</v>
      </c>
      <c r="BH282">
        <f t="shared" si="17"/>
        <v>4345117.1431971509</v>
      </c>
      <c r="BI282">
        <f t="shared" si="19"/>
        <v>2282424.1431971509</v>
      </c>
    </row>
    <row r="283" spans="1:61" x14ac:dyDescent="0.25">
      <c r="A283" t="str">
        <f>'B 103 Q2 2023'!A283</f>
        <v>2014Q3</v>
      </c>
      <c r="B283">
        <f>'B 103 Q2 2023'!B283</f>
        <v>34661608</v>
      </c>
      <c r="C283">
        <f>'B 103 Q2 2023'!C283</f>
        <v>18868075</v>
      </c>
      <c r="D283">
        <f>'B 103 Q2 2023'!D283</f>
        <v>10086162</v>
      </c>
      <c r="E283">
        <f>'B 103 Q2 2023'!E283</f>
        <v>4441415</v>
      </c>
      <c r="F283">
        <f>'B 103 Q2 2023'!F283</f>
        <v>2088211</v>
      </c>
      <c r="G283">
        <f>'B 103 Q2 2023'!G283</f>
        <v>2252286</v>
      </c>
      <c r="H283">
        <f>'B 103 Q2 2023'!H283</f>
        <v>15793533</v>
      </c>
      <c r="I283">
        <f>'B 103 Q2 2023'!I283</f>
        <v>118642</v>
      </c>
      <c r="J283">
        <f>'B 103 Q2 2023'!J283</f>
        <v>683072</v>
      </c>
      <c r="K283">
        <f>'B 103 Q2 2023'!K283</f>
        <v>150745</v>
      </c>
      <c r="L283">
        <f>'B 103 Q2 2023'!L283</f>
        <v>523187</v>
      </c>
      <c r="M283">
        <f>'B 103 Q2 2023'!M283</f>
        <v>41545</v>
      </c>
      <c r="N283">
        <f>'B 103 Q2 2023'!N283</f>
        <v>179593</v>
      </c>
      <c r="O283">
        <f>'B 103 Q2 2023'!O283</f>
        <v>103087</v>
      </c>
      <c r="P283">
        <f>'B 103 Q2 2023'!P283</f>
        <v>41380</v>
      </c>
      <c r="Q283">
        <f>'B 103 Q2 2023'!Q283</f>
        <v>13793</v>
      </c>
      <c r="R283">
        <f>'B 103 Q2 2023'!R283</f>
        <v>21333</v>
      </c>
      <c r="S283">
        <f>'B 103 Q2 2023'!S283</f>
        <v>66553</v>
      </c>
      <c r="T283">
        <f>'B 103 Q2 2023'!T283</f>
        <v>28556</v>
      </c>
      <c r="U283">
        <f>'B 103 Q2 2023'!U283</f>
        <v>37997</v>
      </c>
      <c r="V283">
        <f>'B 103 Q2 2023'!V283</f>
        <v>228170</v>
      </c>
      <c r="W283">
        <f>'B 103 Q2 2023'!W283</f>
        <v>1479025</v>
      </c>
      <c r="X283">
        <f>'B 103 Q2 2023'!X283</f>
        <v>5178435</v>
      </c>
      <c r="Y283">
        <f>'B 103 Q2 2023'!Y283</f>
        <v>696</v>
      </c>
      <c r="Z283">
        <f>'B 103 Q2 2023'!Z283</f>
        <v>234548</v>
      </c>
      <c r="AA283">
        <f>'B 103 Q2 2023'!AA283</f>
        <v>2763283</v>
      </c>
      <c r="AB283">
        <f>'B 103 Q2 2023'!AB283</f>
        <v>4146039</v>
      </c>
      <c r="AC283">
        <f>'B 103 Q2 2023'!AC283</f>
        <v>16831627</v>
      </c>
      <c r="AD283">
        <f>'B 103 Q2 2023'!AD283</f>
        <v>5083257</v>
      </c>
      <c r="AE283">
        <f>'B 103 Q2 2023'!AE283</f>
        <v>207060</v>
      </c>
      <c r="AF283">
        <f>'B 103 Q2 2023'!AF283</f>
        <v>532316</v>
      </c>
      <c r="AG283">
        <f>'B 103 Q2 2023'!AG283</f>
        <v>4343881</v>
      </c>
      <c r="AH283">
        <f>'B 103 Q2 2023'!AH283</f>
        <v>2419999</v>
      </c>
      <c r="AI283">
        <f>'B 103 Q2 2023'!AI283</f>
        <v>814795</v>
      </c>
      <c r="AJ283">
        <f>'B 103 Q2 2023'!AJ283</f>
        <v>1144508</v>
      </c>
      <c r="AK283">
        <f>'B 103 Q2 2023'!AK283</f>
        <v>460697</v>
      </c>
      <c r="AL283">
        <f>'B 103 Q2 2023'!AL283</f>
        <v>465869</v>
      </c>
      <c r="AM283">
        <f>'B 103 Q2 2023'!AM283</f>
        <v>2081998</v>
      </c>
      <c r="AN283">
        <f>'B 103 Q2 2023'!AN283</f>
        <v>104861</v>
      </c>
      <c r="AO283">
        <f>'B 103 Q2 2023'!AO283</f>
        <v>6675643</v>
      </c>
      <c r="AP283">
        <f>'B 103 Q2 2023'!AP283</f>
        <v>17829980</v>
      </c>
      <c r="AQ283">
        <f>'B 103 Q2 2023'!AQ283</f>
        <v>23091169</v>
      </c>
      <c r="AR283">
        <f>'B 103 Q2 2023'!AR283</f>
        <v>19049507</v>
      </c>
      <c r="AS283">
        <f>'B 103 Q2 2023'!AS283</f>
        <v>4041662</v>
      </c>
      <c r="AT283">
        <f>'B 103 Q2 2023'!AT283</f>
        <v>3872779</v>
      </c>
      <c r="AU283">
        <f>'B 103 Q2 2023'!AU283</f>
        <v>151.22814249126301</v>
      </c>
      <c r="AV283">
        <f>'B 103 Q2 2023'!AV283</f>
        <v>27.826994438422819</v>
      </c>
      <c r="AW283">
        <f>'B 103 Q2 2023'!AW283</f>
        <v>42.082246800373873</v>
      </c>
      <c r="AX283">
        <f>'B 103 Q2 2023'!AX283</f>
        <v>29108764</v>
      </c>
      <c r="AY283">
        <f>'B 103 Q2 2023'!AY283</f>
        <v>13315231</v>
      </c>
      <c r="AZ283">
        <f>'B 103 Q2 2023'!AZ283</f>
        <v>5210042</v>
      </c>
      <c r="BA283">
        <f>'B 103 Q2 2023'!BA283</f>
        <v>4197364</v>
      </c>
      <c r="BB283">
        <f>'B 103 Q2 2023'!BB283</f>
        <v>1945434</v>
      </c>
      <c r="BC283">
        <f>'B 103 Q2 2023'!BC283</f>
        <v>1962391</v>
      </c>
      <c r="BD283">
        <f>'B 103 Q2 2023'!BD283</f>
        <v>12277137</v>
      </c>
      <c r="BF283">
        <f t="shared" si="18"/>
        <v>151.22814249126301</v>
      </c>
      <c r="BG283">
        <f t="shared" si="16"/>
        <v>6675643</v>
      </c>
      <c r="BH283">
        <f t="shared" si="17"/>
        <v>4414286.1837939164</v>
      </c>
      <c r="BI283">
        <f t="shared" si="19"/>
        <v>2326075.1837939164</v>
      </c>
    </row>
    <row r="284" spans="1:61" x14ac:dyDescent="0.25">
      <c r="A284" t="str">
        <f>'B 103 Q2 2023'!A284</f>
        <v>2014Q4</v>
      </c>
      <c r="B284">
        <f>'B 103 Q2 2023'!B284</f>
        <v>35165429</v>
      </c>
      <c r="C284">
        <f>'B 103 Q2 2023'!C284</f>
        <v>19258695</v>
      </c>
      <c r="D284">
        <f>'B 103 Q2 2023'!D284</f>
        <v>10427397</v>
      </c>
      <c r="E284">
        <f>'B 103 Q2 2023'!E284</f>
        <v>4486051</v>
      </c>
      <c r="F284">
        <f>'B 103 Q2 2023'!F284</f>
        <v>2111754</v>
      </c>
      <c r="G284">
        <f>'B 103 Q2 2023'!G284</f>
        <v>2233493</v>
      </c>
      <c r="H284">
        <f>'B 103 Q2 2023'!H284</f>
        <v>15906734</v>
      </c>
      <c r="I284">
        <f>'B 103 Q2 2023'!I284</f>
        <v>112862</v>
      </c>
      <c r="J284">
        <f>'B 103 Q2 2023'!J284</f>
        <v>764448</v>
      </c>
      <c r="K284">
        <f>'B 103 Q2 2023'!K284</f>
        <v>160676</v>
      </c>
      <c r="L284">
        <f>'B 103 Q2 2023'!L284</f>
        <v>557351</v>
      </c>
      <c r="M284">
        <f>'B 103 Q2 2023'!M284</f>
        <v>50432</v>
      </c>
      <c r="N284">
        <f>'B 103 Q2 2023'!N284</f>
        <v>208384</v>
      </c>
      <c r="O284">
        <f>'B 103 Q2 2023'!O284</f>
        <v>131589</v>
      </c>
      <c r="P284">
        <f>'B 103 Q2 2023'!P284</f>
        <v>41679</v>
      </c>
      <c r="Q284">
        <f>'B 103 Q2 2023'!Q284</f>
        <v>13893</v>
      </c>
      <c r="R284">
        <f>'B 103 Q2 2023'!R284</f>
        <v>21223</v>
      </c>
      <c r="S284">
        <f>'B 103 Q2 2023'!S284</f>
        <v>66728</v>
      </c>
      <c r="T284">
        <f>'B 103 Q2 2023'!T284</f>
        <v>29043</v>
      </c>
      <c r="U284">
        <f>'B 103 Q2 2023'!U284</f>
        <v>37685</v>
      </c>
      <c r="V284">
        <f>'B 103 Q2 2023'!V284</f>
        <v>218088</v>
      </c>
      <c r="W284">
        <f>'B 103 Q2 2023'!W284</f>
        <v>1553751</v>
      </c>
      <c r="X284">
        <f>'B 103 Q2 2023'!X284</f>
        <v>5072306</v>
      </c>
      <c r="Y284">
        <f>'B 103 Q2 2023'!Y284</f>
        <v>727</v>
      </c>
      <c r="Z284">
        <f>'B 103 Q2 2023'!Z284</f>
        <v>242444</v>
      </c>
      <c r="AA284">
        <f>'B 103 Q2 2023'!AA284</f>
        <v>2720773</v>
      </c>
      <c r="AB284">
        <f>'B 103 Q2 2023'!AB284</f>
        <v>4177764</v>
      </c>
      <c r="AC284">
        <f>'B 103 Q2 2023'!AC284</f>
        <v>17263833</v>
      </c>
      <c r="AD284">
        <f>'B 103 Q2 2023'!AD284</f>
        <v>5157942</v>
      </c>
      <c r="AE284">
        <f>'B 103 Q2 2023'!AE284</f>
        <v>182012</v>
      </c>
      <c r="AF284">
        <f>'B 103 Q2 2023'!AF284</f>
        <v>535114</v>
      </c>
      <c r="AG284">
        <f>'B 103 Q2 2023'!AG284</f>
        <v>4440816</v>
      </c>
      <c r="AH284">
        <f>'B 103 Q2 2023'!AH284</f>
        <v>2497854</v>
      </c>
      <c r="AI284">
        <f>'B 103 Q2 2023'!AI284</f>
        <v>858908</v>
      </c>
      <c r="AJ284">
        <f>'B 103 Q2 2023'!AJ284</f>
        <v>1168577</v>
      </c>
      <c r="AK284">
        <f>'B 103 Q2 2023'!AK284</f>
        <v>470369</v>
      </c>
      <c r="AL284">
        <f>'B 103 Q2 2023'!AL284</f>
        <v>465888</v>
      </c>
      <c r="AM284">
        <f>'B 103 Q2 2023'!AM284</f>
        <v>2079753</v>
      </c>
      <c r="AN284">
        <f>'B 103 Q2 2023'!AN284</f>
        <v>95409</v>
      </c>
      <c r="AO284">
        <f>'B 103 Q2 2023'!AO284</f>
        <v>6966987</v>
      </c>
      <c r="AP284">
        <f>'B 103 Q2 2023'!AP284</f>
        <v>17901595</v>
      </c>
      <c r="AQ284">
        <f>'B 103 Q2 2023'!AQ284</f>
        <v>23969972</v>
      </c>
      <c r="AR284">
        <f>'B 103 Q2 2023'!AR284</f>
        <v>19727681</v>
      </c>
      <c r="AS284">
        <f>'B 103 Q2 2023'!AS284</f>
        <v>4242291</v>
      </c>
      <c r="AT284">
        <f>'B 103 Q2 2023'!AT284</f>
        <v>4079838</v>
      </c>
      <c r="AU284">
        <f>'B 103 Q2 2023'!AU284</f>
        <v>156.68888343112761</v>
      </c>
      <c r="AV284">
        <f>'B 103 Q2 2023'!AV284</f>
        <v>27.293575343797059</v>
      </c>
      <c r="AW284">
        <f>'B 103 Q2 2023'!AW284</f>
        <v>42.765998454629162</v>
      </c>
      <c r="AX284">
        <f>'B 103 Q2 2023'!AX284</f>
        <v>29353321</v>
      </c>
      <c r="AY284">
        <f>'B 103 Q2 2023'!AY284</f>
        <v>13446587</v>
      </c>
      <c r="AZ284">
        <f>'B 103 Q2 2023'!AZ284</f>
        <v>5279512</v>
      </c>
      <c r="BA284">
        <f>'B 103 Q2 2023'!BA284</f>
        <v>4245594</v>
      </c>
      <c r="BB284">
        <f>'B 103 Q2 2023'!BB284</f>
        <v>1970797</v>
      </c>
      <c r="BC284">
        <f>'B 103 Q2 2023'!BC284</f>
        <v>1950684</v>
      </c>
      <c r="BD284">
        <f>'B 103 Q2 2023'!BD284</f>
        <v>12089488</v>
      </c>
      <c r="BF284">
        <f t="shared" si="18"/>
        <v>156.68888343112761</v>
      </c>
      <c r="BG284">
        <f t="shared" si="16"/>
        <v>6966987</v>
      </c>
      <c r="BH284">
        <f t="shared" si="17"/>
        <v>4446382.4410761911</v>
      </c>
      <c r="BI284">
        <f t="shared" si="19"/>
        <v>2334628.4410761911</v>
      </c>
    </row>
    <row r="285" spans="1:61" x14ac:dyDescent="0.25">
      <c r="A285" t="str">
        <f>'B 103 Q2 2023'!A285</f>
        <v>2015Q1</v>
      </c>
      <c r="B285">
        <f>'B 103 Q2 2023'!B285</f>
        <v>35954490</v>
      </c>
      <c r="C285">
        <f>'B 103 Q2 2023'!C285</f>
        <v>19790332</v>
      </c>
      <c r="D285">
        <f>'B 103 Q2 2023'!D285</f>
        <v>10896918</v>
      </c>
      <c r="E285">
        <f>'B 103 Q2 2023'!E285</f>
        <v>4520956</v>
      </c>
      <c r="F285">
        <f>'B 103 Q2 2023'!F285</f>
        <v>2149207</v>
      </c>
      <c r="G285">
        <f>'B 103 Q2 2023'!G285</f>
        <v>2223251</v>
      </c>
      <c r="H285">
        <f>'B 103 Q2 2023'!H285</f>
        <v>16164158</v>
      </c>
      <c r="I285">
        <f>'B 103 Q2 2023'!I285</f>
        <v>85895</v>
      </c>
      <c r="J285">
        <f>'B 103 Q2 2023'!J285</f>
        <v>716146</v>
      </c>
      <c r="K285">
        <f>'B 103 Q2 2023'!K285</f>
        <v>140012</v>
      </c>
      <c r="L285">
        <f>'B 103 Q2 2023'!L285</f>
        <v>542656</v>
      </c>
      <c r="M285">
        <f>'B 103 Q2 2023'!M285</f>
        <v>49903</v>
      </c>
      <c r="N285">
        <f>'B 103 Q2 2023'!N285</f>
        <v>196607</v>
      </c>
      <c r="O285">
        <f>'B 103 Q2 2023'!O285</f>
        <v>128850</v>
      </c>
      <c r="P285">
        <f>'B 103 Q2 2023'!P285</f>
        <v>34613</v>
      </c>
      <c r="Q285">
        <f>'B 103 Q2 2023'!Q285</f>
        <v>11538</v>
      </c>
      <c r="R285">
        <f>'B 103 Q2 2023'!R285</f>
        <v>21606</v>
      </c>
      <c r="S285">
        <f>'B 103 Q2 2023'!S285</f>
        <v>71573</v>
      </c>
      <c r="T285">
        <f>'B 103 Q2 2023'!T285</f>
        <v>34928</v>
      </c>
      <c r="U285">
        <f>'B 103 Q2 2023'!U285</f>
        <v>36645</v>
      </c>
      <c r="V285">
        <f>'B 103 Q2 2023'!V285</f>
        <v>219992</v>
      </c>
      <c r="W285">
        <f>'B 103 Q2 2023'!W285</f>
        <v>1549779</v>
      </c>
      <c r="X285">
        <f>'B 103 Q2 2023'!X285</f>
        <v>5226732</v>
      </c>
      <c r="Y285">
        <f>'B 103 Q2 2023'!Y285</f>
        <v>805</v>
      </c>
      <c r="Z285">
        <f>'B 103 Q2 2023'!Z285</f>
        <v>250370</v>
      </c>
      <c r="AA285">
        <f>'B 103 Q2 2023'!AA285</f>
        <v>2696306</v>
      </c>
      <c r="AB285">
        <f>'B 103 Q2 2023'!AB285</f>
        <v>4417382</v>
      </c>
      <c r="AC285">
        <f>'B 103 Q2 2023'!AC285</f>
        <v>17532459</v>
      </c>
      <c r="AD285">
        <f>'B 103 Q2 2023'!AD285</f>
        <v>5279479</v>
      </c>
      <c r="AE285">
        <f>'B 103 Q2 2023'!AE285</f>
        <v>188286</v>
      </c>
      <c r="AF285">
        <f>'B 103 Q2 2023'!AF285</f>
        <v>541088</v>
      </c>
      <c r="AG285">
        <f>'B 103 Q2 2023'!AG285</f>
        <v>4550105</v>
      </c>
      <c r="AH285">
        <f>'B 103 Q2 2023'!AH285</f>
        <v>2546879</v>
      </c>
      <c r="AI285">
        <f>'B 103 Q2 2023'!AI285</f>
        <v>878088</v>
      </c>
      <c r="AJ285">
        <f>'B 103 Q2 2023'!AJ285</f>
        <v>1188746</v>
      </c>
      <c r="AK285">
        <f>'B 103 Q2 2023'!AK285</f>
        <v>480045</v>
      </c>
      <c r="AL285">
        <f>'B 103 Q2 2023'!AL285</f>
        <v>496996</v>
      </c>
      <c r="AM285">
        <f>'B 103 Q2 2023'!AM285</f>
        <v>2033302</v>
      </c>
      <c r="AN285">
        <f>'B 103 Q2 2023'!AN285</f>
        <v>110474</v>
      </c>
      <c r="AO285">
        <f>'B 103 Q2 2023'!AO285</f>
        <v>7065329</v>
      </c>
      <c r="AP285">
        <f>'B 103 Q2 2023'!AP285</f>
        <v>18422031</v>
      </c>
      <c r="AQ285">
        <f>'B 103 Q2 2023'!AQ285</f>
        <v>24229479</v>
      </c>
      <c r="AR285">
        <f>'B 103 Q2 2023'!AR285</f>
        <v>19787344</v>
      </c>
      <c r="AS285">
        <f>'B 103 Q2 2023'!AS285</f>
        <v>4442135</v>
      </c>
      <c r="AT285">
        <f>'B 103 Q2 2023'!AT285</f>
        <v>4263227</v>
      </c>
      <c r="AU285">
        <f>'B 103 Q2 2023'!AU285</f>
        <v>154.66647662986429</v>
      </c>
      <c r="AV285">
        <f>'B 103 Q2 2023'!AV285</f>
        <v>27.467935911064899</v>
      </c>
      <c r="AW285">
        <f>'B 103 Q2 2023'!AW285</f>
        <v>42.483688676593296</v>
      </c>
      <c r="AX285">
        <f>'B 103 Q2 2023'!AX285</f>
        <v>29806953</v>
      </c>
      <c r="AY285">
        <f>'B 103 Q2 2023'!AY285</f>
        <v>13642795</v>
      </c>
      <c r="AZ285">
        <f>'B 103 Q2 2023'!AZ285</f>
        <v>5347069</v>
      </c>
      <c r="BA285">
        <f>'B 103 Q2 2023'!BA285</f>
        <v>4292402</v>
      </c>
      <c r="BB285">
        <f>'B 103 Q2 2023'!BB285</f>
        <v>1993497</v>
      </c>
      <c r="BC285">
        <f>'B 103 Q2 2023'!BC285</f>
        <v>2009827</v>
      </c>
      <c r="BD285">
        <f>'B 103 Q2 2023'!BD285</f>
        <v>12274494</v>
      </c>
      <c r="BF285">
        <f t="shared" si="18"/>
        <v>154.66647662986429</v>
      </c>
      <c r="BG285">
        <f t="shared" si="16"/>
        <v>7065329</v>
      </c>
      <c r="BH285">
        <f t="shared" si="17"/>
        <v>4568106.2593209464</v>
      </c>
      <c r="BI285">
        <f t="shared" si="19"/>
        <v>2418899.2593209464</v>
      </c>
    </row>
    <row r="286" spans="1:61" x14ac:dyDescent="0.25">
      <c r="A286" t="str">
        <f>'B 103 Q2 2023'!A286</f>
        <v>2015Q2</v>
      </c>
      <c r="B286">
        <f>'B 103 Q2 2023'!B286</f>
        <v>36716709</v>
      </c>
      <c r="C286">
        <f>'B 103 Q2 2023'!C286</f>
        <v>20131087</v>
      </c>
      <c r="D286">
        <f>'B 103 Q2 2023'!D286</f>
        <v>11154383</v>
      </c>
      <c r="E286">
        <f>'B 103 Q2 2023'!E286</f>
        <v>4548806</v>
      </c>
      <c r="F286">
        <f>'B 103 Q2 2023'!F286</f>
        <v>2173197</v>
      </c>
      <c r="G286">
        <f>'B 103 Q2 2023'!G286</f>
        <v>2254702</v>
      </c>
      <c r="H286">
        <f>'B 103 Q2 2023'!H286</f>
        <v>16585622</v>
      </c>
      <c r="I286">
        <f>'B 103 Q2 2023'!I286</f>
        <v>97445</v>
      </c>
      <c r="J286">
        <f>'B 103 Q2 2023'!J286</f>
        <v>708602</v>
      </c>
      <c r="K286">
        <f>'B 103 Q2 2023'!K286</f>
        <v>148328</v>
      </c>
      <c r="L286">
        <f>'B 103 Q2 2023'!L286</f>
        <v>539736</v>
      </c>
      <c r="M286">
        <f>'B 103 Q2 2023'!M286</f>
        <v>54099</v>
      </c>
      <c r="N286">
        <f>'B 103 Q2 2023'!N286</f>
        <v>192963</v>
      </c>
      <c r="O286">
        <f>'B 103 Q2 2023'!O286</f>
        <v>128522</v>
      </c>
      <c r="P286">
        <f>'B 103 Q2 2023'!P286</f>
        <v>32123</v>
      </c>
      <c r="Q286">
        <f>'B 103 Q2 2023'!Q286</f>
        <v>10708</v>
      </c>
      <c r="R286">
        <f>'B 103 Q2 2023'!R286</f>
        <v>21610</v>
      </c>
      <c r="S286">
        <f>'B 103 Q2 2023'!S286</f>
        <v>78884</v>
      </c>
      <c r="T286">
        <f>'B 103 Q2 2023'!T286</f>
        <v>40813</v>
      </c>
      <c r="U286">
        <f>'B 103 Q2 2023'!U286</f>
        <v>38071</v>
      </c>
      <c r="V286">
        <f>'B 103 Q2 2023'!V286</f>
        <v>219449</v>
      </c>
      <c r="W286">
        <f>'B 103 Q2 2023'!W286</f>
        <v>1535465</v>
      </c>
      <c r="X286">
        <f>'B 103 Q2 2023'!X286</f>
        <v>5270906</v>
      </c>
      <c r="Y286">
        <f>'B 103 Q2 2023'!Y286</f>
        <v>771</v>
      </c>
      <c r="Z286">
        <f>'B 103 Q2 2023'!Z286</f>
        <v>252566</v>
      </c>
      <c r="AA286">
        <f>'B 103 Q2 2023'!AA286</f>
        <v>2781401</v>
      </c>
      <c r="AB286">
        <f>'B 103 Q2 2023'!AB286</f>
        <v>4705007</v>
      </c>
      <c r="AC286">
        <f>'B 103 Q2 2023'!AC286</f>
        <v>18037073</v>
      </c>
      <c r="AD286">
        <f>'B 103 Q2 2023'!AD286</f>
        <v>5438115</v>
      </c>
      <c r="AE286">
        <f>'B 103 Q2 2023'!AE286</f>
        <v>177555</v>
      </c>
      <c r="AF286">
        <f>'B 103 Q2 2023'!AF286</f>
        <v>549639</v>
      </c>
      <c r="AG286">
        <f>'B 103 Q2 2023'!AG286</f>
        <v>4710921</v>
      </c>
      <c r="AH286">
        <f>'B 103 Q2 2023'!AH286</f>
        <v>2601114</v>
      </c>
      <c r="AI286">
        <f>'B 103 Q2 2023'!AI286</f>
        <v>911849</v>
      </c>
      <c r="AJ286">
        <f>'B 103 Q2 2023'!AJ286</f>
        <v>1183526</v>
      </c>
      <c r="AK286">
        <f>'B 103 Q2 2023'!AK286</f>
        <v>505740</v>
      </c>
      <c r="AL286">
        <f>'B 103 Q2 2023'!AL286</f>
        <v>512275</v>
      </c>
      <c r="AM286">
        <f>'B 103 Q2 2023'!AM286</f>
        <v>2079893</v>
      </c>
      <c r="AN286">
        <f>'B 103 Q2 2023'!AN286</f>
        <v>101473</v>
      </c>
      <c r="AO286">
        <f>'B 103 Q2 2023'!AO286</f>
        <v>7304203</v>
      </c>
      <c r="AP286">
        <f>'B 103 Q2 2023'!AP286</f>
        <v>18679636</v>
      </c>
      <c r="AQ286">
        <f>'B 103 Q2 2023'!AQ286</f>
        <v>24032835</v>
      </c>
      <c r="AR286">
        <f>'B 103 Q2 2023'!AR286</f>
        <v>19532840</v>
      </c>
      <c r="AS286">
        <f>'B 103 Q2 2023'!AS286</f>
        <v>4499995</v>
      </c>
      <c r="AT286">
        <f>'B 103 Q2 2023'!AT286</f>
        <v>4284281</v>
      </c>
      <c r="AU286">
        <f>'B 103 Q2 2023'!AU286</f>
        <v>151.59351000720372</v>
      </c>
      <c r="AV286">
        <f>'B 103 Q2 2023'!AV286</f>
        <v>28.390000313961409</v>
      </c>
      <c r="AW286">
        <f>'B 103 Q2 2023'!AW286</f>
        <v>43.037397966990255</v>
      </c>
      <c r="AX286">
        <f>'B 103 Q2 2023'!AX286</f>
        <v>30363136</v>
      </c>
      <c r="AY286">
        <f>'B 103 Q2 2023'!AY286</f>
        <v>13777514</v>
      </c>
      <c r="AZ286">
        <f>'B 103 Q2 2023'!AZ286</f>
        <v>5409501</v>
      </c>
      <c r="BA286">
        <f>'B 103 Q2 2023'!BA286</f>
        <v>4338583</v>
      </c>
      <c r="BB286">
        <f>'B 103 Q2 2023'!BB286</f>
        <v>2016021</v>
      </c>
      <c r="BC286">
        <f>'B 103 Q2 2023'!BC286</f>
        <v>2013409</v>
      </c>
      <c r="BD286">
        <f>'B 103 Q2 2023'!BD286</f>
        <v>12326063</v>
      </c>
      <c r="BF286">
        <f t="shared" si="18"/>
        <v>151.59351000720372</v>
      </c>
      <c r="BG286">
        <f t="shared" si="16"/>
        <v>7304203</v>
      </c>
      <c r="BH286">
        <f t="shared" si="17"/>
        <v>4818282.1280758688</v>
      </c>
      <c r="BI286">
        <f t="shared" si="19"/>
        <v>2645085.1280758688</v>
      </c>
    </row>
    <row r="287" spans="1:61" x14ac:dyDescent="0.25">
      <c r="A287" t="str">
        <f>'B 103 Q2 2023'!A287</f>
        <v>2015Q3</v>
      </c>
      <c r="B287">
        <f>'B 103 Q2 2023'!B287</f>
        <v>36612413</v>
      </c>
      <c r="C287">
        <f>'B 103 Q2 2023'!C287</f>
        <v>20197862</v>
      </c>
      <c r="D287">
        <f>'B 103 Q2 2023'!D287</f>
        <v>11191777</v>
      </c>
      <c r="E287">
        <f>'B 103 Q2 2023'!E287</f>
        <v>4570463</v>
      </c>
      <c r="F287">
        <f>'B 103 Q2 2023'!F287</f>
        <v>2180421</v>
      </c>
      <c r="G287">
        <f>'B 103 Q2 2023'!G287</f>
        <v>2255201</v>
      </c>
      <c r="H287">
        <f>'B 103 Q2 2023'!H287</f>
        <v>16414551</v>
      </c>
      <c r="I287">
        <f>'B 103 Q2 2023'!I287</f>
        <v>93866</v>
      </c>
      <c r="J287">
        <f>'B 103 Q2 2023'!J287</f>
        <v>777792</v>
      </c>
      <c r="K287">
        <f>'B 103 Q2 2023'!K287</f>
        <v>154289</v>
      </c>
      <c r="L287">
        <f>'B 103 Q2 2023'!L287</f>
        <v>550128</v>
      </c>
      <c r="M287">
        <f>'B 103 Q2 2023'!M287</f>
        <v>61040</v>
      </c>
      <c r="N287">
        <f>'B 103 Q2 2023'!N287</f>
        <v>199509</v>
      </c>
      <c r="O287">
        <f>'B 103 Q2 2023'!O287</f>
        <v>135588</v>
      </c>
      <c r="P287">
        <f>'B 103 Q2 2023'!P287</f>
        <v>31503</v>
      </c>
      <c r="Q287">
        <f>'B 103 Q2 2023'!Q287</f>
        <v>10501</v>
      </c>
      <c r="R287">
        <f>'B 103 Q2 2023'!R287</f>
        <v>21917</v>
      </c>
      <c r="S287">
        <f>'B 103 Q2 2023'!S287</f>
        <v>84993</v>
      </c>
      <c r="T287">
        <f>'B 103 Q2 2023'!T287</f>
        <v>46698</v>
      </c>
      <c r="U287">
        <f>'B 103 Q2 2023'!U287</f>
        <v>38295</v>
      </c>
      <c r="V287">
        <f>'B 103 Q2 2023'!V287</f>
        <v>189632</v>
      </c>
      <c r="W287">
        <f>'B 103 Q2 2023'!W287</f>
        <v>1418991</v>
      </c>
      <c r="X287">
        <f>'B 103 Q2 2023'!X287</f>
        <v>4819115</v>
      </c>
      <c r="Y287">
        <f>'B 103 Q2 2023'!Y287</f>
        <v>775</v>
      </c>
      <c r="Z287">
        <f>'B 103 Q2 2023'!Z287</f>
        <v>239211</v>
      </c>
      <c r="AA287">
        <f>'B 103 Q2 2023'!AA287</f>
        <v>2796062</v>
      </c>
      <c r="AB287">
        <f>'B 103 Q2 2023'!AB287</f>
        <v>5029148</v>
      </c>
      <c r="AC287">
        <f>'B 103 Q2 2023'!AC287</f>
        <v>18553563</v>
      </c>
      <c r="AD287">
        <f>'B 103 Q2 2023'!AD287</f>
        <v>5548210</v>
      </c>
      <c r="AE287">
        <f>'B 103 Q2 2023'!AE287</f>
        <v>201257</v>
      </c>
      <c r="AF287">
        <f>'B 103 Q2 2023'!AF287</f>
        <v>550867</v>
      </c>
      <c r="AG287">
        <f>'B 103 Q2 2023'!AG287</f>
        <v>4796086</v>
      </c>
      <c r="AH287">
        <f>'B 103 Q2 2023'!AH287</f>
        <v>2579624</v>
      </c>
      <c r="AI287">
        <f>'B 103 Q2 2023'!AI287</f>
        <v>906981</v>
      </c>
      <c r="AJ287">
        <f>'B 103 Q2 2023'!AJ287</f>
        <v>1155452</v>
      </c>
      <c r="AK287">
        <f>'B 103 Q2 2023'!AK287</f>
        <v>517192</v>
      </c>
      <c r="AL287">
        <f>'B 103 Q2 2023'!AL287</f>
        <v>505805</v>
      </c>
      <c r="AM287">
        <f>'B 103 Q2 2023'!AM287</f>
        <v>2117063</v>
      </c>
      <c r="AN287">
        <f>'B 103 Q2 2023'!AN287</f>
        <v>93886</v>
      </c>
      <c r="AO287">
        <f>'B 103 Q2 2023'!AO287</f>
        <v>7708975</v>
      </c>
      <c r="AP287">
        <f>'B 103 Q2 2023'!AP287</f>
        <v>18058850</v>
      </c>
      <c r="AQ287">
        <f>'B 103 Q2 2023'!AQ287</f>
        <v>22113478</v>
      </c>
      <c r="AR287">
        <f>'B 103 Q2 2023'!AR287</f>
        <v>17879950</v>
      </c>
      <c r="AS287">
        <f>'B 103 Q2 2023'!AS287</f>
        <v>4233528</v>
      </c>
      <c r="AT287">
        <f>'B 103 Q2 2023'!AT287</f>
        <v>4021092</v>
      </c>
      <c r="AU287">
        <f>'B 103 Q2 2023'!AU287</f>
        <v>144.7189053194322</v>
      </c>
      <c r="AV287">
        <f>'B 103 Q2 2023'!AV287</f>
        <v>31.099934894708969</v>
      </c>
      <c r="AW287">
        <f>'B 103 Q2 2023'!AW287</f>
        <v>45.007485334678918</v>
      </c>
      <c r="AX287">
        <f>'B 103 Q2 2023'!AX287</f>
        <v>30323828</v>
      </c>
      <c r="AY287">
        <f>'B 103 Q2 2023'!AY287</f>
        <v>13909277</v>
      </c>
      <c r="AZ287">
        <f>'B 103 Q2 2023'!AZ287</f>
        <v>5478373</v>
      </c>
      <c r="BA287">
        <f>'B 103 Q2 2023'!BA287</f>
        <v>4385285</v>
      </c>
      <c r="BB287">
        <f>'B 103 Q2 2023'!BB287</f>
        <v>2038899</v>
      </c>
      <c r="BC287">
        <f>'B 103 Q2 2023'!BC287</f>
        <v>2006720</v>
      </c>
      <c r="BD287">
        <f>'B 103 Q2 2023'!BD287</f>
        <v>11770265</v>
      </c>
      <c r="BF287">
        <f t="shared" si="18"/>
        <v>144.7189053194322</v>
      </c>
      <c r="BG287">
        <f t="shared" si="16"/>
        <v>7708975</v>
      </c>
      <c r="BH287">
        <f t="shared" si="17"/>
        <v>5326861.0503819734</v>
      </c>
      <c r="BI287">
        <f t="shared" si="19"/>
        <v>3146440.0503819734</v>
      </c>
    </row>
    <row r="288" spans="1:61" x14ac:dyDescent="0.25">
      <c r="A288" t="str">
        <f>'B 103 Q2 2023'!A288</f>
        <v>2015Q4</v>
      </c>
      <c r="B288">
        <f>'B 103 Q2 2023'!B288</f>
        <v>36713310</v>
      </c>
      <c r="C288">
        <f>'B 103 Q2 2023'!C288</f>
        <v>20133318</v>
      </c>
      <c r="D288">
        <f>'B 103 Q2 2023'!D288</f>
        <v>11111326</v>
      </c>
      <c r="E288">
        <f>'B 103 Q2 2023'!E288</f>
        <v>4594773</v>
      </c>
      <c r="F288">
        <f>'B 103 Q2 2023'!F288</f>
        <v>2173402</v>
      </c>
      <c r="G288">
        <f>'B 103 Q2 2023'!G288</f>
        <v>2253817</v>
      </c>
      <c r="H288">
        <f>'B 103 Q2 2023'!H288</f>
        <v>16579992</v>
      </c>
      <c r="I288">
        <f>'B 103 Q2 2023'!I288</f>
        <v>93857</v>
      </c>
      <c r="J288">
        <f>'B 103 Q2 2023'!J288</f>
        <v>813814</v>
      </c>
      <c r="K288">
        <f>'B 103 Q2 2023'!K288</f>
        <v>171575</v>
      </c>
      <c r="L288">
        <f>'B 103 Q2 2023'!L288</f>
        <v>576361</v>
      </c>
      <c r="M288">
        <f>'B 103 Q2 2023'!M288</f>
        <v>64591</v>
      </c>
      <c r="N288">
        <f>'B 103 Q2 2023'!N288</f>
        <v>211563</v>
      </c>
      <c r="O288">
        <f>'B 103 Q2 2023'!O288</f>
        <v>139396</v>
      </c>
      <c r="P288">
        <f>'B 103 Q2 2023'!P288</f>
        <v>37425</v>
      </c>
      <c r="Q288">
        <f>'B 103 Q2 2023'!Q288</f>
        <v>12475</v>
      </c>
      <c r="R288">
        <f>'B 103 Q2 2023'!R288</f>
        <v>22267</v>
      </c>
      <c r="S288">
        <f>'B 103 Q2 2023'!S288</f>
        <v>89675</v>
      </c>
      <c r="T288">
        <f>'B 103 Q2 2023'!T288</f>
        <v>52583</v>
      </c>
      <c r="U288">
        <f>'B 103 Q2 2023'!U288</f>
        <v>37092</v>
      </c>
      <c r="V288">
        <f>'B 103 Q2 2023'!V288</f>
        <v>211134</v>
      </c>
      <c r="W288">
        <f>'B 103 Q2 2023'!W288</f>
        <v>1499935</v>
      </c>
      <c r="X288">
        <f>'B 103 Q2 2023'!X288</f>
        <v>4969661</v>
      </c>
      <c r="Y288">
        <f>'B 103 Q2 2023'!Y288</f>
        <v>804</v>
      </c>
      <c r="Z288">
        <f>'B 103 Q2 2023'!Z288</f>
        <v>248200</v>
      </c>
      <c r="AA288">
        <f>'B 103 Q2 2023'!AA288</f>
        <v>2754199</v>
      </c>
      <c r="AB288">
        <f>'B 103 Q2 2023'!AB288</f>
        <v>4874623</v>
      </c>
      <c r="AC288">
        <f>'B 103 Q2 2023'!AC288</f>
        <v>18683681</v>
      </c>
      <c r="AD288">
        <f>'B 103 Q2 2023'!AD288</f>
        <v>5570999</v>
      </c>
      <c r="AE288">
        <f>'B 103 Q2 2023'!AE288</f>
        <v>179017</v>
      </c>
      <c r="AF288">
        <f>'B 103 Q2 2023'!AF288</f>
        <v>548614</v>
      </c>
      <c r="AG288">
        <f>'B 103 Q2 2023'!AG288</f>
        <v>4843368</v>
      </c>
      <c r="AH288">
        <f>'B 103 Q2 2023'!AH288</f>
        <v>2650840</v>
      </c>
      <c r="AI288">
        <f>'B 103 Q2 2023'!AI288</f>
        <v>951139</v>
      </c>
      <c r="AJ288">
        <f>'B 103 Q2 2023'!AJ288</f>
        <v>1131219</v>
      </c>
      <c r="AK288">
        <f>'B 103 Q2 2023'!AK288</f>
        <v>568482</v>
      </c>
      <c r="AL288">
        <f>'B 103 Q2 2023'!AL288</f>
        <v>507867</v>
      </c>
      <c r="AM288">
        <f>'B 103 Q2 2023'!AM288</f>
        <v>2104094</v>
      </c>
      <c r="AN288">
        <f>'B 103 Q2 2023'!AN288</f>
        <v>74206</v>
      </c>
      <c r="AO288">
        <f>'B 103 Q2 2023'!AO288</f>
        <v>7775675</v>
      </c>
      <c r="AP288">
        <f>'B 103 Q2 2023'!AP288</f>
        <v>18029629</v>
      </c>
      <c r="AQ288">
        <f>'B 103 Q2 2023'!AQ288</f>
        <v>23113601</v>
      </c>
      <c r="AR288">
        <f>'B 103 Q2 2023'!AR288</f>
        <v>18751371</v>
      </c>
      <c r="AS288">
        <f>'B 103 Q2 2023'!AS288</f>
        <v>4362230</v>
      </c>
      <c r="AT288">
        <f>'B 103 Q2 2023'!AT288</f>
        <v>4277665</v>
      </c>
      <c r="AU288">
        <f>'B 103 Q2 2023'!AU288</f>
        <v>151.92362270902169</v>
      </c>
      <c r="AV288">
        <f>'B 103 Q2 2023'!AV288</f>
        <v>30.016277889804073</v>
      </c>
      <c r="AW288">
        <f>'B 103 Q2 2023'!AW288</f>
        <v>45.601816772597445</v>
      </c>
      <c r="AX288">
        <f>'B 103 Q2 2023'!AX288</f>
        <v>30616827</v>
      </c>
      <c r="AY288">
        <f>'B 103 Q2 2023'!AY288</f>
        <v>14036835</v>
      </c>
      <c r="AZ288">
        <f>'B 103 Q2 2023'!AZ288</f>
        <v>5539475</v>
      </c>
      <c r="BA288">
        <f>'B 103 Q2 2023'!BA288</f>
        <v>4427094</v>
      </c>
      <c r="BB288">
        <f>'B 103 Q2 2023'!BB288</f>
        <v>2062514</v>
      </c>
      <c r="BC288">
        <f>'B 103 Q2 2023'!BC288</f>
        <v>2007752</v>
      </c>
      <c r="BD288">
        <f>'B 103 Q2 2023'!BD288</f>
        <v>11933146</v>
      </c>
      <c r="BF288">
        <f t="shared" si="18"/>
        <v>151.92362270902169</v>
      </c>
      <c r="BG288">
        <f t="shared" si="16"/>
        <v>7775675</v>
      </c>
      <c r="BH288">
        <f t="shared" si="17"/>
        <v>5118147.4357629679</v>
      </c>
      <c r="BI288">
        <f t="shared" si="19"/>
        <v>2944745.4357629679</v>
      </c>
    </row>
    <row r="289" spans="1:61" x14ac:dyDescent="0.25">
      <c r="A289" t="str">
        <f>'B 103 Q2 2023'!A289</f>
        <v>2016Q1</v>
      </c>
      <c r="B289">
        <f>'B 103 Q2 2023'!B289</f>
        <v>36594056</v>
      </c>
      <c r="C289">
        <f>'B 103 Q2 2023'!C289</f>
        <v>20015762</v>
      </c>
      <c r="D289">
        <f>'B 103 Q2 2023'!D289</f>
        <v>10954559</v>
      </c>
      <c r="E289">
        <f>'B 103 Q2 2023'!E289</f>
        <v>4620458</v>
      </c>
      <c r="F289">
        <f>'B 103 Q2 2023'!F289</f>
        <v>2180717</v>
      </c>
      <c r="G289">
        <f>'B 103 Q2 2023'!G289</f>
        <v>2260028</v>
      </c>
      <c r="H289">
        <f>'B 103 Q2 2023'!H289</f>
        <v>16578294</v>
      </c>
      <c r="I289">
        <f>'B 103 Q2 2023'!I289</f>
        <v>76374</v>
      </c>
      <c r="J289">
        <f>'B 103 Q2 2023'!J289</f>
        <v>732226</v>
      </c>
      <c r="K289">
        <f>'B 103 Q2 2023'!K289</f>
        <v>178547</v>
      </c>
      <c r="L289">
        <f>'B 103 Q2 2023'!L289</f>
        <v>551850</v>
      </c>
      <c r="M289">
        <f>'B 103 Q2 2023'!M289</f>
        <v>56522</v>
      </c>
      <c r="N289">
        <f>'B 103 Q2 2023'!N289</f>
        <v>221582</v>
      </c>
      <c r="O289">
        <f>'B 103 Q2 2023'!O289</f>
        <v>138410</v>
      </c>
      <c r="P289">
        <f>'B 103 Q2 2023'!P289</f>
        <v>45979</v>
      </c>
      <c r="Q289">
        <f>'B 103 Q2 2023'!Q289</f>
        <v>15326</v>
      </c>
      <c r="R289">
        <f>'B 103 Q2 2023'!R289</f>
        <v>21867</v>
      </c>
      <c r="S289">
        <f>'B 103 Q2 2023'!S289</f>
        <v>82639</v>
      </c>
      <c r="T289">
        <f>'B 103 Q2 2023'!T289</f>
        <v>46893</v>
      </c>
      <c r="U289">
        <f>'B 103 Q2 2023'!U289</f>
        <v>35746</v>
      </c>
      <c r="V289">
        <f>'B 103 Q2 2023'!V289</f>
        <v>196681</v>
      </c>
      <c r="W289">
        <f>'B 103 Q2 2023'!W289</f>
        <v>1527627</v>
      </c>
      <c r="X289">
        <f>'B 103 Q2 2023'!X289</f>
        <v>5009200</v>
      </c>
      <c r="Y289">
        <f>'B 103 Q2 2023'!Y289</f>
        <v>895</v>
      </c>
      <c r="Z289">
        <f>'B 103 Q2 2023'!Z289</f>
        <v>247352</v>
      </c>
      <c r="AA289">
        <f>'B 103 Q2 2023'!AA289</f>
        <v>2765988</v>
      </c>
      <c r="AB289">
        <f>'B 103 Q2 2023'!AB289</f>
        <v>4930811</v>
      </c>
      <c r="AC289">
        <f>'B 103 Q2 2023'!AC289</f>
        <v>18779865</v>
      </c>
      <c r="AD289">
        <f>'B 103 Q2 2023'!AD289</f>
        <v>5709680</v>
      </c>
      <c r="AE289">
        <f>'B 103 Q2 2023'!AE289</f>
        <v>184673</v>
      </c>
      <c r="AF289">
        <f>'B 103 Q2 2023'!AF289</f>
        <v>552506</v>
      </c>
      <c r="AG289">
        <f>'B 103 Q2 2023'!AG289</f>
        <v>4972501</v>
      </c>
      <c r="AH289">
        <f>'B 103 Q2 2023'!AH289</f>
        <v>2686536</v>
      </c>
      <c r="AI289">
        <f>'B 103 Q2 2023'!AI289</f>
        <v>980838</v>
      </c>
      <c r="AJ289">
        <f>'B 103 Q2 2023'!AJ289</f>
        <v>1155524</v>
      </c>
      <c r="AK289">
        <f>'B 103 Q2 2023'!AK289</f>
        <v>550175</v>
      </c>
      <c r="AL289">
        <f>'B 103 Q2 2023'!AL289</f>
        <v>494452</v>
      </c>
      <c r="AM289">
        <f>'B 103 Q2 2023'!AM289</f>
        <v>2083400</v>
      </c>
      <c r="AN289">
        <f>'B 103 Q2 2023'!AN289</f>
        <v>79163</v>
      </c>
      <c r="AO289">
        <f>'B 103 Q2 2023'!AO289</f>
        <v>7726634</v>
      </c>
      <c r="AP289">
        <f>'B 103 Q2 2023'!AP289</f>
        <v>17814191</v>
      </c>
      <c r="AQ289">
        <f>'B 103 Q2 2023'!AQ289</f>
        <v>23506672</v>
      </c>
      <c r="AR289">
        <f>'B 103 Q2 2023'!AR289</f>
        <v>18772406</v>
      </c>
      <c r="AS289">
        <f>'B 103 Q2 2023'!AS289</f>
        <v>4734266</v>
      </c>
      <c r="AT289">
        <f>'B 103 Q2 2023'!AT289</f>
        <v>4340066</v>
      </c>
      <c r="AU289">
        <f>'B 103 Q2 2023'!AU289</f>
        <v>156.31772362704669</v>
      </c>
      <c r="AV289">
        <f>'B 103 Q2 2023'!AV289</f>
        <v>30.151524345532351</v>
      </c>
      <c r="AW289">
        <f>'B 103 Q2 2023'!AW289</f>
        <v>47.132176495790965</v>
      </c>
      <c r="AX289">
        <f>'B 103 Q2 2023'!AX289</f>
        <v>30791639</v>
      </c>
      <c r="AY289">
        <f>'B 103 Q2 2023'!AY289</f>
        <v>14213345</v>
      </c>
      <c r="AZ289">
        <f>'B 103 Q2 2023'!AZ289</f>
        <v>5614754</v>
      </c>
      <c r="BA289">
        <f>'B 103 Q2 2023'!BA289</f>
        <v>4464985</v>
      </c>
      <c r="BB289">
        <f>'B 103 Q2 2023'!BB289</f>
        <v>2087499</v>
      </c>
      <c r="BC289">
        <f>'B 103 Q2 2023'!BC289</f>
        <v>2046107</v>
      </c>
      <c r="BD289">
        <f>'B 103 Q2 2023'!BD289</f>
        <v>12011774</v>
      </c>
      <c r="BF289">
        <f t="shared" si="18"/>
        <v>156.31772362704669</v>
      </c>
      <c r="BG289">
        <f t="shared" si="16"/>
        <v>7726634</v>
      </c>
      <c r="BH289">
        <f t="shared" si="17"/>
        <v>4942903.3514041705</v>
      </c>
      <c r="BI289">
        <f t="shared" si="19"/>
        <v>2762186.3514041705</v>
      </c>
    </row>
    <row r="290" spans="1:61" x14ac:dyDescent="0.25">
      <c r="A290" t="str">
        <f>'B 103 Q2 2023'!A290</f>
        <v>2016Q2</v>
      </c>
      <c r="B290">
        <f>'B 103 Q2 2023'!B290</f>
        <v>37443503</v>
      </c>
      <c r="C290">
        <f>'B 103 Q2 2023'!C290</f>
        <v>20528872</v>
      </c>
      <c r="D290">
        <f>'B 103 Q2 2023'!D290</f>
        <v>11360528</v>
      </c>
      <c r="E290">
        <f>'B 103 Q2 2023'!E290</f>
        <v>4641358</v>
      </c>
      <c r="F290">
        <f>'B 103 Q2 2023'!F290</f>
        <v>2223628</v>
      </c>
      <c r="G290">
        <f>'B 103 Q2 2023'!G290</f>
        <v>2303358</v>
      </c>
      <c r="H290">
        <f>'B 103 Q2 2023'!H290</f>
        <v>16914631</v>
      </c>
      <c r="I290">
        <f>'B 103 Q2 2023'!I290</f>
        <v>89387</v>
      </c>
      <c r="J290">
        <f>'B 103 Q2 2023'!J290</f>
        <v>799146</v>
      </c>
      <c r="K290">
        <f>'B 103 Q2 2023'!K290</f>
        <v>155667</v>
      </c>
      <c r="L290">
        <f>'B 103 Q2 2023'!L290</f>
        <v>513195</v>
      </c>
      <c r="M290">
        <f>'B 103 Q2 2023'!M290</f>
        <v>54066</v>
      </c>
      <c r="N290">
        <f>'B 103 Q2 2023'!N290</f>
        <v>216941</v>
      </c>
      <c r="O290">
        <f>'B 103 Q2 2023'!O290</f>
        <v>147987</v>
      </c>
      <c r="P290">
        <f>'B 103 Q2 2023'!P290</f>
        <v>35391</v>
      </c>
      <c r="Q290">
        <f>'B 103 Q2 2023'!Q290</f>
        <v>11797</v>
      </c>
      <c r="R290">
        <f>'B 103 Q2 2023'!R290</f>
        <v>21766</v>
      </c>
      <c r="S290">
        <f>'B 103 Q2 2023'!S290</f>
        <v>77600</v>
      </c>
      <c r="T290">
        <f>'B 103 Q2 2023'!T290</f>
        <v>41204</v>
      </c>
      <c r="U290">
        <f>'B 103 Q2 2023'!U290</f>
        <v>36396</v>
      </c>
      <c r="V290">
        <f>'B 103 Q2 2023'!V290</f>
        <v>186884</v>
      </c>
      <c r="W290">
        <f>'B 103 Q2 2023'!W290</f>
        <v>1573044</v>
      </c>
      <c r="X290">
        <f>'B 103 Q2 2023'!X290</f>
        <v>4972478</v>
      </c>
      <c r="Y290">
        <f>'B 103 Q2 2023'!Y290</f>
        <v>928</v>
      </c>
      <c r="Z290">
        <f>'B 103 Q2 2023'!Z290</f>
        <v>250271</v>
      </c>
      <c r="AA290">
        <f>'B 103 Q2 2023'!AA290</f>
        <v>2895858</v>
      </c>
      <c r="AB290">
        <f>'B 103 Q2 2023'!AB290</f>
        <v>5129166</v>
      </c>
      <c r="AC290">
        <f>'B 103 Q2 2023'!AC290</f>
        <v>19108726</v>
      </c>
      <c r="AD290">
        <f>'B 103 Q2 2023'!AD290</f>
        <v>5798209</v>
      </c>
      <c r="AE290">
        <f>'B 103 Q2 2023'!AE290</f>
        <v>185663</v>
      </c>
      <c r="AF290">
        <f>'B 103 Q2 2023'!AF290</f>
        <v>564263</v>
      </c>
      <c r="AG290">
        <f>'B 103 Q2 2023'!AG290</f>
        <v>5048283</v>
      </c>
      <c r="AH290">
        <f>'B 103 Q2 2023'!AH290</f>
        <v>2649865</v>
      </c>
      <c r="AI290">
        <f>'B 103 Q2 2023'!AI290</f>
        <v>979246</v>
      </c>
      <c r="AJ290">
        <f>'B 103 Q2 2023'!AJ290</f>
        <v>1123452</v>
      </c>
      <c r="AK290">
        <f>'B 103 Q2 2023'!AK290</f>
        <v>547167</v>
      </c>
      <c r="AL290">
        <f>'B 103 Q2 2023'!AL290</f>
        <v>521616</v>
      </c>
      <c r="AM290">
        <f>'B 103 Q2 2023'!AM290</f>
        <v>2159510</v>
      </c>
      <c r="AN290">
        <f>'B 103 Q2 2023'!AN290</f>
        <v>61840</v>
      </c>
      <c r="AO290">
        <f>'B 103 Q2 2023'!AO290</f>
        <v>7917686</v>
      </c>
      <c r="AP290">
        <f>'B 103 Q2 2023'!AP290</f>
        <v>18334777</v>
      </c>
      <c r="AQ290">
        <f>'B 103 Q2 2023'!AQ290</f>
        <v>23887214</v>
      </c>
      <c r="AR290">
        <f>'B 103 Q2 2023'!AR290</f>
        <v>19092345</v>
      </c>
      <c r="AS290">
        <f>'B 103 Q2 2023'!AS290</f>
        <v>4794869</v>
      </c>
      <c r="AT290">
        <f>'B 103 Q2 2023'!AT290</f>
        <v>4534623</v>
      </c>
      <c r="AU290">
        <f>'B 103 Q2 2023'!AU290</f>
        <v>155.0159937790597</v>
      </c>
      <c r="AV290">
        <f>'B 103 Q2 2023'!AV290</f>
        <v>29.723883969234809</v>
      </c>
      <c r="AW290">
        <f>'B 103 Q2 2023'!AW290</f>
        <v>46.076774124643933</v>
      </c>
      <c r="AX290">
        <f>'B 103 Q2 2023'!AX290</f>
        <v>31236524</v>
      </c>
      <c r="AY290">
        <f>'B 103 Q2 2023'!AY290</f>
        <v>14321893</v>
      </c>
      <c r="AZ290">
        <f>'B 103 Q2 2023'!AZ290</f>
        <v>5662949</v>
      </c>
      <c r="BA290">
        <f>'B 103 Q2 2023'!BA290</f>
        <v>4496394</v>
      </c>
      <c r="BB290">
        <f>'B 103 Q2 2023'!BB290</f>
        <v>2113879</v>
      </c>
      <c r="BC290">
        <f>'B 103 Q2 2023'!BC290</f>
        <v>2048671</v>
      </c>
      <c r="BD290">
        <f>'B 103 Q2 2023'!BD290</f>
        <v>12127798</v>
      </c>
      <c r="BF290">
        <f t="shared" si="18"/>
        <v>155.0159937790597</v>
      </c>
      <c r="BG290">
        <f t="shared" si="16"/>
        <v>7917686</v>
      </c>
      <c r="BH290">
        <f t="shared" si="17"/>
        <v>5107657.4790630145</v>
      </c>
      <c r="BI290">
        <f t="shared" si="19"/>
        <v>2884029.4790630145</v>
      </c>
    </row>
    <row r="291" spans="1:61" x14ac:dyDescent="0.25">
      <c r="A291" t="str">
        <f>'B 103 Q2 2023'!A291</f>
        <v>2016Q3</v>
      </c>
      <c r="B291">
        <f>'B 103 Q2 2023'!B291</f>
        <v>38465730</v>
      </c>
      <c r="C291">
        <f>'B 103 Q2 2023'!C291</f>
        <v>20970886</v>
      </c>
      <c r="D291">
        <f>'B 103 Q2 2023'!D291</f>
        <v>11753688</v>
      </c>
      <c r="E291">
        <f>'B 103 Q2 2023'!E291</f>
        <v>4666140</v>
      </c>
      <c r="F291">
        <f>'B 103 Q2 2023'!F291</f>
        <v>2249087</v>
      </c>
      <c r="G291">
        <f>'B 103 Q2 2023'!G291</f>
        <v>2301970</v>
      </c>
      <c r="H291">
        <f>'B 103 Q2 2023'!H291</f>
        <v>17494844</v>
      </c>
      <c r="I291">
        <f>'B 103 Q2 2023'!I291</f>
        <v>96159</v>
      </c>
      <c r="J291">
        <f>'B 103 Q2 2023'!J291</f>
        <v>930815</v>
      </c>
      <c r="K291">
        <f>'B 103 Q2 2023'!K291</f>
        <v>168311</v>
      </c>
      <c r="L291">
        <f>'B 103 Q2 2023'!L291</f>
        <v>483875</v>
      </c>
      <c r="M291">
        <f>'B 103 Q2 2023'!M291</f>
        <v>100293</v>
      </c>
      <c r="N291">
        <f>'B 103 Q2 2023'!N291</f>
        <v>234381</v>
      </c>
      <c r="O291">
        <f>'B 103 Q2 2023'!O291</f>
        <v>161276</v>
      </c>
      <c r="P291">
        <f>'B 103 Q2 2023'!P291</f>
        <v>39201</v>
      </c>
      <c r="Q291">
        <f>'B 103 Q2 2023'!Q291</f>
        <v>13067</v>
      </c>
      <c r="R291">
        <f>'B 103 Q2 2023'!R291</f>
        <v>20837</v>
      </c>
      <c r="S291">
        <f>'B 103 Q2 2023'!S291</f>
        <v>72505</v>
      </c>
      <c r="T291">
        <f>'B 103 Q2 2023'!T291</f>
        <v>35514</v>
      </c>
      <c r="U291">
        <f>'B 103 Q2 2023'!U291</f>
        <v>36991</v>
      </c>
      <c r="V291">
        <f>'B 103 Q2 2023'!V291</f>
        <v>179330</v>
      </c>
      <c r="W291">
        <f>'B 103 Q2 2023'!W291</f>
        <v>1642010</v>
      </c>
      <c r="X291">
        <f>'B 103 Q2 2023'!X291</f>
        <v>5272732</v>
      </c>
      <c r="Y291">
        <f>'B 103 Q2 2023'!Y291</f>
        <v>871</v>
      </c>
      <c r="Z291">
        <f>'B 103 Q2 2023'!Z291</f>
        <v>257706</v>
      </c>
      <c r="AA291">
        <f>'B 103 Q2 2023'!AA291</f>
        <v>2914584</v>
      </c>
      <c r="AB291">
        <f>'B 103 Q2 2023'!AB291</f>
        <v>5141272</v>
      </c>
      <c r="AC291">
        <f>'B 103 Q2 2023'!AC291</f>
        <v>19327748</v>
      </c>
      <c r="AD291">
        <f>'B 103 Q2 2023'!AD291</f>
        <v>5872022</v>
      </c>
      <c r="AE291">
        <f>'B 103 Q2 2023'!AE291</f>
        <v>176268</v>
      </c>
      <c r="AF291">
        <f>'B 103 Q2 2023'!AF291</f>
        <v>568309</v>
      </c>
      <c r="AG291">
        <f>'B 103 Q2 2023'!AG291</f>
        <v>5127445</v>
      </c>
      <c r="AH291">
        <f>'B 103 Q2 2023'!AH291</f>
        <v>2671747</v>
      </c>
      <c r="AI291">
        <f>'B 103 Q2 2023'!AI291</f>
        <v>970049</v>
      </c>
      <c r="AJ291">
        <f>'B 103 Q2 2023'!AJ291</f>
        <v>1129324</v>
      </c>
      <c r="AK291">
        <f>'B 103 Q2 2023'!AK291</f>
        <v>572374</v>
      </c>
      <c r="AL291">
        <f>'B 103 Q2 2023'!AL291</f>
        <v>458170</v>
      </c>
      <c r="AM291">
        <f>'B 103 Q2 2023'!AM291</f>
        <v>2240433</v>
      </c>
      <c r="AN291">
        <f>'B 103 Q2 2023'!AN291</f>
        <v>64117</v>
      </c>
      <c r="AO291">
        <f>'B 103 Q2 2023'!AO291</f>
        <v>8021260</v>
      </c>
      <c r="AP291">
        <f>'B 103 Q2 2023'!AP291</f>
        <v>19137981</v>
      </c>
      <c r="AQ291">
        <f>'B 103 Q2 2023'!AQ291</f>
        <v>24468122</v>
      </c>
      <c r="AR291">
        <f>'B 103 Q2 2023'!AR291</f>
        <v>19649048</v>
      </c>
      <c r="AS291">
        <f>'B 103 Q2 2023'!AS291</f>
        <v>4819074</v>
      </c>
      <c r="AT291">
        <f>'B 103 Q2 2023'!AT291</f>
        <v>4851007</v>
      </c>
      <c r="AU291">
        <f>'B 103 Q2 2023'!AU291</f>
        <v>153.1986501107138</v>
      </c>
      <c r="AV291">
        <f>'B 103 Q2 2023'!AV291</f>
        <v>29.140595167686246</v>
      </c>
      <c r="AW291">
        <f>'B 103 Q2 2023'!AW291</f>
        <v>44.642998431123232</v>
      </c>
      <c r="AX291">
        <f>'B 103 Q2 2023'!AX291</f>
        <v>31915295</v>
      </c>
      <c r="AY291">
        <f>'B 103 Q2 2023'!AY291</f>
        <v>14420451</v>
      </c>
      <c r="AZ291">
        <f>'B 103 Q2 2023'!AZ291</f>
        <v>5710955</v>
      </c>
      <c r="BA291">
        <f>'B 103 Q2 2023'!BA291</f>
        <v>4525735</v>
      </c>
      <c r="BB291">
        <f>'B 103 Q2 2023'!BB291</f>
        <v>2141036</v>
      </c>
      <c r="BC291">
        <f>'B 103 Q2 2023'!BC291</f>
        <v>2042725</v>
      </c>
      <c r="BD291">
        <f>'B 103 Q2 2023'!BD291</f>
        <v>12587547</v>
      </c>
      <c r="BF291">
        <f t="shared" si="18"/>
        <v>153.1986501107138</v>
      </c>
      <c r="BG291">
        <f t="shared" si="16"/>
        <v>8021260</v>
      </c>
      <c r="BH291">
        <f t="shared" si="17"/>
        <v>5235855.5341076348</v>
      </c>
      <c r="BI291">
        <f t="shared" si="19"/>
        <v>2986768.5341076348</v>
      </c>
    </row>
    <row r="292" spans="1:61" x14ac:dyDescent="0.25">
      <c r="A292" t="str">
        <f>'B 103 Q2 2023'!A292</f>
        <v>2016Q4</v>
      </c>
      <c r="B292">
        <f>'B 103 Q2 2023'!B292</f>
        <v>38828210</v>
      </c>
      <c r="C292">
        <f>'B 103 Q2 2023'!C292</f>
        <v>21118348</v>
      </c>
      <c r="D292">
        <f>'B 103 Q2 2023'!D292</f>
        <v>11782087</v>
      </c>
      <c r="E292">
        <f>'B 103 Q2 2023'!E292</f>
        <v>4695651</v>
      </c>
      <c r="F292">
        <f>'B 103 Q2 2023'!F292</f>
        <v>2300166</v>
      </c>
      <c r="G292">
        <f>'B 103 Q2 2023'!G292</f>
        <v>2340444</v>
      </c>
      <c r="H292">
        <f>'B 103 Q2 2023'!H292</f>
        <v>17709862</v>
      </c>
      <c r="I292">
        <f>'B 103 Q2 2023'!I292</f>
        <v>97587</v>
      </c>
      <c r="J292">
        <f>'B 103 Q2 2023'!J292</f>
        <v>967887</v>
      </c>
      <c r="K292">
        <f>'B 103 Q2 2023'!K292</f>
        <v>189039</v>
      </c>
      <c r="L292">
        <f>'B 103 Q2 2023'!L292</f>
        <v>463847</v>
      </c>
      <c r="M292">
        <f>'B 103 Q2 2023'!M292</f>
        <v>90280</v>
      </c>
      <c r="N292">
        <f>'B 103 Q2 2023'!N292</f>
        <v>206694</v>
      </c>
      <c r="O292">
        <f>'B 103 Q2 2023'!O292</f>
        <v>132530</v>
      </c>
      <c r="P292">
        <f>'B 103 Q2 2023'!P292</f>
        <v>41185</v>
      </c>
      <c r="Q292">
        <f>'B 103 Q2 2023'!Q292</f>
        <v>13728</v>
      </c>
      <c r="R292">
        <f>'B 103 Q2 2023'!R292</f>
        <v>19251</v>
      </c>
      <c r="S292">
        <f>'B 103 Q2 2023'!S292</f>
        <v>68025</v>
      </c>
      <c r="T292">
        <f>'B 103 Q2 2023'!T292</f>
        <v>29825</v>
      </c>
      <c r="U292">
        <f>'B 103 Q2 2023'!U292</f>
        <v>38200</v>
      </c>
      <c r="V292">
        <f>'B 103 Q2 2023'!V292</f>
        <v>178517</v>
      </c>
      <c r="W292">
        <f>'B 103 Q2 2023'!W292</f>
        <v>1712941</v>
      </c>
      <c r="X292">
        <f>'B 103 Q2 2023'!X292</f>
        <v>5268081</v>
      </c>
      <c r="Y292">
        <f>'B 103 Q2 2023'!Y292</f>
        <v>899</v>
      </c>
      <c r="Z292">
        <f>'B 103 Q2 2023'!Z292</f>
        <v>256039</v>
      </c>
      <c r="AA292">
        <f>'B 103 Q2 2023'!AA292</f>
        <v>2953031</v>
      </c>
      <c r="AB292">
        <f>'B 103 Q2 2023'!AB292</f>
        <v>5256995</v>
      </c>
      <c r="AC292">
        <f>'B 103 Q2 2023'!AC292</f>
        <v>19638282</v>
      </c>
      <c r="AD292">
        <f>'B 103 Q2 2023'!AD292</f>
        <v>5862751</v>
      </c>
      <c r="AE292">
        <f>'B 103 Q2 2023'!AE292</f>
        <v>180783</v>
      </c>
      <c r="AF292">
        <f>'B 103 Q2 2023'!AF292</f>
        <v>570093</v>
      </c>
      <c r="AG292">
        <f>'B 103 Q2 2023'!AG292</f>
        <v>5111875</v>
      </c>
      <c r="AH292">
        <f>'B 103 Q2 2023'!AH292</f>
        <v>2626249</v>
      </c>
      <c r="AI292">
        <f>'B 103 Q2 2023'!AI292</f>
        <v>947115</v>
      </c>
      <c r="AJ292">
        <f>'B 103 Q2 2023'!AJ292</f>
        <v>1109034</v>
      </c>
      <c r="AK292">
        <f>'B 103 Q2 2023'!AK292</f>
        <v>570100</v>
      </c>
      <c r="AL292">
        <f>'B 103 Q2 2023'!AL292</f>
        <v>467240</v>
      </c>
      <c r="AM292">
        <f>'B 103 Q2 2023'!AM292</f>
        <v>2288325</v>
      </c>
      <c r="AN292">
        <f>'B 103 Q2 2023'!AN292</f>
        <v>66113</v>
      </c>
      <c r="AO292">
        <f>'B 103 Q2 2023'!AO292</f>
        <v>8327603</v>
      </c>
      <c r="AP292">
        <f>'B 103 Q2 2023'!AP292</f>
        <v>19189929</v>
      </c>
      <c r="AQ292">
        <f>'B 103 Q2 2023'!AQ292</f>
        <v>24652951</v>
      </c>
      <c r="AR292">
        <f>'B 103 Q2 2023'!AR292</f>
        <v>19941471</v>
      </c>
      <c r="AS292">
        <f>'B 103 Q2 2023'!AS292</f>
        <v>4711480</v>
      </c>
      <c r="AT292">
        <f>'B 103 Q2 2023'!AT292</f>
        <v>5006014</v>
      </c>
      <c r="AU292">
        <f>'B 103 Q2 2023'!AU292</f>
        <v>154.55484698104479</v>
      </c>
      <c r="AV292">
        <f>'B 103 Q2 2023'!AV292</f>
        <v>28.622038059240648</v>
      </c>
      <c r="AW292">
        <f>'B 103 Q2 2023'!AW292</f>
        <v>44.236747125315802</v>
      </c>
      <c r="AX292">
        <f>'B 103 Q2 2023'!AX292</f>
        <v>32225286</v>
      </c>
      <c r="AY292">
        <f>'B 103 Q2 2023'!AY292</f>
        <v>14515424</v>
      </c>
      <c r="AZ292">
        <f>'B 103 Q2 2023'!AZ292</f>
        <v>5763148</v>
      </c>
      <c r="BA292">
        <f>'B 103 Q2 2023'!BA292</f>
        <v>4555474</v>
      </c>
      <c r="BB292">
        <f>'B 103 Q2 2023'!BB292</f>
        <v>2168995</v>
      </c>
      <c r="BC292">
        <f>'B 103 Q2 2023'!BC292</f>
        <v>2027807</v>
      </c>
      <c r="BD292">
        <f>'B 103 Q2 2023'!BD292</f>
        <v>12587005</v>
      </c>
      <c r="BF292">
        <f t="shared" si="18"/>
        <v>154.55484698104479</v>
      </c>
      <c r="BG292">
        <f t="shared" si="16"/>
        <v>8327603</v>
      </c>
      <c r="BH292">
        <f t="shared" si="17"/>
        <v>5388121.5391590595</v>
      </c>
      <c r="BI292">
        <f t="shared" si="19"/>
        <v>3087955.5391590595</v>
      </c>
    </row>
    <row r="293" spans="1:61" x14ac:dyDescent="0.25">
      <c r="A293" t="str">
        <f>'B 103 Q2 2023'!A293</f>
        <v>2017Q1</v>
      </c>
      <c r="B293">
        <f>'B 103 Q2 2023'!B293</f>
        <v>39182417</v>
      </c>
      <c r="C293">
        <f>'B 103 Q2 2023'!C293</f>
        <v>21073135</v>
      </c>
      <c r="D293">
        <f>'B 103 Q2 2023'!D293</f>
        <v>11621370</v>
      </c>
      <c r="E293">
        <f>'B 103 Q2 2023'!E293</f>
        <v>4743338</v>
      </c>
      <c r="F293">
        <f>'B 103 Q2 2023'!F293</f>
        <v>2332531</v>
      </c>
      <c r="G293">
        <f>'B 103 Q2 2023'!G293</f>
        <v>2375896</v>
      </c>
      <c r="H293">
        <f>'B 103 Q2 2023'!H293</f>
        <v>18109282</v>
      </c>
      <c r="I293">
        <f>'B 103 Q2 2023'!I293</f>
        <v>87663</v>
      </c>
      <c r="J293">
        <f>'B 103 Q2 2023'!J293</f>
        <v>903672</v>
      </c>
      <c r="K293">
        <f>'B 103 Q2 2023'!K293</f>
        <v>181737</v>
      </c>
      <c r="L293">
        <f>'B 103 Q2 2023'!L293</f>
        <v>463813</v>
      </c>
      <c r="M293">
        <f>'B 103 Q2 2023'!M293</f>
        <v>81450</v>
      </c>
      <c r="N293">
        <f>'B 103 Q2 2023'!N293</f>
        <v>206219</v>
      </c>
      <c r="O293">
        <f>'B 103 Q2 2023'!O293</f>
        <v>135989</v>
      </c>
      <c r="P293">
        <f>'B 103 Q2 2023'!P293</f>
        <v>38683</v>
      </c>
      <c r="Q293">
        <f>'B 103 Q2 2023'!Q293</f>
        <v>12894</v>
      </c>
      <c r="R293">
        <f>'B 103 Q2 2023'!R293</f>
        <v>18653</v>
      </c>
      <c r="S293">
        <f>'B 103 Q2 2023'!S293</f>
        <v>67197</v>
      </c>
      <c r="T293">
        <f>'B 103 Q2 2023'!T293</f>
        <v>30423</v>
      </c>
      <c r="U293">
        <f>'B 103 Q2 2023'!U293</f>
        <v>36774</v>
      </c>
      <c r="V293">
        <f>'B 103 Q2 2023'!V293</f>
        <v>191491</v>
      </c>
      <c r="W293">
        <f>'B 103 Q2 2023'!W293</f>
        <v>1786453</v>
      </c>
      <c r="X293">
        <f>'B 103 Q2 2023'!X293</f>
        <v>5653532</v>
      </c>
      <c r="Y293">
        <f>'B 103 Q2 2023'!Y293</f>
        <v>1025</v>
      </c>
      <c r="Z293">
        <f>'B 103 Q2 2023'!Z293</f>
        <v>269677</v>
      </c>
      <c r="AA293">
        <f>'B 103 Q2 2023'!AA293</f>
        <v>2944700</v>
      </c>
      <c r="AB293">
        <f>'B 103 Q2 2023'!AB293</f>
        <v>5270653</v>
      </c>
      <c r="AC293">
        <f>'B 103 Q2 2023'!AC293</f>
        <v>19554028</v>
      </c>
      <c r="AD293">
        <f>'B 103 Q2 2023'!AD293</f>
        <v>5989594</v>
      </c>
      <c r="AE293">
        <f>'B 103 Q2 2023'!AE293</f>
        <v>195512</v>
      </c>
      <c r="AF293">
        <f>'B 103 Q2 2023'!AF293</f>
        <v>570742</v>
      </c>
      <c r="AG293">
        <f>'B 103 Q2 2023'!AG293</f>
        <v>5223340</v>
      </c>
      <c r="AH293">
        <f>'B 103 Q2 2023'!AH293</f>
        <v>2657184</v>
      </c>
      <c r="AI293">
        <f>'B 103 Q2 2023'!AI293</f>
        <v>928782</v>
      </c>
      <c r="AJ293">
        <f>'B 103 Q2 2023'!AJ293</f>
        <v>1190072</v>
      </c>
      <c r="AK293">
        <f>'B 103 Q2 2023'!AK293</f>
        <v>538329</v>
      </c>
      <c r="AL293">
        <f>'B 103 Q2 2023'!AL293</f>
        <v>476535</v>
      </c>
      <c r="AM293">
        <f>'B 103 Q2 2023'!AM293</f>
        <v>2232614</v>
      </c>
      <c r="AN293">
        <f>'B 103 Q2 2023'!AN293</f>
        <v>90006</v>
      </c>
      <c r="AO293">
        <f>'B 103 Q2 2023'!AO293</f>
        <v>8108095</v>
      </c>
      <c r="AP293">
        <f>'B 103 Q2 2023'!AP293</f>
        <v>19628389</v>
      </c>
      <c r="AQ293">
        <f>'B 103 Q2 2023'!AQ293</f>
        <v>26048826</v>
      </c>
      <c r="AR293">
        <f>'B 103 Q2 2023'!AR293</f>
        <v>21080443</v>
      </c>
      <c r="AS293">
        <f>'B 103 Q2 2023'!AS293</f>
        <v>4968383</v>
      </c>
      <c r="AT293">
        <f>'B 103 Q2 2023'!AT293</f>
        <v>5358623</v>
      </c>
      <c r="AU293">
        <f>'B 103 Q2 2023'!AU293</f>
        <v>160.01032280975761</v>
      </c>
      <c r="AV293">
        <f>'B 103 Q2 2023'!AV293</f>
        <v>27.530977751075579</v>
      </c>
      <c r="AW293">
        <f>'B 103 Q2 2023'!AW293</f>
        <v>44.052406372178559</v>
      </c>
      <c r="AX293">
        <f>'B 103 Q2 2023'!AX293</f>
        <v>32806021</v>
      </c>
      <c r="AY293">
        <f>'B 103 Q2 2023'!AY293</f>
        <v>14696739</v>
      </c>
      <c r="AZ293">
        <f>'B 103 Q2 2023'!AZ293</f>
        <v>5829372</v>
      </c>
      <c r="BA293">
        <f>'B 103 Q2 2023'!BA293</f>
        <v>4585437</v>
      </c>
      <c r="BB293">
        <f>'B 103 Q2 2023'!BB293</f>
        <v>2198054</v>
      </c>
      <c r="BC293">
        <f>'B 103 Q2 2023'!BC293</f>
        <v>2083876</v>
      </c>
      <c r="BD293">
        <f>'B 103 Q2 2023'!BD293</f>
        <v>13251993</v>
      </c>
      <c r="BF293">
        <f t="shared" si="18"/>
        <v>160.01032280975761</v>
      </c>
      <c r="BG293">
        <f t="shared" si="16"/>
        <v>8108095</v>
      </c>
      <c r="BH293">
        <f t="shared" si="17"/>
        <v>5067232.4495214121</v>
      </c>
      <c r="BI293">
        <f t="shared" si="19"/>
        <v>2734701.4495214121</v>
      </c>
    </row>
    <row r="294" spans="1:61" x14ac:dyDescent="0.25">
      <c r="A294" t="str">
        <f>'B 103 Q2 2023'!A294</f>
        <v>2017Q2</v>
      </c>
      <c r="B294">
        <f>'B 103 Q2 2023'!B294</f>
        <v>40524730</v>
      </c>
      <c r="C294">
        <f>'B 103 Q2 2023'!C294</f>
        <v>22055933</v>
      </c>
      <c r="D294">
        <f>'B 103 Q2 2023'!D294</f>
        <v>12511898</v>
      </c>
      <c r="E294">
        <f>'B 103 Q2 2023'!E294</f>
        <v>4782899</v>
      </c>
      <c r="F294">
        <f>'B 103 Q2 2023'!F294</f>
        <v>2376964</v>
      </c>
      <c r="G294">
        <f>'B 103 Q2 2023'!G294</f>
        <v>2384172</v>
      </c>
      <c r="H294">
        <f>'B 103 Q2 2023'!H294</f>
        <v>18468797</v>
      </c>
      <c r="I294">
        <f>'B 103 Q2 2023'!I294</f>
        <v>102936</v>
      </c>
      <c r="J294">
        <f>'B 103 Q2 2023'!J294</f>
        <v>944646</v>
      </c>
      <c r="K294">
        <f>'B 103 Q2 2023'!K294</f>
        <v>172120</v>
      </c>
      <c r="L294">
        <f>'B 103 Q2 2023'!L294</f>
        <v>469833</v>
      </c>
      <c r="M294">
        <f>'B 103 Q2 2023'!M294</f>
        <v>54700</v>
      </c>
      <c r="N294">
        <f>'B 103 Q2 2023'!N294</f>
        <v>219938</v>
      </c>
      <c r="O294">
        <f>'B 103 Q2 2023'!O294</f>
        <v>145288</v>
      </c>
      <c r="P294">
        <f>'B 103 Q2 2023'!P294</f>
        <v>42263</v>
      </c>
      <c r="Q294">
        <f>'B 103 Q2 2023'!Q294</f>
        <v>14088</v>
      </c>
      <c r="R294">
        <f>'B 103 Q2 2023'!R294</f>
        <v>18299</v>
      </c>
      <c r="S294">
        <f>'B 103 Q2 2023'!S294</f>
        <v>67725</v>
      </c>
      <c r="T294">
        <f>'B 103 Q2 2023'!T294</f>
        <v>31021</v>
      </c>
      <c r="U294">
        <f>'B 103 Q2 2023'!U294</f>
        <v>36704</v>
      </c>
      <c r="V294">
        <f>'B 103 Q2 2023'!V294</f>
        <v>168245</v>
      </c>
      <c r="W294">
        <f>'B 103 Q2 2023'!W294</f>
        <v>1810517</v>
      </c>
      <c r="X294">
        <f>'B 103 Q2 2023'!X294</f>
        <v>5922158</v>
      </c>
      <c r="Y294">
        <f>'B 103 Q2 2023'!Y294</f>
        <v>955</v>
      </c>
      <c r="Z294">
        <f>'B 103 Q2 2023'!Z294</f>
        <v>278807</v>
      </c>
      <c r="AA294">
        <f>'B 103 Q2 2023'!AA294</f>
        <v>3012265</v>
      </c>
      <c r="AB294">
        <f>'B 103 Q2 2023'!AB294</f>
        <v>5243952</v>
      </c>
      <c r="AC294">
        <f>'B 103 Q2 2023'!AC294</f>
        <v>19592302</v>
      </c>
      <c r="AD294">
        <f>'B 103 Q2 2023'!AD294</f>
        <v>6072768</v>
      </c>
      <c r="AE294">
        <f>'B 103 Q2 2023'!AE294</f>
        <v>194666</v>
      </c>
      <c r="AF294">
        <f>'B 103 Q2 2023'!AF294</f>
        <v>580543</v>
      </c>
      <c r="AG294">
        <f>'B 103 Q2 2023'!AG294</f>
        <v>5297559</v>
      </c>
      <c r="AH294">
        <f>'B 103 Q2 2023'!AH294</f>
        <v>2697517</v>
      </c>
      <c r="AI294">
        <f>'B 103 Q2 2023'!AI294</f>
        <v>916980</v>
      </c>
      <c r="AJ294">
        <f>'B 103 Q2 2023'!AJ294</f>
        <v>1248470</v>
      </c>
      <c r="AK294">
        <f>'B 103 Q2 2023'!AK294</f>
        <v>532067</v>
      </c>
      <c r="AL294">
        <f>'B 103 Q2 2023'!AL294</f>
        <v>472849</v>
      </c>
      <c r="AM294">
        <f>'B 103 Q2 2023'!AM294</f>
        <v>2256169</v>
      </c>
      <c r="AN294">
        <f>'B 103 Q2 2023'!AN294</f>
        <v>74445</v>
      </c>
      <c r="AO294">
        <f>'B 103 Q2 2023'!AO294</f>
        <v>8018554</v>
      </c>
      <c r="AP294">
        <f>'B 103 Q2 2023'!AP294</f>
        <v>20932428</v>
      </c>
      <c r="AQ294">
        <f>'B 103 Q2 2023'!AQ294</f>
        <v>26456799</v>
      </c>
      <c r="AR294">
        <f>'B 103 Q2 2023'!AR294</f>
        <v>21545351</v>
      </c>
      <c r="AS294">
        <f>'B 103 Q2 2023'!AS294</f>
        <v>4911448</v>
      </c>
      <c r="AT294">
        <f>'B 103 Q2 2023'!AT294</f>
        <v>5529674</v>
      </c>
      <c r="AU294">
        <f>'B 103 Q2 2023'!AU294</f>
        <v>152.8082278219039</v>
      </c>
      <c r="AV294">
        <f>'B 103 Q2 2023'!AV294</f>
        <v>27.41873006268094</v>
      </c>
      <c r="AW294">
        <f>'B 103 Q2 2023'!AW294</f>
        <v>41.898075500054333</v>
      </c>
      <c r="AX294">
        <f>'B 103 Q2 2023'!AX294</f>
        <v>33276667</v>
      </c>
      <c r="AY294">
        <f>'B 103 Q2 2023'!AY294</f>
        <v>14807870</v>
      </c>
      <c r="AZ294">
        <f>'B 103 Q2 2023'!AZ294</f>
        <v>5880256</v>
      </c>
      <c r="BA294">
        <f>'B 103 Q2 2023'!BA294</f>
        <v>4618842</v>
      </c>
      <c r="BB294">
        <f>'B 103 Q2 2023'!BB294</f>
        <v>2226605</v>
      </c>
      <c r="BC294">
        <f>'B 103 Q2 2023'!BC294</f>
        <v>2082167</v>
      </c>
      <c r="BD294">
        <f>'B 103 Q2 2023'!BD294</f>
        <v>13684365</v>
      </c>
      <c r="BF294">
        <f t="shared" si="18"/>
        <v>152.8082278219039</v>
      </c>
      <c r="BG294">
        <f t="shared" si="16"/>
        <v>8018554</v>
      </c>
      <c r="BH294">
        <f t="shared" si="17"/>
        <v>5247462.2042901553</v>
      </c>
      <c r="BI294">
        <f t="shared" si="19"/>
        <v>2870498.2042901553</v>
      </c>
    </row>
    <row r="295" spans="1:61" x14ac:dyDescent="0.25">
      <c r="A295" t="str">
        <f>'B 103 Q2 2023'!A295</f>
        <v>2017Q3</v>
      </c>
      <c r="B295">
        <f>'B 103 Q2 2023'!B295</f>
        <v>41241426</v>
      </c>
      <c r="C295">
        <f>'B 103 Q2 2023'!C295</f>
        <v>21975039</v>
      </c>
      <c r="D295">
        <f>'B 103 Q2 2023'!D295</f>
        <v>12326984</v>
      </c>
      <c r="E295">
        <f>'B 103 Q2 2023'!E295</f>
        <v>4818998</v>
      </c>
      <c r="F295">
        <f>'B 103 Q2 2023'!F295</f>
        <v>2419371</v>
      </c>
      <c r="G295">
        <f>'B 103 Q2 2023'!G295</f>
        <v>2409685</v>
      </c>
      <c r="H295">
        <f>'B 103 Q2 2023'!H295</f>
        <v>19266387</v>
      </c>
      <c r="I295">
        <f>'B 103 Q2 2023'!I295</f>
        <v>228192</v>
      </c>
      <c r="J295">
        <f>'B 103 Q2 2023'!J295</f>
        <v>949320</v>
      </c>
      <c r="K295">
        <f>'B 103 Q2 2023'!K295</f>
        <v>176229</v>
      </c>
      <c r="L295">
        <f>'B 103 Q2 2023'!L295</f>
        <v>502353</v>
      </c>
      <c r="M295">
        <f>'B 103 Q2 2023'!M295</f>
        <v>39821</v>
      </c>
      <c r="N295">
        <f>'B 103 Q2 2023'!N295</f>
        <v>201375</v>
      </c>
      <c r="O295">
        <f>'B 103 Q2 2023'!O295</f>
        <v>127454</v>
      </c>
      <c r="P295">
        <f>'B 103 Q2 2023'!P295</f>
        <v>42195</v>
      </c>
      <c r="Q295">
        <f>'B 103 Q2 2023'!Q295</f>
        <v>14065</v>
      </c>
      <c r="R295">
        <f>'B 103 Q2 2023'!R295</f>
        <v>17661</v>
      </c>
      <c r="S295">
        <f>'B 103 Q2 2023'!S295</f>
        <v>68199</v>
      </c>
      <c r="T295">
        <f>'B 103 Q2 2023'!T295</f>
        <v>31620</v>
      </c>
      <c r="U295">
        <f>'B 103 Q2 2023'!U295</f>
        <v>36579</v>
      </c>
      <c r="V295">
        <f>'B 103 Q2 2023'!V295</f>
        <v>175683</v>
      </c>
      <c r="W295">
        <f>'B 103 Q2 2023'!W295</f>
        <v>1859513</v>
      </c>
      <c r="X295">
        <f>'B 103 Q2 2023'!X295</f>
        <v>6320371</v>
      </c>
      <c r="Y295">
        <f>'B 103 Q2 2023'!Y295</f>
        <v>1100</v>
      </c>
      <c r="Z295">
        <f>'B 103 Q2 2023'!Z295</f>
        <v>290129</v>
      </c>
      <c r="AA295">
        <f>'B 103 Q2 2023'!AA295</f>
        <v>3080485</v>
      </c>
      <c r="AB295">
        <f>'B 103 Q2 2023'!AB295</f>
        <v>5373617</v>
      </c>
      <c r="AC295">
        <f>'B 103 Q2 2023'!AC295</f>
        <v>19853194</v>
      </c>
      <c r="AD295">
        <f>'B 103 Q2 2023'!AD295</f>
        <v>6147061</v>
      </c>
      <c r="AE295">
        <f>'B 103 Q2 2023'!AE295</f>
        <v>206063</v>
      </c>
      <c r="AF295">
        <f>'B 103 Q2 2023'!AF295</f>
        <v>575119</v>
      </c>
      <c r="AG295">
        <f>'B 103 Q2 2023'!AG295</f>
        <v>5365879</v>
      </c>
      <c r="AH295">
        <f>'B 103 Q2 2023'!AH295</f>
        <v>2672794</v>
      </c>
      <c r="AI295">
        <f>'B 103 Q2 2023'!AI295</f>
        <v>891921</v>
      </c>
      <c r="AJ295">
        <f>'B 103 Q2 2023'!AJ295</f>
        <v>1270307</v>
      </c>
      <c r="AK295">
        <f>'B 103 Q2 2023'!AK295</f>
        <v>510565</v>
      </c>
      <c r="AL295">
        <f>'B 103 Q2 2023'!AL295</f>
        <v>470025</v>
      </c>
      <c r="AM295">
        <f>'B 103 Q2 2023'!AM295</f>
        <v>2319419</v>
      </c>
      <c r="AN295">
        <f>'B 103 Q2 2023'!AN295</f>
        <v>69590</v>
      </c>
      <c r="AO295">
        <f>'B 103 Q2 2023'!AO295</f>
        <v>8174305</v>
      </c>
      <c r="AP295">
        <f>'B 103 Q2 2023'!AP295</f>
        <v>21388232</v>
      </c>
      <c r="AQ295">
        <f>'B 103 Q2 2023'!AQ295</f>
        <v>27229304</v>
      </c>
      <c r="AR295">
        <f>'B 103 Q2 2023'!AR295</f>
        <v>22293226</v>
      </c>
      <c r="AS295">
        <f>'B 103 Q2 2023'!AS295</f>
        <v>4936078</v>
      </c>
      <c r="AT295">
        <f>'B 103 Q2 2023'!AT295</f>
        <v>5793776</v>
      </c>
      <c r="AU295">
        <f>'B 103 Q2 2023'!AU295</f>
        <v>154.39836360422331</v>
      </c>
      <c r="AV295">
        <f>'B 103 Q2 2023'!AV295</f>
        <v>26.708153710205099</v>
      </c>
      <c r="AW295">
        <f>'B 103 Q2 2023'!AW295</f>
        <v>41.23695227745732</v>
      </c>
      <c r="AX295">
        <f>'B 103 Q2 2023'!AX295</f>
        <v>34237414</v>
      </c>
      <c r="AY295">
        <f>'B 103 Q2 2023'!AY295</f>
        <v>14971027</v>
      </c>
      <c r="AZ295">
        <f>'B 103 Q2 2023'!AZ295</f>
        <v>5935392</v>
      </c>
      <c r="BA295">
        <f>'B 103 Q2 2023'!BA295</f>
        <v>4655021</v>
      </c>
      <c r="BB295">
        <f>'B 103 Q2 2023'!BB295</f>
        <v>2256671</v>
      </c>
      <c r="BC295">
        <f>'B 103 Q2 2023'!BC295</f>
        <v>2123943</v>
      </c>
      <c r="BD295">
        <f>'B 103 Q2 2023'!BD295</f>
        <v>14384220</v>
      </c>
      <c r="BF295">
        <f t="shared" si="18"/>
        <v>154.39836360422331</v>
      </c>
      <c r="BG295">
        <f t="shared" si="16"/>
        <v>8174305</v>
      </c>
      <c r="BH295">
        <f t="shared" si="17"/>
        <v>5294295.1007910846</v>
      </c>
      <c r="BI295">
        <f t="shared" si="19"/>
        <v>2874924.1007910846</v>
      </c>
    </row>
    <row r="296" spans="1:61" x14ac:dyDescent="0.25">
      <c r="A296" t="str">
        <f>'B 103 Q2 2023'!A296</f>
        <v>2017Q4</v>
      </c>
      <c r="B296">
        <f>'B 103 Q2 2023'!B296</f>
        <v>41877132</v>
      </c>
      <c r="C296">
        <f>'B 103 Q2 2023'!C296</f>
        <v>22307783</v>
      </c>
      <c r="D296">
        <f>'B 103 Q2 2023'!D296</f>
        <v>12531813</v>
      </c>
      <c r="E296">
        <f>'B 103 Q2 2023'!E296</f>
        <v>4863260</v>
      </c>
      <c r="F296">
        <f>'B 103 Q2 2023'!F296</f>
        <v>2462993</v>
      </c>
      <c r="G296">
        <f>'B 103 Q2 2023'!G296</f>
        <v>2449717</v>
      </c>
      <c r="H296">
        <f>'B 103 Q2 2023'!H296</f>
        <v>19569349</v>
      </c>
      <c r="I296">
        <f>'B 103 Q2 2023'!I296</f>
        <v>216550</v>
      </c>
      <c r="J296">
        <f>'B 103 Q2 2023'!J296</f>
        <v>918644</v>
      </c>
      <c r="K296">
        <f>'B 103 Q2 2023'!K296</f>
        <v>181313</v>
      </c>
      <c r="L296">
        <f>'B 103 Q2 2023'!L296</f>
        <v>532543</v>
      </c>
      <c r="M296">
        <f>'B 103 Q2 2023'!M296</f>
        <v>39551</v>
      </c>
      <c r="N296">
        <f>'B 103 Q2 2023'!N296</f>
        <v>236034</v>
      </c>
      <c r="O296">
        <f>'B 103 Q2 2023'!O296</f>
        <v>123727</v>
      </c>
      <c r="P296">
        <f>'B 103 Q2 2023'!P296</f>
        <v>71295</v>
      </c>
      <c r="Q296">
        <f>'B 103 Q2 2023'!Q296</f>
        <v>23765</v>
      </c>
      <c r="R296">
        <f>'B 103 Q2 2023'!R296</f>
        <v>17247</v>
      </c>
      <c r="S296">
        <f>'B 103 Q2 2023'!S296</f>
        <v>68461</v>
      </c>
      <c r="T296">
        <f>'B 103 Q2 2023'!T296</f>
        <v>32218</v>
      </c>
      <c r="U296">
        <f>'B 103 Q2 2023'!U296</f>
        <v>36243</v>
      </c>
      <c r="V296">
        <f>'B 103 Q2 2023'!V296</f>
        <v>154811</v>
      </c>
      <c r="W296">
        <f>'B 103 Q2 2023'!W296</f>
        <v>1949283</v>
      </c>
      <c r="X296">
        <f>'B 103 Q2 2023'!X296</f>
        <v>6564342</v>
      </c>
      <c r="Y296">
        <f>'B 103 Q2 2023'!Y296</f>
        <v>1172</v>
      </c>
      <c r="Z296">
        <f>'B 103 Q2 2023'!Z296</f>
        <v>300875</v>
      </c>
      <c r="AA296">
        <f>'B 103 Q2 2023'!AA296</f>
        <v>3116388</v>
      </c>
      <c r="AB296">
        <f>'B 103 Q2 2023'!AB296</f>
        <v>5289382</v>
      </c>
      <c r="AC296">
        <f>'B 103 Q2 2023'!AC296</f>
        <v>19724766</v>
      </c>
      <c r="AD296">
        <f>'B 103 Q2 2023'!AD296</f>
        <v>6192738</v>
      </c>
      <c r="AE296">
        <f>'B 103 Q2 2023'!AE296</f>
        <v>206670</v>
      </c>
      <c r="AF296">
        <f>'B 103 Q2 2023'!AF296</f>
        <v>587788</v>
      </c>
      <c r="AG296">
        <f>'B 103 Q2 2023'!AG296</f>
        <v>5398280</v>
      </c>
      <c r="AH296">
        <f>'B 103 Q2 2023'!AH296</f>
        <v>2797437</v>
      </c>
      <c r="AI296">
        <f>'B 103 Q2 2023'!AI296</f>
        <v>896444</v>
      </c>
      <c r="AJ296">
        <f>'B 103 Q2 2023'!AJ296</f>
        <v>1364783</v>
      </c>
      <c r="AK296">
        <f>'B 103 Q2 2023'!AK296</f>
        <v>536210</v>
      </c>
      <c r="AL296">
        <f>'B 103 Q2 2023'!AL296</f>
        <v>471938</v>
      </c>
      <c r="AM296">
        <f>'B 103 Q2 2023'!AM296</f>
        <v>2369669</v>
      </c>
      <c r="AN296">
        <f>'B 103 Q2 2023'!AN296</f>
        <v>286554</v>
      </c>
      <c r="AO296">
        <f>'B 103 Q2 2023'!AO296</f>
        <v>7606431</v>
      </c>
      <c r="AP296">
        <f>'B 103 Q2 2023'!AP296</f>
        <v>22152365</v>
      </c>
      <c r="AQ296">
        <f>'B 103 Q2 2023'!AQ296</f>
        <v>28747455</v>
      </c>
      <c r="AR296">
        <f>'B 103 Q2 2023'!AR296</f>
        <v>23547989</v>
      </c>
      <c r="AS296">
        <f>'B 103 Q2 2023'!AS296</f>
        <v>5199466</v>
      </c>
      <c r="AT296">
        <f>'B 103 Q2 2023'!AT296</f>
        <v>6154227</v>
      </c>
      <c r="AU296">
        <f>'B 103 Q2 2023'!AU296</f>
        <v>157.5528462391008</v>
      </c>
      <c r="AV296">
        <f>'B 103 Q2 2023'!AV296</f>
        <v>25.758571019179929</v>
      </c>
      <c r="AW296">
        <f>'B 103 Q2 2023'!AW296</f>
        <v>40.583361791238119</v>
      </c>
      <c r="AX296">
        <f>'B 103 Q2 2023'!AX296</f>
        <v>34630267</v>
      </c>
      <c r="AY296">
        <f>'B 103 Q2 2023'!AY296</f>
        <v>15060918</v>
      </c>
      <c r="AZ296">
        <f>'B 103 Q2 2023'!AZ296</f>
        <v>5986518</v>
      </c>
      <c r="BA296">
        <f>'B 103 Q2 2023'!BA296</f>
        <v>4696429</v>
      </c>
      <c r="BB296">
        <f>'B 103 Q2 2023'!BB296</f>
        <v>2288180</v>
      </c>
      <c r="BC296">
        <f>'B 103 Q2 2023'!BC296</f>
        <v>2089791</v>
      </c>
      <c r="BD296">
        <f>'B 103 Q2 2023'!BD296</f>
        <v>14905501</v>
      </c>
      <c r="BF296">
        <f t="shared" si="18"/>
        <v>157.5528462391008</v>
      </c>
      <c r="BG296">
        <f t="shared" si="16"/>
        <v>7606431</v>
      </c>
      <c r="BH296">
        <f t="shared" si="17"/>
        <v>4827860.1000051424</v>
      </c>
      <c r="BI296">
        <f t="shared" si="19"/>
        <v>2364867.1000051424</v>
      </c>
    </row>
    <row r="297" spans="1:61" x14ac:dyDescent="0.25">
      <c r="A297" t="str">
        <f>'B 103 Q2 2023'!A297</f>
        <v>2018Q1</v>
      </c>
      <c r="B297">
        <f>'B 103 Q2 2023'!B297</f>
        <v>42188815</v>
      </c>
      <c r="C297">
        <f>'B 103 Q2 2023'!C297</f>
        <v>22604265</v>
      </c>
      <c r="D297">
        <f>'B 103 Q2 2023'!D297</f>
        <v>12673362</v>
      </c>
      <c r="E297">
        <f>'B 103 Q2 2023'!E297</f>
        <v>4916685</v>
      </c>
      <c r="F297">
        <f>'B 103 Q2 2023'!F297</f>
        <v>2516942</v>
      </c>
      <c r="G297">
        <f>'B 103 Q2 2023'!G297</f>
        <v>2497277</v>
      </c>
      <c r="H297">
        <f>'B 103 Q2 2023'!H297</f>
        <v>19584550</v>
      </c>
      <c r="I297">
        <f>'B 103 Q2 2023'!I297</f>
        <v>210858</v>
      </c>
      <c r="J297">
        <f>'B 103 Q2 2023'!J297</f>
        <v>919679</v>
      </c>
      <c r="K297">
        <f>'B 103 Q2 2023'!K297</f>
        <v>180031</v>
      </c>
      <c r="L297">
        <f>'B 103 Q2 2023'!L297</f>
        <v>502077</v>
      </c>
      <c r="M297">
        <f>'B 103 Q2 2023'!M297</f>
        <v>30983</v>
      </c>
      <c r="N297">
        <f>'B 103 Q2 2023'!N297</f>
        <v>234648</v>
      </c>
      <c r="O297">
        <f>'B 103 Q2 2023'!O297</f>
        <v>127799</v>
      </c>
      <c r="P297">
        <f>'B 103 Q2 2023'!P297</f>
        <v>67136</v>
      </c>
      <c r="Q297">
        <f>'B 103 Q2 2023'!Q297</f>
        <v>22379</v>
      </c>
      <c r="R297">
        <f>'B 103 Q2 2023'!R297</f>
        <v>17334</v>
      </c>
      <c r="S297">
        <f>'B 103 Q2 2023'!S297</f>
        <v>67939</v>
      </c>
      <c r="T297">
        <f>'B 103 Q2 2023'!T297</f>
        <v>32717</v>
      </c>
      <c r="U297">
        <f>'B 103 Q2 2023'!U297</f>
        <v>35222</v>
      </c>
      <c r="V297">
        <f>'B 103 Q2 2023'!V297</f>
        <v>198216</v>
      </c>
      <c r="W297">
        <f>'B 103 Q2 2023'!W297</f>
        <v>1915449</v>
      </c>
      <c r="X297">
        <f>'B 103 Q2 2023'!X297</f>
        <v>6212949</v>
      </c>
      <c r="Y297">
        <f>'B 103 Q2 2023'!Y297</f>
        <v>1337</v>
      </c>
      <c r="Z297">
        <f>'B 103 Q2 2023'!Z297</f>
        <v>296663</v>
      </c>
      <c r="AA297">
        <f>'B 103 Q2 2023'!AA297</f>
        <v>3206229</v>
      </c>
      <c r="AB297">
        <f>'B 103 Q2 2023'!AB297</f>
        <v>5607492</v>
      </c>
      <c r="AC297">
        <f>'B 103 Q2 2023'!AC297</f>
        <v>20078904</v>
      </c>
      <c r="AD297">
        <f>'B 103 Q2 2023'!AD297</f>
        <v>6295851</v>
      </c>
      <c r="AE297">
        <f>'B 103 Q2 2023'!AE297</f>
        <v>242010</v>
      </c>
      <c r="AF297">
        <f>'B 103 Q2 2023'!AF297</f>
        <v>585017</v>
      </c>
      <c r="AG297">
        <f>'B 103 Q2 2023'!AG297</f>
        <v>5468824</v>
      </c>
      <c r="AH297">
        <f>'B 103 Q2 2023'!AH297</f>
        <v>2803995</v>
      </c>
      <c r="AI297">
        <f>'B 103 Q2 2023'!AI297</f>
        <v>897895</v>
      </c>
      <c r="AJ297">
        <f>'B 103 Q2 2023'!AJ297</f>
        <v>1358842</v>
      </c>
      <c r="AK297">
        <f>'B 103 Q2 2023'!AK297</f>
        <v>547259</v>
      </c>
      <c r="AL297">
        <f>'B 103 Q2 2023'!AL297</f>
        <v>462033</v>
      </c>
      <c r="AM297">
        <f>'B 103 Q2 2023'!AM297</f>
        <v>2386792</v>
      </c>
      <c r="AN297">
        <f>'B 103 Q2 2023'!AN297</f>
        <v>294136</v>
      </c>
      <c r="AO297">
        <f>'B 103 Q2 2023'!AO297</f>
        <v>7836097</v>
      </c>
      <c r="AP297">
        <f>'B 103 Q2 2023'!AP297</f>
        <v>22109911</v>
      </c>
      <c r="AQ297">
        <f>'B 103 Q2 2023'!AQ297</f>
        <v>28535012</v>
      </c>
      <c r="AR297">
        <f>'B 103 Q2 2023'!AR297</f>
        <v>23304034</v>
      </c>
      <c r="AS297">
        <f>'B 103 Q2 2023'!AS297</f>
        <v>5230978</v>
      </c>
      <c r="AT297">
        <f>'B 103 Q2 2023'!AT297</f>
        <v>6089111</v>
      </c>
      <c r="AU297">
        <f>'B 103 Q2 2023'!AU297</f>
        <v>156.60000878173298</v>
      </c>
      <c r="AV297">
        <f>'B 103 Q2 2023'!AV297</f>
        <v>26.281809898758446</v>
      </c>
      <c r="AW297">
        <f>'B 103 Q2 2023'!AW297</f>
        <v>41.157316609454085</v>
      </c>
      <c r="AX297">
        <f>'B 103 Q2 2023'!AX297</f>
        <v>34854532</v>
      </c>
      <c r="AY297">
        <f>'B 103 Q2 2023'!AY297</f>
        <v>15269982</v>
      </c>
      <c r="AZ297">
        <f>'B 103 Q2 2023'!AZ297</f>
        <v>6052012</v>
      </c>
      <c r="BA297">
        <f>'B 103 Q2 2023'!BA297</f>
        <v>4740483</v>
      </c>
      <c r="BB297">
        <f>'B 103 Q2 2023'!BB297</f>
        <v>2322365</v>
      </c>
      <c r="BC297">
        <f>'B 103 Q2 2023'!BC297</f>
        <v>2155122</v>
      </c>
      <c r="BD297">
        <f>'B 103 Q2 2023'!BD297</f>
        <v>14775628</v>
      </c>
      <c r="BF297">
        <f t="shared" si="18"/>
        <v>156.60000878173298</v>
      </c>
      <c r="BG297">
        <f t="shared" si="16"/>
        <v>7836097</v>
      </c>
      <c r="BH297">
        <f t="shared" si="17"/>
        <v>5003893.0782704158</v>
      </c>
      <c r="BI297">
        <f t="shared" si="19"/>
        <v>2486951.0782704158</v>
      </c>
    </row>
    <row r="298" spans="1:61" x14ac:dyDescent="0.25">
      <c r="A298" t="str">
        <f>'B 103 Q2 2023'!A298</f>
        <v>2018Q2</v>
      </c>
      <c r="B298">
        <f>'B 103 Q2 2023'!B298</f>
        <v>42633803</v>
      </c>
      <c r="C298">
        <f>'B 103 Q2 2023'!C298</f>
        <v>22847995</v>
      </c>
      <c r="D298">
        <f>'B 103 Q2 2023'!D298</f>
        <v>12780878</v>
      </c>
      <c r="E298">
        <f>'B 103 Q2 2023'!E298</f>
        <v>4971196</v>
      </c>
      <c r="F298">
        <f>'B 103 Q2 2023'!F298</f>
        <v>2562502</v>
      </c>
      <c r="G298">
        <f>'B 103 Q2 2023'!G298</f>
        <v>2533419</v>
      </c>
      <c r="H298">
        <f>'B 103 Q2 2023'!H298</f>
        <v>19785808</v>
      </c>
      <c r="I298">
        <f>'B 103 Q2 2023'!I298</f>
        <v>222249</v>
      </c>
      <c r="J298">
        <f>'B 103 Q2 2023'!J298</f>
        <v>968733</v>
      </c>
      <c r="K298">
        <f>'B 103 Q2 2023'!K298</f>
        <v>179454</v>
      </c>
      <c r="L298">
        <f>'B 103 Q2 2023'!L298</f>
        <v>486793</v>
      </c>
      <c r="M298">
        <f>'B 103 Q2 2023'!M298</f>
        <v>16497</v>
      </c>
      <c r="N298">
        <f>'B 103 Q2 2023'!N298</f>
        <v>232539</v>
      </c>
      <c r="O298">
        <f>'B 103 Q2 2023'!O298</f>
        <v>133908</v>
      </c>
      <c r="P298">
        <f>'B 103 Q2 2023'!P298</f>
        <v>60598</v>
      </c>
      <c r="Q298">
        <f>'B 103 Q2 2023'!Q298</f>
        <v>20199</v>
      </c>
      <c r="R298">
        <f>'B 103 Q2 2023'!R298</f>
        <v>17834</v>
      </c>
      <c r="S298">
        <f>'B 103 Q2 2023'!S298</f>
        <v>68636</v>
      </c>
      <c r="T298">
        <f>'B 103 Q2 2023'!T298</f>
        <v>33215</v>
      </c>
      <c r="U298">
        <f>'B 103 Q2 2023'!U298</f>
        <v>35421</v>
      </c>
      <c r="V298">
        <f>'B 103 Q2 2023'!V298</f>
        <v>201287</v>
      </c>
      <c r="W298">
        <f>'B 103 Q2 2023'!W298</f>
        <v>1961404</v>
      </c>
      <c r="X298">
        <f>'B 103 Q2 2023'!X298</f>
        <v>6102572</v>
      </c>
      <c r="Y298">
        <f>'B 103 Q2 2023'!Y298</f>
        <v>1244</v>
      </c>
      <c r="Z298">
        <f>'B 103 Q2 2023'!Z298</f>
        <v>297662</v>
      </c>
      <c r="AA298">
        <f>'B 103 Q2 2023'!AA298</f>
        <v>3364399</v>
      </c>
      <c r="AB298">
        <f>'B 103 Q2 2023'!AB298</f>
        <v>5682339</v>
      </c>
      <c r="AC298">
        <f>'B 103 Q2 2023'!AC298</f>
        <v>20343762</v>
      </c>
      <c r="AD298">
        <f>'B 103 Q2 2023'!AD298</f>
        <v>6300729</v>
      </c>
      <c r="AE298">
        <f>'B 103 Q2 2023'!AE298</f>
        <v>240837</v>
      </c>
      <c r="AF298">
        <f>'B 103 Q2 2023'!AF298</f>
        <v>588626</v>
      </c>
      <c r="AG298">
        <f>'B 103 Q2 2023'!AG298</f>
        <v>5471266</v>
      </c>
      <c r="AH298">
        <f>'B 103 Q2 2023'!AH298</f>
        <v>3174113</v>
      </c>
      <c r="AI298">
        <f>'B 103 Q2 2023'!AI298</f>
        <v>922220</v>
      </c>
      <c r="AJ298">
        <f>'B 103 Q2 2023'!AJ298</f>
        <v>1664891</v>
      </c>
      <c r="AK298">
        <f>'B 103 Q2 2023'!AK298</f>
        <v>587003</v>
      </c>
      <c r="AL298">
        <f>'B 103 Q2 2023'!AL298</f>
        <v>418852</v>
      </c>
      <c r="AM298">
        <f>'B 103 Q2 2023'!AM298</f>
        <v>2503078</v>
      </c>
      <c r="AN298">
        <f>'B 103 Q2 2023'!AN298</f>
        <v>266406</v>
      </c>
      <c r="AO298">
        <f>'B 103 Q2 2023'!AO298</f>
        <v>7680583</v>
      </c>
      <c r="AP298">
        <f>'B 103 Q2 2023'!AP298</f>
        <v>22290041</v>
      </c>
      <c r="AQ298">
        <f>'B 103 Q2 2023'!AQ298</f>
        <v>29525556</v>
      </c>
      <c r="AR298">
        <f>'B 103 Q2 2023'!AR298</f>
        <v>24283292</v>
      </c>
      <c r="AS298">
        <f>'B 103 Q2 2023'!AS298</f>
        <v>5242264</v>
      </c>
      <c r="AT298">
        <f>'B 103 Q2 2023'!AT298</f>
        <v>6241213</v>
      </c>
      <c r="AU298">
        <f>'B 103 Q2 2023'!AU298</f>
        <v>160.46075922886499</v>
      </c>
      <c r="AV298">
        <f>'B 103 Q2 2023'!AV298</f>
        <v>26.490629677053001</v>
      </c>
      <c r="AW298">
        <f>'B 103 Q2 2023'!AW298</f>
        <v>42.507065504306283</v>
      </c>
      <c r="AX298">
        <f>'B 103 Q2 2023'!AX298</f>
        <v>35224402</v>
      </c>
      <c r="AY298">
        <f>'B 103 Q2 2023'!AY298</f>
        <v>15438594</v>
      </c>
      <c r="AZ298">
        <f>'B 103 Q2 2023'!AZ298</f>
        <v>6119849</v>
      </c>
      <c r="BA298">
        <f>'B 103 Q2 2023'!BA298</f>
        <v>4784105</v>
      </c>
      <c r="BB298">
        <f>'B 103 Q2 2023'!BB298</f>
        <v>2359630</v>
      </c>
      <c r="BC298">
        <f>'B 103 Q2 2023'!BC298</f>
        <v>2175010</v>
      </c>
      <c r="BD298">
        <f>'B 103 Q2 2023'!BD298</f>
        <v>14880640</v>
      </c>
      <c r="BF298">
        <f t="shared" si="18"/>
        <v>160.46075922886499</v>
      </c>
      <c r="BG298">
        <f t="shared" si="16"/>
        <v>7680583</v>
      </c>
      <c r="BH298">
        <f t="shared" si="17"/>
        <v>4786580.2436128287</v>
      </c>
      <c r="BI298">
        <f t="shared" si="19"/>
        <v>2224078.2436128287</v>
      </c>
    </row>
    <row r="299" spans="1:61" x14ac:dyDescent="0.25">
      <c r="A299" t="str">
        <f>'B 103 Q2 2023'!A299</f>
        <v>2018Q3</v>
      </c>
      <c r="B299">
        <f>'B 103 Q2 2023'!B299</f>
        <v>43145123</v>
      </c>
      <c r="C299">
        <f>'B 103 Q2 2023'!C299</f>
        <v>23044740</v>
      </c>
      <c r="D299">
        <f>'B 103 Q2 2023'!D299</f>
        <v>12843770</v>
      </c>
      <c r="E299">
        <f>'B 103 Q2 2023'!E299</f>
        <v>5039587</v>
      </c>
      <c r="F299">
        <f>'B 103 Q2 2023'!F299</f>
        <v>2596912</v>
      </c>
      <c r="G299">
        <f>'B 103 Q2 2023'!G299</f>
        <v>2564471</v>
      </c>
      <c r="H299">
        <f>'B 103 Q2 2023'!H299</f>
        <v>20100383</v>
      </c>
      <c r="I299">
        <f>'B 103 Q2 2023'!I299</f>
        <v>132993</v>
      </c>
      <c r="J299">
        <f>'B 103 Q2 2023'!J299</f>
        <v>1117270</v>
      </c>
      <c r="K299">
        <f>'B 103 Q2 2023'!K299</f>
        <v>188264</v>
      </c>
      <c r="L299">
        <f>'B 103 Q2 2023'!L299</f>
        <v>474378</v>
      </c>
      <c r="M299">
        <f>'B 103 Q2 2023'!M299</f>
        <v>13118</v>
      </c>
      <c r="N299">
        <f>'B 103 Q2 2023'!N299</f>
        <v>229866</v>
      </c>
      <c r="O299">
        <f>'B 103 Q2 2023'!O299</f>
        <v>141763</v>
      </c>
      <c r="P299">
        <f>'B 103 Q2 2023'!P299</f>
        <v>52529</v>
      </c>
      <c r="Q299">
        <f>'B 103 Q2 2023'!Q299</f>
        <v>17510</v>
      </c>
      <c r="R299">
        <f>'B 103 Q2 2023'!R299</f>
        <v>18064</v>
      </c>
      <c r="S299">
        <f>'B 103 Q2 2023'!S299</f>
        <v>69359</v>
      </c>
      <c r="T299">
        <f>'B 103 Q2 2023'!T299</f>
        <v>33714</v>
      </c>
      <c r="U299">
        <f>'B 103 Q2 2023'!U299</f>
        <v>35645</v>
      </c>
      <c r="V299">
        <f>'B 103 Q2 2023'!V299</f>
        <v>197960</v>
      </c>
      <c r="W299">
        <f>'B 103 Q2 2023'!W299</f>
        <v>2091549</v>
      </c>
      <c r="X299">
        <f>'B 103 Q2 2023'!X299</f>
        <v>6143491</v>
      </c>
      <c r="Y299">
        <f>'B 103 Q2 2023'!Y299</f>
        <v>1194</v>
      </c>
      <c r="Z299">
        <f>'B 103 Q2 2023'!Z299</f>
        <v>304272</v>
      </c>
      <c r="AA299">
        <f>'B 103 Q2 2023'!AA299</f>
        <v>3523579</v>
      </c>
      <c r="AB299">
        <f>'B 103 Q2 2023'!AB299</f>
        <v>5613090</v>
      </c>
      <c r="AC299">
        <f>'B 103 Q2 2023'!AC299</f>
        <v>20680192</v>
      </c>
      <c r="AD299">
        <f>'B 103 Q2 2023'!AD299</f>
        <v>6340975</v>
      </c>
      <c r="AE299">
        <f>'B 103 Q2 2023'!AE299</f>
        <v>223580</v>
      </c>
      <c r="AF299">
        <f>'B 103 Q2 2023'!AF299</f>
        <v>583294</v>
      </c>
      <c r="AG299">
        <f>'B 103 Q2 2023'!AG299</f>
        <v>5534101</v>
      </c>
      <c r="AH299">
        <f>'B 103 Q2 2023'!AH299</f>
        <v>3207777</v>
      </c>
      <c r="AI299">
        <f>'B 103 Q2 2023'!AI299</f>
        <v>908514</v>
      </c>
      <c r="AJ299">
        <f>'B 103 Q2 2023'!AJ299</f>
        <v>1701935</v>
      </c>
      <c r="AK299">
        <f>'B 103 Q2 2023'!AK299</f>
        <v>597329</v>
      </c>
      <c r="AL299">
        <f>'B 103 Q2 2023'!AL299</f>
        <v>418119</v>
      </c>
      <c r="AM299">
        <f>'B 103 Q2 2023'!AM299</f>
        <v>2653107</v>
      </c>
      <c r="AN299">
        <f>'B 103 Q2 2023'!AN299</f>
        <v>275221</v>
      </c>
      <c r="AO299">
        <f>'B 103 Q2 2023'!AO299</f>
        <v>7784993</v>
      </c>
      <c r="AP299">
        <f>'B 103 Q2 2023'!AP299</f>
        <v>22464931</v>
      </c>
      <c r="AQ299">
        <f>'B 103 Q2 2023'!AQ299</f>
        <v>31242306</v>
      </c>
      <c r="AR299">
        <f>'B 103 Q2 2023'!AR299</f>
        <v>25861607</v>
      </c>
      <c r="AS299">
        <f>'B 103 Q2 2023'!AS299</f>
        <v>5380699</v>
      </c>
      <c r="AT299">
        <f>'B 103 Q2 2023'!AT299</f>
        <v>6718184</v>
      </c>
      <c r="AU299">
        <f>'B 103 Q2 2023'!AU299</f>
        <v>168.97666128697921</v>
      </c>
      <c r="AV299">
        <f>'B 103 Q2 2023'!AV299</f>
        <v>25.154448563920059</v>
      </c>
      <c r="AW299">
        <f>'B 103 Q2 2023'!AW299</f>
        <v>42.505147348462607</v>
      </c>
      <c r="AX299">
        <f>'B 103 Q2 2023'!AX299</f>
        <v>35746760</v>
      </c>
      <c r="AY299">
        <f>'B 103 Q2 2023'!AY299</f>
        <v>15646377</v>
      </c>
      <c r="AZ299">
        <f>'B 103 Q2 2023'!AZ299</f>
        <v>6188120</v>
      </c>
      <c r="BA299">
        <f>'B 103 Q2 2023'!BA299</f>
        <v>4829828</v>
      </c>
      <c r="BB299">
        <f>'B 103 Q2 2023'!BB299</f>
        <v>2396588</v>
      </c>
      <c r="BC299">
        <f>'B 103 Q2 2023'!BC299</f>
        <v>2231841</v>
      </c>
      <c r="BD299">
        <f>'B 103 Q2 2023'!BD299</f>
        <v>15066568</v>
      </c>
      <c r="BF299">
        <f t="shared" si="18"/>
        <v>168.97666128697921</v>
      </c>
      <c r="BG299">
        <f t="shared" si="16"/>
        <v>7784993</v>
      </c>
      <c r="BH299">
        <f t="shared" si="17"/>
        <v>4607140.9747991553</v>
      </c>
      <c r="BI299">
        <f t="shared" si="19"/>
        <v>2010228.9747991553</v>
      </c>
    </row>
    <row r="300" spans="1:61" x14ac:dyDescent="0.25">
      <c r="A300" t="str">
        <f>'B 103 Q2 2023'!A300</f>
        <v>2018Q4</v>
      </c>
      <c r="B300">
        <f>'B 103 Q2 2023'!B300</f>
        <v>42571903</v>
      </c>
      <c r="C300">
        <f>'B 103 Q2 2023'!C300</f>
        <v>23045692</v>
      </c>
      <c r="D300">
        <f>'B 103 Q2 2023'!D300</f>
        <v>12757351</v>
      </c>
      <c r="E300">
        <f>'B 103 Q2 2023'!E300</f>
        <v>5089070</v>
      </c>
      <c r="F300">
        <f>'B 103 Q2 2023'!F300</f>
        <v>2623173</v>
      </c>
      <c r="G300">
        <f>'B 103 Q2 2023'!G300</f>
        <v>2576098</v>
      </c>
      <c r="H300">
        <f>'B 103 Q2 2023'!H300</f>
        <v>19526211</v>
      </c>
      <c r="I300">
        <f>'B 103 Q2 2023'!I300</f>
        <v>106290</v>
      </c>
      <c r="J300">
        <f>'B 103 Q2 2023'!J300</f>
        <v>1174300</v>
      </c>
      <c r="K300">
        <f>'B 103 Q2 2023'!K300</f>
        <v>187155</v>
      </c>
      <c r="L300">
        <f>'B 103 Q2 2023'!L300</f>
        <v>481504</v>
      </c>
      <c r="M300">
        <f>'B 103 Q2 2023'!M300</f>
        <v>14579</v>
      </c>
      <c r="N300">
        <f>'B 103 Q2 2023'!N300</f>
        <v>253214</v>
      </c>
      <c r="O300">
        <f>'B 103 Q2 2023'!O300</f>
        <v>162126</v>
      </c>
      <c r="P300">
        <f>'B 103 Q2 2023'!P300</f>
        <v>54404</v>
      </c>
      <c r="Q300">
        <f>'B 103 Q2 2023'!Q300</f>
        <v>18135</v>
      </c>
      <c r="R300">
        <f>'B 103 Q2 2023'!R300</f>
        <v>18549</v>
      </c>
      <c r="S300">
        <f>'B 103 Q2 2023'!S300</f>
        <v>70699</v>
      </c>
      <c r="T300">
        <f>'B 103 Q2 2023'!T300</f>
        <v>34213</v>
      </c>
      <c r="U300">
        <f>'B 103 Q2 2023'!U300</f>
        <v>36486</v>
      </c>
      <c r="V300">
        <f>'B 103 Q2 2023'!V300</f>
        <v>196770</v>
      </c>
      <c r="W300">
        <f>'B 103 Q2 2023'!W300</f>
        <v>1789868</v>
      </c>
      <c r="X300">
        <f>'B 103 Q2 2023'!X300</f>
        <v>5214635</v>
      </c>
      <c r="Y300">
        <f>'B 103 Q2 2023'!Y300</f>
        <v>1240</v>
      </c>
      <c r="Z300">
        <f>'B 103 Q2 2023'!Z300</f>
        <v>269891</v>
      </c>
      <c r="AA300">
        <f>'B 103 Q2 2023'!AA300</f>
        <v>3512687</v>
      </c>
      <c r="AB300">
        <f>'B 103 Q2 2023'!AB300</f>
        <v>6253379</v>
      </c>
      <c r="AC300">
        <f>'B 103 Q2 2023'!AC300</f>
        <v>21237863</v>
      </c>
      <c r="AD300">
        <f>'B 103 Q2 2023'!AD300</f>
        <v>6345316</v>
      </c>
      <c r="AE300">
        <f>'B 103 Q2 2023'!AE300</f>
        <v>196467</v>
      </c>
      <c r="AF300">
        <f>'B 103 Q2 2023'!AF300</f>
        <v>585440</v>
      </c>
      <c r="AG300">
        <f>'B 103 Q2 2023'!AG300</f>
        <v>5563409</v>
      </c>
      <c r="AH300">
        <f>'B 103 Q2 2023'!AH300</f>
        <v>3336136</v>
      </c>
      <c r="AI300">
        <f>'B 103 Q2 2023'!AI300</f>
        <v>1000224</v>
      </c>
      <c r="AJ300">
        <f>'B 103 Q2 2023'!AJ300</f>
        <v>1709614</v>
      </c>
      <c r="AK300">
        <f>'B 103 Q2 2023'!AK300</f>
        <v>626298</v>
      </c>
      <c r="AL300">
        <f>'B 103 Q2 2023'!AL300</f>
        <v>408188</v>
      </c>
      <c r="AM300">
        <f>'B 103 Q2 2023'!AM300</f>
        <v>2690361</v>
      </c>
      <c r="AN300">
        <f>'B 103 Q2 2023'!AN300</f>
        <v>275257</v>
      </c>
      <c r="AO300">
        <f>'B 103 Q2 2023'!AO300</f>
        <v>8182605</v>
      </c>
      <c r="AP300">
        <f>'B 103 Q2 2023'!AP300</f>
        <v>21334040</v>
      </c>
      <c r="AQ300">
        <f>'B 103 Q2 2023'!AQ300</f>
        <v>26543606</v>
      </c>
      <c r="AR300">
        <f>'B 103 Q2 2023'!AR300</f>
        <v>21728860</v>
      </c>
      <c r="AS300">
        <f>'B 103 Q2 2023'!AS300</f>
        <v>4814746</v>
      </c>
      <c r="AT300">
        <f>'B 103 Q2 2023'!AT300</f>
        <v>5813208</v>
      </c>
      <c r="AU300">
        <f>'B 103 Q2 2023'!AU300</f>
        <v>151.66754356744738</v>
      </c>
      <c r="AV300">
        <f>'B 103 Q2 2023'!AV300</f>
        <v>29.920905874832481</v>
      </c>
      <c r="AW300">
        <f>'B 103 Q2 2023'!AW300</f>
        <v>45.380302953486471</v>
      </c>
      <c r="AX300">
        <f>'B 103 Q2 2023'!AX300</f>
        <v>35304406</v>
      </c>
      <c r="AY300">
        <f>'B 103 Q2 2023'!AY300</f>
        <v>15778195</v>
      </c>
      <c r="AZ300">
        <f>'B 103 Q2 2023'!AZ300</f>
        <v>6257626</v>
      </c>
      <c r="BA300">
        <f>'B 103 Q2 2023'!BA300</f>
        <v>4877424</v>
      </c>
      <c r="BB300">
        <f>'B 103 Q2 2023'!BB300</f>
        <v>2434773</v>
      </c>
      <c r="BC300">
        <f>'B 103 Q2 2023'!BC300</f>
        <v>2208372</v>
      </c>
      <c r="BD300">
        <f>'B 103 Q2 2023'!BD300</f>
        <v>14066543</v>
      </c>
      <c r="BF300">
        <f t="shared" si="18"/>
        <v>151.66754356744738</v>
      </c>
      <c r="BG300">
        <f t="shared" si="16"/>
        <v>8182605</v>
      </c>
      <c r="BH300">
        <f t="shared" si="17"/>
        <v>5395092.9826730862</v>
      </c>
      <c r="BI300">
        <f t="shared" si="19"/>
        <v>2771919.9826730862</v>
      </c>
    </row>
    <row r="301" spans="1:61" x14ac:dyDescent="0.25">
      <c r="A301" t="str">
        <f>'B 103 Q2 2023'!A301</f>
        <v>2019Q1</v>
      </c>
      <c r="B301">
        <f>'B 103 Q2 2023'!B301</f>
        <v>44863473</v>
      </c>
      <c r="C301">
        <f>'B 103 Q2 2023'!C301</f>
        <v>23775849</v>
      </c>
      <c r="D301">
        <f>'B 103 Q2 2023'!D301</f>
        <v>13317968</v>
      </c>
      <c r="E301">
        <f>'B 103 Q2 2023'!E301</f>
        <v>5159845</v>
      </c>
      <c r="F301">
        <f>'B 103 Q2 2023'!F301</f>
        <v>2678592</v>
      </c>
      <c r="G301">
        <f>'B 103 Q2 2023'!G301</f>
        <v>2619444</v>
      </c>
      <c r="H301">
        <f>'B 103 Q2 2023'!H301</f>
        <v>21087624</v>
      </c>
      <c r="I301">
        <f>'B 103 Q2 2023'!I301</f>
        <v>110718</v>
      </c>
      <c r="J301">
        <f>'B 103 Q2 2023'!J301</f>
        <v>1079465</v>
      </c>
      <c r="K301">
        <f>'B 103 Q2 2023'!K301</f>
        <v>204339</v>
      </c>
      <c r="L301">
        <f>'B 103 Q2 2023'!L301</f>
        <v>491015</v>
      </c>
      <c r="M301">
        <f>'B 103 Q2 2023'!M301</f>
        <v>12880</v>
      </c>
      <c r="N301">
        <f>'B 103 Q2 2023'!N301</f>
        <v>272003</v>
      </c>
      <c r="O301">
        <f>'B 103 Q2 2023'!O301</f>
        <v>168856</v>
      </c>
      <c r="P301">
        <f>'B 103 Q2 2023'!P301</f>
        <v>62347</v>
      </c>
      <c r="Q301">
        <f>'B 103 Q2 2023'!Q301</f>
        <v>20782</v>
      </c>
      <c r="R301">
        <f>'B 103 Q2 2023'!R301</f>
        <v>20018</v>
      </c>
      <c r="S301">
        <f>'B 103 Q2 2023'!S301</f>
        <v>69969</v>
      </c>
      <c r="T301">
        <f>'B 103 Q2 2023'!T301</f>
        <v>34764</v>
      </c>
      <c r="U301">
        <f>'B 103 Q2 2023'!U301</f>
        <v>35205</v>
      </c>
      <c r="V301">
        <f>'B 103 Q2 2023'!V301</f>
        <v>103778</v>
      </c>
      <c r="W301">
        <f>'B 103 Q2 2023'!W301</f>
        <v>2026146</v>
      </c>
      <c r="X301">
        <f>'B 103 Q2 2023'!X301</f>
        <v>5776189</v>
      </c>
      <c r="Y301">
        <f>'B 103 Q2 2023'!Y301</f>
        <v>1329</v>
      </c>
      <c r="Z301">
        <f>'B 103 Q2 2023'!Z301</f>
        <v>297314</v>
      </c>
      <c r="AA301">
        <f>'B 103 Q2 2023'!AA301</f>
        <v>3670828</v>
      </c>
      <c r="AB301">
        <f>'B 103 Q2 2023'!AB301</f>
        <v>6971651</v>
      </c>
      <c r="AC301">
        <f>'B 103 Q2 2023'!AC301</f>
        <v>22164022</v>
      </c>
      <c r="AD301">
        <f>'B 103 Q2 2023'!AD301</f>
        <v>6483201</v>
      </c>
      <c r="AE301">
        <f>'B 103 Q2 2023'!AE301</f>
        <v>241104</v>
      </c>
      <c r="AF301">
        <f>'B 103 Q2 2023'!AF301</f>
        <v>588506</v>
      </c>
      <c r="AG301">
        <f>'B 103 Q2 2023'!AG301</f>
        <v>5653591</v>
      </c>
      <c r="AH301">
        <f>'B 103 Q2 2023'!AH301</f>
        <v>3434853</v>
      </c>
      <c r="AI301">
        <f>'B 103 Q2 2023'!AI301</f>
        <v>1027295</v>
      </c>
      <c r="AJ301">
        <f>'B 103 Q2 2023'!AJ301</f>
        <v>1758436</v>
      </c>
      <c r="AK301">
        <f>'B 103 Q2 2023'!AK301</f>
        <v>649122</v>
      </c>
      <c r="AL301">
        <f>'B 103 Q2 2023'!AL301</f>
        <v>386441</v>
      </c>
      <c r="AM301">
        <f>'B 103 Q2 2023'!AM301</f>
        <v>2709790</v>
      </c>
      <c r="AN301">
        <f>'B 103 Q2 2023'!AN301</f>
        <v>301822</v>
      </c>
      <c r="AO301">
        <f>'B 103 Q2 2023'!AO301</f>
        <v>8847915</v>
      </c>
      <c r="AP301">
        <f>'B 103 Q2 2023'!AP301</f>
        <v>22699451</v>
      </c>
      <c r="AQ301">
        <f>'B 103 Q2 2023'!AQ301</f>
        <v>30448834</v>
      </c>
      <c r="AR301">
        <f>'B 103 Q2 2023'!AR301</f>
        <v>24772263</v>
      </c>
      <c r="AS301">
        <f>'B 103 Q2 2023'!AS301</f>
        <v>5676571</v>
      </c>
      <c r="AT301">
        <f>'B 103 Q2 2023'!AT301</f>
        <v>6587898</v>
      </c>
      <c r="AU301">
        <f>'B 103 Q2 2023'!AU301</f>
        <v>163.1613554413635</v>
      </c>
      <c r="AV301">
        <f>'B 103 Q2 2023'!AV301</f>
        <v>26.778965658739367</v>
      </c>
      <c r="AW301">
        <f>'B 103 Q2 2023'!AW301</f>
        <v>43.692923341976403</v>
      </c>
      <c r="AX301">
        <f>'B 103 Q2 2023'!AX301</f>
        <v>37121278</v>
      </c>
      <c r="AY301">
        <f>'B 103 Q2 2023'!AY301</f>
        <v>16033654</v>
      </c>
      <c r="AZ301">
        <f>'B 103 Q2 2023'!AZ301</f>
        <v>6324790</v>
      </c>
      <c r="BA301">
        <f>'B 103 Q2 2023'!BA301</f>
        <v>4924621</v>
      </c>
      <c r="BB301">
        <f>'B 103 Q2 2023'!BB301</f>
        <v>2472595</v>
      </c>
      <c r="BC301">
        <f>'B 103 Q2 2023'!BC301</f>
        <v>2311648</v>
      </c>
      <c r="BD301">
        <f>'B 103 Q2 2023'!BD301</f>
        <v>14957256</v>
      </c>
      <c r="BF301">
        <f t="shared" si="18"/>
        <v>163.1613554413635</v>
      </c>
      <c r="BG301">
        <f t="shared" si="16"/>
        <v>8847915</v>
      </c>
      <c r="BH301">
        <f t="shared" si="17"/>
        <v>5422800.623386425</v>
      </c>
      <c r="BI301">
        <f t="shared" si="19"/>
        <v>2744208.623386425</v>
      </c>
    </row>
    <row r="302" spans="1:61" x14ac:dyDescent="0.25">
      <c r="A302" t="str">
        <f>'B 103 Q2 2023'!A302</f>
        <v>2019Q2</v>
      </c>
      <c r="B302">
        <f>'B 103 Q2 2023'!B302</f>
        <v>46468245</v>
      </c>
      <c r="C302">
        <f>'B 103 Q2 2023'!C302</f>
        <v>24489128</v>
      </c>
      <c r="D302">
        <f>'B 103 Q2 2023'!D302</f>
        <v>13919035</v>
      </c>
      <c r="E302">
        <f>'B 103 Q2 2023'!E302</f>
        <v>5206088</v>
      </c>
      <c r="F302">
        <f>'B 103 Q2 2023'!F302</f>
        <v>2731107</v>
      </c>
      <c r="G302">
        <f>'B 103 Q2 2023'!G302</f>
        <v>2632898</v>
      </c>
      <c r="H302">
        <f>'B 103 Q2 2023'!H302</f>
        <v>21979117</v>
      </c>
      <c r="I302">
        <f>'B 103 Q2 2023'!I302</f>
        <v>128879</v>
      </c>
      <c r="J302">
        <f>'B 103 Q2 2023'!J302</f>
        <v>1195837</v>
      </c>
      <c r="K302">
        <f>'B 103 Q2 2023'!K302</f>
        <v>211944</v>
      </c>
      <c r="L302">
        <f>'B 103 Q2 2023'!L302</f>
        <v>514286</v>
      </c>
      <c r="M302">
        <f>'B 103 Q2 2023'!M302</f>
        <v>12132</v>
      </c>
      <c r="N302">
        <f>'B 103 Q2 2023'!N302</f>
        <v>274709</v>
      </c>
      <c r="O302">
        <f>'B 103 Q2 2023'!O302</f>
        <v>178111</v>
      </c>
      <c r="P302">
        <f>'B 103 Q2 2023'!P302</f>
        <v>56379</v>
      </c>
      <c r="Q302">
        <f>'B 103 Q2 2023'!Q302</f>
        <v>18793</v>
      </c>
      <c r="R302">
        <f>'B 103 Q2 2023'!R302</f>
        <v>21426</v>
      </c>
      <c r="S302">
        <f>'B 103 Q2 2023'!S302</f>
        <v>70501</v>
      </c>
      <c r="T302">
        <f>'B 103 Q2 2023'!T302</f>
        <v>35316</v>
      </c>
      <c r="U302">
        <f>'B 103 Q2 2023'!U302</f>
        <v>35185</v>
      </c>
      <c r="V302">
        <f>'B 103 Q2 2023'!V302</f>
        <v>103163</v>
      </c>
      <c r="W302">
        <f>'B 103 Q2 2023'!W302</f>
        <v>2105393</v>
      </c>
      <c r="X302">
        <f>'B 103 Q2 2023'!X302</f>
        <v>5935894</v>
      </c>
      <c r="Y302">
        <f>'B 103 Q2 2023'!Y302</f>
        <v>1311</v>
      </c>
      <c r="Z302">
        <f>'B 103 Q2 2023'!Z302</f>
        <v>307159</v>
      </c>
      <c r="AA302">
        <f>'B 103 Q2 2023'!AA302</f>
        <v>3856033</v>
      </c>
      <c r="AB302">
        <f>'B 103 Q2 2023'!AB302</f>
        <v>7261876</v>
      </c>
      <c r="AC302">
        <f>'B 103 Q2 2023'!AC302</f>
        <v>22592346</v>
      </c>
      <c r="AD302">
        <f>'B 103 Q2 2023'!AD302</f>
        <v>6559113</v>
      </c>
      <c r="AE302">
        <f>'B 103 Q2 2023'!AE302</f>
        <v>236578</v>
      </c>
      <c r="AF302">
        <f>'B 103 Q2 2023'!AF302</f>
        <v>592202</v>
      </c>
      <c r="AG302">
        <f>'B 103 Q2 2023'!AG302</f>
        <v>5730333</v>
      </c>
      <c r="AH302">
        <f>'B 103 Q2 2023'!AH302</f>
        <v>3480624</v>
      </c>
      <c r="AI302">
        <f>'B 103 Q2 2023'!AI302</f>
        <v>1038901</v>
      </c>
      <c r="AJ302">
        <f>'B 103 Q2 2023'!AJ302</f>
        <v>1782247</v>
      </c>
      <c r="AK302">
        <f>'B 103 Q2 2023'!AK302</f>
        <v>659476</v>
      </c>
      <c r="AL302">
        <f>'B 103 Q2 2023'!AL302</f>
        <v>381994</v>
      </c>
      <c r="AM302">
        <f>'B 103 Q2 2023'!AM302</f>
        <v>2791484</v>
      </c>
      <c r="AN302">
        <f>'B 103 Q2 2023'!AN302</f>
        <v>260276</v>
      </c>
      <c r="AO302">
        <f>'B 103 Q2 2023'!AO302</f>
        <v>9118855</v>
      </c>
      <c r="AP302">
        <f>'B 103 Q2 2023'!AP302</f>
        <v>23875900</v>
      </c>
      <c r="AQ302">
        <f>'B 103 Q2 2023'!AQ302</f>
        <v>31228741</v>
      </c>
      <c r="AR302">
        <f>'B 103 Q2 2023'!AR302</f>
        <v>25582366</v>
      </c>
      <c r="AS302">
        <f>'B 103 Q2 2023'!AS302</f>
        <v>5646375</v>
      </c>
      <c r="AT302">
        <f>'B 103 Q2 2023'!AT302</f>
        <v>6853515</v>
      </c>
      <c r="AU302">
        <f>'B 103 Q2 2023'!AU302</f>
        <v>159.50082204278277</v>
      </c>
      <c r="AV302">
        <f>'B 103 Q2 2023'!AV302</f>
        <v>26.363293272386112</v>
      </c>
      <c r="AW302">
        <f>'B 103 Q2 2023'!AW302</f>
        <v>42.049669487005502</v>
      </c>
      <c r="AX302">
        <f>'B 103 Q2 2023'!AX302</f>
        <v>38200570</v>
      </c>
      <c r="AY302">
        <f>'B 103 Q2 2023'!AY302</f>
        <v>16221453</v>
      </c>
      <c r="AZ302">
        <f>'B 103 Q2 2023'!AZ302</f>
        <v>6420839</v>
      </c>
      <c r="BA302">
        <f>'B 103 Q2 2023'!BA302</f>
        <v>4970216</v>
      </c>
      <c r="BB302">
        <f>'B 103 Q2 2023'!BB302</f>
        <v>2511570</v>
      </c>
      <c r="BC302">
        <f>'B 103 Q2 2023'!BC302</f>
        <v>2318828</v>
      </c>
      <c r="BD302">
        <f>'B 103 Q2 2023'!BD302</f>
        <v>15608224</v>
      </c>
      <c r="BF302">
        <f t="shared" si="18"/>
        <v>159.50082204278277</v>
      </c>
      <c r="BG302">
        <f t="shared" si="16"/>
        <v>9118855</v>
      </c>
      <c r="BH302">
        <f t="shared" si="17"/>
        <v>5717121.0049024429</v>
      </c>
      <c r="BI302">
        <f t="shared" si="19"/>
        <v>2986014.0049024429</v>
      </c>
    </row>
    <row r="303" spans="1:61" x14ac:dyDescent="0.25">
      <c r="A303" t="str">
        <f>'B 103 Q2 2023'!A303</f>
        <v>2019Q3</v>
      </c>
      <c r="B303">
        <f>'B 103 Q2 2023'!B303</f>
        <v>47144101</v>
      </c>
      <c r="C303">
        <f>'B 103 Q2 2023'!C303</f>
        <v>24532248</v>
      </c>
      <c r="D303">
        <f>'B 103 Q2 2023'!D303</f>
        <v>13898360</v>
      </c>
      <c r="E303">
        <f>'B 103 Q2 2023'!E303</f>
        <v>5230616</v>
      </c>
      <c r="F303">
        <f>'B 103 Q2 2023'!F303</f>
        <v>2768068</v>
      </c>
      <c r="G303">
        <f>'B 103 Q2 2023'!G303</f>
        <v>2635204</v>
      </c>
      <c r="H303">
        <f>'B 103 Q2 2023'!H303</f>
        <v>22611853</v>
      </c>
      <c r="I303">
        <f>'B 103 Q2 2023'!I303</f>
        <v>114639</v>
      </c>
      <c r="J303">
        <f>'B 103 Q2 2023'!J303</f>
        <v>1421325</v>
      </c>
      <c r="K303">
        <f>'B 103 Q2 2023'!K303</f>
        <v>192091</v>
      </c>
      <c r="L303">
        <f>'B 103 Q2 2023'!L303</f>
        <v>555533</v>
      </c>
      <c r="M303">
        <f>'B 103 Q2 2023'!M303</f>
        <v>11012</v>
      </c>
      <c r="N303">
        <f>'B 103 Q2 2023'!N303</f>
        <v>305455</v>
      </c>
      <c r="O303">
        <f>'B 103 Q2 2023'!O303</f>
        <v>207804</v>
      </c>
      <c r="P303">
        <f>'B 103 Q2 2023'!P303</f>
        <v>56134</v>
      </c>
      <c r="Q303">
        <f>'B 103 Q2 2023'!Q303</f>
        <v>18711</v>
      </c>
      <c r="R303">
        <f>'B 103 Q2 2023'!R303</f>
        <v>22806</v>
      </c>
      <c r="S303">
        <f>'B 103 Q2 2023'!S303</f>
        <v>71079</v>
      </c>
      <c r="T303">
        <f>'B 103 Q2 2023'!T303</f>
        <v>35867</v>
      </c>
      <c r="U303">
        <f>'B 103 Q2 2023'!U303</f>
        <v>35212</v>
      </c>
      <c r="V303">
        <f>'B 103 Q2 2023'!V303</f>
        <v>58830</v>
      </c>
      <c r="W303">
        <f>'B 103 Q2 2023'!W303</f>
        <v>2132960</v>
      </c>
      <c r="X303">
        <f>'B 103 Q2 2023'!X303</f>
        <v>5824222</v>
      </c>
      <c r="Y303">
        <f>'B 103 Q2 2023'!Y303</f>
        <v>1246</v>
      </c>
      <c r="Z303">
        <f>'B 103 Q2 2023'!Z303</f>
        <v>308822</v>
      </c>
      <c r="AA303">
        <f>'B 103 Q2 2023'!AA303</f>
        <v>3960612</v>
      </c>
      <c r="AB303">
        <f>'B 103 Q2 2023'!AB303</f>
        <v>7654027</v>
      </c>
      <c r="AC303">
        <f>'B 103 Q2 2023'!AC303</f>
        <v>23158250</v>
      </c>
      <c r="AD303">
        <f>'B 103 Q2 2023'!AD303</f>
        <v>6634391</v>
      </c>
      <c r="AE303">
        <f>'B 103 Q2 2023'!AE303</f>
        <v>216317</v>
      </c>
      <c r="AF303">
        <f>'B 103 Q2 2023'!AF303</f>
        <v>593674</v>
      </c>
      <c r="AG303">
        <f>'B 103 Q2 2023'!AG303</f>
        <v>5824400</v>
      </c>
      <c r="AH303">
        <f>'B 103 Q2 2023'!AH303</f>
        <v>3548769</v>
      </c>
      <c r="AI303">
        <f>'B 103 Q2 2023'!AI303</f>
        <v>1025553</v>
      </c>
      <c r="AJ303">
        <f>'B 103 Q2 2023'!AJ303</f>
        <v>1809898</v>
      </c>
      <c r="AK303">
        <f>'B 103 Q2 2023'!AK303</f>
        <v>713318</v>
      </c>
      <c r="AL303">
        <f>'B 103 Q2 2023'!AL303</f>
        <v>384749</v>
      </c>
      <c r="AM303">
        <f>'B 103 Q2 2023'!AM303</f>
        <v>2881917</v>
      </c>
      <c r="AN303">
        <f>'B 103 Q2 2023'!AN303</f>
        <v>270274</v>
      </c>
      <c r="AO303">
        <f>'B 103 Q2 2023'!AO303</f>
        <v>9438150</v>
      </c>
      <c r="AP303">
        <f>'B 103 Q2 2023'!AP303</f>
        <v>23985851</v>
      </c>
      <c r="AQ303">
        <f>'B 103 Q2 2023'!AQ303</f>
        <v>31323469</v>
      </c>
      <c r="AR303">
        <f>'B 103 Q2 2023'!AR303</f>
        <v>25597362</v>
      </c>
      <c r="AS303">
        <f>'B 103 Q2 2023'!AS303</f>
        <v>5726107</v>
      </c>
      <c r="AT303">
        <f>'B 103 Q2 2023'!AT303</f>
        <v>6914221</v>
      </c>
      <c r="AU303">
        <f>'B 103 Q2 2023'!AU303</f>
        <v>159.41769056699272</v>
      </c>
      <c r="AV303">
        <f>'B 103 Q2 2023'!AV303</f>
        <v>26.631211570226689</v>
      </c>
      <c r="AW303">
        <f>'B 103 Q2 2023'!AW303</f>
        <v>42.45486245526515</v>
      </c>
      <c r="AX303">
        <f>'B 103 Q2 2023'!AX303</f>
        <v>39084712</v>
      </c>
      <c r="AY303">
        <f>'B 103 Q2 2023'!AY303</f>
        <v>16472859</v>
      </c>
      <c r="AZ303">
        <f>'B 103 Q2 2023'!AZ303</f>
        <v>6516624</v>
      </c>
      <c r="BA303">
        <f>'B 103 Q2 2023'!BA303</f>
        <v>5010518</v>
      </c>
      <c r="BB303">
        <f>'B 103 Q2 2023'!BB303</f>
        <v>2551385</v>
      </c>
      <c r="BC303">
        <f>'B 103 Q2 2023'!BC303</f>
        <v>2394332</v>
      </c>
      <c r="BD303">
        <f>'B 103 Q2 2023'!BD303</f>
        <v>15926462</v>
      </c>
      <c r="BF303">
        <f t="shared" si="18"/>
        <v>159.41769056699272</v>
      </c>
      <c r="BG303">
        <f t="shared" si="16"/>
        <v>9438150</v>
      </c>
      <c r="BH303">
        <f t="shared" si="17"/>
        <v>5920390.6206593616</v>
      </c>
      <c r="BI303">
        <f t="shared" si="19"/>
        <v>3152322.6206593616</v>
      </c>
    </row>
    <row r="304" spans="1:61" x14ac:dyDescent="0.25">
      <c r="A304" t="str">
        <f>'B 103 Q2 2023'!A304</f>
        <v>2019Q4</v>
      </c>
      <c r="B304">
        <f>'B 103 Q2 2023'!B304</f>
        <v>48368797</v>
      </c>
      <c r="C304">
        <f>'B 103 Q2 2023'!C304</f>
        <v>24520611</v>
      </c>
      <c r="D304">
        <f>'B 103 Q2 2023'!D304</f>
        <v>13821520</v>
      </c>
      <c r="E304">
        <f>'B 103 Q2 2023'!E304</f>
        <v>5258948</v>
      </c>
      <c r="F304">
        <f>'B 103 Q2 2023'!F304</f>
        <v>2793540</v>
      </c>
      <c r="G304">
        <f>'B 103 Q2 2023'!G304</f>
        <v>2646603</v>
      </c>
      <c r="H304">
        <f>'B 103 Q2 2023'!H304</f>
        <v>23848186</v>
      </c>
      <c r="I304">
        <f>'B 103 Q2 2023'!I304</f>
        <v>130983</v>
      </c>
      <c r="J304">
        <f>'B 103 Q2 2023'!J304</f>
        <v>1308329</v>
      </c>
      <c r="K304">
        <f>'B 103 Q2 2023'!K304</f>
        <v>201454</v>
      </c>
      <c r="L304">
        <f>'B 103 Q2 2023'!L304</f>
        <v>589865</v>
      </c>
      <c r="M304">
        <f>'B 103 Q2 2023'!M304</f>
        <v>13384</v>
      </c>
      <c r="N304">
        <f>'B 103 Q2 2023'!N304</f>
        <v>326633</v>
      </c>
      <c r="O304">
        <f>'B 103 Q2 2023'!O304</f>
        <v>217568</v>
      </c>
      <c r="P304">
        <f>'B 103 Q2 2023'!P304</f>
        <v>63629</v>
      </c>
      <c r="Q304">
        <f>'B 103 Q2 2023'!Q304</f>
        <v>21210</v>
      </c>
      <c r="R304">
        <f>'B 103 Q2 2023'!R304</f>
        <v>24226</v>
      </c>
      <c r="S304">
        <f>'B 103 Q2 2023'!S304</f>
        <v>72245</v>
      </c>
      <c r="T304">
        <f>'B 103 Q2 2023'!T304</f>
        <v>36419</v>
      </c>
      <c r="U304">
        <f>'B 103 Q2 2023'!U304</f>
        <v>35826</v>
      </c>
      <c r="V304">
        <f>'B 103 Q2 2023'!V304</f>
        <v>72078</v>
      </c>
      <c r="W304">
        <f>'B 103 Q2 2023'!W304</f>
        <v>2317738</v>
      </c>
      <c r="X304">
        <f>'B 103 Q2 2023'!X304</f>
        <v>6214598</v>
      </c>
      <c r="Y304">
        <f>'B 103 Q2 2023'!Y304</f>
        <v>1313</v>
      </c>
      <c r="Z304">
        <f>'B 103 Q2 2023'!Z304</f>
        <v>326381</v>
      </c>
      <c r="AA304">
        <f>'B 103 Q2 2023'!AA304</f>
        <v>4053223</v>
      </c>
      <c r="AB304">
        <f>'B 103 Q2 2023'!AB304</f>
        <v>8219962</v>
      </c>
      <c r="AC304">
        <f>'B 103 Q2 2023'!AC304</f>
        <v>23644422</v>
      </c>
      <c r="AD304">
        <f>'B 103 Q2 2023'!AD304</f>
        <v>6622302</v>
      </c>
      <c r="AE304">
        <f>'B 103 Q2 2023'!AE304</f>
        <v>194530</v>
      </c>
      <c r="AF304">
        <f>'B 103 Q2 2023'!AF304</f>
        <v>601180</v>
      </c>
      <c r="AG304">
        <f>'B 103 Q2 2023'!AG304</f>
        <v>5826592</v>
      </c>
      <c r="AH304">
        <f>'B 103 Q2 2023'!AH304</f>
        <v>3608950</v>
      </c>
      <c r="AI304">
        <f>'B 103 Q2 2023'!AI304</f>
        <v>1030517</v>
      </c>
      <c r="AJ304">
        <f>'B 103 Q2 2023'!AJ304</f>
        <v>1837629</v>
      </c>
      <c r="AK304">
        <f>'B 103 Q2 2023'!AK304</f>
        <v>740804</v>
      </c>
      <c r="AL304">
        <f>'B 103 Q2 2023'!AL304</f>
        <v>392335</v>
      </c>
      <c r="AM304">
        <f>'B 103 Q2 2023'!AM304</f>
        <v>2920483</v>
      </c>
      <c r="AN304">
        <f>'B 103 Q2 2023'!AN304</f>
        <v>267738</v>
      </c>
      <c r="AO304">
        <f>'B 103 Q2 2023'!AO304</f>
        <v>9832614</v>
      </c>
      <c r="AP304">
        <f>'B 103 Q2 2023'!AP304</f>
        <v>24724375</v>
      </c>
      <c r="AQ304">
        <f>'B 103 Q2 2023'!AQ304</f>
        <v>33680146</v>
      </c>
      <c r="AR304">
        <f>'B 103 Q2 2023'!AR304</f>
        <v>27633557</v>
      </c>
      <c r="AS304">
        <f>'B 103 Q2 2023'!AS304</f>
        <v>6046589</v>
      </c>
      <c r="AT304">
        <f>'B 103 Q2 2023'!AT304</f>
        <v>7497758</v>
      </c>
      <c r="AU304">
        <f>'B 103 Q2 2023'!AU304</f>
        <v>166.54780296399332</v>
      </c>
      <c r="AV304">
        <f>'B 103 Q2 2023'!AV304</f>
        <v>24.846460265430274</v>
      </c>
      <c r="AW304">
        <f>'B 103 Q2 2023'!AW304</f>
        <v>41.381233686395689</v>
      </c>
      <c r="AX304">
        <f>'B 103 Q2 2023'!AX304</f>
        <v>40434446</v>
      </c>
      <c r="AY304">
        <f>'B 103 Q2 2023'!AY304</f>
        <v>16586260</v>
      </c>
      <c r="AZ304">
        <f>'B 103 Q2 2023'!AZ304</f>
        <v>6599664</v>
      </c>
      <c r="BA304">
        <f>'B 103 Q2 2023'!BA304</f>
        <v>5044628</v>
      </c>
      <c r="BB304">
        <f>'B 103 Q2 2023'!BB304</f>
        <v>2592413</v>
      </c>
      <c r="BC304">
        <f>'B 103 Q2 2023'!BC304</f>
        <v>2349555</v>
      </c>
      <c r="BD304">
        <f>'B 103 Q2 2023'!BD304</f>
        <v>16790024</v>
      </c>
      <c r="BF304">
        <f t="shared" si="18"/>
        <v>166.54780296399332</v>
      </c>
      <c r="BG304">
        <f t="shared" si="16"/>
        <v>9832614</v>
      </c>
      <c r="BH304">
        <f t="shared" si="17"/>
        <v>5903778.8700975869</v>
      </c>
      <c r="BI304">
        <f t="shared" si="19"/>
        <v>3110238.8700975869</v>
      </c>
    </row>
    <row r="305" spans="1:61" x14ac:dyDescent="0.25">
      <c r="A305" t="str">
        <f>'B 103 Q2 2023'!A305</f>
        <v>2020Q1</v>
      </c>
      <c r="B305">
        <f>'B 103 Q2 2023'!B305</f>
        <v>47142300</v>
      </c>
      <c r="C305">
        <f>'B 103 Q2 2023'!C305</f>
        <v>24798464</v>
      </c>
      <c r="D305">
        <f>'B 103 Q2 2023'!D305</f>
        <v>14042415</v>
      </c>
      <c r="E305">
        <f>'B 103 Q2 2023'!E305</f>
        <v>5307300</v>
      </c>
      <c r="F305">
        <f>'B 103 Q2 2023'!F305</f>
        <v>2845554</v>
      </c>
      <c r="G305">
        <f>'B 103 Q2 2023'!G305</f>
        <v>2603195</v>
      </c>
      <c r="H305">
        <f>'B 103 Q2 2023'!H305</f>
        <v>22343836</v>
      </c>
      <c r="I305">
        <f>'B 103 Q2 2023'!I305</f>
        <v>109832</v>
      </c>
      <c r="J305">
        <f>'B 103 Q2 2023'!J305</f>
        <v>1584452</v>
      </c>
      <c r="K305">
        <f>'B 103 Q2 2023'!K305</f>
        <v>293826</v>
      </c>
      <c r="L305">
        <f>'B 103 Q2 2023'!L305</f>
        <v>706522</v>
      </c>
      <c r="M305">
        <f>'B 103 Q2 2023'!M305</f>
        <v>26913</v>
      </c>
      <c r="N305">
        <f>'B 103 Q2 2023'!N305</f>
        <v>366223</v>
      </c>
      <c r="O305">
        <f>'B 103 Q2 2023'!O305</f>
        <v>222463</v>
      </c>
      <c r="P305">
        <f>'B 103 Q2 2023'!P305</f>
        <v>91502</v>
      </c>
      <c r="Q305">
        <f>'B 103 Q2 2023'!Q305</f>
        <v>30501</v>
      </c>
      <c r="R305">
        <f>'B 103 Q2 2023'!R305</f>
        <v>21757</v>
      </c>
      <c r="S305">
        <f>'B 103 Q2 2023'!S305</f>
        <v>73141</v>
      </c>
      <c r="T305">
        <f>'B 103 Q2 2023'!T305</f>
        <v>38424</v>
      </c>
      <c r="U305">
        <f>'B 103 Q2 2023'!U305</f>
        <v>34717</v>
      </c>
      <c r="V305">
        <f>'B 103 Q2 2023'!V305</f>
        <v>36791</v>
      </c>
      <c r="W305">
        <f>'B 103 Q2 2023'!W305</f>
        <v>1832349</v>
      </c>
      <c r="X305">
        <f>'B 103 Q2 2023'!X305</f>
        <v>4747961</v>
      </c>
      <c r="Y305">
        <f>'B 103 Q2 2023'!Y305</f>
        <v>1378</v>
      </c>
      <c r="Z305">
        <f>'B 103 Q2 2023'!Z305</f>
        <v>276633</v>
      </c>
      <c r="AA305">
        <f>'B 103 Q2 2023'!AA305</f>
        <v>3916904</v>
      </c>
      <c r="AB305">
        <f>'B 103 Q2 2023'!AB305</f>
        <v>8370911</v>
      </c>
      <c r="AC305">
        <f>'B 103 Q2 2023'!AC305</f>
        <v>24164219</v>
      </c>
      <c r="AD305">
        <f>'B 103 Q2 2023'!AD305</f>
        <v>6862374</v>
      </c>
      <c r="AE305">
        <f>'B 103 Q2 2023'!AE305</f>
        <v>243129</v>
      </c>
      <c r="AF305">
        <f>'B 103 Q2 2023'!AF305</f>
        <v>604448</v>
      </c>
      <c r="AG305">
        <f>'B 103 Q2 2023'!AG305</f>
        <v>6014797</v>
      </c>
      <c r="AH305">
        <f>'B 103 Q2 2023'!AH305</f>
        <v>4130972</v>
      </c>
      <c r="AI305">
        <f>'B 103 Q2 2023'!AI305</f>
        <v>1458325</v>
      </c>
      <c r="AJ305">
        <f>'B 103 Q2 2023'!AJ305</f>
        <v>1924021</v>
      </c>
      <c r="AK305">
        <f>'B 103 Q2 2023'!AK305</f>
        <v>748626</v>
      </c>
      <c r="AL305">
        <f>'B 103 Q2 2023'!AL305</f>
        <v>379227</v>
      </c>
      <c r="AM305">
        <f>'B 103 Q2 2023'!AM305</f>
        <v>2754846</v>
      </c>
      <c r="AN305">
        <f>'B 103 Q2 2023'!AN305</f>
        <v>291816</v>
      </c>
      <c r="AO305">
        <f>'B 103 Q2 2023'!AO305</f>
        <v>9744985</v>
      </c>
      <c r="AP305">
        <f>'B 103 Q2 2023'!AP305</f>
        <v>22978080</v>
      </c>
      <c r="AQ305">
        <f>'B 103 Q2 2023'!AQ305</f>
        <v>27002563</v>
      </c>
      <c r="AR305">
        <f>'B 103 Q2 2023'!AR305</f>
        <v>22367532</v>
      </c>
      <c r="AS305">
        <f>'B 103 Q2 2023'!AS305</f>
        <v>4635031</v>
      </c>
      <c r="AT305">
        <f>'B 103 Q2 2023'!AT305</f>
        <v>6000951</v>
      </c>
      <c r="AU305">
        <f>'B 103 Q2 2023'!AU305</f>
        <v>143.63042434280561</v>
      </c>
      <c r="AV305">
        <f>'B 103 Q2 2023'!AV305</f>
        <v>33.309621896986911</v>
      </c>
      <c r="AW305">
        <f>'B 103 Q2 2023'!AW305</f>
        <v>47.842751277626405</v>
      </c>
      <c r="AX305">
        <f>'B 103 Q2 2023'!AX305</f>
        <v>38990353</v>
      </c>
      <c r="AY305">
        <f>'B 103 Q2 2023'!AY305</f>
        <v>16646517</v>
      </c>
      <c r="AZ305">
        <f>'B 103 Q2 2023'!AZ305</f>
        <v>6642947</v>
      </c>
      <c r="BA305">
        <f>'B 103 Q2 2023'!BA305</f>
        <v>5063807</v>
      </c>
      <c r="BB305">
        <f>'B 103 Q2 2023'!BB305</f>
        <v>2635097</v>
      </c>
      <c r="BC305">
        <f>'B 103 Q2 2023'!BC305</f>
        <v>2304666</v>
      </c>
      <c r="BD305">
        <f>'B 103 Q2 2023'!BD305</f>
        <v>14826134</v>
      </c>
      <c r="BF305">
        <f t="shared" si="18"/>
        <v>143.63042434280561</v>
      </c>
      <c r="BG305">
        <f t="shared" si="16"/>
        <v>9744985</v>
      </c>
      <c r="BH305">
        <f t="shared" si="17"/>
        <v>6784763.7745199781</v>
      </c>
      <c r="BI305">
        <f t="shared" si="19"/>
        <v>3939209.7745199781</v>
      </c>
    </row>
    <row r="306" spans="1:61" x14ac:dyDescent="0.25">
      <c r="A306" t="str">
        <f>'B 103 Q2 2023'!A306</f>
        <v>2020Q2</v>
      </c>
      <c r="B306">
        <f>'B 103 Q2 2023'!B306</f>
        <v>47864520</v>
      </c>
      <c r="C306">
        <f>'B 103 Q2 2023'!C306</f>
        <v>24577541</v>
      </c>
      <c r="D306">
        <f>'B 103 Q2 2023'!D306</f>
        <v>13783595</v>
      </c>
      <c r="E306">
        <f>'B 103 Q2 2023'!E306</f>
        <v>5323185</v>
      </c>
      <c r="F306">
        <f>'B 103 Q2 2023'!F306</f>
        <v>2927019</v>
      </c>
      <c r="G306">
        <f>'B 103 Q2 2023'!G306</f>
        <v>2543742</v>
      </c>
      <c r="H306">
        <f>'B 103 Q2 2023'!H306</f>
        <v>23286979</v>
      </c>
      <c r="I306">
        <f>'B 103 Q2 2023'!I306</f>
        <v>141387</v>
      </c>
      <c r="J306">
        <f>'B 103 Q2 2023'!J306</f>
        <v>1884775</v>
      </c>
      <c r="K306">
        <f>'B 103 Q2 2023'!K306</f>
        <v>318606</v>
      </c>
      <c r="L306">
        <f>'B 103 Q2 2023'!L306</f>
        <v>757406</v>
      </c>
      <c r="M306">
        <f>'B 103 Q2 2023'!M306</f>
        <v>31246</v>
      </c>
      <c r="N306">
        <f>'B 103 Q2 2023'!N306</f>
        <v>377961</v>
      </c>
      <c r="O306">
        <f>'B 103 Q2 2023'!O306</f>
        <v>209581</v>
      </c>
      <c r="P306">
        <f>'B 103 Q2 2023'!P306</f>
        <v>111208</v>
      </c>
      <c r="Q306">
        <f>'B 103 Q2 2023'!Q306</f>
        <v>37069</v>
      </c>
      <c r="R306">
        <f>'B 103 Q2 2023'!R306</f>
        <v>20103</v>
      </c>
      <c r="S306">
        <f>'B 103 Q2 2023'!S306</f>
        <v>75287</v>
      </c>
      <c r="T306">
        <f>'B 103 Q2 2023'!T306</f>
        <v>40429</v>
      </c>
      <c r="U306">
        <f>'B 103 Q2 2023'!U306</f>
        <v>34858</v>
      </c>
      <c r="V306">
        <f>'B 103 Q2 2023'!V306</f>
        <v>57629</v>
      </c>
      <c r="W306">
        <f>'B 103 Q2 2023'!W306</f>
        <v>2165023</v>
      </c>
      <c r="X306">
        <f>'B 103 Q2 2023'!X306</f>
        <v>5617274</v>
      </c>
      <c r="Y306">
        <f>'B 103 Q2 2023'!Y306</f>
        <v>1295</v>
      </c>
      <c r="Z306">
        <f>'B 103 Q2 2023'!Z306</f>
        <v>321161</v>
      </c>
      <c r="AA306">
        <f>'B 103 Q2 2023'!AA306</f>
        <v>3664319</v>
      </c>
      <c r="AB306">
        <f>'B 103 Q2 2023'!AB306</f>
        <v>7873610</v>
      </c>
      <c r="AC306">
        <f>'B 103 Q2 2023'!AC306</f>
        <v>23873958</v>
      </c>
      <c r="AD306">
        <f>'B 103 Q2 2023'!AD306</f>
        <v>7239360</v>
      </c>
      <c r="AE306">
        <f>'B 103 Q2 2023'!AE306</f>
        <v>166104</v>
      </c>
      <c r="AF306">
        <f>'B 103 Q2 2023'!AF306</f>
        <v>606136</v>
      </c>
      <c r="AG306">
        <f>'B 103 Q2 2023'!AG306</f>
        <v>6467120</v>
      </c>
      <c r="AH306">
        <f>'B 103 Q2 2023'!AH306</f>
        <v>4215434</v>
      </c>
      <c r="AI306">
        <f>'B 103 Q2 2023'!AI306</f>
        <v>1504451</v>
      </c>
      <c r="AJ306">
        <f>'B 103 Q2 2023'!AJ306</f>
        <v>1958002</v>
      </c>
      <c r="AK306">
        <f>'B 103 Q2 2023'!AK306</f>
        <v>752980</v>
      </c>
      <c r="AL306">
        <f>'B 103 Q2 2023'!AL306</f>
        <v>363666</v>
      </c>
      <c r="AM306">
        <f>'B 103 Q2 2023'!AM306</f>
        <v>2567466</v>
      </c>
      <c r="AN306">
        <f>'B 103 Q2 2023'!AN306</f>
        <v>318697</v>
      </c>
      <c r="AO306">
        <f>'B 103 Q2 2023'!AO306</f>
        <v>9169335</v>
      </c>
      <c r="AP306">
        <f>'B 103 Q2 2023'!AP306</f>
        <v>23990562</v>
      </c>
      <c r="AQ306">
        <f>'B 103 Q2 2023'!AQ306</f>
        <v>33390819</v>
      </c>
      <c r="AR306">
        <f>'B 103 Q2 2023'!AR306</f>
        <v>27793873</v>
      </c>
      <c r="AS306">
        <f>'B 103 Q2 2023'!AS306</f>
        <v>5596946</v>
      </c>
      <c r="AT306">
        <f>'B 103 Q2 2023'!AT306</f>
        <v>7192800</v>
      </c>
      <c r="AU306">
        <f>'B 103 Q2 2023'!AU306</f>
        <v>169.16493342879869</v>
      </c>
      <c r="AV306">
        <f>'B 103 Q2 2023'!AV306</f>
        <v>28.225165372288899</v>
      </c>
      <c r="AW306">
        <f>'B 103 Q2 2023'!AW306</f>
        <v>47.747082212200866</v>
      </c>
      <c r="AX306">
        <f>'B 103 Q2 2023'!AX306</f>
        <v>39943484</v>
      </c>
      <c r="AY306">
        <f>'B 103 Q2 2023'!AY306</f>
        <v>16656505</v>
      </c>
      <c r="AZ306">
        <f>'B 103 Q2 2023'!AZ306</f>
        <v>6672594</v>
      </c>
      <c r="BA306">
        <f>'B 103 Q2 2023'!BA306</f>
        <v>5060317</v>
      </c>
      <c r="BB306">
        <f>'B 103 Q2 2023'!BB306</f>
        <v>2673438</v>
      </c>
      <c r="BC306">
        <f>'B 103 Q2 2023'!BC306</f>
        <v>2250156</v>
      </c>
      <c r="BD306">
        <f>'B 103 Q2 2023'!BD306</f>
        <v>16069526</v>
      </c>
      <c r="BF306">
        <f t="shared" si="18"/>
        <v>169.16493342879869</v>
      </c>
      <c r="BG306">
        <f t="shared" si="16"/>
        <v>9169335</v>
      </c>
      <c r="BH306">
        <f t="shared" si="17"/>
        <v>5420352.087248249</v>
      </c>
      <c r="BI306">
        <f t="shared" si="19"/>
        <v>2493333.087248249</v>
      </c>
    </row>
    <row r="307" spans="1:61" x14ac:dyDescent="0.25">
      <c r="A307" t="str">
        <f>'B 103 Q2 2023'!A307</f>
        <v>2020Q3</v>
      </c>
      <c r="B307">
        <f>'B 103 Q2 2023'!B307</f>
        <v>48883302</v>
      </c>
      <c r="C307">
        <f>'B 103 Q2 2023'!C307</f>
        <v>24957560</v>
      </c>
      <c r="D307">
        <f>'B 103 Q2 2023'!D307</f>
        <v>14050422</v>
      </c>
      <c r="E307">
        <f>'B 103 Q2 2023'!E307</f>
        <v>5324215</v>
      </c>
      <c r="F307">
        <f>'B 103 Q2 2023'!F307</f>
        <v>2978438</v>
      </c>
      <c r="G307">
        <f>'B 103 Q2 2023'!G307</f>
        <v>2604485</v>
      </c>
      <c r="H307">
        <f>'B 103 Q2 2023'!H307</f>
        <v>23925742</v>
      </c>
      <c r="I307">
        <f>'B 103 Q2 2023'!I307</f>
        <v>153262</v>
      </c>
      <c r="J307">
        <f>'B 103 Q2 2023'!J307</f>
        <v>1872493</v>
      </c>
      <c r="K307">
        <f>'B 103 Q2 2023'!K307</f>
        <v>313457</v>
      </c>
      <c r="L307">
        <f>'B 103 Q2 2023'!L307</f>
        <v>722539</v>
      </c>
      <c r="M307">
        <f>'B 103 Q2 2023'!M307</f>
        <v>28682</v>
      </c>
      <c r="N307">
        <f>'B 103 Q2 2023'!N307</f>
        <v>365454</v>
      </c>
      <c r="O307">
        <f>'B 103 Q2 2023'!O307</f>
        <v>221839</v>
      </c>
      <c r="P307">
        <f>'B 103 Q2 2023'!P307</f>
        <v>94063</v>
      </c>
      <c r="Q307">
        <f>'B 103 Q2 2023'!Q307</f>
        <v>31354</v>
      </c>
      <c r="R307">
        <f>'B 103 Q2 2023'!R307</f>
        <v>18198</v>
      </c>
      <c r="S307">
        <f>'B 103 Q2 2023'!S307</f>
        <v>77487</v>
      </c>
      <c r="T307">
        <f>'B 103 Q2 2023'!T307</f>
        <v>42434</v>
      </c>
      <c r="U307">
        <f>'B 103 Q2 2023'!U307</f>
        <v>35053</v>
      </c>
      <c r="V307">
        <f>'B 103 Q2 2023'!V307</f>
        <v>36530</v>
      </c>
      <c r="W307">
        <f>'B 103 Q2 2023'!W307</f>
        <v>2312758</v>
      </c>
      <c r="X307">
        <f>'B 103 Q2 2023'!X307</f>
        <v>5928596</v>
      </c>
      <c r="Y307">
        <f>'B 103 Q2 2023'!Y307</f>
        <v>1293</v>
      </c>
      <c r="Z307">
        <f>'B 103 Q2 2023'!Z307</f>
        <v>342141</v>
      </c>
      <c r="AA307">
        <f>'B 103 Q2 2023'!AA307</f>
        <v>3823346</v>
      </c>
      <c r="AB307">
        <f>'B 103 Q2 2023'!AB307</f>
        <v>7947704</v>
      </c>
      <c r="AC307">
        <f>'B 103 Q2 2023'!AC307</f>
        <v>23611162</v>
      </c>
      <c r="AD307">
        <f>'B 103 Q2 2023'!AD307</f>
        <v>7261311</v>
      </c>
      <c r="AE307">
        <f>'B 103 Q2 2023'!AE307</f>
        <v>122229</v>
      </c>
      <c r="AF307">
        <f>'B 103 Q2 2023'!AF307</f>
        <v>607599</v>
      </c>
      <c r="AG307">
        <f>'B 103 Q2 2023'!AG307</f>
        <v>6531483</v>
      </c>
      <c r="AH307">
        <f>'B 103 Q2 2023'!AH307</f>
        <v>4048677</v>
      </c>
      <c r="AI307">
        <f>'B 103 Q2 2023'!AI307</f>
        <v>1299470</v>
      </c>
      <c r="AJ307">
        <f>'B 103 Q2 2023'!AJ307</f>
        <v>1993214</v>
      </c>
      <c r="AK307">
        <f>'B 103 Q2 2023'!AK307</f>
        <v>755992</v>
      </c>
      <c r="AL307">
        <f>'B 103 Q2 2023'!AL307</f>
        <v>359819</v>
      </c>
      <c r="AM307">
        <f>'B 103 Q2 2023'!AM307</f>
        <v>2699888</v>
      </c>
      <c r="AN307">
        <f>'B 103 Q2 2023'!AN307</f>
        <v>271156</v>
      </c>
      <c r="AO307">
        <f>'B 103 Q2 2023'!AO307</f>
        <v>8970311</v>
      </c>
      <c r="AP307">
        <f>'B 103 Q2 2023'!AP307</f>
        <v>25272141</v>
      </c>
      <c r="AQ307">
        <f>'B 103 Q2 2023'!AQ307</f>
        <v>36929921</v>
      </c>
      <c r="AR307">
        <f>'B 103 Q2 2023'!AR307</f>
        <v>30773533</v>
      </c>
      <c r="AS307">
        <f>'B 103 Q2 2023'!AS307</f>
        <v>6156388</v>
      </c>
      <c r="AT307">
        <f>'B 103 Q2 2023'!AT307</f>
        <v>7810253</v>
      </c>
      <c r="AU307">
        <f>'B 103 Q2 2023'!AU307</f>
        <v>177.03357402434909</v>
      </c>
      <c r="AV307">
        <f>'B 103 Q2 2023'!AV307</f>
        <v>25.279265912881101</v>
      </c>
      <c r="AW307">
        <f>'B 103 Q2 2023'!AW307</f>
        <v>44.752787932692399</v>
      </c>
      <c r="AX307">
        <f>'B 103 Q2 2023'!AX307</f>
        <v>40582764</v>
      </c>
      <c r="AY307">
        <f>'B 103 Q2 2023'!AY307</f>
        <v>16657022</v>
      </c>
      <c r="AZ307">
        <f>'B 103 Q2 2023'!AZ307</f>
        <v>6686796</v>
      </c>
      <c r="BA307">
        <f>'B 103 Q2 2023'!BA307</f>
        <v>5076099</v>
      </c>
      <c r="BB307">
        <f>'B 103 Q2 2023'!BB307</f>
        <v>2715788</v>
      </c>
      <c r="BC307">
        <f>'B 103 Q2 2023'!BC307</f>
        <v>2178339</v>
      </c>
      <c r="BD307">
        <f>'B 103 Q2 2023'!BD307</f>
        <v>16971602</v>
      </c>
      <c r="BF307">
        <f t="shared" si="18"/>
        <v>177.03357402434909</v>
      </c>
      <c r="BG307">
        <f t="shared" si="16"/>
        <v>8970311</v>
      </c>
      <c r="BH307">
        <f t="shared" si="17"/>
        <v>5067011.1866838485</v>
      </c>
      <c r="BI307">
        <f t="shared" si="19"/>
        <v>2088573.1866838485</v>
      </c>
    </row>
    <row r="308" spans="1:61" x14ac:dyDescent="0.25">
      <c r="A308" t="str">
        <f>'B 103 Q2 2023'!A308</f>
        <v>2020Q4</v>
      </c>
      <c r="B308">
        <f>'B 103 Q2 2023'!B308</f>
        <v>50537506</v>
      </c>
      <c r="C308">
        <f>'B 103 Q2 2023'!C308</f>
        <v>25566691</v>
      </c>
      <c r="D308">
        <f>'B 103 Q2 2023'!D308</f>
        <v>14484733</v>
      </c>
      <c r="E308">
        <f>'B 103 Q2 2023'!E308</f>
        <v>5344769</v>
      </c>
      <c r="F308">
        <f>'B 103 Q2 2023'!F308</f>
        <v>3066754</v>
      </c>
      <c r="G308">
        <f>'B 103 Q2 2023'!G308</f>
        <v>2670435</v>
      </c>
      <c r="H308">
        <f>'B 103 Q2 2023'!H308</f>
        <v>24970815</v>
      </c>
      <c r="I308">
        <f>'B 103 Q2 2023'!I308</f>
        <v>135012</v>
      </c>
      <c r="J308">
        <f>'B 103 Q2 2023'!J308</f>
        <v>1740850</v>
      </c>
      <c r="K308">
        <f>'B 103 Q2 2023'!K308</f>
        <v>278135</v>
      </c>
      <c r="L308">
        <f>'B 103 Q2 2023'!L308</f>
        <v>712080</v>
      </c>
      <c r="M308">
        <f>'B 103 Q2 2023'!M308</f>
        <v>36991</v>
      </c>
      <c r="N308">
        <f>'B 103 Q2 2023'!N308</f>
        <v>364336</v>
      </c>
      <c r="O308">
        <f>'B 103 Q2 2023'!O308</f>
        <v>250853</v>
      </c>
      <c r="P308">
        <f>'B 103 Q2 2023'!P308</f>
        <v>72901</v>
      </c>
      <c r="Q308">
        <f>'B 103 Q2 2023'!Q308</f>
        <v>24300</v>
      </c>
      <c r="R308">
        <f>'B 103 Q2 2023'!R308</f>
        <v>16282</v>
      </c>
      <c r="S308">
        <f>'B 103 Q2 2023'!S308</f>
        <v>80265</v>
      </c>
      <c r="T308">
        <f>'B 103 Q2 2023'!T308</f>
        <v>44439</v>
      </c>
      <c r="U308">
        <f>'B 103 Q2 2023'!U308</f>
        <v>35826</v>
      </c>
      <c r="V308">
        <f>'B 103 Q2 2023'!V308</f>
        <v>33623</v>
      </c>
      <c r="W308">
        <f>'B 103 Q2 2023'!W308</f>
        <v>2543177</v>
      </c>
      <c r="X308">
        <f>'B 103 Q2 2023'!X308</f>
        <v>6763156</v>
      </c>
      <c r="Y308">
        <f>'B 103 Q2 2023'!Y308</f>
        <v>1389</v>
      </c>
      <c r="Z308">
        <f>'B 103 Q2 2023'!Z308</f>
        <v>375704</v>
      </c>
      <c r="AA308">
        <f>'B 103 Q2 2023'!AA308</f>
        <v>3916190</v>
      </c>
      <c r="AB308">
        <f>'B 103 Q2 2023'!AB308</f>
        <v>7989907</v>
      </c>
      <c r="AC308">
        <f>'B 103 Q2 2023'!AC308</f>
        <v>23367255</v>
      </c>
      <c r="AD308">
        <f>'B 103 Q2 2023'!AD308</f>
        <v>7279825</v>
      </c>
      <c r="AE308">
        <f>'B 103 Q2 2023'!AE308</f>
        <v>132202</v>
      </c>
      <c r="AF308">
        <f>'B 103 Q2 2023'!AF308</f>
        <v>606772</v>
      </c>
      <c r="AG308">
        <f>'B 103 Q2 2023'!AG308</f>
        <v>6540851</v>
      </c>
      <c r="AH308">
        <f>'B 103 Q2 2023'!AH308</f>
        <v>3967703</v>
      </c>
      <c r="AI308">
        <f>'B 103 Q2 2023'!AI308</f>
        <v>1179967</v>
      </c>
      <c r="AJ308">
        <f>'B 103 Q2 2023'!AJ308</f>
        <v>2025698</v>
      </c>
      <c r="AK308">
        <f>'B 103 Q2 2023'!AK308</f>
        <v>762038</v>
      </c>
      <c r="AL308">
        <f>'B 103 Q2 2023'!AL308</f>
        <v>321100</v>
      </c>
      <c r="AM308">
        <f>'B 103 Q2 2023'!AM308</f>
        <v>2764601</v>
      </c>
      <c r="AN308">
        <f>'B 103 Q2 2023'!AN308</f>
        <v>275391</v>
      </c>
      <c r="AO308">
        <f>'B 103 Q2 2023'!AO308</f>
        <v>8758635</v>
      </c>
      <c r="AP308">
        <f>'B 103 Q2 2023'!AP308</f>
        <v>27170251</v>
      </c>
      <c r="AQ308">
        <f>'B 103 Q2 2023'!AQ308</f>
        <v>42497629</v>
      </c>
      <c r="AR308">
        <f>'B 103 Q2 2023'!AR308</f>
        <v>35189596</v>
      </c>
      <c r="AS308">
        <f>'B 103 Q2 2023'!AS308</f>
        <v>7308033</v>
      </c>
      <c r="AT308">
        <f>'B 103 Q2 2023'!AT308</f>
        <v>8718211</v>
      </c>
      <c r="AU308">
        <f>'B 103 Q2 2023'!AU308</f>
        <v>188.49969341478851</v>
      </c>
      <c r="AV308">
        <f>'B 103 Q2 2023'!AV308</f>
        <v>21.961034781421407</v>
      </c>
      <c r="AW308">
        <f>'B 103 Q2 2023'!AW308</f>
        <v>41.396483233694433</v>
      </c>
      <c r="AX308">
        <f>'B 103 Q2 2023'!AX308</f>
        <v>41712756</v>
      </c>
      <c r="AY308">
        <f>'B 103 Q2 2023'!AY308</f>
        <v>16741941</v>
      </c>
      <c r="AZ308">
        <f>'B 103 Q2 2023'!AZ308</f>
        <v>6717308</v>
      </c>
      <c r="BA308">
        <f>'B 103 Q2 2023'!BA308</f>
        <v>5101390</v>
      </c>
      <c r="BB308">
        <f>'B 103 Q2 2023'!BB308</f>
        <v>2762989</v>
      </c>
      <c r="BC308">
        <f>'B 103 Q2 2023'!BC308</f>
        <v>2160254</v>
      </c>
      <c r="BD308">
        <f>'B 103 Q2 2023'!BD308</f>
        <v>18345501</v>
      </c>
      <c r="BF308">
        <f t="shared" si="18"/>
        <v>188.49969341478851</v>
      </c>
      <c r="BG308">
        <f t="shared" si="16"/>
        <v>8758635</v>
      </c>
      <c r="BH308">
        <f t="shared" si="17"/>
        <v>4646498.2734623654</v>
      </c>
      <c r="BI308">
        <f t="shared" si="19"/>
        <v>1579744.2734623654</v>
      </c>
    </row>
    <row r="309" spans="1:61" x14ac:dyDescent="0.25">
      <c r="A309" t="str">
        <f>'B 103 Q2 2023'!A309</f>
        <v>2021Q1</v>
      </c>
      <c r="B309">
        <f>'B 103 Q2 2023'!B309</f>
        <v>51841540</v>
      </c>
      <c r="C309">
        <f>'B 103 Q2 2023'!C309</f>
        <v>26109496</v>
      </c>
      <c r="D309">
        <f>'B 103 Q2 2023'!D309</f>
        <v>14744676</v>
      </c>
      <c r="E309">
        <f>'B 103 Q2 2023'!E309</f>
        <v>5470114</v>
      </c>
      <c r="F309">
        <f>'B 103 Q2 2023'!F309</f>
        <v>3105895</v>
      </c>
      <c r="G309">
        <f>'B 103 Q2 2023'!G309</f>
        <v>2788811</v>
      </c>
      <c r="H309">
        <f>'B 103 Q2 2023'!H309</f>
        <v>25732044</v>
      </c>
      <c r="I309">
        <f>'B 103 Q2 2023'!I309</f>
        <v>162856</v>
      </c>
      <c r="J309">
        <f>'B 103 Q2 2023'!J309</f>
        <v>1744376</v>
      </c>
      <c r="K309">
        <f>'B 103 Q2 2023'!K309</f>
        <v>279332</v>
      </c>
      <c r="L309">
        <f>'B 103 Q2 2023'!L309</f>
        <v>747004</v>
      </c>
      <c r="M309">
        <f>'B 103 Q2 2023'!M309</f>
        <v>22385</v>
      </c>
      <c r="N309">
        <f>'B 103 Q2 2023'!N309</f>
        <v>336929</v>
      </c>
      <c r="O309">
        <f>'B 103 Q2 2023'!O309</f>
        <v>236758</v>
      </c>
      <c r="P309">
        <f>'B 103 Q2 2023'!P309</f>
        <v>60954</v>
      </c>
      <c r="Q309">
        <f>'B 103 Q2 2023'!Q309</f>
        <v>20318</v>
      </c>
      <c r="R309">
        <f>'B 103 Q2 2023'!R309</f>
        <v>18899</v>
      </c>
      <c r="S309">
        <f>'B 103 Q2 2023'!S309</f>
        <v>81439</v>
      </c>
      <c r="T309">
        <f>'B 103 Q2 2023'!T309</f>
        <v>46737</v>
      </c>
      <c r="U309">
        <f>'B 103 Q2 2023'!U309</f>
        <v>34702</v>
      </c>
      <c r="V309">
        <f>'B 103 Q2 2023'!V309</f>
        <v>40428</v>
      </c>
      <c r="W309">
        <f>'B 103 Q2 2023'!W309</f>
        <v>2691108</v>
      </c>
      <c r="X309">
        <f>'B 103 Q2 2023'!X309</f>
        <v>7157241</v>
      </c>
      <c r="Y309">
        <f>'B 103 Q2 2023'!Y309</f>
        <v>1525</v>
      </c>
      <c r="Z309">
        <f>'B 103 Q2 2023'!Z309</f>
        <v>392879</v>
      </c>
      <c r="AA309">
        <f>'B 103 Q2 2023'!AA309</f>
        <v>4067087</v>
      </c>
      <c r="AB309">
        <f>'B 103 Q2 2023'!AB309</f>
        <v>8007455</v>
      </c>
      <c r="AC309">
        <f>'B 103 Q2 2023'!AC309</f>
        <v>23600275</v>
      </c>
      <c r="AD309">
        <f>'B 103 Q2 2023'!AD309</f>
        <v>7416584</v>
      </c>
      <c r="AE309">
        <f>'B 103 Q2 2023'!AE309</f>
        <v>144023</v>
      </c>
      <c r="AF309">
        <f>'B 103 Q2 2023'!AF309</f>
        <v>608223</v>
      </c>
      <c r="AG309">
        <f>'B 103 Q2 2023'!AG309</f>
        <v>6664338</v>
      </c>
      <c r="AH309">
        <f>'B 103 Q2 2023'!AH309</f>
        <v>4044577</v>
      </c>
      <c r="AI309">
        <f>'B 103 Q2 2023'!AI309</f>
        <v>1188257</v>
      </c>
      <c r="AJ309">
        <f>'B 103 Q2 2023'!AJ309</f>
        <v>2081155</v>
      </c>
      <c r="AK309">
        <f>'B 103 Q2 2023'!AK309</f>
        <v>775165</v>
      </c>
      <c r="AL309">
        <f>'B 103 Q2 2023'!AL309</f>
        <v>323715</v>
      </c>
      <c r="AM309">
        <f>'B 103 Q2 2023'!AM309</f>
        <v>2806012</v>
      </c>
      <c r="AN309">
        <f>'B 103 Q2 2023'!AN309</f>
        <v>277142</v>
      </c>
      <c r="AO309">
        <f>'B 103 Q2 2023'!AO309</f>
        <v>8732246</v>
      </c>
      <c r="AP309">
        <f>'B 103 Q2 2023'!AP309</f>
        <v>28241264</v>
      </c>
      <c r="AQ309">
        <f>'B 103 Q2 2023'!AQ309</f>
        <v>44927125</v>
      </c>
      <c r="AR309">
        <f>'B 103 Q2 2023'!AR309</f>
        <v>37140902</v>
      </c>
      <c r="AS309">
        <f>'B 103 Q2 2023'!AS309</f>
        <v>7786223</v>
      </c>
      <c r="AT309">
        <f>'B 103 Q2 2023'!AT309</f>
        <v>9242939</v>
      </c>
      <c r="AU309">
        <f>'B 103 Q2 2023'!AU309</f>
        <v>191.81175343817512</v>
      </c>
      <c r="AV309">
        <f>'B 103 Q2 2023'!AV309</f>
        <v>21.157738964547473</v>
      </c>
      <c r="AW309">
        <f>'B 103 Q2 2023'!AW309</f>
        <v>40.583030095770496</v>
      </c>
      <c r="AX309">
        <f>'B 103 Q2 2023'!AX309</f>
        <v>42715865</v>
      </c>
      <c r="AY309">
        <f>'B 103 Q2 2023'!AY309</f>
        <v>16983821</v>
      </c>
      <c r="AZ309">
        <f>'B 103 Q2 2023'!AZ309</f>
        <v>6770813</v>
      </c>
      <c r="BA309">
        <f>'B 103 Q2 2023'!BA309</f>
        <v>5130695</v>
      </c>
      <c r="BB309">
        <f>'B 103 Q2 2023'!BB309</f>
        <v>2813916</v>
      </c>
      <c r="BC309">
        <f>'B 103 Q2 2023'!BC309</f>
        <v>2268397</v>
      </c>
      <c r="BD309">
        <f>'B 103 Q2 2023'!BD309</f>
        <v>19115590</v>
      </c>
      <c r="BF309">
        <f t="shared" si="18"/>
        <v>191.81175343817512</v>
      </c>
      <c r="BG309">
        <f t="shared" si="16"/>
        <v>8732246</v>
      </c>
      <c r="BH309">
        <f t="shared" si="17"/>
        <v>4552508.3022686522</v>
      </c>
      <c r="BI309">
        <f t="shared" si="19"/>
        <v>1446613.3022686522</v>
      </c>
    </row>
    <row r="310" spans="1:61" x14ac:dyDescent="0.25">
      <c r="A310" t="str">
        <f>'B 103 Q2 2023'!A310</f>
        <v>2021Q2</v>
      </c>
      <c r="B310">
        <f>'B 103 Q2 2023'!B310</f>
        <v>53361386</v>
      </c>
      <c r="C310">
        <f>'B 103 Q2 2023'!C310</f>
        <v>26724667</v>
      </c>
      <c r="D310">
        <f>'B 103 Q2 2023'!D310</f>
        <v>15163743</v>
      </c>
      <c r="E310">
        <f>'B 103 Q2 2023'!E310</f>
        <v>5490765</v>
      </c>
      <c r="F310">
        <f>'B 103 Q2 2023'!F310</f>
        <v>3161956</v>
      </c>
      <c r="G310">
        <f>'B 103 Q2 2023'!G310</f>
        <v>2908203</v>
      </c>
      <c r="H310">
        <f>'B 103 Q2 2023'!H310</f>
        <v>26636719</v>
      </c>
      <c r="I310">
        <f>'B 103 Q2 2023'!I310</f>
        <v>198049</v>
      </c>
      <c r="J310">
        <f>'B 103 Q2 2023'!J310</f>
        <v>1768844</v>
      </c>
      <c r="K310">
        <f>'B 103 Q2 2023'!K310</f>
        <v>290115</v>
      </c>
      <c r="L310">
        <f>'B 103 Q2 2023'!L310</f>
        <v>761084</v>
      </c>
      <c r="M310">
        <f>'B 103 Q2 2023'!M310</f>
        <v>36507</v>
      </c>
      <c r="N310">
        <f>'B 103 Q2 2023'!N310</f>
        <v>367961</v>
      </c>
      <c r="O310">
        <f>'B 103 Q2 2023'!O310</f>
        <v>271888</v>
      </c>
      <c r="P310">
        <f>'B 103 Q2 2023'!P310</f>
        <v>55627</v>
      </c>
      <c r="Q310">
        <f>'B 103 Q2 2023'!Q310</f>
        <v>18542</v>
      </c>
      <c r="R310">
        <f>'B 103 Q2 2023'!R310</f>
        <v>21904</v>
      </c>
      <c r="S310">
        <f>'B 103 Q2 2023'!S310</f>
        <v>83930</v>
      </c>
      <c r="T310">
        <f>'B 103 Q2 2023'!T310</f>
        <v>49036</v>
      </c>
      <c r="U310">
        <f>'B 103 Q2 2023'!U310</f>
        <v>34894</v>
      </c>
      <c r="V310">
        <f>'B 103 Q2 2023'!V310</f>
        <v>30913</v>
      </c>
      <c r="W310">
        <f>'B 103 Q2 2023'!W310</f>
        <v>2885874</v>
      </c>
      <c r="X310">
        <f>'B 103 Q2 2023'!X310</f>
        <v>7664285</v>
      </c>
      <c r="Y310">
        <f>'B 103 Q2 2023'!Y310</f>
        <v>1497</v>
      </c>
      <c r="Z310">
        <f>'B 103 Q2 2023'!Z310</f>
        <v>420443</v>
      </c>
      <c r="AA310">
        <f>'B 103 Q2 2023'!AA310</f>
        <v>4248387</v>
      </c>
      <c r="AB310">
        <f>'B 103 Q2 2023'!AB310</f>
        <v>7878830</v>
      </c>
      <c r="AC310">
        <f>'B 103 Q2 2023'!AC310</f>
        <v>23656398</v>
      </c>
      <c r="AD310">
        <f>'B 103 Q2 2023'!AD310</f>
        <v>7448206</v>
      </c>
      <c r="AE310">
        <f>'B 103 Q2 2023'!AE310</f>
        <v>131976</v>
      </c>
      <c r="AF310">
        <f>'B 103 Q2 2023'!AF310</f>
        <v>613217</v>
      </c>
      <c r="AG310">
        <f>'B 103 Q2 2023'!AG310</f>
        <v>6703013</v>
      </c>
      <c r="AH310">
        <f>'B 103 Q2 2023'!AH310</f>
        <v>4208541</v>
      </c>
      <c r="AI310">
        <f>'B 103 Q2 2023'!AI310</f>
        <v>1103691</v>
      </c>
      <c r="AJ310">
        <f>'B 103 Q2 2023'!AJ310</f>
        <v>2291492</v>
      </c>
      <c r="AK310">
        <f>'B 103 Q2 2023'!AK310</f>
        <v>813358</v>
      </c>
      <c r="AL310">
        <f>'B 103 Q2 2023'!AL310</f>
        <v>294804</v>
      </c>
      <c r="AM310">
        <f>'B 103 Q2 2023'!AM310</f>
        <v>2904104</v>
      </c>
      <c r="AN310">
        <f>'B 103 Q2 2023'!AN310</f>
        <v>253255</v>
      </c>
      <c r="AO310">
        <f>'B 103 Q2 2023'!AO310</f>
        <v>8547488</v>
      </c>
      <c r="AP310">
        <f>'B 103 Q2 2023'!AP310</f>
        <v>29704987</v>
      </c>
      <c r="AQ310">
        <f>'B 103 Q2 2023'!AQ310</f>
        <v>48220390</v>
      </c>
      <c r="AR310">
        <f>'B 103 Q2 2023'!AR310</f>
        <v>40271447</v>
      </c>
      <c r="AS310">
        <f>'B 103 Q2 2023'!AS310</f>
        <v>7948943</v>
      </c>
      <c r="AT310">
        <f>'B 103 Q2 2023'!AT310</f>
        <v>10057008</v>
      </c>
      <c r="AU310">
        <f>'B 103 Q2 2023'!AU310</f>
        <v>196.18725056594161</v>
      </c>
      <c r="AV310">
        <f>'B 103 Q2 2023'!AV310</f>
        <v>20.002175297652339</v>
      </c>
      <c r="AW310">
        <f>'B 103 Q2 2023'!AW310</f>
        <v>39.241717769844072</v>
      </c>
      <c r="AX310">
        <f>'B 103 Q2 2023'!AX310</f>
        <v>43822493</v>
      </c>
      <c r="AY310">
        <f>'B 103 Q2 2023'!AY310</f>
        <v>17185774</v>
      </c>
      <c r="AZ310">
        <f>'B 103 Q2 2023'!AZ310</f>
        <v>6823336</v>
      </c>
      <c r="BA310">
        <f>'B 103 Q2 2023'!BA310</f>
        <v>5164134</v>
      </c>
      <c r="BB310">
        <f>'B 103 Q2 2023'!BB310</f>
        <v>2868155</v>
      </c>
      <c r="BC310">
        <f>'B 103 Q2 2023'!BC310</f>
        <v>2330149</v>
      </c>
      <c r="BD310">
        <f>'B 103 Q2 2023'!BD310</f>
        <v>20166095</v>
      </c>
      <c r="BF310">
        <f t="shared" si="18"/>
        <v>196.18725056594161</v>
      </c>
      <c r="BG310">
        <f t="shared" si="16"/>
        <v>8547488</v>
      </c>
      <c r="BH310">
        <f t="shared" si="17"/>
        <v>4356800.9518167209</v>
      </c>
      <c r="BI310">
        <f t="shared" si="19"/>
        <v>1194844.9518167209</v>
      </c>
    </row>
    <row r="311" spans="1:61" x14ac:dyDescent="0.25">
      <c r="A311" t="str">
        <f>'B 103 Q2 2023'!A311</f>
        <v>2021Q3</v>
      </c>
      <c r="B311">
        <f>'B 103 Q2 2023'!B311</f>
        <v>55136584</v>
      </c>
      <c r="C311">
        <f>'B 103 Q2 2023'!C311</f>
        <v>28059958</v>
      </c>
      <c r="D311">
        <f>'B 103 Q2 2023'!D311</f>
        <v>16238425</v>
      </c>
      <c r="E311">
        <f>'B 103 Q2 2023'!E311</f>
        <v>5618971</v>
      </c>
      <c r="F311">
        <f>'B 103 Q2 2023'!F311</f>
        <v>3233515</v>
      </c>
      <c r="G311">
        <f>'B 103 Q2 2023'!G311</f>
        <v>2969047</v>
      </c>
      <c r="H311">
        <f>'B 103 Q2 2023'!H311</f>
        <v>27076626</v>
      </c>
      <c r="I311">
        <f>'B 103 Q2 2023'!I311</f>
        <v>165924</v>
      </c>
      <c r="J311">
        <f>'B 103 Q2 2023'!J311</f>
        <v>1955182</v>
      </c>
      <c r="K311">
        <f>'B 103 Q2 2023'!K311</f>
        <v>321779</v>
      </c>
      <c r="L311">
        <f>'B 103 Q2 2023'!L311</f>
        <v>769299</v>
      </c>
      <c r="M311">
        <f>'B 103 Q2 2023'!M311</f>
        <v>27355</v>
      </c>
      <c r="N311">
        <f>'B 103 Q2 2023'!N311</f>
        <v>376636</v>
      </c>
      <c r="O311">
        <f>'B 103 Q2 2023'!O311</f>
        <v>254007</v>
      </c>
      <c r="P311">
        <f>'B 103 Q2 2023'!P311</f>
        <v>73636</v>
      </c>
      <c r="Q311">
        <f>'B 103 Q2 2023'!Q311</f>
        <v>24545</v>
      </c>
      <c r="R311">
        <f>'B 103 Q2 2023'!R311</f>
        <v>24448</v>
      </c>
      <c r="S311">
        <f>'B 103 Q2 2023'!S311</f>
        <v>86383</v>
      </c>
      <c r="T311">
        <f>'B 103 Q2 2023'!T311</f>
        <v>51334</v>
      </c>
      <c r="U311">
        <f>'B 103 Q2 2023'!U311</f>
        <v>35049</v>
      </c>
      <c r="V311">
        <f>'B 103 Q2 2023'!V311</f>
        <v>10344</v>
      </c>
      <c r="W311">
        <f>'B 103 Q2 2023'!W311</f>
        <v>2867443</v>
      </c>
      <c r="X311">
        <f>'B 103 Q2 2023'!X311</f>
        <v>7605228</v>
      </c>
      <c r="Y311">
        <f>'B 103 Q2 2023'!Y311</f>
        <v>1416</v>
      </c>
      <c r="Z311">
        <f>'B 103 Q2 2023'!Z311</f>
        <v>423092</v>
      </c>
      <c r="AA311">
        <f>'B 103 Q2 2023'!AA311</f>
        <v>4299667</v>
      </c>
      <c r="AB311">
        <f>'B 103 Q2 2023'!AB311</f>
        <v>8166878</v>
      </c>
      <c r="AC311">
        <f>'B 103 Q2 2023'!AC311</f>
        <v>23838821</v>
      </c>
      <c r="AD311">
        <f>'B 103 Q2 2023'!AD311</f>
        <v>7518698</v>
      </c>
      <c r="AE311">
        <f>'B 103 Q2 2023'!AE311</f>
        <v>122448</v>
      </c>
      <c r="AF311">
        <f>'B 103 Q2 2023'!AF311</f>
        <v>615675</v>
      </c>
      <c r="AG311">
        <f>'B 103 Q2 2023'!AG311</f>
        <v>6780575</v>
      </c>
      <c r="AH311">
        <f>'B 103 Q2 2023'!AH311</f>
        <v>4296289</v>
      </c>
      <c r="AI311">
        <f>'B 103 Q2 2023'!AI311</f>
        <v>1061144</v>
      </c>
      <c r="AJ311">
        <f>'B 103 Q2 2023'!AJ311</f>
        <v>2384736</v>
      </c>
      <c r="AK311">
        <f>'B 103 Q2 2023'!AK311</f>
        <v>850409</v>
      </c>
      <c r="AL311">
        <f>'B 103 Q2 2023'!AL311</f>
        <v>315090</v>
      </c>
      <c r="AM311">
        <f>'B 103 Q2 2023'!AM311</f>
        <v>2995336</v>
      </c>
      <c r="AN311">
        <f>'B 103 Q2 2023'!AN311</f>
        <v>252183</v>
      </c>
      <c r="AO311">
        <f>'B 103 Q2 2023'!AO311</f>
        <v>8461225</v>
      </c>
      <c r="AP311">
        <f>'B 103 Q2 2023'!AP311</f>
        <v>31297762</v>
      </c>
      <c r="AQ311">
        <f>'B 103 Q2 2023'!AQ311</f>
        <v>48087394</v>
      </c>
      <c r="AR311">
        <f>'B 103 Q2 2023'!AR311</f>
        <v>40118591</v>
      </c>
      <c r="AS311">
        <f>'B 103 Q2 2023'!AS311</f>
        <v>7968803</v>
      </c>
      <c r="AT311">
        <f>'B 103 Q2 2023'!AT311</f>
        <v>10128347</v>
      </c>
      <c r="AU311">
        <f>'B 103 Q2 2023'!AU311</f>
        <v>186.00607996877201</v>
      </c>
      <c r="AV311">
        <f>'B 103 Q2 2023'!AV311</f>
        <v>20.295176443694199</v>
      </c>
      <c r="AW311">
        <f>'B 103 Q2 2023'!AW311</f>
        <v>37.750262125661216</v>
      </c>
      <c r="AX311">
        <f>'B 103 Q2 2023'!AX311</f>
        <v>44474545</v>
      </c>
      <c r="AY311">
        <f>'B 103 Q2 2023'!AY311</f>
        <v>17397919</v>
      </c>
      <c r="AZ311">
        <f>'B 103 Q2 2023'!AZ311</f>
        <v>6856132</v>
      </c>
      <c r="BA311">
        <f>'B 103 Q2 2023'!BA311</f>
        <v>5197449</v>
      </c>
      <c r="BB311">
        <f>'B 103 Q2 2023'!BB311</f>
        <v>2922956</v>
      </c>
      <c r="BC311">
        <f>'B 103 Q2 2023'!BC311</f>
        <v>2421382</v>
      </c>
      <c r="BD311">
        <f>'B 103 Q2 2023'!BD311</f>
        <v>20635724</v>
      </c>
      <c r="BF311">
        <f t="shared" si="18"/>
        <v>186.00607996877201</v>
      </c>
      <c r="BG311">
        <f t="shared" si="16"/>
        <v>8461225</v>
      </c>
      <c r="BH311">
        <f t="shared" si="17"/>
        <v>4548897.0045605656</v>
      </c>
      <c r="BI311">
        <f t="shared" si="19"/>
        <v>1315382.0045605656</v>
      </c>
    </row>
    <row r="312" spans="1:61" x14ac:dyDescent="0.25">
      <c r="A312" t="str">
        <f>'B 103 Q2 2023'!A312</f>
        <v>2021Q4</v>
      </c>
      <c r="B312">
        <f>'B 103 Q2 2023'!B312</f>
        <v>57064622</v>
      </c>
      <c r="C312">
        <f>'B 103 Q2 2023'!C312</f>
        <v>29071605</v>
      </c>
      <c r="D312">
        <f>'B 103 Q2 2023'!D312</f>
        <v>16874282</v>
      </c>
      <c r="E312">
        <f>'B 103 Q2 2023'!E312</f>
        <v>5785017</v>
      </c>
      <c r="F312">
        <f>'B 103 Q2 2023'!F312</f>
        <v>3302271</v>
      </c>
      <c r="G312">
        <f>'B 103 Q2 2023'!G312</f>
        <v>3110035</v>
      </c>
      <c r="H312">
        <f>'B 103 Q2 2023'!H312</f>
        <v>27993017</v>
      </c>
      <c r="I312">
        <f>'B 103 Q2 2023'!I312</f>
        <v>166295</v>
      </c>
      <c r="J312">
        <f>'B 103 Q2 2023'!J312</f>
        <v>2007086</v>
      </c>
      <c r="K312">
        <f>'B 103 Q2 2023'!K312</f>
        <v>283717</v>
      </c>
      <c r="L312">
        <f>'B 103 Q2 2023'!L312</f>
        <v>813065</v>
      </c>
      <c r="M312">
        <f>'B 103 Q2 2023'!M312</f>
        <v>26733</v>
      </c>
      <c r="N312">
        <f>'B 103 Q2 2023'!N312</f>
        <v>389739</v>
      </c>
      <c r="O312">
        <f>'B 103 Q2 2023'!O312</f>
        <v>256252</v>
      </c>
      <c r="P312">
        <f>'B 103 Q2 2023'!P312</f>
        <v>79668</v>
      </c>
      <c r="Q312">
        <f>'B 103 Q2 2023'!Q312</f>
        <v>26556</v>
      </c>
      <c r="R312">
        <f>'B 103 Q2 2023'!R312</f>
        <v>27263</v>
      </c>
      <c r="S312">
        <f>'B 103 Q2 2023'!S312</f>
        <v>89448</v>
      </c>
      <c r="T312">
        <f>'B 103 Q2 2023'!T312</f>
        <v>53632</v>
      </c>
      <c r="U312">
        <f>'B 103 Q2 2023'!U312</f>
        <v>35816</v>
      </c>
      <c r="V312">
        <f>'B 103 Q2 2023'!V312</f>
        <v>-29736</v>
      </c>
      <c r="W312">
        <f>'B 103 Q2 2023'!W312</f>
        <v>3144897</v>
      </c>
      <c r="X312">
        <f>'B 103 Q2 2023'!X312</f>
        <v>7979964</v>
      </c>
      <c r="Y312">
        <f>'B 103 Q2 2023'!Y312</f>
        <v>1545</v>
      </c>
      <c r="Z312">
        <f>'B 103 Q2 2023'!Z312</f>
        <v>444368</v>
      </c>
      <c r="AA312">
        <f>'B 103 Q2 2023'!AA312</f>
        <v>4414255</v>
      </c>
      <c r="AB312">
        <f>'B 103 Q2 2023'!AB312</f>
        <v>8261641</v>
      </c>
      <c r="AC312">
        <f>'B 103 Q2 2023'!AC312</f>
        <v>24141990</v>
      </c>
      <c r="AD312">
        <f>'B 103 Q2 2023'!AD312</f>
        <v>7497777</v>
      </c>
      <c r="AE312">
        <f>'B 103 Q2 2023'!AE312</f>
        <v>138243</v>
      </c>
      <c r="AF312">
        <f>'B 103 Q2 2023'!AF312</f>
        <v>617940</v>
      </c>
      <c r="AG312">
        <f>'B 103 Q2 2023'!AG312</f>
        <v>6741594</v>
      </c>
      <c r="AH312">
        <f>'B 103 Q2 2023'!AH312</f>
        <v>4517558</v>
      </c>
      <c r="AI312">
        <f>'B 103 Q2 2023'!AI312</f>
        <v>1142920</v>
      </c>
      <c r="AJ312">
        <f>'B 103 Q2 2023'!AJ312</f>
        <v>2491021</v>
      </c>
      <c r="AK312">
        <f>'B 103 Q2 2023'!AK312</f>
        <v>883617</v>
      </c>
      <c r="AL312">
        <f>'B 103 Q2 2023'!AL312</f>
        <v>311860</v>
      </c>
      <c r="AM312">
        <f>'B 103 Q2 2023'!AM312</f>
        <v>3194373</v>
      </c>
      <c r="AN312">
        <f>'B 103 Q2 2023'!AN312</f>
        <v>249846</v>
      </c>
      <c r="AO312">
        <f>'B 103 Q2 2023'!AO312</f>
        <v>8370576</v>
      </c>
      <c r="AP312">
        <f>'B 103 Q2 2023'!AP312</f>
        <v>32922633</v>
      </c>
      <c r="AQ312">
        <f>'B 103 Q2 2023'!AQ312</f>
        <v>51341215</v>
      </c>
      <c r="AR312">
        <f>'B 103 Q2 2023'!AR312</f>
        <v>43527260</v>
      </c>
      <c r="AS312">
        <f>'B 103 Q2 2023'!AS312</f>
        <v>7813955</v>
      </c>
      <c r="AT312">
        <f>'B 103 Q2 2023'!AT312</f>
        <v>11258172</v>
      </c>
      <c r="AU312">
        <f>'B 103 Q2 2023'!AU312</f>
        <v>190.14089102759209</v>
      </c>
      <c r="AV312">
        <f>'B 103 Q2 2023'!AV312</f>
        <v>19.194013322273779</v>
      </c>
      <c r="AW312">
        <f>'B 103 Q2 2023'!AW312</f>
        <v>36.49566795492612</v>
      </c>
      <c r="AX312">
        <f>'B 103 Q2 2023'!AX312</f>
        <v>45606858</v>
      </c>
      <c r="AY312">
        <f>'B 103 Q2 2023'!AY312</f>
        <v>17613841</v>
      </c>
      <c r="AZ312">
        <f>'B 103 Q2 2023'!AZ312</f>
        <v>6913082</v>
      </c>
      <c r="BA312">
        <f>'B 103 Q2 2023'!BA312</f>
        <v>5233029</v>
      </c>
      <c r="BB312">
        <f>'B 103 Q2 2023'!BB312</f>
        <v>2978160</v>
      </c>
      <c r="BC312">
        <f>'B 103 Q2 2023'!BC312</f>
        <v>2489570</v>
      </c>
      <c r="BD312">
        <f>'B 103 Q2 2023'!BD312</f>
        <v>21464868</v>
      </c>
      <c r="BF312">
        <f t="shared" si="18"/>
        <v>190.14089102759209</v>
      </c>
      <c r="BG312">
        <f t="shared" si="16"/>
        <v>8370576</v>
      </c>
      <c r="BH312">
        <f t="shared" si="17"/>
        <v>4402301.8692940241</v>
      </c>
      <c r="BI312">
        <f t="shared" si="19"/>
        <v>1100030.8692940241</v>
      </c>
    </row>
    <row r="313" spans="1:61" x14ac:dyDescent="0.25">
      <c r="A313" t="str">
        <f>'B 103 Q2 2023'!A313</f>
        <v>2022Q1</v>
      </c>
      <c r="B313">
        <f>'B 103 Q2 2023'!B313</f>
        <v>57037645</v>
      </c>
      <c r="C313">
        <f>'B 103 Q2 2023'!C313</f>
        <v>29173928</v>
      </c>
      <c r="D313">
        <f>'B 103 Q2 2023'!D313</f>
        <v>16551822</v>
      </c>
      <c r="E313">
        <f>'B 103 Q2 2023'!E313</f>
        <v>5924179</v>
      </c>
      <c r="F313">
        <f>'B 103 Q2 2023'!F313</f>
        <v>3381647</v>
      </c>
      <c r="G313">
        <f>'B 103 Q2 2023'!G313</f>
        <v>3316280</v>
      </c>
      <c r="H313">
        <f>'B 103 Q2 2023'!H313</f>
        <v>27863717</v>
      </c>
      <c r="I313">
        <f>'B 103 Q2 2023'!I313</f>
        <v>185599</v>
      </c>
      <c r="J313">
        <f>'B 103 Q2 2023'!J313</f>
        <v>1956455</v>
      </c>
      <c r="K313">
        <f>'B 103 Q2 2023'!K313</f>
        <v>284631</v>
      </c>
      <c r="L313">
        <f>'B 103 Q2 2023'!L313</f>
        <v>766533</v>
      </c>
      <c r="M313">
        <f>'B 103 Q2 2023'!M313</f>
        <v>29957</v>
      </c>
      <c r="N313">
        <f>'B 103 Q2 2023'!N313</f>
        <v>354640</v>
      </c>
      <c r="O313">
        <f>'B 103 Q2 2023'!O313</f>
        <v>229084</v>
      </c>
      <c r="P313">
        <f>'B 103 Q2 2023'!P313</f>
        <v>75133</v>
      </c>
      <c r="Q313">
        <f>'B 103 Q2 2023'!Q313</f>
        <v>25044</v>
      </c>
      <c r="R313">
        <f>'B 103 Q2 2023'!R313</f>
        <v>25379</v>
      </c>
      <c r="S313">
        <f>'B 103 Q2 2023'!S313</f>
        <v>91194</v>
      </c>
      <c r="T313">
        <f>'B 103 Q2 2023'!T313</f>
        <v>56495</v>
      </c>
      <c r="U313">
        <f>'B 103 Q2 2023'!U313</f>
        <v>34699</v>
      </c>
      <c r="V313">
        <f>'B 103 Q2 2023'!V313</f>
        <v>-63893</v>
      </c>
      <c r="W313">
        <f>'B 103 Q2 2023'!W313</f>
        <v>2949388</v>
      </c>
      <c r="X313">
        <f>'B 103 Q2 2023'!X313</f>
        <v>7529696</v>
      </c>
      <c r="Y313">
        <f>'B 103 Q2 2023'!Y313</f>
        <v>1903</v>
      </c>
      <c r="Z313">
        <f>'B 103 Q2 2023'!Z313</f>
        <v>415127</v>
      </c>
      <c r="AA313">
        <f>'B 103 Q2 2023'!AA313</f>
        <v>4592430</v>
      </c>
      <c r="AB313">
        <f>'B 103 Q2 2023'!AB313</f>
        <v>8770057</v>
      </c>
      <c r="AC313">
        <f>'B 103 Q2 2023'!AC313</f>
        <v>24872735</v>
      </c>
      <c r="AD313">
        <f>'B 103 Q2 2023'!AD313</f>
        <v>7595526</v>
      </c>
      <c r="AE313">
        <f>'B 103 Q2 2023'!AE313</f>
        <v>188731</v>
      </c>
      <c r="AF313">
        <f>'B 103 Q2 2023'!AF313</f>
        <v>622220</v>
      </c>
      <c r="AG313">
        <f>'B 103 Q2 2023'!AG313</f>
        <v>6784575</v>
      </c>
      <c r="AH313">
        <f>'B 103 Q2 2023'!AH313</f>
        <v>4815476</v>
      </c>
      <c r="AI313">
        <f>'B 103 Q2 2023'!AI313</f>
        <v>1288243</v>
      </c>
      <c r="AJ313">
        <f>'B 103 Q2 2023'!AJ313</f>
        <v>2608671</v>
      </c>
      <c r="AK313">
        <f>'B 103 Q2 2023'!AK313</f>
        <v>918562</v>
      </c>
      <c r="AL313">
        <f>'B 103 Q2 2023'!AL313</f>
        <v>320485</v>
      </c>
      <c r="AM313">
        <f>'B 103 Q2 2023'!AM313</f>
        <v>3281946</v>
      </c>
      <c r="AN313">
        <f>'B 103 Q2 2023'!AN313</f>
        <v>305997</v>
      </c>
      <c r="AO313">
        <f>'B 103 Q2 2023'!AO313</f>
        <v>8553306</v>
      </c>
      <c r="AP313">
        <f>'B 103 Q2 2023'!AP313</f>
        <v>32164910</v>
      </c>
      <c r="AQ313">
        <f>'B 103 Q2 2023'!AQ313</f>
        <v>48744045</v>
      </c>
      <c r="AR313">
        <f>'B 103 Q2 2023'!AR313</f>
        <v>40659750</v>
      </c>
      <c r="AS313">
        <f>'B 103 Q2 2023'!AS313</f>
        <v>8084295</v>
      </c>
      <c r="AT313">
        <f>'B 103 Q2 2023'!AT313</f>
        <v>10712507</v>
      </c>
      <c r="AU313">
        <f>'B 103 Q2 2023'!AU313</f>
        <v>184.84911591011041</v>
      </c>
      <c r="AV313">
        <f>'B 103 Q2 2023'!AV313</f>
        <v>20.874068704949401</v>
      </c>
      <c r="AW313">
        <f>'B 103 Q2 2023'!AW313</f>
        <v>38.585531455568002</v>
      </c>
      <c r="AX313">
        <f>'B 103 Q2 2023'!AX313</f>
        <v>45835542</v>
      </c>
      <c r="AY313">
        <f>'B 103 Q2 2023'!AY313</f>
        <v>17971825</v>
      </c>
      <c r="AZ313">
        <f>'B 103 Q2 2023'!AZ313</f>
        <v>6967611</v>
      </c>
      <c r="BA313">
        <f>'B 103 Q2 2023'!BA313</f>
        <v>5275351</v>
      </c>
      <c r="BB313">
        <f>'B 103 Q2 2023'!BB313</f>
        <v>3035218</v>
      </c>
      <c r="BC313">
        <f>'B 103 Q2 2023'!BC313</f>
        <v>2693645</v>
      </c>
      <c r="BD313">
        <f>'B 103 Q2 2023'!BD313</f>
        <v>20962807</v>
      </c>
      <c r="BF313">
        <f t="shared" si="18"/>
        <v>184.84911591011041</v>
      </c>
      <c r="BG313">
        <f t="shared" si="16"/>
        <v>8553306</v>
      </c>
      <c r="BH313">
        <f t="shared" si="17"/>
        <v>4627182.5309455935</v>
      </c>
      <c r="BI313">
        <f t="shared" si="19"/>
        <v>1245535.5309455935</v>
      </c>
    </row>
    <row r="314" spans="1:61" x14ac:dyDescent="0.25">
      <c r="A314" t="str">
        <f>'B 103 Q2 2023'!A314</f>
        <v>2022Q2</v>
      </c>
      <c r="B314">
        <f>'B 103 Q2 2023'!B314</f>
        <v>56063817</v>
      </c>
      <c r="C314">
        <f>'B 103 Q2 2023'!C314</f>
        <v>29555236</v>
      </c>
      <c r="D314">
        <f>'B 103 Q2 2023'!D314</f>
        <v>16519529</v>
      </c>
      <c r="E314">
        <f>'B 103 Q2 2023'!E314</f>
        <v>6085499</v>
      </c>
      <c r="F314">
        <f>'B 103 Q2 2023'!F314</f>
        <v>3474165</v>
      </c>
      <c r="G314">
        <f>'B 103 Q2 2023'!G314</f>
        <v>3476044</v>
      </c>
      <c r="H314">
        <f>'B 103 Q2 2023'!H314</f>
        <v>26508581</v>
      </c>
      <c r="I314">
        <f>'B 103 Q2 2023'!I314</f>
        <v>160562</v>
      </c>
      <c r="J314">
        <f>'B 103 Q2 2023'!J314</f>
        <v>1840030</v>
      </c>
      <c r="K314">
        <f>'B 103 Q2 2023'!K314</f>
        <v>264430</v>
      </c>
      <c r="L314">
        <f>'B 103 Q2 2023'!L314</f>
        <v>740097</v>
      </c>
      <c r="M314">
        <f>'B 103 Q2 2023'!M314</f>
        <v>24589</v>
      </c>
      <c r="N314">
        <f>'B 103 Q2 2023'!N314</f>
        <v>380866</v>
      </c>
      <c r="O314">
        <f>'B 103 Q2 2023'!O314</f>
        <v>248255</v>
      </c>
      <c r="P314">
        <f>'B 103 Q2 2023'!P314</f>
        <v>81165</v>
      </c>
      <c r="Q314">
        <f>'B 103 Q2 2023'!Q314</f>
        <v>27055</v>
      </c>
      <c r="R314">
        <f>'B 103 Q2 2023'!R314</f>
        <v>24391</v>
      </c>
      <c r="S314">
        <f>'B 103 Q2 2023'!S314</f>
        <v>94432</v>
      </c>
      <c r="T314">
        <f>'B 103 Q2 2023'!T314</f>
        <v>59511</v>
      </c>
      <c r="U314">
        <f>'B 103 Q2 2023'!U314</f>
        <v>34921</v>
      </c>
      <c r="V314">
        <f>'B 103 Q2 2023'!V314</f>
        <v>-39859</v>
      </c>
      <c r="W314">
        <f>'B 103 Q2 2023'!W314</f>
        <v>2430469</v>
      </c>
      <c r="X314">
        <f>'B 103 Q2 2023'!X314</f>
        <v>6373386</v>
      </c>
      <c r="Y314">
        <f>'B 103 Q2 2023'!Y314</f>
        <v>1744</v>
      </c>
      <c r="Z314">
        <f>'B 103 Q2 2023'!Z314</f>
        <v>360704</v>
      </c>
      <c r="AA314">
        <f>'B 103 Q2 2023'!AA314</f>
        <v>4762091</v>
      </c>
      <c r="AB314">
        <f>'B 103 Q2 2023'!AB314</f>
        <v>9115040</v>
      </c>
      <c r="AC314">
        <f>'B 103 Q2 2023'!AC314</f>
        <v>25414284</v>
      </c>
      <c r="AD314">
        <f>'B 103 Q2 2023'!AD314</f>
        <v>7549528</v>
      </c>
      <c r="AE314">
        <f>'B 103 Q2 2023'!AE314</f>
        <v>188120</v>
      </c>
      <c r="AF314">
        <f>'B 103 Q2 2023'!AF314</f>
        <v>625422</v>
      </c>
      <c r="AG314">
        <f>'B 103 Q2 2023'!AG314</f>
        <v>6735986</v>
      </c>
      <c r="AH314">
        <f>'B 103 Q2 2023'!AH314</f>
        <v>5049705</v>
      </c>
      <c r="AI314">
        <f>'B 103 Q2 2023'!AI314</f>
        <v>1408429</v>
      </c>
      <c r="AJ314">
        <f>'B 103 Q2 2023'!AJ314</f>
        <v>2665368</v>
      </c>
      <c r="AK314">
        <f>'B 103 Q2 2023'!AK314</f>
        <v>975908</v>
      </c>
      <c r="AL314">
        <f>'B 103 Q2 2023'!AL314</f>
        <v>331134</v>
      </c>
      <c r="AM314">
        <f>'B 103 Q2 2023'!AM314</f>
        <v>3430594</v>
      </c>
      <c r="AN314">
        <f>'B 103 Q2 2023'!AN314</f>
        <v>277401</v>
      </c>
      <c r="AO314">
        <f>'B 103 Q2 2023'!AO314</f>
        <v>8775923</v>
      </c>
      <c r="AP314">
        <f>'B 103 Q2 2023'!AP314</f>
        <v>30649533</v>
      </c>
      <c r="AQ314">
        <f>'B 103 Q2 2023'!AQ314</f>
        <v>40117208</v>
      </c>
      <c r="AR314">
        <f>'B 103 Q2 2023'!AR314</f>
        <v>33128252</v>
      </c>
      <c r="AS314">
        <f>'B 103 Q2 2023'!AS314</f>
        <v>6988956</v>
      </c>
      <c r="AT314">
        <f>'B 103 Q2 2023'!AT314</f>
        <v>8974745</v>
      </c>
      <c r="AU314">
        <f>'B 103 Q2 2023'!AU314</f>
        <v>160.1719439793815</v>
      </c>
      <c r="AV314">
        <f>'B 103 Q2 2023'!AV314</f>
        <v>25.664558070458209</v>
      </c>
      <c r="AW314">
        <f>'B 103 Q2 2023'!AW314</f>
        <v>41.10742157517015</v>
      </c>
      <c r="AX314">
        <f>'B 103 Q2 2023'!AX314</f>
        <v>44719953</v>
      </c>
      <c r="AY314">
        <f>'B 103 Q2 2023'!AY314</f>
        <v>18211372</v>
      </c>
      <c r="AZ314">
        <f>'B 103 Q2 2023'!AZ314</f>
        <v>6994052</v>
      </c>
      <c r="BA314">
        <f>'B 103 Q2 2023'!BA314</f>
        <v>5315748</v>
      </c>
      <c r="BB314">
        <f>'B 103 Q2 2023'!BB314</f>
        <v>3094282</v>
      </c>
      <c r="BC314">
        <f>'B 103 Q2 2023'!BC314</f>
        <v>2807290</v>
      </c>
      <c r="BD314">
        <f>'B 103 Q2 2023'!BD314</f>
        <v>19305669</v>
      </c>
      <c r="BF314">
        <f t="shared" si="18"/>
        <v>160.1719439793815</v>
      </c>
      <c r="BG314">
        <f t="shared" si="16"/>
        <v>8775923</v>
      </c>
      <c r="BH314">
        <f t="shared" si="17"/>
        <v>5479063.799793615</v>
      </c>
      <c r="BI314">
        <f t="shared" si="19"/>
        <v>2004898.799793615</v>
      </c>
    </row>
    <row r="315" spans="1:61" x14ac:dyDescent="0.25">
      <c r="A315" t="str">
        <f>'B 103 Q2 2023'!A315</f>
        <v>2022Q3</v>
      </c>
      <c r="B315">
        <f>'B 103 Q2 2023'!B315</f>
        <v>55842420</v>
      </c>
      <c r="C315">
        <f>'B 103 Q2 2023'!C315</f>
        <v>30042997</v>
      </c>
      <c r="D315">
        <f>'B 103 Q2 2023'!D315</f>
        <v>16834079</v>
      </c>
      <c r="E315">
        <f>'B 103 Q2 2023'!E315</f>
        <v>6202869</v>
      </c>
      <c r="F315">
        <f>'B 103 Q2 2023'!F315</f>
        <v>3563114</v>
      </c>
      <c r="G315">
        <f>'B 103 Q2 2023'!G315</f>
        <v>3442936</v>
      </c>
      <c r="H315">
        <f>'B 103 Q2 2023'!H315</f>
        <v>25799423</v>
      </c>
      <c r="I315">
        <f>'B 103 Q2 2023'!I315</f>
        <v>157714</v>
      </c>
      <c r="J315">
        <f>'B 103 Q2 2023'!J315</f>
        <v>1877709</v>
      </c>
      <c r="K315">
        <f>'B 103 Q2 2023'!K315</f>
        <v>285669</v>
      </c>
      <c r="L315">
        <f>'B 103 Q2 2023'!L315</f>
        <v>726505</v>
      </c>
      <c r="M315">
        <f>'B 103 Q2 2023'!M315</f>
        <v>21181</v>
      </c>
      <c r="N315">
        <f>'B 103 Q2 2023'!N315</f>
        <v>339879</v>
      </c>
      <c r="O315">
        <f>'B 103 Q2 2023'!O315</f>
        <v>210745</v>
      </c>
      <c r="P315">
        <f>'B 103 Q2 2023'!P315</f>
        <v>79395</v>
      </c>
      <c r="Q315">
        <f>'B 103 Q2 2023'!Q315</f>
        <v>26465</v>
      </c>
      <c r="R315">
        <f>'B 103 Q2 2023'!R315</f>
        <v>23274</v>
      </c>
      <c r="S315">
        <f>'B 103 Q2 2023'!S315</f>
        <v>97728</v>
      </c>
      <c r="T315">
        <f>'B 103 Q2 2023'!T315</f>
        <v>62688</v>
      </c>
      <c r="U315">
        <f>'B 103 Q2 2023'!U315</f>
        <v>35040</v>
      </c>
      <c r="V315">
        <f>'B 103 Q2 2023'!V315</f>
        <v>-65026</v>
      </c>
      <c r="W315">
        <f>'B 103 Q2 2023'!W315</f>
        <v>2270109</v>
      </c>
      <c r="X315">
        <f>'B 103 Q2 2023'!X315</f>
        <v>5868183</v>
      </c>
      <c r="Y315">
        <f>'B 103 Q2 2023'!Y315</f>
        <v>1694</v>
      </c>
      <c r="Z315">
        <f>'B 103 Q2 2023'!Z315</f>
        <v>339683</v>
      </c>
      <c r="AA315">
        <f>'B 103 Q2 2023'!AA315</f>
        <v>4651607</v>
      </c>
      <c r="AB315">
        <f>'B 103 Q2 2023'!AB315</f>
        <v>9226788</v>
      </c>
      <c r="AC315">
        <f>'B 103 Q2 2023'!AC315</f>
        <v>25644791</v>
      </c>
      <c r="AD315">
        <f>'B 103 Q2 2023'!AD315</f>
        <v>7557801</v>
      </c>
      <c r="AE315">
        <f>'B 103 Q2 2023'!AE315</f>
        <v>198824</v>
      </c>
      <c r="AF315">
        <f>'B 103 Q2 2023'!AF315</f>
        <v>619733</v>
      </c>
      <c r="AG315">
        <f>'B 103 Q2 2023'!AG315</f>
        <v>6739244</v>
      </c>
      <c r="AH315">
        <f>'B 103 Q2 2023'!AH315</f>
        <v>5113140</v>
      </c>
      <c r="AI315">
        <f>'B 103 Q2 2023'!AI315</f>
        <v>1438139</v>
      </c>
      <c r="AJ315">
        <f>'B 103 Q2 2023'!AJ315</f>
        <v>2668025</v>
      </c>
      <c r="AK315">
        <f>'B 103 Q2 2023'!AK315</f>
        <v>1006976</v>
      </c>
      <c r="AL315">
        <f>'B 103 Q2 2023'!AL315</f>
        <v>362430</v>
      </c>
      <c r="AM315">
        <f>'B 103 Q2 2023'!AM315</f>
        <v>3418805</v>
      </c>
      <c r="AN315">
        <f>'B 103 Q2 2023'!AN315</f>
        <v>280237</v>
      </c>
      <c r="AO315">
        <f>'B 103 Q2 2023'!AO315</f>
        <v>8912378</v>
      </c>
      <c r="AP315">
        <f>'B 103 Q2 2023'!AP315</f>
        <v>30197630</v>
      </c>
      <c r="AQ315">
        <f>'B 103 Q2 2023'!AQ315</f>
        <v>38424387</v>
      </c>
      <c r="AR315">
        <f>'B 103 Q2 2023'!AR315</f>
        <v>31506840</v>
      </c>
      <c r="AS315">
        <f>'B 103 Q2 2023'!AS315</f>
        <v>6917547</v>
      </c>
      <c r="AT315">
        <f>'B 103 Q2 2023'!AT315</f>
        <v>8502090</v>
      </c>
      <c r="AU315">
        <f>'B 103 Q2 2023'!AU315</f>
        <v>155.39788264554639</v>
      </c>
      <c r="AV315">
        <f>'B 103 Q2 2023'!AV315</f>
        <v>27.001688022682153</v>
      </c>
      <c r="AW315">
        <f>'B 103 Q2 2023'!AW315</f>
        <v>41.960051465804149</v>
      </c>
      <c r="AX315">
        <f>'B 103 Q2 2023'!AX315</f>
        <v>44240084</v>
      </c>
      <c r="AY315">
        <f>'B 103 Q2 2023'!AY315</f>
        <v>18440661</v>
      </c>
      <c r="AZ315">
        <f>'B 103 Q2 2023'!AZ315</f>
        <v>7050874</v>
      </c>
      <c r="BA315">
        <f>'B 103 Q2 2023'!BA315</f>
        <v>5359825</v>
      </c>
      <c r="BB315">
        <f>'B 103 Q2 2023'!BB315</f>
        <v>3153735</v>
      </c>
      <c r="BC315">
        <f>'B 103 Q2 2023'!BC315</f>
        <v>2876227</v>
      </c>
      <c r="BD315">
        <f>'B 103 Q2 2023'!BD315</f>
        <v>18595293</v>
      </c>
      <c r="BF315">
        <f t="shared" si="18"/>
        <v>155.39788264554639</v>
      </c>
      <c r="BG315">
        <f t="shared" si="16"/>
        <v>8912378</v>
      </c>
      <c r="BH315">
        <f t="shared" si="17"/>
        <v>5735199.1212960221</v>
      </c>
      <c r="BI315">
        <f t="shared" si="19"/>
        <v>2172085.1212960221</v>
      </c>
    </row>
    <row r="316" spans="1:61" x14ac:dyDescent="0.25">
      <c r="A316" t="str">
        <f>'B 103 Q2 2023'!A316</f>
        <v>2022Q4</v>
      </c>
      <c r="B316">
        <f>'B 103 Q2 2023'!B316</f>
        <v>56942257</v>
      </c>
      <c r="C316">
        <f>'B 103 Q2 2023'!C316</f>
        <v>30187046</v>
      </c>
      <c r="D316">
        <f>'B 103 Q2 2023'!D316</f>
        <v>16818455</v>
      </c>
      <c r="E316">
        <f>'B 103 Q2 2023'!E316</f>
        <v>6326352</v>
      </c>
      <c r="F316">
        <f>'B 103 Q2 2023'!F316</f>
        <v>3632981</v>
      </c>
      <c r="G316">
        <f>'B 103 Q2 2023'!G316</f>
        <v>3409258</v>
      </c>
      <c r="H316">
        <f>'B 103 Q2 2023'!H316</f>
        <v>26755211</v>
      </c>
      <c r="I316">
        <f>'B 103 Q2 2023'!I316</f>
        <v>183400</v>
      </c>
      <c r="J316">
        <f>'B 103 Q2 2023'!J316</f>
        <v>2003181</v>
      </c>
      <c r="K316">
        <f>'B 103 Q2 2023'!K316</f>
        <v>284952</v>
      </c>
      <c r="L316">
        <f>'B 103 Q2 2023'!L316</f>
        <v>739533</v>
      </c>
      <c r="M316">
        <f>'B 103 Q2 2023'!M316</f>
        <v>24687</v>
      </c>
      <c r="N316">
        <f>'B 103 Q2 2023'!N316</f>
        <v>350691</v>
      </c>
      <c r="O316">
        <f>'B 103 Q2 2023'!O316</f>
        <v>206793</v>
      </c>
      <c r="P316">
        <f>'B 103 Q2 2023'!P316</f>
        <v>90096</v>
      </c>
      <c r="Q316">
        <f>'B 103 Q2 2023'!Q316</f>
        <v>30032</v>
      </c>
      <c r="R316">
        <f>'B 103 Q2 2023'!R316</f>
        <v>23770</v>
      </c>
      <c r="S316">
        <f>'B 103 Q2 2023'!S316</f>
        <v>101835</v>
      </c>
      <c r="T316">
        <f>'B 103 Q2 2023'!T316</f>
        <v>66035</v>
      </c>
      <c r="U316">
        <f>'B 103 Q2 2023'!U316</f>
        <v>35800</v>
      </c>
      <c r="V316">
        <f>'B 103 Q2 2023'!V316</f>
        <v>-59871</v>
      </c>
      <c r="W316">
        <f>'B 103 Q2 2023'!W316</f>
        <v>2396470</v>
      </c>
      <c r="X316">
        <f>'B 103 Q2 2023'!X316</f>
        <v>6693780</v>
      </c>
      <c r="Y316">
        <f>'B 103 Q2 2023'!Y316</f>
        <v>1645</v>
      </c>
      <c r="Z316">
        <f>'B 103 Q2 2023'!Z316</f>
        <v>358455</v>
      </c>
      <c r="AA316">
        <f>'B 103 Q2 2023'!AA316</f>
        <v>4589601</v>
      </c>
      <c r="AB316">
        <f>'B 103 Q2 2023'!AB316</f>
        <v>9086852</v>
      </c>
      <c r="AC316">
        <f>'B 103 Q2 2023'!AC316</f>
        <v>25718879</v>
      </c>
      <c r="AD316">
        <f>'B 103 Q2 2023'!AD316</f>
        <v>7552719</v>
      </c>
      <c r="AE316">
        <f>'B 103 Q2 2023'!AE316</f>
        <v>197553</v>
      </c>
      <c r="AF316">
        <f>'B 103 Q2 2023'!AF316</f>
        <v>618919</v>
      </c>
      <c r="AG316">
        <f>'B 103 Q2 2023'!AG316</f>
        <v>6736247</v>
      </c>
      <c r="AH316">
        <f>'B 103 Q2 2023'!AH316</f>
        <v>5228398</v>
      </c>
      <c r="AI316">
        <f>'B 103 Q2 2023'!AI316</f>
        <v>1493963</v>
      </c>
      <c r="AJ316">
        <f>'B 103 Q2 2023'!AJ316</f>
        <v>2692307</v>
      </c>
      <c r="AK316">
        <f>'B 103 Q2 2023'!AK316</f>
        <v>1042128</v>
      </c>
      <c r="AL316">
        <f>'B 103 Q2 2023'!AL316</f>
        <v>381661</v>
      </c>
      <c r="AM316">
        <f>'B 103 Q2 2023'!AM316</f>
        <v>3428073</v>
      </c>
      <c r="AN316">
        <f>'B 103 Q2 2023'!AN316</f>
        <v>277624</v>
      </c>
      <c r="AO316">
        <f>'B 103 Q2 2023'!AO316</f>
        <v>8850404</v>
      </c>
      <c r="AP316">
        <f>'B 103 Q2 2023'!AP316</f>
        <v>31223378</v>
      </c>
      <c r="AQ316">
        <f>'B 103 Q2 2023'!AQ316</f>
        <v>39849985</v>
      </c>
      <c r="AR316">
        <f>'B 103 Q2 2023'!AR316</f>
        <v>32928409</v>
      </c>
      <c r="AS316">
        <f>'B 103 Q2 2023'!AS316</f>
        <v>6921576</v>
      </c>
      <c r="AT316">
        <f>'B 103 Q2 2023'!AT316</f>
        <v>9129776</v>
      </c>
      <c r="AU316">
        <f>'B 103 Q2 2023'!AU316</f>
        <v>156.86887111599938</v>
      </c>
      <c r="AV316">
        <f>'B 103 Q2 2023'!AV316</f>
        <v>26.094691024239498</v>
      </c>
      <c r="AW316">
        <f>'B 103 Q2 2023'!AW316</f>
        <v>40.934447230932513</v>
      </c>
      <c r="AX316">
        <f>'B 103 Q2 2023'!AX316</f>
        <v>45350185</v>
      </c>
      <c r="AY316">
        <f>'B 103 Q2 2023'!AY316</f>
        <v>18594974</v>
      </c>
      <c r="AZ316">
        <f>'B 103 Q2 2023'!AZ316</f>
        <v>7098271</v>
      </c>
      <c r="BA316">
        <f>'B 103 Q2 2023'!BA316</f>
        <v>5401753</v>
      </c>
      <c r="BB316">
        <f>'B 103 Q2 2023'!BB316</f>
        <v>3213129</v>
      </c>
      <c r="BC316">
        <f>'B 103 Q2 2023'!BC316</f>
        <v>2881821</v>
      </c>
      <c r="BD316">
        <f>'B 103 Q2 2023'!BD316</f>
        <v>19631306</v>
      </c>
      <c r="BF316">
        <f t="shared" si="18"/>
        <v>156.86887111599938</v>
      </c>
      <c r="BG316">
        <f t="shared" si="16"/>
        <v>8850404</v>
      </c>
      <c r="BH316">
        <f t="shared" si="17"/>
        <v>5641912.2143458379</v>
      </c>
      <c r="BI316">
        <f t="shared" si="19"/>
        <v>2008931.2143458379</v>
      </c>
    </row>
    <row r="317" spans="1:61" x14ac:dyDescent="0.25">
      <c r="A317" t="str">
        <f>'B 103 Q2 2023'!A317</f>
        <v>2023Q1</v>
      </c>
      <c r="B317">
        <f>'B 103 Q2 2023'!B317</f>
        <v>57827497</v>
      </c>
      <c r="C317">
        <f>'B 103 Q2 2023'!C317</f>
        <v>30337773</v>
      </c>
      <c r="D317">
        <f>'B 103 Q2 2023'!D317</f>
        <v>16733265</v>
      </c>
      <c r="E317">
        <f>'B 103 Q2 2023'!E317</f>
        <v>6466641</v>
      </c>
      <c r="F317">
        <f>'B 103 Q2 2023'!F317</f>
        <v>3729761</v>
      </c>
      <c r="G317">
        <f>'B 103 Q2 2023'!G317</f>
        <v>3408106</v>
      </c>
      <c r="H317">
        <f>'B 103 Q2 2023'!H317</f>
        <v>27489724</v>
      </c>
      <c r="I317">
        <f>'B 103 Q2 2023'!I317</f>
        <v>179442</v>
      </c>
      <c r="J317">
        <f>'B 103 Q2 2023'!J317</f>
        <v>1966690</v>
      </c>
      <c r="K317">
        <f>'B 103 Q2 2023'!K317</f>
        <v>263194</v>
      </c>
      <c r="L317">
        <f>'B 103 Q2 2023'!L317</f>
        <v>810066</v>
      </c>
      <c r="M317">
        <f>'B 103 Q2 2023'!M317</f>
        <v>26212</v>
      </c>
      <c r="N317">
        <f>'B 103 Q2 2023'!N317</f>
        <v>354736</v>
      </c>
      <c r="O317">
        <f>'B 103 Q2 2023'!O317</f>
        <v>209645</v>
      </c>
      <c r="P317">
        <f>'B 103 Q2 2023'!P317</f>
        <v>90652</v>
      </c>
      <c r="Q317">
        <f>'B 103 Q2 2023'!Q317</f>
        <v>30217</v>
      </c>
      <c r="R317">
        <f>'B 103 Q2 2023'!R317</f>
        <v>24222</v>
      </c>
      <c r="S317">
        <f>'B 103 Q2 2023'!S317</f>
        <v>104259</v>
      </c>
      <c r="T317">
        <f>'B 103 Q2 2023'!T317</f>
        <v>69560</v>
      </c>
      <c r="U317">
        <f>'B 103 Q2 2023'!U317</f>
        <v>34699</v>
      </c>
      <c r="V317">
        <f>'B 103 Q2 2023'!V317</f>
        <v>-53067</v>
      </c>
      <c r="W317">
        <f>'B 103 Q2 2023'!W317</f>
        <v>2529645</v>
      </c>
      <c r="X317">
        <f>'B 103 Q2 2023'!X317</f>
        <v>7260062</v>
      </c>
      <c r="Y317">
        <f>'B 103 Q2 2023'!Y317</f>
        <v>2007</v>
      </c>
      <c r="Z317">
        <f>'B 103 Q2 2023'!Z317</f>
        <v>375285</v>
      </c>
      <c r="AA317">
        <f>'B 103 Q2 2023'!AA317</f>
        <v>4556599</v>
      </c>
      <c r="AB317">
        <f>'B 103 Q2 2023'!AB317</f>
        <v>9114594</v>
      </c>
      <c r="AC317">
        <f>'B 103 Q2 2023'!AC317</f>
        <v>25802962</v>
      </c>
      <c r="AD317">
        <f>'B 103 Q2 2023'!AD317</f>
        <v>7707242</v>
      </c>
      <c r="AE317">
        <f>'B 103 Q2 2023'!AE317</f>
        <v>206192</v>
      </c>
      <c r="AF317">
        <f>'B 103 Q2 2023'!AF317</f>
        <v>619047</v>
      </c>
      <c r="AG317">
        <f>'B 103 Q2 2023'!AG317</f>
        <v>6882003</v>
      </c>
      <c r="AH317">
        <f>'B 103 Q2 2023'!AH317</f>
        <v>5261775</v>
      </c>
      <c r="AI317">
        <f>'B 103 Q2 2023'!AI317</f>
        <v>1515516</v>
      </c>
      <c r="AJ317">
        <f>'B 103 Q2 2023'!AJ317</f>
        <v>2682633</v>
      </c>
      <c r="AK317">
        <f>'B 103 Q2 2023'!AK317</f>
        <v>1063626</v>
      </c>
      <c r="AL317">
        <f>'B 103 Q2 2023'!AL317</f>
        <v>360914</v>
      </c>
      <c r="AM317">
        <f>'B 103 Q2 2023'!AM317</f>
        <v>3321486</v>
      </c>
      <c r="AN317">
        <f>'B 103 Q2 2023'!AN317</f>
        <v>309286</v>
      </c>
      <c r="AO317">
        <f>'B 103 Q2 2023'!AO317</f>
        <v>8842259</v>
      </c>
      <c r="AP317">
        <f>'B 103 Q2 2023'!AP317</f>
        <v>32024535</v>
      </c>
      <c r="AQ317">
        <f>'B 103 Q2 2023'!AQ317</f>
        <v>43093728</v>
      </c>
      <c r="AR317">
        <f>'B 103 Q2 2023'!AR317</f>
        <v>35905246</v>
      </c>
      <c r="AS317">
        <f>'B 103 Q2 2023'!AS317</f>
        <v>7188482</v>
      </c>
      <c r="AT317">
        <f>'B 103 Q2 2023'!AT317</f>
        <v>9822463</v>
      </c>
      <c r="AU317">
        <f>'B 103 Q2 2023'!AU317</f>
        <v>165.23640607290329</v>
      </c>
      <c r="AV317">
        <f>'B 103 Q2 2023'!AV317</f>
        <v>24.508599044936432</v>
      </c>
      <c r="AW317">
        <f>'B 103 Q2 2023'!AW317</f>
        <v>40.497128240670875</v>
      </c>
      <c r="AX317">
        <f>'B 103 Q2 2023'!AX317</f>
        <v>46318708</v>
      </c>
      <c r="AY317">
        <f>'B 103 Q2 2023'!AY317</f>
        <v>18828984</v>
      </c>
      <c r="AZ317">
        <f>'B 103 Q2 2023'!AZ317</f>
        <v>7161657</v>
      </c>
      <c r="BA317">
        <f>'B 103 Q2 2023'!BA317</f>
        <v>5437371</v>
      </c>
      <c r="BB317">
        <f>'B 103 Q2 2023'!BB317</f>
        <v>3273019</v>
      </c>
      <c r="BC317">
        <f>'B 103 Q2 2023'!BC317</f>
        <v>2956937</v>
      </c>
      <c r="BD317">
        <f>'B 103 Q2 2023'!BD317</f>
        <v>20515746</v>
      </c>
      <c r="BF317">
        <f t="shared" si="18"/>
        <v>165.23640607290329</v>
      </c>
      <c r="BG317">
        <f t="shared" si="16"/>
        <v>8842259</v>
      </c>
      <c r="BH317">
        <f t="shared" si="17"/>
        <v>5351277.7299808506</v>
      </c>
      <c r="BI317">
        <f t="shared" si="19"/>
        <v>1621516.7299808506</v>
      </c>
    </row>
    <row r="318" spans="1:61" x14ac:dyDescent="0.25">
      <c r="A318" t="str">
        <f>'B 103 Q2 2023'!A318</f>
        <v>2023Q2</v>
      </c>
      <c r="B318">
        <f>'B 103 Q2 2023'!B318</f>
        <v>58713531</v>
      </c>
      <c r="C318">
        <f>'B 103 Q2 2023'!C318</f>
        <v>30683790</v>
      </c>
      <c r="D318">
        <f>'B 103 Q2 2023'!D318</f>
        <v>16994364</v>
      </c>
      <c r="E318">
        <f>'B 103 Q2 2023'!E318</f>
        <v>6475374</v>
      </c>
      <c r="F318">
        <f>'B 103 Q2 2023'!F318</f>
        <v>3817312</v>
      </c>
      <c r="G318">
        <f>'B 103 Q2 2023'!G318</f>
        <v>3396740</v>
      </c>
      <c r="H318">
        <f>'B 103 Q2 2023'!H318</f>
        <v>28029741</v>
      </c>
      <c r="I318">
        <f>'B 103 Q2 2023'!I318</f>
        <v>192466</v>
      </c>
      <c r="J318">
        <f>'B 103 Q2 2023'!J318</f>
        <v>1964445</v>
      </c>
      <c r="K318">
        <f>'B 103 Q2 2023'!K318</f>
        <v>367036</v>
      </c>
      <c r="L318">
        <f>'B 103 Q2 2023'!L318</f>
        <v>843641</v>
      </c>
      <c r="M318">
        <f>'B 103 Q2 2023'!M318</f>
        <v>24785</v>
      </c>
      <c r="N318">
        <f>'B 103 Q2 2023'!N318</f>
        <v>369272</v>
      </c>
      <c r="O318">
        <f>'B 103 Q2 2023'!O318</f>
        <v>205868</v>
      </c>
      <c r="P318">
        <f>'B 103 Q2 2023'!P318</f>
        <v>104436</v>
      </c>
      <c r="Q318">
        <f>'B 103 Q2 2023'!Q318</f>
        <v>34812</v>
      </c>
      <c r="R318">
        <f>'B 103 Q2 2023'!R318</f>
        <v>24156</v>
      </c>
      <c r="S318">
        <f>'B 103 Q2 2023'!S318</f>
        <v>108194</v>
      </c>
      <c r="T318">
        <f>'B 103 Q2 2023'!T318</f>
        <v>73273</v>
      </c>
      <c r="U318">
        <f>'B 103 Q2 2023'!U318</f>
        <v>34921</v>
      </c>
      <c r="V318">
        <f>'B 103 Q2 2023'!V318</f>
        <v>-57239</v>
      </c>
      <c r="W318">
        <f>'B 103 Q2 2023'!W318</f>
        <v>2704373</v>
      </c>
      <c r="X318">
        <f>'B 103 Q2 2023'!X318</f>
        <v>7435343</v>
      </c>
      <c r="Y318">
        <f>'B 103 Q2 2023'!Y318</f>
        <v>1885</v>
      </c>
      <c r="Z318">
        <f>'B 103 Q2 2023'!Z318</f>
        <v>389747</v>
      </c>
      <c r="AA318">
        <f>'B 103 Q2 2023'!AA318</f>
        <v>4576634</v>
      </c>
      <c r="AB318">
        <f>'B 103 Q2 2023'!AB318</f>
        <v>9109159</v>
      </c>
      <c r="AC318">
        <f>'B 103 Q2 2023'!AC318</f>
        <v>25927640</v>
      </c>
      <c r="AD318">
        <f>'B 103 Q2 2023'!AD318</f>
        <v>7719647</v>
      </c>
      <c r="AE318">
        <f>'B 103 Q2 2023'!AE318</f>
        <v>192155</v>
      </c>
      <c r="AF318">
        <f>'B 103 Q2 2023'!AF318</f>
        <v>621886</v>
      </c>
      <c r="AG318">
        <f>'B 103 Q2 2023'!AG318</f>
        <v>6905606</v>
      </c>
      <c r="AH318">
        <f>'B 103 Q2 2023'!AH318</f>
        <v>5283093</v>
      </c>
      <c r="AI318">
        <f>'B 103 Q2 2023'!AI318</f>
        <v>1510721</v>
      </c>
      <c r="AJ318">
        <f>'B 103 Q2 2023'!AJ318</f>
        <v>2692518</v>
      </c>
      <c r="AK318">
        <f>'B 103 Q2 2023'!AK318</f>
        <v>1079854</v>
      </c>
      <c r="AL318">
        <f>'B 103 Q2 2023'!AL318</f>
        <v>373264</v>
      </c>
      <c r="AM318">
        <f>'B 103 Q2 2023'!AM318</f>
        <v>3344248</v>
      </c>
      <c r="AN318">
        <f>'B 103 Q2 2023'!AN318</f>
        <v>268916</v>
      </c>
      <c r="AO318">
        <f>'B 103 Q2 2023'!AO318</f>
        <v>8938472</v>
      </c>
      <c r="AP318">
        <f>'B 103 Q2 2023'!AP318</f>
        <v>32785891</v>
      </c>
      <c r="AQ318">
        <f>'B 103 Q2 2023'!AQ318</f>
        <v>46837652</v>
      </c>
      <c r="AR318">
        <f>'B 103 Q2 2023'!AR318</f>
        <v>39192910</v>
      </c>
      <c r="AS318">
        <f>'B 103 Q2 2023'!AS318</f>
        <v>7644742</v>
      </c>
      <c r="AT318">
        <f>'B 103 Q2 2023'!AT318</f>
        <v>10744296</v>
      </c>
      <c r="AU318">
        <f>'B 103 Q2 2023'!AU318</f>
        <v>175.6302673902633</v>
      </c>
      <c r="AV318">
        <f>'B 103 Q2 2023'!AV318</f>
        <v>22.581277821523248</v>
      </c>
      <c r="AW318">
        <f>'B 103 Q2 2023'!AW318</f>
        <v>39.659558618079501</v>
      </c>
      <c r="AX318">
        <f>'B 103 Q2 2023'!AX318</f>
        <v>46946769</v>
      </c>
      <c r="AY318">
        <f>'B 103 Q2 2023'!AY318</f>
        <v>18917028</v>
      </c>
      <c r="AZ318">
        <f>'B 103 Q2 2023'!AZ318</f>
        <v>7223352</v>
      </c>
      <c r="BA318">
        <f>'B 103 Q2 2023'!BA318</f>
        <v>5473530</v>
      </c>
      <c r="BB318">
        <f>'B 103 Q2 2023'!BB318</f>
        <v>3333220</v>
      </c>
      <c r="BC318">
        <f>'B 103 Q2 2023'!BC318</f>
        <v>2886926</v>
      </c>
      <c r="BD318">
        <f>'B 103 Q2 2023'!BD318</f>
        <v>21019129</v>
      </c>
      <c r="BF318">
        <f>AU318</f>
        <v>175.6302673902633</v>
      </c>
      <c r="BG318">
        <f t="shared" si="16"/>
        <v>8938472</v>
      </c>
      <c r="BH318">
        <f t="shared" si="17"/>
        <v>5089368.7818273725</v>
      </c>
      <c r="BI318">
        <f>BH318-F318</f>
        <v>1272056.7818273725</v>
      </c>
    </row>
    <row r="322" spans="1:70" s="7" customFormat="1" x14ac:dyDescent="0.25"/>
    <row r="324" spans="1:70" x14ac:dyDescent="0.25">
      <c r="B324">
        <v>1</v>
      </c>
      <c r="C324">
        <f>B324+1</f>
        <v>2</v>
      </c>
      <c r="D324">
        <f t="shared" ref="D324:BD324" si="20">C324+1</f>
        <v>3</v>
      </c>
      <c r="E324">
        <f t="shared" si="20"/>
        <v>4</v>
      </c>
      <c r="F324">
        <f t="shared" si="20"/>
        <v>5</v>
      </c>
      <c r="G324">
        <f t="shared" si="20"/>
        <v>6</v>
      </c>
      <c r="H324">
        <f t="shared" si="20"/>
        <v>7</v>
      </c>
      <c r="I324">
        <f t="shared" si="20"/>
        <v>8</v>
      </c>
      <c r="J324">
        <f t="shared" si="20"/>
        <v>9</v>
      </c>
      <c r="K324">
        <f t="shared" si="20"/>
        <v>10</v>
      </c>
      <c r="L324">
        <f t="shared" si="20"/>
        <v>11</v>
      </c>
      <c r="M324">
        <f t="shared" si="20"/>
        <v>12</v>
      </c>
      <c r="N324">
        <f t="shared" si="20"/>
        <v>13</v>
      </c>
      <c r="O324">
        <f t="shared" si="20"/>
        <v>14</v>
      </c>
      <c r="P324">
        <f t="shared" si="20"/>
        <v>15</v>
      </c>
      <c r="Q324">
        <f t="shared" si="20"/>
        <v>16</v>
      </c>
      <c r="R324">
        <f t="shared" si="20"/>
        <v>17</v>
      </c>
      <c r="S324">
        <f t="shared" si="20"/>
        <v>18</v>
      </c>
      <c r="T324">
        <f t="shared" si="20"/>
        <v>19</v>
      </c>
      <c r="U324">
        <f t="shared" si="20"/>
        <v>20</v>
      </c>
      <c r="V324">
        <f t="shared" si="20"/>
        <v>21</v>
      </c>
      <c r="W324">
        <f t="shared" si="20"/>
        <v>22</v>
      </c>
      <c r="X324">
        <f t="shared" si="20"/>
        <v>23</v>
      </c>
      <c r="Y324">
        <f t="shared" si="20"/>
        <v>24</v>
      </c>
      <c r="Z324">
        <f t="shared" si="20"/>
        <v>25</v>
      </c>
      <c r="AA324">
        <f t="shared" si="20"/>
        <v>26</v>
      </c>
      <c r="AB324">
        <f t="shared" si="20"/>
        <v>27</v>
      </c>
      <c r="AC324">
        <f t="shared" si="20"/>
        <v>28</v>
      </c>
      <c r="AD324">
        <f t="shared" si="20"/>
        <v>29</v>
      </c>
      <c r="AE324">
        <f t="shared" si="20"/>
        <v>30</v>
      </c>
      <c r="AF324">
        <f t="shared" si="20"/>
        <v>31</v>
      </c>
      <c r="AG324">
        <f t="shared" si="20"/>
        <v>32</v>
      </c>
      <c r="AH324">
        <f t="shared" si="20"/>
        <v>33</v>
      </c>
      <c r="AI324">
        <f t="shared" si="20"/>
        <v>34</v>
      </c>
      <c r="AJ324">
        <f t="shared" si="20"/>
        <v>35</v>
      </c>
      <c r="AK324">
        <f t="shared" si="20"/>
        <v>36</v>
      </c>
      <c r="AL324">
        <f t="shared" si="20"/>
        <v>37</v>
      </c>
      <c r="AM324">
        <f t="shared" si="20"/>
        <v>38</v>
      </c>
      <c r="AN324">
        <f t="shared" si="20"/>
        <v>39</v>
      </c>
      <c r="AO324">
        <f t="shared" si="20"/>
        <v>40</v>
      </c>
      <c r="AP324">
        <f t="shared" si="20"/>
        <v>41</v>
      </c>
      <c r="AQ324">
        <f t="shared" si="20"/>
        <v>42</v>
      </c>
      <c r="AR324">
        <f t="shared" si="20"/>
        <v>43</v>
      </c>
      <c r="AS324">
        <f t="shared" si="20"/>
        <v>44</v>
      </c>
      <c r="AT324">
        <f t="shared" si="20"/>
        <v>45</v>
      </c>
      <c r="AU324">
        <f t="shared" si="20"/>
        <v>46</v>
      </c>
      <c r="AV324">
        <f t="shared" si="20"/>
        <v>47</v>
      </c>
      <c r="AW324">
        <f t="shared" si="20"/>
        <v>48</v>
      </c>
      <c r="AX324">
        <f t="shared" si="20"/>
        <v>49</v>
      </c>
      <c r="AY324">
        <f t="shared" si="20"/>
        <v>50</v>
      </c>
      <c r="AZ324">
        <f t="shared" si="20"/>
        <v>51</v>
      </c>
      <c r="BA324">
        <f t="shared" si="20"/>
        <v>52</v>
      </c>
      <c r="BB324">
        <f t="shared" si="20"/>
        <v>53</v>
      </c>
      <c r="BC324">
        <f t="shared" si="20"/>
        <v>54</v>
      </c>
      <c r="BD324">
        <f t="shared" si="20"/>
        <v>55</v>
      </c>
    </row>
    <row r="326" spans="1:70" ht="198" x14ac:dyDescent="0.25">
      <c r="A326" s="7"/>
      <c r="B326" s="7" t="str">
        <f t="shared" ref="B326:AG326" si="21">B2</f>
        <v>Nonfinancial corporate business; total assets</v>
      </c>
      <c r="C326" s="7" t="str">
        <f t="shared" si="21"/>
        <v>Nonfinancial corporate business; nonfinancial assets</v>
      </c>
      <c r="D326" s="7" t="str">
        <f t="shared" si="21"/>
        <v>Nonfinancial corporate business; real estate at market value</v>
      </c>
      <c r="E326" s="7" t="str">
        <f t="shared" si="21"/>
        <v xml:space="preserve">Nonfinancial corporate business; equipment, current cost basis </v>
      </c>
      <c r="F326" s="7" t="str">
        <f t="shared" si="21"/>
        <v>Nonfinancial corporate business; nonresidential intellectual property products, current cost basis</v>
      </c>
      <c r="G326" s="7" t="str">
        <f t="shared" si="21"/>
        <v>Nonfinancial corporate business; inventories excluding IVA, current cost basis</v>
      </c>
      <c r="H326" s="7" t="str">
        <f t="shared" si="21"/>
        <v>Nonfinancial corporate business; total financial assets</v>
      </c>
      <c r="I326" s="7" t="str">
        <f t="shared" si="21"/>
        <v>Nonfinancial corporate business; private foreign deposits; asset</v>
      </c>
      <c r="J326" s="7" t="str">
        <f t="shared" si="21"/>
        <v>Nonfinancial corporate business; checkable deposits and currency; asset</v>
      </c>
      <c r="K326" s="7" t="str">
        <f t="shared" si="21"/>
        <v>Nonfinancial corporate business; total time and savings deposits; asset</v>
      </c>
      <c r="L326" s="7" t="str">
        <f t="shared" si="21"/>
        <v>Nonfinancial corporate business; money market fund shares; asset</v>
      </c>
      <c r="M326" s="7" t="str">
        <f t="shared" si="21"/>
        <v>Nonfinancial corporate business; security repurchase agreements; asset</v>
      </c>
      <c r="N326" s="7" t="str">
        <f t="shared" si="21"/>
        <v>Nonfinancial corporate business; debt securities; asset</v>
      </c>
      <c r="O326" s="7" t="str">
        <f t="shared" si="21"/>
        <v>Nonfinancial corporate business; commercial paper; asset</v>
      </c>
      <c r="P326" s="7" t="str">
        <f t="shared" si="21"/>
        <v>Nonfinancial corporate business; Treasury securities; asset</v>
      </c>
      <c r="Q326" s="7" t="str">
        <f t="shared" si="21"/>
        <v>Nonfinancial corporate business; agency- and GSE-backed securities; asset</v>
      </c>
      <c r="R326" s="7" t="str">
        <f t="shared" si="21"/>
        <v>Nonfinancial corporate business; municipal securities; asset</v>
      </c>
      <c r="S326" s="7" t="str">
        <f t="shared" si="21"/>
        <v>Nonfinancial corporate business; loans; asset</v>
      </c>
      <c r="T326" s="7" t="str">
        <f t="shared" si="21"/>
        <v>Nonfinancial corporate business; total mortgages; asset</v>
      </c>
      <c r="U326" s="7" t="str">
        <f t="shared" si="21"/>
        <v>Nonfinancial corporate business; consumer credit; asset</v>
      </c>
      <c r="V326" s="7" t="str">
        <f t="shared" si="21"/>
        <v>Nonfinancial corporate business; corporate equities; asset</v>
      </c>
      <c r="W326" s="7" t="str">
        <f t="shared" si="21"/>
        <v>Nonfinancial corporate business; mutual fund shares; asset</v>
      </c>
      <c r="X326" s="7" t="str">
        <f t="shared" si="21"/>
        <v>Nonfinancial corporate business; trade receivables; asset</v>
      </c>
      <c r="Y326" s="7" t="str">
        <f t="shared" si="21"/>
        <v>Nonfinancial corporate business; U.S. direct investment abroad (market value); asset</v>
      </c>
      <c r="Z326" s="7" t="str">
        <f t="shared" si="21"/>
        <v>Nonfinancial corporate business; total miscellaneous assets</v>
      </c>
      <c r="AA326" s="7" t="str">
        <f t="shared" si="21"/>
        <v>Nonfinancial corporate business; total liabilities</v>
      </c>
      <c r="AB326" s="7" t="str">
        <f t="shared" si="21"/>
        <v>Nonfinancial corporate business; debt securities; liability</v>
      </c>
      <c r="AC326" s="7" t="str">
        <f t="shared" si="21"/>
        <v>Nonfinancial corporate business; commercial paper; liability</v>
      </c>
      <c r="AD326" s="7" t="str">
        <f t="shared" si="21"/>
        <v>Nonfinancial corporate business; municipal securities; liability</v>
      </c>
      <c r="AE326" s="7" t="str">
        <f t="shared" si="21"/>
        <v>Nonfinancial corporate business; corporate bonds; liability</v>
      </c>
      <c r="AF326" s="7" t="str">
        <f t="shared" si="21"/>
        <v>Nonfinancial corporate business; loans; liability</v>
      </c>
      <c r="AG326" s="7" t="str">
        <f t="shared" si="21"/>
        <v>Nonfinancial corporate business; depository institution loans n.e.c.; liability</v>
      </c>
      <c r="AH326" s="7" t="str">
        <f t="shared" ref="AH326:BD326" si="22">AH2</f>
        <v>Nonfinancial corporate business; other loans and advances; liability</v>
      </c>
      <c r="AI326" s="7" t="str">
        <f t="shared" si="22"/>
        <v>Nonfinancial corporate business; total mortgages; liability</v>
      </c>
      <c r="AJ326" s="7" t="str">
        <f t="shared" si="22"/>
        <v>Nonfinancial corporate business; trade payables; liability</v>
      </c>
      <c r="AK326" s="7" t="str">
        <f t="shared" si="22"/>
        <v>Nonfinancial corporate business; total taxes payable; liability</v>
      </c>
      <c r="AL326" s="7" t="str">
        <f t="shared" si="22"/>
        <v>Nonfinancial corporate business; foreign direct investment in U.S.: intercompany debt; liability (market value)</v>
      </c>
      <c r="AM326" s="7" t="str">
        <f t="shared" si="22"/>
        <v>Nonfinancial corporate business; total miscellaneous liabilities</v>
      </c>
      <c r="AN326" s="7" t="str">
        <f t="shared" si="22"/>
        <v>Nonfinancial corporate business; net worth</v>
      </c>
      <c r="AO326" s="7" t="str">
        <f t="shared" si="22"/>
        <v>Nonfinancial corporate business; corporate equities; liability</v>
      </c>
      <c r="AP326" s="7" t="str">
        <f t="shared" si="22"/>
        <v>Nonfinancial corporate business; public corporate equities; liability (equal to total before 1996q4)</v>
      </c>
      <c r="AQ326" s="7" t="str">
        <f t="shared" si="22"/>
        <v>Nonfinancial corporate business; closely held corporate equities; liability</v>
      </c>
      <c r="AR326" s="7" t="str">
        <f t="shared" si="22"/>
        <v>Nonfinancial corporate business; foreign direct investment in U.S.; liability (market value)</v>
      </c>
      <c r="AS326" s="7" t="str">
        <f t="shared" si="22"/>
        <v>Nonfinancial corporate business; corporate equities as a percentage of net worth</v>
      </c>
      <c r="AT326" s="7" t="str">
        <f t="shared" si="22"/>
        <v xml:space="preserve">Nonfinancial corporate business; debt as a percentage of the market value of corporate equities </v>
      </c>
      <c r="AU326" s="7" t="str">
        <f t="shared" si="22"/>
        <v>Nonfinancial corporate business; debt as a percentage of net worth (market value)</v>
      </c>
      <c r="AV326" s="7" t="str">
        <f t="shared" si="22"/>
        <v>Nonfinancial corporate business; total assets at historical cost</v>
      </c>
      <c r="AW326" s="7" t="str">
        <f t="shared" si="22"/>
        <v>Nonfinancial corporate business; nonfinancial assets at historical cost</v>
      </c>
      <c r="AX326" s="7" t="str">
        <f t="shared" si="22"/>
        <v>Nonfinancial corporate business; real estate, historical cost basis</v>
      </c>
      <c r="AY326" s="7" t="str">
        <f t="shared" si="22"/>
        <v>Nonfinancial corporate business; nonresidential equipment, historical cost basis</v>
      </c>
      <c r="AZ326" s="7" t="str">
        <f t="shared" si="22"/>
        <v>Nonfinancial corporate business; nonresidential intellectual property products, historical cost basis</v>
      </c>
      <c r="BA326" s="7" t="str">
        <f t="shared" si="22"/>
        <v>Nonfinancial corporate business; inventories, historical cost basis (SOI)</v>
      </c>
      <c r="BB326" s="7" t="str">
        <f t="shared" si="22"/>
        <v>Nonfinancial corporate business; net worth at historical cost</v>
      </c>
      <c r="BC326" s="7" t="str">
        <f t="shared" si="22"/>
        <v>Nonfinancial corporate business; residential structures, historical cost basis</v>
      </c>
      <c r="BD326" s="7" t="str">
        <f t="shared" si="22"/>
        <v>Nonfinancial corporate business; nonresidential structures, historical cost basis</v>
      </c>
      <c r="BE326" s="7"/>
      <c r="BF326" s="8" t="s">
        <v>563</v>
      </c>
      <c r="BG326" s="8" t="s">
        <v>564</v>
      </c>
      <c r="BH326" s="8" t="s">
        <v>565</v>
      </c>
      <c r="BI326" s="8" t="s">
        <v>566</v>
      </c>
      <c r="BJ326" s="8"/>
      <c r="BK326" s="8"/>
      <c r="BL326" s="8"/>
      <c r="BM326" s="8"/>
      <c r="BN326" s="8"/>
      <c r="BO326" s="8"/>
      <c r="BP326" s="8"/>
      <c r="BQ326" s="8"/>
      <c r="BR326" s="7"/>
    </row>
  </sheetData>
  <hyperlinks>
    <hyperlink ref="A1" r:id="rId1" display="https://www.federalreserve.gov//datadownload/Download.aspx?rel=Z1&amp;series=b0c3a2e7a747b4af235e8c9171774747&amp;filetype=spreadsheetml&amp;label=include&amp;layout=seriescolumn&amp;from=12/01/1945&amp;to=03/31/2023" xr:uid="{945A2482-5264-4780-B0C0-7968B0DD7BEE}"/>
  </hyperlinks>
  <pageMargins left="0.75" right="0.75" top="1" bottom="1" header="0.5" footer="0.5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39E52-4C41-408D-9432-061D27460339}">
  <dimension ref="D6:U505"/>
  <sheetViews>
    <sheetView topLeftCell="B476" workbookViewId="0">
      <selection activeCell="G502" sqref="G502"/>
    </sheetView>
  </sheetViews>
  <sheetFormatPr defaultColWidth="9.109375" defaultRowHeight="13.2" x14ac:dyDescent="0.25"/>
  <cols>
    <col min="1" max="16384" width="9.109375" style="9"/>
  </cols>
  <sheetData>
    <row r="6" spans="4:21" ht="14.4" x14ac:dyDescent="0.3">
      <c r="D6" s="10"/>
      <c r="E6" s="10" t="s">
        <v>501</v>
      </c>
      <c r="F6" s="10" t="s">
        <v>499</v>
      </c>
      <c r="G6" s="10"/>
      <c r="L6" s="11"/>
      <c r="R6" s="9" t="s">
        <v>582</v>
      </c>
    </row>
    <row r="7" spans="4:21" s="11" customFormat="1" ht="93" x14ac:dyDescent="0.3">
      <c r="D7" s="67"/>
      <c r="E7" s="67"/>
      <c r="F7" s="67" t="s">
        <v>502</v>
      </c>
      <c r="G7" s="67" t="s">
        <v>503</v>
      </c>
      <c r="H7" s="11" t="s">
        <v>500</v>
      </c>
      <c r="I7" s="67" t="s">
        <v>504</v>
      </c>
      <c r="J7" s="67" t="s">
        <v>509</v>
      </c>
      <c r="K7" s="11" t="s">
        <v>567</v>
      </c>
      <c r="L7" s="11" t="s">
        <v>569</v>
      </c>
      <c r="M7" s="11" t="s">
        <v>570</v>
      </c>
      <c r="O7" s="11" t="s">
        <v>581</v>
      </c>
      <c r="P7" s="11" t="str">
        <f>K7</f>
        <v xml:space="preserve">Overlaping data </v>
      </c>
      <c r="R7" s="11" t="s">
        <v>583</v>
      </c>
      <c r="S7" s="11" t="s">
        <v>504</v>
      </c>
      <c r="T7" s="11" t="s">
        <v>584</v>
      </c>
      <c r="U7" s="11" t="s">
        <v>571</v>
      </c>
    </row>
    <row r="8" spans="4:21" ht="14.4" x14ac:dyDescent="0.3">
      <c r="D8" s="10">
        <v>1900</v>
      </c>
      <c r="E8" s="10" t="s">
        <v>505</v>
      </c>
      <c r="F8" s="10">
        <v>19969.780888835932</v>
      </c>
      <c r="G8" s="10">
        <v>26802.084633486131</v>
      </c>
      <c r="H8" s="9">
        <f>F8/G8</f>
        <v>0.74508312177650471</v>
      </c>
      <c r="I8" s="9">
        <f>LN(H8)</f>
        <v>-0.2942594939719968</v>
      </c>
      <c r="K8" s="9" t="s">
        <v>568</v>
      </c>
      <c r="L8" s="9">
        <f>H8/$K$9</f>
        <v>0.78380066274962978</v>
      </c>
      <c r="M8" s="9">
        <f>L8</f>
        <v>0.78380066274962978</v>
      </c>
      <c r="P8" s="9" t="s">
        <v>568</v>
      </c>
      <c r="R8" s="9">
        <f>L8</f>
        <v>0.78380066274962978</v>
      </c>
      <c r="S8" s="9">
        <f>LN(R8)</f>
        <v>-0.24360054765734393</v>
      </c>
      <c r="T8" s="9">
        <f t="shared" ref="T8:T71" si="0">S8-$S$505</f>
        <v>-2.1136501945582697E-2</v>
      </c>
      <c r="U8" s="9">
        <f>EXP(T8)</f>
        <v>0.97908530839801566</v>
      </c>
    </row>
    <row r="9" spans="4:21" ht="14.4" x14ac:dyDescent="0.3">
      <c r="D9" s="10"/>
      <c r="E9" s="10" t="s">
        <v>506</v>
      </c>
      <c r="F9" s="10">
        <v>18693.756550891147</v>
      </c>
      <c r="G9" s="10">
        <v>26985.245082455196</v>
      </c>
      <c r="H9" s="9">
        <f t="shared" ref="H9:H72" si="1">F9/G9</f>
        <v>0.69273992115954997</v>
      </c>
      <c r="I9" s="9">
        <f t="shared" ref="I9:I72" si="2">LN(H9)</f>
        <v>-0.36710064437476836</v>
      </c>
      <c r="K9" s="9">
        <f>AVERAGE(K191:K215)</f>
        <v>0.95060282184847722</v>
      </c>
      <c r="L9" s="9">
        <f t="shared" ref="L9:L72" si="3">H9/$K$9</f>
        <v>0.72873749713102609</v>
      </c>
      <c r="M9" s="9">
        <f t="shared" ref="M9:M72" si="4">L9</f>
        <v>0.72873749713102609</v>
      </c>
      <c r="P9" s="9">
        <f>AVERAGE(P191:P215)</f>
        <v>3.7728896205485377E-2</v>
      </c>
      <c r="R9" s="9">
        <f t="shared" ref="R9:R72" si="5">L9</f>
        <v>0.72873749713102609</v>
      </c>
      <c r="S9" s="9">
        <f t="shared" ref="S9:S72" si="6">LN(R9)</f>
        <v>-0.31644169806011552</v>
      </c>
      <c r="T9" s="9">
        <f t="shared" si="0"/>
        <v>-9.3977652348354285E-2</v>
      </c>
      <c r="U9" s="9">
        <f t="shared" ref="U9:U72" si="7">EXP(T9)</f>
        <v>0.9103031051501439</v>
      </c>
    </row>
    <row r="10" spans="4:21" ht="14.4" x14ac:dyDescent="0.3">
      <c r="D10" s="10"/>
      <c r="E10" s="10" t="s">
        <v>507</v>
      </c>
      <c r="F10" s="10">
        <v>18502.352900199425</v>
      </c>
      <c r="G10" s="10">
        <v>27168.405531424261</v>
      </c>
      <c r="H10" s="9">
        <f t="shared" si="1"/>
        <v>0.6810246143741755</v>
      </c>
      <c r="I10" s="9">
        <f t="shared" si="2"/>
        <v>-0.38415682903034915</v>
      </c>
      <c r="L10" s="9">
        <f t="shared" si="3"/>
        <v>0.71641341548923831</v>
      </c>
      <c r="M10" s="9">
        <f t="shared" si="4"/>
        <v>0.71641341548923831</v>
      </c>
      <c r="R10" s="9">
        <f t="shared" si="5"/>
        <v>0.71641341548923831</v>
      </c>
      <c r="S10" s="9">
        <f t="shared" si="6"/>
        <v>-0.33349788271569625</v>
      </c>
      <c r="T10" s="9">
        <f t="shared" si="0"/>
        <v>-0.11103383700393502</v>
      </c>
      <c r="U10" s="9">
        <f t="shared" si="7"/>
        <v>0.89490846739538299</v>
      </c>
    </row>
    <row r="11" spans="4:21" ht="14.4" x14ac:dyDescent="0.3">
      <c r="D11" s="10"/>
      <c r="E11" s="10" t="s">
        <v>508</v>
      </c>
      <c r="F11" s="10">
        <v>21915.718004201735</v>
      </c>
      <c r="G11" s="10">
        <v>27351.565980393327</v>
      </c>
      <c r="H11" s="9">
        <f t="shared" si="1"/>
        <v>0.80126008214344213</v>
      </c>
      <c r="I11" s="9">
        <f t="shared" si="2"/>
        <v>-0.22156968780808625</v>
      </c>
      <c r="L11" s="9">
        <f t="shared" si="3"/>
        <v>0.84289680582408388</v>
      </c>
      <c r="M11" s="9">
        <f t="shared" si="4"/>
        <v>0.84289680582408388</v>
      </c>
      <c r="R11" s="9">
        <f t="shared" si="5"/>
        <v>0.84289680582408388</v>
      </c>
      <c r="S11" s="9">
        <f t="shared" si="6"/>
        <v>-0.17091074149343341</v>
      </c>
      <c r="T11" s="9">
        <f t="shared" si="0"/>
        <v>5.1553304218327822E-2</v>
      </c>
      <c r="U11" s="9">
        <f t="shared" si="7"/>
        <v>1.0529053090908034</v>
      </c>
    </row>
    <row r="12" spans="4:21" ht="14.4" x14ac:dyDescent="0.3">
      <c r="D12" s="10">
        <v>1901</v>
      </c>
      <c r="E12" s="10" t="s">
        <v>505</v>
      </c>
      <c r="F12" s="10">
        <v>24930.090982454854</v>
      </c>
      <c r="G12" s="10">
        <v>27534.726429362392</v>
      </c>
      <c r="H12" s="9">
        <f t="shared" si="1"/>
        <v>0.90540543580160593</v>
      </c>
      <c r="I12" s="9">
        <f t="shared" si="2"/>
        <v>-9.9372440241281293E-2</v>
      </c>
      <c r="L12" s="9">
        <f t="shared" si="3"/>
        <v>0.95245397445908742</v>
      </c>
      <c r="M12" s="9">
        <f t="shared" si="4"/>
        <v>0.95245397445908742</v>
      </c>
      <c r="R12" s="9">
        <f t="shared" si="5"/>
        <v>0.95245397445908742</v>
      </c>
      <c r="S12" s="9">
        <f t="shared" si="6"/>
        <v>-4.8713493926628403E-2</v>
      </c>
      <c r="T12" s="9">
        <f t="shared" si="0"/>
        <v>0.17375055178513282</v>
      </c>
      <c r="U12" s="9">
        <f t="shared" si="7"/>
        <v>1.1897587456060514</v>
      </c>
    </row>
    <row r="13" spans="4:21" ht="14.4" x14ac:dyDescent="0.3">
      <c r="D13" s="10"/>
      <c r="E13" s="10" t="s">
        <v>506</v>
      </c>
      <c r="F13" s="10">
        <v>28216.48113859737</v>
      </c>
      <c r="G13" s="10">
        <v>27717.886878331457</v>
      </c>
      <c r="H13" s="9">
        <f t="shared" si="1"/>
        <v>1.0179881771815618</v>
      </c>
      <c r="I13" s="9">
        <f t="shared" si="2"/>
        <v>1.782830429032263E-2</v>
      </c>
      <c r="L13" s="9">
        <f t="shared" si="3"/>
        <v>1.0708869717029155</v>
      </c>
      <c r="M13" s="9">
        <f t="shared" si="4"/>
        <v>1.0708869717029155</v>
      </c>
      <c r="R13" s="9">
        <f t="shared" si="5"/>
        <v>1.0708869717029155</v>
      </c>
      <c r="S13" s="9">
        <f t="shared" si="6"/>
        <v>6.8487250604975555E-2</v>
      </c>
      <c r="T13" s="9">
        <f t="shared" si="0"/>
        <v>0.29095129631673677</v>
      </c>
      <c r="U13" s="9">
        <f t="shared" si="7"/>
        <v>1.3376994314740533</v>
      </c>
    </row>
    <row r="14" spans="4:21" ht="14.4" x14ac:dyDescent="0.3">
      <c r="D14" s="10"/>
      <c r="E14" s="10" t="s">
        <v>507</v>
      </c>
      <c r="F14" s="10">
        <v>26556.688130444585</v>
      </c>
      <c r="G14" s="10">
        <v>27901.047327300523</v>
      </c>
      <c r="H14" s="9">
        <f t="shared" si="1"/>
        <v>0.95181689127703417</v>
      </c>
      <c r="I14" s="9">
        <f t="shared" si="2"/>
        <v>-4.938260378624483E-2</v>
      </c>
      <c r="L14" s="9">
        <f t="shared" si="3"/>
        <v>1.0012771574001813</v>
      </c>
      <c r="M14" s="9">
        <f t="shared" si="4"/>
        <v>1.0012771574001813</v>
      </c>
      <c r="R14" s="9">
        <f t="shared" si="5"/>
        <v>1.0012771574001813</v>
      </c>
      <c r="S14" s="9">
        <f t="shared" si="6"/>
        <v>1.276342528408105E-3</v>
      </c>
      <c r="T14" s="9">
        <f t="shared" si="0"/>
        <v>0.22374038824016934</v>
      </c>
      <c r="U14" s="9">
        <f t="shared" si="7"/>
        <v>1.2507462688356958</v>
      </c>
    </row>
    <row r="15" spans="4:21" ht="14.4" x14ac:dyDescent="0.3">
      <c r="D15" s="10"/>
      <c r="E15" s="10" t="s">
        <v>508</v>
      </c>
      <c r="F15" s="10">
        <v>26390.708829629308</v>
      </c>
      <c r="G15" s="10">
        <v>28084.207776269588</v>
      </c>
      <c r="H15" s="9">
        <f t="shared" si="1"/>
        <v>0.93969924449600317</v>
      </c>
      <c r="I15" s="9">
        <f t="shared" si="2"/>
        <v>-6.2195407577687871E-2</v>
      </c>
      <c r="L15" s="9">
        <f t="shared" si="3"/>
        <v>0.98852982854472105</v>
      </c>
      <c r="M15" s="9">
        <f t="shared" si="4"/>
        <v>0.98852982854472105</v>
      </c>
      <c r="R15" s="9">
        <f t="shared" si="5"/>
        <v>0.98852982854472105</v>
      </c>
      <c r="S15" s="9">
        <f t="shared" si="6"/>
        <v>-1.1536461263034977E-2</v>
      </c>
      <c r="T15" s="9">
        <f t="shared" si="0"/>
        <v>0.21092758444872625</v>
      </c>
      <c r="U15" s="9">
        <f t="shared" si="7"/>
        <v>1.2348229314402974</v>
      </c>
    </row>
    <row r="16" spans="4:21" ht="14.4" x14ac:dyDescent="0.3">
      <c r="D16" s="10">
        <v>1902</v>
      </c>
      <c r="E16" s="10" t="s">
        <v>505</v>
      </c>
      <c r="F16" s="10">
        <v>30657.952102145493</v>
      </c>
      <c r="G16" s="10">
        <v>28614.221459795644</v>
      </c>
      <c r="H16" s="9">
        <f t="shared" si="1"/>
        <v>1.0714235977107183</v>
      </c>
      <c r="I16" s="9">
        <f t="shared" si="2"/>
        <v>6.8988229339513749E-2</v>
      </c>
      <c r="L16" s="9">
        <f t="shared" si="3"/>
        <v>1.1270991134102686</v>
      </c>
      <c r="M16" s="9">
        <f t="shared" si="4"/>
        <v>1.1270991134102686</v>
      </c>
      <c r="R16" s="9">
        <f t="shared" si="5"/>
        <v>1.1270991134102686</v>
      </c>
      <c r="S16" s="9">
        <f t="shared" si="6"/>
        <v>0.11964717565416653</v>
      </c>
      <c r="T16" s="9">
        <f t="shared" si="0"/>
        <v>0.34211122136592775</v>
      </c>
      <c r="U16" s="9">
        <f t="shared" si="7"/>
        <v>1.4079168792447465</v>
      </c>
    </row>
    <row r="17" spans="4:21" ht="14.4" x14ac:dyDescent="0.3">
      <c r="D17" s="10"/>
      <c r="E17" s="10" t="s">
        <v>506</v>
      </c>
      <c r="F17" s="10">
        <v>31443.094777932147</v>
      </c>
      <c r="G17" s="10">
        <v>29144.235143321701</v>
      </c>
      <c r="H17" s="9">
        <f t="shared" si="1"/>
        <v>1.0788787087156488</v>
      </c>
      <c r="I17" s="9">
        <f t="shared" si="2"/>
        <v>7.5922269128556458E-2</v>
      </c>
      <c r="L17" s="9">
        <f t="shared" si="3"/>
        <v>1.1349416222200299</v>
      </c>
      <c r="M17" s="9">
        <f t="shared" si="4"/>
        <v>1.1349416222200299</v>
      </c>
      <c r="R17" s="9">
        <f t="shared" si="5"/>
        <v>1.1349416222200299</v>
      </c>
      <c r="S17" s="9">
        <f t="shared" si="6"/>
        <v>0.12658121544320933</v>
      </c>
      <c r="T17" s="9">
        <f t="shared" si="0"/>
        <v>0.34904526115497059</v>
      </c>
      <c r="U17" s="9">
        <f t="shared" si="7"/>
        <v>1.4177133562337845</v>
      </c>
    </row>
    <row r="18" spans="4:21" ht="14.4" x14ac:dyDescent="0.3">
      <c r="D18" s="10"/>
      <c r="E18" s="10" t="s">
        <v>507</v>
      </c>
      <c r="F18" s="10">
        <v>33088.155622437516</v>
      </c>
      <c r="G18" s="10">
        <v>29674.248826847757</v>
      </c>
      <c r="H18" s="9">
        <f t="shared" si="1"/>
        <v>1.1150461066600288</v>
      </c>
      <c r="I18" s="9">
        <f t="shared" si="2"/>
        <v>0.10889575532174192</v>
      </c>
      <c r="L18" s="9">
        <f t="shared" si="3"/>
        <v>1.1729884248521232</v>
      </c>
      <c r="M18" s="9">
        <f t="shared" si="4"/>
        <v>1.1729884248521232</v>
      </c>
      <c r="R18" s="9">
        <f t="shared" si="5"/>
        <v>1.1729884248521232</v>
      </c>
      <c r="S18" s="9">
        <f t="shared" si="6"/>
        <v>0.15955470163639476</v>
      </c>
      <c r="T18" s="9">
        <f t="shared" si="0"/>
        <v>0.382018747348156</v>
      </c>
      <c r="U18" s="9">
        <f t="shared" si="7"/>
        <v>1.4652395542315277</v>
      </c>
    </row>
    <row r="19" spans="4:21" ht="14.4" x14ac:dyDescent="0.3">
      <c r="D19" s="10"/>
      <c r="E19" s="10" t="s">
        <v>508</v>
      </c>
      <c r="F19" s="10">
        <v>30097.135905155032</v>
      </c>
      <c r="G19" s="10">
        <v>30204.262510373814</v>
      </c>
      <c r="H19" s="9">
        <f t="shared" si="1"/>
        <v>0.99645326201287021</v>
      </c>
      <c r="I19" s="9">
        <f t="shared" si="2"/>
        <v>-3.5530425738636365E-3</v>
      </c>
      <c r="L19" s="9">
        <f t="shared" si="3"/>
        <v>1.0482330149990879</v>
      </c>
      <c r="M19" s="9">
        <f t="shared" si="4"/>
        <v>1.0482330149990879</v>
      </c>
      <c r="R19" s="9">
        <f t="shared" si="5"/>
        <v>1.0482330149990879</v>
      </c>
      <c r="S19" s="9">
        <f t="shared" si="6"/>
        <v>4.7105903740789171E-2</v>
      </c>
      <c r="T19" s="9">
        <f t="shared" si="0"/>
        <v>0.26956994945255042</v>
      </c>
      <c r="U19" s="9">
        <f t="shared" si="7"/>
        <v>1.309401220921395</v>
      </c>
    </row>
    <row r="20" spans="4:21" ht="14.4" x14ac:dyDescent="0.3">
      <c r="D20" s="10">
        <v>1903</v>
      </c>
      <c r="E20" s="10" t="s">
        <v>505</v>
      </c>
      <c r="F20" s="10">
        <v>30488.434122003939</v>
      </c>
      <c r="G20" s="10">
        <v>30674.844569737605</v>
      </c>
      <c r="H20" s="9">
        <f t="shared" si="1"/>
        <v>0.99392301899656343</v>
      </c>
      <c r="I20" s="9">
        <f t="shared" si="2"/>
        <v>-6.0955210021359178E-3</v>
      </c>
      <c r="L20" s="9">
        <f t="shared" si="3"/>
        <v>1.045571290293299</v>
      </c>
      <c r="M20" s="9">
        <f t="shared" si="4"/>
        <v>1.045571290293299</v>
      </c>
      <c r="R20" s="9">
        <f t="shared" si="5"/>
        <v>1.045571290293299</v>
      </c>
      <c r="S20" s="9">
        <f t="shared" si="6"/>
        <v>4.456342531251687E-2</v>
      </c>
      <c r="T20" s="9">
        <f t="shared" si="0"/>
        <v>0.2670274710242781</v>
      </c>
      <c r="U20" s="9">
        <f t="shared" si="7"/>
        <v>1.3060763250922747</v>
      </c>
    </row>
    <row r="21" spans="4:21" ht="14.4" x14ac:dyDescent="0.3">
      <c r="D21" s="10"/>
      <c r="E21" s="10" t="s">
        <v>506</v>
      </c>
      <c r="F21" s="10">
        <v>27092.445172770829</v>
      </c>
      <c r="G21" s="10">
        <v>31145.426629101396</v>
      </c>
      <c r="H21" s="9">
        <f t="shared" si="1"/>
        <v>0.86986913023873702</v>
      </c>
      <c r="I21" s="9">
        <f t="shared" si="2"/>
        <v>-0.13941250366143057</v>
      </c>
      <c r="L21" s="9">
        <f t="shared" si="3"/>
        <v>0.91507105832828162</v>
      </c>
      <c r="M21" s="9">
        <f t="shared" si="4"/>
        <v>0.91507105832828162</v>
      </c>
      <c r="R21" s="9">
        <f t="shared" si="5"/>
        <v>0.91507105832828162</v>
      </c>
      <c r="S21" s="9">
        <f t="shared" si="6"/>
        <v>-8.8753557346777742E-2</v>
      </c>
      <c r="T21" s="9">
        <f t="shared" si="0"/>
        <v>0.1337104883649835</v>
      </c>
      <c r="U21" s="9">
        <f t="shared" si="7"/>
        <v>1.1430618420332119</v>
      </c>
    </row>
    <row r="22" spans="4:21" ht="14.4" x14ac:dyDescent="0.3">
      <c r="D22" s="10"/>
      <c r="E22" s="10" t="s">
        <v>507</v>
      </c>
      <c r="F22" s="10">
        <v>24413.387223931375</v>
      </c>
      <c r="G22" s="10">
        <v>31616.008688465186</v>
      </c>
      <c r="H22" s="9">
        <f t="shared" si="1"/>
        <v>0.77218435332852053</v>
      </c>
      <c r="I22" s="9">
        <f t="shared" si="2"/>
        <v>-0.25853195781711585</v>
      </c>
      <c r="L22" s="9">
        <f t="shared" si="3"/>
        <v>0.81231018421235446</v>
      </c>
      <c r="M22" s="9">
        <f t="shared" si="4"/>
        <v>0.81231018421235446</v>
      </c>
      <c r="R22" s="9">
        <f t="shared" si="5"/>
        <v>0.81231018421235446</v>
      </c>
      <c r="S22" s="9">
        <f t="shared" si="6"/>
        <v>-0.20787301150246304</v>
      </c>
      <c r="T22" s="9">
        <f t="shared" si="0"/>
        <v>1.4591034209298193E-2</v>
      </c>
      <c r="U22" s="9">
        <f t="shared" si="7"/>
        <v>1.0146980029773873</v>
      </c>
    </row>
    <row r="23" spans="4:21" ht="14.4" x14ac:dyDescent="0.3">
      <c r="D23" s="10"/>
      <c r="E23" s="10" t="s">
        <v>508</v>
      </c>
      <c r="F23" s="10">
        <v>24790.71932940172</v>
      </c>
      <c r="G23" s="10">
        <v>32086.590747828977</v>
      </c>
      <c r="H23" s="9">
        <f t="shared" si="1"/>
        <v>0.77261930144694768</v>
      </c>
      <c r="I23" s="9">
        <f t="shared" si="2"/>
        <v>-0.25796884660414598</v>
      </c>
      <c r="L23" s="9">
        <f t="shared" si="3"/>
        <v>0.81276773399911129</v>
      </c>
      <c r="M23" s="9">
        <f t="shared" si="4"/>
        <v>0.81276773399911129</v>
      </c>
      <c r="R23" s="9">
        <f t="shared" si="5"/>
        <v>0.81276773399911129</v>
      </c>
      <c r="S23" s="9">
        <f t="shared" si="6"/>
        <v>-0.20730990028949309</v>
      </c>
      <c r="T23" s="9">
        <f t="shared" si="0"/>
        <v>1.5154145422268145E-2</v>
      </c>
      <c r="U23" s="9">
        <f t="shared" si="7"/>
        <v>1.0152695517082888</v>
      </c>
    </row>
    <row r="24" spans="4:21" ht="14.4" x14ac:dyDescent="0.3">
      <c r="D24" s="10">
        <v>1904</v>
      </c>
      <c r="E24" s="10" t="s">
        <v>505</v>
      </c>
      <c r="F24" s="10">
        <v>26381.429657371129</v>
      </c>
      <c r="G24" s="10">
        <v>32260.393567671072</v>
      </c>
      <c r="H24" s="9">
        <f t="shared" si="1"/>
        <v>0.81776527623669804</v>
      </c>
      <c r="I24" s="9">
        <f t="shared" si="2"/>
        <v>-0.20117993192284458</v>
      </c>
      <c r="L24" s="9">
        <f t="shared" si="3"/>
        <v>0.86025967674546522</v>
      </c>
      <c r="M24" s="9">
        <f t="shared" si="4"/>
        <v>0.86025967674546522</v>
      </c>
      <c r="R24" s="9">
        <f t="shared" si="5"/>
        <v>0.86025967674546522</v>
      </c>
      <c r="S24" s="9">
        <f t="shared" si="6"/>
        <v>-0.15052098560819166</v>
      </c>
      <c r="T24" s="9">
        <f t="shared" si="0"/>
        <v>7.1943060103569573E-2</v>
      </c>
      <c r="U24" s="9">
        <f t="shared" si="7"/>
        <v>1.0745941550418889</v>
      </c>
    </row>
    <row r="25" spans="4:21" ht="14.4" x14ac:dyDescent="0.3">
      <c r="D25" s="10"/>
      <c r="E25" s="10" t="s">
        <v>506</v>
      </c>
      <c r="F25" s="10">
        <v>26503.565905784886</v>
      </c>
      <c r="G25" s="10">
        <v>32434.196387513166</v>
      </c>
      <c r="H25" s="9">
        <f t="shared" si="1"/>
        <v>0.8171488385014678</v>
      </c>
      <c r="I25" s="9">
        <f t="shared" si="2"/>
        <v>-0.20193402384594311</v>
      </c>
      <c r="L25" s="9">
        <f t="shared" si="3"/>
        <v>0.85961120640531663</v>
      </c>
      <c r="M25" s="9">
        <f t="shared" si="4"/>
        <v>0.85961120640531663</v>
      </c>
      <c r="R25" s="9">
        <f t="shared" si="5"/>
        <v>0.85961120640531663</v>
      </c>
      <c r="S25" s="9">
        <f t="shared" si="6"/>
        <v>-0.15127507753129024</v>
      </c>
      <c r="T25" s="9">
        <f t="shared" si="0"/>
        <v>7.1188968180470991E-2</v>
      </c>
      <c r="U25" s="9">
        <f t="shared" si="7"/>
        <v>1.0737841177286467</v>
      </c>
    </row>
    <row r="26" spans="4:21" ht="14.4" x14ac:dyDescent="0.3">
      <c r="D26" s="10"/>
      <c r="E26" s="10" t="s">
        <v>507</v>
      </c>
      <c r="F26" s="10">
        <v>29801.244612956274</v>
      </c>
      <c r="G26" s="10">
        <v>32607.99920735526</v>
      </c>
      <c r="H26" s="9">
        <f t="shared" si="1"/>
        <v>0.91392435406567729</v>
      </c>
      <c r="I26" s="9">
        <f t="shared" si="2"/>
        <v>-9.0007474557374928E-2</v>
      </c>
      <c r="L26" s="9">
        <f t="shared" si="3"/>
        <v>0.96141557026784596</v>
      </c>
      <c r="M26" s="9">
        <f t="shared" si="4"/>
        <v>0.96141557026784596</v>
      </c>
      <c r="R26" s="9">
        <f t="shared" si="5"/>
        <v>0.96141557026784596</v>
      </c>
      <c r="S26" s="9">
        <f t="shared" si="6"/>
        <v>-3.9348528242722038E-2</v>
      </c>
      <c r="T26" s="9">
        <f t="shared" si="0"/>
        <v>0.1831155174690392</v>
      </c>
      <c r="U26" s="9">
        <f t="shared" si="7"/>
        <v>1.200953131134352</v>
      </c>
    </row>
    <row r="27" spans="4:21" ht="14.4" x14ac:dyDescent="0.3">
      <c r="D27" s="10"/>
      <c r="E27" s="10" t="s">
        <v>508</v>
      </c>
      <c r="F27" s="10">
        <v>33587.468313782687</v>
      </c>
      <c r="G27" s="10">
        <v>32781.802027197351</v>
      </c>
      <c r="H27" s="9">
        <f t="shared" si="1"/>
        <v>1.0245766320569234</v>
      </c>
      <c r="I27" s="9">
        <f t="shared" si="2"/>
        <v>2.4279485369387125E-2</v>
      </c>
      <c r="L27" s="9">
        <f t="shared" si="3"/>
        <v>1.0778177894155645</v>
      </c>
      <c r="M27" s="9">
        <f t="shared" si="4"/>
        <v>1.0778177894155645</v>
      </c>
      <c r="R27" s="9">
        <f t="shared" si="5"/>
        <v>1.0778177894155645</v>
      </c>
      <c r="S27" s="9">
        <f t="shared" si="6"/>
        <v>7.4938431684039991E-2</v>
      </c>
      <c r="T27" s="9">
        <f t="shared" si="0"/>
        <v>0.29740247739580122</v>
      </c>
      <c r="U27" s="9">
        <f t="shared" si="7"/>
        <v>1.3463570687026749</v>
      </c>
    </row>
    <row r="28" spans="4:21" ht="14.4" x14ac:dyDescent="0.3">
      <c r="D28" s="10">
        <v>1905</v>
      </c>
      <c r="E28" s="10" t="s">
        <v>505</v>
      </c>
      <c r="F28" s="10">
        <v>37025.635325712021</v>
      </c>
      <c r="G28" s="10">
        <v>33315.751266515668</v>
      </c>
      <c r="H28" s="9">
        <f t="shared" si="1"/>
        <v>1.1113552574431964</v>
      </c>
      <c r="I28" s="9">
        <f t="shared" si="2"/>
        <v>0.10558022321922911</v>
      </c>
      <c r="L28" s="9">
        <f t="shared" si="3"/>
        <v>1.1691057841403532</v>
      </c>
      <c r="M28" s="9">
        <f t="shared" si="4"/>
        <v>1.1691057841403532</v>
      </c>
      <c r="R28" s="9">
        <f t="shared" si="5"/>
        <v>1.1691057841403532</v>
      </c>
      <c r="S28" s="9">
        <f t="shared" si="6"/>
        <v>0.15623916953388198</v>
      </c>
      <c r="T28" s="9">
        <f t="shared" si="0"/>
        <v>0.37870321524564321</v>
      </c>
      <c r="U28" s="9">
        <f t="shared" si="7"/>
        <v>1.4603895500667619</v>
      </c>
    </row>
    <row r="29" spans="4:21" ht="14.4" x14ac:dyDescent="0.3">
      <c r="D29" s="10"/>
      <c r="E29" s="10" t="s">
        <v>506</v>
      </c>
      <c r="F29" s="10">
        <v>35184.581635483242</v>
      </c>
      <c r="G29" s="10">
        <v>33849.700505833986</v>
      </c>
      <c r="H29" s="9">
        <f t="shared" si="1"/>
        <v>1.0394355373814663</v>
      </c>
      <c r="I29" s="9">
        <f t="shared" si="2"/>
        <v>3.8677813291996217E-2</v>
      </c>
      <c r="L29" s="9">
        <f t="shared" si="3"/>
        <v>1.0934488237266655</v>
      </c>
      <c r="M29" s="9">
        <f t="shared" si="4"/>
        <v>1.0934488237266655</v>
      </c>
      <c r="R29" s="9">
        <f t="shared" si="5"/>
        <v>1.0934488237266655</v>
      </c>
      <c r="S29" s="9">
        <f t="shared" si="6"/>
        <v>8.9336759606649163E-2</v>
      </c>
      <c r="T29" s="9">
        <f t="shared" si="0"/>
        <v>0.31180080531841037</v>
      </c>
      <c r="U29" s="9">
        <f t="shared" si="7"/>
        <v>1.3658825893820992</v>
      </c>
    </row>
    <row r="30" spans="4:21" ht="14.4" x14ac:dyDescent="0.3">
      <c r="D30" s="10"/>
      <c r="E30" s="10" t="s">
        <v>507</v>
      </c>
      <c r="F30" s="10">
        <v>37762.056801803534</v>
      </c>
      <c r="G30" s="10">
        <v>34383.649745152303</v>
      </c>
      <c r="H30" s="9">
        <f t="shared" si="1"/>
        <v>1.0982562084505747</v>
      </c>
      <c r="I30" s="9">
        <f t="shared" si="2"/>
        <v>9.3723656897222382E-2</v>
      </c>
      <c r="L30" s="9">
        <f t="shared" si="3"/>
        <v>1.1553260554339411</v>
      </c>
      <c r="M30" s="9">
        <f t="shared" si="4"/>
        <v>1.1553260554339411</v>
      </c>
      <c r="R30" s="9">
        <f t="shared" si="5"/>
        <v>1.1553260554339411</v>
      </c>
      <c r="S30" s="9">
        <f t="shared" si="6"/>
        <v>0.14438260321187515</v>
      </c>
      <c r="T30" s="9">
        <f t="shared" si="0"/>
        <v>0.36684664892363639</v>
      </c>
      <c r="U30" s="9">
        <f t="shared" si="7"/>
        <v>1.4431765894616646</v>
      </c>
    </row>
    <row r="31" spans="4:21" ht="14.4" x14ac:dyDescent="0.3">
      <c r="D31" s="10"/>
      <c r="E31" s="10" t="s">
        <v>508</v>
      </c>
      <c r="F31" s="10">
        <v>39030.338232850016</v>
      </c>
      <c r="G31" s="10">
        <v>34917.59898447062</v>
      </c>
      <c r="H31" s="9">
        <f t="shared" si="1"/>
        <v>1.1177841365956609</v>
      </c>
      <c r="I31" s="9">
        <f t="shared" si="2"/>
        <v>0.11134827612246774</v>
      </c>
      <c r="L31" s="9">
        <f t="shared" si="3"/>
        <v>1.1758687339283238</v>
      </c>
      <c r="M31" s="9">
        <f t="shared" si="4"/>
        <v>1.1758687339283238</v>
      </c>
      <c r="R31" s="9">
        <f t="shared" si="5"/>
        <v>1.1758687339283238</v>
      </c>
      <c r="S31" s="9">
        <f t="shared" si="6"/>
        <v>0.16200722243712057</v>
      </c>
      <c r="T31" s="9">
        <f t="shared" si="0"/>
        <v>0.38447126814888177</v>
      </c>
      <c r="U31" s="9">
        <f t="shared" si="7"/>
        <v>1.4688374949250971</v>
      </c>
    </row>
    <row r="32" spans="4:21" ht="14.4" x14ac:dyDescent="0.3">
      <c r="D32" s="10">
        <v>1906</v>
      </c>
      <c r="E32" s="10" t="s">
        <v>505</v>
      </c>
      <c r="F32" s="10">
        <v>37996.289343010278</v>
      </c>
      <c r="G32" s="10">
        <v>35758.764877304769</v>
      </c>
      <c r="H32" s="9">
        <f t="shared" si="1"/>
        <v>1.0625727558930764</v>
      </c>
      <c r="I32" s="9">
        <f t="shared" si="2"/>
        <v>6.0693095606711524E-2</v>
      </c>
      <c r="L32" s="9">
        <f t="shared" si="3"/>
        <v>1.1177883459538549</v>
      </c>
      <c r="M32" s="9">
        <f t="shared" si="4"/>
        <v>1.1177883459538549</v>
      </c>
      <c r="R32" s="9">
        <f t="shared" si="5"/>
        <v>1.1177883459538549</v>
      </c>
      <c r="S32" s="9">
        <f t="shared" si="6"/>
        <v>0.11135204192136433</v>
      </c>
      <c r="T32" s="9">
        <f t="shared" si="0"/>
        <v>0.33381608763312554</v>
      </c>
      <c r="U32" s="9">
        <f t="shared" si="7"/>
        <v>1.3962863256362497</v>
      </c>
    </row>
    <row r="33" spans="4:21" ht="14.4" x14ac:dyDescent="0.3">
      <c r="D33" s="10"/>
      <c r="E33" s="10" t="s">
        <v>506</v>
      </c>
      <c r="F33" s="10">
        <v>36962.917457112511</v>
      </c>
      <c r="G33" s="10">
        <v>36599.930770138919</v>
      </c>
      <c r="H33" s="9">
        <f t="shared" si="1"/>
        <v>1.0099176878025613</v>
      </c>
      <c r="I33" s="9">
        <f t="shared" si="2"/>
        <v>9.8688303069019573E-3</v>
      </c>
      <c r="L33" s="9">
        <f t="shared" si="3"/>
        <v>1.0623971069628686</v>
      </c>
      <c r="M33" s="9">
        <f t="shared" si="4"/>
        <v>1.0623971069628686</v>
      </c>
      <c r="R33" s="9">
        <f t="shared" si="5"/>
        <v>1.0623971069628686</v>
      </c>
      <c r="S33" s="9">
        <f t="shared" si="6"/>
        <v>6.0527776621554903E-2</v>
      </c>
      <c r="T33" s="9">
        <f t="shared" si="0"/>
        <v>0.28299182233331616</v>
      </c>
      <c r="U33" s="9">
        <f t="shared" si="7"/>
        <v>1.3270943092378638</v>
      </c>
    </row>
    <row r="34" spans="4:21" ht="14.4" x14ac:dyDescent="0.3">
      <c r="D34" s="10"/>
      <c r="E34" s="10" t="s">
        <v>507</v>
      </c>
      <c r="F34" s="10">
        <v>39864.307752133165</v>
      </c>
      <c r="G34" s="10">
        <v>37441.096662973068</v>
      </c>
      <c r="H34" s="9">
        <f t="shared" si="1"/>
        <v>1.064720622661582</v>
      </c>
      <c r="I34" s="9">
        <f t="shared" si="2"/>
        <v>6.2712438608508572E-2</v>
      </c>
      <c r="L34" s="9">
        <f t="shared" si="3"/>
        <v>1.1200478245911358</v>
      </c>
      <c r="M34" s="9">
        <f t="shared" si="4"/>
        <v>1.1200478245911358</v>
      </c>
      <c r="R34" s="9">
        <f t="shared" si="5"/>
        <v>1.1200478245911358</v>
      </c>
      <c r="S34" s="9">
        <f t="shared" si="6"/>
        <v>0.11337138492316144</v>
      </c>
      <c r="T34" s="9">
        <f t="shared" si="0"/>
        <v>0.33583543063492266</v>
      </c>
      <c r="U34" s="9">
        <f t="shared" si="7"/>
        <v>1.3991087554242525</v>
      </c>
    </row>
    <row r="35" spans="4:21" ht="14.4" x14ac:dyDescent="0.3">
      <c r="D35" s="10"/>
      <c r="E35" s="10" t="s">
        <v>508</v>
      </c>
      <c r="F35" s="10">
        <v>39109.151373977104</v>
      </c>
      <c r="G35" s="10">
        <v>38282.262555807218</v>
      </c>
      <c r="H35" s="9">
        <f t="shared" si="1"/>
        <v>1.0215997896405538</v>
      </c>
      <c r="I35" s="9">
        <f t="shared" si="2"/>
        <v>2.1369819824418892E-2</v>
      </c>
      <c r="L35" s="9">
        <f t="shared" si="3"/>
        <v>1.074686258193533</v>
      </c>
      <c r="M35" s="9">
        <f t="shared" si="4"/>
        <v>1.074686258193533</v>
      </c>
      <c r="R35" s="9">
        <f t="shared" si="5"/>
        <v>1.074686258193533</v>
      </c>
      <c r="S35" s="9">
        <f t="shared" si="6"/>
        <v>7.2028766139071679E-2</v>
      </c>
      <c r="T35" s="9">
        <f t="shared" si="0"/>
        <v>0.29449281185083293</v>
      </c>
      <c r="U35" s="9">
        <f t="shared" si="7"/>
        <v>1.3424453136379053</v>
      </c>
    </row>
    <row r="36" spans="4:21" ht="14.4" x14ac:dyDescent="0.3">
      <c r="D36" s="10">
        <v>1907</v>
      </c>
      <c r="E36" s="10" t="s">
        <v>505</v>
      </c>
      <c r="F36" s="10">
        <v>33323.289392809806</v>
      </c>
      <c r="G36" s="10">
        <v>38936.651589735389</v>
      </c>
      <c r="H36" s="9">
        <f t="shared" si="1"/>
        <v>0.85583346364571844</v>
      </c>
      <c r="I36" s="9">
        <f t="shared" si="2"/>
        <v>-0.15567947358380393</v>
      </c>
      <c r="L36" s="9">
        <f t="shared" si="3"/>
        <v>0.90030604157215022</v>
      </c>
      <c r="M36" s="9">
        <f t="shared" si="4"/>
        <v>0.90030604157215022</v>
      </c>
      <c r="R36" s="9">
        <f t="shared" si="5"/>
        <v>0.90030604157215022</v>
      </c>
      <c r="S36" s="9">
        <f t="shared" si="6"/>
        <v>-0.10502052726915105</v>
      </c>
      <c r="T36" s="9">
        <f t="shared" si="0"/>
        <v>0.11744351844261018</v>
      </c>
      <c r="U36" s="9">
        <f t="shared" si="7"/>
        <v>1.124618107967633</v>
      </c>
    </row>
    <row r="37" spans="4:21" ht="14.4" x14ac:dyDescent="0.3">
      <c r="D37" s="10"/>
      <c r="E37" s="10" t="s">
        <v>506</v>
      </c>
      <c r="F37" s="10">
        <v>31287.974711332801</v>
      </c>
      <c r="G37" s="10">
        <v>39591.040623663561</v>
      </c>
      <c r="H37" s="9">
        <f t="shared" si="1"/>
        <v>0.79027916969254863</v>
      </c>
      <c r="I37" s="9">
        <f t="shared" si="2"/>
        <v>-0.23536901658719284</v>
      </c>
      <c r="L37" s="9">
        <f t="shared" si="3"/>
        <v>0.8313452806250099</v>
      </c>
      <c r="M37" s="9">
        <f t="shared" si="4"/>
        <v>0.8313452806250099</v>
      </c>
      <c r="R37" s="9">
        <f t="shared" si="5"/>
        <v>0.8313452806250099</v>
      </c>
      <c r="S37" s="9">
        <f t="shared" si="6"/>
        <v>-0.18471007027254002</v>
      </c>
      <c r="T37" s="9">
        <f t="shared" si="0"/>
        <v>3.775397543922121E-2</v>
      </c>
      <c r="U37" s="9">
        <f t="shared" si="7"/>
        <v>1.0384757109167897</v>
      </c>
    </row>
    <row r="38" spans="4:21" ht="14.4" x14ac:dyDescent="0.3">
      <c r="D38" s="10"/>
      <c r="E38" s="10" t="s">
        <v>507</v>
      </c>
      <c r="F38" s="10">
        <v>29731.557601968034</v>
      </c>
      <c r="G38" s="10">
        <v>40245.429657591732</v>
      </c>
      <c r="H38" s="9">
        <f t="shared" si="1"/>
        <v>0.73875612348841191</v>
      </c>
      <c r="I38" s="9">
        <f t="shared" si="2"/>
        <v>-0.30278742131017661</v>
      </c>
      <c r="L38" s="9">
        <f t="shared" si="3"/>
        <v>0.77714488796895986</v>
      </c>
      <c r="M38" s="9">
        <f t="shared" si="4"/>
        <v>0.77714488796895986</v>
      </c>
      <c r="R38" s="9">
        <f t="shared" si="5"/>
        <v>0.77714488796895986</v>
      </c>
      <c r="S38" s="9">
        <f t="shared" si="6"/>
        <v>-0.25212847499552365</v>
      </c>
      <c r="T38" s="9">
        <f t="shared" si="0"/>
        <v>-2.9664429283762422E-2</v>
      </c>
      <c r="U38" s="9">
        <f t="shared" si="7"/>
        <v>0.97077124129720538</v>
      </c>
    </row>
    <row r="39" spans="4:21" ht="14.4" x14ac:dyDescent="0.3">
      <c r="D39" s="10"/>
      <c r="E39" s="10" t="s">
        <v>508</v>
      </c>
      <c r="F39" s="10">
        <v>26219.642073144965</v>
      </c>
      <c r="G39" s="10">
        <v>40899.818691519904</v>
      </c>
      <c r="H39" s="9">
        <f t="shared" si="1"/>
        <v>0.64106988519685781</v>
      </c>
      <c r="I39" s="9">
        <f t="shared" si="2"/>
        <v>-0.44461680273618071</v>
      </c>
      <c r="L39" s="9">
        <f t="shared" si="3"/>
        <v>0.67438247653239358</v>
      </c>
      <c r="M39" s="9">
        <f t="shared" si="4"/>
        <v>0.67438247653239358</v>
      </c>
      <c r="R39" s="9">
        <f t="shared" si="5"/>
        <v>0.67438247653239358</v>
      </c>
      <c r="S39" s="9">
        <f t="shared" si="6"/>
        <v>-0.39395785642152786</v>
      </c>
      <c r="T39" s="9">
        <f t="shared" si="0"/>
        <v>-0.17149381070976663</v>
      </c>
      <c r="U39" s="9">
        <f t="shared" si="7"/>
        <v>0.8424054818959108</v>
      </c>
    </row>
    <row r="40" spans="4:21" ht="14.4" x14ac:dyDescent="0.3">
      <c r="D40" s="10">
        <v>1908</v>
      </c>
      <c r="E40" s="10" t="s">
        <v>505</v>
      </c>
      <c r="F40" s="10">
        <v>28250.956285861426</v>
      </c>
      <c r="G40" s="10">
        <v>40862.958219316126</v>
      </c>
      <c r="H40" s="9">
        <f t="shared" si="1"/>
        <v>0.69135856817402552</v>
      </c>
      <c r="I40" s="9">
        <f t="shared" si="2"/>
        <v>-0.36909667782874017</v>
      </c>
      <c r="L40" s="9">
        <f t="shared" si="3"/>
        <v>0.72728436344177572</v>
      </c>
      <c r="M40" s="9">
        <f t="shared" si="4"/>
        <v>0.72728436344177572</v>
      </c>
      <c r="R40" s="9">
        <f t="shared" si="5"/>
        <v>0.72728436344177572</v>
      </c>
      <c r="S40" s="9">
        <f t="shared" si="6"/>
        <v>-0.31843773151408739</v>
      </c>
      <c r="T40" s="9">
        <f t="shared" si="0"/>
        <v>-9.5973685802326153E-2</v>
      </c>
      <c r="U40" s="9">
        <f t="shared" si="7"/>
        <v>0.90848792188493432</v>
      </c>
    </row>
    <row r="41" spans="4:21" ht="14.4" x14ac:dyDescent="0.3">
      <c r="D41" s="10"/>
      <c r="E41" s="10" t="s">
        <v>506</v>
      </c>
      <c r="F41" s="10">
        <v>31417.366233476172</v>
      </c>
      <c r="G41" s="10">
        <v>40826.097747112348</v>
      </c>
      <c r="H41" s="9">
        <f t="shared" si="1"/>
        <v>0.76954124854360684</v>
      </c>
      <c r="I41" s="9">
        <f t="shared" si="2"/>
        <v>-0.26196072279469662</v>
      </c>
      <c r="L41" s="9">
        <f t="shared" si="3"/>
        <v>0.80952973298270836</v>
      </c>
      <c r="M41" s="9">
        <f t="shared" si="4"/>
        <v>0.80952973298270836</v>
      </c>
      <c r="R41" s="9">
        <f t="shared" si="5"/>
        <v>0.80952973298270836</v>
      </c>
      <c r="S41" s="9">
        <f t="shared" si="6"/>
        <v>-0.21130177648004375</v>
      </c>
      <c r="T41" s="9">
        <f t="shared" si="0"/>
        <v>1.1162269231717481E-2</v>
      </c>
      <c r="U41" s="9">
        <f t="shared" si="7"/>
        <v>1.0112247998033639</v>
      </c>
    </row>
    <row r="42" spans="4:21" ht="14.4" x14ac:dyDescent="0.3">
      <c r="D42" s="10"/>
      <c r="E42" s="10" t="s">
        <v>507</v>
      </c>
      <c r="F42" s="10">
        <v>33596.843210405801</v>
      </c>
      <c r="G42" s="10">
        <v>40789.23727490857</v>
      </c>
      <c r="H42" s="9">
        <f t="shared" si="1"/>
        <v>0.82366931707921009</v>
      </c>
      <c r="I42" s="9">
        <f t="shared" si="2"/>
        <v>-0.19398614384502902</v>
      </c>
      <c r="L42" s="9">
        <f t="shared" si="3"/>
        <v>0.86647051549621856</v>
      </c>
      <c r="M42" s="9">
        <f t="shared" si="4"/>
        <v>0.86647051549621856</v>
      </c>
      <c r="R42" s="9">
        <f t="shared" si="5"/>
        <v>0.86647051549621856</v>
      </c>
      <c r="S42" s="9">
        <f t="shared" si="6"/>
        <v>-0.14332719753037618</v>
      </c>
      <c r="T42" s="9">
        <f t="shared" si="0"/>
        <v>7.9136848181385056E-2</v>
      </c>
      <c r="U42" s="9">
        <f t="shared" si="7"/>
        <v>1.0823524298975893</v>
      </c>
    </row>
    <row r="43" spans="4:21" ht="14.4" x14ac:dyDescent="0.3">
      <c r="D43" s="10"/>
      <c r="E43" s="10" t="s">
        <v>508</v>
      </c>
      <c r="F43" s="10">
        <v>37133.353022027462</v>
      </c>
      <c r="G43" s="10">
        <v>40752.376802704792</v>
      </c>
      <c r="H43" s="9">
        <f t="shared" si="1"/>
        <v>0.91119478016710109</v>
      </c>
      <c r="I43" s="9">
        <f t="shared" si="2"/>
        <v>-9.2998595391581187E-2</v>
      </c>
      <c r="L43" s="9">
        <f t="shared" si="3"/>
        <v>0.95854415663868331</v>
      </c>
      <c r="M43" s="9">
        <f t="shared" si="4"/>
        <v>0.95854415663868331</v>
      </c>
      <c r="R43" s="9">
        <f t="shared" si="5"/>
        <v>0.95854415663868331</v>
      </c>
      <c r="S43" s="9">
        <f t="shared" si="6"/>
        <v>-4.2339649076928297E-2</v>
      </c>
      <c r="T43" s="9">
        <f t="shared" si="0"/>
        <v>0.18012439663483293</v>
      </c>
      <c r="U43" s="9">
        <f t="shared" si="7"/>
        <v>1.1973663021965137</v>
      </c>
    </row>
    <row r="44" spans="4:21" ht="14.4" x14ac:dyDescent="0.3">
      <c r="D44" s="10">
        <v>1909</v>
      </c>
      <c r="E44" s="10" t="s">
        <v>505</v>
      </c>
      <c r="F44" s="10">
        <v>35895.912012656408</v>
      </c>
      <c r="G44" s="10">
        <v>41012.363410181912</v>
      </c>
      <c r="H44" s="9">
        <f t="shared" si="1"/>
        <v>0.87524612160597237</v>
      </c>
      <c r="I44" s="9">
        <f t="shared" si="2"/>
        <v>-0.13325015034144436</v>
      </c>
      <c r="L44" s="9">
        <f t="shared" si="3"/>
        <v>0.92072745997537508</v>
      </c>
      <c r="M44" s="9">
        <f t="shared" si="4"/>
        <v>0.92072745997537508</v>
      </c>
      <c r="R44" s="9">
        <f t="shared" si="5"/>
        <v>0.92072745997537508</v>
      </c>
      <c r="S44" s="9">
        <f t="shared" si="6"/>
        <v>-8.2591204026791432E-2</v>
      </c>
      <c r="T44" s="9">
        <f t="shared" si="0"/>
        <v>0.1398728416849698</v>
      </c>
      <c r="U44" s="9">
        <f t="shared" si="7"/>
        <v>1.1501275412782719</v>
      </c>
    </row>
    <row r="45" spans="4:21" ht="14.4" x14ac:dyDescent="0.3">
      <c r="D45" s="10"/>
      <c r="E45" s="10" t="s">
        <v>506</v>
      </c>
      <c r="F45" s="10">
        <v>39437.212749331033</v>
      </c>
      <c r="G45" s="10">
        <v>41272.350017659031</v>
      </c>
      <c r="H45" s="9">
        <f t="shared" si="1"/>
        <v>0.95553591526669046</v>
      </c>
      <c r="I45" s="9">
        <f t="shared" si="2"/>
        <v>-4.5482928078662159E-2</v>
      </c>
      <c r="L45" s="9">
        <f t="shared" si="3"/>
        <v>1.0051894369602445</v>
      </c>
      <c r="M45" s="9">
        <f t="shared" si="4"/>
        <v>1.0051894369602445</v>
      </c>
      <c r="R45" s="9">
        <f t="shared" si="5"/>
        <v>1.0051894369602445</v>
      </c>
      <c r="S45" s="9">
        <f t="shared" si="6"/>
        <v>5.1760182359907201E-3</v>
      </c>
      <c r="T45" s="9">
        <f t="shared" si="0"/>
        <v>0.22764006394775196</v>
      </c>
      <c r="U45" s="9">
        <f t="shared" si="7"/>
        <v>1.2556332963946752</v>
      </c>
    </row>
    <row r="46" spans="4:21" ht="14.4" x14ac:dyDescent="0.3">
      <c r="D46" s="10"/>
      <c r="E46" s="10" t="s">
        <v>507</v>
      </c>
      <c r="F46" s="10">
        <v>41006.652848539095</v>
      </c>
      <c r="G46" s="10">
        <v>41532.336625136151</v>
      </c>
      <c r="H46" s="9">
        <f t="shared" si="1"/>
        <v>0.98734278349562199</v>
      </c>
      <c r="I46" s="9">
        <f t="shared" si="2"/>
        <v>-1.2738001468285937E-2</v>
      </c>
      <c r="L46" s="9">
        <f t="shared" si="3"/>
        <v>1.0386491190671019</v>
      </c>
      <c r="M46" s="9">
        <f t="shared" si="4"/>
        <v>1.0386491190671019</v>
      </c>
      <c r="R46" s="9">
        <f t="shared" si="5"/>
        <v>1.0386491190671019</v>
      </c>
      <c r="S46" s="9">
        <f t="shared" si="6"/>
        <v>3.7920944846367009E-2</v>
      </c>
      <c r="T46" s="9">
        <f t="shared" si="0"/>
        <v>0.26038499055812825</v>
      </c>
      <c r="U46" s="9">
        <f t="shared" si="7"/>
        <v>1.2974294886300426</v>
      </c>
    </row>
    <row r="47" spans="4:21" ht="14.4" x14ac:dyDescent="0.3">
      <c r="D47" s="10"/>
      <c r="E47" s="10" t="s">
        <v>508</v>
      </c>
      <c r="F47" s="10">
        <v>41449.315440623432</v>
      </c>
      <c r="G47" s="10">
        <v>41792.323232613271</v>
      </c>
      <c r="H47" s="9">
        <f t="shared" si="1"/>
        <v>0.99179256462770249</v>
      </c>
      <c r="I47" s="9">
        <f t="shared" si="2"/>
        <v>-8.2413018016433554E-3</v>
      </c>
      <c r="L47" s="9">
        <f t="shared" si="3"/>
        <v>1.0433301288745709</v>
      </c>
      <c r="M47" s="9">
        <f t="shared" si="4"/>
        <v>1.0433301288745709</v>
      </c>
      <c r="R47" s="9">
        <f t="shared" si="5"/>
        <v>1.0433301288745709</v>
      </c>
      <c r="S47" s="9">
        <f t="shared" si="6"/>
        <v>4.2417644513009514E-2</v>
      </c>
      <c r="T47" s="9">
        <f t="shared" si="0"/>
        <v>0.26488169022477076</v>
      </c>
      <c r="U47" s="9">
        <f t="shared" si="7"/>
        <v>1.3032767762744317</v>
      </c>
    </row>
    <row r="48" spans="4:21" ht="14.4" x14ac:dyDescent="0.3">
      <c r="D48" s="10">
        <v>1910</v>
      </c>
      <c r="E48" s="10" t="s">
        <v>505</v>
      </c>
      <c r="F48" s="10">
        <v>42099.850274223929</v>
      </c>
      <c r="G48" s="10">
        <v>42327.099110621428</v>
      </c>
      <c r="H48" s="9">
        <f t="shared" si="1"/>
        <v>0.99463112660275665</v>
      </c>
      <c r="I48" s="9">
        <f t="shared" si="2"/>
        <v>-5.383337592204716E-3</v>
      </c>
      <c r="L48" s="9">
        <f t="shared" si="3"/>
        <v>1.0463161940427075</v>
      </c>
      <c r="M48" s="9">
        <f t="shared" si="4"/>
        <v>1.0463161940427075</v>
      </c>
      <c r="R48" s="9">
        <f t="shared" si="5"/>
        <v>1.0463161940427075</v>
      </c>
      <c r="S48" s="9">
        <f t="shared" si="6"/>
        <v>4.5275608722448082E-2</v>
      </c>
      <c r="T48" s="9">
        <f t="shared" si="0"/>
        <v>0.26773965443420933</v>
      </c>
      <c r="U48" s="9">
        <f t="shared" si="7"/>
        <v>1.307006822286112</v>
      </c>
    </row>
    <row r="49" spans="4:21" ht="14.4" x14ac:dyDescent="0.3">
      <c r="D49" s="10"/>
      <c r="E49" s="10" t="s">
        <v>506</v>
      </c>
      <c r="F49" s="10">
        <v>38464.722640104192</v>
      </c>
      <c r="G49" s="10">
        <v>42861.874988629585</v>
      </c>
      <c r="H49" s="9">
        <f t="shared" si="1"/>
        <v>0.8974111060308988</v>
      </c>
      <c r="I49" s="9">
        <f t="shared" si="2"/>
        <v>-0.10824120973022909</v>
      </c>
      <c r="L49" s="9">
        <f t="shared" si="3"/>
        <v>0.94404422688947476</v>
      </c>
      <c r="M49" s="9">
        <f t="shared" si="4"/>
        <v>0.94404422688947476</v>
      </c>
      <c r="R49" s="9">
        <f t="shared" si="5"/>
        <v>0.94404422688947476</v>
      </c>
      <c r="S49" s="9">
        <f t="shared" si="6"/>
        <v>-5.7582263415576235E-2</v>
      </c>
      <c r="T49" s="9">
        <f t="shared" si="0"/>
        <v>0.164881782296185</v>
      </c>
      <c r="U49" s="9">
        <f t="shared" si="7"/>
        <v>1.1792537018059368</v>
      </c>
    </row>
    <row r="50" spans="4:21" ht="14.4" x14ac:dyDescent="0.3">
      <c r="D50" s="10"/>
      <c r="E50" s="10" t="s">
        <v>507</v>
      </c>
      <c r="F50" s="10">
        <v>37661.613046519597</v>
      </c>
      <c r="G50" s="10">
        <v>43396.650866637741</v>
      </c>
      <c r="H50" s="9">
        <f t="shared" si="1"/>
        <v>0.86784607324324425</v>
      </c>
      <c r="I50" s="9">
        <f t="shared" si="2"/>
        <v>-0.14174091502071332</v>
      </c>
      <c r="L50" s="9">
        <f t="shared" si="3"/>
        <v>0.91294287508603245</v>
      </c>
      <c r="M50" s="9">
        <f t="shared" si="4"/>
        <v>0.91294287508603245</v>
      </c>
      <c r="R50" s="9">
        <f t="shared" si="5"/>
        <v>0.91294287508603245</v>
      </c>
      <c r="S50" s="9">
        <f t="shared" si="6"/>
        <v>-9.1081968706060404E-2</v>
      </c>
      <c r="T50" s="9">
        <f t="shared" si="0"/>
        <v>0.13138207700570081</v>
      </c>
      <c r="U50" s="9">
        <f t="shared" si="7"/>
        <v>1.1404034200069337</v>
      </c>
    </row>
    <row r="51" spans="4:21" ht="14.4" x14ac:dyDescent="0.3">
      <c r="D51" s="10"/>
      <c r="E51" s="10" t="s">
        <v>508</v>
      </c>
      <c r="F51" s="10">
        <v>38253.378010213513</v>
      </c>
      <c r="G51" s="10">
        <v>43931.426744645898</v>
      </c>
      <c r="H51" s="9">
        <f t="shared" si="1"/>
        <v>0.87075200704415112</v>
      </c>
      <c r="I51" s="9">
        <f t="shared" si="2"/>
        <v>-0.13839806477841746</v>
      </c>
      <c r="L51" s="9">
        <f t="shared" si="3"/>
        <v>0.91599981299334499</v>
      </c>
      <c r="M51" s="9">
        <f t="shared" si="4"/>
        <v>0.91599981299334499</v>
      </c>
      <c r="R51" s="9">
        <f t="shared" si="5"/>
        <v>0.91599981299334499</v>
      </c>
      <c r="S51" s="9">
        <f t="shared" si="6"/>
        <v>-8.7739118463764545E-2</v>
      </c>
      <c r="T51" s="9">
        <f t="shared" si="0"/>
        <v>0.13472492724799667</v>
      </c>
      <c r="U51" s="9">
        <f t="shared" si="7"/>
        <v>1.1442219967650027</v>
      </c>
    </row>
    <row r="52" spans="4:21" ht="14.4" x14ac:dyDescent="0.3">
      <c r="D52" s="10">
        <v>1911</v>
      </c>
      <c r="E52" s="10" t="s">
        <v>505</v>
      </c>
      <c r="F52" s="10">
        <v>39338.624805422522</v>
      </c>
      <c r="G52" s="10">
        <v>44042.425478264238</v>
      </c>
      <c r="H52" s="9">
        <f t="shared" si="1"/>
        <v>0.89319841898436925</v>
      </c>
      <c r="I52" s="9">
        <f t="shared" si="2"/>
        <v>-0.11294652907550504</v>
      </c>
      <c r="L52" s="9">
        <f t="shared" si="3"/>
        <v>0.93961263153786634</v>
      </c>
      <c r="M52" s="9">
        <f t="shared" si="4"/>
        <v>0.93961263153786634</v>
      </c>
      <c r="R52" s="9">
        <f t="shared" si="5"/>
        <v>0.93961263153786634</v>
      </c>
      <c r="S52" s="9">
        <f t="shared" si="6"/>
        <v>-6.2287582760852195E-2</v>
      </c>
      <c r="T52" s="9">
        <f t="shared" si="0"/>
        <v>0.16017646295090904</v>
      </c>
      <c r="U52" s="9">
        <f t="shared" si="7"/>
        <v>1.173717970455183</v>
      </c>
    </row>
    <row r="53" spans="4:21" ht="14.4" x14ac:dyDescent="0.3">
      <c r="D53" s="10"/>
      <c r="E53" s="10" t="s">
        <v>506</v>
      </c>
      <c r="F53" s="10">
        <v>40815.933676870794</v>
      </c>
      <c r="G53" s="10">
        <v>44153.424211882579</v>
      </c>
      <c r="H53" s="9">
        <f t="shared" si="1"/>
        <v>0.92441151293281576</v>
      </c>
      <c r="I53" s="9">
        <f t="shared" si="2"/>
        <v>-7.8597946167023369E-2</v>
      </c>
      <c r="L53" s="9">
        <f t="shared" si="3"/>
        <v>0.97244768444434904</v>
      </c>
      <c r="M53" s="9">
        <f t="shared" si="4"/>
        <v>0.97244768444434904</v>
      </c>
      <c r="R53" s="9">
        <f t="shared" si="5"/>
        <v>0.97244768444434904</v>
      </c>
      <c r="S53" s="9">
        <f t="shared" si="6"/>
        <v>-2.7938999852370541E-2</v>
      </c>
      <c r="T53" s="9">
        <f t="shared" si="0"/>
        <v>0.19452504585939068</v>
      </c>
      <c r="U53" s="9">
        <f t="shared" si="7"/>
        <v>1.2147339065586691</v>
      </c>
    </row>
    <row r="54" spans="4:21" ht="14.4" x14ac:dyDescent="0.3">
      <c r="D54" s="10"/>
      <c r="E54" s="10" t="s">
        <v>507</v>
      </c>
      <c r="F54" s="10">
        <v>36595.051187018595</v>
      </c>
      <c r="G54" s="10">
        <v>44264.422945500919</v>
      </c>
      <c r="H54" s="9">
        <f t="shared" si="1"/>
        <v>0.82673733784070835</v>
      </c>
      <c r="I54" s="9">
        <f t="shared" si="2"/>
        <v>-0.19026824282178531</v>
      </c>
      <c r="L54" s="9">
        <f t="shared" si="3"/>
        <v>0.86969796305999958</v>
      </c>
      <c r="M54" s="9">
        <f t="shared" si="4"/>
        <v>0.86969796305999958</v>
      </c>
      <c r="R54" s="9">
        <f t="shared" si="5"/>
        <v>0.86969796305999958</v>
      </c>
      <c r="S54" s="9">
        <f t="shared" si="6"/>
        <v>-0.13960929650713252</v>
      </c>
      <c r="T54" s="9">
        <f t="shared" si="0"/>
        <v>8.2854749204628708E-2</v>
      </c>
      <c r="U54" s="9">
        <f t="shared" si="7"/>
        <v>1.0863839989476047</v>
      </c>
    </row>
    <row r="55" spans="4:21" ht="14.4" x14ac:dyDescent="0.3">
      <c r="D55" s="10"/>
      <c r="E55" s="10" t="s">
        <v>508</v>
      </c>
      <c r="F55" s="10">
        <v>38452.239482553559</v>
      </c>
      <c r="G55" s="10">
        <v>44375.421679119259</v>
      </c>
      <c r="H55" s="9">
        <f t="shared" si="1"/>
        <v>0.86652110622415024</v>
      </c>
      <c r="I55" s="9">
        <f t="shared" si="2"/>
        <v>-0.14326881210333547</v>
      </c>
      <c r="L55" s="9">
        <f t="shared" si="3"/>
        <v>0.91154905740672276</v>
      </c>
      <c r="M55" s="9">
        <f t="shared" si="4"/>
        <v>0.91154905740672276</v>
      </c>
      <c r="R55" s="9">
        <f t="shared" si="5"/>
        <v>0.91154905740672276</v>
      </c>
      <c r="S55" s="9">
        <f t="shared" si="6"/>
        <v>-9.2609865788682647E-2</v>
      </c>
      <c r="T55" s="9">
        <f t="shared" si="0"/>
        <v>0.12985417992307857</v>
      </c>
      <c r="U55" s="9">
        <f t="shared" si="7"/>
        <v>1.1386623313893123</v>
      </c>
    </row>
    <row r="56" spans="4:21" ht="14.4" x14ac:dyDescent="0.3">
      <c r="D56" s="10">
        <v>1912</v>
      </c>
      <c r="E56" s="10" t="s">
        <v>505</v>
      </c>
      <c r="F56" s="10">
        <v>40430.785722405213</v>
      </c>
      <c r="G56" s="10">
        <v>44811.029790444743</v>
      </c>
      <c r="H56" s="9">
        <f t="shared" si="1"/>
        <v>0.90225076083894085</v>
      </c>
      <c r="I56" s="9">
        <f t="shared" si="2"/>
        <v>-0.10286279219116479</v>
      </c>
      <c r="L56" s="9">
        <f t="shared" si="3"/>
        <v>0.94913536979038815</v>
      </c>
      <c r="M56" s="9">
        <f t="shared" si="4"/>
        <v>0.94913536979038815</v>
      </c>
      <c r="R56" s="9">
        <f t="shared" si="5"/>
        <v>0.94913536979038815</v>
      </c>
      <c r="S56" s="9">
        <f t="shared" si="6"/>
        <v>-5.2203845876511862E-2</v>
      </c>
      <c r="T56" s="9">
        <f t="shared" si="0"/>
        <v>0.17026019983524937</v>
      </c>
      <c r="U56" s="9">
        <f t="shared" si="7"/>
        <v>1.1856133075757924</v>
      </c>
    </row>
    <row r="57" spans="4:21" ht="14.4" x14ac:dyDescent="0.3">
      <c r="D57" s="10"/>
      <c r="E57" s="10" t="s">
        <v>506</v>
      </c>
      <c r="F57" s="10">
        <v>41648.056690391597</v>
      </c>
      <c r="G57" s="10">
        <v>45246.637901770227</v>
      </c>
      <c r="H57" s="9">
        <f t="shared" si="1"/>
        <v>0.92046743408447063</v>
      </c>
      <c r="I57" s="9">
        <f t="shared" si="2"/>
        <v>-8.2873657441660337E-2</v>
      </c>
      <c r="L57" s="9">
        <f t="shared" si="3"/>
        <v>0.9682986552623446</v>
      </c>
      <c r="M57" s="9">
        <f t="shared" si="4"/>
        <v>0.9682986552623446</v>
      </c>
      <c r="R57" s="9">
        <f t="shared" si="5"/>
        <v>0.9682986552623446</v>
      </c>
      <c r="S57" s="9">
        <f t="shared" si="6"/>
        <v>-3.2214711127007467E-2</v>
      </c>
      <c r="T57" s="9">
        <f t="shared" si="0"/>
        <v>0.19024933458475377</v>
      </c>
      <c r="U57" s="9">
        <f t="shared" si="7"/>
        <v>1.2095511429948256</v>
      </c>
    </row>
    <row r="58" spans="4:21" ht="14.4" x14ac:dyDescent="0.3">
      <c r="D58" s="10"/>
      <c r="E58" s="10" t="s">
        <v>507</v>
      </c>
      <c r="F58" s="10">
        <v>42865.327658377995</v>
      </c>
      <c r="G58" s="10">
        <v>45682.246013095712</v>
      </c>
      <c r="H58" s="9">
        <f t="shared" si="1"/>
        <v>0.93833669312340307</v>
      </c>
      <c r="I58" s="9">
        <f t="shared" si="2"/>
        <v>-6.3646446489541542E-2</v>
      </c>
      <c r="L58" s="9">
        <f t="shared" si="3"/>
        <v>0.98709647347645957</v>
      </c>
      <c r="M58" s="9">
        <f t="shared" si="4"/>
        <v>0.98709647347645957</v>
      </c>
      <c r="R58" s="9">
        <f t="shared" si="5"/>
        <v>0.98709647347645957</v>
      </c>
      <c r="S58" s="9">
        <f t="shared" si="6"/>
        <v>-1.2987500174888719E-2</v>
      </c>
      <c r="T58" s="9">
        <f t="shared" si="0"/>
        <v>0.2094765455368725</v>
      </c>
      <c r="U58" s="9">
        <f t="shared" si="7"/>
        <v>1.2330324546574256</v>
      </c>
    </row>
    <row r="59" spans="4:21" ht="14.4" x14ac:dyDescent="0.3">
      <c r="D59" s="10"/>
      <c r="E59" s="10" t="s">
        <v>508</v>
      </c>
      <c r="F59" s="10">
        <v>40778.57742754418</v>
      </c>
      <c r="G59" s="10">
        <v>46117.854124421196</v>
      </c>
      <c r="H59" s="9">
        <f t="shared" si="1"/>
        <v>0.88422538736359679</v>
      </c>
      <c r="I59" s="9">
        <f t="shared" si="2"/>
        <v>-0.12304328576106444</v>
      </c>
      <c r="L59" s="9">
        <f t="shared" si="3"/>
        <v>0.93017332480056458</v>
      </c>
      <c r="M59" s="9">
        <f t="shared" si="4"/>
        <v>0.93017332480056458</v>
      </c>
      <c r="R59" s="9">
        <f t="shared" si="5"/>
        <v>0.93017332480056458</v>
      </c>
      <c r="S59" s="9">
        <f t="shared" si="6"/>
        <v>-7.2384339446411525E-2</v>
      </c>
      <c r="T59" s="9">
        <f t="shared" si="0"/>
        <v>0.15007970626534972</v>
      </c>
      <c r="U59" s="9">
        <f t="shared" si="7"/>
        <v>1.1619268518874426</v>
      </c>
    </row>
    <row r="60" spans="4:21" ht="14.4" x14ac:dyDescent="0.3">
      <c r="D60" s="10">
        <v>1913</v>
      </c>
      <c r="E60" s="10" t="s">
        <v>505</v>
      </c>
      <c r="F60" s="10">
        <v>42373.148392011302</v>
      </c>
      <c r="G60" s="10">
        <v>46921.009184384333</v>
      </c>
      <c r="H60" s="9">
        <f t="shared" si="1"/>
        <v>0.90307410536501009</v>
      </c>
      <c r="I60" s="9">
        <f t="shared" si="2"/>
        <v>-0.10195066319037803</v>
      </c>
      <c r="L60" s="9">
        <f t="shared" si="3"/>
        <v>0.95000149863741612</v>
      </c>
      <c r="M60" s="9">
        <f t="shared" si="4"/>
        <v>0.95000149863741612</v>
      </c>
      <c r="R60" s="9">
        <f t="shared" si="5"/>
        <v>0.95000149863741612</v>
      </c>
      <c r="S60" s="9">
        <f t="shared" si="6"/>
        <v>-5.1291716875725209E-2</v>
      </c>
      <c r="T60" s="9">
        <f t="shared" si="0"/>
        <v>0.17117232883603603</v>
      </c>
      <c r="U60" s="9">
        <f t="shared" si="7"/>
        <v>1.1866952332102132</v>
      </c>
    </row>
    <row r="61" spans="4:21" ht="14.4" x14ac:dyDescent="0.3">
      <c r="D61" s="10"/>
      <c r="E61" s="10" t="s">
        <v>506</v>
      </c>
      <c r="F61" s="10">
        <v>39098.859652628598</v>
      </c>
      <c r="G61" s="10">
        <v>47724.16424434747</v>
      </c>
      <c r="H61" s="9">
        <f t="shared" si="1"/>
        <v>0.81926756123884414</v>
      </c>
      <c r="I61" s="9">
        <f t="shared" si="2"/>
        <v>-0.19934455588215397</v>
      </c>
      <c r="L61" s="9">
        <f t="shared" si="3"/>
        <v>0.86184002656940628</v>
      </c>
      <c r="M61" s="9">
        <f t="shared" si="4"/>
        <v>0.86184002656940628</v>
      </c>
      <c r="R61" s="9">
        <f t="shared" si="5"/>
        <v>0.86184002656940628</v>
      </c>
      <c r="S61" s="9">
        <f t="shared" si="6"/>
        <v>-0.14868560956750104</v>
      </c>
      <c r="T61" s="9">
        <f t="shared" si="0"/>
        <v>7.377843614426019E-2</v>
      </c>
      <c r="U61" s="9">
        <f t="shared" si="7"/>
        <v>1.0765682504570704</v>
      </c>
    </row>
    <row r="62" spans="4:21" ht="14.4" x14ac:dyDescent="0.3">
      <c r="D62" s="10"/>
      <c r="E62" s="10" t="s">
        <v>507</v>
      </c>
      <c r="F62" s="10">
        <v>41073.063157256402</v>
      </c>
      <c r="G62" s="10">
        <v>48527.319304310608</v>
      </c>
      <c r="H62" s="9">
        <f t="shared" si="1"/>
        <v>0.84639052282469562</v>
      </c>
      <c r="I62" s="9">
        <f t="shared" si="2"/>
        <v>-0.16677441498155549</v>
      </c>
      <c r="L62" s="9">
        <f t="shared" si="3"/>
        <v>0.890372407246659</v>
      </c>
      <c r="M62" s="9">
        <f t="shared" si="4"/>
        <v>0.890372407246659</v>
      </c>
      <c r="R62" s="9">
        <f t="shared" si="5"/>
        <v>0.890372407246659</v>
      </c>
      <c r="S62" s="9">
        <f t="shared" si="6"/>
        <v>-0.11611546866690264</v>
      </c>
      <c r="T62" s="9">
        <f t="shared" si="0"/>
        <v>0.10634857704485859</v>
      </c>
      <c r="U62" s="9">
        <f t="shared" si="7"/>
        <v>1.1122094996449918</v>
      </c>
    </row>
    <row r="63" spans="4:21" ht="14.4" x14ac:dyDescent="0.3">
      <c r="D63" s="10"/>
      <c r="E63" s="10" t="s">
        <v>508</v>
      </c>
      <c r="F63" s="10">
        <v>38713.649212701224</v>
      </c>
      <c r="G63" s="10">
        <v>49330.474364273745</v>
      </c>
      <c r="H63" s="9">
        <f t="shared" si="1"/>
        <v>0.78478161241316857</v>
      </c>
      <c r="I63" s="9">
        <f t="shared" si="2"/>
        <v>-0.24234980065229123</v>
      </c>
      <c r="L63" s="9">
        <f t="shared" si="3"/>
        <v>0.8255620479719763</v>
      </c>
      <c r="M63" s="9">
        <f t="shared" si="4"/>
        <v>0.8255620479719763</v>
      </c>
      <c r="R63" s="9">
        <f t="shared" si="5"/>
        <v>0.8255620479719763</v>
      </c>
      <c r="S63" s="9">
        <f t="shared" si="6"/>
        <v>-0.19169085433763833</v>
      </c>
      <c r="T63" s="9">
        <f t="shared" si="0"/>
        <v>3.0773191374122905E-2</v>
      </c>
      <c r="U63" s="9">
        <f t="shared" si="7"/>
        <v>1.0312515806056859</v>
      </c>
    </row>
    <row r="64" spans="4:21" ht="14.4" x14ac:dyDescent="0.3">
      <c r="D64" s="10">
        <v>1914</v>
      </c>
      <c r="E64" s="10" t="s">
        <v>505</v>
      </c>
      <c r="F64" s="10">
        <v>37740.528126428107</v>
      </c>
      <c r="G64" s="10">
        <v>49532.514193992734</v>
      </c>
      <c r="H64" s="9">
        <f t="shared" si="1"/>
        <v>0.76193443318096798</v>
      </c>
      <c r="I64" s="9">
        <f t="shared" si="2"/>
        <v>-0.27189477269190165</v>
      </c>
      <c r="L64" s="9">
        <f t="shared" si="3"/>
        <v>0.80152763664151805</v>
      </c>
      <c r="M64" s="9">
        <f t="shared" si="4"/>
        <v>0.80152763664151805</v>
      </c>
      <c r="R64" s="9">
        <f t="shared" si="5"/>
        <v>0.80152763664151805</v>
      </c>
      <c r="S64" s="9">
        <f t="shared" si="6"/>
        <v>-0.22123582637724878</v>
      </c>
      <c r="T64" s="9">
        <f t="shared" si="0"/>
        <v>1.2282193345124481E-3</v>
      </c>
      <c r="U64" s="9">
        <f t="shared" si="7"/>
        <v>1.0012289739047735</v>
      </c>
    </row>
    <row r="65" spans="4:21" ht="14.4" x14ac:dyDescent="0.3">
      <c r="D65" s="10"/>
      <c r="E65" s="10" t="s">
        <v>506</v>
      </c>
      <c r="F65" s="10">
        <v>36878.665104310166</v>
      </c>
      <c r="G65" s="10">
        <v>49734.554023711724</v>
      </c>
      <c r="H65" s="9">
        <f t="shared" si="1"/>
        <v>0.74150991857145609</v>
      </c>
      <c r="I65" s="9">
        <f t="shared" si="2"/>
        <v>-0.29906674113291698</v>
      </c>
      <c r="L65" s="9">
        <f t="shared" si="3"/>
        <v>0.78004178141357361</v>
      </c>
      <c r="M65" s="9">
        <f t="shared" si="4"/>
        <v>0.78004178141357361</v>
      </c>
      <c r="R65" s="9">
        <f t="shared" si="5"/>
        <v>0.78004178141357361</v>
      </c>
      <c r="S65" s="9">
        <f t="shared" si="6"/>
        <v>-0.24840779481826405</v>
      </c>
      <c r="T65" s="9">
        <f t="shared" si="0"/>
        <v>-2.5943749106502823E-2</v>
      </c>
      <c r="U65" s="9">
        <f t="shared" si="7"/>
        <v>0.97438989836961187</v>
      </c>
    </row>
    <row r="66" spans="4:21" ht="14.4" x14ac:dyDescent="0.3">
      <c r="D66" s="10"/>
      <c r="E66" s="10" t="s">
        <v>507</v>
      </c>
      <c r="F66" s="10">
        <v>34837.410578241332</v>
      </c>
      <c r="G66" s="10">
        <v>49936.593853430713</v>
      </c>
      <c r="H66" s="9">
        <f t="shared" si="1"/>
        <v>0.69763289583772747</v>
      </c>
      <c r="I66" s="9">
        <f t="shared" si="2"/>
        <v>-0.36006225176847639</v>
      </c>
      <c r="L66" s="9">
        <f t="shared" si="3"/>
        <v>0.7338847306187859</v>
      </c>
      <c r="M66" s="9">
        <f t="shared" si="4"/>
        <v>0.7338847306187859</v>
      </c>
      <c r="R66" s="9">
        <f t="shared" si="5"/>
        <v>0.7338847306187859</v>
      </c>
      <c r="S66" s="9">
        <f t="shared" si="6"/>
        <v>-0.30940330545382355</v>
      </c>
      <c r="T66" s="9">
        <f t="shared" si="0"/>
        <v>-8.6939259742062319E-2</v>
      </c>
      <c r="U66" s="9">
        <f t="shared" si="7"/>
        <v>0.91673277652740548</v>
      </c>
    </row>
    <row r="67" spans="4:21" ht="14.4" x14ac:dyDescent="0.3">
      <c r="D67" s="10"/>
      <c r="E67" s="10" t="s">
        <v>508</v>
      </c>
      <c r="F67" s="10">
        <v>33340.490592457521</v>
      </c>
      <c r="G67" s="10">
        <v>50138.633683149703</v>
      </c>
      <c r="H67" s="9">
        <f t="shared" si="1"/>
        <v>0.66496607791812234</v>
      </c>
      <c r="I67" s="9">
        <f t="shared" si="2"/>
        <v>-0.40801925027681041</v>
      </c>
      <c r="L67" s="9">
        <f t="shared" si="3"/>
        <v>0.69952041234747731</v>
      </c>
      <c r="M67" s="9">
        <f t="shared" si="4"/>
        <v>0.69952041234747731</v>
      </c>
      <c r="R67" s="9">
        <f t="shared" si="5"/>
        <v>0.69952041234747731</v>
      </c>
      <c r="S67" s="9">
        <f t="shared" si="6"/>
        <v>-0.35736030396215762</v>
      </c>
      <c r="T67" s="9">
        <f t="shared" si="0"/>
        <v>-0.13489625825039639</v>
      </c>
      <c r="U67" s="9">
        <f t="shared" si="7"/>
        <v>0.8738065572071505</v>
      </c>
    </row>
    <row r="68" spans="4:21" ht="14.4" x14ac:dyDescent="0.3">
      <c r="D68" s="10">
        <v>1915</v>
      </c>
      <c r="E68" s="10" t="s">
        <v>505</v>
      </c>
      <c r="F68" s="10">
        <v>36612.060905789476</v>
      </c>
      <c r="G68" s="10">
        <v>51729.777555430097</v>
      </c>
      <c r="H68" s="9">
        <f t="shared" si="1"/>
        <v>0.70775600893621649</v>
      </c>
      <c r="I68" s="9">
        <f t="shared" si="2"/>
        <v>-0.34565586483017313</v>
      </c>
      <c r="L68" s="9">
        <f t="shared" si="3"/>
        <v>0.74453388173197566</v>
      </c>
      <c r="M68" s="9">
        <f t="shared" si="4"/>
        <v>0.74453388173197566</v>
      </c>
      <c r="R68" s="9">
        <f t="shared" si="5"/>
        <v>0.74453388173197566</v>
      </c>
      <c r="S68" s="9">
        <f t="shared" si="6"/>
        <v>-0.29499691851552029</v>
      </c>
      <c r="T68" s="9">
        <f t="shared" si="0"/>
        <v>-7.2532872803759058E-2</v>
      </c>
      <c r="U68" s="9">
        <f t="shared" si="7"/>
        <v>0.93003517329402441</v>
      </c>
    </row>
    <row r="69" spans="4:21" ht="14.4" x14ac:dyDescent="0.3">
      <c r="D69" s="10"/>
      <c r="E69" s="10" t="s">
        <v>506</v>
      </c>
      <c r="F69" s="10">
        <v>38885.200750666758</v>
      </c>
      <c r="G69" s="10">
        <v>53320.921427710491</v>
      </c>
      <c r="H69" s="9">
        <f t="shared" si="1"/>
        <v>0.72926723150096207</v>
      </c>
      <c r="I69" s="9">
        <f t="shared" si="2"/>
        <v>-0.31571504144118578</v>
      </c>
      <c r="L69" s="9">
        <f t="shared" si="3"/>
        <v>0.76716291466806175</v>
      </c>
      <c r="M69" s="9">
        <f t="shared" si="4"/>
        <v>0.76716291466806175</v>
      </c>
      <c r="R69" s="9">
        <f t="shared" si="5"/>
        <v>0.76716291466806175</v>
      </c>
      <c r="S69" s="9">
        <f t="shared" si="6"/>
        <v>-0.265056095126533</v>
      </c>
      <c r="T69" s="9">
        <f t="shared" si="0"/>
        <v>-4.2592049414771765E-2</v>
      </c>
      <c r="U69" s="9">
        <f t="shared" si="7"/>
        <v>0.95830225029961491</v>
      </c>
    </row>
    <row r="70" spans="4:21" ht="14.4" x14ac:dyDescent="0.3">
      <c r="D70" s="10"/>
      <c r="E70" s="10" t="s">
        <v>507</v>
      </c>
      <c r="F70" s="10">
        <v>41883.810758802756</v>
      </c>
      <c r="G70" s="10">
        <v>54912.065299990885</v>
      </c>
      <c r="H70" s="9">
        <f t="shared" si="1"/>
        <v>0.76274331569914033</v>
      </c>
      <c r="I70" s="9">
        <f t="shared" si="2"/>
        <v>-0.27083371884671303</v>
      </c>
      <c r="L70" s="9">
        <f t="shared" si="3"/>
        <v>0.80237855197606278</v>
      </c>
      <c r="M70" s="9">
        <f t="shared" si="4"/>
        <v>0.80237855197606278</v>
      </c>
      <c r="R70" s="9">
        <f t="shared" si="5"/>
        <v>0.80237855197606278</v>
      </c>
      <c r="S70" s="9">
        <f t="shared" si="6"/>
        <v>-0.22017477253206014</v>
      </c>
      <c r="T70" s="9">
        <f t="shared" si="0"/>
        <v>2.2892731797010957E-3</v>
      </c>
      <c r="U70" s="9">
        <f t="shared" si="7"/>
        <v>1.0022918955662847</v>
      </c>
    </row>
    <row r="71" spans="4:21" ht="14.4" x14ac:dyDescent="0.3">
      <c r="D71" s="10"/>
      <c r="E71" s="10" t="s">
        <v>508</v>
      </c>
      <c r="F71" s="10">
        <v>45849.714317950362</v>
      </c>
      <c r="G71" s="10">
        <v>56503.209172271279</v>
      </c>
      <c r="H71" s="9">
        <f t="shared" si="1"/>
        <v>0.81145327831133041</v>
      </c>
      <c r="I71" s="9">
        <f t="shared" si="2"/>
        <v>-0.20892846816268479</v>
      </c>
      <c r="L71" s="9">
        <f t="shared" si="3"/>
        <v>0.85361968180720726</v>
      </c>
      <c r="M71" s="9">
        <f t="shared" si="4"/>
        <v>0.85361968180720726</v>
      </c>
      <c r="R71" s="9">
        <f t="shared" si="5"/>
        <v>0.85361968180720726</v>
      </c>
      <c r="S71" s="9">
        <f t="shared" si="6"/>
        <v>-0.15826952184803184</v>
      </c>
      <c r="T71" s="9">
        <f t="shared" si="0"/>
        <v>6.4194523863729397E-2</v>
      </c>
      <c r="U71" s="9">
        <f t="shared" si="7"/>
        <v>1.0662997993455323</v>
      </c>
    </row>
    <row r="72" spans="4:21" ht="14.4" x14ac:dyDescent="0.3">
      <c r="D72" s="10">
        <v>1916</v>
      </c>
      <c r="E72" s="10" t="s">
        <v>505</v>
      </c>
      <c r="F72" s="10">
        <v>44316.562965272082</v>
      </c>
      <c r="G72" s="10">
        <v>60680.919571265593</v>
      </c>
      <c r="H72" s="9">
        <f t="shared" si="1"/>
        <v>0.73032121593387045</v>
      </c>
      <c r="I72" s="9">
        <f t="shared" si="2"/>
        <v>-0.31427081979369514</v>
      </c>
      <c r="L72" s="9">
        <f t="shared" si="3"/>
        <v>0.7682716684069355</v>
      </c>
      <c r="M72" s="9">
        <f t="shared" si="4"/>
        <v>0.7682716684069355</v>
      </c>
      <c r="R72" s="9">
        <f t="shared" si="5"/>
        <v>0.7682716684069355</v>
      </c>
      <c r="S72" s="9">
        <f t="shared" si="6"/>
        <v>-0.26361187347904225</v>
      </c>
      <c r="T72" s="9">
        <f t="shared" ref="T72:T135" si="8">S72-$S$505</f>
        <v>-4.1147827767281014E-2</v>
      </c>
      <c r="U72" s="9">
        <f t="shared" si="7"/>
        <v>0.95968725103762709</v>
      </c>
    </row>
    <row r="73" spans="4:21" ht="14.4" x14ac:dyDescent="0.3">
      <c r="D73" s="10"/>
      <c r="E73" s="10" t="s">
        <v>506</v>
      </c>
      <c r="F73" s="10">
        <v>45234.790551248268</v>
      </c>
      <c r="G73" s="10">
        <v>64858.629970259906</v>
      </c>
      <c r="H73" s="9">
        <f t="shared" ref="H73:H136" si="9">F73/G73</f>
        <v>0.69743672618416552</v>
      </c>
      <c r="I73" s="9">
        <f t="shared" ref="I73:I136" si="10">LN(H73)</f>
        <v>-0.36034348454963405</v>
      </c>
      <c r="L73" s="9">
        <f t="shared" ref="L73:L136" si="11">H73/$K$9</f>
        <v>0.73367836719438495</v>
      </c>
      <c r="M73" s="9">
        <f t="shared" ref="M73:M136" si="12">L73</f>
        <v>0.73367836719438495</v>
      </c>
      <c r="R73" s="9">
        <f t="shared" ref="R73:R136" si="13">L73</f>
        <v>0.73367836719438495</v>
      </c>
      <c r="S73" s="9">
        <f t="shared" ref="S73:S136" si="14">LN(R73)</f>
        <v>-0.3096845382349811</v>
      </c>
      <c r="T73" s="9">
        <f t="shared" si="8"/>
        <v>-8.7220492523219867E-2</v>
      </c>
      <c r="U73" s="9">
        <f t="shared" ref="U73:U136" si="15">EXP(T73)</f>
        <v>0.91647499746874417</v>
      </c>
    </row>
    <row r="74" spans="4:21" ht="14.4" x14ac:dyDescent="0.3">
      <c r="D74" s="10"/>
      <c r="E74" s="10" t="s">
        <v>507</v>
      </c>
      <c r="F74" s="10">
        <v>46781.279117102917</v>
      </c>
      <c r="G74" s="10">
        <v>69036.34036925422</v>
      </c>
      <c r="H74" s="9">
        <f t="shared" si="9"/>
        <v>0.67763266225996621</v>
      </c>
      <c r="I74" s="9">
        <f t="shared" si="10"/>
        <v>-0.38914993394301689</v>
      </c>
      <c r="L74" s="9">
        <f t="shared" si="11"/>
        <v>0.7128452037858336</v>
      </c>
      <c r="M74" s="9">
        <f t="shared" si="12"/>
        <v>0.7128452037858336</v>
      </c>
      <c r="R74" s="9">
        <f t="shared" si="13"/>
        <v>0.7128452037858336</v>
      </c>
      <c r="S74" s="9">
        <f t="shared" si="14"/>
        <v>-0.33849098762836399</v>
      </c>
      <c r="T74" s="9">
        <f t="shared" si="8"/>
        <v>-0.11602694191660276</v>
      </c>
      <c r="U74" s="9">
        <f t="shared" si="15"/>
        <v>0.89045123251144997</v>
      </c>
    </row>
    <row r="75" spans="4:21" ht="14.4" x14ac:dyDescent="0.3">
      <c r="D75" s="10"/>
      <c r="E75" s="10" t="s">
        <v>508</v>
      </c>
      <c r="F75" s="10">
        <v>47361.212329298411</v>
      </c>
      <c r="G75" s="10">
        <v>73214.050768248533</v>
      </c>
      <c r="H75" s="9">
        <f t="shared" si="9"/>
        <v>0.64688692719947161</v>
      </c>
      <c r="I75" s="9">
        <f t="shared" si="10"/>
        <v>-0.4355837645156263</v>
      </c>
      <c r="L75" s="9">
        <f t="shared" si="11"/>
        <v>0.68050179563067104</v>
      </c>
      <c r="M75" s="9">
        <f t="shared" si="12"/>
        <v>0.68050179563067104</v>
      </c>
      <c r="R75" s="9">
        <f t="shared" si="13"/>
        <v>0.68050179563067104</v>
      </c>
      <c r="S75" s="9">
        <f t="shared" si="14"/>
        <v>-0.38492481820097341</v>
      </c>
      <c r="T75" s="9">
        <f t="shared" si="8"/>
        <v>-0.16246077248921217</v>
      </c>
      <c r="U75" s="9">
        <f t="shared" si="15"/>
        <v>0.85004943489475715</v>
      </c>
    </row>
    <row r="76" spans="4:21" ht="14.4" x14ac:dyDescent="0.3">
      <c r="D76" s="10">
        <v>1917</v>
      </c>
      <c r="E76" s="10" t="s">
        <v>505</v>
      </c>
      <c r="F76" s="10">
        <v>45231.471932213979</v>
      </c>
      <c r="G76" s="10">
        <v>79471.998106086743</v>
      </c>
      <c r="H76" s="9">
        <f t="shared" si="9"/>
        <v>0.56914980131536053</v>
      </c>
      <c r="I76" s="9">
        <f t="shared" si="10"/>
        <v>-0.56361160830108825</v>
      </c>
      <c r="L76" s="9">
        <f t="shared" si="11"/>
        <v>0.59872513339338795</v>
      </c>
      <c r="M76" s="9">
        <f t="shared" si="12"/>
        <v>0.59872513339338795</v>
      </c>
      <c r="R76" s="9">
        <f t="shared" si="13"/>
        <v>0.59872513339338795</v>
      </c>
      <c r="S76" s="9">
        <f t="shared" si="14"/>
        <v>-0.51295266198643541</v>
      </c>
      <c r="T76" s="9">
        <f t="shared" si="8"/>
        <v>-0.29048861627467415</v>
      </c>
      <c r="U76" s="9">
        <f t="shared" si="15"/>
        <v>0.7478980431295702</v>
      </c>
    </row>
    <row r="77" spans="4:21" ht="14.4" x14ac:dyDescent="0.3">
      <c r="D77" s="10"/>
      <c r="E77" s="10" t="s">
        <v>506</v>
      </c>
      <c r="F77" s="10">
        <v>43919.710662429032</v>
      </c>
      <c r="G77" s="10">
        <v>85729.945443924953</v>
      </c>
      <c r="H77" s="9">
        <f t="shared" si="9"/>
        <v>0.51230302824765528</v>
      </c>
      <c r="I77" s="9">
        <f t="shared" si="10"/>
        <v>-0.66883897697177408</v>
      </c>
      <c r="L77" s="9">
        <f t="shared" si="11"/>
        <v>0.53892437143355609</v>
      </c>
      <c r="M77" s="9">
        <f t="shared" si="12"/>
        <v>0.53892437143355609</v>
      </c>
      <c r="R77" s="9">
        <f t="shared" si="13"/>
        <v>0.53892437143355609</v>
      </c>
      <c r="S77" s="9">
        <f t="shared" si="14"/>
        <v>-0.61818003065712124</v>
      </c>
      <c r="T77" s="9">
        <f t="shared" si="8"/>
        <v>-0.39571598494535998</v>
      </c>
      <c r="U77" s="9">
        <f t="shared" si="15"/>
        <v>0.67319786711736773</v>
      </c>
    </row>
    <row r="78" spans="4:21" ht="14.4" x14ac:dyDescent="0.3">
      <c r="D78" s="10"/>
      <c r="E78" s="10" t="s">
        <v>507</v>
      </c>
      <c r="F78" s="10">
        <v>39450.005595013688</v>
      </c>
      <c r="G78" s="10">
        <v>91987.892781763163</v>
      </c>
      <c r="H78" s="9">
        <f t="shared" si="9"/>
        <v>0.42886084681390541</v>
      </c>
      <c r="I78" s="9">
        <f t="shared" si="10"/>
        <v>-0.84662277907343275</v>
      </c>
      <c r="L78" s="9">
        <f t="shared" si="11"/>
        <v>0.45114619582127047</v>
      </c>
      <c r="M78" s="9">
        <f t="shared" si="12"/>
        <v>0.45114619582127047</v>
      </c>
      <c r="R78" s="9">
        <f t="shared" si="13"/>
        <v>0.45114619582127047</v>
      </c>
      <c r="S78" s="9">
        <f t="shared" si="14"/>
        <v>-0.79596383275877991</v>
      </c>
      <c r="T78" s="9">
        <f t="shared" si="8"/>
        <v>-0.57349978704701865</v>
      </c>
      <c r="U78" s="9">
        <f t="shared" si="15"/>
        <v>0.56354967947935541</v>
      </c>
    </row>
    <row r="79" spans="4:21" ht="14.4" x14ac:dyDescent="0.3">
      <c r="D79" s="10"/>
      <c r="E79" s="10" t="s">
        <v>508</v>
      </c>
      <c r="F79" s="10">
        <v>33036.950498287326</v>
      </c>
      <c r="G79" s="10">
        <v>98245.840119601373</v>
      </c>
      <c r="H79" s="9">
        <f t="shared" si="9"/>
        <v>0.33626818660280361</v>
      </c>
      <c r="I79" s="9">
        <f t="shared" si="10"/>
        <v>-1.0898462629776242</v>
      </c>
      <c r="L79" s="9">
        <f t="shared" si="11"/>
        <v>0.35374204544114385</v>
      </c>
      <c r="M79" s="9">
        <f t="shared" si="12"/>
        <v>0.35374204544114385</v>
      </c>
      <c r="R79" s="9">
        <f t="shared" si="13"/>
        <v>0.35374204544114385</v>
      </c>
      <c r="S79" s="9">
        <f t="shared" si="14"/>
        <v>-1.0391873166629713</v>
      </c>
      <c r="T79" s="9">
        <f t="shared" si="8"/>
        <v>-0.81672327095121</v>
      </c>
      <c r="U79" s="9">
        <f t="shared" si="15"/>
        <v>0.44187719673403758</v>
      </c>
    </row>
    <row r="80" spans="4:21" ht="14.4" x14ac:dyDescent="0.3">
      <c r="D80" s="10">
        <v>1918</v>
      </c>
      <c r="E80" s="10" t="s">
        <v>505</v>
      </c>
      <c r="F80" s="10">
        <v>36466.433895777292</v>
      </c>
      <c r="G80" s="10">
        <v>103385.91328170687</v>
      </c>
      <c r="H80" s="9">
        <f t="shared" si="9"/>
        <v>0.35272149501076827</v>
      </c>
      <c r="I80" s="9">
        <f t="shared" si="10"/>
        <v>-1.0420764994214546</v>
      </c>
      <c r="L80" s="9">
        <f t="shared" si="11"/>
        <v>0.3710503344865842</v>
      </c>
      <c r="M80" s="9">
        <f t="shared" si="12"/>
        <v>0.3710503344865842</v>
      </c>
      <c r="R80" s="9">
        <f t="shared" si="13"/>
        <v>0.3710503344865842</v>
      </c>
      <c r="S80" s="9">
        <f t="shared" si="14"/>
        <v>-0.9914175531068018</v>
      </c>
      <c r="T80" s="9">
        <f t="shared" si="8"/>
        <v>-0.76895350739504054</v>
      </c>
      <c r="U80" s="9">
        <f t="shared" si="15"/>
        <v>0.46349786168531248</v>
      </c>
    </row>
    <row r="81" spans="4:21" ht="14.4" x14ac:dyDescent="0.3">
      <c r="D81" s="10"/>
      <c r="E81" s="10" t="s">
        <v>506</v>
      </c>
      <c r="F81" s="10">
        <v>37317.985236750108</v>
      </c>
      <c r="G81" s="10">
        <v>108525.98644381238</v>
      </c>
      <c r="H81" s="9">
        <f t="shared" si="9"/>
        <v>0.34386220719653082</v>
      </c>
      <c r="I81" s="9">
        <f t="shared" si="10"/>
        <v>-1.0675142623297165</v>
      </c>
      <c r="L81" s="9">
        <f t="shared" si="11"/>
        <v>0.36173068214533582</v>
      </c>
      <c r="M81" s="9">
        <f t="shared" si="12"/>
        <v>0.36173068214533582</v>
      </c>
      <c r="R81" s="9">
        <f t="shared" si="13"/>
        <v>0.36173068214533582</v>
      </c>
      <c r="S81" s="9">
        <f t="shared" si="14"/>
        <v>-1.0168553160150637</v>
      </c>
      <c r="T81" s="9">
        <f t="shared" si="8"/>
        <v>-0.79439127030330248</v>
      </c>
      <c r="U81" s="9">
        <f t="shared" si="15"/>
        <v>0.45185620951486999</v>
      </c>
    </row>
    <row r="82" spans="4:21" ht="14.4" x14ac:dyDescent="0.3">
      <c r="D82" s="10"/>
      <c r="E82" s="10" t="s">
        <v>507</v>
      </c>
      <c r="F82" s="10">
        <v>37768.806534912183</v>
      </c>
      <c r="G82" s="10">
        <v>113666.05960591788</v>
      </c>
      <c r="H82" s="9">
        <f t="shared" si="9"/>
        <v>0.33227866494059233</v>
      </c>
      <c r="I82" s="9">
        <f t="shared" si="10"/>
        <v>-1.101781309894045</v>
      </c>
      <c r="L82" s="9">
        <f t="shared" si="11"/>
        <v>0.34954521205235428</v>
      </c>
      <c r="M82" s="9">
        <f t="shared" si="12"/>
        <v>0.34954521205235428</v>
      </c>
      <c r="R82" s="9">
        <f t="shared" si="13"/>
        <v>0.34954521205235428</v>
      </c>
      <c r="S82" s="9">
        <f t="shared" si="14"/>
        <v>-1.0511223635793923</v>
      </c>
      <c r="T82" s="9">
        <f t="shared" si="8"/>
        <v>-0.828658317867631</v>
      </c>
      <c r="U82" s="9">
        <f t="shared" si="15"/>
        <v>0.43663471850195329</v>
      </c>
    </row>
    <row r="83" spans="4:21" ht="14.4" x14ac:dyDescent="0.3">
      <c r="D83" s="10"/>
      <c r="E83" s="10" t="s">
        <v>508</v>
      </c>
      <c r="F83" s="10">
        <v>39572.091727560517</v>
      </c>
      <c r="G83" s="10">
        <v>118806.13276802338</v>
      </c>
      <c r="H83" s="9">
        <f t="shared" si="9"/>
        <v>0.33308122068771967</v>
      </c>
      <c r="I83" s="9">
        <f t="shared" si="10"/>
        <v>-1.0993689127727901</v>
      </c>
      <c r="L83" s="9">
        <f t="shared" si="11"/>
        <v>0.35038947185116986</v>
      </c>
      <c r="M83" s="9">
        <f t="shared" si="12"/>
        <v>0.35038947185116986</v>
      </c>
      <c r="R83" s="9">
        <f t="shared" si="13"/>
        <v>0.35038947185116986</v>
      </c>
      <c r="S83" s="9">
        <f t="shared" si="14"/>
        <v>-1.0487099664581374</v>
      </c>
      <c r="T83" s="9">
        <f t="shared" si="8"/>
        <v>-0.82624592074637615</v>
      </c>
      <c r="U83" s="9">
        <f t="shared" si="15"/>
        <v>0.43768932639497504</v>
      </c>
    </row>
    <row r="84" spans="4:21" ht="14.4" x14ac:dyDescent="0.3">
      <c r="D84" s="10">
        <v>1919</v>
      </c>
      <c r="E84" s="10" t="s">
        <v>505</v>
      </c>
      <c r="F84" s="10">
        <v>42316.758519664458</v>
      </c>
      <c r="G84" s="10">
        <v>123732.69495961422</v>
      </c>
      <c r="H84" s="9">
        <f t="shared" si="9"/>
        <v>0.34200142923805588</v>
      </c>
      <c r="I84" s="9">
        <f t="shared" si="10"/>
        <v>-1.0729403628696212</v>
      </c>
      <c r="L84" s="9">
        <f t="shared" si="11"/>
        <v>0.3597732106170517</v>
      </c>
      <c r="M84" s="9">
        <f t="shared" si="12"/>
        <v>0.3597732106170517</v>
      </c>
      <c r="R84" s="9">
        <f t="shared" si="13"/>
        <v>0.3597732106170517</v>
      </c>
      <c r="S84" s="9">
        <f t="shared" si="14"/>
        <v>-1.0222814165549683</v>
      </c>
      <c r="T84" s="9">
        <f t="shared" si="8"/>
        <v>-0.79981737084320703</v>
      </c>
      <c r="U84" s="9">
        <f t="shared" si="15"/>
        <v>0.44941103218084349</v>
      </c>
    </row>
    <row r="85" spans="4:21" ht="14.4" x14ac:dyDescent="0.3">
      <c r="D85" s="10"/>
      <c r="E85" s="10" t="s">
        <v>506</v>
      </c>
      <c r="F85" s="10">
        <v>47997.210094348484</v>
      </c>
      <c r="G85" s="10">
        <v>128659.25715120506</v>
      </c>
      <c r="H85" s="9">
        <f t="shared" si="9"/>
        <v>0.37305679480132864</v>
      </c>
      <c r="I85" s="9">
        <f t="shared" si="10"/>
        <v>-0.98602460604652364</v>
      </c>
      <c r="L85" s="9">
        <f t="shared" si="11"/>
        <v>0.39244233893174008</v>
      </c>
      <c r="M85" s="9">
        <f t="shared" si="12"/>
        <v>0.39244233893174008</v>
      </c>
      <c r="R85" s="9">
        <f t="shared" si="13"/>
        <v>0.39244233893174008</v>
      </c>
      <c r="S85" s="9">
        <f t="shared" si="14"/>
        <v>-0.9353656597318708</v>
      </c>
      <c r="T85" s="9">
        <f t="shared" si="8"/>
        <v>-0.71290161402010954</v>
      </c>
      <c r="U85" s="9">
        <f t="shared" si="15"/>
        <v>0.49021970343007698</v>
      </c>
    </row>
    <row r="86" spans="4:21" ht="14.4" x14ac:dyDescent="0.3">
      <c r="D86" s="10"/>
      <c r="E86" s="10" t="s">
        <v>507</v>
      </c>
      <c r="F86" s="10">
        <v>46954.92540174591</v>
      </c>
      <c r="G86" s="10">
        <v>133585.8193427959</v>
      </c>
      <c r="H86" s="9">
        <f t="shared" si="9"/>
        <v>0.35149633121801954</v>
      </c>
      <c r="I86" s="9">
        <f t="shared" si="10"/>
        <v>-1.0455560052879667</v>
      </c>
      <c r="L86" s="9">
        <f t="shared" si="11"/>
        <v>0.36976150621405041</v>
      </c>
      <c r="M86" s="9">
        <f t="shared" si="12"/>
        <v>0.36976150621405041</v>
      </c>
      <c r="R86" s="9">
        <f t="shared" si="13"/>
        <v>0.36976150621405041</v>
      </c>
      <c r="S86" s="9">
        <f t="shared" si="14"/>
        <v>-0.99489705897331371</v>
      </c>
      <c r="T86" s="9">
        <f t="shared" si="8"/>
        <v>-0.77243301326155245</v>
      </c>
      <c r="U86" s="9">
        <f t="shared" si="15"/>
        <v>0.46188792068033924</v>
      </c>
    </row>
    <row r="87" spans="4:21" ht="14.4" x14ac:dyDescent="0.3">
      <c r="D87" s="10"/>
      <c r="E87" s="10" t="s">
        <v>508</v>
      </c>
      <c r="F87" s="10">
        <v>46485.897290074754</v>
      </c>
      <c r="G87" s="10">
        <v>138512.38153438675</v>
      </c>
      <c r="H87" s="9">
        <f t="shared" si="9"/>
        <v>0.33560824509059706</v>
      </c>
      <c r="I87" s="9">
        <f t="shared" si="10"/>
        <v>-1.0918107364829024</v>
      </c>
      <c r="L87" s="9">
        <f t="shared" si="11"/>
        <v>0.35304781069132135</v>
      </c>
      <c r="M87" s="9">
        <f t="shared" si="12"/>
        <v>0.35304781069132135</v>
      </c>
      <c r="R87" s="9">
        <f t="shared" si="13"/>
        <v>0.35304781069132135</v>
      </c>
      <c r="S87" s="9">
        <f t="shared" si="14"/>
        <v>-1.0411517901682497</v>
      </c>
      <c r="T87" s="9">
        <f t="shared" si="8"/>
        <v>-0.8186877444564884</v>
      </c>
      <c r="U87" s="9">
        <f t="shared" si="15"/>
        <v>0.44100999276696501</v>
      </c>
    </row>
    <row r="88" spans="4:21" ht="14.4" x14ac:dyDescent="0.3">
      <c r="D88" s="10">
        <v>1920</v>
      </c>
      <c r="E88" s="10" t="s">
        <v>505</v>
      </c>
      <c r="F88" s="10">
        <v>49236.174043118961</v>
      </c>
      <c r="G88" s="10">
        <v>139606.92722327207</v>
      </c>
      <c r="H88" s="9">
        <f t="shared" si="9"/>
        <v>0.35267715594352994</v>
      </c>
      <c r="I88" s="9">
        <f t="shared" si="10"/>
        <v>-1.0422022129232789</v>
      </c>
      <c r="L88" s="9">
        <f t="shared" si="11"/>
        <v>0.37100369138157835</v>
      </c>
      <c r="M88" s="9">
        <f t="shared" si="12"/>
        <v>0.37100369138157835</v>
      </c>
      <c r="R88" s="9">
        <f t="shared" si="13"/>
        <v>0.37100369138157835</v>
      </c>
      <c r="S88" s="9">
        <f t="shared" si="14"/>
        <v>-0.99154326660862591</v>
      </c>
      <c r="T88" s="9">
        <f t="shared" si="8"/>
        <v>-0.76907922089686465</v>
      </c>
      <c r="U88" s="9">
        <f t="shared" si="15"/>
        <v>0.4634395974084119</v>
      </c>
    </row>
    <row r="89" spans="4:21" ht="14.4" x14ac:dyDescent="0.3">
      <c r="D89" s="10"/>
      <c r="E89" s="10" t="s">
        <v>506</v>
      </c>
      <c r="F89" s="10">
        <v>44976.989437312819</v>
      </c>
      <c r="G89" s="10">
        <v>140701.47291215739</v>
      </c>
      <c r="H89" s="9">
        <f t="shared" si="9"/>
        <v>0.31966253448812726</v>
      </c>
      <c r="I89" s="9">
        <f t="shared" si="10"/>
        <v>-1.1404894193734205</v>
      </c>
      <c r="L89" s="9">
        <f t="shared" si="11"/>
        <v>0.33627349629210374</v>
      </c>
      <c r="M89" s="9">
        <f t="shared" si="12"/>
        <v>0.33627349629210374</v>
      </c>
      <c r="R89" s="9">
        <f t="shared" si="13"/>
        <v>0.33627349629210374</v>
      </c>
      <c r="S89" s="9">
        <f t="shared" si="14"/>
        <v>-1.0898304730587678</v>
      </c>
      <c r="T89" s="9">
        <f t="shared" si="8"/>
        <v>-0.86736642734700653</v>
      </c>
      <c r="U89" s="9">
        <f t="shared" si="15"/>
        <v>0.42005634272907338</v>
      </c>
    </row>
    <row r="90" spans="4:21" ht="14.4" x14ac:dyDescent="0.3">
      <c r="D90" s="10"/>
      <c r="E90" s="10" t="s">
        <v>507</v>
      </c>
      <c r="F90" s="10">
        <v>44693.043796925747</v>
      </c>
      <c r="G90" s="10">
        <v>141796.01860104271</v>
      </c>
      <c r="H90" s="9">
        <f t="shared" si="9"/>
        <v>0.31519251554357175</v>
      </c>
      <c r="I90" s="9">
        <f t="shared" si="10"/>
        <v>-1.154571666383214</v>
      </c>
      <c r="L90" s="9">
        <f t="shared" si="11"/>
        <v>0.33157119703334137</v>
      </c>
      <c r="M90" s="9">
        <f t="shared" si="12"/>
        <v>0.33157119703334137</v>
      </c>
      <c r="R90" s="9">
        <f t="shared" si="13"/>
        <v>0.33157119703334137</v>
      </c>
      <c r="S90" s="9">
        <f t="shared" si="14"/>
        <v>-1.103912720068561</v>
      </c>
      <c r="T90" s="9">
        <f t="shared" si="8"/>
        <v>-0.88144867435679974</v>
      </c>
      <c r="U90" s="9">
        <f t="shared" si="15"/>
        <v>0.41418246134730208</v>
      </c>
    </row>
    <row r="91" spans="4:21" ht="14.4" x14ac:dyDescent="0.3">
      <c r="D91" s="10"/>
      <c r="E91" s="10" t="s">
        <v>508</v>
      </c>
      <c r="F91" s="10">
        <v>38673.396220719733</v>
      </c>
      <c r="G91" s="10">
        <v>142890.56428992804</v>
      </c>
      <c r="H91" s="9">
        <f t="shared" si="9"/>
        <v>0.27065045486313971</v>
      </c>
      <c r="I91" s="9">
        <f t="shared" si="10"/>
        <v>-1.3069271251082339</v>
      </c>
      <c r="L91" s="9">
        <f t="shared" si="11"/>
        <v>0.28471455022282738</v>
      </c>
      <c r="M91" s="9">
        <f t="shared" si="12"/>
        <v>0.28471455022282738</v>
      </c>
      <c r="R91" s="9">
        <f t="shared" si="13"/>
        <v>0.28471455022282738</v>
      </c>
      <c r="S91" s="9">
        <f t="shared" si="14"/>
        <v>-1.256268178793581</v>
      </c>
      <c r="T91" s="9">
        <f t="shared" si="8"/>
        <v>-1.0338041330818197</v>
      </c>
      <c r="U91" s="9">
        <f t="shared" si="15"/>
        <v>0.35565143850785924</v>
      </c>
    </row>
    <row r="92" spans="4:21" ht="14.4" x14ac:dyDescent="0.3">
      <c r="D92" s="10">
        <v>1921</v>
      </c>
      <c r="E92" s="10" t="s">
        <v>505</v>
      </c>
      <c r="F92" s="10">
        <v>39180.591370563598</v>
      </c>
      <c r="G92" s="10">
        <v>137161.9866581168</v>
      </c>
      <c r="H92" s="9">
        <f t="shared" si="9"/>
        <v>0.28565196761274103</v>
      </c>
      <c r="I92" s="9">
        <f t="shared" si="10"/>
        <v>-1.2529811056409517</v>
      </c>
      <c r="L92" s="9">
        <f t="shared" si="11"/>
        <v>0.30049560241919099</v>
      </c>
      <c r="M92" s="9">
        <f t="shared" si="12"/>
        <v>0.30049560241919099</v>
      </c>
      <c r="R92" s="9">
        <f t="shared" si="13"/>
        <v>0.30049560241919099</v>
      </c>
      <c r="S92" s="9">
        <f t="shared" si="14"/>
        <v>-1.2023221593262987</v>
      </c>
      <c r="T92" s="9">
        <f t="shared" si="8"/>
        <v>-0.97985811361453745</v>
      </c>
      <c r="U92" s="9">
        <f t="shared" si="15"/>
        <v>0.37536435416465214</v>
      </c>
    </row>
    <row r="93" spans="4:21" ht="14.4" x14ac:dyDescent="0.3">
      <c r="D93" s="10"/>
      <c r="E93" s="10" t="s">
        <v>506</v>
      </c>
      <c r="F93" s="10">
        <v>37301.289749591801</v>
      </c>
      <c r="G93" s="10">
        <v>131433.40902630554</v>
      </c>
      <c r="H93" s="9">
        <f t="shared" si="9"/>
        <v>0.28380371494530887</v>
      </c>
      <c r="I93" s="9">
        <f t="shared" si="10"/>
        <v>-1.2594724243302091</v>
      </c>
      <c r="L93" s="9">
        <f t="shared" si="11"/>
        <v>0.29855130704687327</v>
      </c>
      <c r="M93" s="9">
        <f t="shared" si="12"/>
        <v>0.29855130704687327</v>
      </c>
      <c r="R93" s="9">
        <f t="shared" si="13"/>
        <v>0.29855130704687327</v>
      </c>
      <c r="S93" s="9">
        <f t="shared" si="14"/>
        <v>-1.2088134780155562</v>
      </c>
      <c r="T93" s="9">
        <f t="shared" si="8"/>
        <v>-0.9863494323037949</v>
      </c>
      <c r="U93" s="9">
        <f t="shared" si="15"/>
        <v>0.37293563583779532</v>
      </c>
    </row>
    <row r="94" spans="4:21" ht="14.4" x14ac:dyDescent="0.3">
      <c r="D94" s="10"/>
      <c r="E94" s="10" t="s">
        <v>507</v>
      </c>
      <c r="F94" s="10">
        <v>37642.980953404862</v>
      </c>
      <c r="G94" s="10">
        <v>125704.83139449429</v>
      </c>
      <c r="H94" s="9">
        <f t="shared" si="9"/>
        <v>0.29945532352110993</v>
      </c>
      <c r="I94" s="9">
        <f t="shared" si="10"/>
        <v>-1.2057900427669384</v>
      </c>
      <c r="L94" s="9">
        <f t="shared" si="11"/>
        <v>0.31501623668527473</v>
      </c>
      <c r="M94" s="9">
        <f t="shared" si="12"/>
        <v>0.31501623668527473</v>
      </c>
      <c r="R94" s="9">
        <f t="shared" si="13"/>
        <v>0.31501623668527473</v>
      </c>
      <c r="S94" s="9">
        <f t="shared" si="14"/>
        <v>-1.1551310964522854</v>
      </c>
      <c r="T94" s="9">
        <f t="shared" si="8"/>
        <v>-0.93266705074052414</v>
      </c>
      <c r="U94" s="9">
        <f t="shared" si="15"/>
        <v>0.39350281762125261</v>
      </c>
    </row>
    <row r="95" spans="4:21" ht="14.4" x14ac:dyDescent="0.3">
      <c r="D95" s="10"/>
      <c r="E95" s="10" t="s">
        <v>508</v>
      </c>
      <c r="F95" s="10">
        <v>41629.378331223823</v>
      </c>
      <c r="G95" s="10">
        <v>119976.25376268305</v>
      </c>
      <c r="H95" s="9">
        <f t="shared" si="9"/>
        <v>0.34698014836809371</v>
      </c>
      <c r="I95" s="9">
        <f t="shared" si="10"/>
        <v>-1.058487709985644</v>
      </c>
      <c r="L95" s="9">
        <f t="shared" si="11"/>
        <v>0.36501064418615953</v>
      </c>
      <c r="M95" s="9">
        <f t="shared" si="12"/>
        <v>0.36501064418615953</v>
      </c>
      <c r="R95" s="9">
        <f t="shared" si="13"/>
        <v>0.36501064418615953</v>
      </c>
      <c r="S95" s="9">
        <f t="shared" si="14"/>
        <v>-1.0078287636709913</v>
      </c>
      <c r="T95" s="9">
        <f t="shared" si="8"/>
        <v>-0.78536471795923002</v>
      </c>
      <c r="U95" s="9">
        <f t="shared" si="15"/>
        <v>0.45595337707148825</v>
      </c>
    </row>
    <row r="96" spans="4:21" ht="14.4" x14ac:dyDescent="0.3">
      <c r="D96" s="10">
        <v>1922</v>
      </c>
      <c r="E96" s="10" t="s">
        <v>505</v>
      </c>
      <c r="F96" s="10">
        <v>41282.500543653528</v>
      </c>
      <c r="G96" s="10">
        <v>119227.78729510288</v>
      </c>
      <c r="H96" s="9">
        <f t="shared" si="9"/>
        <v>0.34624898675234533</v>
      </c>
      <c r="I96" s="9">
        <f t="shared" si="10"/>
        <v>-1.0605971478318876</v>
      </c>
      <c r="L96" s="9">
        <f t="shared" si="11"/>
        <v>0.36424148844735516</v>
      </c>
      <c r="M96" s="9">
        <f t="shared" si="12"/>
        <v>0.36424148844735516</v>
      </c>
      <c r="R96" s="9">
        <f t="shared" si="13"/>
        <v>0.36424148844735516</v>
      </c>
      <c r="S96" s="9">
        <f t="shared" si="14"/>
        <v>-1.0099382015172349</v>
      </c>
      <c r="T96" s="9">
        <f t="shared" si="8"/>
        <v>-0.78747415580547364</v>
      </c>
      <c r="U96" s="9">
        <f t="shared" si="15"/>
        <v>0.45499258548311222</v>
      </c>
    </row>
    <row r="97" spans="4:21" ht="14.4" x14ac:dyDescent="0.3">
      <c r="D97" s="10"/>
      <c r="E97" s="10" t="s">
        <v>506</v>
      </c>
      <c r="F97" s="10">
        <v>45069.396588355587</v>
      </c>
      <c r="G97" s="10">
        <v>118479.32082752272</v>
      </c>
      <c r="H97" s="9">
        <f t="shared" si="9"/>
        <v>0.38039884322063039</v>
      </c>
      <c r="I97" s="9">
        <f t="shared" si="10"/>
        <v>-0.96653498927075587</v>
      </c>
      <c r="L97" s="9">
        <f t="shared" si="11"/>
        <v>0.40016590996535528</v>
      </c>
      <c r="M97" s="9">
        <f t="shared" si="12"/>
        <v>0.40016590996535528</v>
      </c>
      <c r="R97" s="9">
        <f t="shared" si="13"/>
        <v>0.40016590996535528</v>
      </c>
      <c r="S97" s="9">
        <f t="shared" si="14"/>
        <v>-0.91587604295610292</v>
      </c>
      <c r="T97" s="9">
        <f t="shared" si="8"/>
        <v>-0.69341199724434166</v>
      </c>
      <c r="U97" s="9">
        <f t="shared" si="15"/>
        <v>0.49986760918822343</v>
      </c>
    </row>
    <row r="98" spans="4:21" ht="14.4" x14ac:dyDescent="0.3">
      <c r="D98" s="10"/>
      <c r="E98" s="10" t="s">
        <v>507</v>
      </c>
      <c r="F98" s="10">
        <v>48322.926992958775</v>
      </c>
      <c r="G98" s="10">
        <v>117730.85435994256</v>
      </c>
      <c r="H98" s="9">
        <f t="shared" si="9"/>
        <v>0.41045252967603074</v>
      </c>
      <c r="I98" s="9">
        <f t="shared" si="10"/>
        <v>-0.89049499702977841</v>
      </c>
      <c r="L98" s="9">
        <f t="shared" si="11"/>
        <v>0.43178130786303875</v>
      </c>
      <c r="M98" s="9">
        <f t="shared" si="12"/>
        <v>0.43178130786303875</v>
      </c>
      <c r="R98" s="9">
        <f t="shared" si="13"/>
        <v>0.43178130786303875</v>
      </c>
      <c r="S98" s="9">
        <f t="shared" si="14"/>
        <v>-0.83983605071512557</v>
      </c>
      <c r="T98" s="9">
        <f t="shared" si="8"/>
        <v>-0.61737200500336431</v>
      </c>
      <c r="U98" s="9">
        <f t="shared" si="15"/>
        <v>0.5393600121318366</v>
      </c>
    </row>
    <row r="99" spans="4:21" ht="14.4" x14ac:dyDescent="0.3">
      <c r="D99" s="10"/>
      <c r="E99" s="10" t="s">
        <v>508</v>
      </c>
      <c r="F99" s="10">
        <v>46829.503200681902</v>
      </c>
      <c r="G99" s="10">
        <v>116982.3878923624</v>
      </c>
      <c r="H99" s="9">
        <f t="shared" si="9"/>
        <v>0.40031242347156198</v>
      </c>
      <c r="I99" s="9">
        <f t="shared" si="10"/>
        <v>-0.91550997806284407</v>
      </c>
      <c r="L99" s="9">
        <f t="shared" si="11"/>
        <v>0.42111428061316064</v>
      </c>
      <c r="M99" s="9">
        <f t="shared" si="12"/>
        <v>0.42111428061316064</v>
      </c>
      <c r="R99" s="9">
        <f t="shared" si="13"/>
        <v>0.42111428061316064</v>
      </c>
      <c r="S99" s="9">
        <f t="shared" si="14"/>
        <v>-0.86485103174819122</v>
      </c>
      <c r="T99" s="9">
        <f t="shared" si="8"/>
        <v>-0.64238698603642996</v>
      </c>
      <c r="U99" s="9">
        <f t="shared" si="15"/>
        <v>0.52603528537286837</v>
      </c>
    </row>
    <row r="100" spans="4:21" ht="14.4" x14ac:dyDescent="0.3">
      <c r="D100" s="10">
        <v>1923</v>
      </c>
      <c r="E100" s="10" t="s">
        <v>505</v>
      </c>
      <c r="F100" s="10">
        <v>56257.829032528753</v>
      </c>
      <c r="G100" s="10">
        <v>119709.83792867626</v>
      </c>
      <c r="H100" s="9">
        <f t="shared" si="9"/>
        <v>0.46995159300146622</v>
      </c>
      <c r="I100" s="9">
        <f t="shared" si="10"/>
        <v>-0.75512558319614087</v>
      </c>
      <c r="L100" s="9">
        <f t="shared" si="11"/>
        <v>0.49437218383975601</v>
      </c>
      <c r="M100" s="9">
        <f t="shared" si="12"/>
        <v>0.49437218383975601</v>
      </c>
      <c r="R100" s="9">
        <f t="shared" si="13"/>
        <v>0.49437218383975601</v>
      </c>
      <c r="S100" s="9">
        <f t="shared" si="14"/>
        <v>-0.70446663688148803</v>
      </c>
      <c r="T100" s="9">
        <f t="shared" si="8"/>
        <v>-0.48200259116972677</v>
      </c>
      <c r="U100" s="9">
        <f t="shared" si="15"/>
        <v>0.6175454615975019</v>
      </c>
    </row>
    <row r="101" spans="4:21" ht="14.4" x14ac:dyDescent="0.3">
      <c r="D101" s="10"/>
      <c r="E101" s="10" t="s">
        <v>506</v>
      </c>
      <c r="F101" s="10">
        <v>49755.068306605492</v>
      </c>
      <c r="G101" s="10">
        <v>122437.28796499013</v>
      </c>
      <c r="H101" s="9">
        <f t="shared" si="9"/>
        <v>0.40637185888038063</v>
      </c>
      <c r="I101" s="9">
        <f t="shared" si="10"/>
        <v>-0.90048662999635554</v>
      </c>
      <c r="L101" s="9">
        <f t="shared" si="11"/>
        <v>0.42748858886214719</v>
      </c>
      <c r="M101" s="9">
        <f t="shared" si="12"/>
        <v>0.42748858886214719</v>
      </c>
      <c r="R101" s="9">
        <f t="shared" si="13"/>
        <v>0.42748858886214719</v>
      </c>
      <c r="S101" s="9">
        <f t="shared" si="14"/>
        <v>-0.84982768368170269</v>
      </c>
      <c r="T101" s="9">
        <f t="shared" si="8"/>
        <v>-0.62736363796994143</v>
      </c>
      <c r="U101" s="9">
        <f t="shared" si="15"/>
        <v>0.53399775830047369</v>
      </c>
    </row>
    <row r="102" spans="4:21" ht="14.4" x14ac:dyDescent="0.3">
      <c r="D102" s="10"/>
      <c r="E102" s="10" t="s">
        <v>507</v>
      </c>
      <c r="F102" s="10">
        <v>48621.559556215201</v>
      </c>
      <c r="G102" s="10">
        <v>125164.73800130399</v>
      </c>
      <c r="H102" s="9">
        <f t="shared" si="9"/>
        <v>0.38846052276887</v>
      </c>
      <c r="I102" s="9">
        <f t="shared" si="10"/>
        <v>-0.94556372883208051</v>
      </c>
      <c r="L102" s="9">
        <f t="shared" si="11"/>
        <v>0.40864650708010336</v>
      </c>
      <c r="M102" s="9">
        <f t="shared" si="12"/>
        <v>0.40864650708010336</v>
      </c>
      <c r="R102" s="9">
        <f t="shared" si="13"/>
        <v>0.40864650708010336</v>
      </c>
      <c r="S102" s="9">
        <f t="shared" si="14"/>
        <v>-0.89490478251742778</v>
      </c>
      <c r="T102" s="9">
        <f t="shared" si="8"/>
        <v>-0.67244073680566652</v>
      </c>
      <c r="U102" s="9">
        <f t="shared" si="15"/>
        <v>0.51046115476186982</v>
      </c>
    </row>
    <row r="103" spans="4:21" ht="14.4" x14ac:dyDescent="0.3">
      <c r="D103" s="10"/>
      <c r="E103" s="10" t="s">
        <v>508</v>
      </c>
      <c r="F103" s="10">
        <v>51007.89376756319</v>
      </c>
      <c r="G103" s="10">
        <v>127892.18803761786</v>
      </c>
      <c r="H103" s="9">
        <f t="shared" si="9"/>
        <v>0.3988351012695151</v>
      </c>
      <c r="I103" s="9">
        <f t="shared" si="10"/>
        <v>-0.91920722754227835</v>
      </c>
      <c r="L103" s="9">
        <f t="shared" si="11"/>
        <v>0.41956019075765799</v>
      </c>
      <c r="M103" s="9">
        <f t="shared" si="12"/>
        <v>0.41956019075765799</v>
      </c>
      <c r="R103" s="9">
        <f t="shared" si="13"/>
        <v>0.41956019075765799</v>
      </c>
      <c r="S103" s="9">
        <f t="shared" si="14"/>
        <v>-0.86854828122762551</v>
      </c>
      <c r="T103" s="9">
        <f t="shared" si="8"/>
        <v>-0.64608423551586425</v>
      </c>
      <c r="U103" s="9">
        <f t="shared" si="15"/>
        <v>0.52409399262106693</v>
      </c>
    </row>
    <row r="104" spans="4:21" ht="14.4" x14ac:dyDescent="0.3">
      <c r="D104" s="10">
        <v>1924</v>
      </c>
      <c r="E104" s="10" t="s">
        <v>505</v>
      </c>
      <c r="F104" s="10">
        <v>50555.601984549576</v>
      </c>
      <c r="G104" s="10">
        <v>128125.72387283799</v>
      </c>
      <c r="H104" s="9">
        <f t="shared" si="9"/>
        <v>0.39457807890884516</v>
      </c>
      <c r="I104" s="9">
        <f t="shared" si="10"/>
        <v>-0.92993823962592104</v>
      </c>
      <c r="L104" s="9">
        <f t="shared" si="11"/>
        <v>0.41508195624916788</v>
      </c>
      <c r="M104" s="9">
        <f t="shared" si="12"/>
        <v>0.41508195624916788</v>
      </c>
      <c r="R104" s="9">
        <f t="shared" si="13"/>
        <v>0.41508195624916788</v>
      </c>
      <c r="S104" s="9">
        <f t="shared" si="14"/>
        <v>-0.8792792933112682</v>
      </c>
      <c r="T104" s="9">
        <f t="shared" si="8"/>
        <v>-0.65681524759950694</v>
      </c>
      <c r="U104" s="9">
        <f t="shared" si="15"/>
        <v>0.51850000192521539</v>
      </c>
    </row>
    <row r="105" spans="4:21" ht="14.4" x14ac:dyDescent="0.3">
      <c r="D105" s="10"/>
      <c r="E105" s="10" t="s">
        <v>506</v>
      </c>
      <c r="F105" s="10">
        <v>50148.832773179645</v>
      </c>
      <c r="G105" s="10">
        <v>128359.25970805812</v>
      </c>
      <c r="H105" s="9">
        <f t="shared" si="9"/>
        <v>0.39069119662452689</v>
      </c>
      <c r="I105" s="9">
        <f t="shared" si="10"/>
        <v>-0.9398378094899752</v>
      </c>
      <c r="L105" s="9">
        <f t="shared" si="11"/>
        <v>0.41099309579663934</v>
      </c>
      <c r="M105" s="9">
        <f t="shared" si="12"/>
        <v>0.41099309579663934</v>
      </c>
      <c r="R105" s="9">
        <f t="shared" si="13"/>
        <v>0.41099309579663934</v>
      </c>
      <c r="S105" s="9">
        <f t="shared" si="14"/>
        <v>-0.88917886317532246</v>
      </c>
      <c r="T105" s="9">
        <f t="shared" si="8"/>
        <v>-0.6667148174635612</v>
      </c>
      <c r="U105" s="9">
        <f t="shared" si="15"/>
        <v>0.51339239818434035</v>
      </c>
    </row>
    <row r="106" spans="4:21" ht="14.4" x14ac:dyDescent="0.3">
      <c r="D106" s="10"/>
      <c r="E106" s="10" t="s">
        <v>507</v>
      </c>
      <c r="F106" s="10">
        <v>53751.645788170528</v>
      </c>
      <c r="G106" s="10">
        <v>128592.79554327825</v>
      </c>
      <c r="H106" s="9">
        <f t="shared" si="9"/>
        <v>0.41799888991510625</v>
      </c>
      <c r="I106" s="9">
        <f t="shared" si="10"/>
        <v>-0.87227650216639452</v>
      </c>
      <c r="L106" s="9">
        <f t="shared" si="11"/>
        <v>0.43971980758724682</v>
      </c>
      <c r="M106" s="9">
        <f t="shared" si="12"/>
        <v>0.43971980758724682</v>
      </c>
      <c r="R106" s="9">
        <f t="shared" si="13"/>
        <v>0.43971980758724682</v>
      </c>
      <c r="S106" s="9">
        <f t="shared" si="14"/>
        <v>-0.82161755585174168</v>
      </c>
      <c r="T106" s="9">
        <f t="shared" si="8"/>
        <v>-0.59915351013998042</v>
      </c>
      <c r="U106" s="9">
        <f t="shared" si="15"/>
        <v>0.54927639625867231</v>
      </c>
    </row>
    <row r="107" spans="4:21" ht="14.4" x14ac:dyDescent="0.3">
      <c r="D107" s="10"/>
      <c r="E107" s="10" t="s">
        <v>508</v>
      </c>
      <c r="F107" s="10">
        <v>59039.64553597974</v>
      </c>
      <c r="G107" s="10">
        <v>128826.33137849838</v>
      </c>
      <c r="H107" s="9">
        <f t="shared" si="9"/>
        <v>0.4582886503421279</v>
      </c>
      <c r="I107" s="9">
        <f t="shared" si="10"/>
        <v>-0.78025605246467988</v>
      </c>
      <c r="L107" s="9">
        <f t="shared" si="11"/>
        <v>0.4821031873763757</v>
      </c>
      <c r="M107" s="9">
        <f t="shared" si="12"/>
        <v>0.4821031873763757</v>
      </c>
      <c r="R107" s="9">
        <f t="shared" si="13"/>
        <v>0.4821031873763757</v>
      </c>
      <c r="S107" s="9">
        <f t="shared" si="14"/>
        <v>-0.72959710615002704</v>
      </c>
      <c r="T107" s="9">
        <f t="shared" si="8"/>
        <v>-0.50713306043826578</v>
      </c>
      <c r="U107" s="9">
        <f t="shared" si="15"/>
        <v>0.60221963354328389</v>
      </c>
    </row>
    <row r="108" spans="4:21" ht="14.4" x14ac:dyDescent="0.3">
      <c r="D108" s="10">
        <v>1925</v>
      </c>
      <c r="E108" s="10" t="s">
        <v>505</v>
      </c>
      <c r="F108" s="10">
        <v>62333.02736460646</v>
      </c>
      <c r="G108" s="10">
        <v>129779.12076109828</v>
      </c>
      <c r="H108" s="9">
        <f t="shared" si="9"/>
        <v>0.48030089123003977</v>
      </c>
      <c r="I108" s="9">
        <f t="shared" si="10"/>
        <v>-0.73334251474356138</v>
      </c>
      <c r="L108" s="9">
        <f t="shared" si="11"/>
        <v>0.50525927357976863</v>
      </c>
      <c r="M108" s="9">
        <f t="shared" si="12"/>
        <v>0.50525927357976863</v>
      </c>
      <c r="R108" s="9">
        <f t="shared" si="13"/>
        <v>0.50525927357976863</v>
      </c>
      <c r="S108" s="9">
        <f t="shared" si="14"/>
        <v>-0.68268356842890843</v>
      </c>
      <c r="T108" s="9">
        <f t="shared" si="8"/>
        <v>-0.46021952271714717</v>
      </c>
      <c r="U108" s="9">
        <f t="shared" si="15"/>
        <v>0.6311450796155107</v>
      </c>
    </row>
    <row r="109" spans="4:21" ht="14.4" x14ac:dyDescent="0.3">
      <c r="D109" s="10"/>
      <c r="E109" s="10" t="s">
        <v>506</v>
      </c>
      <c r="F109" s="10">
        <v>64792.752217300265</v>
      </c>
      <c r="G109" s="10">
        <v>130731.91014369819</v>
      </c>
      <c r="H109" s="9">
        <f t="shared" si="9"/>
        <v>0.49561543272856051</v>
      </c>
      <c r="I109" s="9">
        <f t="shared" si="10"/>
        <v>-0.70195499022738794</v>
      </c>
      <c r="L109" s="9">
        <f t="shared" si="11"/>
        <v>0.52136962076845161</v>
      </c>
      <c r="M109" s="9">
        <f t="shared" si="12"/>
        <v>0.52136962076845161</v>
      </c>
      <c r="R109" s="9">
        <f t="shared" si="13"/>
        <v>0.52136962076845161</v>
      </c>
      <c r="S109" s="9">
        <f t="shared" si="14"/>
        <v>-0.6512960439127351</v>
      </c>
      <c r="T109" s="9">
        <f t="shared" si="8"/>
        <v>-0.42883199820097384</v>
      </c>
      <c r="U109" s="9">
        <f t="shared" si="15"/>
        <v>0.65126933441046908</v>
      </c>
    </row>
    <row r="110" spans="4:21" ht="14.4" x14ac:dyDescent="0.3">
      <c r="D110" s="10"/>
      <c r="E110" s="10" t="s">
        <v>507</v>
      </c>
      <c r="F110" s="10">
        <v>69052.275742696846</v>
      </c>
      <c r="G110" s="10">
        <v>131684.69952629809</v>
      </c>
      <c r="H110" s="9">
        <f t="shared" si="9"/>
        <v>0.52437584617722999</v>
      </c>
      <c r="I110" s="9">
        <f t="shared" si="10"/>
        <v>-0.64554658807475984</v>
      </c>
      <c r="L110" s="9">
        <f t="shared" si="11"/>
        <v>0.55162454194861799</v>
      </c>
      <c r="M110" s="9">
        <f t="shared" si="12"/>
        <v>0.55162454194861799</v>
      </c>
      <c r="R110" s="9">
        <f t="shared" si="13"/>
        <v>0.55162454194861799</v>
      </c>
      <c r="S110" s="9">
        <f t="shared" si="14"/>
        <v>-0.59488764176010711</v>
      </c>
      <c r="T110" s="9">
        <f t="shared" si="8"/>
        <v>-0.37242359604834585</v>
      </c>
      <c r="U110" s="9">
        <f t="shared" si="15"/>
        <v>0.6890622966291079</v>
      </c>
    </row>
    <row r="111" spans="4:21" ht="14.4" x14ac:dyDescent="0.3">
      <c r="D111" s="10"/>
      <c r="E111" s="10" t="s">
        <v>508</v>
      </c>
      <c r="F111" s="10">
        <v>74751.63820625568</v>
      </c>
      <c r="G111" s="10">
        <v>132637.488908898</v>
      </c>
      <c r="H111" s="9">
        <f t="shared" si="9"/>
        <v>0.56357850876986082</v>
      </c>
      <c r="I111" s="9">
        <f t="shared" si="10"/>
        <v>-0.57344863174665028</v>
      </c>
      <c r="L111" s="9">
        <f t="shared" si="11"/>
        <v>0.59286433389074589</v>
      </c>
      <c r="M111" s="9">
        <f t="shared" si="12"/>
        <v>0.59286433389074589</v>
      </c>
      <c r="R111" s="9">
        <f t="shared" si="13"/>
        <v>0.59286433389074589</v>
      </c>
      <c r="S111" s="9">
        <f t="shared" si="14"/>
        <v>-0.52278968543199744</v>
      </c>
      <c r="T111" s="9">
        <f t="shared" si="8"/>
        <v>-0.30032563972023618</v>
      </c>
      <c r="U111" s="9">
        <f t="shared" si="15"/>
        <v>0.74057702011796267</v>
      </c>
    </row>
    <row r="112" spans="4:21" ht="14.4" x14ac:dyDescent="0.3">
      <c r="D112" s="10">
        <v>1926</v>
      </c>
      <c r="E112" s="10" t="s">
        <v>505</v>
      </c>
      <c r="F112" s="10">
        <v>69037.880975575026</v>
      </c>
      <c r="G112" s="10">
        <v>133192.03793617355</v>
      </c>
      <c r="H112" s="9">
        <f t="shared" si="9"/>
        <v>0.51833339323675187</v>
      </c>
      <c r="I112" s="9">
        <f t="shared" si="10"/>
        <v>-0.65713662746762269</v>
      </c>
      <c r="L112" s="9">
        <f t="shared" si="11"/>
        <v>0.54526809864590575</v>
      </c>
      <c r="M112" s="9">
        <f t="shared" si="12"/>
        <v>0.54526809864590575</v>
      </c>
      <c r="R112" s="9">
        <f t="shared" si="13"/>
        <v>0.54526809864590575</v>
      </c>
      <c r="S112" s="9">
        <f t="shared" si="14"/>
        <v>-0.60647768115296985</v>
      </c>
      <c r="T112" s="9">
        <f t="shared" si="8"/>
        <v>-0.38401363544120859</v>
      </c>
      <c r="U112" s="9">
        <f t="shared" si="15"/>
        <v>0.68112213971533597</v>
      </c>
    </row>
    <row r="113" spans="4:21" ht="14.4" x14ac:dyDescent="0.3">
      <c r="D113" s="10"/>
      <c r="E113" s="10" t="s">
        <v>506</v>
      </c>
      <c r="F113" s="10">
        <v>70791.595140915626</v>
      </c>
      <c r="G113" s="10">
        <v>133746.58696344914</v>
      </c>
      <c r="H113" s="9">
        <f t="shared" si="9"/>
        <v>0.52929646092772342</v>
      </c>
      <c r="I113" s="9">
        <f t="shared" si="10"/>
        <v>-0.6362065864664066</v>
      </c>
      <c r="L113" s="9">
        <f t="shared" si="11"/>
        <v>0.55680085179895611</v>
      </c>
      <c r="M113" s="9">
        <f t="shared" si="12"/>
        <v>0.55680085179895611</v>
      </c>
      <c r="R113" s="9">
        <f t="shared" si="13"/>
        <v>0.55680085179895611</v>
      </c>
      <c r="S113" s="9">
        <f t="shared" si="14"/>
        <v>-0.58554764015175376</v>
      </c>
      <c r="T113" s="9">
        <f t="shared" si="8"/>
        <v>-0.3630835944399925</v>
      </c>
      <c r="U113" s="9">
        <f t="shared" si="15"/>
        <v>0.69552828877104222</v>
      </c>
    </row>
    <row r="114" spans="4:21" ht="14.4" x14ac:dyDescent="0.3">
      <c r="D114" s="10"/>
      <c r="E114" s="10" t="s">
        <v>507</v>
      </c>
      <c r="F114" s="10">
        <v>77864.908941122732</v>
      </c>
      <c r="G114" s="10">
        <v>134301.13599072472</v>
      </c>
      <c r="H114" s="9">
        <f t="shared" si="9"/>
        <v>0.5797784833815578</v>
      </c>
      <c r="I114" s="9">
        <f t="shared" si="10"/>
        <v>-0.54510917359788891</v>
      </c>
      <c r="L114" s="9">
        <f t="shared" si="11"/>
        <v>0.6099061248883737</v>
      </c>
      <c r="M114" s="9">
        <f t="shared" si="12"/>
        <v>0.6099061248883737</v>
      </c>
      <c r="R114" s="9">
        <f t="shared" si="13"/>
        <v>0.6099061248883737</v>
      </c>
      <c r="S114" s="9">
        <f t="shared" si="14"/>
        <v>-0.49445022728323607</v>
      </c>
      <c r="T114" s="9">
        <f t="shared" si="8"/>
        <v>-0.27198618157147481</v>
      </c>
      <c r="U114" s="9">
        <f t="shared" si="15"/>
        <v>0.76186478879122899</v>
      </c>
    </row>
    <row r="115" spans="4:21" ht="14.4" x14ac:dyDescent="0.3">
      <c r="D115" s="10"/>
      <c r="E115" s="10" t="s">
        <v>508</v>
      </c>
      <c r="F115" s="10">
        <v>78858.680301482396</v>
      </c>
      <c r="G115" s="10">
        <v>134855.68501800031</v>
      </c>
      <c r="H115" s="9">
        <f t="shared" si="9"/>
        <v>0.58476348469073791</v>
      </c>
      <c r="I115" s="9">
        <f t="shared" si="10"/>
        <v>-0.53654781317538136</v>
      </c>
      <c r="L115" s="9">
        <f t="shared" si="11"/>
        <v>0.61515016708413173</v>
      </c>
      <c r="M115" s="9">
        <f t="shared" si="12"/>
        <v>0.61515016708413173</v>
      </c>
      <c r="R115" s="9">
        <f t="shared" si="13"/>
        <v>0.61515016708413173</v>
      </c>
      <c r="S115" s="9">
        <f t="shared" si="14"/>
        <v>-0.48588886686072863</v>
      </c>
      <c r="T115" s="9">
        <f t="shared" si="8"/>
        <v>-0.26342482114896737</v>
      </c>
      <c r="U115" s="9">
        <f t="shared" si="15"/>
        <v>0.76841538885384475</v>
      </c>
    </row>
    <row r="116" spans="4:21" ht="14.4" x14ac:dyDescent="0.3">
      <c r="D116" s="10">
        <v>1927</v>
      </c>
      <c r="E116" s="10" t="s">
        <v>505</v>
      </c>
      <c r="F116" s="10">
        <v>79695.933513248485</v>
      </c>
      <c r="G116" s="10">
        <v>135041.24825802163</v>
      </c>
      <c r="H116" s="9">
        <f t="shared" si="9"/>
        <v>0.59015992921640104</v>
      </c>
      <c r="I116" s="9">
        <f t="shared" si="10"/>
        <v>-0.527361712345773</v>
      </c>
      <c r="L116" s="9">
        <f t="shared" si="11"/>
        <v>0.62082703275466444</v>
      </c>
      <c r="M116" s="9">
        <f t="shared" si="12"/>
        <v>0.62082703275466444</v>
      </c>
      <c r="R116" s="9">
        <f t="shared" si="13"/>
        <v>0.62082703275466444</v>
      </c>
      <c r="S116" s="9">
        <f t="shared" si="14"/>
        <v>-0.47670276603112022</v>
      </c>
      <c r="T116" s="9">
        <f t="shared" si="8"/>
        <v>-0.25423872031935901</v>
      </c>
      <c r="U116" s="9">
        <f t="shared" si="15"/>
        <v>0.7755066507523346</v>
      </c>
    </row>
    <row r="117" spans="4:21" ht="14.4" x14ac:dyDescent="0.3">
      <c r="D117" s="10"/>
      <c r="E117" s="10" t="s">
        <v>506</v>
      </c>
      <c r="F117" s="10">
        <v>85556.773612997131</v>
      </c>
      <c r="G117" s="10">
        <v>135226.81149804295</v>
      </c>
      <c r="H117" s="9">
        <f t="shared" si="9"/>
        <v>0.63269090400933792</v>
      </c>
      <c r="I117" s="9">
        <f t="shared" si="10"/>
        <v>-0.45777327939962692</v>
      </c>
      <c r="L117" s="9">
        <f t="shared" si="11"/>
        <v>0.66556808949825175</v>
      </c>
      <c r="M117" s="9">
        <f t="shared" si="12"/>
        <v>0.66556808949825175</v>
      </c>
      <c r="R117" s="9">
        <f t="shared" si="13"/>
        <v>0.66556808949825175</v>
      </c>
      <c r="S117" s="9">
        <f t="shared" si="14"/>
        <v>-0.40711433308497397</v>
      </c>
      <c r="T117" s="9">
        <f t="shared" si="8"/>
        <v>-0.18465028737321273</v>
      </c>
      <c r="U117" s="9">
        <f t="shared" si="15"/>
        <v>0.83139498234186926</v>
      </c>
    </row>
    <row r="118" spans="4:21" ht="14.4" x14ac:dyDescent="0.3">
      <c r="D118" s="10"/>
      <c r="E118" s="10" t="s">
        <v>507</v>
      </c>
      <c r="F118" s="10">
        <v>97335.913029158575</v>
      </c>
      <c r="G118" s="10">
        <v>135412.37473806427</v>
      </c>
      <c r="H118" s="9">
        <f t="shared" si="9"/>
        <v>0.7188110630024831</v>
      </c>
      <c r="I118" s="9">
        <f t="shared" si="10"/>
        <v>-0.33015673325839112</v>
      </c>
      <c r="L118" s="9">
        <f t="shared" si="11"/>
        <v>0.75616340124546677</v>
      </c>
      <c r="M118" s="9">
        <f t="shared" si="12"/>
        <v>0.75616340124546677</v>
      </c>
      <c r="R118" s="9">
        <f t="shared" si="13"/>
        <v>0.75616340124546677</v>
      </c>
      <c r="S118" s="9">
        <f t="shared" si="14"/>
        <v>-0.27949778694373828</v>
      </c>
      <c r="T118" s="9">
        <f t="shared" si="8"/>
        <v>-5.7033741231977048E-2</v>
      </c>
      <c r="U118" s="9">
        <f t="shared" si="15"/>
        <v>0.94456219813659503</v>
      </c>
    </row>
    <row r="119" spans="4:21" ht="14.4" x14ac:dyDescent="0.3">
      <c r="D119" s="10"/>
      <c r="E119" s="10" t="s">
        <v>508</v>
      </c>
      <c r="F119" s="10">
        <v>100323.7922956971</v>
      </c>
      <c r="G119" s="10">
        <v>135597.9379780856</v>
      </c>
      <c r="H119" s="9">
        <f t="shared" si="9"/>
        <v>0.73986222645886213</v>
      </c>
      <c r="I119" s="9">
        <f t="shared" si="10"/>
        <v>-0.30129129057865228</v>
      </c>
      <c r="L119" s="9">
        <f t="shared" si="11"/>
        <v>0.77830846853597246</v>
      </c>
      <c r="M119" s="9">
        <f t="shared" si="12"/>
        <v>0.77830846853597246</v>
      </c>
      <c r="R119" s="9">
        <f t="shared" si="13"/>
        <v>0.77830846853597246</v>
      </c>
      <c r="S119" s="9">
        <f t="shared" si="14"/>
        <v>-0.25063234426399933</v>
      </c>
      <c r="T119" s="9">
        <f t="shared" si="8"/>
        <v>-2.8168298552238097E-2</v>
      </c>
      <c r="U119" s="9">
        <f t="shared" si="15"/>
        <v>0.9722247290172884</v>
      </c>
    </row>
    <row r="120" spans="4:21" ht="14.4" x14ac:dyDescent="0.3">
      <c r="D120" s="10">
        <v>1928</v>
      </c>
      <c r="E120" s="10" t="s">
        <v>505</v>
      </c>
      <c r="F120" s="10">
        <v>104900.81516659902</v>
      </c>
      <c r="G120" s="10">
        <v>135890.3682611704</v>
      </c>
      <c r="H120" s="9">
        <f t="shared" si="9"/>
        <v>0.77195180577469669</v>
      </c>
      <c r="I120" s="9">
        <f t="shared" si="10"/>
        <v>-0.25883315865903772</v>
      </c>
      <c r="L120" s="9">
        <f t="shared" si="11"/>
        <v>0.81206555254444968</v>
      </c>
      <c r="M120" s="9">
        <f t="shared" si="12"/>
        <v>0.81206555254444968</v>
      </c>
      <c r="R120" s="9">
        <f t="shared" si="13"/>
        <v>0.81206555254444968</v>
      </c>
      <c r="S120" s="9">
        <f t="shared" si="14"/>
        <v>-0.20817421234438482</v>
      </c>
      <c r="T120" s="9">
        <f t="shared" si="8"/>
        <v>1.4289833367376409E-2</v>
      </c>
      <c r="U120" s="9">
        <f t="shared" si="15"/>
        <v>1.0143924211076625</v>
      </c>
    </row>
    <row r="121" spans="4:21" ht="14.4" x14ac:dyDescent="0.3">
      <c r="D121" s="10"/>
      <c r="E121" s="10" t="s">
        <v>506</v>
      </c>
      <c r="F121" s="10">
        <v>109326.76736814868</v>
      </c>
      <c r="G121" s="10">
        <v>136182.7985442552</v>
      </c>
      <c r="H121" s="9">
        <f t="shared" si="9"/>
        <v>0.80279424814890155</v>
      </c>
      <c r="I121" s="9">
        <f t="shared" si="10"/>
        <v>-0.21965682682291338</v>
      </c>
      <c r="L121" s="9">
        <f t="shared" si="11"/>
        <v>0.84451069331757589</v>
      </c>
      <c r="M121" s="9">
        <f t="shared" si="12"/>
        <v>0.84451069331757589</v>
      </c>
      <c r="R121" s="9">
        <f t="shared" si="13"/>
        <v>0.84451069331757589</v>
      </c>
      <c r="S121" s="9">
        <f t="shared" si="14"/>
        <v>-0.16899788050826048</v>
      </c>
      <c r="T121" s="9">
        <f t="shared" si="8"/>
        <v>5.3466165203500754E-2</v>
      </c>
      <c r="U121" s="9">
        <f t="shared" si="15"/>
        <v>1.0549212981163065</v>
      </c>
    </row>
    <row r="122" spans="4:21" ht="14.4" x14ac:dyDescent="0.3">
      <c r="D122" s="10"/>
      <c r="E122" s="10" t="s">
        <v>507</v>
      </c>
      <c r="F122" s="10">
        <v>121684.94559325487</v>
      </c>
      <c r="G122" s="10">
        <v>136475.22882734</v>
      </c>
      <c r="H122" s="9">
        <f t="shared" si="9"/>
        <v>0.89162660974324592</v>
      </c>
      <c r="I122" s="9">
        <f t="shared" si="10"/>
        <v>-0.1147078329816718</v>
      </c>
      <c r="L122" s="9">
        <f t="shared" si="11"/>
        <v>0.93795914471350905</v>
      </c>
      <c r="M122" s="9">
        <f t="shared" si="12"/>
        <v>0.93795914471350905</v>
      </c>
      <c r="R122" s="9">
        <f t="shared" si="13"/>
        <v>0.93795914471350905</v>
      </c>
      <c r="S122" s="9">
        <f t="shared" si="14"/>
        <v>-6.4048886667018939E-2</v>
      </c>
      <c r="T122" s="9">
        <f t="shared" si="8"/>
        <v>0.15841515904474229</v>
      </c>
      <c r="U122" s="9">
        <f t="shared" si="15"/>
        <v>1.1716525158896323</v>
      </c>
    </row>
    <row r="123" spans="4:21" ht="14.4" x14ac:dyDescent="0.3">
      <c r="D123" s="10"/>
      <c r="E123" s="10" t="s">
        <v>508</v>
      </c>
      <c r="F123" s="10">
        <v>133065.96554009683</v>
      </c>
      <c r="G123" s="10">
        <v>136767.65911042481</v>
      </c>
      <c r="H123" s="9">
        <f t="shared" si="9"/>
        <v>0.97293443790436407</v>
      </c>
      <c r="I123" s="9">
        <f t="shared" si="10"/>
        <v>-2.7438580459613834E-2</v>
      </c>
      <c r="L123" s="9">
        <f t="shared" si="11"/>
        <v>1.0234920574004422</v>
      </c>
      <c r="M123" s="9">
        <f t="shared" si="12"/>
        <v>1.0234920574004422</v>
      </c>
      <c r="R123" s="9">
        <f t="shared" si="13"/>
        <v>1.0234920574004422</v>
      </c>
      <c r="S123" s="9">
        <f t="shared" si="14"/>
        <v>2.3220365855038991E-2</v>
      </c>
      <c r="T123" s="9">
        <f t="shared" si="8"/>
        <v>0.24568441156680021</v>
      </c>
      <c r="U123" s="9">
        <f t="shared" si="15"/>
        <v>1.2784960313090841</v>
      </c>
    </row>
    <row r="124" spans="4:21" ht="14.4" x14ac:dyDescent="0.3">
      <c r="D124" s="10">
        <v>1929</v>
      </c>
      <c r="E124" s="10" t="s">
        <v>505</v>
      </c>
      <c r="F124" s="10">
        <v>224009.67947848077</v>
      </c>
      <c r="G124" s="10">
        <v>137428.35435423616</v>
      </c>
      <c r="H124" s="9">
        <f t="shared" si="9"/>
        <v>1.630010637405088</v>
      </c>
      <c r="I124" s="9">
        <f t="shared" si="10"/>
        <v>0.48858654081276803</v>
      </c>
      <c r="L124" s="9">
        <f t="shared" si="11"/>
        <v>1.7147126012475755</v>
      </c>
      <c r="M124" s="9">
        <f t="shared" si="12"/>
        <v>1.7147126012475755</v>
      </c>
      <c r="R124" s="9">
        <f t="shared" si="13"/>
        <v>1.7147126012475755</v>
      </c>
      <c r="S124" s="9">
        <f t="shared" si="14"/>
        <v>0.53924548712742093</v>
      </c>
      <c r="T124" s="9">
        <f t="shared" si="8"/>
        <v>0.76170953283918219</v>
      </c>
      <c r="U124" s="9">
        <f t="shared" si="15"/>
        <v>2.1419348002551035</v>
      </c>
    </row>
    <row r="125" spans="4:21" ht="14.4" x14ac:dyDescent="0.3">
      <c r="D125" s="10"/>
      <c r="E125" s="10" t="s">
        <v>506</v>
      </c>
      <c r="F125" s="10">
        <v>230352.06914519353</v>
      </c>
      <c r="G125" s="10">
        <v>138089.04959804751</v>
      </c>
      <c r="H125" s="9">
        <f t="shared" si="9"/>
        <v>1.6681414624527227</v>
      </c>
      <c r="I125" s="9">
        <f t="shared" si="10"/>
        <v>0.51171010996435662</v>
      </c>
      <c r="L125" s="9">
        <f t="shared" si="11"/>
        <v>1.7548248586186277</v>
      </c>
      <c r="M125" s="9">
        <f t="shared" si="12"/>
        <v>1.7548248586186277</v>
      </c>
      <c r="R125" s="9">
        <f t="shared" si="13"/>
        <v>1.7548248586186277</v>
      </c>
      <c r="S125" s="9">
        <f t="shared" si="14"/>
        <v>0.56236905627900946</v>
      </c>
      <c r="T125" s="9">
        <f t="shared" si="8"/>
        <v>0.78483310199077072</v>
      </c>
      <c r="U125" s="9">
        <f t="shared" si="15"/>
        <v>2.1920410629123763</v>
      </c>
    </row>
    <row r="126" spans="4:21" ht="14.4" x14ac:dyDescent="0.3">
      <c r="D126" s="10"/>
      <c r="E126" s="10" t="s">
        <v>507</v>
      </c>
      <c r="F126" s="10">
        <v>275717.77301126416</v>
      </c>
      <c r="G126" s="10">
        <v>138749.74484185886</v>
      </c>
      <c r="H126" s="9">
        <f t="shared" si="9"/>
        <v>1.9871587751423667</v>
      </c>
      <c r="I126" s="9">
        <f t="shared" si="10"/>
        <v>0.68670586734375361</v>
      </c>
      <c r="L126" s="9">
        <f t="shared" si="11"/>
        <v>2.0904196047706587</v>
      </c>
      <c r="M126" s="9">
        <f t="shared" si="12"/>
        <v>2.0904196047706587</v>
      </c>
      <c r="R126" s="9">
        <f t="shared" si="13"/>
        <v>2.0904196047706587</v>
      </c>
      <c r="S126" s="9">
        <f t="shared" si="14"/>
        <v>0.73736481365840645</v>
      </c>
      <c r="T126" s="9">
        <f t="shared" si="8"/>
        <v>0.95982885937016771</v>
      </c>
      <c r="U126" s="9">
        <f t="shared" si="15"/>
        <v>2.6112495442886829</v>
      </c>
    </row>
    <row r="127" spans="4:21" ht="14.4" x14ac:dyDescent="0.3">
      <c r="D127" s="10"/>
      <c r="E127" s="10" t="s">
        <v>508</v>
      </c>
      <c r="F127" s="10">
        <v>188509.91509396335</v>
      </c>
      <c r="G127" s="10">
        <v>139410.44008567021</v>
      </c>
      <c r="H127" s="9">
        <f t="shared" si="9"/>
        <v>1.3521936734302011</v>
      </c>
      <c r="I127" s="9">
        <f t="shared" si="10"/>
        <v>0.30172821694008234</v>
      </c>
      <c r="L127" s="9">
        <f t="shared" si="11"/>
        <v>1.422459141033074</v>
      </c>
      <c r="M127" s="9">
        <f t="shared" si="12"/>
        <v>1.422459141033074</v>
      </c>
      <c r="R127" s="9">
        <f t="shared" si="13"/>
        <v>1.422459141033074</v>
      </c>
      <c r="S127" s="9">
        <f t="shared" si="14"/>
        <v>0.35238716325473529</v>
      </c>
      <c r="T127" s="9">
        <f t="shared" si="8"/>
        <v>0.57485120896649655</v>
      </c>
      <c r="U127" s="9">
        <f t="shared" si="15"/>
        <v>1.7768661254970362</v>
      </c>
    </row>
    <row r="128" spans="4:21" ht="14.4" x14ac:dyDescent="0.3">
      <c r="D128" s="10">
        <v>1930</v>
      </c>
      <c r="E128" s="10" t="s">
        <v>505</v>
      </c>
      <c r="F128" s="10">
        <v>140354.47031302482</v>
      </c>
      <c r="G128" s="10">
        <v>135721.22499282999</v>
      </c>
      <c r="H128" s="9">
        <f t="shared" si="9"/>
        <v>1.034137956833499</v>
      </c>
      <c r="I128" s="9">
        <f t="shared" si="10"/>
        <v>3.3568187721808168E-2</v>
      </c>
      <c r="L128" s="9">
        <f t="shared" si="11"/>
        <v>1.0878759594070897</v>
      </c>
      <c r="M128" s="9">
        <f t="shared" si="12"/>
        <v>1.0878759594070897</v>
      </c>
      <c r="R128" s="9">
        <f t="shared" si="13"/>
        <v>1.0878759594070897</v>
      </c>
      <c r="S128" s="9">
        <f t="shared" si="14"/>
        <v>8.422713403646101E-2</v>
      </c>
      <c r="T128" s="9">
        <f t="shared" si="8"/>
        <v>0.30669117974822224</v>
      </c>
      <c r="U128" s="9">
        <f t="shared" si="15"/>
        <v>1.3589212408654354</v>
      </c>
    </row>
    <row r="129" spans="4:21" ht="14.4" x14ac:dyDescent="0.3">
      <c r="D129" s="10"/>
      <c r="E129" s="10" t="s">
        <v>506</v>
      </c>
      <c r="F129" s="10">
        <v>126166.59152616098</v>
      </c>
      <c r="G129" s="10">
        <v>132032.00989998976</v>
      </c>
      <c r="H129" s="9">
        <f t="shared" si="9"/>
        <v>0.95557578515791997</v>
      </c>
      <c r="I129" s="9">
        <f t="shared" si="10"/>
        <v>-4.5441203786747215E-2</v>
      </c>
      <c r="L129" s="9">
        <f t="shared" si="11"/>
        <v>1.0052313786527296</v>
      </c>
      <c r="M129" s="9">
        <f t="shared" si="12"/>
        <v>1.0052313786527296</v>
      </c>
      <c r="R129" s="9">
        <f t="shared" si="13"/>
        <v>1.0052313786527296</v>
      </c>
      <c r="S129" s="9">
        <f t="shared" si="14"/>
        <v>5.2177425279055509E-3</v>
      </c>
      <c r="T129" s="9">
        <f t="shared" si="8"/>
        <v>0.22768178823966678</v>
      </c>
      <c r="U129" s="9">
        <f t="shared" si="15"/>
        <v>1.2556856878978635</v>
      </c>
    </row>
    <row r="130" spans="4:21" ht="14.4" x14ac:dyDescent="0.3">
      <c r="D130" s="10"/>
      <c r="E130" s="10" t="s">
        <v>507</v>
      </c>
      <c r="F130" s="10">
        <v>121828.14925249189</v>
      </c>
      <c r="G130" s="10">
        <v>128342.79480714953</v>
      </c>
      <c r="H130" s="9">
        <f t="shared" si="9"/>
        <v>0.94924027044567105</v>
      </c>
      <c r="I130" s="9">
        <f t="shared" si="10"/>
        <v>-5.2093329650780451E-2</v>
      </c>
      <c r="L130" s="9">
        <f t="shared" si="11"/>
        <v>0.99856664489996294</v>
      </c>
      <c r="M130" s="9">
        <f t="shared" si="12"/>
        <v>0.99856664489996294</v>
      </c>
      <c r="R130" s="9">
        <f t="shared" si="13"/>
        <v>0.99856664489996294</v>
      </c>
      <c r="S130" s="9">
        <f t="shared" si="14"/>
        <v>-1.4343833361275418E-3</v>
      </c>
      <c r="T130" s="9">
        <f t="shared" si="8"/>
        <v>0.22102966237563368</v>
      </c>
      <c r="U130" s="9">
        <f t="shared" si="15"/>
        <v>1.2473604296889371</v>
      </c>
    </row>
    <row r="131" spans="4:21" ht="14.4" x14ac:dyDescent="0.3">
      <c r="D131" s="10"/>
      <c r="E131" s="10" t="s">
        <v>508</v>
      </c>
      <c r="F131" s="10">
        <v>90931.404952172714</v>
      </c>
      <c r="G131" s="10">
        <v>124653.57971430931</v>
      </c>
      <c r="H131" s="9">
        <f t="shared" si="9"/>
        <v>0.72947287322655574</v>
      </c>
      <c r="I131" s="9">
        <f t="shared" si="10"/>
        <v>-0.31543309714378909</v>
      </c>
      <c r="L131" s="9">
        <f t="shared" si="11"/>
        <v>0.76737924237177491</v>
      </c>
      <c r="M131" s="9">
        <f t="shared" si="12"/>
        <v>0.76737924237177491</v>
      </c>
      <c r="R131" s="9">
        <f t="shared" si="13"/>
        <v>0.76737924237177491</v>
      </c>
      <c r="S131" s="9">
        <f t="shared" si="14"/>
        <v>-0.26477415082913619</v>
      </c>
      <c r="T131" s="9">
        <f t="shared" si="8"/>
        <v>-4.2310105117374958E-2</v>
      </c>
      <c r="U131" s="9">
        <f t="shared" si="15"/>
        <v>0.95857247624681174</v>
      </c>
    </row>
    <row r="132" spans="4:21" ht="14.4" x14ac:dyDescent="0.3">
      <c r="D132" s="10">
        <v>1931</v>
      </c>
      <c r="E132" s="10" t="s">
        <v>505</v>
      </c>
      <c r="F132" s="10">
        <v>104573.58517346942</v>
      </c>
      <c r="G132" s="10">
        <v>121412.7790955399</v>
      </c>
      <c r="H132" s="9">
        <f t="shared" si="9"/>
        <v>0.86130624760001828</v>
      </c>
      <c r="I132" s="9">
        <f t="shared" si="10"/>
        <v>-0.14930514952700755</v>
      </c>
      <c r="L132" s="9">
        <f t="shared" si="11"/>
        <v>0.90606321357765496</v>
      </c>
      <c r="M132" s="9">
        <f t="shared" si="12"/>
        <v>0.90606321357765496</v>
      </c>
      <c r="R132" s="9">
        <f t="shared" si="13"/>
        <v>0.90606321357765496</v>
      </c>
      <c r="S132" s="9">
        <f t="shared" si="14"/>
        <v>-9.864620321235465E-2</v>
      </c>
      <c r="T132" s="9">
        <f t="shared" si="8"/>
        <v>0.12381784249940658</v>
      </c>
      <c r="U132" s="9">
        <f t="shared" si="15"/>
        <v>1.1318096845972518</v>
      </c>
    </row>
    <row r="133" spans="4:21" ht="14.4" x14ac:dyDescent="0.3">
      <c r="D133" s="10"/>
      <c r="E133" s="10" t="s">
        <v>506</v>
      </c>
      <c r="F133" s="10">
        <v>82740.195456703979</v>
      </c>
      <c r="G133" s="10">
        <v>118171.97847677048</v>
      </c>
      <c r="H133" s="9">
        <f t="shared" si="9"/>
        <v>0.70016764145967592</v>
      </c>
      <c r="I133" s="9">
        <f t="shared" si="10"/>
        <v>-0.35643548481182069</v>
      </c>
      <c r="L133" s="9">
        <f t="shared" si="11"/>
        <v>0.73655119190386775</v>
      </c>
      <c r="M133" s="9">
        <f t="shared" si="12"/>
        <v>0.73655119190386775</v>
      </c>
      <c r="R133" s="9">
        <f t="shared" si="13"/>
        <v>0.73655119190386775</v>
      </c>
      <c r="S133" s="9">
        <f t="shared" si="14"/>
        <v>-0.30577653849716774</v>
      </c>
      <c r="T133" s="9">
        <f t="shared" si="8"/>
        <v>-8.3312492785406506E-2</v>
      </c>
      <c r="U133" s="9">
        <f t="shared" si="15"/>
        <v>0.92006358905884322</v>
      </c>
    </row>
    <row r="134" spans="4:21" ht="14.4" x14ac:dyDescent="0.3">
      <c r="D134" s="10"/>
      <c r="E134" s="10" t="s">
        <v>507</v>
      </c>
      <c r="F134" s="10">
        <v>70570.765122769153</v>
      </c>
      <c r="G134" s="10">
        <v>114931.17785800107</v>
      </c>
      <c r="H134" s="9">
        <f t="shared" si="9"/>
        <v>0.61402629328275249</v>
      </c>
      <c r="I134" s="9">
        <f t="shared" si="10"/>
        <v>-0.48771752881579139</v>
      </c>
      <c r="L134" s="9">
        <f t="shared" si="11"/>
        <v>0.64593358989694449</v>
      </c>
      <c r="M134" s="9">
        <f t="shared" si="12"/>
        <v>0.64593358989694449</v>
      </c>
      <c r="R134" s="9">
        <f t="shared" si="13"/>
        <v>0.64593358989694449</v>
      </c>
      <c r="S134" s="9">
        <f t="shared" si="14"/>
        <v>-0.43705858250113855</v>
      </c>
      <c r="T134" s="9">
        <f t="shared" si="8"/>
        <v>-0.21459453678937732</v>
      </c>
      <c r="U134" s="9">
        <f t="shared" si="15"/>
        <v>0.80686852936599662</v>
      </c>
    </row>
    <row r="135" spans="4:21" ht="14.4" x14ac:dyDescent="0.3">
      <c r="D135" s="10"/>
      <c r="E135" s="10" t="s">
        <v>508</v>
      </c>
      <c r="F135" s="10">
        <v>50348.035303142147</v>
      </c>
      <c r="G135" s="10">
        <v>111690.37723923166</v>
      </c>
      <c r="H135" s="9">
        <f t="shared" si="9"/>
        <v>0.45078221192950912</v>
      </c>
      <c r="I135" s="9">
        <f t="shared" si="10"/>
        <v>-0.79677095649142471</v>
      </c>
      <c r="L135" s="9">
        <f t="shared" si="11"/>
        <v>0.47420668397864513</v>
      </c>
      <c r="M135" s="9">
        <f t="shared" si="12"/>
        <v>0.47420668397864513</v>
      </c>
      <c r="R135" s="9">
        <f t="shared" si="13"/>
        <v>0.47420668397864513</v>
      </c>
      <c r="S135" s="9">
        <f t="shared" si="14"/>
        <v>-0.74611201017677176</v>
      </c>
      <c r="T135" s="9">
        <f t="shared" si="8"/>
        <v>-0.5236479644650105</v>
      </c>
      <c r="U135" s="9">
        <f t="shared" si="15"/>
        <v>0.59235570916573765</v>
      </c>
    </row>
    <row r="136" spans="4:21" ht="14.4" x14ac:dyDescent="0.3">
      <c r="D136" s="10">
        <v>1932</v>
      </c>
      <c r="E136" s="10" t="s">
        <v>505</v>
      </c>
      <c r="F136" s="10">
        <v>53195.889163146829</v>
      </c>
      <c r="G136" s="10">
        <v>109280.99987308111</v>
      </c>
      <c r="H136" s="9">
        <f t="shared" si="9"/>
        <v>0.48678076907173712</v>
      </c>
      <c r="I136" s="9">
        <f t="shared" si="10"/>
        <v>-0.71994142343189094</v>
      </c>
      <c r="L136" s="9">
        <f t="shared" si="11"/>
        <v>0.51207587215570904</v>
      </c>
      <c r="M136" s="9">
        <f t="shared" si="12"/>
        <v>0.51207587215570904</v>
      </c>
      <c r="R136" s="9">
        <f t="shared" si="13"/>
        <v>0.51207587215570904</v>
      </c>
      <c r="S136" s="9">
        <f t="shared" si="14"/>
        <v>-0.66928247711723809</v>
      </c>
      <c r="T136" s="9">
        <f t="shared" ref="T136:T199" si="16">S136-$S$505</f>
        <v>-0.44681843140547683</v>
      </c>
      <c r="U136" s="9">
        <f t="shared" si="15"/>
        <v>0.63966003990597164</v>
      </c>
    </row>
    <row r="137" spans="4:21" ht="14.4" x14ac:dyDescent="0.3">
      <c r="D137" s="10"/>
      <c r="E137" s="10" t="s">
        <v>506</v>
      </c>
      <c r="F137" s="10">
        <v>30719.659964674378</v>
      </c>
      <c r="G137" s="10">
        <v>106871.62250693055</v>
      </c>
      <c r="H137" s="9">
        <f t="shared" ref="H137:H200" si="17">F137/G137</f>
        <v>0.28744449877405231</v>
      </c>
      <c r="I137" s="9">
        <f t="shared" ref="I137:I200" si="18">LN(H137)</f>
        <v>-1.2467254851232725</v>
      </c>
      <c r="L137" s="9">
        <f t="shared" ref="L137:L200" si="19">H137/$K$9</f>
        <v>0.30238128076993021</v>
      </c>
      <c r="M137" s="9">
        <f t="shared" ref="M137:M200" si="20">L137</f>
        <v>0.30238128076993021</v>
      </c>
      <c r="R137" s="9">
        <f t="shared" ref="R137:R200" si="21">L137</f>
        <v>0.30238128076993021</v>
      </c>
      <c r="S137" s="9">
        <f t="shared" ref="S137:S200" si="22">LN(R137)</f>
        <v>-1.1960665388086196</v>
      </c>
      <c r="T137" s="9">
        <f t="shared" si="16"/>
        <v>-0.97360249309685831</v>
      </c>
      <c r="U137" s="9">
        <f t="shared" ref="U137:U200" si="23">EXP(T137)</f>
        <v>0.37771985098586719</v>
      </c>
    </row>
    <row r="138" spans="4:21" ht="14.4" x14ac:dyDescent="0.3">
      <c r="D138" s="10"/>
      <c r="E138" s="10" t="s">
        <v>507</v>
      </c>
      <c r="F138" s="10">
        <v>53195.889163146829</v>
      </c>
      <c r="G138" s="10">
        <v>104462.24514078</v>
      </c>
      <c r="H138" s="9">
        <f t="shared" si="17"/>
        <v>0.50923555291633493</v>
      </c>
      <c r="I138" s="9">
        <f t="shared" si="18"/>
        <v>-0.67484459361227833</v>
      </c>
      <c r="L138" s="9">
        <f t="shared" si="19"/>
        <v>0.53569749764271724</v>
      </c>
      <c r="M138" s="9">
        <f t="shared" si="20"/>
        <v>0.53569749764271724</v>
      </c>
      <c r="R138" s="9">
        <f t="shared" si="21"/>
        <v>0.53569749764271724</v>
      </c>
      <c r="S138" s="9">
        <f t="shared" si="22"/>
        <v>-0.62418564729762538</v>
      </c>
      <c r="T138" s="9">
        <f t="shared" si="16"/>
        <v>-0.40172160158586412</v>
      </c>
      <c r="U138" s="9">
        <f t="shared" si="23"/>
        <v>0.66916701479634311</v>
      </c>
    </row>
    <row r="139" spans="4:21" ht="14.4" x14ac:dyDescent="0.3">
      <c r="D139" s="10"/>
      <c r="E139" s="10" t="s">
        <v>508</v>
      </c>
      <c r="F139" s="10">
        <v>43922.02955116966</v>
      </c>
      <c r="G139" s="10">
        <v>102052.86777462944</v>
      </c>
      <c r="H139" s="9">
        <f t="shared" si="17"/>
        <v>0.43038505932205434</v>
      </c>
      <c r="I139" s="9">
        <f t="shared" si="18"/>
        <v>-0.84307498420815219</v>
      </c>
      <c r="L139" s="9">
        <f t="shared" si="19"/>
        <v>0.45274961259336155</v>
      </c>
      <c r="M139" s="9">
        <f t="shared" si="20"/>
        <v>0.45274961259336155</v>
      </c>
      <c r="R139" s="9">
        <f t="shared" si="21"/>
        <v>0.45274961259336155</v>
      </c>
      <c r="S139" s="9">
        <f t="shared" si="22"/>
        <v>-0.79241603789349935</v>
      </c>
      <c r="T139" s="9">
        <f t="shared" si="16"/>
        <v>-0.56995199218173809</v>
      </c>
      <c r="U139" s="9">
        <f t="shared" si="23"/>
        <v>0.56555258899372862</v>
      </c>
    </row>
    <row r="140" spans="4:21" ht="14.4" x14ac:dyDescent="0.3">
      <c r="D140" s="10">
        <v>1933</v>
      </c>
      <c r="E140" s="10" t="s">
        <v>505</v>
      </c>
      <c r="F140" s="10">
        <v>37300.054985772571</v>
      </c>
      <c r="G140" s="10">
        <v>101014.84758543818</v>
      </c>
      <c r="H140" s="9">
        <f t="shared" si="17"/>
        <v>0.3692531927469796</v>
      </c>
      <c r="I140" s="9">
        <f t="shared" si="18"/>
        <v>-0.99627271103530191</v>
      </c>
      <c r="L140" s="9">
        <f t="shared" si="19"/>
        <v>0.38844108628770435</v>
      </c>
      <c r="M140" s="9">
        <f t="shared" si="20"/>
        <v>0.38844108628770435</v>
      </c>
      <c r="R140" s="9">
        <f t="shared" si="21"/>
        <v>0.38844108628770435</v>
      </c>
      <c r="S140" s="9">
        <f t="shared" si="22"/>
        <v>-0.94561376472064895</v>
      </c>
      <c r="T140" s="9">
        <f t="shared" si="16"/>
        <v>-0.72314971900888769</v>
      </c>
      <c r="U140" s="9">
        <f t="shared" si="23"/>
        <v>0.4852215350625983</v>
      </c>
    </row>
    <row r="141" spans="4:21" ht="14.4" x14ac:dyDescent="0.3">
      <c r="D141" s="10"/>
      <c r="E141" s="10" t="s">
        <v>506</v>
      </c>
      <c r="F141" s="10">
        <v>62206.672761184105</v>
      </c>
      <c r="G141" s="10">
        <v>99976.827396246925</v>
      </c>
      <c r="H141" s="9">
        <f t="shared" si="17"/>
        <v>0.62221091008054241</v>
      </c>
      <c r="I141" s="9">
        <f t="shared" si="18"/>
        <v>-0.47447615998807785</v>
      </c>
      <c r="L141" s="9">
        <f t="shared" si="19"/>
        <v>0.65454351257934795</v>
      </c>
      <c r="M141" s="9">
        <f t="shared" si="20"/>
        <v>0.65454351257934795</v>
      </c>
      <c r="R141" s="9">
        <f t="shared" si="21"/>
        <v>0.65454351257934795</v>
      </c>
      <c r="S141" s="9">
        <f t="shared" si="22"/>
        <v>-0.42381721367342501</v>
      </c>
      <c r="T141" s="9">
        <f t="shared" si="16"/>
        <v>-0.20135316796166378</v>
      </c>
      <c r="U141" s="9">
        <f t="shared" si="23"/>
        <v>0.81762362208971484</v>
      </c>
    </row>
    <row r="142" spans="4:21" ht="14.4" x14ac:dyDescent="0.3">
      <c r="D142" s="10"/>
      <c r="E142" s="10" t="s">
        <v>507</v>
      </c>
      <c r="F142" s="10">
        <v>63344.234630734143</v>
      </c>
      <c r="G142" s="10">
        <v>98938.807207055666</v>
      </c>
      <c r="H142" s="9">
        <f t="shared" si="17"/>
        <v>0.64023648979484415</v>
      </c>
      <c r="I142" s="9">
        <f t="shared" si="18"/>
        <v>-0.44591765557794222</v>
      </c>
      <c r="L142" s="9">
        <f t="shared" si="19"/>
        <v>0.67350577452514193</v>
      </c>
      <c r="M142" s="9">
        <f t="shared" si="20"/>
        <v>0.67350577452514193</v>
      </c>
      <c r="R142" s="9">
        <f t="shared" si="21"/>
        <v>0.67350577452514193</v>
      </c>
      <c r="S142" s="9">
        <f t="shared" si="22"/>
        <v>-0.39525870926328932</v>
      </c>
      <c r="T142" s="9">
        <f t="shared" si="16"/>
        <v>-0.17279466355152809</v>
      </c>
      <c r="U142" s="9">
        <f t="shared" si="23"/>
        <v>0.84131034878881195</v>
      </c>
    </row>
    <row r="143" spans="4:21" ht="14.4" x14ac:dyDescent="0.3">
      <c r="D143" s="10"/>
      <c r="E143" s="10" t="s">
        <v>508</v>
      </c>
      <c r="F143" s="10">
        <v>59692.062312705057</v>
      </c>
      <c r="G143" s="10">
        <v>97900.787017864408</v>
      </c>
      <c r="H143" s="9">
        <f t="shared" si="17"/>
        <v>0.60971994333214885</v>
      </c>
      <c r="I143" s="9">
        <f t="shared" si="18"/>
        <v>-0.49475553652927851</v>
      </c>
      <c r="L143" s="9">
        <f t="shared" si="19"/>
        <v>0.64140346453688113</v>
      </c>
      <c r="M143" s="9">
        <f t="shared" si="20"/>
        <v>0.64140346453688113</v>
      </c>
      <c r="R143" s="9">
        <f t="shared" si="21"/>
        <v>0.64140346453688113</v>
      </c>
      <c r="S143" s="9">
        <f t="shared" si="22"/>
        <v>-0.44409659021462555</v>
      </c>
      <c r="T143" s="9">
        <f t="shared" si="16"/>
        <v>-0.22163254450286432</v>
      </c>
      <c r="U143" s="9">
        <f t="shared" si="23"/>
        <v>0.8012097191658627</v>
      </c>
    </row>
    <row r="144" spans="4:21" ht="14.4" x14ac:dyDescent="0.3">
      <c r="D144" s="10">
        <v>1934</v>
      </c>
      <c r="E144" s="10" t="s">
        <v>505</v>
      </c>
      <c r="F144" s="10">
        <v>64740.725795685459</v>
      </c>
      <c r="G144" s="10">
        <v>97832.735000429879</v>
      </c>
      <c r="H144" s="9">
        <f t="shared" si="17"/>
        <v>0.66174911490924782</v>
      </c>
      <c r="I144" s="9">
        <f t="shared" si="18"/>
        <v>-0.41286877537601308</v>
      </c>
      <c r="L144" s="9">
        <f t="shared" si="19"/>
        <v>0.69613628289305496</v>
      </c>
      <c r="M144" s="9">
        <f t="shared" si="20"/>
        <v>0.69613628289305496</v>
      </c>
      <c r="R144" s="9">
        <f t="shared" si="21"/>
        <v>0.69613628289305496</v>
      </c>
      <c r="S144" s="9">
        <f t="shared" si="22"/>
        <v>-0.36220982906136012</v>
      </c>
      <c r="T144" s="9">
        <f t="shared" si="16"/>
        <v>-0.13974578334959889</v>
      </c>
      <c r="U144" s="9">
        <f t="shared" si="23"/>
        <v>0.86957926883140657</v>
      </c>
    </row>
    <row r="145" spans="4:21" ht="14.4" x14ac:dyDescent="0.3">
      <c r="D145" s="10"/>
      <c r="E145" s="10" t="s">
        <v>506</v>
      </c>
      <c r="F145" s="10">
        <v>59918.325363977041</v>
      </c>
      <c r="G145" s="10">
        <v>97764.682982995349</v>
      </c>
      <c r="H145" s="9">
        <f t="shared" si="17"/>
        <v>0.61288313464279232</v>
      </c>
      <c r="I145" s="9">
        <f t="shared" si="18"/>
        <v>-0.48958100617564687</v>
      </c>
      <c r="L145" s="9">
        <f t="shared" si="19"/>
        <v>0.64473102809754101</v>
      </c>
      <c r="M145" s="9">
        <f t="shared" si="20"/>
        <v>0.64473102809754101</v>
      </c>
      <c r="R145" s="9">
        <f t="shared" si="21"/>
        <v>0.64473102809754101</v>
      </c>
      <c r="S145" s="9">
        <f t="shared" si="22"/>
        <v>-0.43892205986099392</v>
      </c>
      <c r="T145" s="9">
        <f t="shared" si="16"/>
        <v>-0.21645801414923269</v>
      </c>
      <c r="U145" s="9">
        <f t="shared" si="23"/>
        <v>0.80536634820413566</v>
      </c>
    </row>
    <row r="146" spans="4:21" ht="14.4" x14ac:dyDescent="0.3">
      <c r="D146" s="10"/>
      <c r="E146" s="10" t="s">
        <v>507</v>
      </c>
      <c r="F146" s="10">
        <v>53528.644791963401</v>
      </c>
      <c r="G146" s="10">
        <v>97696.63096556082</v>
      </c>
      <c r="H146" s="9">
        <f t="shared" si="17"/>
        <v>0.54790676262759619</v>
      </c>
      <c r="I146" s="9">
        <f t="shared" si="18"/>
        <v>-0.60165014770029379</v>
      </c>
      <c r="L146" s="9">
        <f t="shared" si="19"/>
        <v>0.57637822025625185</v>
      </c>
      <c r="M146" s="9">
        <f t="shared" si="20"/>
        <v>0.57637822025625185</v>
      </c>
      <c r="R146" s="9">
        <f t="shared" si="21"/>
        <v>0.57637822025625185</v>
      </c>
      <c r="S146" s="9">
        <f t="shared" si="22"/>
        <v>-0.55099120138564095</v>
      </c>
      <c r="T146" s="9">
        <f t="shared" si="16"/>
        <v>-0.32852715567387969</v>
      </c>
      <c r="U146" s="9">
        <f t="shared" si="23"/>
        <v>0.71998337632658282</v>
      </c>
    </row>
    <row r="147" spans="4:21" ht="14.4" x14ac:dyDescent="0.3">
      <c r="D147" s="10"/>
      <c r="E147" s="10" t="s">
        <v>508</v>
      </c>
      <c r="F147" s="10">
        <v>55819.284997024894</v>
      </c>
      <c r="G147" s="10">
        <v>97628.578948126291</v>
      </c>
      <c r="H147" s="9">
        <f t="shared" si="17"/>
        <v>0.57175148505115247</v>
      </c>
      <c r="I147" s="9">
        <f t="shared" si="18"/>
        <v>-0.55905084870412824</v>
      </c>
      <c r="L147" s="9">
        <f t="shared" si="19"/>
        <v>0.6014620111682013</v>
      </c>
      <c r="M147" s="9">
        <f t="shared" si="20"/>
        <v>0.6014620111682013</v>
      </c>
      <c r="R147" s="9">
        <f t="shared" si="21"/>
        <v>0.6014620111682013</v>
      </c>
      <c r="S147" s="9">
        <f t="shared" si="22"/>
        <v>-0.5083919023894754</v>
      </c>
      <c r="T147" s="9">
        <f t="shared" si="16"/>
        <v>-0.28592785667771414</v>
      </c>
      <c r="U147" s="9">
        <f t="shared" si="23"/>
        <v>0.75131681648298942</v>
      </c>
    </row>
    <row r="148" spans="4:21" ht="14.4" x14ac:dyDescent="0.3">
      <c r="D148" s="10">
        <v>1935</v>
      </c>
      <c r="E148" s="10" t="s">
        <v>505</v>
      </c>
      <c r="F148" s="10">
        <v>49954.9459545676</v>
      </c>
      <c r="G148" s="10">
        <v>97994.305986932377</v>
      </c>
      <c r="H148" s="9">
        <f t="shared" si="17"/>
        <v>0.50977396545090214</v>
      </c>
      <c r="I148" s="9">
        <f t="shared" si="18"/>
        <v>-0.67378785650636119</v>
      </c>
      <c r="L148" s="9">
        <f t="shared" si="19"/>
        <v>0.53626388827631566</v>
      </c>
      <c r="M148" s="9">
        <f t="shared" si="20"/>
        <v>0.53626388827631566</v>
      </c>
      <c r="R148" s="9">
        <f t="shared" si="21"/>
        <v>0.53626388827631566</v>
      </c>
      <c r="S148" s="9">
        <f t="shared" si="22"/>
        <v>-0.62312891019170824</v>
      </c>
      <c r="T148" s="9">
        <f t="shared" si="16"/>
        <v>-0.40066486447994698</v>
      </c>
      <c r="U148" s="9">
        <f t="shared" si="23"/>
        <v>0.6698745221697423</v>
      </c>
    </row>
    <row r="149" spans="4:21" ht="14.4" x14ac:dyDescent="0.3">
      <c r="D149" s="10"/>
      <c r="E149" s="10" t="s">
        <v>506</v>
      </c>
      <c r="F149" s="10">
        <v>60112.253633795968</v>
      </c>
      <c r="G149" s="10">
        <v>98360.033025738463</v>
      </c>
      <c r="H149" s="9">
        <f t="shared" si="17"/>
        <v>0.61114511437858132</v>
      </c>
      <c r="I149" s="9">
        <f t="shared" si="18"/>
        <v>-0.49242084493533089</v>
      </c>
      <c r="L149" s="9">
        <f t="shared" si="19"/>
        <v>0.64290269325120486</v>
      </c>
      <c r="M149" s="9">
        <f t="shared" si="20"/>
        <v>0.64290269325120486</v>
      </c>
      <c r="R149" s="9">
        <f t="shared" si="21"/>
        <v>0.64290269325120486</v>
      </c>
      <c r="S149" s="9">
        <f t="shared" si="22"/>
        <v>-0.44176189862067805</v>
      </c>
      <c r="T149" s="9">
        <f t="shared" si="16"/>
        <v>-0.21929785290891682</v>
      </c>
      <c r="U149" s="9">
        <f t="shared" si="23"/>
        <v>0.80308248207342825</v>
      </c>
    </row>
    <row r="150" spans="4:21" ht="14.4" x14ac:dyDescent="0.3">
      <c r="D150" s="10"/>
      <c r="E150" s="10" t="s">
        <v>507</v>
      </c>
      <c r="F150" s="10">
        <v>68962.773190550521</v>
      </c>
      <c r="G150" s="10">
        <v>98725.760064544549</v>
      </c>
      <c r="H150" s="9">
        <f t="shared" si="17"/>
        <v>0.69852866309121653</v>
      </c>
      <c r="I150" s="9">
        <f t="shared" si="18"/>
        <v>-0.35877906592129133</v>
      </c>
      <c r="L150" s="9">
        <f t="shared" si="19"/>
        <v>0.73482704557188827</v>
      </c>
      <c r="M150" s="9">
        <f t="shared" si="20"/>
        <v>0.73482704557188827</v>
      </c>
      <c r="R150" s="9">
        <f t="shared" si="21"/>
        <v>0.73482704557188827</v>
      </c>
      <c r="S150" s="9">
        <f t="shared" si="22"/>
        <v>-0.30812011960663843</v>
      </c>
      <c r="T150" s="9">
        <f t="shared" si="16"/>
        <v>-8.5656073894877199E-2</v>
      </c>
      <c r="U150" s="9">
        <f t="shared" si="23"/>
        <v>0.91790987010529257</v>
      </c>
    </row>
    <row r="151" spans="4:21" ht="14.4" x14ac:dyDescent="0.3">
      <c r="D151" s="10"/>
      <c r="E151" s="10" t="s">
        <v>508</v>
      </c>
      <c r="F151" s="10">
        <v>77456.895986630378</v>
      </c>
      <c r="G151" s="10">
        <v>99091.487103350635</v>
      </c>
      <c r="H151" s="9">
        <f t="shared" si="17"/>
        <v>0.78167053750888038</v>
      </c>
      <c r="I151" s="9">
        <f t="shared" si="18"/>
        <v>-0.2463219347451811</v>
      </c>
      <c r="L151" s="9">
        <f t="shared" si="19"/>
        <v>0.82228930899752362</v>
      </c>
      <c r="M151" s="9">
        <f t="shared" si="20"/>
        <v>0.82228930899752362</v>
      </c>
      <c r="R151" s="9">
        <f t="shared" si="21"/>
        <v>0.82228930899752362</v>
      </c>
      <c r="S151" s="9">
        <f t="shared" si="22"/>
        <v>-0.19566298843052823</v>
      </c>
      <c r="T151" s="9">
        <f t="shared" si="16"/>
        <v>2.6801057281232998E-2</v>
      </c>
      <c r="U151" s="9">
        <f t="shared" si="23"/>
        <v>1.0271634357489727</v>
      </c>
    </row>
    <row r="152" spans="4:21" ht="14.4" x14ac:dyDescent="0.3">
      <c r="D152" s="10">
        <v>1936</v>
      </c>
      <c r="E152" s="10" t="s">
        <v>505</v>
      </c>
      <c r="F152" s="10">
        <v>91202.302060510818</v>
      </c>
      <c r="G152" s="10">
        <v>101052.96428186118</v>
      </c>
      <c r="H152" s="9">
        <f t="shared" si="17"/>
        <v>0.9025198093756609</v>
      </c>
      <c r="I152" s="9">
        <f t="shared" si="18"/>
        <v>-0.10256463956927098</v>
      </c>
      <c r="L152" s="9">
        <f t="shared" si="19"/>
        <v>0.94941839918030391</v>
      </c>
      <c r="M152" s="9">
        <f t="shared" si="20"/>
        <v>0.94941839918030391</v>
      </c>
      <c r="R152" s="9">
        <f t="shared" si="21"/>
        <v>0.94941839918030391</v>
      </c>
      <c r="S152" s="9">
        <f t="shared" si="22"/>
        <v>-5.1905693254618135E-2</v>
      </c>
      <c r="T152" s="9">
        <f t="shared" si="16"/>
        <v>0.1705583524571431</v>
      </c>
      <c r="U152" s="9">
        <f t="shared" si="23"/>
        <v>1.1859668539947752</v>
      </c>
    </row>
    <row r="153" spans="4:21" ht="14.4" x14ac:dyDescent="0.3">
      <c r="D153" s="10"/>
      <c r="E153" s="10" t="s">
        <v>506</v>
      </c>
      <c r="F153" s="10">
        <v>90158.937905040642</v>
      </c>
      <c r="G153" s="10">
        <v>103014.44146037172</v>
      </c>
      <c r="H153" s="9">
        <f t="shared" si="17"/>
        <v>0.87520678292201959</v>
      </c>
      <c r="I153" s="9">
        <f t="shared" si="18"/>
        <v>-0.13329509720503338</v>
      </c>
      <c r="L153" s="9">
        <f t="shared" si="19"/>
        <v>0.9206860770938512</v>
      </c>
      <c r="M153" s="9">
        <f t="shared" si="20"/>
        <v>0.9206860770938512</v>
      </c>
      <c r="R153" s="9">
        <f t="shared" si="21"/>
        <v>0.9206860770938512</v>
      </c>
      <c r="S153" s="9">
        <f t="shared" si="22"/>
        <v>-8.2636150890380497E-2</v>
      </c>
      <c r="T153" s="9">
        <f t="shared" si="16"/>
        <v>0.13982789482138075</v>
      </c>
      <c r="U153" s="9">
        <f t="shared" si="23"/>
        <v>1.1500758478143023</v>
      </c>
    </row>
    <row r="154" spans="4:21" ht="14.4" x14ac:dyDescent="0.3">
      <c r="D154" s="10"/>
      <c r="E154" s="10" t="s">
        <v>507</v>
      </c>
      <c r="F154" s="10">
        <v>98505.851148802074</v>
      </c>
      <c r="G154" s="10">
        <v>104975.91863888226</v>
      </c>
      <c r="H154" s="9">
        <f t="shared" si="17"/>
        <v>0.93836617412858991</v>
      </c>
      <c r="I154" s="9">
        <f t="shared" si="18"/>
        <v>-6.361502861758779E-2</v>
      </c>
      <c r="L154" s="9">
        <f t="shared" si="19"/>
        <v>0.9871274864342473</v>
      </c>
      <c r="M154" s="9">
        <f t="shared" si="20"/>
        <v>0.9871274864342473</v>
      </c>
      <c r="R154" s="9">
        <f t="shared" si="21"/>
        <v>0.9871274864342473</v>
      </c>
      <c r="S154" s="9">
        <f t="shared" si="22"/>
        <v>-1.2956082302934933E-2</v>
      </c>
      <c r="T154" s="9">
        <f t="shared" si="16"/>
        <v>0.2095079634088263</v>
      </c>
      <c r="U154" s="9">
        <f t="shared" si="23"/>
        <v>1.2330711945217598</v>
      </c>
    </row>
    <row r="155" spans="4:21" ht="14.4" x14ac:dyDescent="0.3">
      <c r="D155" s="10"/>
      <c r="E155" s="10" t="s">
        <v>508</v>
      </c>
      <c r="F155" s="10">
        <v>104704.66171953664</v>
      </c>
      <c r="G155" s="10">
        <v>106937.3958173928</v>
      </c>
      <c r="H155" s="9">
        <f t="shared" si="17"/>
        <v>0.97912111024595372</v>
      </c>
      <c r="I155" s="9">
        <f t="shared" si="18"/>
        <v>-2.1099935986446619E-2</v>
      </c>
      <c r="L155" s="9">
        <f t="shared" si="19"/>
        <v>1.0300002143292839</v>
      </c>
      <c r="M155" s="9">
        <f t="shared" si="20"/>
        <v>1.0300002143292839</v>
      </c>
      <c r="R155" s="9">
        <f t="shared" si="21"/>
        <v>1.0300002143292839</v>
      </c>
      <c r="S155" s="9">
        <f t="shared" si="22"/>
        <v>2.9559010328206153E-2</v>
      </c>
      <c r="T155" s="9">
        <f t="shared" si="16"/>
        <v>0.25202305603996739</v>
      </c>
      <c r="U155" s="9">
        <f t="shared" si="23"/>
        <v>1.2866257014364657</v>
      </c>
    </row>
    <row r="156" spans="4:21" ht="14.4" x14ac:dyDescent="0.3">
      <c r="D156" s="10">
        <v>1937</v>
      </c>
      <c r="E156" s="10" t="s">
        <v>505</v>
      </c>
      <c r="F156" s="10">
        <v>108661.22330817007</v>
      </c>
      <c r="G156" s="10">
        <v>109567.89530437201</v>
      </c>
      <c r="H156" s="9">
        <f t="shared" si="17"/>
        <v>0.99172502133327223</v>
      </c>
      <c r="I156" s="9">
        <f t="shared" si="18"/>
        <v>-8.309406359862985E-3</v>
      </c>
      <c r="L156" s="9">
        <f t="shared" si="19"/>
        <v>1.0432590757566147</v>
      </c>
      <c r="M156" s="9">
        <f t="shared" si="20"/>
        <v>1.0432590757566147</v>
      </c>
      <c r="R156" s="9">
        <f t="shared" si="21"/>
        <v>1.0432590757566147</v>
      </c>
      <c r="S156" s="9">
        <f t="shared" si="22"/>
        <v>4.2349539954789857E-2</v>
      </c>
      <c r="T156" s="9">
        <f t="shared" si="16"/>
        <v>0.26481358566655111</v>
      </c>
      <c r="U156" s="9">
        <f t="shared" si="23"/>
        <v>1.3031880202077264</v>
      </c>
    </row>
    <row r="157" spans="4:21" ht="14.4" x14ac:dyDescent="0.3">
      <c r="D157" s="10"/>
      <c r="E157" s="10" t="s">
        <v>506</v>
      </c>
      <c r="F157" s="10">
        <v>93944.805557754575</v>
      </c>
      <c r="G157" s="10">
        <v>112198.39479135122</v>
      </c>
      <c r="H157" s="9">
        <f t="shared" si="17"/>
        <v>0.83730971135958066</v>
      </c>
      <c r="I157" s="9">
        <f t="shared" si="18"/>
        <v>-0.17756125141600876</v>
      </c>
      <c r="L157" s="9">
        <f t="shared" si="19"/>
        <v>0.8808197199871608</v>
      </c>
      <c r="M157" s="9">
        <f t="shared" si="20"/>
        <v>0.8808197199871608</v>
      </c>
      <c r="R157" s="9">
        <f t="shared" si="21"/>
        <v>0.8808197199871608</v>
      </c>
      <c r="S157" s="9">
        <f t="shared" si="22"/>
        <v>-0.12690230510135594</v>
      </c>
      <c r="T157" s="9">
        <f t="shared" si="16"/>
        <v>9.5561740610405288E-2</v>
      </c>
      <c r="U157" s="9">
        <f t="shared" si="23"/>
        <v>1.1002767516951688</v>
      </c>
    </row>
    <row r="158" spans="4:21" ht="14.4" x14ac:dyDescent="0.3">
      <c r="D158" s="10"/>
      <c r="E158" s="10" t="s">
        <v>507</v>
      </c>
      <c r="F158" s="10">
        <v>86316.295132028972</v>
      </c>
      <c r="G158" s="10">
        <v>114828.89427833044</v>
      </c>
      <c r="H158" s="9">
        <f t="shared" si="17"/>
        <v>0.75169490810221862</v>
      </c>
      <c r="I158" s="9">
        <f t="shared" si="18"/>
        <v>-0.28542474466465417</v>
      </c>
      <c r="L158" s="9">
        <f t="shared" si="19"/>
        <v>0.79075602430942094</v>
      </c>
      <c r="M158" s="9">
        <f t="shared" si="20"/>
        <v>0.79075602430942094</v>
      </c>
      <c r="R158" s="9">
        <f t="shared" si="21"/>
        <v>0.79075602430942094</v>
      </c>
      <c r="S158" s="9">
        <f t="shared" si="22"/>
        <v>-0.2347657983500013</v>
      </c>
      <c r="T158" s="9">
        <f t="shared" si="16"/>
        <v>-1.2301752638240071E-2</v>
      </c>
      <c r="U158" s="9">
        <f t="shared" si="23"/>
        <v>0.98777360459554397</v>
      </c>
    </row>
    <row r="159" spans="4:21" ht="14.4" x14ac:dyDescent="0.3">
      <c r="D159" s="10"/>
      <c r="E159" s="10" t="s">
        <v>508</v>
      </c>
      <c r="F159" s="10">
        <v>66193.846371256732</v>
      </c>
      <c r="G159" s="10">
        <v>117459.39376530965</v>
      </c>
      <c r="H159" s="9">
        <f t="shared" si="17"/>
        <v>0.56354663726185827</v>
      </c>
      <c r="I159" s="9">
        <f t="shared" si="18"/>
        <v>-0.57350518537447637</v>
      </c>
      <c r="L159" s="9">
        <f t="shared" si="19"/>
        <v>0.59283080620992057</v>
      </c>
      <c r="M159" s="9">
        <f t="shared" si="20"/>
        <v>0.59283080620992057</v>
      </c>
      <c r="R159" s="9">
        <f t="shared" si="21"/>
        <v>0.59283080620992057</v>
      </c>
      <c r="S159" s="9">
        <f t="shared" si="22"/>
        <v>-0.52284623905982353</v>
      </c>
      <c r="T159" s="9">
        <f t="shared" si="16"/>
        <v>-0.30038219334806227</v>
      </c>
      <c r="U159" s="9">
        <f t="shared" si="23"/>
        <v>0.74053513898506651</v>
      </c>
    </row>
    <row r="160" spans="4:21" ht="14.4" x14ac:dyDescent="0.3">
      <c r="D160" s="10">
        <v>1938</v>
      </c>
      <c r="E160" s="10" t="s">
        <v>505</v>
      </c>
      <c r="F160" s="10">
        <v>62462.847808145903</v>
      </c>
      <c r="G160" s="10">
        <v>117337.06542734144</v>
      </c>
      <c r="H160" s="9">
        <f t="shared" si="17"/>
        <v>0.53233688417770031</v>
      </c>
      <c r="I160" s="9">
        <f t="shared" si="18"/>
        <v>-0.6304787491174052</v>
      </c>
      <c r="L160" s="9">
        <f t="shared" si="19"/>
        <v>0.55999926777258502</v>
      </c>
      <c r="M160" s="9">
        <f t="shared" si="20"/>
        <v>0.55999926777258502</v>
      </c>
      <c r="R160" s="9">
        <f t="shared" si="21"/>
        <v>0.55999926777258502</v>
      </c>
      <c r="S160" s="9">
        <f t="shared" si="22"/>
        <v>-0.57981980280275225</v>
      </c>
      <c r="T160" s="9">
        <f t="shared" si="16"/>
        <v>-0.35735575709099099</v>
      </c>
      <c r="U160" s="9">
        <f t="shared" si="23"/>
        <v>0.69952359298390165</v>
      </c>
    </row>
    <row r="161" spans="4:21" ht="14.4" x14ac:dyDescent="0.3">
      <c r="D161" s="10"/>
      <c r="E161" s="10" t="s">
        <v>506</v>
      </c>
      <c r="F161" s="10">
        <v>61857.000593711906</v>
      </c>
      <c r="G161" s="10">
        <v>117214.73708937323</v>
      </c>
      <c r="H161" s="9">
        <f t="shared" si="17"/>
        <v>0.52772374984339665</v>
      </c>
      <c r="I161" s="9">
        <f t="shared" si="18"/>
        <v>-0.63918233324747908</v>
      </c>
      <c r="L161" s="9">
        <f t="shared" si="19"/>
        <v>0.55514641626796468</v>
      </c>
      <c r="M161" s="9">
        <f t="shared" si="20"/>
        <v>0.55514641626796468</v>
      </c>
      <c r="R161" s="9">
        <f t="shared" si="21"/>
        <v>0.55514641626796468</v>
      </c>
      <c r="S161" s="9">
        <f t="shared" si="22"/>
        <v>-0.58852338693282635</v>
      </c>
      <c r="T161" s="9">
        <f t="shared" si="16"/>
        <v>-0.36605934122106509</v>
      </c>
      <c r="U161" s="9">
        <f t="shared" si="23"/>
        <v>0.69346164912773944</v>
      </c>
    </row>
    <row r="162" spans="4:21" ht="14.4" x14ac:dyDescent="0.3">
      <c r="D162" s="10"/>
      <c r="E162" s="10" t="s">
        <v>507</v>
      </c>
      <c r="F162" s="10">
        <v>71187.04769599557</v>
      </c>
      <c r="G162" s="10">
        <v>117092.40875140502</v>
      </c>
      <c r="H162" s="9">
        <f t="shared" si="17"/>
        <v>0.60795613016323213</v>
      </c>
      <c r="I162" s="9">
        <f t="shared" si="18"/>
        <v>-0.49765255395600866</v>
      </c>
      <c r="L162" s="9">
        <f t="shared" si="19"/>
        <v>0.63954799648189786</v>
      </c>
      <c r="M162" s="9">
        <f t="shared" si="20"/>
        <v>0.63954799648189786</v>
      </c>
      <c r="R162" s="9">
        <f t="shared" si="21"/>
        <v>0.63954799648189786</v>
      </c>
      <c r="S162" s="9">
        <f t="shared" si="22"/>
        <v>-0.44699360764135587</v>
      </c>
      <c r="T162" s="9">
        <f t="shared" si="16"/>
        <v>-0.22452956192959464</v>
      </c>
      <c r="U162" s="9">
        <f t="shared" si="23"/>
        <v>0.79889195956297721</v>
      </c>
    </row>
    <row r="163" spans="4:21" ht="14.4" x14ac:dyDescent="0.3">
      <c r="D163" s="10"/>
      <c r="E163" s="10" t="s">
        <v>508</v>
      </c>
      <c r="F163" s="10">
        <v>76882.011511675213</v>
      </c>
      <c r="G163" s="10">
        <v>116970.08041343681</v>
      </c>
      <c r="H163" s="9">
        <f t="shared" si="17"/>
        <v>0.65727929090868165</v>
      </c>
      <c r="I163" s="9">
        <f t="shared" si="18"/>
        <v>-0.41964625050943999</v>
      </c>
      <c r="L163" s="9">
        <f t="shared" si="19"/>
        <v>0.69143418870836226</v>
      </c>
      <c r="M163" s="9">
        <f t="shared" si="20"/>
        <v>0.69143418870836226</v>
      </c>
      <c r="R163" s="9">
        <f t="shared" si="21"/>
        <v>0.69143418870836226</v>
      </c>
      <c r="S163" s="9">
        <f t="shared" si="22"/>
        <v>-0.36898730419478709</v>
      </c>
      <c r="T163" s="9">
        <f t="shared" si="16"/>
        <v>-0.14652325848302586</v>
      </c>
      <c r="U163" s="9">
        <f t="shared" si="23"/>
        <v>0.86370564361809521</v>
      </c>
    </row>
    <row r="164" spans="4:21" ht="14.4" x14ac:dyDescent="0.3">
      <c r="D164" s="10">
        <v>1939</v>
      </c>
      <c r="E164" s="10" t="s">
        <v>505</v>
      </c>
      <c r="F164" s="10">
        <v>75735.94302592543</v>
      </c>
      <c r="G164" s="10">
        <v>117626.88067578996</v>
      </c>
      <c r="H164" s="9">
        <f t="shared" si="17"/>
        <v>0.64386594790924734</v>
      </c>
      <c r="I164" s="9">
        <f t="shared" si="18"/>
        <v>-0.44026472996555321</v>
      </c>
      <c r="L164" s="9">
        <f t="shared" si="19"/>
        <v>0.6773238340038058</v>
      </c>
      <c r="M164" s="9">
        <f t="shared" si="20"/>
        <v>0.6773238340038058</v>
      </c>
      <c r="R164" s="9">
        <f t="shared" si="21"/>
        <v>0.6773238340038058</v>
      </c>
      <c r="S164" s="9">
        <f t="shared" si="22"/>
        <v>-0.38960578365090026</v>
      </c>
      <c r="T164" s="9">
        <f t="shared" si="16"/>
        <v>-0.16714173793913903</v>
      </c>
      <c r="U164" s="9">
        <f t="shared" si="23"/>
        <v>0.84607968124769972</v>
      </c>
    </row>
    <row r="165" spans="4:21" ht="14.4" x14ac:dyDescent="0.3">
      <c r="D165" s="10"/>
      <c r="E165" s="10" t="s">
        <v>506</v>
      </c>
      <c r="F165" s="10">
        <v>69867.782791471152</v>
      </c>
      <c r="G165" s="10">
        <v>118283.68093814311</v>
      </c>
      <c r="H165" s="9">
        <f t="shared" si="17"/>
        <v>0.59067981514718648</v>
      </c>
      <c r="I165" s="9">
        <f t="shared" si="18"/>
        <v>-0.52648117632577907</v>
      </c>
      <c r="L165" s="9">
        <f t="shared" si="19"/>
        <v>0.62137393406700703</v>
      </c>
      <c r="M165" s="9">
        <f t="shared" si="20"/>
        <v>0.62137393406700703</v>
      </c>
      <c r="R165" s="9">
        <f t="shared" si="21"/>
        <v>0.62137393406700703</v>
      </c>
      <c r="S165" s="9">
        <f t="shared" si="22"/>
        <v>-0.47582223001112617</v>
      </c>
      <c r="T165" s="9">
        <f t="shared" si="16"/>
        <v>-0.25335818429936496</v>
      </c>
      <c r="U165" s="9">
        <f t="shared" si="23"/>
        <v>0.77618981302241974</v>
      </c>
    </row>
    <row r="166" spans="4:21" ht="14.4" x14ac:dyDescent="0.3">
      <c r="D166" s="10"/>
      <c r="E166" s="10" t="s">
        <v>507</v>
      </c>
      <c r="F166" s="10">
        <v>78058.756452063564</v>
      </c>
      <c r="G166" s="10">
        <v>118940.48120049626</v>
      </c>
      <c r="H166" s="9">
        <f t="shared" si="17"/>
        <v>0.65628418234226782</v>
      </c>
      <c r="I166" s="9">
        <f t="shared" si="18"/>
        <v>-0.42116137905411016</v>
      </c>
      <c r="L166" s="9">
        <f t="shared" si="19"/>
        <v>0.69038737026479946</v>
      </c>
      <c r="M166" s="9">
        <f t="shared" si="20"/>
        <v>0.69038737026479946</v>
      </c>
      <c r="R166" s="9">
        <f t="shared" si="21"/>
        <v>0.69038737026479946</v>
      </c>
      <c r="S166" s="9">
        <f t="shared" si="22"/>
        <v>-0.37050243273945721</v>
      </c>
      <c r="T166" s="9">
        <f t="shared" si="16"/>
        <v>-0.14803838702769598</v>
      </c>
      <c r="U166" s="9">
        <f t="shared" si="23"/>
        <v>0.86239800941036582</v>
      </c>
    </row>
    <row r="167" spans="4:21" ht="14.4" x14ac:dyDescent="0.3">
      <c r="D167" s="10"/>
      <c r="E167" s="10" t="s">
        <v>508</v>
      </c>
      <c r="F167" s="10">
        <v>75613.689687707621</v>
      </c>
      <c r="G167" s="10">
        <v>119597.28146284941</v>
      </c>
      <c r="H167" s="9">
        <f t="shared" si="17"/>
        <v>0.63223585655829106</v>
      </c>
      <c r="I167" s="9">
        <f t="shared" si="18"/>
        <v>-0.45849276369684039</v>
      </c>
      <c r="L167" s="9">
        <f t="shared" si="19"/>
        <v>0.66508939593603189</v>
      </c>
      <c r="M167" s="9">
        <f t="shared" si="20"/>
        <v>0.66508939593603189</v>
      </c>
      <c r="R167" s="9">
        <f t="shared" si="21"/>
        <v>0.66508939593603189</v>
      </c>
      <c r="S167" s="9">
        <f t="shared" si="22"/>
        <v>-0.40783381738218749</v>
      </c>
      <c r="T167" s="9">
        <f t="shared" si="16"/>
        <v>-0.18536977167042626</v>
      </c>
      <c r="U167" s="9">
        <f t="shared" si="23"/>
        <v>0.83079702184468118</v>
      </c>
    </row>
    <row r="168" spans="4:21" ht="14.4" x14ac:dyDescent="0.3">
      <c r="D168" s="10">
        <v>1940</v>
      </c>
      <c r="E168" s="10" t="s">
        <v>505</v>
      </c>
      <c r="F168" s="10">
        <v>74058.275636581879</v>
      </c>
      <c r="G168" s="10">
        <v>122406.19341135549</v>
      </c>
      <c r="H168" s="9">
        <f t="shared" si="17"/>
        <v>0.6050206576370144</v>
      </c>
      <c r="I168" s="9">
        <f t="shared" si="18"/>
        <v>-0.50249267667964859</v>
      </c>
      <c r="L168" s="9">
        <f t="shared" si="19"/>
        <v>0.63645998489730193</v>
      </c>
      <c r="M168" s="9">
        <f t="shared" si="20"/>
        <v>0.63645998489730193</v>
      </c>
      <c r="R168" s="9">
        <f t="shared" si="21"/>
        <v>0.63645998489730193</v>
      </c>
      <c r="S168" s="9">
        <f t="shared" si="22"/>
        <v>-0.45183373036499574</v>
      </c>
      <c r="T168" s="9">
        <f t="shared" si="16"/>
        <v>-0.22936968465323451</v>
      </c>
      <c r="U168" s="9">
        <f t="shared" si="23"/>
        <v>0.79503456709276121</v>
      </c>
    </row>
    <row r="169" spans="4:21" ht="14.4" x14ac:dyDescent="0.3">
      <c r="D169" s="10"/>
      <c r="E169" s="10" t="s">
        <v>506</v>
      </c>
      <c r="F169" s="10">
        <v>58941.853942859816</v>
      </c>
      <c r="G169" s="10">
        <v>125215.10535986157</v>
      </c>
      <c r="H169" s="9">
        <f t="shared" si="17"/>
        <v>0.47072478814328395</v>
      </c>
      <c r="I169" s="9">
        <f t="shared" si="18"/>
        <v>-0.75348166966446772</v>
      </c>
      <c r="L169" s="9">
        <f t="shared" si="19"/>
        <v>0.4951855573371271</v>
      </c>
      <c r="M169" s="9">
        <f t="shared" si="20"/>
        <v>0.4951855573371271</v>
      </c>
      <c r="R169" s="9">
        <f t="shared" si="21"/>
        <v>0.4951855573371271</v>
      </c>
      <c r="S169" s="9">
        <f t="shared" si="22"/>
        <v>-0.70282272334981488</v>
      </c>
      <c r="T169" s="9">
        <f t="shared" si="16"/>
        <v>-0.48035867763805362</v>
      </c>
      <c r="U169" s="9">
        <f t="shared" si="23"/>
        <v>0.61856148783907539</v>
      </c>
    </row>
    <row r="170" spans="4:21" ht="14.4" x14ac:dyDescent="0.3">
      <c r="D170" s="10"/>
      <c r="E170" s="10" t="s">
        <v>507</v>
      </c>
      <c r="F170" s="10">
        <v>64793.372017849004</v>
      </c>
      <c r="G170" s="10">
        <v>128024.01730836765</v>
      </c>
      <c r="H170" s="9">
        <f t="shared" si="17"/>
        <v>0.50610325609282458</v>
      </c>
      <c r="I170" s="9">
        <f t="shared" si="18"/>
        <v>-0.6810145670882255</v>
      </c>
      <c r="L170" s="9">
        <f t="shared" si="19"/>
        <v>0.53240243397204612</v>
      </c>
      <c r="M170" s="9">
        <f t="shared" si="20"/>
        <v>0.53240243397204612</v>
      </c>
      <c r="R170" s="9">
        <f t="shared" si="21"/>
        <v>0.53240243397204612</v>
      </c>
      <c r="S170" s="9">
        <f t="shared" si="22"/>
        <v>-0.63035562077357254</v>
      </c>
      <c r="T170" s="9">
        <f t="shared" si="16"/>
        <v>-0.40789157506181128</v>
      </c>
      <c r="U170" s="9">
        <f t="shared" si="23"/>
        <v>0.66505098302511123</v>
      </c>
    </row>
    <row r="171" spans="4:21" ht="14.4" x14ac:dyDescent="0.3">
      <c r="D171" s="10"/>
      <c r="E171" s="10" t="s">
        <v>508</v>
      </c>
      <c r="F171" s="10">
        <v>64183.838885037621</v>
      </c>
      <c r="G171" s="10">
        <v>130832.92925687373</v>
      </c>
      <c r="H171" s="9">
        <f t="shared" si="17"/>
        <v>0.49057862764060611</v>
      </c>
      <c r="I171" s="9">
        <f t="shared" si="18"/>
        <v>-0.71216971182333544</v>
      </c>
      <c r="L171" s="9">
        <f t="shared" si="19"/>
        <v>0.51607108285946435</v>
      </c>
      <c r="M171" s="9">
        <f t="shared" si="20"/>
        <v>0.51607108285946435</v>
      </c>
      <c r="R171" s="9">
        <f t="shared" si="21"/>
        <v>0.51607108285946435</v>
      </c>
      <c r="S171" s="9">
        <f t="shared" si="22"/>
        <v>-0.66151076550868249</v>
      </c>
      <c r="T171" s="9">
        <f t="shared" si="16"/>
        <v>-0.43904671979692123</v>
      </c>
      <c r="U171" s="9">
        <f t="shared" si="23"/>
        <v>0.64465066097827206</v>
      </c>
    </row>
    <row r="172" spans="4:21" ht="14.4" x14ac:dyDescent="0.3">
      <c r="D172" s="10">
        <v>1941</v>
      </c>
      <c r="E172" s="10" t="s">
        <v>505</v>
      </c>
      <c r="F172" s="10">
        <v>62586.316616861608</v>
      </c>
      <c r="G172" s="10">
        <v>137050.92860929162</v>
      </c>
      <c r="H172" s="9">
        <f t="shared" si="17"/>
        <v>0.45666466657284988</v>
      </c>
      <c r="I172" s="9">
        <f t="shared" si="18"/>
        <v>-0.78380592860514942</v>
      </c>
      <c r="L172" s="9">
        <f t="shared" si="19"/>
        <v>0.48039481482376728</v>
      </c>
      <c r="M172" s="9">
        <f t="shared" si="20"/>
        <v>0.48039481482376728</v>
      </c>
      <c r="R172" s="9">
        <f t="shared" si="21"/>
        <v>0.48039481482376728</v>
      </c>
      <c r="S172" s="9">
        <f t="shared" si="22"/>
        <v>-0.73314698229049657</v>
      </c>
      <c r="T172" s="9">
        <f t="shared" si="16"/>
        <v>-0.51068293657873531</v>
      </c>
      <c r="U172" s="9">
        <f t="shared" si="23"/>
        <v>0.60008561842053376</v>
      </c>
    </row>
    <row r="173" spans="4:21" ht="14.4" x14ac:dyDescent="0.3">
      <c r="D173" s="10"/>
      <c r="E173" s="10" t="s">
        <v>506</v>
      </c>
      <c r="F173" s="10">
        <v>61391.201023172791</v>
      </c>
      <c r="G173" s="10">
        <v>143268.9279617095</v>
      </c>
      <c r="H173" s="9">
        <f t="shared" si="17"/>
        <v>0.42850324837762727</v>
      </c>
      <c r="I173" s="9">
        <f t="shared" si="18"/>
        <v>-0.8474569601617713</v>
      </c>
      <c r="L173" s="9">
        <f t="shared" si="19"/>
        <v>0.45077001511986803</v>
      </c>
      <c r="M173" s="9">
        <f t="shared" si="20"/>
        <v>0.45077001511986803</v>
      </c>
      <c r="R173" s="9">
        <f t="shared" si="21"/>
        <v>0.45077001511986803</v>
      </c>
      <c r="S173" s="9">
        <f t="shared" si="22"/>
        <v>-0.79679801384711835</v>
      </c>
      <c r="T173" s="9">
        <f t="shared" si="16"/>
        <v>-0.57433396813535709</v>
      </c>
      <c r="U173" s="9">
        <f t="shared" si="23"/>
        <v>0.56307977301518641</v>
      </c>
    </row>
    <row r="174" spans="4:21" ht="14.4" x14ac:dyDescent="0.3">
      <c r="D174" s="10"/>
      <c r="E174" s="10" t="s">
        <v>507</v>
      </c>
      <c r="F174" s="10">
        <v>64410.44041775506</v>
      </c>
      <c r="G174" s="10">
        <v>149486.92731412739</v>
      </c>
      <c r="H174" s="9">
        <f t="shared" si="17"/>
        <v>0.43087674337171217</v>
      </c>
      <c r="I174" s="9">
        <f t="shared" si="18"/>
        <v>-0.84193320803385674</v>
      </c>
      <c r="L174" s="9">
        <f t="shared" si="19"/>
        <v>0.45326684654044969</v>
      </c>
      <c r="M174" s="9">
        <f t="shared" si="20"/>
        <v>0.45326684654044969</v>
      </c>
      <c r="R174" s="9">
        <f t="shared" si="21"/>
        <v>0.45326684654044969</v>
      </c>
      <c r="S174" s="9">
        <f t="shared" si="22"/>
        <v>-0.7912742617192039</v>
      </c>
      <c r="T174" s="9">
        <f t="shared" si="16"/>
        <v>-0.56881021600744264</v>
      </c>
      <c r="U174" s="9">
        <f t="shared" si="23"/>
        <v>0.56619869224761232</v>
      </c>
    </row>
    <row r="175" spans="4:21" ht="14.4" x14ac:dyDescent="0.3">
      <c r="D175" s="10"/>
      <c r="E175" s="10" t="s">
        <v>508</v>
      </c>
      <c r="F175" s="10">
        <v>55101.118951126402</v>
      </c>
      <c r="G175" s="10">
        <v>155704.92666654527</v>
      </c>
      <c r="H175" s="9">
        <f t="shared" si="17"/>
        <v>0.35388166662914861</v>
      </c>
      <c r="I175" s="9">
        <f t="shared" si="18"/>
        <v>-1.0387926967896262</v>
      </c>
      <c r="L175" s="9">
        <f t="shared" si="19"/>
        <v>0.37227079332776913</v>
      </c>
      <c r="M175" s="9">
        <f t="shared" si="20"/>
        <v>0.37227079332776913</v>
      </c>
      <c r="R175" s="9">
        <f t="shared" si="21"/>
        <v>0.37227079332776913</v>
      </c>
      <c r="S175" s="9">
        <f t="shared" si="22"/>
        <v>-0.9881337504749732</v>
      </c>
      <c r="T175" s="9">
        <f t="shared" si="16"/>
        <v>-0.76566970476321194</v>
      </c>
      <c r="U175" s="9">
        <f t="shared" si="23"/>
        <v>0.46502239895313863</v>
      </c>
    </row>
    <row r="176" spans="4:21" ht="14.4" x14ac:dyDescent="0.3">
      <c r="D176" s="10">
        <v>1942</v>
      </c>
      <c r="E176" s="10" t="s">
        <v>505</v>
      </c>
      <c r="F176" s="10">
        <v>55263.025528955499</v>
      </c>
      <c r="G176" s="10">
        <v>159853.84473809428</v>
      </c>
      <c r="H176" s="9">
        <f t="shared" si="17"/>
        <v>0.3457097051340795</v>
      </c>
      <c r="I176" s="9">
        <f t="shared" si="18"/>
        <v>-1.0621558585866619</v>
      </c>
      <c r="L176" s="9">
        <f t="shared" si="19"/>
        <v>0.36367418356894426</v>
      </c>
      <c r="M176" s="9">
        <f t="shared" si="20"/>
        <v>0.36367418356894426</v>
      </c>
      <c r="R176" s="9">
        <f t="shared" si="21"/>
        <v>0.36367418356894426</v>
      </c>
      <c r="S176" s="9">
        <f t="shared" si="22"/>
        <v>-1.011496912272009</v>
      </c>
      <c r="T176" s="9">
        <f t="shared" si="16"/>
        <v>-0.78903286656024774</v>
      </c>
      <c r="U176" s="9">
        <f t="shared" si="23"/>
        <v>0.45428393607997691</v>
      </c>
    </row>
    <row r="177" spans="4:21" ht="14.4" x14ac:dyDescent="0.3">
      <c r="D177" s="10"/>
      <c r="E177" s="10" t="s">
        <v>506</v>
      </c>
      <c r="F177" s="10">
        <v>56276.406192689406</v>
      </c>
      <c r="G177" s="10">
        <v>164002.76280964329</v>
      </c>
      <c r="H177" s="9">
        <f t="shared" si="17"/>
        <v>0.34314303752314823</v>
      </c>
      <c r="I177" s="9">
        <f t="shared" si="18"/>
        <v>-1.0696078997265366</v>
      </c>
      <c r="L177" s="9">
        <f t="shared" si="19"/>
        <v>0.36097414149886042</v>
      </c>
      <c r="M177" s="9">
        <f t="shared" si="20"/>
        <v>0.36097414149886042</v>
      </c>
      <c r="R177" s="9">
        <f t="shared" si="21"/>
        <v>0.36097414149886042</v>
      </c>
      <c r="S177" s="9">
        <f t="shared" si="22"/>
        <v>-1.0189489534118839</v>
      </c>
      <c r="T177" s="9">
        <f t="shared" si="16"/>
        <v>-0.79648490770012259</v>
      </c>
      <c r="U177" s="9">
        <f t="shared" si="23"/>
        <v>0.45091117608051245</v>
      </c>
    </row>
    <row r="178" spans="4:21" ht="14.4" x14ac:dyDescent="0.3">
      <c r="D178" s="10"/>
      <c r="E178" s="10" t="s">
        <v>507</v>
      </c>
      <c r="F178" s="10">
        <v>58640.961074735176</v>
      </c>
      <c r="G178" s="10">
        <v>168151.6808811923</v>
      </c>
      <c r="H178" s="9">
        <f t="shared" si="17"/>
        <v>0.34873847687652909</v>
      </c>
      <c r="I178" s="9">
        <f t="shared" si="18"/>
        <v>-1.0534329876066881</v>
      </c>
      <c r="L178" s="9">
        <f t="shared" si="19"/>
        <v>0.36686034257545763</v>
      </c>
      <c r="M178" s="9">
        <f t="shared" si="20"/>
        <v>0.36686034257545763</v>
      </c>
      <c r="R178" s="9">
        <f t="shared" si="21"/>
        <v>0.36686034257545763</v>
      </c>
      <c r="S178" s="9">
        <f t="shared" si="22"/>
        <v>-1.0027740412920354</v>
      </c>
      <c r="T178" s="9">
        <f t="shared" si="16"/>
        <v>-0.78030999558027414</v>
      </c>
      <c r="U178" s="9">
        <f t="shared" si="23"/>
        <v>0.45826392949125283</v>
      </c>
    </row>
    <row r="179" spans="4:21" ht="14.4" x14ac:dyDescent="0.3">
      <c r="D179" s="10"/>
      <c r="E179" s="10" t="s">
        <v>508</v>
      </c>
      <c r="F179" s="10">
        <v>64315.892791645027</v>
      </c>
      <c r="G179" s="10">
        <v>172300.5989527413</v>
      </c>
      <c r="H179" s="9">
        <f t="shared" si="17"/>
        <v>0.37327724443538135</v>
      </c>
      <c r="I179" s="9">
        <f t="shared" si="18"/>
        <v>-0.98543385276749751</v>
      </c>
      <c r="L179" s="9">
        <f t="shared" si="19"/>
        <v>0.3926742440228948</v>
      </c>
      <c r="M179" s="9">
        <f t="shared" si="20"/>
        <v>0.3926742440228948</v>
      </c>
      <c r="R179" s="9">
        <f t="shared" si="21"/>
        <v>0.3926742440228948</v>
      </c>
      <c r="S179" s="9">
        <f t="shared" si="22"/>
        <v>-0.93477490645284467</v>
      </c>
      <c r="T179" s="9">
        <f t="shared" si="16"/>
        <v>-0.71231086074108341</v>
      </c>
      <c r="U179" s="9">
        <f t="shared" si="23"/>
        <v>0.4905093878849176</v>
      </c>
    </row>
    <row r="180" spans="4:21" ht="14.4" x14ac:dyDescent="0.3">
      <c r="D180" s="10">
        <v>1943</v>
      </c>
      <c r="E180" s="10" t="s">
        <v>505</v>
      </c>
      <c r="F180" s="10">
        <v>75082.983670343456</v>
      </c>
      <c r="G180" s="10">
        <v>173925.99043699342</v>
      </c>
      <c r="H180" s="9">
        <f t="shared" si="17"/>
        <v>0.43169501856333015</v>
      </c>
      <c r="I180" s="9">
        <f t="shared" si="18"/>
        <v>-0.84003591560395929</v>
      </c>
      <c r="L180" s="9">
        <f t="shared" si="19"/>
        <v>0.45412764262984778</v>
      </c>
      <c r="M180" s="9">
        <f t="shared" si="20"/>
        <v>0.45412764262984778</v>
      </c>
      <c r="R180" s="9">
        <f t="shared" si="21"/>
        <v>0.45412764262984778</v>
      </c>
      <c r="S180" s="9">
        <f t="shared" si="22"/>
        <v>-0.78937696928930645</v>
      </c>
      <c r="T180" s="9">
        <f t="shared" si="16"/>
        <v>-0.56691292357754519</v>
      </c>
      <c r="U180" s="9">
        <f t="shared" si="23"/>
        <v>0.56727395646300549</v>
      </c>
    </row>
    <row r="181" spans="4:21" ht="14.4" x14ac:dyDescent="0.3">
      <c r="D181" s="10"/>
      <c r="E181" s="10" t="s">
        <v>506</v>
      </c>
      <c r="F181" s="10">
        <v>82069.02460805382</v>
      </c>
      <c r="G181" s="10">
        <v>175551.38192124554</v>
      </c>
      <c r="H181" s="9">
        <f t="shared" si="17"/>
        <v>0.46749289985578679</v>
      </c>
      <c r="I181" s="9">
        <f t="shared" si="18"/>
        <v>-0.76037111784297906</v>
      </c>
      <c r="L181" s="9">
        <f t="shared" si="19"/>
        <v>0.49178572702606971</v>
      </c>
      <c r="M181" s="9">
        <f t="shared" si="20"/>
        <v>0.49178572702606971</v>
      </c>
      <c r="R181" s="9">
        <f t="shared" si="21"/>
        <v>0.49178572702606971</v>
      </c>
      <c r="S181" s="9">
        <f t="shared" si="22"/>
        <v>-0.70971217152832622</v>
      </c>
      <c r="T181" s="9">
        <f t="shared" si="16"/>
        <v>-0.48724812581656496</v>
      </c>
      <c r="U181" s="9">
        <f t="shared" si="23"/>
        <v>0.61431458672403272</v>
      </c>
    </row>
    <row r="182" spans="4:21" ht="14.4" x14ac:dyDescent="0.3">
      <c r="D182" s="10"/>
      <c r="E182" s="10" t="s">
        <v>507</v>
      </c>
      <c r="F182" s="10">
        <v>81322.942566162426</v>
      </c>
      <c r="G182" s="10">
        <v>177176.77340549766</v>
      </c>
      <c r="H182" s="9">
        <f t="shared" si="17"/>
        <v>0.45899324726972951</v>
      </c>
      <c r="I182" s="9">
        <f t="shared" si="18"/>
        <v>-0.77871978086046656</v>
      </c>
      <c r="L182" s="9">
        <f t="shared" si="19"/>
        <v>0.48284439801809409</v>
      </c>
      <c r="M182" s="9">
        <f t="shared" si="20"/>
        <v>0.48284439801809409</v>
      </c>
      <c r="R182" s="9">
        <f t="shared" si="21"/>
        <v>0.48284439801809409</v>
      </c>
      <c r="S182" s="9">
        <f t="shared" si="22"/>
        <v>-0.72806083454581372</v>
      </c>
      <c r="T182" s="9">
        <f t="shared" si="16"/>
        <v>-0.50559678883405246</v>
      </c>
      <c r="U182" s="9">
        <f t="shared" si="23"/>
        <v>0.60314551748830247</v>
      </c>
    </row>
    <row r="183" spans="4:21" ht="14.4" x14ac:dyDescent="0.3">
      <c r="D183" s="10"/>
      <c r="E183" s="10" t="s">
        <v>508</v>
      </c>
      <c r="F183" s="10">
        <v>77863.834917393207</v>
      </c>
      <c r="G183" s="10">
        <v>178802.16488974978</v>
      </c>
      <c r="H183" s="9">
        <f t="shared" si="17"/>
        <v>0.43547478838080289</v>
      </c>
      <c r="I183" s="9">
        <f t="shared" si="18"/>
        <v>-0.83131837556900723</v>
      </c>
      <c r="L183" s="9">
        <f t="shared" si="19"/>
        <v>0.45810382461731852</v>
      </c>
      <c r="M183" s="9">
        <f t="shared" si="20"/>
        <v>0.45810382461731852</v>
      </c>
      <c r="R183" s="9">
        <f t="shared" si="21"/>
        <v>0.45810382461731852</v>
      </c>
      <c r="S183" s="9">
        <f t="shared" si="22"/>
        <v>-0.78065942925435439</v>
      </c>
      <c r="T183" s="9">
        <f t="shared" si="16"/>
        <v>-0.55819538354259313</v>
      </c>
      <c r="U183" s="9">
        <f t="shared" si="23"/>
        <v>0.57224080779710929</v>
      </c>
    </row>
    <row r="184" spans="4:21" ht="14.4" x14ac:dyDescent="0.3">
      <c r="D184" s="10">
        <v>1944</v>
      </c>
      <c r="E184" s="10" t="s">
        <v>505</v>
      </c>
      <c r="F184" s="10">
        <v>82462.794896702137</v>
      </c>
      <c r="G184" s="10">
        <v>180946.39696967186</v>
      </c>
      <c r="H184" s="9">
        <f t="shared" si="17"/>
        <v>0.45573051620654043</v>
      </c>
      <c r="I184" s="9">
        <f t="shared" si="18"/>
        <v>-0.78585361739253157</v>
      </c>
      <c r="L184" s="9">
        <f t="shared" si="19"/>
        <v>0.47941212221562529</v>
      </c>
      <c r="M184" s="9">
        <f t="shared" si="20"/>
        <v>0.47941212221562529</v>
      </c>
      <c r="R184" s="9">
        <f t="shared" si="21"/>
        <v>0.47941212221562529</v>
      </c>
      <c r="S184" s="9">
        <f t="shared" si="22"/>
        <v>-0.73519467107787861</v>
      </c>
      <c r="T184" s="9">
        <f t="shared" si="16"/>
        <v>-0.51273062536611735</v>
      </c>
      <c r="U184" s="9">
        <f t="shared" si="23"/>
        <v>0.59885808705825105</v>
      </c>
    </row>
    <row r="185" spans="4:21" ht="14.4" x14ac:dyDescent="0.3">
      <c r="D185" s="10"/>
      <c r="E185" s="10" t="s">
        <v>506</v>
      </c>
      <c r="F185" s="10">
        <v>86347.405895968288</v>
      </c>
      <c r="G185" s="10">
        <v>183090.62904959393</v>
      </c>
      <c r="H185" s="9">
        <f t="shared" si="17"/>
        <v>0.47161018750216477</v>
      </c>
      <c r="I185" s="9">
        <f t="shared" si="18"/>
        <v>-0.75160250855443611</v>
      </c>
      <c r="L185" s="9">
        <f t="shared" si="19"/>
        <v>0.49611696563776642</v>
      </c>
      <c r="M185" s="9">
        <f t="shared" si="20"/>
        <v>0.49611696563776642</v>
      </c>
      <c r="R185" s="9">
        <f t="shared" si="21"/>
        <v>0.49611696563776642</v>
      </c>
      <c r="S185" s="9">
        <f t="shared" si="22"/>
        <v>-0.70094356223978327</v>
      </c>
      <c r="T185" s="9">
        <f t="shared" si="16"/>
        <v>-0.47847951652802201</v>
      </c>
      <c r="U185" s="9">
        <f t="shared" si="23"/>
        <v>0.61972495736215139</v>
      </c>
    </row>
    <row r="186" spans="4:21" ht="14.4" x14ac:dyDescent="0.3">
      <c r="D186" s="10"/>
      <c r="E186" s="10" t="s">
        <v>507</v>
      </c>
      <c r="F186" s="10">
        <v>85870.348404830336</v>
      </c>
      <c r="G186" s="10">
        <v>185234.86112951601</v>
      </c>
      <c r="H186" s="9">
        <f t="shared" si="17"/>
        <v>0.46357552720483797</v>
      </c>
      <c r="I186" s="9">
        <f t="shared" si="18"/>
        <v>-0.7687859575103434</v>
      </c>
      <c r="L186" s="9">
        <f t="shared" si="19"/>
        <v>0.48766479180379529</v>
      </c>
      <c r="M186" s="9">
        <f t="shared" si="20"/>
        <v>0.48766479180379529</v>
      </c>
      <c r="R186" s="9">
        <f t="shared" si="21"/>
        <v>0.48766479180379529</v>
      </c>
      <c r="S186" s="9">
        <f t="shared" si="22"/>
        <v>-0.71812701119569056</v>
      </c>
      <c r="T186" s="9">
        <f t="shared" si="16"/>
        <v>-0.4956629654839293</v>
      </c>
      <c r="U186" s="9">
        <f t="shared" si="23"/>
        <v>0.60916691675545354</v>
      </c>
    </row>
    <row r="187" spans="4:21" ht="14.4" x14ac:dyDescent="0.3">
      <c r="D187" s="10"/>
      <c r="E187" s="10" t="s">
        <v>508</v>
      </c>
      <c r="F187" s="10">
        <v>89277.901912958521</v>
      </c>
      <c r="G187" s="10">
        <v>187379.09320943808</v>
      </c>
      <c r="H187" s="9">
        <f t="shared" si="17"/>
        <v>0.47645604631659988</v>
      </c>
      <c r="I187" s="9">
        <f t="shared" si="18"/>
        <v>-0.74137980291984185</v>
      </c>
      <c r="L187" s="9">
        <f t="shared" si="19"/>
        <v>0.50121463493040763</v>
      </c>
      <c r="M187" s="9">
        <f t="shared" si="20"/>
        <v>0.50121463493040763</v>
      </c>
      <c r="R187" s="9">
        <f t="shared" si="21"/>
        <v>0.50121463493040763</v>
      </c>
      <c r="S187" s="9">
        <f t="shared" si="22"/>
        <v>-0.69072085660518912</v>
      </c>
      <c r="T187" s="9">
        <f t="shared" si="16"/>
        <v>-0.46825681089342786</v>
      </c>
      <c r="U187" s="9">
        <f t="shared" si="23"/>
        <v>0.62609271558014989</v>
      </c>
    </row>
    <row r="188" spans="4:21" ht="14.4" x14ac:dyDescent="0.3">
      <c r="D188" s="10">
        <v>1945</v>
      </c>
      <c r="E188" s="10" t="s">
        <v>505</v>
      </c>
      <c r="F188" s="10">
        <v>91892.555402933634</v>
      </c>
      <c r="G188" s="10">
        <v>192781.06990707855</v>
      </c>
      <c r="H188" s="9">
        <f t="shared" si="17"/>
        <v>0.47666793968529331</v>
      </c>
      <c r="I188" s="9">
        <f t="shared" si="18"/>
        <v>-0.74093517373141249</v>
      </c>
      <c r="L188" s="9">
        <f t="shared" si="19"/>
        <v>0.50143753913795186</v>
      </c>
      <c r="M188" s="9">
        <f t="shared" si="20"/>
        <v>0.50143753913795186</v>
      </c>
      <c r="R188" s="9">
        <f t="shared" si="21"/>
        <v>0.50143753913795186</v>
      </c>
      <c r="S188" s="9">
        <f t="shared" si="22"/>
        <v>-0.69027622741675976</v>
      </c>
      <c r="T188" s="9">
        <f t="shared" si="16"/>
        <v>-0.4678121817049985</v>
      </c>
      <c r="U188" s="9">
        <f t="shared" si="23"/>
        <v>0.62637115657306897</v>
      </c>
    </row>
    <row r="189" spans="4:21" ht="14.4" x14ac:dyDescent="0.3">
      <c r="D189" s="10"/>
      <c r="E189" s="10" t="s">
        <v>506</v>
      </c>
      <c r="F189" s="10">
        <v>99544.771071806783</v>
      </c>
      <c r="G189" s="10">
        <v>198183.04660471901</v>
      </c>
      <c r="H189" s="9">
        <f t="shared" si="17"/>
        <v>0.50228701585333524</v>
      </c>
      <c r="I189" s="9">
        <f t="shared" si="18"/>
        <v>-0.68858357794639236</v>
      </c>
      <c r="L189" s="9">
        <f t="shared" si="19"/>
        <v>0.52838788641151124</v>
      </c>
      <c r="M189" s="9">
        <f t="shared" si="20"/>
        <v>0.52838788641151124</v>
      </c>
      <c r="R189" s="9">
        <f t="shared" si="21"/>
        <v>0.52838788641151124</v>
      </c>
      <c r="S189" s="9">
        <f t="shared" si="22"/>
        <v>-0.63792463163173951</v>
      </c>
      <c r="T189" s="9">
        <f t="shared" si="16"/>
        <v>-0.41546058591997825</v>
      </c>
      <c r="U189" s="9">
        <f t="shared" si="23"/>
        <v>0.6600362073006355</v>
      </c>
    </row>
    <row r="190" spans="4:21" ht="14.4" x14ac:dyDescent="0.3">
      <c r="D190" s="10"/>
      <c r="E190" s="10" t="s">
        <v>507</v>
      </c>
      <c r="F190" s="10">
        <v>104492.32430599202</v>
      </c>
      <c r="G190" s="10">
        <v>203585.02330235948</v>
      </c>
      <c r="H190" s="9">
        <f t="shared" si="17"/>
        <v>0.51326135199445677</v>
      </c>
      <c r="I190" s="9">
        <f t="shared" si="18"/>
        <v>-0.66697010546221214</v>
      </c>
      <c r="L190" s="9">
        <f t="shared" si="19"/>
        <v>0.53993249356908479</v>
      </c>
      <c r="M190" s="9">
        <f t="shared" si="20"/>
        <v>0.53993249356908479</v>
      </c>
      <c r="R190" s="9">
        <f t="shared" si="21"/>
        <v>0.53993249356908479</v>
      </c>
      <c r="S190" s="9">
        <f t="shared" si="22"/>
        <v>-0.61631115914755918</v>
      </c>
      <c r="T190" s="9">
        <f t="shared" si="16"/>
        <v>-0.39384711343579792</v>
      </c>
      <c r="U190" s="9">
        <f t="shared" si="23"/>
        <v>0.67445716379683773</v>
      </c>
    </row>
    <row r="191" spans="4:21" ht="14.4" x14ac:dyDescent="0.3">
      <c r="D191" s="10"/>
      <c r="E191" s="10" t="s">
        <v>508</v>
      </c>
      <c r="F191" s="10">
        <v>114321.46339790666</v>
      </c>
      <c r="G191" s="10">
        <v>208986.99999999994</v>
      </c>
      <c r="H191" s="9">
        <f t="shared" si="17"/>
        <v>0.54702667341943134</v>
      </c>
      <c r="I191" s="9">
        <f t="shared" si="18"/>
        <v>-0.603257714642216</v>
      </c>
      <c r="J191" s="9">
        <f>'B. 103 q caL Q2 2023'!BF8/100</f>
        <v>0.52679328273981052</v>
      </c>
      <c r="K191" s="9">
        <f t="shared" ref="K191" si="24">H191/J191</f>
        <v>1.0384085965834426</v>
      </c>
      <c r="L191" s="9">
        <f t="shared" si="19"/>
        <v>0.57545239804329706</v>
      </c>
      <c r="M191" s="9">
        <f t="shared" si="20"/>
        <v>0.57545239804329706</v>
      </c>
      <c r="O191" s="9">
        <f>[1]Sheet1!BU8</f>
        <v>0.54820444382521238</v>
      </c>
      <c r="P191" s="9">
        <f>O191-H191</f>
        <v>1.1777704057810423E-3</v>
      </c>
      <c r="R191" s="9">
        <f t="shared" si="21"/>
        <v>0.57545239804329706</v>
      </c>
      <c r="S191" s="9">
        <f t="shared" si="22"/>
        <v>-0.55259876832756316</v>
      </c>
      <c r="T191" s="9">
        <f t="shared" si="16"/>
        <v>-0.3301347226158019</v>
      </c>
      <c r="U191" s="9">
        <f t="shared" si="23"/>
        <v>0.71882688467000189</v>
      </c>
    </row>
    <row r="192" spans="4:21" ht="14.4" x14ac:dyDescent="0.3">
      <c r="D192" s="10">
        <v>1946</v>
      </c>
      <c r="E192" s="10" t="s">
        <v>505</v>
      </c>
      <c r="F192" s="10">
        <v>114904.67701388687</v>
      </c>
      <c r="G192" s="10">
        <v>213002.99999999994</v>
      </c>
      <c r="H192" s="9">
        <f t="shared" si="17"/>
        <v>0.5394509796288639</v>
      </c>
      <c r="I192" s="9">
        <f t="shared" si="18"/>
        <v>-0.61720336100930473</v>
      </c>
      <c r="L192" s="9">
        <f t="shared" si="19"/>
        <v>0.56748304047728837</v>
      </c>
      <c r="M192" s="9">
        <f t="shared" si="20"/>
        <v>0.56748304047728837</v>
      </c>
      <c r="R192" s="9">
        <f t="shared" si="21"/>
        <v>0.56748304047728837</v>
      </c>
      <c r="S192" s="9">
        <f t="shared" si="22"/>
        <v>-0.56654441469465178</v>
      </c>
      <c r="T192" s="9">
        <f t="shared" si="16"/>
        <v>-0.34408036898289052</v>
      </c>
      <c r="U192" s="9">
        <f t="shared" si="23"/>
        <v>0.70887195444210782</v>
      </c>
    </row>
    <row r="193" spans="4:21" ht="14.4" x14ac:dyDescent="0.3">
      <c r="D193" s="10"/>
      <c r="E193" s="10" t="s">
        <v>506</v>
      </c>
      <c r="F193" s="10">
        <v>121787.15909401128</v>
      </c>
      <c r="G193" s="10">
        <v>217018.99999999994</v>
      </c>
      <c r="H193" s="9">
        <f t="shared" si="17"/>
        <v>0.56118201214645402</v>
      </c>
      <c r="I193" s="9">
        <f t="shared" si="18"/>
        <v>-0.57770998375067695</v>
      </c>
      <c r="L193" s="9">
        <f t="shared" si="19"/>
        <v>0.59034330558289094</v>
      </c>
      <c r="M193" s="9">
        <f t="shared" si="20"/>
        <v>0.59034330558289094</v>
      </c>
      <c r="R193" s="9">
        <f t="shared" si="21"/>
        <v>0.59034330558289094</v>
      </c>
      <c r="S193" s="9">
        <f t="shared" si="22"/>
        <v>-0.52705103743602399</v>
      </c>
      <c r="T193" s="9">
        <f t="shared" si="16"/>
        <v>-0.30458699172426273</v>
      </c>
      <c r="U193" s="9">
        <f t="shared" si="23"/>
        <v>0.7374278753218646</v>
      </c>
    </row>
    <row r="194" spans="4:21" ht="14.4" x14ac:dyDescent="0.3">
      <c r="D194" s="10"/>
      <c r="E194" s="10" t="s">
        <v>507</v>
      </c>
      <c r="F194" s="10">
        <v>98911.099608645352</v>
      </c>
      <c r="G194" s="10">
        <v>221034.99999999994</v>
      </c>
      <c r="H194" s="9">
        <f t="shared" si="17"/>
        <v>0.44749066712803576</v>
      </c>
      <c r="I194" s="9">
        <f t="shared" si="18"/>
        <v>-0.80409959706451595</v>
      </c>
      <c r="L194" s="9">
        <f t="shared" si="19"/>
        <v>0.4707440971591858</v>
      </c>
      <c r="M194" s="9">
        <f t="shared" si="20"/>
        <v>0.4707440971591858</v>
      </c>
      <c r="R194" s="9">
        <f t="shared" si="21"/>
        <v>0.4707440971591858</v>
      </c>
      <c r="S194" s="9">
        <f t="shared" si="22"/>
        <v>-0.75344065074986311</v>
      </c>
      <c r="T194" s="9">
        <f t="shared" si="16"/>
        <v>-0.53097660503810185</v>
      </c>
      <c r="U194" s="9">
        <f t="shared" si="23"/>
        <v>0.5880304157013353</v>
      </c>
    </row>
    <row r="195" spans="4:21" ht="14.4" x14ac:dyDescent="0.3">
      <c r="D195" s="10"/>
      <c r="E195" s="10" t="s">
        <v>508</v>
      </c>
      <c r="F195" s="10">
        <v>99173.289402173905</v>
      </c>
      <c r="G195" s="10">
        <v>225050.99999999994</v>
      </c>
      <c r="H195" s="9">
        <f t="shared" si="17"/>
        <v>0.44067028985507256</v>
      </c>
      <c r="I195" s="9">
        <f t="shared" si="18"/>
        <v>-0.81945832521098061</v>
      </c>
      <c r="J195" s="9">
        <f>'B. 103 q caL Q2 2023'!BF12/100</f>
        <v>0.46327484686232412</v>
      </c>
      <c r="K195" s="9">
        <f>H195/J195</f>
        <v>0.9512070271884</v>
      </c>
      <c r="L195" s="9">
        <f t="shared" si="19"/>
        <v>0.46356930542050701</v>
      </c>
      <c r="M195" s="9">
        <f t="shared" si="20"/>
        <v>0.46356930542050701</v>
      </c>
      <c r="O195" s="9">
        <f>[1]Sheet1!BU12</f>
        <v>0.48209356550367594</v>
      </c>
      <c r="P195" s="9">
        <f t="shared" ref="P195:P255" si="25">O195-H195</f>
        <v>4.1423275648603375E-2</v>
      </c>
      <c r="R195" s="9">
        <f t="shared" si="21"/>
        <v>0.46356930542050701</v>
      </c>
      <c r="S195" s="9">
        <f t="shared" si="22"/>
        <v>-0.76879937889632777</v>
      </c>
      <c r="T195" s="9">
        <f t="shared" si="16"/>
        <v>-0.54633533318456651</v>
      </c>
      <c r="U195" s="9">
        <f t="shared" si="23"/>
        <v>0.57906801809693342</v>
      </c>
    </row>
    <row r="196" spans="4:21" ht="14.4" x14ac:dyDescent="0.3">
      <c r="D196" s="10">
        <v>1947</v>
      </c>
      <c r="E196" s="10" t="s">
        <v>505</v>
      </c>
      <c r="F196" s="10">
        <v>96659.832251294458</v>
      </c>
      <c r="G196" s="10">
        <v>234195.99999999994</v>
      </c>
      <c r="H196" s="9">
        <f t="shared" si="17"/>
        <v>0.41273050031296216</v>
      </c>
      <c r="I196" s="9">
        <f t="shared" si="18"/>
        <v>-0.8849604406341528</v>
      </c>
      <c r="L196" s="9">
        <f t="shared" si="19"/>
        <v>0.4341776510934342</v>
      </c>
      <c r="M196" s="9">
        <f t="shared" si="20"/>
        <v>0.4341776510934342</v>
      </c>
      <c r="R196" s="9">
        <f t="shared" si="21"/>
        <v>0.4341776510934342</v>
      </c>
      <c r="S196" s="9">
        <f t="shared" si="22"/>
        <v>-0.83430149431949996</v>
      </c>
      <c r="T196" s="9">
        <f t="shared" si="16"/>
        <v>-0.6118374486077387</v>
      </c>
      <c r="U196" s="9">
        <f t="shared" si="23"/>
        <v>0.54235340645039776</v>
      </c>
    </row>
    <row r="197" spans="4:21" ht="14.4" x14ac:dyDescent="0.3">
      <c r="D197" s="10"/>
      <c r="E197" s="10" t="s">
        <v>506</v>
      </c>
      <c r="F197" s="10">
        <v>94619.519169472944</v>
      </c>
      <c r="G197" s="10">
        <v>243340.99999999994</v>
      </c>
      <c r="H197" s="9">
        <f t="shared" si="17"/>
        <v>0.38883508808409994</v>
      </c>
      <c r="I197" s="9">
        <f t="shared" si="18"/>
        <v>-0.94459996333799356</v>
      </c>
      <c r="L197" s="9">
        <f t="shared" si="19"/>
        <v>0.40904053632830356</v>
      </c>
      <c r="M197" s="9">
        <f t="shared" si="20"/>
        <v>0.40904053632830356</v>
      </c>
      <c r="R197" s="9">
        <f t="shared" si="21"/>
        <v>0.40904053632830356</v>
      </c>
      <c r="S197" s="9">
        <f t="shared" si="22"/>
        <v>-0.89394101702334072</v>
      </c>
      <c r="T197" s="9">
        <f t="shared" si="16"/>
        <v>-0.67147697131157946</v>
      </c>
      <c r="U197" s="9">
        <f t="shared" si="23"/>
        <v>0.51095335675445119</v>
      </c>
    </row>
    <row r="198" spans="4:21" ht="14.4" x14ac:dyDescent="0.3">
      <c r="D198" s="10"/>
      <c r="E198" s="10" t="s">
        <v>507</v>
      </c>
      <c r="F198" s="10">
        <v>96022.234413225233</v>
      </c>
      <c r="G198" s="10">
        <v>252485.99999999994</v>
      </c>
      <c r="H198" s="9">
        <f t="shared" si="17"/>
        <v>0.38030716322182323</v>
      </c>
      <c r="I198" s="9">
        <f t="shared" si="18"/>
        <v>-0.96677602851186761</v>
      </c>
      <c r="L198" s="9">
        <f t="shared" si="19"/>
        <v>0.40006946590196729</v>
      </c>
      <c r="M198" s="9">
        <f t="shared" si="20"/>
        <v>0.40006946590196729</v>
      </c>
      <c r="R198" s="9">
        <f t="shared" si="21"/>
        <v>0.40006946590196729</v>
      </c>
      <c r="S198" s="9">
        <f t="shared" si="22"/>
        <v>-0.91611708219721477</v>
      </c>
      <c r="T198" s="9">
        <f t="shared" si="16"/>
        <v>-0.69365303648545351</v>
      </c>
      <c r="U198" s="9">
        <f t="shared" si="23"/>
        <v>0.49974713599901466</v>
      </c>
    </row>
    <row r="199" spans="4:21" ht="14.4" x14ac:dyDescent="0.3">
      <c r="D199" s="10"/>
      <c r="E199" s="10" t="s">
        <v>508</v>
      </c>
      <c r="F199" s="10">
        <v>95830.95506180446</v>
      </c>
      <c r="G199" s="10">
        <v>261630.99999999994</v>
      </c>
      <c r="H199" s="9">
        <f t="shared" si="17"/>
        <v>0.36628287573645507</v>
      </c>
      <c r="I199" s="9">
        <f t="shared" si="18"/>
        <v>-1.0043493595763773</v>
      </c>
      <c r="J199" s="9">
        <f>'B. 103 q caL Q2 2023'!BF16/100</f>
        <v>0.38792117750166077</v>
      </c>
      <c r="K199" s="9">
        <f t="shared" ref="K199:K215" si="26">H199/J199</f>
        <v>0.94421984923699331</v>
      </c>
      <c r="L199" s="9">
        <f t="shared" si="19"/>
        <v>0.38531641955807205</v>
      </c>
      <c r="M199" s="9">
        <f t="shared" si="20"/>
        <v>0.38531641955807205</v>
      </c>
      <c r="O199" s="9">
        <f>[1]Sheet1!BU16</f>
        <v>0.40366202220842379</v>
      </c>
      <c r="P199" s="9">
        <f t="shared" si="25"/>
        <v>3.7379146471968716E-2</v>
      </c>
      <c r="R199" s="9">
        <f t="shared" si="21"/>
        <v>0.38531641955807205</v>
      </c>
      <c r="S199" s="9">
        <f t="shared" si="22"/>
        <v>-0.95369041326172432</v>
      </c>
      <c r="T199" s="9">
        <f t="shared" si="16"/>
        <v>-0.73122636754996306</v>
      </c>
      <c r="U199" s="9">
        <f t="shared" si="23"/>
        <v>0.48131835478473173</v>
      </c>
    </row>
    <row r="200" spans="4:21" ht="14.4" x14ac:dyDescent="0.3">
      <c r="D200" s="10">
        <v>1948</v>
      </c>
      <c r="E200" s="10" t="s">
        <v>505</v>
      </c>
      <c r="F200" s="10">
        <v>89874.237364708199</v>
      </c>
      <c r="G200" s="10">
        <v>267420.99999999994</v>
      </c>
      <c r="H200" s="9">
        <f t="shared" si="17"/>
        <v>0.33607771029465983</v>
      </c>
      <c r="I200" s="9">
        <f t="shared" si="18"/>
        <v>-1.0904128651213081</v>
      </c>
      <c r="L200" s="9">
        <f t="shared" si="19"/>
        <v>0.35354167121148039</v>
      </c>
      <c r="M200" s="9">
        <f t="shared" si="20"/>
        <v>0.35354167121148039</v>
      </c>
      <c r="R200" s="9">
        <f t="shared" si="21"/>
        <v>0.35354167121148039</v>
      </c>
      <c r="S200" s="9">
        <f t="shared" si="22"/>
        <v>-1.0397539188066554</v>
      </c>
      <c r="T200" s="9">
        <f t="shared" ref="T200:T263" si="27">S200-$S$505</f>
        <v>-0.81728987309489409</v>
      </c>
      <c r="U200" s="9">
        <f t="shared" si="23"/>
        <v>0.44162689908341191</v>
      </c>
    </row>
    <row r="201" spans="4:21" ht="14.4" x14ac:dyDescent="0.3">
      <c r="D201" s="10"/>
      <c r="E201" s="10" t="s">
        <v>506</v>
      </c>
      <c r="F201" s="10">
        <v>105712.21485834908</v>
      </c>
      <c r="G201" s="10">
        <v>273210.99999999994</v>
      </c>
      <c r="H201" s="9">
        <f t="shared" ref="H201:H219" si="28">F201/G201</f>
        <v>0.38692517818956446</v>
      </c>
      <c r="I201" s="9">
        <f t="shared" ref="I201:I219" si="29">LN(H201)</f>
        <v>-0.94952394265601925</v>
      </c>
      <c r="L201" s="9">
        <f t="shared" ref="L201:L214" si="30">H201/$K$9</f>
        <v>0.4070313797692881</v>
      </c>
      <c r="M201" s="9">
        <f t="shared" ref="M201:M214" si="31">L201</f>
        <v>0.4070313797692881</v>
      </c>
      <c r="R201" s="9">
        <f t="shared" ref="R201:R214" si="32">L201</f>
        <v>0.4070313797692881</v>
      </c>
      <c r="S201" s="9">
        <f t="shared" ref="S201:S264" si="33">LN(R201)</f>
        <v>-0.89886499634136641</v>
      </c>
      <c r="T201" s="9">
        <f t="shared" si="27"/>
        <v>-0.67640095062960515</v>
      </c>
      <c r="U201" s="9">
        <f t="shared" ref="U201:U264" si="34">EXP(T201)</f>
        <v>0.50844361701743346</v>
      </c>
    </row>
    <row r="202" spans="4:21" ht="14.4" x14ac:dyDescent="0.3">
      <c r="D202" s="10"/>
      <c r="E202" s="10" t="s">
        <v>507</v>
      </c>
      <c r="F202" s="10">
        <v>99050.208452293795</v>
      </c>
      <c r="G202" s="10">
        <v>279000.99999999994</v>
      </c>
      <c r="H202" s="9">
        <f t="shared" si="28"/>
        <v>0.35501739582400715</v>
      </c>
      <c r="I202" s="9">
        <f t="shared" si="29"/>
        <v>-1.0355884883861488</v>
      </c>
      <c r="L202" s="9">
        <f t="shared" si="30"/>
        <v>0.37346553961797063</v>
      </c>
      <c r="M202" s="9">
        <f t="shared" si="31"/>
        <v>0.37346553961797063</v>
      </c>
      <c r="R202" s="9">
        <f t="shared" si="32"/>
        <v>0.37346553961797063</v>
      </c>
      <c r="S202" s="9">
        <f t="shared" si="33"/>
        <v>-0.98492954207149597</v>
      </c>
      <c r="T202" s="9">
        <f t="shared" si="27"/>
        <v>-0.76246549635973471</v>
      </c>
      <c r="U202" s="9">
        <f t="shared" si="34"/>
        <v>0.4665148173645951</v>
      </c>
    </row>
    <row r="203" spans="4:21" ht="14.4" x14ac:dyDescent="0.3">
      <c r="D203" s="10"/>
      <c r="E203" s="10" t="s">
        <v>508</v>
      </c>
      <c r="F203" s="10">
        <v>95467.808781113112</v>
      </c>
      <c r="G203" s="10">
        <v>284790.99999999994</v>
      </c>
      <c r="H203" s="9">
        <f t="shared" si="28"/>
        <v>0.3352205960901613</v>
      </c>
      <c r="I203" s="9">
        <f t="shared" si="29"/>
        <v>-1.0929664680787667</v>
      </c>
      <c r="J203" s="9">
        <f>'B. 103 q caL Q2 2023'!BF20/100</f>
        <v>0.35228231013556388</v>
      </c>
      <c r="K203" s="9">
        <f t="shared" si="26"/>
        <v>0.9515680647182172</v>
      </c>
      <c r="L203" s="9">
        <f t="shared" si="30"/>
        <v>0.35264001787656624</v>
      </c>
      <c r="M203" s="9">
        <f t="shared" si="31"/>
        <v>0.35264001787656624</v>
      </c>
      <c r="O203" s="9">
        <f>[1]Sheet1!BU20</f>
        <v>0.36655479080879283</v>
      </c>
      <c r="P203" s="9">
        <f t="shared" si="25"/>
        <v>3.1334194718631525E-2</v>
      </c>
      <c r="R203" s="9">
        <f t="shared" si="32"/>
        <v>0.35264001787656624</v>
      </c>
      <c r="S203" s="9">
        <f t="shared" si="33"/>
        <v>-1.0423075217641138</v>
      </c>
      <c r="T203" s="9">
        <f t="shared" si="27"/>
        <v>-0.81984347605235253</v>
      </c>
      <c r="U203" s="9">
        <f t="shared" si="34"/>
        <v>0.44050059800274483</v>
      </c>
    </row>
    <row r="204" spans="4:21" ht="14.4" x14ac:dyDescent="0.3">
      <c r="D204" s="10">
        <v>1949</v>
      </c>
      <c r="E204" s="10" t="s">
        <v>505</v>
      </c>
      <c r="F204" s="10">
        <v>94504.662100190122</v>
      </c>
      <c r="G204" s="10">
        <v>287075.49999999994</v>
      </c>
      <c r="H204" s="9">
        <f t="shared" si="28"/>
        <v>0.32919793608367881</v>
      </c>
      <c r="I204" s="9">
        <f t="shared" si="29"/>
        <v>-1.1110960796895233</v>
      </c>
      <c r="L204" s="9">
        <f t="shared" si="30"/>
        <v>0.34630439602897772</v>
      </c>
      <c r="M204" s="9">
        <f t="shared" si="31"/>
        <v>0.34630439602897772</v>
      </c>
      <c r="R204" s="9">
        <f t="shared" si="32"/>
        <v>0.34630439602897772</v>
      </c>
      <c r="S204" s="9">
        <f t="shared" si="33"/>
        <v>-1.0604371333748703</v>
      </c>
      <c r="T204" s="9">
        <f t="shared" si="27"/>
        <v>-0.83797308766310907</v>
      </c>
      <c r="U204" s="9">
        <f t="shared" si="34"/>
        <v>0.43258645022851555</v>
      </c>
    </row>
    <row r="205" spans="4:21" ht="14.4" x14ac:dyDescent="0.3">
      <c r="D205" s="10"/>
      <c r="E205" s="10" t="s">
        <v>506</v>
      </c>
      <c r="F205" s="10">
        <v>88546.621699507436</v>
      </c>
      <c r="G205" s="10">
        <v>289359.99999999994</v>
      </c>
      <c r="H205" s="9">
        <f t="shared" si="28"/>
        <v>0.30600850739392954</v>
      </c>
      <c r="I205" s="9">
        <f t="shared" si="29"/>
        <v>-1.1841423754752769</v>
      </c>
      <c r="L205" s="9">
        <f t="shared" si="30"/>
        <v>0.32190995057103483</v>
      </c>
      <c r="M205" s="9">
        <f t="shared" si="31"/>
        <v>0.32190995057103483</v>
      </c>
      <c r="R205" s="9">
        <f t="shared" si="32"/>
        <v>0.32190995057103483</v>
      </c>
      <c r="S205" s="9">
        <f t="shared" si="33"/>
        <v>-1.1334834291606239</v>
      </c>
      <c r="T205" s="9">
        <f t="shared" si="27"/>
        <v>-0.91101938344886269</v>
      </c>
      <c r="U205" s="9">
        <f t="shared" si="34"/>
        <v>0.40211410657088081</v>
      </c>
    </row>
    <row r="206" spans="4:21" ht="14.4" x14ac:dyDescent="0.3">
      <c r="D206" s="10"/>
      <c r="E206" s="10" t="s">
        <v>507</v>
      </c>
      <c r="F206" s="10">
        <v>98180.89979422836</v>
      </c>
      <c r="G206" s="10">
        <v>291644.49999999994</v>
      </c>
      <c r="H206" s="9">
        <f t="shared" si="28"/>
        <v>0.3366458129477099</v>
      </c>
      <c r="I206" s="9">
        <f t="shared" si="29"/>
        <v>-1.088723901472886</v>
      </c>
      <c r="L206" s="9">
        <f t="shared" si="30"/>
        <v>0.35413929478253753</v>
      </c>
      <c r="M206" s="9">
        <f t="shared" si="31"/>
        <v>0.35413929478253753</v>
      </c>
      <c r="R206" s="9">
        <f t="shared" si="32"/>
        <v>0.35413929478253753</v>
      </c>
      <c r="S206" s="9">
        <f t="shared" si="33"/>
        <v>-1.038064955158233</v>
      </c>
      <c r="T206" s="9">
        <f t="shared" si="27"/>
        <v>-0.81560090944647179</v>
      </c>
      <c r="U206" s="9">
        <f t="shared" si="34"/>
        <v>0.44237342110895062</v>
      </c>
    </row>
    <row r="207" spans="4:21" ht="14.4" x14ac:dyDescent="0.3">
      <c r="D207" s="10"/>
      <c r="E207" s="10" t="s">
        <v>508</v>
      </c>
      <c r="F207" s="10">
        <v>104836.15768860794</v>
      </c>
      <c r="G207" s="10">
        <v>293928.99999999994</v>
      </c>
      <c r="H207" s="9">
        <f t="shared" si="28"/>
        <v>0.3566717053730934</v>
      </c>
      <c r="I207" s="9">
        <f t="shared" si="29"/>
        <v>-1.0309395130798025</v>
      </c>
      <c r="J207" s="9">
        <f>'B. 103 q caL Q2 2023'!BF24/100</f>
        <v>0.37685483617129134</v>
      </c>
      <c r="K207" s="9">
        <f t="shared" si="26"/>
        <v>0.94644322200226683</v>
      </c>
      <c r="L207" s="9">
        <f t="shared" si="30"/>
        <v>0.37520581380090373</v>
      </c>
      <c r="M207" s="9">
        <f t="shared" si="31"/>
        <v>0.37520581380090373</v>
      </c>
      <c r="O207" s="9">
        <f>[1]Sheet1!BU24</f>
        <v>0.39212659665553917</v>
      </c>
      <c r="P207" s="9">
        <f t="shared" si="25"/>
        <v>3.5454891282445777E-2</v>
      </c>
      <c r="R207" s="9">
        <f t="shared" si="32"/>
        <v>0.37520581380090373</v>
      </c>
      <c r="S207" s="9">
        <f t="shared" si="33"/>
        <v>-0.98028056676514963</v>
      </c>
      <c r="T207" s="9">
        <f t="shared" si="27"/>
        <v>-0.75781652105338837</v>
      </c>
      <c r="U207" s="9">
        <f t="shared" si="34"/>
        <v>0.4686886824377845</v>
      </c>
    </row>
    <row r="208" spans="4:21" ht="14.4" x14ac:dyDescent="0.3">
      <c r="D208" s="10">
        <v>1950</v>
      </c>
      <c r="E208" s="10" t="s">
        <v>505</v>
      </c>
      <c r="F208" s="10">
        <v>110467.18307269171</v>
      </c>
      <c r="G208" s="10">
        <v>299709.24999999994</v>
      </c>
      <c r="H208" s="9">
        <f t="shared" si="28"/>
        <v>0.36858116015001785</v>
      </c>
      <c r="I208" s="9">
        <f t="shared" si="29"/>
        <v>-0.99809434696255339</v>
      </c>
      <c r="L208" s="9">
        <f t="shared" si="30"/>
        <v>0.3877341321513228</v>
      </c>
      <c r="M208" s="9">
        <f t="shared" si="31"/>
        <v>0.3877341321513228</v>
      </c>
      <c r="R208" s="9">
        <f t="shared" si="32"/>
        <v>0.3877341321513228</v>
      </c>
      <c r="S208" s="9">
        <f t="shared" si="33"/>
        <v>-0.94743540064790055</v>
      </c>
      <c r="T208" s="9">
        <f t="shared" si="27"/>
        <v>-0.72497135493613929</v>
      </c>
      <c r="U208" s="9">
        <f t="shared" si="34"/>
        <v>0.48433844266227516</v>
      </c>
    </row>
    <row r="209" spans="4:21" ht="14.4" x14ac:dyDescent="0.3">
      <c r="D209" s="10"/>
      <c r="E209" s="10" t="s">
        <v>506</v>
      </c>
      <c r="F209" s="10">
        <v>119317.29168773731</v>
      </c>
      <c r="G209" s="10">
        <v>305489.49999999994</v>
      </c>
      <c r="H209" s="9">
        <f t="shared" si="28"/>
        <v>0.39057739034479855</v>
      </c>
      <c r="I209" s="9">
        <f t="shared" si="29"/>
        <v>-0.94012914663684499</v>
      </c>
      <c r="L209" s="9">
        <f t="shared" si="30"/>
        <v>0.41087337568103205</v>
      </c>
      <c r="M209" s="9">
        <f t="shared" si="31"/>
        <v>0.41087337568103205</v>
      </c>
      <c r="R209" s="9">
        <f t="shared" si="32"/>
        <v>0.41087337568103205</v>
      </c>
      <c r="S209" s="9">
        <f t="shared" si="33"/>
        <v>-0.88947020032219215</v>
      </c>
      <c r="T209" s="9">
        <f t="shared" si="27"/>
        <v>-0.66700615461043089</v>
      </c>
      <c r="U209" s="9">
        <f t="shared" si="34"/>
        <v>0.51324284969340184</v>
      </c>
    </row>
    <row r="210" spans="4:21" ht="14.4" x14ac:dyDescent="0.3">
      <c r="D210" s="10"/>
      <c r="E210" s="10" t="s">
        <v>507</v>
      </c>
      <c r="F210" s="10">
        <v>121482.06645688516</v>
      </c>
      <c r="G210" s="10">
        <v>311269.74999999994</v>
      </c>
      <c r="H210" s="9">
        <f t="shared" si="28"/>
        <v>0.39027906327834677</v>
      </c>
      <c r="I210" s="9">
        <f t="shared" si="29"/>
        <v>-0.9408932488724927</v>
      </c>
      <c r="L210" s="9">
        <f t="shared" si="30"/>
        <v>0.41055954633022951</v>
      </c>
      <c r="M210" s="9">
        <f t="shared" si="31"/>
        <v>0.41055954633022951</v>
      </c>
      <c r="R210" s="9">
        <f t="shared" si="32"/>
        <v>0.41055954633022951</v>
      </c>
      <c r="S210" s="9">
        <f t="shared" si="33"/>
        <v>-0.89023430255783975</v>
      </c>
      <c r="T210" s="9">
        <f t="shared" si="27"/>
        <v>-0.66777025684607849</v>
      </c>
      <c r="U210" s="9">
        <f t="shared" si="34"/>
        <v>0.51285082947535698</v>
      </c>
    </row>
    <row r="211" spans="4:21" ht="14.4" x14ac:dyDescent="0.3">
      <c r="D211" s="10"/>
      <c r="E211" s="10" t="s">
        <v>508</v>
      </c>
      <c r="F211" s="10">
        <v>125747.94614902945</v>
      </c>
      <c r="G211" s="10">
        <v>317049.99999999994</v>
      </c>
      <c r="H211" s="9">
        <f t="shared" si="28"/>
        <v>0.39661865998747664</v>
      </c>
      <c r="I211" s="9">
        <f t="shared" si="29"/>
        <v>-0.92478001411047273</v>
      </c>
      <c r="J211" s="9">
        <f>'B. 103 q caL Q2 2023'!BF28/100</f>
        <v>0.42534325475854784</v>
      </c>
      <c r="K211" s="9">
        <f t="shared" si="26"/>
        <v>0.93246726155942661</v>
      </c>
      <c r="L211" s="9">
        <f t="shared" si="30"/>
        <v>0.41722857419699128</v>
      </c>
      <c r="M211" s="9">
        <f t="shared" si="31"/>
        <v>0.41722857419699128</v>
      </c>
      <c r="O211" s="9">
        <f>[1]Sheet1!BU28</f>
        <v>0.4425781462754616</v>
      </c>
      <c r="P211" s="9">
        <f t="shared" si="25"/>
        <v>4.5959486287984963E-2</v>
      </c>
      <c r="R211" s="9">
        <f t="shared" si="32"/>
        <v>0.41722857419699128</v>
      </c>
      <c r="S211" s="9">
        <f t="shared" si="33"/>
        <v>-0.87412106779581977</v>
      </c>
      <c r="T211" s="9">
        <f t="shared" si="27"/>
        <v>-0.65165702208405851</v>
      </c>
      <c r="U211" s="9">
        <f t="shared" si="34"/>
        <v>0.52118145168067287</v>
      </c>
    </row>
    <row r="212" spans="4:21" ht="14.4" x14ac:dyDescent="0.3">
      <c r="D212" s="10">
        <v>1951</v>
      </c>
      <c r="E212" s="10" t="s">
        <v>505</v>
      </c>
      <c r="F212" s="10">
        <v>136948.27599460003</v>
      </c>
      <c r="G212" s="10">
        <v>325671.24999999994</v>
      </c>
      <c r="H212" s="9">
        <f t="shared" si="28"/>
        <v>0.42051079422761467</v>
      </c>
      <c r="I212" s="9">
        <f t="shared" si="29"/>
        <v>-0.86628512991616591</v>
      </c>
      <c r="L212" s="9">
        <f t="shared" si="30"/>
        <v>0.44236224063580848</v>
      </c>
      <c r="M212" s="9">
        <f t="shared" si="31"/>
        <v>0.44236224063580848</v>
      </c>
      <c r="R212" s="9">
        <f t="shared" si="32"/>
        <v>0.44236224063580848</v>
      </c>
      <c r="S212" s="9">
        <f t="shared" si="33"/>
        <v>-0.81562618360151307</v>
      </c>
      <c r="T212" s="9">
        <f t="shared" si="27"/>
        <v>-0.59316213788975181</v>
      </c>
      <c r="U212" s="9">
        <f t="shared" si="34"/>
        <v>0.55257719389667903</v>
      </c>
    </row>
    <row r="213" spans="4:21" ht="14.4" x14ac:dyDescent="0.3">
      <c r="D213" s="10"/>
      <c r="E213" s="10" t="s">
        <v>506</v>
      </c>
      <c r="F213" s="10">
        <v>136441.76364695473</v>
      </c>
      <c r="G213" s="10">
        <v>334292.49999999994</v>
      </c>
      <c r="H213" s="9">
        <f t="shared" si="28"/>
        <v>0.40815083690766246</v>
      </c>
      <c r="I213" s="9">
        <f t="shared" si="29"/>
        <v>-0.89611847459646032</v>
      </c>
      <c r="L213" s="9">
        <f t="shared" si="30"/>
        <v>0.42936000980304295</v>
      </c>
      <c r="M213" s="9">
        <f t="shared" si="31"/>
        <v>0.42936000980304295</v>
      </c>
      <c r="R213" s="9">
        <f t="shared" si="32"/>
        <v>0.42936000980304295</v>
      </c>
      <c r="S213" s="9">
        <f t="shared" si="33"/>
        <v>-0.84545952828180748</v>
      </c>
      <c r="T213" s="9">
        <f t="shared" si="27"/>
        <v>-0.62299548257004622</v>
      </c>
      <c r="U213" s="9">
        <f t="shared" si="34"/>
        <v>0.53633544546525824</v>
      </c>
    </row>
    <row r="214" spans="4:21" ht="14.4" x14ac:dyDescent="0.3">
      <c r="D214" s="10"/>
      <c r="E214" s="10" t="s">
        <v>507</v>
      </c>
      <c r="F214" s="10">
        <v>148661.3740338978</v>
      </c>
      <c r="G214" s="10">
        <v>342913.74999999994</v>
      </c>
      <c r="H214" s="9">
        <f t="shared" si="28"/>
        <v>0.43352409763066607</v>
      </c>
      <c r="I214" s="9">
        <f t="shared" si="29"/>
        <v>-0.83580789576981074</v>
      </c>
      <c r="L214" s="9">
        <f t="shared" si="30"/>
        <v>0.45605176806404252</v>
      </c>
      <c r="M214" s="9">
        <f t="shared" si="31"/>
        <v>0.45605176806404252</v>
      </c>
      <c r="R214" s="9">
        <f t="shared" si="32"/>
        <v>0.45605176806404252</v>
      </c>
      <c r="S214" s="9">
        <f t="shared" si="33"/>
        <v>-0.78514894945515779</v>
      </c>
      <c r="T214" s="9">
        <f t="shared" si="27"/>
        <v>-0.56268490374339653</v>
      </c>
      <c r="U214" s="9">
        <f t="shared" si="34"/>
        <v>0.56967747949337177</v>
      </c>
    </row>
    <row r="215" spans="4:21" ht="14.4" x14ac:dyDescent="0.3">
      <c r="D215" s="10"/>
      <c r="E215" s="10" t="s">
        <v>508</v>
      </c>
      <c r="F215" s="10">
        <v>148218.17572970813</v>
      </c>
      <c r="G215" s="10">
        <v>351534.99999999994</v>
      </c>
      <c r="H215" s="9">
        <f t="shared" si="28"/>
        <v>0.42163134746101572</v>
      </c>
      <c r="I215" s="9">
        <f t="shared" si="29"/>
        <v>-0.86362393095878953</v>
      </c>
      <c r="J215" s="9">
        <f>'B. 103 q caL Q2 2023'!BF32/100</f>
        <v>0.47379327097823642</v>
      </c>
      <c r="K215" s="9">
        <f t="shared" si="26"/>
        <v>0.88990573165059417</v>
      </c>
      <c r="M215" s="9">
        <f>J215</f>
        <v>0.47379327097823642</v>
      </c>
      <c r="O215" s="9">
        <f>[1]Sheet1!BU32</f>
        <v>0.49300485608399797</v>
      </c>
      <c r="P215" s="9">
        <f t="shared" si="25"/>
        <v>7.1373508622982251E-2</v>
      </c>
      <c r="R215" s="9">
        <f>O215</f>
        <v>0.49300485608399797</v>
      </c>
      <c r="S215" s="9">
        <f t="shared" si="33"/>
        <v>-0.70723625491899711</v>
      </c>
      <c r="T215" s="9">
        <f t="shared" si="27"/>
        <v>-0.48477220920723585</v>
      </c>
      <c r="U215" s="9">
        <f t="shared" si="34"/>
        <v>0.61583746289189845</v>
      </c>
    </row>
    <row r="216" spans="4:21" ht="14.4" x14ac:dyDescent="0.3">
      <c r="D216" s="10">
        <v>1952</v>
      </c>
      <c r="E216" s="10" t="s">
        <v>505</v>
      </c>
      <c r="F216" s="10">
        <v>134398.91636754226</v>
      </c>
      <c r="G216" s="10">
        <v>355809.74999999994</v>
      </c>
      <c r="H216" s="9">
        <f t="shared" si="28"/>
        <v>0.37772690705508288</v>
      </c>
      <c r="I216" s="9">
        <f t="shared" si="29"/>
        <v>-0.97358381257664739</v>
      </c>
      <c r="J216" s="9">
        <f>'B. 103 q caL Q2 2023'!BF33/100</f>
        <v>0.47238920513676386</v>
      </c>
      <c r="M216" s="9">
        <f t="shared" ref="M216:M279" si="35">J216</f>
        <v>0.47238920513676386</v>
      </c>
      <c r="O216" s="9">
        <f>[1]Sheet1!BU33</f>
        <v>0.49154542916090666</v>
      </c>
      <c r="P216" s="9">
        <f t="shared" si="25"/>
        <v>0.11381852210582377</v>
      </c>
      <c r="R216" s="9">
        <f t="shared" ref="R216:R279" si="36">O216</f>
        <v>0.49154542916090666</v>
      </c>
      <c r="S216" s="9">
        <f t="shared" si="33"/>
        <v>-0.71020091404082453</v>
      </c>
      <c r="T216" s="9">
        <f t="shared" si="27"/>
        <v>-0.48773686832906327</v>
      </c>
      <c r="U216" s="9">
        <f t="shared" si="34"/>
        <v>0.61401441842793159</v>
      </c>
    </row>
    <row r="217" spans="4:21" ht="14.4" x14ac:dyDescent="0.3">
      <c r="D217" s="10"/>
      <c r="E217" s="10" t="s">
        <v>506</v>
      </c>
      <c r="F217" s="10">
        <v>137616.36207646705</v>
      </c>
      <c r="G217" s="10">
        <v>360084.49999999994</v>
      </c>
      <c r="H217" s="9">
        <f t="shared" si="28"/>
        <v>0.38217796677298543</v>
      </c>
      <c r="I217" s="9">
        <f t="shared" si="29"/>
        <v>-0.96186889726002867</v>
      </c>
      <c r="J217" s="9">
        <f>'B. 103 q caL Q2 2023'!BF34/100</f>
        <v>0.49313160375382792</v>
      </c>
      <c r="M217" s="9">
        <f t="shared" si="35"/>
        <v>0.49313160375382792</v>
      </c>
      <c r="O217" s="9">
        <f>[1]Sheet1!BU34</f>
        <v>0.51313225102741977</v>
      </c>
      <c r="P217" s="9">
        <f t="shared" si="25"/>
        <v>0.13095428425443434</v>
      </c>
      <c r="R217" s="9">
        <f t="shared" si="36"/>
        <v>0.51313225102741977</v>
      </c>
      <c r="S217" s="9">
        <f t="shared" si="33"/>
        <v>-0.66722166776216751</v>
      </c>
      <c r="T217" s="9">
        <f t="shared" si="27"/>
        <v>-0.44475762205040625</v>
      </c>
      <c r="U217" s="9">
        <f t="shared" si="34"/>
        <v>0.64097961653118873</v>
      </c>
    </row>
    <row r="218" spans="4:21" ht="14.4" x14ac:dyDescent="0.3">
      <c r="D218" s="10"/>
      <c r="E218" s="10" t="s">
        <v>507</v>
      </c>
      <c r="F218" s="10">
        <v>139874.21871430901</v>
      </c>
      <c r="G218" s="10">
        <v>364359.24999999994</v>
      </c>
      <c r="H218" s="9">
        <f t="shared" si="28"/>
        <v>0.38389095024844033</v>
      </c>
      <c r="I218" s="9">
        <f t="shared" si="29"/>
        <v>-0.95739675045344486</v>
      </c>
      <c r="J218" s="9">
        <f>'B. 103 q caL Q2 2023'!BF35/100</f>
        <v>0.48991427313880176</v>
      </c>
      <c r="M218" s="9">
        <f t="shared" si="35"/>
        <v>0.48991427313880176</v>
      </c>
      <c r="O218" s="9">
        <f>[1]Sheet1!BU35</f>
        <v>0.5097789162745151</v>
      </c>
      <c r="P218" s="9">
        <f t="shared" si="25"/>
        <v>0.12588796602607477</v>
      </c>
      <c r="R218" s="9">
        <f t="shared" si="36"/>
        <v>0.5097789162745151</v>
      </c>
      <c r="S218" s="9">
        <f t="shared" si="33"/>
        <v>-0.67377814475192122</v>
      </c>
      <c r="T218" s="9">
        <f t="shared" si="27"/>
        <v>-0.45131409904015996</v>
      </c>
      <c r="U218" s="9">
        <f t="shared" si="34"/>
        <v>0.63679079538476135</v>
      </c>
    </row>
    <row r="219" spans="4:21" ht="14.4" x14ac:dyDescent="0.3">
      <c r="D219" s="10"/>
      <c r="E219" s="10" t="s">
        <v>508</v>
      </c>
      <c r="F219" s="10">
        <v>146986.46712351116</v>
      </c>
      <c r="G219" s="10">
        <v>368633.99999999994</v>
      </c>
      <c r="H219" s="9">
        <f t="shared" si="28"/>
        <v>0.39873280034807201</v>
      </c>
      <c r="I219" s="9">
        <f t="shared" si="29"/>
        <v>-0.91946375973670758</v>
      </c>
      <c r="J219" s="9">
        <f>'B. 103 q caL Q2 2023'!BF36/100</f>
        <v>0.44089424360005158</v>
      </c>
      <c r="M219" s="9">
        <f t="shared" si="35"/>
        <v>0.44089424360005158</v>
      </c>
      <c r="O219" s="9">
        <f>[1]Sheet1!BU36</f>
        <v>0.45874803512748119</v>
      </c>
      <c r="P219" s="9">
        <f t="shared" si="25"/>
        <v>6.0015234779409177E-2</v>
      </c>
      <c r="R219" s="9">
        <f t="shared" si="36"/>
        <v>0.45874803512748119</v>
      </c>
      <c r="S219" s="9">
        <f t="shared" si="33"/>
        <v>-0.77925416272338799</v>
      </c>
      <c r="T219" s="9">
        <f t="shared" si="27"/>
        <v>-0.55679011701162673</v>
      </c>
      <c r="U219" s="9">
        <f t="shared" si="34"/>
        <v>0.57304552393986319</v>
      </c>
    </row>
    <row r="220" spans="4:21" ht="14.4" x14ac:dyDescent="0.3">
      <c r="D220" s="9">
        <f>D216+1</f>
        <v>1953</v>
      </c>
      <c r="E220" s="10" t="s">
        <v>505</v>
      </c>
      <c r="J220" s="9">
        <f>'B. 103 q caL Q2 2023'!BF37/100</f>
        <v>0.42077282775016733</v>
      </c>
      <c r="M220" s="9">
        <f t="shared" si="35"/>
        <v>0.42077282775016733</v>
      </c>
      <c r="O220" s="9">
        <f>[1]Sheet1!BU37</f>
        <v>0.4377975176741094</v>
      </c>
      <c r="P220" s="9">
        <f t="shared" si="25"/>
        <v>0.4377975176741094</v>
      </c>
      <c r="R220" s="9">
        <f t="shared" si="36"/>
        <v>0.4377975176741094</v>
      </c>
      <c r="S220" s="9">
        <f t="shared" si="33"/>
        <v>-0.82599876390919913</v>
      </c>
      <c r="T220" s="9">
        <f t="shared" si="27"/>
        <v>-0.60353471819743787</v>
      </c>
      <c r="U220" s="9">
        <f t="shared" si="34"/>
        <v>0.54687516607109887</v>
      </c>
    </row>
    <row r="221" spans="4:21" ht="14.4" x14ac:dyDescent="0.3">
      <c r="E221" s="10" t="s">
        <v>506</v>
      </c>
      <c r="J221" s="9">
        <f>'B. 103 q caL Q2 2023'!BF38/100</f>
        <v>0.37748936864530486</v>
      </c>
      <c r="M221" s="9">
        <f t="shared" si="35"/>
        <v>0.37748936864530486</v>
      </c>
      <c r="O221" s="9">
        <f>[1]Sheet1!BU38</f>
        <v>0.39274486617875143</v>
      </c>
      <c r="P221" s="9">
        <f t="shared" si="25"/>
        <v>0.39274486617875143</v>
      </c>
      <c r="R221" s="9">
        <f t="shared" si="36"/>
        <v>0.39274486617875143</v>
      </c>
      <c r="S221" s="9">
        <f t="shared" si="33"/>
        <v>-0.93459507340541903</v>
      </c>
      <c r="T221" s="9">
        <f t="shared" si="27"/>
        <v>-0.71213102769365777</v>
      </c>
      <c r="U221" s="9">
        <f t="shared" si="34"/>
        <v>0.49059760561492566</v>
      </c>
    </row>
    <row r="222" spans="4:21" ht="14.4" x14ac:dyDescent="0.3">
      <c r="E222" s="10" t="s">
        <v>507</v>
      </c>
      <c r="I222" s="9">
        <f>AVERAGE(I8:I219)</f>
        <v>-0.51978207233990148</v>
      </c>
      <c r="J222" s="9">
        <f>'B. 103 q caL Q2 2023'!BF39/100</f>
        <v>0.3549125981530008</v>
      </c>
      <c r="M222" s="9">
        <f t="shared" si="35"/>
        <v>0.3549125981530008</v>
      </c>
      <c r="O222" s="9">
        <f>[1]Sheet1!BU39</f>
        <v>0.36924005398947146</v>
      </c>
      <c r="P222" s="9">
        <f t="shared" si="25"/>
        <v>0.36924005398947146</v>
      </c>
      <c r="R222" s="9">
        <f t="shared" si="36"/>
        <v>0.36924005398947146</v>
      </c>
      <c r="S222" s="9">
        <f t="shared" si="33"/>
        <v>-0.99630829364236717</v>
      </c>
      <c r="T222" s="9">
        <f t="shared" si="27"/>
        <v>-0.77384424793060591</v>
      </c>
      <c r="U222" s="9">
        <f t="shared" si="34"/>
        <v>0.46123654816130405</v>
      </c>
    </row>
    <row r="223" spans="4:21" ht="14.4" x14ac:dyDescent="0.3">
      <c r="E223" s="10" t="s">
        <v>508</v>
      </c>
      <c r="J223" s="9">
        <f>'B. 103 q caL Q2 2023'!BF40/100</f>
        <v>0.41182521213272205</v>
      </c>
      <c r="M223" s="9">
        <f t="shared" si="35"/>
        <v>0.41182521213272205</v>
      </c>
      <c r="O223" s="9">
        <f>[1]Sheet1!BU40</f>
        <v>0.42847470483331274</v>
      </c>
      <c r="P223" s="9">
        <f t="shared" si="25"/>
        <v>0.42847470483331274</v>
      </c>
      <c r="R223" s="9">
        <f t="shared" si="36"/>
        <v>0.42847470483331274</v>
      </c>
      <c r="S223" s="9">
        <f t="shared" si="33"/>
        <v>-0.84752357458100602</v>
      </c>
      <c r="T223" s="9">
        <f t="shared" si="27"/>
        <v>-0.62505952886924476</v>
      </c>
      <c r="U223" s="9">
        <f t="shared" si="34"/>
        <v>0.53522956595978066</v>
      </c>
    </row>
    <row r="224" spans="4:21" ht="14.4" x14ac:dyDescent="0.3">
      <c r="D224" s="9">
        <f>D220+1</f>
        <v>1954</v>
      </c>
      <c r="E224" s="10" t="s">
        <v>505</v>
      </c>
      <c r="J224" s="9">
        <f>'B. 103 q caL Q2 2023'!BF41/100</f>
        <v>0.45622594007277245</v>
      </c>
      <c r="M224" s="9">
        <f t="shared" si="35"/>
        <v>0.45622594007277245</v>
      </c>
      <c r="O224" s="9">
        <f>[1]Sheet1!BU41</f>
        <v>0.47468815192605962</v>
      </c>
      <c r="P224" s="9">
        <f t="shared" si="25"/>
        <v>0.47468815192605962</v>
      </c>
      <c r="R224" s="9">
        <f t="shared" si="36"/>
        <v>0.47468815192605962</v>
      </c>
      <c r="S224" s="9">
        <f t="shared" si="33"/>
        <v>-0.74509721281353403</v>
      </c>
      <c r="T224" s="9">
        <f t="shared" si="27"/>
        <v>-0.52263316710177277</v>
      </c>
      <c r="U224" s="9">
        <f t="shared" si="34"/>
        <v>0.59295713528870675</v>
      </c>
    </row>
    <row r="225" spans="4:21" ht="14.4" x14ac:dyDescent="0.3">
      <c r="E225" s="10" t="s">
        <v>506</v>
      </c>
      <c r="J225" s="9">
        <f>'B. 103 q caL Q2 2023'!BF42/100</f>
        <v>0.52085054249318641</v>
      </c>
      <c r="M225" s="9">
        <f t="shared" si="35"/>
        <v>0.52085054249318641</v>
      </c>
      <c r="O225" s="9">
        <f>[1]Sheet1!BU42</f>
        <v>0.54195039910971954</v>
      </c>
      <c r="P225" s="9">
        <f t="shared" si="25"/>
        <v>0.54195039910971954</v>
      </c>
      <c r="R225" s="9">
        <f t="shared" si="36"/>
        <v>0.54195039910971954</v>
      </c>
      <c r="S225" s="9">
        <f t="shared" si="33"/>
        <v>-0.61258079628791651</v>
      </c>
      <c r="T225" s="9">
        <f t="shared" si="27"/>
        <v>-0.39011675057615525</v>
      </c>
      <c r="U225" s="9">
        <f t="shared" si="34"/>
        <v>0.67697783233217612</v>
      </c>
    </row>
    <row r="226" spans="4:21" ht="14.4" x14ac:dyDescent="0.3">
      <c r="E226" s="10" t="s">
        <v>507</v>
      </c>
      <c r="J226" s="9">
        <f>'B. 103 q caL Q2 2023'!BF43/100</f>
        <v>0.61136687027939485</v>
      </c>
      <c r="M226" s="9">
        <f t="shared" si="35"/>
        <v>0.61136687027939485</v>
      </c>
      <c r="O226" s="9">
        <f>[1]Sheet1!BU43</f>
        <v>0.6361614100343973</v>
      </c>
      <c r="P226" s="9">
        <f t="shared" si="25"/>
        <v>0.6361614100343973</v>
      </c>
      <c r="R226" s="9">
        <f t="shared" si="36"/>
        <v>0.6361614100343973</v>
      </c>
      <c r="S226" s="9">
        <f t="shared" si="33"/>
        <v>-0.45230295847882745</v>
      </c>
      <c r="T226" s="9">
        <f t="shared" si="27"/>
        <v>-0.22983891276706622</v>
      </c>
      <c r="U226" s="9">
        <f t="shared" si="34"/>
        <v>0.79466160203210234</v>
      </c>
    </row>
    <row r="227" spans="4:21" ht="14.4" x14ac:dyDescent="0.3">
      <c r="E227" s="10" t="s">
        <v>508</v>
      </c>
      <c r="J227" s="9">
        <f>'B. 103 q caL Q2 2023'!BF44/100</f>
        <v>0.62393949600469845</v>
      </c>
      <c r="M227" s="9">
        <f t="shared" si="35"/>
        <v>0.62393949600469845</v>
      </c>
      <c r="O227" s="9">
        <f>[1]Sheet1!BU44</f>
        <v>0.64925063074104694</v>
      </c>
      <c r="P227" s="9">
        <f t="shared" si="25"/>
        <v>0.64925063074104694</v>
      </c>
      <c r="R227" s="9">
        <f t="shared" si="36"/>
        <v>0.64925063074104694</v>
      </c>
      <c r="S227" s="9">
        <f t="shared" si="33"/>
        <v>-0.43193645694795763</v>
      </c>
      <c r="T227" s="9">
        <f t="shared" si="27"/>
        <v>-0.20947241123619639</v>
      </c>
      <c r="U227" s="9">
        <f t="shared" si="34"/>
        <v>0.81101201394334288</v>
      </c>
    </row>
    <row r="228" spans="4:21" ht="14.4" x14ac:dyDescent="0.3">
      <c r="D228" s="9">
        <f>D224+1</f>
        <v>1955</v>
      </c>
      <c r="E228" s="10" t="s">
        <v>505</v>
      </c>
      <c r="J228" s="9">
        <f>'B. 103 q caL Q2 2023'!BF45/100</f>
        <v>0.6500572904496762</v>
      </c>
      <c r="M228" s="9">
        <f t="shared" si="35"/>
        <v>0.6500572904496762</v>
      </c>
      <c r="O228" s="9">
        <f>[1]Sheet1!BU45</f>
        <v>0.67642945697150014</v>
      </c>
      <c r="P228" s="9">
        <f t="shared" si="25"/>
        <v>0.67642945697150014</v>
      </c>
      <c r="R228" s="9">
        <f t="shared" si="36"/>
        <v>0.67642945697150014</v>
      </c>
      <c r="S228" s="9">
        <f t="shared" si="33"/>
        <v>-0.3909271132733555</v>
      </c>
      <c r="T228" s="9">
        <f t="shared" si="27"/>
        <v>-0.16846306756159427</v>
      </c>
      <c r="U228" s="9">
        <f t="shared" si="34"/>
        <v>0.84496246936703201</v>
      </c>
    </row>
    <row r="229" spans="4:21" ht="14.4" x14ac:dyDescent="0.3">
      <c r="E229" s="10" t="s">
        <v>506</v>
      </c>
      <c r="J229" s="9">
        <f>'B. 103 q caL Q2 2023'!BF46/100</f>
        <v>0.76142278934066743</v>
      </c>
      <c r="M229" s="9">
        <f t="shared" si="35"/>
        <v>0.76142278934066743</v>
      </c>
      <c r="O229" s="9">
        <f>[1]Sheet1!BU46</f>
        <v>0.79234552315748941</v>
      </c>
      <c r="P229" s="9">
        <f t="shared" si="25"/>
        <v>0.79234552315748941</v>
      </c>
      <c r="R229" s="9">
        <f t="shared" si="36"/>
        <v>0.79234552315748941</v>
      </c>
      <c r="S229" s="9">
        <f t="shared" si="33"/>
        <v>-0.23275771569132939</v>
      </c>
      <c r="T229" s="9">
        <f t="shared" si="27"/>
        <v>-1.0293669979568154E-2</v>
      </c>
      <c r="U229" s="9">
        <f t="shared" si="34"/>
        <v>0.98975912852250769</v>
      </c>
    </row>
    <row r="230" spans="4:21" ht="14.4" x14ac:dyDescent="0.3">
      <c r="E230" s="10" t="s">
        <v>507</v>
      </c>
      <c r="J230" s="9">
        <f>'B. 103 q caL Q2 2023'!BF47/100</f>
        <v>0.82538279666702241</v>
      </c>
      <c r="M230" s="9">
        <f t="shared" si="35"/>
        <v>0.82538279666702241</v>
      </c>
      <c r="O230" s="9">
        <f>[1]Sheet1!BU47</f>
        <v>0.8589190595945515</v>
      </c>
      <c r="P230" s="9">
        <f t="shared" si="25"/>
        <v>0.8589190595945515</v>
      </c>
      <c r="R230" s="9">
        <f t="shared" si="36"/>
        <v>0.8589190595945515</v>
      </c>
      <c r="S230" s="9">
        <f t="shared" si="33"/>
        <v>-0.15208058775346511</v>
      </c>
      <c r="T230" s="9">
        <f t="shared" si="27"/>
        <v>7.038345795829612E-2</v>
      </c>
      <c r="U230" s="9">
        <f t="shared" si="34"/>
        <v>1.0729195219125403</v>
      </c>
    </row>
    <row r="231" spans="4:21" ht="14.4" x14ac:dyDescent="0.3">
      <c r="E231" s="10" t="s">
        <v>508</v>
      </c>
      <c r="J231" s="9">
        <f>'B. 103 q caL Q2 2023'!BF48/100</f>
        <v>0.81528410936524098</v>
      </c>
      <c r="M231" s="9">
        <f t="shared" si="35"/>
        <v>0.81528410936524098</v>
      </c>
      <c r="O231" s="9">
        <f>[1]Sheet1!BU48</f>
        <v>0.84841086133499199</v>
      </c>
      <c r="P231" s="9">
        <f t="shared" si="25"/>
        <v>0.84841086133499199</v>
      </c>
      <c r="R231" s="9">
        <f t="shared" si="36"/>
        <v>0.84841086133499199</v>
      </c>
      <c r="S231" s="9">
        <f t="shared" si="33"/>
        <v>-0.16439025423424472</v>
      </c>
      <c r="T231" s="9">
        <f t="shared" si="27"/>
        <v>5.8073791477516512E-2</v>
      </c>
      <c r="U231" s="9">
        <f t="shared" si="34"/>
        <v>1.0597931965308089</v>
      </c>
    </row>
    <row r="232" spans="4:21" ht="14.4" x14ac:dyDescent="0.3">
      <c r="D232" s="9">
        <f>D228+1</f>
        <v>1956</v>
      </c>
      <c r="E232" s="10" t="s">
        <v>505</v>
      </c>
      <c r="J232" s="9">
        <f>'B. 103 q caL Q2 2023'!BF49/100</f>
        <v>0.87782128595071074</v>
      </c>
      <c r="M232" s="9">
        <f t="shared" si="35"/>
        <v>0.87782128595071074</v>
      </c>
      <c r="O232" s="9">
        <f>[1]Sheet1!BU49</f>
        <v>0.9135084237497062</v>
      </c>
      <c r="P232" s="9">
        <f t="shared" si="25"/>
        <v>0.9135084237497062</v>
      </c>
      <c r="R232" s="9">
        <f t="shared" si="36"/>
        <v>0.9135084237497062</v>
      </c>
      <c r="S232" s="9">
        <f t="shared" si="33"/>
        <v>-9.046268180570996E-2</v>
      </c>
      <c r="T232" s="9">
        <f t="shared" si="27"/>
        <v>0.13200136390605127</v>
      </c>
      <c r="U232" s="9">
        <f t="shared" si="34"/>
        <v>1.1411098756328382</v>
      </c>
    </row>
    <row r="233" spans="4:21" ht="14.4" x14ac:dyDescent="0.3">
      <c r="E233" s="10" t="s">
        <v>506</v>
      </c>
      <c r="J233" s="9">
        <f>'B. 103 q caL Q2 2023'!BF50/100</f>
        <v>0.80409677263112056</v>
      </c>
      <c r="M233" s="9">
        <f t="shared" si="35"/>
        <v>0.80409677263112056</v>
      </c>
      <c r="O233" s="9">
        <f>[1]Sheet1!BU50</f>
        <v>0.83676159909799452</v>
      </c>
      <c r="P233" s="9">
        <f t="shared" si="25"/>
        <v>0.83676159909799452</v>
      </c>
      <c r="R233" s="9">
        <f t="shared" si="36"/>
        <v>0.83676159909799452</v>
      </c>
      <c r="S233" s="9">
        <f t="shared" si="33"/>
        <v>-0.17821607690372593</v>
      </c>
      <c r="T233" s="9">
        <f t="shared" si="27"/>
        <v>4.4247968808035304E-2</v>
      </c>
      <c r="U233" s="9">
        <f t="shared" si="34"/>
        <v>1.0452415100472734</v>
      </c>
    </row>
    <row r="234" spans="4:21" ht="14.4" x14ac:dyDescent="0.3">
      <c r="E234" s="10" t="s">
        <v>507</v>
      </c>
      <c r="J234" s="9">
        <f>'B. 103 q caL Q2 2023'!BF51/100</f>
        <v>0.74051746134335261</v>
      </c>
      <c r="M234" s="9">
        <f t="shared" si="35"/>
        <v>0.74051746134335261</v>
      </c>
      <c r="O234" s="9">
        <f>[1]Sheet1!BU51</f>
        <v>0.77058230053206</v>
      </c>
      <c r="P234" s="9">
        <f t="shared" si="25"/>
        <v>0.77058230053206</v>
      </c>
      <c r="R234" s="9">
        <f t="shared" si="36"/>
        <v>0.77058230053206</v>
      </c>
      <c r="S234" s="9">
        <f t="shared" si="33"/>
        <v>-0.26060881547838449</v>
      </c>
      <c r="T234" s="9">
        <f t="shared" si="27"/>
        <v>-3.814476976662326E-2</v>
      </c>
      <c r="U234" s="9">
        <f t="shared" si="34"/>
        <v>0.96257357925134091</v>
      </c>
    </row>
    <row r="235" spans="4:21" ht="14.4" x14ac:dyDescent="0.3">
      <c r="E235" s="10" t="s">
        <v>508</v>
      </c>
      <c r="J235" s="9">
        <f>'B. 103 q caL Q2 2023'!BF52/100</f>
        <v>0.83557716651173575</v>
      </c>
      <c r="M235" s="9">
        <f t="shared" si="35"/>
        <v>0.83557716651173575</v>
      </c>
      <c r="O235" s="9">
        <f>[1]Sheet1!BU52</f>
        <v>0.86953065017531883</v>
      </c>
      <c r="P235" s="9">
        <f t="shared" si="25"/>
        <v>0.86953065017531883</v>
      </c>
      <c r="R235" s="9">
        <f t="shared" si="36"/>
        <v>0.86953065017531883</v>
      </c>
      <c r="S235" s="9">
        <f t="shared" si="33"/>
        <v>-0.13980169546368559</v>
      </c>
      <c r="T235" s="9">
        <f t="shared" si="27"/>
        <v>8.2662350248075639E-2</v>
      </c>
      <c r="U235" s="9">
        <f t="shared" si="34"/>
        <v>1.0861749999060348</v>
      </c>
    </row>
    <row r="236" spans="4:21" ht="14.4" x14ac:dyDescent="0.3">
      <c r="D236" s="9">
        <f>D232+1</f>
        <v>1957</v>
      </c>
      <c r="E236" s="10" t="s">
        <v>505</v>
      </c>
      <c r="J236" s="9">
        <f>'B. 103 q caL Q2 2023'!BF53/100</f>
        <v>0.73583990768552132</v>
      </c>
      <c r="M236" s="9">
        <f t="shared" si="35"/>
        <v>0.73583990768552132</v>
      </c>
      <c r="O236" s="9">
        <f>[1]Sheet1!BU53</f>
        <v>0.76571726515410932</v>
      </c>
      <c r="P236" s="9">
        <f t="shared" si="25"/>
        <v>0.76571726515410932</v>
      </c>
      <c r="R236" s="9">
        <f t="shared" si="36"/>
        <v>0.76571726515410932</v>
      </c>
      <c r="S236" s="9">
        <f t="shared" si="33"/>
        <v>-0.26694228292070171</v>
      </c>
      <c r="T236" s="9">
        <f t="shared" si="27"/>
        <v>-4.447823720894048E-2</v>
      </c>
      <c r="U236" s="9">
        <f t="shared" si="34"/>
        <v>0.95649641589876333</v>
      </c>
    </row>
    <row r="237" spans="4:21" ht="14.4" x14ac:dyDescent="0.3">
      <c r="E237" s="10" t="s">
        <v>506</v>
      </c>
      <c r="J237" s="9">
        <f>'B. 103 q caL Q2 2023'!BF54/100</f>
        <v>0.81651786049263353</v>
      </c>
      <c r="M237" s="9">
        <f t="shared" si="35"/>
        <v>0.81651786049263353</v>
      </c>
      <c r="O237" s="9">
        <f>[1]Sheet1!BU54</f>
        <v>0.84969348685290791</v>
      </c>
      <c r="P237" s="9">
        <f t="shared" si="25"/>
        <v>0.84969348685290791</v>
      </c>
      <c r="R237" s="9">
        <f t="shared" si="36"/>
        <v>0.84969348685290791</v>
      </c>
      <c r="S237" s="9">
        <f t="shared" si="33"/>
        <v>-0.16287959823338591</v>
      </c>
      <c r="T237" s="9">
        <f t="shared" si="27"/>
        <v>5.9584447478375324E-2</v>
      </c>
      <c r="U237" s="9">
        <f t="shared" si="34"/>
        <v>1.0613953893592285</v>
      </c>
    </row>
    <row r="238" spans="4:21" ht="14.4" x14ac:dyDescent="0.3">
      <c r="E238" s="10" t="s">
        <v>507</v>
      </c>
      <c r="J238" s="9">
        <f>'B. 103 q caL Q2 2023'!BF55/100</f>
        <v>0.6677351369691964</v>
      </c>
      <c r="M238" s="9">
        <f t="shared" si="35"/>
        <v>0.6677351369691964</v>
      </c>
      <c r="O238" s="9">
        <f>[1]Sheet1!BU55</f>
        <v>0.69482931486519472</v>
      </c>
      <c r="P238" s="9">
        <f t="shared" si="25"/>
        <v>0.69482931486519472</v>
      </c>
      <c r="R238" s="9">
        <f t="shared" si="36"/>
        <v>0.69482931486519472</v>
      </c>
      <c r="S238" s="9">
        <f t="shared" si="33"/>
        <v>-0.36408905370155936</v>
      </c>
      <c r="T238" s="9">
        <f t="shared" si="27"/>
        <v>-0.14162500798979813</v>
      </c>
      <c r="U238" s="9">
        <f t="shared" si="34"/>
        <v>0.86794666853462343</v>
      </c>
    </row>
    <row r="239" spans="4:21" ht="14.4" x14ac:dyDescent="0.3">
      <c r="E239" s="10" t="s">
        <v>508</v>
      </c>
      <c r="J239" s="9">
        <f>'B. 103 q caL Q2 2023'!BF56/100</f>
        <v>0.66764776475465903</v>
      </c>
      <c r="M239" s="9">
        <f t="shared" si="35"/>
        <v>0.66764776475465903</v>
      </c>
      <c r="O239" s="9">
        <f>[1]Sheet1!BU56</f>
        <v>0.69472537287013625</v>
      </c>
      <c r="P239" s="9">
        <f t="shared" si="25"/>
        <v>0.69472537287013625</v>
      </c>
      <c r="R239" s="9">
        <f t="shared" si="36"/>
        <v>0.69472537287013625</v>
      </c>
      <c r="S239" s="9">
        <f t="shared" si="33"/>
        <v>-0.36423865845791731</v>
      </c>
      <c r="T239" s="9">
        <f t="shared" si="27"/>
        <v>-0.14177461274615608</v>
      </c>
      <c r="U239" s="9">
        <f t="shared" si="34"/>
        <v>0.86781682929727155</v>
      </c>
    </row>
    <row r="240" spans="4:21" ht="14.4" x14ac:dyDescent="0.3">
      <c r="D240" s="9">
        <f>D236+1</f>
        <v>1958</v>
      </c>
      <c r="E240" s="10" t="s">
        <v>505</v>
      </c>
      <c r="J240" s="9">
        <f>'B. 103 q caL Q2 2023'!BF57/100</f>
        <v>0.73268498381557534</v>
      </c>
      <c r="M240" s="9">
        <f t="shared" si="35"/>
        <v>0.73268498381557534</v>
      </c>
      <c r="O240" s="9">
        <f>[1]Sheet1!BU57</f>
        <v>0.76241725826615692</v>
      </c>
      <c r="P240" s="9">
        <f t="shared" si="25"/>
        <v>0.76241725826615692</v>
      </c>
      <c r="R240" s="9">
        <f t="shared" si="36"/>
        <v>0.76241725826615692</v>
      </c>
      <c r="S240" s="9">
        <f t="shared" si="33"/>
        <v>-0.27126129013791561</v>
      </c>
      <c r="T240" s="9">
        <f t="shared" si="27"/>
        <v>-4.8797244426154379E-2</v>
      </c>
      <c r="U240" s="9">
        <f t="shared" si="34"/>
        <v>0.95237420930318339</v>
      </c>
    </row>
    <row r="241" spans="4:21" ht="14.4" x14ac:dyDescent="0.3">
      <c r="E241" s="10" t="s">
        <v>506</v>
      </c>
      <c r="J241" s="9">
        <f>'B. 103 q caL Q2 2023'!BF58/100</f>
        <v>0.80891661808437787</v>
      </c>
      <c r="M241" s="9">
        <f t="shared" si="35"/>
        <v>0.80891661808437787</v>
      </c>
      <c r="O241" s="9">
        <f>[1]Sheet1!BU58</f>
        <v>0.84176001852302806</v>
      </c>
      <c r="P241" s="9">
        <f t="shared" si="25"/>
        <v>0.84176001852302806</v>
      </c>
      <c r="R241" s="9">
        <f t="shared" si="36"/>
        <v>0.84176001852302806</v>
      </c>
      <c r="S241" s="9">
        <f t="shared" si="33"/>
        <v>-0.17226031899452227</v>
      </c>
      <c r="T241" s="9">
        <f t="shared" si="27"/>
        <v>5.0203726717238967E-2</v>
      </c>
      <c r="U241" s="9">
        <f t="shared" si="34"/>
        <v>1.0514852902031788</v>
      </c>
    </row>
    <row r="242" spans="4:21" ht="14.4" x14ac:dyDescent="0.3">
      <c r="E242" s="10" t="s">
        <v>507</v>
      </c>
      <c r="J242" s="9">
        <f>'B. 103 q caL Q2 2023'!BF59/100</f>
        <v>0.97571339194048856</v>
      </c>
      <c r="M242" s="9">
        <f t="shared" si="35"/>
        <v>0.97571339194048856</v>
      </c>
      <c r="O242" s="9">
        <f>[1]Sheet1!BU59</f>
        <v>1.0153684137888361</v>
      </c>
      <c r="P242" s="9">
        <f t="shared" si="25"/>
        <v>1.0153684137888361</v>
      </c>
      <c r="R242" s="9">
        <f t="shared" si="36"/>
        <v>1.0153684137888361</v>
      </c>
      <c r="S242" s="9">
        <f t="shared" si="33"/>
        <v>1.525151588643292E-2</v>
      </c>
      <c r="T242" s="9">
        <f t="shared" si="27"/>
        <v>0.23771556159819415</v>
      </c>
      <c r="U242" s="9">
        <f t="shared" si="34"/>
        <v>1.26834837452747</v>
      </c>
    </row>
    <row r="243" spans="4:21" ht="14.4" x14ac:dyDescent="0.3">
      <c r="E243" s="10" t="s">
        <v>508</v>
      </c>
      <c r="J243" s="9">
        <f>'B. 103 q caL Q2 2023'!BF60/100</f>
        <v>1.0541180860949519</v>
      </c>
      <c r="M243" s="9">
        <f t="shared" si="35"/>
        <v>1.0541180860949519</v>
      </c>
      <c r="O243" s="9">
        <f>[1]Sheet1!BU60</f>
        <v>1.0969819078903413</v>
      </c>
      <c r="P243" s="9">
        <f t="shared" si="25"/>
        <v>1.0969819078903413</v>
      </c>
      <c r="R243" s="9">
        <f t="shared" si="36"/>
        <v>1.0969819078903413</v>
      </c>
      <c r="S243" s="9">
        <f t="shared" si="33"/>
        <v>9.2562688805535295E-2</v>
      </c>
      <c r="T243" s="9">
        <f t="shared" si="27"/>
        <v>0.31502673451729651</v>
      </c>
      <c r="U243" s="9">
        <f t="shared" si="34"/>
        <v>1.3702959446679361</v>
      </c>
    </row>
    <row r="244" spans="4:21" ht="14.4" x14ac:dyDescent="0.3">
      <c r="D244" s="9">
        <f>D240+1</f>
        <v>1959</v>
      </c>
      <c r="E244" s="10" t="s">
        <v>505</v>
      </c>
      <c r="J244" s="9">
        <f>'B. 103 q caL Q2 2023'!BF61/100</f>
        <v>1.079923860827495</v>
      </c>
      <c r="M244" s="9">
        <f t="shared" si="35"/>
        <v>1.079923860827495</v>
      </c>
      <c r="O244" s="9">
        <f>[1]Sheet1!BU61</f>
        <v>1.1238349409602977</v>
      </c>
      <c r="P244" s="9">
        <f t="shared" si="25"/>
        <v>1.1238349409602977</v>
      </c>
      <c r="R244" s="9">
        <f t="shared" si="36"/>
        <v>1.1238349409602977</v>
      </c>
      <c r="S244" s="9">
        <f t="shared" si="33"/>
        <v>0.11674689100857898</v>
      </c>
      <c r="T244" s="9">
        <f t="shared" si="27"/>
        <v>0.33921093672034019</v>
      </c>
      <c r="U244" s="9">
        <f t="shared" si="34"/>
        <v>1.4038394352698556</v>
      </c>
    </row>
    <row r="245" spans="4:21" ht="14.4" x14ac:dyDescent="0.3">
      <c r="E245" s="10" t="s">
        <v>506</v>
      </c>
      <c r="J245" s="9">
        <f>'B. 103 q caL Q2 2023'!BF62/100</f>
        <v>1.152897658983608</v>
      </c>
      <c r="M245" s="9">
        <f t="shared" si="35"/>
        <v>1.152897658983608</v>
      </c>
      <c r="O245" s="9">
        <f>[1]Sheet1!BU62</f>
        <v>1.1997801862728299</v>
      </c>
      <c r="P245" s="9">
        <f t="shared" si="25"/>
        <v>1.1997801862728299</v>
      </c>
      <c r="R245" s="9">
        <f t="shared" si="36"/>
        <v>1.1997801862728299</v>
      </c>
      <c r="S245" s="9">
        <f t="shared" si="33"/>
        <v>0.18213836190882121</v>
      </c>
      <c r="T245" s="9">
        <f t="shared" si="27"/>
        <v>0.40460240762058242</v>
      </c>
      <c r="U245" s="9">
        <f t="shared" si="34"/>
        <v>1.4987065072972434</v>
      </c>
    </row>
    <row r="246" spans="4:21" ht="14.4" x14ac:dyDescent="0.3">
      <c r="E246" s="10" t="s">
        <v>507</v>
      </c>
      <c r="J246" s="9">
        <f>'B. 103 q caL Q2 2023'!BF63/100</f>
        <v>1.084228921804145</v>
      </c>
      <c r="M246" s="9">
        <f t="shared" si="35"/>
        <v>1.084228921804145</v>
      </c>
      <c r="O246" s="9">
        <f>[1]Sheet1!BU63</f>
        <v>1.128296239770912</v>
      </c>
      <c r="P246" s="9">
        <f t="shared" si="25"/>
        <v>1.128296239770912</v>
      </c>
      <c r="R246" s="9">
        <f t="shared" si="36"/>
        <v>1.128296239770912</v>
      </c>
      <c r="S246" s="9">
        <f t="shared" si="33"/>
        <v>0.12070874250662761</v>
      </c>
      <c r="T246" s="9">
        <f t="shared" si="27"/>
        <v>0.34317278821838881</v>
      </c>
      <c r="U246" s="9">
        <f t="shared" si="34"/>
        <v>1.409412270723353</v>
      </c>
    </row>
    <row r="247" spans="4:21" ht="14.4" x14ac:dyDescent="0.3">
      <c r="E247" s="10" t="s">
        <v>508</v>
      </c>
      <c r="J247" s="9">
        <f>'B. 103 q caL Q2 2023'!BF64/100</f>
        <v>1.226713329212892</v>
      </c>
      <c r="M247" s="9">
        <f t="shared" si="35"/>
        <v>1.226713329212892</v>
      </c>
      <c r="O247" s="9">
        <f>[1]Sheet1!BU64</f>
        <v>1.2766043520049468</v>
      </c>
      <c r="P247" s="9">
        <f t="shared" si="25"/>
        <v>1.2766043520049468</v>
      </c>
      <c r="R247" s="9">
        <f t="shared" si="36"/>
        <v>1.2766043520049468</v>
      </c>
      <c r="S247" s="9">
        <f t="shared" si="33"/>
        <v>0.24420370289318721</v>
      </c>
      <c r="T247" s="9">
        <f t="shared" si="27"/>
        <v>0.46666774860494842</v>
      </c>
      <c r="U247" s="9">
        <f t="shared" si="34"/>
        <v>1.5946714835635072</v>
      </c>
    </row>
    <row r="248" spans="4:21" ht="14.4" x14ac:dyDescent="0.3">
      <c r="D248" s="9">
        <f>D244+1</f>
        <v>1960</v>
      </c>
      <c r="E248" s="10" t="s">
        <v>505</v>
      </c>
      <c r="J248" s="9">
        <f>'B. 103 q caL Q2 2023'!BF65/100</f>
        <v>1.060439526479797</v>
      </c>
      <c r="M248" s="9">
        <f t="shared" si="35"/>
        <v>1.060439526479797</v>
      </c>
      <c r="O248" s="9">
        <f>[1]Sheet1!BU65</f>
        <v>1.1035303220523065</v>
      </c>
      <c r="P248" s="9">
        <f t="shared" si="25"/>
        <v>1.1035303220523065</v>
      </c>
      <c r="R248" s="9">
        <f t="shared" si="36"/>
        <v>1.1035303220523065</v>
      </c>
      <c r="S248" s="9">
        <f t="shared" si="33"/>
        <v>9.8514424409006887E-2</v>
      </c>
      <c r="T248" s="9">
        <f t="shared" si="27"/>
        <v>0.32097847012076813</v>
      </c>
      <c r="U248" s="9">
        <f t="shared" si="34"/>
        <v>1.3784759021545678</v>
      </c>
    </row>
    <row r="249" spans="4:21" ht="14.4" x14ac:dyDescent="0.3">
      <c r="E249" s="10" t="s">
        <v>506</v>
      </c>
      <c r="J249" s="9">
        <f>'B. 103 q caL Q2 2023'!BF66/100</f>
        <v>1.1080506153737031</v>
      </c>
      <c r="M249" s="9">
        <f t="shared" si="35"/>
        <v>1.1080506153737031</v>
      </c>
      <c r="O249" s="9">
        <f>[1]Sheet1!BU66</f>
        <v>1.1530809445891486</v>
      </c>
      <c r="P249" s="9">
        <f t="shared" si="25"/>
        <v>1.1530809445891486</v>
      </c>
      <c r="R249" s="9">
        <f t="shared" si="36"/>
        <v>1.1530809445891486</v>
      </c>
      <c r="S249" s="9">
        <f t="shared" si="33"/>
        <v>0.14243744228257368</v>
      </c>
      <c r="T249" s="9">
        <f t="shared" si="27"/>
        <v>0.36490148799433492</v>
      </c>
      <c r="U249" s="9">
        <f t="shared" si="34"/>
        <v>1.4403721072146733</v>
      </c>
    </row>
    <row r="250" spans="4:21" ht="14.4" x14ac:dyDescent="0.3">
      <c r="E250" s="10" t="s">
        <v>507</v>
      </c>
      <c r="J250" s="9">
        <f>'B. 103 q caL Q2 2023'!BF67/100</f>
        <v>0.93463205353163259</v>
      </c>
      <c r="M250" s="9">
        <f t="shared" si="35"/>
        <v>0.93463205353163259</v>
      </c>
      <c r="O250" s="9">
        <f>[1]Sheet1!BU67</f>
        <v>0.97257396922448625</v>
      </c>
      <c r="P250" s="9">
        <f t="shared" si="25"/>
        <v>0.97257396922448625</v>
      </c>
      <c r="R250" s="9">
        <f t="shared" si="36"/>
        <v>0.97257396922448625</v>
      </c>
      <c r="S250" s="9">
        <f t="shared" si="33"/>
        <v>-2.7809145482804571E-2</v>
      </c>
      <c r="T250" s="9">
        <f t="shared" si="27"/>
        <v>0.19465490022895665</v>
      </c>
      <c r="U250" s="9">
        <f t="shared" si="34"/>
        <v>1.2148916553062561</v>
      </c>
    </row>
    <row r="251" spans="4:21" ht="14.4" x14ac:dyDescent="0.3">
      <c r="E251" s="10" t="s">
        <v>508</v>
      </c>
      <c r="J251" s="9">
        <f>'B. 103 q caL Q2 2023'!BF68/100</f>
        <v>1.2226497982535711</v>
      </c>
      <c r="M251" s="9">
        <f t="shared" si="35"/>
        <v>1.2226497982535711</v>
      </c>
      <c r="O251" s="9">
        <f>[1]Sheet1!BU68</f>
        <v>1.2723541140449053</v>
      </c>
      <c r="P251" s="9">
        <f t="shared" si="25"/>
        <v>1.2723541140449053</v>
      </c>
      <c r="R251" s="9">
        <f t="shared" si="36"/>
        <v>1.2723541140449053</v>
      </c>
      <c r="S251" s="9">
        <f t="shared" si="33"/>
        <v>0.24086881771893162</v>
      </c>
      <c r="T251" s="9">
        <f t="shared" si="27"/>
        <v>0.46333286343069285</v>
      </c>
      <c r="U251" s="9">
        <f t="shared" si="34"/>
        <v>1.5893622949628317</v>
      </c>
    </row>
    <row r="252" spans="4:21" ht="14.4" x14ac:dyDescent="0.3">
      <c r="D252" s="9">
        <f>D248+1</f>
        <v>1961</v>
      </c>
      <c r="E252" s="10" t="s">
        <v>505</v>
      </c>
      <c r="J252" s="9">
        <f>'B. 103 q caL Q2 2023'!BF69/100</f>
        <v>1.5819775430185989</v>
      </c>
      <c r="M252" s="9">
        <f t="shared" si="35"/>
        <v>1.5819775430185989</v>
      </c>
      <c r="O252" s="9">
        <f>[1]Sheet1!BU69</f>
        <v>1.6463626204764132</v>
      </c>
      <c r="P252" s="9">
        <f t="shared" si="25"/>
        <v>1.6463626204764132</v>
      </c>
      <c r="R252" s="9">
        <f t="shared" si="36"/>
        <v>1.6463626204764132</v>
      </c>
      <c r="S252" s="9">
        <f t="shared" si="33"/>
        <v>0.49856838204764709</v>
      </c>
      <c r="T252" s="9">
        <f t="shared" si="27"/>
        <v>0.72103242775940835</v>
      </c>
      <c r="U252" s="9">
        <f t="shared" si="34"/>
        <v>2.0565553598147628</v>
      </c>
    </row>
    <row r="253" spans="4:21" ht="14.4" x14ac:dyDescent="0.3">
      <c r="E253" s="10" t="s">
        <v>506</v>
      </c>
      <c r="J253" s="9">
        <f>'B. 103 q caL Q2 2023'!BF70/100</f>
        <v>1.5472142019865129</v>
      </c>
      <c r="M253" s="9">
        <f t="shared" si="35"/>
        <v>1.5472142019865129</v>
      </c>
      <c r="O253" s="9">
        <f>[1]Sheet1!BU70</f>
        <v>1.6101744730588248</v>
      </c>
      <c r="P253" s="9">
        <f t="shared" si="25"/>
        <v>1.6101744730588248</v>
      </c>
      <c r="R253" s="9">
        <f t="shared" si="36"/>
        <v>1.6101744730588248</v>
      </c>
      <c r="S253" s="9">
        <f t="shared" si="33"/>
        <v>0.47634254148446364</v>
      </c>
      <c r="T253" s="9">
        <f t="shared" si="27"/>
        <v>0.6988065871962249</v>
      </c>
      <c r="U253" s="9">
        <f t="shared" si="34"/>
        <v>2.0113509026631102</v>
      </c>
    </row>
    <row r="254" spans="4:21" ht="14.4" x14ac:dyDescent="0.3">
      <c r="E254" s="10" t="s">
        <v>507</v>
      </c>
      <c r="J254" s="9">
        <f>'B. 103 q caL Q2 2023'!BF71/100</f>
        <v>1.6233764631151049</v>
      </c>
      <c r="M254" s="9">
        <f t="shared" si="35"/>
        <v>1.6233764631151049</v>
      </c>
      <c r="O254" s="9">
        <f>[1]Sheet1!BU71</f>
        <v>1.6894443620095831</v>
      </c>
      <c r="P254" s="9">
        <f t="shared" si="25"/>
        <v>1.6894443620095831</v>
      </c>
      <c r="R254" s="9">
        <f t="shared" si="36"/>
        <v>1.6894443620095831</v>
      </c>
      <c r="S254" s="9">
        <f t="shared" si="33"/>
        <v>0.52439969499904282</v>
      </c>
      <c r="T254" s="9">
        <f t="shared" si="27"/>
        <v>0.74686374071080408</v>
      </c>
      <c r="U254" s="9">
        <f t="shared" si="34"/>
        <v>2.1103709563050161</v>
      </c>
    </row>
    <row r="255" spans="4:21" ht="14.4" x14ac:dyDescent="0.3">
      <c r="E255" s="10" t="s">
        <v>508</v>
      </c>
      <c r="J255" s="9">
        <f>'B. 103 q caL Q2 2023'!BF72/100</f>
        <v>1.7459965987804038</v>
      </c>
      <c r="M255" s="9">
        <f t="shared" si="35"/>
        <v>1.7459965987804038</v>
      </c>
      <c r="O255" s="9">
        <f>[1]Sheet1!BU72</f>
        <v>1.8170939705513314</v>
      </c>
      <c r="P255" s="9">
        <f t="shared" si="25"/>
        <v>1.8170939705513314</v>
      </c>
      <c r="R255" s="9">
        <f t="shared" si="36"/>
        <v>1.8170939705513314</v>
      </c>
      <c r="S255" s="9">
        <f t="shared" si="33"/>
        <v>0.59723850549628943</v>
      </c>
      <c r="T255" s="9">
        <f t="shared" si="27"/>
        <v>0.81970255120805069</v>
      </c>
      <c r="U255" s="9">
        <f t="shared" si="34"/>
        <v>2.2698245805307788</v>
      </c>
    </row>
    <row r="256" spans="4:21" ht="14.4" x14ac:dyDescent="0.3">
      <c r="D256" s="9">
        <f>D252+1</f>
        <v>1962</v>
      </c>
      <c r="E256" s="10" t="s">
        <v>505</v>
      </c>
      <c r="J256" s="9">
        <f>'B. 103 q caL Q2 2023'!BF73/100</f>
        <v>1.663559774170754</v>
      </c>
      <c r="M256" s="9">
        <f t="shared" si="35"/>
        <v>1.663559774170754</v>
      </c>
      <c r="O256" s="9">
        <f>[1]Sheet1!BU73</f>
        <v>1.7312833335331661</v>
      </c>
      <c r="P256" s="9">
        <f t="shared" ref="P256:P319" si="37">O256-H256</f>
        <v>1.7312833335331661</v>
      </c>
      <c r="R256" s="9">
        <f t="shared" si="36"/>
        <v>1.7312833335331661</v>
      </c>
      <c r="S256" s="9">
        <f t="shared" si="33"/>
        <v>0.54886294479453268</v>
      </c>
      <c r="T256" s="9">
        <f t="shared" si="27"/>
        <v>0.77132699050629394</v>
      </c>
      <c r="U256" s="9">
        <f t="shared" si="34"/>
        <v>2.1626341455112086</v>
      </c>
    </row>
    <row r="257" spans="4:21" ht="14.4" x14ac:dyDescent="0.3">
      <c r="E257" s="10" t="s">
        <v>506</v>
      </c>
      <c r="J257" s="9">
        <f>'B. 103 q caL Q2 2023'!BF74/100</f>
        <v>1.2720727564275192</v>
      </c>
      <c r="M257" s="9">
        <f t="shared" si="35"/>
        <v>1.2720727564275192</v>
      </c>
      <c r="O257" s="9">
        <f>[1]Sheet1!BU74</f>
        <v>1.3236874646238668</v>
      </c>
      <c r="P257" s="9">
        <f t="shared" si="37"/>
        <v>1.3236874646238668</v>
      </c>
      <c r="R257" s="9">
        <f t="shared" si="36"/>
        <v>1.3236874646238668</v>
      </c>
      <c r="S257" s="9">
        <f t="shared" si="33"/>
        <v>0.28042137574024101</v>
      </c>
      <c r="T257" s="9">
        <f t="shared" si="27"/>
        <v>0.50288542145200221</v>
      </c>
      <c r="U257" s="9">
        <f t="shared" si="34"/>
        <v>1.653485396372814</v>
      </c>
    </row>
    <row r="258" spans="4:21" ht="14.4" x14ac:dyDescent="0.3">
      <c r="E258" s="10" t="s">
        <v>507</v>
      </c>
      <c r="J258" s="9">
        <f>'B. 103 q caL Q2 2023'!BF75/100</f>
        <v>1.3094241810793881</v>
      </c>
      <c r="M258" s="9">
        <f t="shared" si="35"/>
        <v>1.3094241810793881</v>
      </c>
      <c r="O258" s="9">
        <f>[1]Sheet1!BU75</f>
        <v>1.3625882923780184</v>
      </c>
      <c r="P258" s="9">
        <f t="shared" si="37"/>
        <v>1.3625882923780184</v>
      </c>
      <c r="R258" s="9">
        <f t="shared" si="36"/>
        <v>1.3625882923780184</v>
      </c>
      <c r="S258" s="9">
        <f t="shared" si="33"/>
        <v>0.30938604720105428</v>
      </c>
      <c r="T258" s="9">
        <f t="shared" si="27"/>
        <v>0.53185009291281549</v>
      </c>
      <c r="U258" s="9">
        <f t="shared" si="34"/>
        <v>1.7020784006259604</v>
      </c>
    </row>
    <row r="259" spans="4:21" ht="14.4" x14ac:dyDescent="0.3">
      <c r="E259" s="10" t="s">
        <v>508</v>
      </c>
      <c r="J259" s="9">
        <f>'B. 103 q caL Q2 2023'!BF76/100</f>
        <v>1.573168372693639</v>
      </c>
      <c r="M259" s="9">
        <f t="shared" si="35"/>
        <v>1.573168372693639</v>
      </c>
      <c r="O259" s="9">
        <f>[1]Sheet1!BU76</f>
        <v>1.6371640668181899</v>
      </c>
      <c r="P259" s="9">
        <f t="shared" si="37"/>
        <v>1.6371640668181899</v>
      </c>
      <c r="R259" s="9">
        <f t="shared" si="36"/>
        <v>1.6371640668181899</v>
      </c>
      <c r="S259" s="9">
        <f t="shared" si="33"/>
        <v>0.49296551744642991</v>
      </c>
      <c r="T259" s="9">
        <f t="shared" si="27"/>
        <v>0.71542956315819117</v>
      </c>
      <c r="U259" s="9">
        <f t="shared" si="34"/>
        <v>2.0450649781739982</v>
      </c>
    </row>
    <row r="260" spans="4:21" ht="14.4" x14ac:dyDescent="0.3">
      <c r="D260" s="9">
        <f>D256+1</f>
        <v>1963</v>
      </c>
      <c r="E260" s="10" t="s">
        <v>505</v>
      </c>
      <c r="J260" s="9">
        <f>'B. 103 q caL Q2 2023'!BF77/100</f>
        <v>1.6218954023026211</v>
      </c>
      <c r="M260" s="9">
        <f t="shared" si="35"/>
        <v>1.6218954023026211</v>
      </c>
      <c r="O260" s="9">
        <f>[1]Sheet1!BU77</f>
        <v>1.6879001911187446</v>
      </c>
      <c r="P260" s="9">
        <f t="shared" si="37"/>
        <v>1.6879001911187446</v>
      </c>
      <c r="R260" s="9">
        <f t="shared" si="36"/>
        <v>1.6879001911187446</v>
      </c>
      <c r="S260" s="9">
        <f t="shared" si="33"/>
        <v>0.52348526594145162</v>
      </c>
      <c r="T260" s="9">
        <f t="shared" si="27"/>
        <v>0.74594931165321288</v>
      </c>
      <c r="U260" s="9">
        <f t="shared" si="34"/>
        <v>2.1084420538369164</v>
      </c>
    </row>
    <row r="261" spans="4:21" ht="14.4" x14ac:dyDescent="0.3">
      <c r="E261" s="10" t="s">
        <v>506</v>
      </c>
      <c r="J261" s="9">
        <f>'B. 103 q caL Q2 2023'!BF78/100</f>
        <v>1.657877547496984</v>
      </c>
      <c r="M261" s="9">
        <f t="shared" si="35"/>
        <v>1.657877547496984</v>
      </c>
      <c r="O261" s="9">
        <f>[1]Sheet1!BU78</f>
        <v>1.7253609594951331</v>
      </c>
      <c r="P261" s="9">
        <f t="shared" si="37"/>
        <v>1.7253609594951331</v>
      </c>
      <c r="R261" s="9">
        <f t="shared" si="36"/>
        <v>1.7253609594951331</v>
      </c>
      <c r="S261" s="9">
        <f t="shared" si="33"/>
        <v>0.54543628047443837</v>
      </c>
      <c r="T261" s="9">
        <f t="shared" si="27"/>
        <v>0.76790032618619963</v>
      </c>
      <c r="U261" s="9">
        <f t="shared" si="34"/>
        <v>2.1552362066128992</v>
      </c>
    </row>
    <row r="262" spans="4:21" ht="14.4" x14ac:dyDescent="0.3">
      <c r="E262" s="10" t="s">
        <v>507</v>
      </c>
      <c r="J262" s="9">
        <f>'B. 103 q caL Q2 2023'!BF79/100</f>
        <v>1.6784455921004808</v>
      </c>
      <c r="M262" s="9">
        <f t="shared" si="35"/>
        <v>1.6784455921004808</v>
      </c>
      <c r="O262" s="9">
        <f>[1]Sheet1!BU79</f>
        <v>1.7467797091211716</v>
      </c>
      <c r="P262" s="9">
        <f t="shared" si="37"/>
        <v>1.7467797091211716</v>
      </c>
      <c r="R262" s="9">
        <f t="shared" si="36"/>
        <v>1.7467797091211716</v>
      </c>
      <c r="S262" s="9">
        <f t="shared" si="33"/>
        <v>0.55777392653316227</v>
      </c>
      <c r="T262" s="9">
        <f t="shared" si="27"/>
        <v>0.78023797224492353</v>
      </c>
      <c r="U262" s="9">
        <f t="shared" si="34"/>
        <v>2.1819914571246084</v>
      </c>
    </row>
    <row r="263" spans="4:21" ht="14.4" x14ac:dyDescent="0.3">
      <c r="E263" s="10" t="s">
        <v>508</v>
      </c>
      <c r="J263" s="9">
        <f>'B. 103 q caL Q2 2023'!BF80/100</f>
        <v>1.5919875515515138</v>
      </c>
      <c r="M263" s="9">
        <f t="shared" si="35"/>
        <v>1.5919875515515138</v>
      </c>
      <c r="O263" s="9">
        <f>[1]Sheet1!BU80</f>
        <v>1.6567898875383671</v>
      </c>
      <c r="P263" s="9">
        <f t="shared" si="37"/>
        <v>1.6567898875383671</v>
      </c>
      <c r="R263" s="9">
        <f t="shared" si="36"/>
        <v>1.6567898875383671</v>
      </c>
      <c r="S263" s="9">
        <f t="shared" si="33"/>
        <v>0.50488192747025717</v>
      </c>
      <c r="T263" s="9">
        <f t="shared" si="27"/>
        <v>0.72734597318201843</v>
      </c>
      <c r="U263" s="9">
        <f t="shared" si="34"/>
        <v>2.0695805899176398</v>
      </c>
    </row>
    <row r="264" spans="4:21" ht="14.4" x14ac:dyDescent="0.3">
      <c r="D264" s="9">
        <f>D260+1</f>
        <v>1964</v>
      </c>
      <c r="E264" s="10" t="s">
        <v>505</v>
      </c>
      <c r="J264" s="9">
        <f>'B. 103 q caL Q2 2023'!BF81/100</f>
        <v>1.6376616640889119</v>
      </c>
      <c r="M264" s="9">
        <f t="shared" si="35"/>
        <v>1.6376616640889119</v>
      </c>
      <c r="O264" s="9">
        <f>[1]Sheet1!BU81</f>
        <v>1.7043531153559552</v>
      </c>
      <c r="P264" s="9">
        <f t="shared" si="37"/>
        <v>1.7043531153559552</v>
      </c>
      <c r="R264" s="9">
        <f t="shared" si="36"/>
        <v>1.7043531153559552</v>
      </c>
      <c r="S264" s="9">
        <f t="shared" si="33"/>
        <v>0.53318563426007848</v>
      </c>
      <c r="T264" s="9">
        <f t="shared" ref="T264:T327" si="38">S264-$S$505</f>
        <v>0.75564967997183974</v>
      </c>
      <c r="U264" s="9">
        <f t="shared" si="34"/>
        <v>2.1289942390625933</v>
      </c>
    </row>
    <row r="265" spans="4:21" ht="14.4" x14ac:dyDescent="0.3">
      <c r="E265" s="10" t="s">
        <v>506</v>
      </c>
      <c r="J265" s="9">
        <f>'B. 103 q caL Q2 2023'!BF82/100</f>
        <v>1.6297765965786362</v>
      </c>
      <c r="M265" s="9">
        <f t="shared" si="35"/>
        <v>1.6297765965786362</v>
      </c>
      <c r="O265" s="9">
        <f>[1]Sheet1!BU82</f>
        <v>1.6961521678279825</v>
      </c>
      <c r="P265" s="9">
        <f t="shared" si="37"/>
        <v>1.6961521678279825</v>
      </c>
      <c r="R265" s="9">
        <f t="shared" si="36"/>
        <v>1.6961521678279825</v>
      </c>
      <c r="S265" s="9">
        <f t="shared" ref="S265:S328" si="39">LN(R265)</f>
        <v>0.52836225494165745</v>
      </c>
      <c r="T265" s="9">
        <f t="shared" si="38"/>
        <v>0.75082630065341871</v>
      </c>
      <c r="U265" s="9">
        <f t="shared" ref="U265:U328" si="40">EXP(T265)</f>
        <v>2.1187500180237726</v>
      </c>
    </row>
    <row r="266" spans="4:21" ht="14.4" x14ac:dyDescent="0.3">
      <c r="E266" s="10" t="s">
        <v>507</v>
      </c>
      <c r="J266" s="9">
        <f>'B. 103 q caL Q2 2023'!BF83/100</f>
        <v>1.6397097626460462</v>
      </c>
      <c r="M266" s="9">
        <f t="shared" si="35"/>
        <v>1.6397097626460462</v>
      </c>
      <c r="O266" s="9">
        <f>[1]Sheet1!BU83</f>
        <v>1.7065088402409265</v>
      </c>
      <c r="P266" s="9">
        <f t="shared" si="37"/>
        <v>1.7065088402409265</v>
      </c>
      <c r="R266" s="9">
        <f t="shared" si="36"/>
        <v>1.7065088402409265</v>
      </c>
      <c r="S266" s="9">
        <f t="shared" si="39"/>
        <v>0.53444966968576668</v>
      </c>
      <c r="T266" s="9">
        <f t="shared" si="38"/>
        <v>0.75691371539752794</v>
      </c>
      <c r="U266" s="9">
        <f t="shared" si="40"/>
        <v>2.1316870647568442</v>
      </c>
    </row>
    <row r="267" spans="4:21" ht="14.4" x14ac:dyDescent="0.3">
      <c r="E267" s="10" t="s">
        <v>508</v>
      </c>
      <c r="J267" s="9">
        <f>'B. 103 q caL Q2 2023'!BF84/100</f>
        <v>1.6731119981721281</v>
      </c>
      <c r="M267" s="9">
        <f t="shared" si="35"/>
        <v>1.6731119981721281</v>
      </c>
      <c r="O267" s="9">
        <f>[1]Sheet1!BU84</f>
        <v>1.7412957848848376</v>
      </c>
      <c r="P267" s="9">
        <f t="shared" si="37"/>
        <v>1.7412957848848376</v>
      </c>
      <c r="R267" s="9">
        <f t="shared" si="36"/>
        <v>1.7412957848848376</v>
      </c>
      <c r="S267" s="9">
        <f t="shared" si="39"/>
        <v>0.55462954002883935</v>
      </c>
      <c r="T267" s="9">
        <f t="shared" si="38"/>
        <v>0.77709358574060061</v>
      </c>
      <c r="U267" s="9">
        <f t="shared" si="40"/>
        <v>2.1751412081935513</v>
      </c>
    </row>
    <row r="268" spans="4:21" ht="14.4" x14ac:dyDescent="0.3">
      <c r="D268" s="9">
        <f>D264+1</f>
        <v>1965</v>
      </c>
      <c r="E268" s="10" t="s">
        <v>505</v>
      </c>
      <c r="J268" s="9">
        <f>'B. 103 q caL Q2 2023'!BF85/100</f>
        <v>1.6649341575018499</v>
      </c>
      <c r="M268" s="9">
        <f t="shared" si="35"/>
        <v>1.6649341575018499</v>
      </c>
      <c r="O268" s="9">
        <f>[1]Sheet1!BU85</f>
        <v>1.7327838138192624</v>
      </c>
      <c r="P268" s="9">
        <f t="shared" si="37"/>
        <v>1.7327838138192624</v>
      </c>
      <c r="R268" s="9">
        <f t="shared" si="36"/>
        <v>1.7327838138192624</v>
      </c>
      <c r="S268" s="9">
        <f t="shared" si="39"/>
        <v>0.54972925616559554</v>
      </c>
      <c r="T268" s="9">
        <f t="shared" si="38"/>
        <v>0.7721933018773568</v>
      </c>
      <c r="U268" s="9">
        <f t="shared" si="40"/>
        <v>2.1645084718207883</v>
      </c>
    </row>
    <row r="269" spans="4:21" ht="14.4" x14ac:dyDescent="0.3">
      <c r="E269" s="10" t="s">
        <v>506</v>
      </c>
      <c r="J269" s="9">
        <f>'B. 103 q caL Q2 2023'!BF86/100</f>
        <v>1.5665752458307491</v>
      </c>
      <c r="M269" s="9">
        <f t="shared" si="35"/>
        <v>1.5665752458307491</v>
      </c>
      <c r="O269" s="9">
        <f>[1]Sheet1!BU86</f>
        <v>1.6303933680385296</v>
      </c>
      <c r="P269" s="9">
        <f t="shared" si="37"/>
        <v>1.6303933680385296</v>
      </c>
      <c r="R269" s="9">
        <f t="shared" si="36"/>
        <v>1.6303933680385296</v>
      </c>
      <c r="S269" s="9">
        <f t="shared" si="39"/>
        <v>0.48882131578823768</v>
      </c>
      <c r="T269" s="9">
        <f t="shared" si="38"/>
        <v>0.71128536149999888</v>
      </c>
      <c r="U269" s="9">
        <f t="shared" si="40"/>
        <v>2.0366073536556693</v>
      </c>
    </row>
    <row r="270" spans="4:21" ht="14.4" x14ac:dyDescent="0.3">
      <c r="E270" s="10" t="s">
        <v>507</v>
      </c>
      <c r="J270" s="9">
        <f>'B. 103 q caL Q2 2023'!BF87/100</f>
        <v>1.650973744548548</v>
      </c>
      <c r="M270" s="9">
        <f t="shared" si="35"/>
        <v>1.650973744548548</v>
      </c>
      <c r="O270" s="9">
        <f>[1]Sheet1!BU87</f>
        <v>1.7182697311100501</v>
      </c>
      <c r="P270" s="9">
        <f t="shared" si="37"/>
        <v>1.7182697311100501</v>
      </c>
      <c r="R270" s="9">
        <f t="shared" si="36"/>
        <v>1.7182697311100501</v>
      </c>
      <c r="S270" s="9">
        <f t="shared" si="39"/>
        <v>0.54131781421280456</v>
      </c>
      <c r="T270" s="9">
        <f t="shared" si="38"/>
        <v>0.76378185992456582</v>
      </c>
      <c r="U270" s="9">
        <f t="shared" si="40"/>
        <v>2.146378192247393</v>
      </c>
    </row>
    <row r="271" spans="4:21" ht="14.4" x14ac:dyDescent="0.3">
      <c r="E271" s="10" t="s">
        <v>508</v>
      </c>
      <c r="J271" s="9">
        <f>'B. 103 q caL Q2 2023'!BF88/100</f>
        <v>1.6505483355897912</v>
      </c>
      <c r="M271" s="9">
        <f t="shared" si="35"/>
        <v>1.6505483355897912</v>
      </c>
      <c r="O271" s="9">
        <f>[1]Sheet1!BU88</f>
        <v>1.7178508751220627</v>
      </c>
      <c r="P271" s="9">
        <f t="shared" si="37"/>
        <v>1.7178508751220627</v>
      </c>
      <c r="R271" s="9">
        <f t="shared" si="36"/>
        <v>1.7178508751220627</v>
      </c>
      <c r="S271" s="9">
        <f t="shared" si="39"/>
        <v>0.5410740183522621</v>
      </c>
      <c r="T271" s="9">
        <f t="shared" si="38"/>
        <v>0.76353806406402336</v>
      </c>
      <c r="U271" s="9">
        <f t="shared" si="40"/>
        <v>2.1458549779103007</v>
      </c>
    </row>
    <row r="272" spans="4:21" ht="14.4" x14ac:dyDescent="0.3">
      <c r="D272" s="9">
        <f>D268+1</f>
        <v>1966</v>
      </c>
      <c r="E272" s="10" t="s">
        <v>505</v>
      </c>
      <c r="J272" s="9">
        <f>'B. 103 q caL Q2 2023'!BF89/100</f>
        <v>1.5708612941891742</v>
      </c>
      <c r="M272" s="9">
        <f t="shared" si="35"/>
        <v>1.5708612941891742</v>
      </c>
      <c r="O272" s="9">
        <f>[1]Sheet1!BU89</f>
        <v>1.6348898236415257</v>
      </c>
      <c r="P272" s="9">
        <f t="shared" si="37"/>
        <v>1.6348898236415257</v>
      </c>
      <c r="R272" s="9">
        <f t="shared" si="36"/>
        <v>1.6348898236415257</v>
      </c>
      <c r="S272" s="9">
        <f t="shared" si="39"/>
        <v>0.4915754159266959</v>
      </c>
      <c r="T272" s="9">
        <f t="shared" si="38"/>
        <v>0.71403946163845711</v>
      </c>
      <c r="U272" s="9">
        <f t="shared" si="40"/>
        <v>2.0422241052482404</v>
      </c>
    </row>
    <row r="273" spans="4:21" ht="14.4" x14ac:dyDescent="0.3">
      <c r="E273" s="10" t="s">
        <v>506</v>
      </c>
      <c r="J273" s="9">
        <f>'B. 103 q caL Q2 2023'!BF90/100</f>
        <v>1.4421350632384622</v>
      </c>
      <c r="M273" s="9">
        <f t="shared" si="35"/>
        <v>1.4421350632384622</v>
      </c>
      <c r="O273" s="9">
        <f>[1]Sheet1!BU90</f>
        <v>1.5008850270329004</v>
      </c>
      <c r="P273" s="9">
        <f t="shared" si="37"/>
        <v>1.5008850270329004</v>
      </c>
      <c r="R273" s="9">
        <f t="shared" si="36"/>
        <v>1.5008850270329004</v>
      </c>
      <c r="S273" s="9">
        <f t="shared" si="39"/>
        <v>0.40605495213790055</v>
      </c>
      <c r="T273" s="9">
        <f t="shared" si="38"/>
        <v>0.62851899784966181</v>
      </c>
      <c r="U273" s="9">
        <f t="shared" si="40"/>
        <v>1.874831892087687</v>
      </c>
    </row>
    <row r="274" spans="4:21" ht="14.4" x14ac:dyDescent="0.3">
      <c r="E274" s="10" t="s">
        <v>507</v>
      </c>
      <c r="J274" s="9">
        <f>'B. 103 q caL Q2 2023'!BF91/100</f>
        <v>1.2807006386151929</v>
      </c>
      <c r="M274" s="9">
        <f t="shared" si="35"/>
        <v>1.2807006386151929</v>
      </c>
      <c r="O274" s="9">
        <f>[1]Sheet1!BU91</f>
        <v>1.3328257173200846</v>
      </c>
      <c r="P274" s="9">
        <f t="shared" si="37"/>
        <v>1.3328257173200846</v>
      </c>
      <c r="R274" s="9">
        <f t="shared" si="36"/>
        <v>1.3328257173200846</v>
      </c>
      <c r="S274" s="9">
        <f t="shared" si="39"/>
        <v>0.28730128795262821</v>
      </c>
      <c r="T274" s="9">
        <f t="shared" si="38"/>
        <v>0.50976533366438948</v>
      </c>
      <c r="U274" s="9">
        <f t="shared" si="40"/>
        <v>1.6649004530122258</v>
      </c>
    </row>
    <row r="275" spans="4:21" ht="14.4" x14ac:dyDescent="0.3">
      <c r="E275" s="10" t="s">
        <v>508</v>
      </c>
      <c r="J275" s="9">
        <f>'B. 103 q caL Q2 2023'!BF92/100</f>
        <v>1.3052102302376551</v>
      </c>
      <c r="M275" s="9">
        <f t="shared" si="35"/>
        <v>1.3052102302376551</v>
      </c>
      <c r="O275" s="9">
        <f>[1]Sheet1!BU92</f>
        <v>1.3583339172766251</v>
      </c>
      <c r="P275" s="9">
        <f t="shared" si="37"/>
        <v>1.3583339172766251</v>
      </c>
      <c r="R275" s="9">
        <f t="shared" si="36"/>
        <v>1.3583339172766251</v>
      </c>
      <c r="S275" s="9">
        <f t="shared" si="39"/>
        <v>0.30625888792152584</v>
      </c>
      <c r="T275" s="9">
        <f t="shared" si="38"/>
        <v>0.52872293363328704</v>
      </c>
      <c r="U275" s="9">
        <f t="shared" si="40"/>
        <v>1.6967640441114149</v>
      </c>
    </row>
    <row r="276" spans="4:21" ht="14.4" x14ac:dyDescent="0.3">
      <c r="D276" s="9">
        <f>D272+1</f>
        <v>1967</v>
      </c>
      <c r="E276" s="10" t="s">
        <v>505</v>
      </c>
      <c r="J276" s="9">
        <f>'B. 103 q caL Q2 2023'!BF93/100</f>
        <v>1.4409397480143431</v>
      </c>
      <c r="M276" s="9">
        <f t="shared" si="35"/>
        <v>1.4409397480143431</v>
      </c>
      <c r="O276" s="9">
        <f>[1]Sheet1!BU93</f>
        <v>1.4996473227634017</v>
      </c>
      <c r="P276" s="9">
        <f t="shared" si="37"/>
        <v>1.4996473227634017</v>
      </c>
      <c r="R276" s="9">
        <f t="shared" si="36"/>
        <v>1.4996473227634017</v>
      </c>
      <c r="S276" s="9">
        <f t="shared" si="39"/>
        <v>0.40522996230582492</v>
      </c>
      <c r="T276" s="9">
        <f t="shared" si="38"/>
        <v>0.62769400801758612</v>
      </c>
      <c r="U276" s="9">
        <f t="shared" si="40"/>
        <v>1.8732858126774494</v>
      </c>
    </row>
    <row r="277" spans="4:21" ht="14.4" x14ac:dyDescent="0.3">
      <c r="E277" s="10" t="s">
        <v>506</v>
      </c>
      <c r="J277" s="9">
        <f>'B. 103 q caL Q2 2023'!BF94/100</f>
        <v>1.44151673886035</v>
      </c>
      <c r="M277" s="9">
        <f t="shared" si="35"/>
        <v>1.44151673886035</v>
      </c>
      <c r="O277" s="9">
        <f>[1]Sheet1!BU94</f>
        <v>1.5002444543008318</v>
      </c>
      <c r="P277" s="9">
        <f t="shared" si="37"/>
        <v>1.5002444543008318</v>
      </c>
      <c r="R277" s="9">
        <f t="shared" si="36"/>
        <v>1.5002444543008318</v>
      </c>
      <c r="S277" s="9">
        <f t="shared" si="39"/>
        <v>0.40562806436396032</v>
      </c>
      <c r="T277" s="9">
        <f t="shared" si="38"/>
        <v>0.62809211007572152</v>
      </c>
      <c r="U277" s="9">
        <f t="shared" si="40"/>
        <v>1.8740317200787366</v>
      </c>
    </row>
    <row r="278" spans="4:21" ht="14.4" x14ac:dyDescent="0.3">
      <c r="E278" s="10" t="s">
        <v>507</v>
      </c>
      <c r="J278" s="9">
        <f>'B. 103 q caL Q2 2023'!BF95/100</f>
        <v>1.4692885002394269</v>
      </c>
      <c r="M278" s="9">
        <f t="shared" si="35"/>
        <v>1.4692885002394269</v>
      </c>
      <c r="O278" s="9">
        <f>[1]Sheet1!BU95</f>
        <v>1.5291668389052526</v>
      </c>
      <c r="P278" s="9">
        <f t="shared" si="37"/>
        <v>1.5291668389052526</v>
      </c>
      <c r="R278" s="9">
        <f t="shared" si="36"/>
        <v>1.5291668389052526</v>
      </c>
      <c r="S278" s="9">
        <f t="shared" si="39"/>
        <v>0.42472303734816019</v>
      </c>
      <c r="T278" s="9">
        <f t="shared" si="38"/>
        <v>0.64718708305992145</v>
      </c>
      <c r="U278" s="9">
        <f t="shared" si="40"/>
        <v>1.9101601430258235</v>
      </c>
    </row>
    <row r="279" spans="4:21" ht="14.4" x14ac:dyDescent="0.3">
      <c r="E279" s="10" t="s">
        <v>508</v>
      </c>
      <c r="J279" s="9">
        <f>'B. 103 q caL Q2 2023'!BF96/100</f>
        <v>1.488961773245125</v>
      </c>
      <c r="M279" s="9">
        <f t="shared" si="35"/>
        <v>1.488961773245125</v>
      </c>
      <c r="O279" s="9">
        <f>[1]Sheet1!BU96</f>
        <v>1.5496615927621158</v>
      </c>
      <c r="P279" s="9">
        <f t="shared" si="37"/>
        <v>1.5496615927621158</v>
      </c>
      <c r="R279" s="9">
        <f t="shared" si="36"/>
        <v>1.5496615927621158</v>
      </c>
      <c r="S279" s="9">
        <f t="shared" si="39"/>
        <v>0.43803657984404371</v>
      </c>
      <c r="T279" s="9">
        <f t="shared" si="38"/>
        <v>0.66050062555580491</v>
      </c>
      <c r="U279" s="9">
        <f t="shared" si="40"/>
        <v>1.935761183384854</v>
      </c>
    </row>
    <row r="280" spans="4:21" ht="14.4" x14ac:dyDescent="0.3">
      <c r="D280" s="9">
        <f>D276+1</f>
        <v>1968</v>
      </c>
      <c r="E280" s="10" t="s">
        <v>505</v>
      </c>
      <c r="J280" s="9">
        <f>'B. 103 q caL Q2 2023'!BF97/100</f>
        <v>1.3371878488668449</v>
      </c>
      <c r="M280" s="9">
        <f t="shared" ref="M280:M343" si="41">J280</f>
        <v>1.3371878488668449</v>
      </c>
      <c r="O280" s="9">
        <f>[1]Sheet1!BU97</f>
        <v>1.3916350854164237</v>
      </c>
      <c r="P280" s="9">
        <f t="shared" si="37"/>
        <v>1.3916350854164237</v>
      </c>
      <c r="R280" s="9">
        <f t="shared" ref="R280:R343" si="42">O280</f>
        <v>1.3916350854164237</v>
      </c>
      <c r="S280" s="9">
        <f t="shared" si="39"/>
        <v>0.33047937626326945</v>
      </c>
      <c r="T280" s="9">
        <f t="shared" si="38"/>
        <v>0.55294342197503066</v>
      </c>
      <c r="U280" s="9">
        <f t="shared" si="40"/>
        <v>1.7383622284811362</v>
      </c>
    </row>
    <row r="281" spans="4:21" ht="14.4" x14ac:dyDescent="0.3">
      <c r="E281" s="10" t="s">
        <v>506</v>
      </c>
      <c r="J281" s="9">
        <f>'B. 103 q caL Q2 2023'!BF98/100</f>
        <v>1.434278321295742</v>
      </c>
      <c r="M281" s="9">
        <f t="shared" si="41"/>
        <v>1.434278321295742</v>
      </c>
      <c r="O281" s="9">
        <f>[1]Sheet1!BU98</f>
        <v>1.4927307588293051</v>
      </c>
      <c r="P281" s="9">
        <f t="shared" si="37"/>
        <v>1.4927307588293051</v>
      </c>
      <c r="R281" s="9">
        <f t="shared" si="42"/>
        <v>1.4927307588293051</v>
      </c>
      <c r="S281" s="9">
        <f t="shared" si="39"/>
        <v>0.40060716661431467</v>
      </c>
      <c r="T281" s="9">
        <f t="shared" si="38"/>
        <v>0.62307121232607587</v>
      </c>
      <c r="U281" s="9">
        <f t="shared" si="40"/>
        <v>1.8646459805692277</v>
      </c>
    </row>
    <row r="282" spans="4:21" ht="14.4" x14ac:dyDescent="0.3">
      <c r="E282" s="10" t="s">
        <v>507</v>
      </c>
      <c r="J282" s="9">
        <f>'B. 103 q caL Q2 2023'!BF99/100</f>
        <v>1.3946514579024591</v>
      </c>
      <c r="M282" s="9">
        <f t="shared" si="41"/>
        <v>1.3946514579024591</v>
      </c>
      <c r="O282" s="9">
        <f>[1]Sheet1!BU99</f>
        <v>1.4514784912610856</v>
      </c>
      <c r="P282" s="9">
        <f t="shared" si="37"/>
        <v>1.4514784912610856</v>
      </c>
      <c r="R282" s="9">
        <f t="shared" si="42"/>
        <v>1.4514784912610856</v>
      </c>
      <c r="S282" s="9">
        <f t="shared" si="39"/>
        <v>0.37258268608897038</v>
      </c>
      <c r="T282" s="9">
        <f t="shared" si="38"/>
        <v>0.59504673180073164</v>
      </c>
      <c r="U282" s="9">
        <f t="shared" si="40"/>
        <v>1.8131156731407316</v>
      </c>
    </row>
    <row r="283" spans="4:21" ht="14.4" x14ac:dyDescent="0.3">
      <c r="E283" s="10" t="s">
        <v>508</v>
      </c>
      <c r="J283" s="9">
        <f>'B. 103 q caL Q2 2023'!BF100/100</f>
        <v>1.5476442885503439</v>
      </c>
      <c r="M283" s="9">
        <f t="shared" si="41"/>
        <v>1.5476442885503439</v>
      </c>
      <c r="O283" s="9">
        <f>[1]Sheet1!BU100</f>
        <v>1.6107776720079721</v>
      </c>
      <c r="P283" s="9">
        <f t="shared" si="37"/>
        <v>1.6107776720079721</v>
      </c>
      <c r="R283" s="9">
        <f t="shared" si="42"/>
        <v>1.6107776720079721</v>
      </c>
      <c r="S283" s="9">
        <f t="shared" si="39"/>
        <v>0.47671708846872901</v>
      </c>
      <c r="T283" s="9">
        <f t="shared" si="38"/>
        <v>0.69918113418049022</v>
      </c>
      <c r="U283" s="9">
        <f t="shared" si="40"/>
        <v>2.0121043891772441</v>
      </c>
    </row>
    <row r="284" spans="4:21" ht="14.4" x14ac:dyDescent="0.3">
      <c r="D284" s="9">
        <f>D280+1</f>
        <v>1969</v>
      </c>
      <c r="E284" s="10" t="s">
        <v>505</v>
      </c>
      <c r="J284" s="9">
        <f>'B. 103 q caL Q2 2023'!BF101/100</f>
        <v>1.4306005350328062</v>
      </c>
      <c r="M284" s="9">
        <f t="shared" si="41"/>
        <v>1.4306005350328062</v>
      </c>
      <c r="O284" s="9">
        <f>[1]Sheet1!BU101</f>
        <v>1.4889203185935938</v>
      </c>
      <c r="P284" s="9">
        <f t="shared" si="37"/>
        <v>1.4889203185935938</v>
      </c>
      <c r="R284" s="9">
        <f t="shared" si="42"/>
        <v>1.4889203185935938</v>
      </c>
      <c r="S284" s="9">
        <f t="shared" si="39"/>
        <v>0.39805123890100386</v>
      </c>
      <c r="T284" s="9">
        <f t="shared" si="38"/>
        <v>0.62051528461276506</v>
      </c>
      <c r="U284" s="9">
        <f t="shared" si="40"/>
        <v>1.8598861656945811</v>
      </c>
    </row>
    <row r="285" spans="4:21" ht="14.4" x14ac:dyDescent="0.3">
      <c r="E285" s="10" t="s">
        <v>506</v>
      </c>
      <c r="J285" s="9">
        <f>'B. 103 q caL Q2 2023'!BF102/100</f>
        <v>1.3430407964791982</v>
      </c>
      <c r="M285" s="9">
        <f t="shared" si="41"/>
        <v>1.3430407964791982</v>
      </c>
      <c r="O285" s="9">
        <f>[1]Sheet1!BU102</f>
        <v>1.3977608891166697</v>
      </c>
      <c r="P285" s="9">
        <f t="shared" si="37"/>
        <v>1.3977608891166697</v>
      </c>
      <c r="R285" s="9">
        <f t="shared" si="42"/>
        <v>1.3977608891166697</v>
      </c>
      <c r="S285" s="9">
        <f t="shared" si="39"/>
        <v>0.33487159135513406</v>
      </c>
      <c r="T285" s="9">
        <f t="shared" si="38"/>
        <v>0.55733563706689526</v>
      </c>
      <c r="U285" s="9">
        <f t="shared" si="40"/>
        <v>1.7460142817264102</v>
      </c>
    </row>
    <row r="286" spans="4:21" ht="14.4" x14ac:dyDescent="0.3">
      <c r="E286" s="10" t="s">
        <v>507</v>
      </c>
      <c r="J286" s="9">
        <f>'B. 103 q caL Q2 2023'!BF103/100</f>
        <v>1.2566219045553368</v>
      </c>
      <c r="M286" s="9">
        <f t="shared" si="41"/>
        <v>1.2566219045553368</v>
      </c>
      <c r="O286" s="9">
        <f>[1]Sheet1!BU103</f>
        <v>1.3077905039116851</v>
      </c>
      <c r="P286" s="9">
        <f t="shared" si="37"/>
        <v>1.3077905039116851</v>
      </c>
      <c r="R286" s="9">
        <f t="shared" si="42"/>
        <v>1.3077905039116851</v>
      </c>
      <c r="S286" s="9">
        <f t="shared" si="39"/>
        <v>0.268339075002057</v>
      </c>
      <c r="T286" s="9">
        <f t="shared" si="38"/>
        <v>0.49080312071381826</v>
      </c>
      <c r="U286" s="9">
        <f t="shared" si="40"/>
        <v>1.6336276934884146</v>
      </c>
    </row>
    <row r="287" spans="4:21" ht="14.4" x14ac:dyDescent="0.3">
      <c r="E287" s="10" t="s">
        <v>508</v>
      </c>
      <c r="J287" s="9">
        <f>'B. 103 q caL Q2 2023'!BF104/100</f>
        <v>1.150101497022991</v>
      </c>
      <c r="M287" s="9">
        <f t="shared" si="41"/>
        <v>1.150101497022991</v>
      </c>
      <c r="O287" s="9">
        <f>[1]Sheet1!BU104</f>
        <v>1.1968784806048063</v>
      </c>
      <c r="P287" s="9">
        <f t="shared" si="37"/>
        <v>1.1968784806048063</v>
      </c>
      <c r="R287" s="9">
        <f t="shared" si="42"/>
        <v>1.1968784806048063</v>
      </c>
      <c r="S287" s="9">
        <f t="shared" si="39"/>
        <v>0.17971690145976804</v>
      </c>
      <c r="T287" s="9">
        <f t="shared" si="38"/>
        <v>0.4021809471715293</v>
      </c>
      <c r="U287" s="9">
        <f t="shared" si="40"/>
        <v>1.4950818390316023</v>
      </c>
    </row>
    <row r="288" spans="4:21" ht="14.4" x14ac:dyDescent="0.3">
      <c r="D288" s="9">
        <f>D284+1</f>
        <v>1970</v>
      </c>
      <c r="E288" s="10" t="s">
        <v>505</v>
      </c>
      <c r="J288" s="9">
        <f>'B. 103 q caL Q2 2023'!BF105/100</f>
        <v>1.082097945417787</v>
      </c>
      <c r="M288" s="9">
        <f t="shared" si="41"/>
        <v>1.082097945417787</v>
      </c>
      <c r="O288" s="9">
        <f>[1]Sheet1!BU105</f>
        <v>1.1260589306705837</v>
      </c>
      <c r="P288" s="9">
        <f t="shared" si="37"/>
        <v>1.1260589306705837</v>
      </c>
      <c r="R288" s="9">
        <f t="shared" si="42"/>
        <v>1.1260589306705837</v>
      </c>
      <c r="S288" s="9">
        <f t="shared" si="39"/>
        <v>0.11872386464514605</v>
      </c>
      <c r="T288" s="9">
        <f t="shared" si="38"/>
        <v>0.34118791035690726</v>
      </c>
      <c r="U288" s="9">
        <f t="shared" si="40"/>
        <v>1.4066175340325315</v>
      </c>
    </row>
    <row r="289" spans="4:21" ht="14.4" x14ac:dyDescent="0.3">
      <c r="E289" s="10" t="s">
        <v>506</v>
      </c>
      <c r="J289" s="9">
        <f>'B. 103 q caL Q2 2023'!BF106/100</f>
        <v>0.84534360522879648</v>
      </c>
      <c r="M289" s="9">
        <f t="shared" si="41"/>
        <v>0.84534360522879648</v>
      </c>
      <c r="O289" s="9">
        <f>[1]Sheet1!BU106</f>
        <v>0.87957481214355915</v>
      </c>
      <c r="P289" s="9">
        <f t="shared" si="37"/>
        <v>0.87957481214355915</v>
      </c>
      <c r="R289" s="9">
        <f t="shared" si="42"/>
        <v>0.87957481214355915</v>
      </c>
      <c r="S289" s="9">
        <f t="shared" si="39"/>
        <v>-0.12831665629184719</v>
      </c>
      <c r="T289" s="9">
        <f t="shared" si="38"/>
        <v>9.4147389419914046E-2</v>
      </c>
      <c r="U289" s="9">
        <f t="shared" si="40"/>
        <v>1.0987216739338104</v>
      </c>
    </row>
    <row r="290" spans="4:21" ht="14.4" x14ac:dyDescent="0.3">
      <c r="E290" s="10" t="s">
        <v>507</v>
      </c>
      <c r="J290" s="9">
        <f>'B. 103 q caL Q2 2023'!BF107/100</f>
        <v>0.96377061261911623</v>
      </c>
      <c r="M290" s="9">
        <f t="shared" si="41"/>
        <v>0.96377061261911623</v>
      </c>
      <c r="O290" s="9">
        <f>[1]Sheet1!BU107</f>
        <v>1.0028645929331292</v>
      </c>
      <c r="P290" s="9">
        <f t="shared" si="37"/>
        <v>1.0028645929331292</v>
      </c>
      <c r="R290" s="9">
        <f t="shared" si="42"/>
        <v>1.0028645929331292</v>
      </c>
      <c r="S290" s="9">
        <f t="shared" si="39"/>
        <v>2.8604978055113439E-3</v>
      </c>
      <c r="T290" s="9">
        <f t="shared" si="38"/>
        <v>0.22532454351727257</v>
      </c>
      <c r="U290" s="9">
        <f t="shared" si="40"/>
        <v>1.2527292153707061</v>
      </c>
    </row>
    <row r="291" spans="4:21" ht="14.4" x14ac:dyDescent="0.3">
      <c r="E291" s="10" t="s">
        <v>508</v>
      </c>
      <c r="J291" s="9">
        <f>'B. 103 q caL Q2 2023'!BF108/100</f>
        <v>1.026068068201279</v>
      </c>
      <c r="M291" s="9">
        <f t="shared" si="41"/>
        <v>1.026068068201279</v>
      </c>
      <c r="O291" s="9">
        <f>[1]Sheet1!BU108</f>
        <v>1.06772909269723</v>
      </c>
      <c r="P291" s="9">
        <f t="shared" si="37"/>
        <v>1.06772909269723</v>
      </c>
      <c r="R291" s="9">
        <f t="shared" si="42"/>
        <v>1.06772909269723</v>
      </c>
      <c r="S291" s="9">
        <f t="shared" si="39"/>
        <v>6.5534049838045672E-2</v>
      </c>
      <c r="T291" s="9">
        <f t="shared" si="38"/>
        <v>0.28799809554980693</v>
      </c>
      <c r="U291" s="9">
        <f t="shared" si="40"/>
        <v>1.3337547640514478</v>
      </c>
    </row>
    <row r="292" spans="4:21" ht="14.4" x14ac:dyDescent="0.3">
      <c r="D292" s="9">
        <f>D288+1</f>
        <v>1971</v>
      </c>
      <c r="E292" s="10" t="s">
        <v>505</v>
      </c>
      <c r="J292" s="9">
        <f>'B. 103 q caL Q2 2023'!BF109/100</f>
        <v>1.0800712844647449</v>
      </c>
      <c r="M292" s="9">
        <f t="shared" si="41"/>
        <v>1.0800712844647449</v>
      </c>
      <c r="O292" s="9">
        <f>[1]Sheet1!BU109</f>
        <v>1.1239667595581304</v>
      </c>
      <c r="P292" s="9">
        <f t="shared" si="37"/>
        <v>1.1239667595581304</v>
      </c>
      <c r="R292" s="9">
        <f t="shared" si="42"/>
        <v>1.1239667595581304</v>
      </c>
      <c r="S292" s="9">
        <f t="shared" si="39"/>
        <v>0.11686417768734023</v>
      </c>
      <c r="T292" s="9">
        <f t="shared" si="38"/>
        <v>0.33932822339910146</v>
      </c>
      <c r="U292" s="9">
        <f t="shared" si="40"/>
        <v>1.4040040965908334</v>
      </c>
    </row>
    <row r="293" spans="4:21" ht="14.4" x14ac:dyDescent="0.3">
      <c r="E293" s="10" t="s">
        <v>506</v>
      </c>
      <c r="J293" s="9">
        <f>'B. 103 q caL Q2 2023'!BF110/100</f>
        <v>1.0512854156416711</v>
      </c>
      <c r="M293" s="9">
        <f t="shared" si="41"/>
        <v>1.0512854156416711</v>
      </c>
      <c r="O293" s="9">
        <f>[1]Sheet1!BU110</f>
        <v>1.0940066594321016</v>
      </c>
      <c r="P293" s="9">
        <f t="shared" si="37"/>
        <v>1.0940066594321016</v>
      </c>
      <c r="R293" s="9">
        <f t="shared" si="42"/>
        <v>1.0940066594321016</v>
      </c>
      <c r="S293" s="9">
        <f t="shared" si="39"/>
        <v>8.984679121353073E-2</v>
      </c>
      <c r="T293" s="9">
        <f t="shared" si="38"/>
        <v>0.31231083692529193</v>
      </c>
      <c r="U293" s="9">
        <f t="shared" si="40"/>
        <v>1.366579410359229</v>
      </c>
    </row>
    <row r="294" spans="4:21" ht="14.4" x14ac:dyDescent="0.3">
      <c r="E294" s="10" t="s">
        <v>507</v>
      </c>
      <c r="J294" s="9">
        <f>'B. 103 q caL Q2 2023'!BF111/100</f>
        <v>0.99883560421102047</v>
      </c>
      <c r="M294" s="9">
        <f t="shared" si="41"/>
        <v>0.99883560421102047</v>
      </c>
      <c r="O294" s="9">
        <f>[1]Sheet1!BU111</f>
        <v>1.0394309559284629</v>
      </c>
      <c r="P294" s="9">
        <f t="shared" si="37"/>
        <v>1.0394309559284629</v>
      </c>
      <c r="R294" s="9">
        <f t="shared" si="42"/>
        <v>1.0394309559284629</v>
      </c>
      <c r="S294" s="9">
        <f t="shared" si="39"/>
        <v>3.8673405646754769E-2</v>
      </c>
      <c r="T294" s="9">
        <f t="shared" si="38"/>
        <v>0.26113745135851602</v>
      </c>
      <c r="U294" s="9">
        <f t="shared" si="40"/>
        <v>1.298406120854156</v>
      </c>
    </row>
    <row r="295" spans="4:21" ht="14.4" x14ac:dyDescent="0.3">
      <c r="E295" s="10" t="s">
        <v>508</v>
      </c>
      <c r="J295" s="9">
        <f>'B. 103 q caL Q2 2023'!BF112/100</f>
        <v>1.036719793710843</v>
      </c>
      <c r="M295" s="9">
        <f t="shared" si="41"/>
        <v>1.036719793710843</v>
      </c>
      <c r="O295" s="9">
        <f>[1]Sheet1!BU112</f>
        <v>1.0788857801402838</v>
      </c>
      <c r="P295" s="9">
        <f t="shared" si="37"/>
        <v>1.0788857801402838</v>
      </c>
      <c r="R295" s="9">
        <f t="shared" si="42"/>
        <v>1.0788857801402838</v>
      </c>
      <c r="S295" s="9">
        <f t="shared" si="39"/>
        <v>7.5928823527492501E-2</v>
      </c>
      <c r="T295" s="9">
        <f t="shared" si="38"/>
        <v>0.29839286923925373</v>
      </c>
      <c r="U295" s="9">
        <f t="shared" si="40"/>
        <v>1.3476911502846038</v>
      </c>
    </row>
    <row r="296" spans="4:21" ht="14.4" x14ac:dyDescent="0.3">
      <c r="D296" s="9">
        <f>D292+1</f>
        <v>1972</v>
      </c>
      <c r="E296" s="10" t="s">
        <v>505</v>
      </c>
      <c r="J296" s="9">
        <f>'B. 103 q caL Q2 2023'!BF113/100</f>
        <v>1.046103686040573</v>
      </c>
      <c r="M296" s="9">
        <f t="shared" si="41"/>
        <v>1.046103686040573</v>
      </c>
      <c r="O296" s="9">
        <f>[1]Sheet1!BU113</f>
        <v>1.0886849978872186</v>
      </c>
      <c r="P296" s="9">
        <f t="shared" si="37"/>
        <v>1.0886849978872186</v>
      </c>
      <c r="R296" s="9">
        <f t="shared" si="42"/>
        <v>1.0886849978872186</v>
      </c>
      <c r="S296" s="9">
        <f t="shared" si="39"/>
        <v>8.4970543969160331E-2</v>
      </c>
      <c r="T296" s="9">
        <f t="shared" si="38"/>
        <v>0.30743458968092158</v>
      </c>
      <c r="U296" s="9">
        <f t="shared" si="40"/>
        <v>1.3599318520162911</v>
      </c>
    </row>
    <row r="297" spans="4:21" ht="14.4" x14ac:dyDescent="0.3">
      <c r="E297" s="10" t="s">
        <v>506</v>
      </c>
      <c r="J297" s="9">
        <f>'B. 103 q caL Q2 2023'!BF114/100</f>
        <v>1.0212410876897291</v>
      </c>
      <c r="M297" s="9">
        <f t="shared" si="41"/>
        <v>1.0212410876897291</v>
      </c>
      <c r="O297" s="9">
        <f>[1]Sheet1!BU114</f>
        <v>1.062803592212936</v>
      </c>
      <c r="P297" s="9">
        <f t="shared" si="37"/>
        <v>1.062803592212936</v>
      </c>
      <c r="R297" s="9">
        <f t="shared" si="42"/>
        <v>1.062803592212936</v>
      </c>
      <c r="S297" s="9">
        <f t="shared" si="39"/>
        <v>6.0910314849762663E-2</v>
      </c>
      <c r="T297" s="9">
        <f t="shared" si="38"/>
        <v>0.28337436056152387</v>
      </c>
      <c r="U297" s="9">
        <f t="shared" si="40"/>
        <v>1.3276020706564691</v>
      </c>
    </row>
    <row r="298" spans="4:21" ht="14.4" x14ac:dyDescent="0.3">
      <c r="E298" s="10" t="s">
        <v>507</v>
      </c>
      <c r="J298" s="9">
        <f>'B. 103 q caL Q2 2023'!BF115/100</f>
        <v>1.015114459865327</v>
      </c>
      <c r="M298" s="9">
        <f t="shared" si="41"/>
        <v>1.015114459865327</v>
      </c>
      <c r="O298" s="9">
        <f>[1]Sheet1!BU115</f>
        <v>1.0564219864523854</v>
      </c>
      <c r="P298" s="9">
        <f t="shared" si="37"/>
        <v>1.0564219864523854</v>
      </c>
      <c r="R298" s="9">
        <f t="shared" si="42"/>
        <v>1.0564219864523854</v>
      </c>
      <c r="S298" s="9">
        <f t="shared" si="39"/>
        <v>5.4887713844844942E-2</v>
      </c>
      <c r="T298" s="9">
        <f t="shared" si="38"/>
        <v>0.27735175955660618</v>
      </c>
      <c r="U298" s="9">
        <f t="shared" si="40"/>
        <v>1.3196304820356783</v>
      </c>
    </row>
    <row r="299" spans="4:21" ht="14.4" x14ac:dyDescent="0.3">
      <c r="E299" s="10" t="s">
        <v>508</v>
      </c>
      <c r="J299" s="9">
        <f>'B. 103 q caL Q2 2023'!BF116/100</f>
        <v>1.098162926534731</v>
      </c>
      <c r="M299" s="9">
        <f t="shared" si="41"/>
        <v>1.098162926534731</v>
      </c>
      <c r="O299" s="9">
        <f>[1]Sheet1!BU116</f>
        <v>1.1428988892834995</v>
      </c>
      <c r="P299" s="9">
        <f t="shared" si="37"/>
        <v>1.1428988892834995</v>
      </c>
      <c r="R299" s="9">
        <f t="shared" si="42"/>
        <v>1.1428988892834995</v>
      </c>
      <c r="S299" s="9">
        <f t="shared" si="39"/>
        <v>0.13356792008044902</v>
      </c>
      <c r="T299" s="9">
        <f t="shared" si="38"/>
        <v>0.35603196579221025</v>
      </c>
      <c r="U299" s="9">
        <f t="shared" si="40"/>
        <v>1.4276531835994715</v>
      </c>
    </row>
    <row r="300" spans="4:21" ht="14.4" x14ac:dyDescent="0.3">
      <c r="D300" s="9">
        <f>D296+1</f>
        <v>1973</v>
      </c>
      <c r="E300" s="10" t="s">
        <v>505</v>
      </c>
      <c r="J300" s="9">
        <f>'B. 103 q caL Q2 2023'!BF117/100</f>
        <v>1.00103203339229</v>
      </c>
      <c r="M300" s="9">
        <f t="shared" si="41"/>
        <v>1.00103203339229</v>
      </c>
      <c r="O300" s="9">
        <f>[1]Sheet1!BU117</f>
        <v>1.0417556007415147</v>
      </c>
      <c r="P300" s="9">
        <f t="shared" si="37"/>
        <v>1.0417556007415147</v>
      </c>
      <c r="R300" s="9">
        <f t="shared" si="42"/>
        <v>1.0417556007415147</v>
      </c>
      <c r="S300" s="9">
        <f t="shared" si="39"/>
        <v>4.090736758772525E-2</v>
      </c>
      <c r="T300" s="9">
        <f t="shared" si="38"/>
        <v>0.26337141329948649</v>
      </c>
      <c r="U300" s="9">
        <f t="shared" si="40"/>
        <v>1.301309953029697</v>
      </c>
    </row>
    <row r="301" spans="4:21" ht="14.4" x14ac:dyDescent="0.3">
      <c r="E301" s="10" t="s">
        <v>506</v>
      </c>
      <c r="J301" s="9">
        <f>'B. 103 q caL Q2 2023'!BF118/100</f>
        <v>0.90410321503092494</v>
      </c>
      <c r="M301" s="9">
        <f t="shared" si="41"/>
        <v>0.90410321503092494</v>
      </c>
      <c r="O301" s="9">
        <f>[1]Sheet1!BU118</f>
        <v>0.9408187496826238</v>
      </c>
      <c r="P301" s="9">
        <f t="shared" si="37"/>
        <v>0.9408187496826238</v>
      </c>
      <c r="R301" s="9">
        <f t="shared" si="42"/>
        <v>0.9408187496826238</v>
      </c>
      <c r="S301" s="9">
        <f t="shared" si="39"/>
        <v>-6.1004772526772992E-2</v>
      </c>
      <c r="T301" s="9">
        <f t="shared" si="38"/>
        <v>0.16145927318498823</v>
      </c>
      <c r="U301" s="9">
        <f t="shared" si="40"/>
        <v>1.1752245940290669</v>
      </c>
    </row>
    <row r="302" spans="4:21" ht="14.4" x14ac:dyDescent="0.3">
      <c r="E302" s="10" t="s">
        <v>507</v>
      </c>
      <c r="J302" s="9">
        <f>'B. 103 q caL Q2 2023'!BF119/100</f>
        <v>0.91210593238414295</v>
      </c>
      <c r="M302" s="9">
        <f t="shared" si="41"/>
        <v>0.91210593238414295</v>
      </c>
      <c r="O302" s="9">
        <f>[1]Sheet1!BU119</f>
        <v>0.9491563984168937</v>
      </c>
      <c r="P302" s="9">
        <f t="shared" si="37"/>
        <v>0.9491563984168937</v>
      </c>
      <c r="R302" s="9">
        <f t="shared" si="42"/>
        <v>0.9491563984168937</v>
      </c>
      <c r="S302" s="9">
        <f t="shared" si="39"/>
        <v>-5.2181690561023911E-2</v>
      </c>
      <c r="T302" s="9">
        <f t="shared" si="38"/>
        <v>0.17028235515073731</v>
      </c>
      <c r="U302" s="9">
        <f t="shared" si="40"/>
        <v>1.1856395755036546</v>
      </c>
    </row>
    <row r="303" spans="4:21" ht="14.4" x14ac:dyDescent="0.3">
      <c r="E303" s="10" t="s">
        <v>508</v>
      </c>
      <c r="J303" s="9">
        <f>'B. 103 q caL Q2 2023'!BF120/100</f>
        <v>0.7473674580235169</v>
      </c>
      <c r="M303" s="9">
        <f t="shared" si="41"/>
        <v>0.7473674580235169</v>
      </c>
      <c r="O303" s="9">
        <f>[1]Sheet1!BU120</f>
        <v>0.77765872531766078</v>
      </c>
      <c r="P303" s="9">
        <f t="shared" si="37"/>
        <v>0.77765872531766078</v>
      </c>
      <c r="R303" s="9">
        <f t="shared" si="42"/>
        <v>0.77765872531766078</v>
      </c>
      <c r="S303" s="9">
        <f t="shared" si="39"/>
        <v>-0.25146750744564544</v>
      </c>
      <c r="T303" s="9">
        <f t="shared" si="38"/>
        <v>-2.9003461733884212E-2</v>
      </c>
      <c r="U303" s="9">
        <f t="shared" si="40"/>
        <v>0.97141310168713457</v>
      </c>
    </row>
    <row r="304" spans="4:21" ht="14.4" x14ac:dyDescent="0.3">
      <c r="D304" s="9">
        <f>D300+1</f>
        <v>1974</v>
      </c>
      <c r="E304" s="10" t="s">
        <v>505</v>
      </c>
      <c r="J304" s="9">
        <f>'B. 103 q caL Q2 2023'!BF121/100</f>
        <v>0.69123212658900213</v>
      </c>
      <c r="M304" s="9">
        <f t="shared" si="41"/>
        <v>0.69123212658900213</v>
      </c>
      <c r="O304" s="9">
        <f>[1]Sheet1!BU121</f>
        <v>0.71918534695948533</v>
      </c>
      <c r="P304" s="9">
        <f t="shared" si="37"/>
        <v>0.71918534695948533</v>
      </c>
      <c r="R304" s="9">
        <f t="shared" si="42"/>
        <v>0.71918534695948533</v>
      </c>
      <c r="S304" s="9">
        <f t="shared" si="39"/>
        <v>-0.32963617011531027</v>
      </c>
      <c r="T304" s="9">
        <f t="shared" si="38"/>
        <v>-0.10717212440354904</v>
      </c>
      <c r="U304" s="9">
        <f t="shared" si="40"/>
        <v>0.89837102810422975</v>
      </c>
    </row>
    <row r="305" spans="4:21" ht="14.4" x14ac:dyDescent="0.3">
      <c r="E305" s="10" t="s">
        <v>506</v>
      </c>
      <c r="J305" s="9">
        <f>'B. 103 q caL Q2 2023'!BF122/100</f>
        <v>0.60673799318608201</v>
      </c>
      <c r="M305" s="9">
        <f t="shared" si="41"/>
        <v>0.60673799318608201</v>
      </c>
      <c r="O305" s="9">
        <f>[1]Sheet1!BU122</f>
        <v>0.63122719412025519</v>
      </c>
      <c r="P305" s="9">
        <f t="shared" si="37"/>
        <v>0.63122719412025519</v>
      </c>
      <c r="R305" s="9">
        <f t="shared" si="42"/>
        <v>0.63122719412025519</v>
      </c>
      <c r="S305" s="9">
        <f t="shared" si="39"/>
        <v>-0.46008942717153234</v>
      </c>
      <c r="T305" s="9">
        <f t="shared" si="38"/>
        <v>-0.23762538145977111</v>
      </c>
      <c r="U305" s="9">
        <f t="shared" si="40"/>
        <v>0.78849802175002826</v>
      </c>
    </row>
    <row r="306" spans="4:21" ht="14.4" x14ac:dyDescent="0.3">
      <c r="E306" s="10" t="s">
        <v>507</v>
      </c>
      <c r="J306" s="9">
        <f>'B. 103 q caL Q2 2023'!BF123/100</f>
        <v>0.4307632302387156</v>
      </c>
      <c r="M306" s="9">
        <f t="shared" si="41"/>
        <v>0.4307632302387156</v>
      </c>
      <c r="O306" s="9">
        <f>[1]Sheet1!BU123</f>
        <v>0.4480040816551274</v>
      </c>
      <c r="P306" s="9">
        <f t="shared" si="37"/>
        <v>0.4480040816551274</v>
      </c>
      <c r="R306" s="9">
        <f t="shared" si="42"/>
        <v>0.4480040816551274</v>
      </c>
      <c r="S306" s="9">
        <f t="shared" si="39"/>
        <v>-0.80295293577131743</v>
      </c>
      <c r="T306" s="9">
        <f t="shared" si="38"/>
        <v>-0.58048889005955617</v>
      </c>
      <c r="U306" s="9">
        <f t="shared" si="40"/>
        <v>0.55962470472035508</v>
      </c>
    </row>
    <row r="307" spans="4:21" ht="14.4" x14ac:dyDescent="0.3">
      <c r="E307" s="10" t="s">
        <v>508</v>
      </c>
      <c r="J307" s="9">
        <f>'B. 103 q caL Q2 2023'!BF124/100</f>
        <v>0.39174067988971345</v>
      </c>
      <c r="M307" s="9">
        <f t="shared" si="41"/>
        <v>0.39174067988971345</v>
      </c>
      <c r="O307" s="9">
        <f>[1]Sheet1!BU124</f>
        <v>0.40741497370452207</v>
      </c>
      <c r="P307" s="9">
        <f t="shared" si="37"/>
        <v>0.40741497370452207</v>
      </c>
      <c r="R307" s="9">
        <f t="shared" si="42"/>
        <v>0.40741497370452207</v>
      </c>
      <c r="S307" s="9">
        <f t="shared" si="39"/>
        <v>-0.89792302155822212</v>
      </c>
      <c r="T307" s="9">
        <f t="shared" si="38"/>
        <v>-0.67545897584646086</v>
      </c>
      <c r="U307" s="9">
        <f t="shared" si="40"/>
        <v>0.50892278372936328</v>
      </c>
    </row>
    <row r="308" spans="4:21" ht="14.4" x14ac:dyDescent="0.3">
      <c r="D308" s="9">
        <f>D304+1</f>
        <v>1975</v>
      </c>
      <c r="E308" s="10" t="s">
        <v>505</v>
      </c>
      <c r="J308" s="9">
        <f>'B. 103 q caL Q2 2023'!BF125/100</f>
        <v>0.50123115845788013</v>
      </c>
      <c r="M308" s="9">
        <f t="shared" si="41"/>
        <v>0.50123115845788013</v>
      </c>
      <c r="O308" s="9">
        <f>[1]Sheet1!BU125</f>
        <v>0.52138373583843678</v>
      </c>
      <c r="P308" s="9">
        <f t="shared" si="37"/>
        <v>0.52138373583843678</v>
      </c>
      <c r="R308" s="9">
        <f t="shared" si="42"/>
        <v>0.52138373583843678</v>
      </c>
      <c r="S308" s="9">
        <f t="shared" si="39"/>
        <v>-0.65126897122119853</v>
      </c>
      <c r="T308" s="9">
        <f t="shared" si="38"/>
        <v>-0.42880492550943727</v>
      </c>
      <c r="U308" s="9">
        <f t="shared" si="40"/>
        <v>0.65128696626293647</v>
      </c>
    </row>
    <row r="309" spans="4:21" ht="14.4" x14ac:dyDescent="0.3">
      <c r="E309" s="10" t="s">
        <v>506</v>
      </c>
      <c r="J309" s="9">
        <f>'B. 103 q caL Q2 2023'!BF126/100</f>
        <v>0.55116813866669756</v>
      </c>
      <c r="M309" s="9">
        <f t="shared" si="41"/>
        <v>0.55116813866669756</v>
      </c>
      <c r="O309" s="9">
        <f>[1]Sheet1!BU126</f>
        <v>0.5733777881433213</v>
      </c>
      <c r="P309" s="9">
        <f t="shared" si="37"/>
        <v>0.5733777881433213</v>
      </c>
      <c r="R309" s="9">
        <f t="shared" si="42"/>
        <v>0.5733777881433213</v>
      </c>
      <c r="S309" s="9">
        <f t="shared" si="39"/>
        <v>-0.5562104633893401</v>
      </c>
      <c r="T309" s="9">
        <f t="shared" si="38"/>
        <v>-0.33374641767757884</v>
      </c>
      <c r="U309" s="9">
        <f t="shared" si="40"/>
        <v>0.7162353838327894</v>
      </c>
    </row>
    <row r="310" spans="4:21" ht="14.4" x14ac:dyDescent="0.3">
      <c r="E310" s="10" t="s">
        <v>507</v>
      </c>
      <c r="J310" s="9">
        <f>'B. 103 q caL Q2 2023'!BF127/100</f>
        <v>0.48715331820077845</v>
      </c>
      <c r="M310" s="9">
        <f t="shared" si="41"/>
        <v>0.48715331820077845</v>
      </c>
      <c r="O310" s="9">
        <f>[1]Sheet1!BU127</f>
        <v>0.50673410256722906</v>
      </c>
      <c r="P310" s="9">
        <f t="shared" si="37"/>
        <v>0.50673410256722906</v>
      </c>
      <c r="R310" s="9">
        <f t="shared" si="42"/>
        <v>0.50673410256722906</v>
      </c>
      <c r="S310" s="9">
        <f t="shared" si="39"/>
        <v>-0.67976886549440485</v>
      </c>
      <c r="T310" s="9">
        <f t="shared" si="38"/>
        <v>-0.45730481978264359</v>
      </c>
      <c r="U310" s="9">
        <f t="shared" si="40"/>
        <v>0.63298736358214636</v>
      </c>
    </row>
    <row r="311" spans="4:21" ht="14.4" x14ac:dyDescent="0.3">
      <c r="E311" s="10" t="s">
        <v>508</v>
      </c>
      <c r="J311" s="9">
        <f>'B. 103 q caL Q2 2023'!BF128/100</f>
        <v>0.50998974259673358</v>
      </c>
      <c r="M311" s="9">
        <f t="shared" si="41"/>
        <v>0.50998974259673358</v>
      </c>
      <c r="O311" s="9">
        <f>[1]Sheet1!BU128</f>
        <v>0.53049243056043605</v>
      </c>
      <c r="P311" s="9">
        <f t="shared" si="37"/>
        <v>0.53049243056043605</v>
      </c>
      <c r="R311" s="9">
        <f t="shared" si="42"/>
        <v>0.53049243056043605</v>
      </c>
      <c r="S311" s="9">
        <f t="shared" si="39"/>
        <v>-0.63394958953048708</v>
      </c>
      <c r="T311" s="9">
        <f t="shared" si="38"/>
        <v>-0.41148554381872582</v>
      </c>
      <c r="U311" s="9">
        <f t="shared" si="40"/>
        <v>0.6626651005320584</v>
      </c>
    </row>
    <row r="312" spans="4:21" ht="14.4" x14ac:dyDescent="0.3">
      <c r="D312" s="9">
        <f>D308+1</f>
        <v>1976</v>
      </c>
      <c r="E312" s="10" t="s">
        <v>505</v>
      </c>
      <c r="J312" s="9">
        <f>'B. 103 q caL Q2 2023'!BF129/100</f>
        <v>0.56338418075713759</v>
      </c>
      <c r="M312" s="9">
        <f t="shared" si="41"/>
        <v>0.56338418075713759</v>
      </c>
      <c r="O312" s="9">
        <f>[1]Sheet1!BU129</f>
        <v>0.5860715327546534</v>
      </c>
      <c r="P312" s="9">
        <f t="shared" si="37"/>
        <v>0.5860715327546534</v>
      </c>
      <c r="R312" s="9">
        <f t="shared" si="42"/>
        <v>0.5860715327546534</v>
      </c>
      <c r="S312" s="9">
        <f t="shared" si="39"/>
        <v>-0.53431342730781528</v>
      </c>
      <c r="T312" s="9">
        <f t="shared" si="38"/>
        <v>-0.31184938159605402</v>
      </c>
      <c r="U312" s="9">
        <f t="shared" si="40"/>
        <v>0.73209178642106043</v>
      </c>
    </row>
    <row r="313" spans="4:21" ht="14.4" x14ac:dyDescent="0.3">
      <c r="E313" s="10" t="s">
        <v>506</v>
      </c>
      <c r="J313" s="9">
        <f>'B. 103 q caL Q2 2023'!BF130/100</f>
        <v>0.55406663358823838</v>
      </c>
      <c r="M313" s="9">
        <f t="shared" si="41"/>
        <v>0.55406663358823838</v>
      </c>
      <c r="O313" s="9">
        <f>[1]Sheet1!BU130</f>
        <v>0.57637138505789831</v>
      </c>
      <c r="P313" s="9">
        <f t="shared" si="37"/>
        <v>0.57637138505789831</v>
      </c>
      <c r="R313" s="9">
        <f t="shared" si="42"/>
        <v>0.57637138505789831</v>
      </c>
      <c r="S313" s="9">
        <f t="shared" si="39"/>
        <v>-0.55100306033284352</v>
      </c>
      <c r="T313" s="9">
        <f t="shared" si="38"/>
        <v>-0.32853901462108226</v>
      </c>
      <c r="U313" s="9">
        <f t="shared" si="40"/>
        <v>0.7199748381323634</v>
      </c>
    </row>
    <row r="314" spans="4:21" ht="14.4" x14ac:dyDescent="0.3">
      <c r="E314" s="10" t="s">
        <v>507</v>
      </c>
      <c r="J314" s="9">
        <f>'B. 103 q caL Q2 2023'!BF131/100</f>
        <v>0.54595032951943279</v>
      </c>
      <c r="M314" s="9">
        <f t="shared" si="41"/>
        <v>0.54595032951943279</v>
      </c>
      <c r="O314" s="9">
        <f>[1]Sheet1!BU131</f>
        <v>0.56791806559008495</v>
      </c>
      <c r="P314" s="9">
        <f t="shared" si="37"/>
        <v>0.56791806559008495</v>
      </c>
      <c r="R314" s="9">
        <f t="shared" si="42"/>
        <v>0.56791806559008495</v>
      </c>
      <c r="S314" s="9">
        <f t="shared" si="39"/>
        <v>-0.56577812138780315</v>
      </c>
      <c r="T314" s="9">
        <f t="shared" si="38"/>
        <v>-0.34331407567604189</v>
      </c>
      <c r="U314" s="9">
        <f t="shared" si="40"/>
        <v>0.70941536645611292</v>
      </c>
    </row>
    <row r="315" spans="4:21" ht="14.4" x14ac:dyDescent="0.3">
      <c r="E315" s="10" t="s">
        <v>508</v>
      </c>
      <c r="J315" s="9">
        <f>'B. 103 q caL Q2 2023'!BF132/100</f>
        <v>0.53944122647245474</v>
      </c>
      <c r="M315" s="9">
        <f t="shared" si="41"/>
        <v>0.53944122647245474</v>
      </c>
      <c r="O315" s="9">
        <f>[1]Sheet1!BU132</f>
        <v>0.56083085875272209</v>
      </c>
      <c r="P315" s="9">
        <f t="shared" si="37"/>
        <v>0.56083085875272209</v>
      </c>
      <c r="R315" s="9">
        <f t="shared" si="42"/>
        <v>0.56083085875272209</v>
      </c>
      <c r="S315" s="9">
        <f t="shared" si="39"/>
        <v>-0.57833591846908261</v>
      </c>
      <c r="T315" s="9">
        <f t="shared" si="38"/>
        <v>-0.35587187275732135</v>
      </c>
      <c r="U315" s="9">
        <f t="shared" si="40"/>
        <v>0.70056237561058665</v>
      </c>
    </row>
    <row r="316" spans="4:21" ht="14.4" x14ac:dyDescent="0.3">
      <c r="D316" s="9">
        <f>D312+1</f>
        <v>1977</v>
      </c>
      <c r="E316" s="10" t="s">
        <v>505</v>
      </c>
      <c r="J316" s="9">
        <f>'B. 103 q caL Q2 2023'!BF133/100</f>
        <v>0.48736671805895992</v>
      </c>
      <c r="M316" s="9">
        <f t="shared" si="41"/>
        <v>0.48736671805895992</v>
      </c>
      <c r="O316" s="9">
        <f>[1]Sheet1!BU133</f>
        <v>0.50662218454693442</v>
      </c>
      <c r="P316" s="9">
        <f t="shared" si="37"/>
        <v>0.50662218454693442</v>
      </c>
      <c r="R316" s="9">
        <f t="shared" si="42"/>
        <v>0.50662218454693442</v>
      </c>
      <c r="S316" s="9">
        <f t="shared" si="39"/>
        <v>-0.67998975132137962</v>
      </c>
      <c r="T316" s="9">
        <f t="shared" si="38"/>
        <v>-0.45752570560961836</v>
      </c>
      <c r="U316" s="9">
        <f t="shared" si="40"/>
        <v>0.63284756108564033</v>
      </c>
    </row>
    <row r="317" spans="4:21" ht="14.4" x14ac:dyDescent="0.3">
      <c r="E317" s="10" t="s">
        <v>506</v>
      </c>
      <c r="J317" s="9">
        <f>'B. 103 q caL Q2 2023'!BF134/100</f>
        <v>0.48650703496053632</v>
      </c>
      <c r="M317" s="9">
        <f t="shared" si="41"/>
        <v>0.48650703496053632</v>
      </c>
      <c r="O317" s="9">
        <f>[1]Sheet1!BU134</f>
        <v>0.5057357938152276</v>
      </c>
      <c r="P317" s="9">
        <f t="shared" si="37"/>
        <v>0.5057357938152276</v>
      </c>
      <c r="R317" s="9">
        <f t="shared" si="42"/>
        <v>0.5057357938152276</v>
      </c>
      <c r="S317" s="9">
        <f t="shared" si="39"/>
        <v>-0.68174089267090565</v>
      </c>
      <c r="T317" s="9">
        <f t="shared" si="38"/>
        <v>-0.45927684695914439</v>
      </c>
      <c r="U317" s="9">
        <f t="shared" si="40"/>
        <v>0.63174032529960533</v>
      </c>
    </row>
    <row r="318" spans="4:21" ht="14.4" x14ac:dyDescent="0.3">
      <c r="E318" s="10" t="s">
        <v>507</v>
      </c>
      <c r="J318" s="9">
        <f>'B. 103 q caL Q2 2023'!BF135/100</f>
        <v>0.45497306445211999</v>
      </c>
      <c r="M318" s="9">
        <f t="shared" si="41"/>
        <v>0.45497306445211999</v>
      </c>
      <c r="O318" s="9">
        <f>[1]Sheet1!BU135</f>
        <v>0.47291112148386955</v>
      </c>
      <c r="P318" s="9">
        <f t="shared" si="37"/>
        <v>0.47291112148386955</v>
      </c>
      <c r="R318" s="9">
        <f t="shared" si="42"/>
        <v>0.47291112148386955</v>
      </c>
      <c r="S318" s="9">
        <f t="shared" si="39"/>
        <v>-0.74884781198594164</v>
      </c>
      <c r="T318" s="9">
        <f t="shared" si="38"/>
        <v>-0.52638376627418038</v>
      </c>
      <c r="U318" s="9">
        <f t="shared" si="40"/>
        <v>0.59073735610094646</v>
      </c>
    </row>
    <row r="319" spans="4:21" ht="14.4" x14ac:dyDescent="0.3">
      <c r="E319" s="10" t="s">
        <v>508</v>
      </c>
      <c r="J319" s="9">
        <f>'B. 103 q caL Q2 2023'!BF136/100</f>
        <v>0.4286814606809819</v>
      </c>
      <c r="M319" s="9">
        <f t="shared" si="41"/>
        <v>0.4286814606809819</v>
      </c>
      <c r="O319" s="9">
        <f>[1]Sheet1!BU136</f>
        <v>0.44548667490449761</v>
      </c>
      <c r="P319" s="9">
        <f t="shared" si="37"/>
        <v>0.44548667490449761</v>
      </c>
      <c r="R319" s="9">
        <f t="shared" si="42"/>
        <v>0.44548667490449761</v>
      </c>
      <c r="S319" s="9">
        <f t="shared" si="39"/>
        <v>-0.80858794294621361</v>
      </c>
      <c r="T319" s="9">
        <f t="shared" si="38"/>
        <v>-0.58612389723445235</v>
      </c>
      <c r="U319" s="9">
        <f t="shared" si="40"/>
        <v>0.55648008379574776</v>
      </c>
    </row>
    <row r="320" spans="4:21" ht="14.4" x14ac:dyDescent="0.3">
      <c r="D320" s="9">
        <f>D316+1</f>
        <v>1978</v>
      </c>
      <c r="E320" s="10" t="s">
        <v>505</v>
      </c>
      <c r="J320" s="9">
        <f>'B. 103 q caL Q2 2023'!BF137/100</f>
        <v>0.39644820949300547</v>
      </c>
      <c r="M320" s="9">
        <f t="shared" si="41"/>
        <v>0.39644820949300547</v>
      </c>
      <c r="O320" s="9">
        <f>[1]Sheet1!BU137</f>
        <v>0.41192922569051676</v>
      </c>
      <c r="P320" s="9">
        <f t="shared" ref="P320:P383" si="43">O320-H320</f>
        <v>0.41192922569051676</v>
      </c>
      <c r="R320" s="9">
        <f t="shared" si="42"/>
        <v>0.41192922569051676</v>
      </c>
      <c r="S320" s="9">
        <f t="shared" si="39"/>
        <v>-0.88690372669345163</v>
      </c>
      <c r="T320" s="9">
        <f t="shared" si="38"/>
        <v>-0.66443968098169037</v>
      </c>
      <c r="U320" s="9">
        <f t="shared" si="40"/>
        <v>0.51456176568988987</v>
      </c>
    </row>
    <row r="321" spans="4:21" ht="14.4" x14ac:dyDescent="0.3">
      <c r="E321" s="10" t="s">
        <v>506</v>
      </c>
      <c r="J321" s="9">
        <f>'B. 103 q caL Q2 2023'!BF138/100</f>
        <v>0.40859058254660113</v>
      </c>
      <c r="M321" s="9">
        <f t="shared" si="41"/>
        <v>0.40859058254660113</v>
      </c>
      <c r="O321" s="9">
        <f>[1]Sheet1!BU138</f>
        <v>0.42457265436580188</v>
      </c>
      <c r="P321" s="9">
        <f t="shared" si="43"/>
        <v>0.42457265436580188</v>
      </c>
      <c r="R321" s="9">
        <f t="shared" si="42"/>
        <v>0.42457265436580188</v>
      </c>
      <c r="S321" s="9">
        <f t="shared" si="39"/>
        <v>-0.85667213507051843</v>
      </c>
      <c r="T321" s="9">
        <f t="shared" si="38"/>
        <v>-0.63420808935875717</v>
      </c>
      <c r="U321" s="9">
        <f t="shared" si="40"/>
        <v>0.53035531608103581</v>
      </c>
    </row>
    <row r="322" spans="4:21" ht="14.4" x14ac:dyDescent="0.3">
      <c r="E322" s="10" t="s">
        <v>507</v>
      </c>
      <c r="J322" s="9">
        <f>'B. 103 q caL Q2 2023'!BF139/100</f>
        <v>0.42016346806463561</v>
      </c>
      <c r="M322" s="9">
        <f t="shared" si="41"/>
        <v>0.42016346806463561</v>
      </c>
      <c r="O322" s="9">
        <f>[1]Sheet1!BU139</f>
        <v>0.43662100324296793</v>
      </c>
      <c r="P322" s="9">
        <f t="shared" si="43"/>
        <v>0.43662100324296793</v>
      </c>
      <c r="R322" s="9">
        <f t="shared" si="42"/>
        <v>0.43662100324296793</v>
      </c>
      <c r="S322" s="9">
        <f t="shared" si="39"/>
        <v>-0.82868972964918586</v>
      </c>
      <c r="T322" s="9">
        <f t="shared" si="38"/>
        <v>-0.6062256839374246</v>
      </c>
      <c r="U322" s="9">
        <f t="shared" si="40"/>
        <v>0.54540552200291459</v>
      </c>
    </row>
    <row r="323" spans="4:21" ht="14.4" x14ac:dyDescent="0.3">
      <c r="E323" s="10" t="s">
        <v>508</v>
      </c>
      <c r="J323" s="9">
        <f>'B. 103 q caL Q2 2023'!BF140/100</f>
        <v>0.38756098535960926</v>
      </c>
      <c r="M323" s="9">
        <f t="shared" si="41"/>
        <v>0.38756098535960926</v>
      </c>
      <c r="O323" s="9">
        <f>[1]Sheet1!BU140</f>
        <v>0.40261615242636128</v>
      </c>
      <c r="P323" s="9">
        <f t="shared" si="43"/>
        <v>0.40261615242636128</v>
      </c>
      <c r="R323" s="9">
        <f t="shared" si="42"/>
        <v>0.40261615242636128</v>
      </c>
      <c r="S323" s="9">
        <f t="shared" si="39"/>
        <v>-0.90977164629718621</v>
      </c>
      <c r="T323" s="9">
        <f t="shared" si="38"/>
        <v>-0.68730760058542495</v>
      </c>
      <c r="U323" s="9">
        <f t="shared" si="40"/>
        <v>0.50292833177956198</v>
      </c>
    </row>
    <row r="324" spans="4:21" ht="14.4" x14ac:dyDescent="0.3">
      <c r="D324" s="9">
        <f>D320+1</f>
        <v>1979</v>
      </c>
      <c r="E324" s="10" t="s">
        <v>505</v>
      </c>
      <c r="J324" s="9">
        <f>'B. 103 q caL Q2 2023'!BF141/100</f>
        <v>0.3949641043229411</v>
      </c>
      <c r="M324" s="9">
        <f t="shared" si="41"/>
        <v>0.3949641043229411</v>
      </c>
      <c r="O324" s="9">
        <f>[1]Sheet1!BU141</f>
        <v>0.4103434050905152</v>
      </c>
      <c r="P324" s="9">
        <f t="shared" si="43"/>
        <v>0.4103434050905152</v>
      </c>
      <c r="R324" s="9">
        <f t="shared" si="42"/>
        <v>0.4103434050905152</v>
      </c>
      <c r="S324" s="9">
        <f t="shared" si="39"/>
        <v>-0.89076089646113843</v>
      </c>
      <c r="T324" s="9">
        <f t="shared" si="38"/>
        <v>-0.66829685074937717</v>
      </c>
      <c r="U324" s="9">
        <f t="shared" si="40"/>
        <v>0.51258083644983332</v>
      </c>
    </row>
    <row r="325" spans="4:21" ht="14.4" x14ac:dyDescent="0.3">
      <c r="E325" s="10" t="s">
        <v>506</v>
      </c>
      <c r="J325" s="9">
        <f>'B. 103 q caL Q2 2023'!BF142/100</f>
        <v>0.38289215537642607</v>
      </c>
      <c r="M325" s="9">
        <f t="shared" si="41"/>
        <v>0.38289215537642607</v>
      </c>
      <c r="O325" s="9">
        <f>[1]Sheet1!BU142</f>
        <v>0.39777792733518735</v>
      </c>
      <c r="P325" s="9">
        <f t="shared" si="43"/>
        <v>0.39777792733518735</v>
      </c>
      <c r="R325" s="9">
        <f t="shared" si="42"/>
        <v>0.39777792733518735</v>
      </c>
      <c r="S325" s="9">
        <f t="shared" si="39"/>
        <v>-0.92186140094136659</v>
      </c>
      <c r="T325" s="9">
        <f t="shared" si="38"/>
        <v>-0.69939735522960533</v>
      </c>
      <c r="U325" s="9">
        <f t="shared" si="40"/>
        <v>0.49688465852101543</v>
      </c>
    </row>
    <row r="326" spans="4:21" ht="14.4" x14ac:dyDescent="0.3">
      <c r="E326" s="10" t="s">
        <v>507</v>
      </c>
      <c r="J326" s="9">
        <f>'B. 103 q caL Q2 2023'!BF143/100</f>
        <v>0.3891229389165427</v>
      </c>
      <c r="M326" s="9">
        <f t="shared" si="41"/>
        <v>0.3891229389165427</v>
      </c>
      <c r="O326" s="9">
        <f>[1]Sheet1!BU143</f>
        <v>0.40427021787581718</v>
      </c>
      <c r="P326" s="9">
        <f t="shared" si="43"/>
        <v>0.40427021787581718</v>
      </c>
      <c r="R326" s="9">
        <f t="shared" si="42"/>
        <v>0.40427021787581718</v>
      </c>
      <c r="S326" s="9">
        <f t="shared" si="39"/>
        <v>-0.90567176847729502</v>
      </c>
      <c r="T326" s="9">
        <f t="shared" si="38"/>
        <v>-0.68320772276553376</v>
      </c>
      <c r="U326" s="9">
        <f t="shared" si="40"/>
        <v>0.50499450913517929</v>
      </c>
    </row>
    <row r="327" spans="4:21" ht="14.4" x14ac:dyDescent="0.3">
      <c r="E327" s="10" t="s">
        <v>508</v>
      </c>
      <c r="J327" s="9">
        <f>'B. 103 q caL Q2 2023'!BF144/100</f>
        <v>0.38994443234128112</v>
      </c>
      <c r="M327" s="9">
        <f t="shared" si="41"/>
        <v>0.38994443234128112</v>
      </c>
      <c r="O327" s="9">
        <f>[1]Sheet1!BU144</f>
        <v>0.40503698960299056</v>
      </c>
      <c r="P327" s="9">
        <f t="shared" si="43"/>
        <v>0.40503698960299056</v>
      </c>
      <c r="R327" s="9">
        <f t="shared" si="42"/>
        <v>0.40503698960299056</v>
      </c>
      <c r="S327" s="9">
        <f t="shared" si="39"/>
        <v>-0.90377688369308018</v>
      </c>
      <c r="T327" s="9">
        <f t="shared" si="38"/>
        <v>-0.68131283798131892</v>
      </c>
      <c r="U327" s="9">
        <f t="shared" si="40"/>
        <v>0.50595232273326529</v>
      </c>
    </row>
    <row r="328" spans="4:21" ht="14.4" x14ac:dyDescent="0.3">
      <c r="D328" s="9">
        <f>D324+1</f>
        <v>1980</v>
      </c>
      <c r="E328" s="10" t="s">
        <v>505</v>
      </c>
      <c r="J328" s="9">
        <f>'B. 103 q caL Q2 2023'!BF145/100</f>
        <v>0.36059933813900541</v>
      </c>
      <c r="M328" s="9">
        <f t="shared" si="41"/>
        <v>0.36059933813900541</v>
      </c>
      <c r="O328" s="9">
        <f>[1]Sheet1!BU145</f>
        <v>0.37448183626117804</v>
      </c>
      <c r="P328" s="9">
        <f t="shared" si="43"/>
        <v>0.37448183626117804</v>
      </c>
      <c r="R328" s="9">
        <f t="shared" si="42"/>
        <v>0.37448183626117804</v>
      </c>
      <c r="S328" s="9">
        <f t="shared" si="39"/>
        <v>-0.98221197850635478</v>
      </c>
      <c r="T328" s="9">
        <f t="shared" ref="T328:T391" si="44">S328-$S$505</f>
        <v>-0.75974793279459352</v>
      </c>
      <c r="U328" s="9">
        <f t="shared" si="40"/>
        <v>0.46778432523774222</v>
      </c>
    </row>
    <row r="329" spans="4:21" ht="14.4" x14ac:dyDescent="0.3">
      <c r="E329" s="10" t="s">
        <v>506</v>
      </c>
      <c r="J329" s="9">
        <f>'B. 103 q caL Q2 2023'!BF146/100</f>
        <v>0.38903718233358475</v>
      </c>
      <c r="M329" s="9">
        <f t="shared" si="41"/>
        <v>0.38903718233358475</v>
      </c>
      <c r="O329" s="9">
        <f>[1]Sheet1!BU146</f>
        <v>0.40407085871633686</v>
      </c>
      <c r="P329" s="9">
        <f t="shared" si="43"/>
        <v>0.40407085871633686</v>
      </c>
      <c r="R329" s="9">
        <f t="shared" si="42"/>
        <v>0.40407085871633686</v>
      </c>
      <c r="S329" s="9">
        <f t="shared" ref="S329:S392" si="45">LN(R329)</f>
        <v>-0.90616502353829687</v>
      </c>
      <c r="T329" s="9">
        <f t="shared" si="44"/>
        <v>-0.68370097782653561</v>
      </c>
      <c r="U329" s="9">
        <f t="shared" ref="U329:U392" si="46">EXP(T329)</f>
        <v>0.50474547946039294</v>
      </c>
    </row>
    <row r="330" spans="4:21" ht="14.4" x14ac:dyDescent="0.3">
      <c r="E330" s="10" t="s">
        <v>507</v>
      </c>
      <c r="J330" s="9">
        <f>'B. 103 q caL Q2 2023'!BF147/100</f>
        <v>0.41845503108490484</v>
      </c>
      <c r="M330" s="9">
        <f t="shared" si="41"/>
        <v>0.41845503108490484</v>
      </c>
      <c r="O330" s="9">
        <f>[1]Sheet1!BU147</f>
        <v>0.43470286030959054</v>
      </c>
      <c r="P330" s="9">
        <f t="shared" si="43"/>
        <v>0.43470286030959054</v>
      </c>
      <c r="R330" s="9">
        <f t="shared" si="42"/>
        <v>0.43470286030959054</v>
      </c>
      <c r="S330" s="9">
        <f t="shared" si="45"/>
        <v>-0.83309256104678742</v>
      </c>
      <c r="T330" s="9">
        <f t="shared" si="44"/>
        <v>-0.61062851533502616</v>
      </c>
      <c r="U330" s="9">
        <f t="shared" si="46"/>
        <v>0.54300947201886762</v>
      </c>
    </row>
    <row r="331" spans="4:21" ht="14.4" x14ac:dyDescent="0.3">
      <c r="E331" s="10" t="s">
        <v>508</v>
      </c>
      <c r="J331" s="9">
        <f>'B. 103 q caL Q2 2023'!BF148/100</f>
        <v>0.44638946564858001</v>
      </c>
      <c r="M331" s="9">
        <f t="shared" si="41"/>
        <v>0.44638946564858001</v>
      </c>
      <c r="O331" s="9">
        <f>[1]Sheet1!BU148</f>
        <v>0.463609833442647</v>
      </c>
      <c r="P331" s="9">
        <f t="shared" si="43"/>
        <v>0.463609833442647</v>
      </c>
      <c r="R331" s="9">
        <f t="shared" si="42"/>
        <v>0.463609833442647</v>
      </c>
      <c r="S331" s="9">
        <f t="shared" si="45"/>
        <v>-0.76871195669177839</v>
      </c>
      <c r="T331" s="9">
        <f t="shared" si="44"/>
        <v>-0.54624791098001713</v>
      </c>
      <c r="U331" s="9">
        <f t="shared" si="46"/>
        <v>0.57911864371252875</v>
      </c>
    </row>
    <row r="332" spans="4:21" ht="14.4" x14ac:dyDescent="0.3">
      <c r="D332" s="9">
        <f>D328+1</f>
        <v>1981</v>
      </c>
      <c r="E332" s="10" t="s">
        <v>505</v>
      </c>
      <c r="J332" s="9">
        <f>'B. 103 q caL Q2 2023'!BF149/100</f>
        <v>0.43474110123740572</v>
      </c>
      <c r="M332" s="9">
        <f t="shared" si="41"/>
        <v>0.43474110123740572</v>
      </c>
      <c r="O332" s="9">
        <f>[1]Sheet1!BU149</f>
        <v>0.45148835816565108</v>
      </c>
      <c r="P332" s="9">
        <f t="shared" si="43"/>
        <v>0.45148835816565108</v>
      </c>
      <c r="R332" s="9">
        <f t="shared" si="42"/>
        <v>0.45148835816565108</v>
      </c>
      <c r="S332" s="9">
        <f t="shared" si="45"/>
        <v>-0.79520569125121576</v>
      </c>
      <c r="T332" s="9">
        <f t="shared" si="44"/>
        <v>-0.5727416455394545</v>
      </c>
      <c r="U332" s="9">
        <f t="shared" si="46"/>
        <v>0.5639770918820125</v>
      </c>
    </row>
    <row r="333" spans="4:21" ht="14.4" x14ac:dyDescent="0.3">
      <c r="E333" s="10" t="s">
        <v>506</v>
      </c>
      <c r="J333" s="9">
        <f>'B. 103 q caL Q2 2023'!BF150/100</f>
        <v>0.41319499164590007</v>
      </c>
      <c r="M333" s="9">
        <f t="shared" si="41"/>
        <v>0.41319499164590007</v>
      </c>
      <c r="O333" s="9">
        <f>[1]Sheet1!BU150</f>
        <v>0.42904876007304149</v>
      </c>
      <c r="P333" s="9">
        <f t="shared" si="43"/>
        <v>0.42904876007304149</v>
      </c>
      <c r="R333" s="9">
        <f t="shared" si="42"/>
        <v>0.42904876007304149</v>
      </c>
      <c r="S333" s="9">
        <f t="shared" si="45"/>
        <v>-0.84618470666899115</v>
      </c>
      <c r="T333" s="9">
        <f t="shared" si="44"/>
        <v>-0.62372066095722989</v>
      </c>
      <c r="U333" s="9">
        <f t="shared" si="46"/>
        <v>0.53594664758287547</v>
      </c>
    </row>
    <row r="334" spans="4:21" ht="14.4" x14ac:dyDescent="0.3">
      <c r="E334" s="10" t="s">
        <v>507</v>
      </c>
      <c r="J334" s="9">
        <f>'B. 103 q caL Q2 2023'!BF151/100</f>
        <v>0.35725655908114978</v>
      </c>
      <c r="M334" s="9">
        <f t="shared" si="41"/>
        <v>0.35725655908114978</v>
      </c>
      <c r="O334" s="9">
        <f>[1]Sheet1!BU151</f>
        <v>0.37078372365565859</v>
      </c>
      <c r="P334" s="9">
        <f t="shared" si="43"/>
        <v>0.37078372365565859</v>
      </c>
      <c r="R334" s="9">
        <f t="shared" si="42"/>
        <v>0.37078372365565859</v>
      </c>
      <c r="S334" s="9">
        <f t="shared" si="45"/>
        <v>-0.99213634146513663</v>
      </c>
      <c r="T334" s="9">
        <f t="shared" si="44"/>
        <v>-0.76967229575337537</v>
      </c>
      <c r="U334" s="9">
        <f t="shared" si="46"/>
        <v>0.46316482452417601</v>
      </c>
    </row>
    <row r="335" spans="4:21" ht="14.4" x14ac:dyDescent="0.3">
      <c r="E335" s="10" t="s">
        <v>508</v>
      </c>
      <c r="J335" s="9">
        <f>'B. 103 q caL Q2 2023'!BF152/100</f>
        <v>0.37425137716098239</v>
      </c>
      <c r="M335" s="9">
        <f t="shared" si="41"/>
        <v>0.37425137716098239</v>
      </c>
      <c r="O335" s="9">
        <f>[1]Sheet1!BU152</f>
        <v>0.38831677546872978</v>
      </c>
      <c r="P335" s="9">
        <f t="shared" si="43"/>
        <v>0.38831677546872978</v>
      </c>
      <c r="R335" s="9">
        <f t="shared" si="42"/>
        <v>0.38831677546872978</v>
      </c>
      <c r="S335" s="9">
        <f t="shared" si="45"/>
        <v>-0.94593384083743204</v>
      </c>
      <c r="T335" s="9">
        <f t="shared" si="44"/>
        <v>-0.72346979512567078</v>
      </c>
      <c r="U335" s="9">
        <f t="shared" si="46"/>
        <v>0.48506625209038701</v>
      </c>
    </row>
    <row r="336" spans="4:21" ht="14.4" x14ac:dyDescent="0.3">
      <c r="D336" s="9">
        <f>D332+1</f>
        <v>1982</v>
      </c>
      <c r="E336" s="10" t="s">
        <v>505</v>
      </c>
      <c r="J336" s="9">
        <f>'B. 103 q caL Q2 2023'!BF153/100</f>
        <v>0.31772297065537403</v>
      </c>
      <c r="M336" s="9">
        <f t="shared" si="41"/>
        <v>0.31772297065537403</v>
      </c>
      <c r="O336" s="9">
        <f>[1]Sheet1!BU153</f>
        <v>0.32997044559925032</v>
      </c>
      <c r="P336" s="9">
        <f t="shared" si="43"/>
        <v>0.32997044559925032</v>
      </c>
      <c r="R336" s="9">
        <f t="shared" si="42"/>
        <v>0.32997044559925032</v>
      </c>
      <c r="S336" s="9">
        <f t="shared" si="45"/>
        <v>-1.1087521873223896</v>
      </c>
      <c r="T336" s="9">
        <f t="shared" si="44"/>
        <v>-0.8862881416106283</v>
      </c>
      <c r="U336" s="9">
        <f t="shared" si="46"/>
        <v>0.41218288124230762</v>
      </c>
    </row>
    <row r="337" spans="4:21" ht="14.4" x14ac:dyDescent="0.3">
      <c r="E337" s="10" t="s">
        <v>506</v>
      </c>
      <c r="J337" s="9">
        <f>'B. 103 q caL Q2 2023'!BF154/100</f>
        <v>0.30999464718616221</v>
      </c>
      <c r="M337" s="9">
        <f t="shared" si="41"/>
        <v>0.30999464718616221</v>
      </c>
      <c r="O337" s="9">
        <f>[1]Sheet1!BU154</f>
        <v>0.32192381999413061</v>
      </c>
      <c r="P337" s="9">
        <f t="shared" si="43"/>
        <v>0.32192381999413061</v>
      </c>
      <c r="R337" s="9">
        <f t="shared" si="42"/>
        <v>0.32192381999413061</v>
      </c>
      <c r="S337" s="9">
        <f t="shared" si="45"/>
        <v>-1.1334403452972668</v>
      </c>
      <c r="T337" s="9">
        <f t="shared" si="44"/>
        <v>-0.91097629958550552</v>
      </c>
      <c r="U337" s="9">
        <f t="shared" si="46"/>
        <v>0.40213143157331366</v>
      </c>
    </row>
    <row r="338" spans="4:21" ht="14.4" x14ac:dyDescent="0.3">
      <c r="E338" s="10" t="s">
        <v>507</v>
      </c>
      <c r="J338" s="9">
        <f>'B. 103 q caL Q2 2023'!BF155/100</f>
        <v>0.3310413313766743</v>
      </c>
      <c r="M338" s="9">
        <f t="shared" si="41"/>
        <v>0.3310413313766743</v>
      </c>
      <c r="O338" s="9">
        <f>[1]Sheet1!BU155</f>
        <v>0.34383137230640731</v>
      </c>
      <c r="P338" s="9">
        <f t="shared" si="43"/>
        <v>0.34383137230640731</v>
      </c>
      <c r="R338" s="9">
        <f t="shared" si="42"/>
        <v>0.34383137230640731</v>
      </c>
      <c r="S338" s="9">
        <f t="shared" si="45"/>
        <v>-1.0676039385781597</v>
      </c>
      <c r="T338" s="9">
        <f t="shared" si="44"/>
        <v>-0.84513989286639846</v>
      </c>
      <c r="U338" s="9">
        <f t="shared" si="46"/>
        <v>0.42949727040364227</v>
      </c>
    </row>
    <row r="339" spans="4:21" ht="14.4" x14ac:dyDescent="0.3">
      <c r="E339" s="10" t="s">
        <v>508</v>
      </c>
      <c r="J339" s="9">
        <f>'B. 103 q caL Q2 2023'!BF156/100</f>
        <v>0.38533999783526418</v>
      </c>
      <c r="M339" s="9">
        <f t="shared" si="41"/>
        <v>0.38533999783526418</v>
      </c>
      <c r="O339" s="9">
        <f>[1]Sheet1!BU156</f>
        <v>0.4002505393062335</v>
      </c>
      <c r="P339" s="9">
        <f t="shared" si="43"/>
        <v>0.4002505393062335</v>
      </c>
      <c r="R339" s="9">
        <f t="shared" si="42"/>
        <v>0.4002505393062335</v>
      </c>
      <c r="S339" s="9">
        <f t="shared" si="45"/>
        <v>-0.9156645796827767</v>
      </c>
      <c r="T339" s="9">
        <f t="shared" si="44"/>
        <v>-0.69320053397101544</v>
      </c>
      <c r="U339" s="9">
        <f t="shared" si="46"/>
        <v>0.4999733240060989</v>
      </c>
    </row>
    <row r="340" spans="4:21" ht="14.4" x14ac:dyDescent="0.3">
      <c r="D340" s="9">
        <f>D336+1</f>
        <v>1983</v>
      </c>
      <c r="E340" s="10" t="s">
        <v>505</v>
      </c>
      <c r="J340" s="9">
        <f>'B. 103 q caL Q2 2023'!BF157/100</f>
        <v>0.41563767750425451</v>
      </c>
      <c r="M340" s="9">
        <f t="shared" si="41"/>
        <v>0.41563767750425451</v>
      </c>
      <c r="O340" s="9">
        <f>[1]Sheet1!BU157</f>
        <v>0.43180371030819231</v>
      </c>
      <c r="P340" s="9">
        <f t="shared" si="43"/>
        <v>0.43180371030819231</v>
      </c>
      <c r="R340" s="9">
        <f t="shared" si="42"/>
        <v>0.43180371030819231</v>
      </c>
      <c r="S340" s="9">
        <f t="shared" si="45"/>
        <v>-0.83978416828389491</v>
      </c>
      <c r="T340" s="9">
        <f t="shared" si="44"/>
        <v>-0.61732012257213364</v>
      </c>
      <c r="U340" s="9">
        <f t="shared" si="46"/>
        <v>0.53938799616650812</v>
      </c>
    </row>
    <row r="341" spans="4:21" ht="14.4" x14ac:dyDescent="0.3">
      <c r="E341" s="10" t="s">
        <v>506</v>
      </c>
      <c r="J341" s="9">
        <f>'B. 103 q caL Q2 2023'!BF158/100</f>
        <v>0.46080134770248876</v>
      </c>
      <c r="M341" s="9">
        <f t="shared" si="41"/>
        <v>0.46080134770248876</v>
      </c>
      <c r="O341" s="9">
        <f>[1]Sheet1!BU158</f>
        <v>0.47882583522149325</v>
      </c>
      <c r="P341" s="9">
        <f t="shared" si="43"/>
        <v>0.47882583522149325</v>
      </c>
      <c r="R341" s="9">
        <f t="shared" si="42"/>
        <v>0.47882583522149325</v>
      </c>
      <c r="S341" s="9">
        <f t="shared" si="45"/>
        <v>-0.73641834848021881</v>
      </c>
      <c r="T341" s="9">
        <f t="shared" si="44"/>
        <v>-0.51395430276845755</v>
      </c>
      <c r="U341" s="9">
        <f t="shared" si="46"/>
        <v>0.59812572612805515</v>
      </c>
    </row>
    <row r="342" spans="4:21" ht="14.4" x14ac:dyDescent="0.3">
      <c r="E342" s="10" t="s">
        <v>507</v>
      </c>
      <c r="J342" s="9">
        <f>'B. 103 q caL Q2 2023'!BF159/100</f>
        <v>0.45355029975582811</v>
      </c>
      <c r="M342" s="9">
        <f t="shared" si="41"/>
        <v>0.45355029975582811</v>
      </c>
      <c r="O342" s="9">
        <f>[1]Sheet1!BU159</f>
        <v>0.47126908595950756</v>
      </c>
      <c r="P342" s="9">
        <f t="shared" si="43"/>
        <v>0.47126908595950756</v>
      </c>
      <c r="R342" s="9">
        <f t="shared" si="42"/>
        <v>0.47126908595950756</v>
      </c>
      <c r="S342" s="9">
        <f t="shared" si="45"/>
        <v>-0.75232604033021777</v>
      </c>
      <c r="T342" s="9">
        <f t="shared" si="44"/>
        <v>-0.52986199461845651</v>
      </c>
      <c r="U342" s="9">
        <f t="shared" si="46"/>
        <v>0.58868620593716559</v>
      </c>
    </row>
    <row r="343" spans="4:21" ht="14.4" x14ac:dyDescent="0.3">
      <c r="E343" s="10" t="s">
        <v>508</v>
      </c>
      <c r="J343" s="9">
        <f>'B. 103 q caL Q2 2023'!BF160/100</f>
        <v>0.42941487827803665</v>
      </c>
      <c r="M343" s="9">
        <f t="shared" si="41"/>
        <v>0.42941487827803665</v>
      </c>
      <c r="O343" s="9">
        <f>[1]Sheet1!BU160</f>
        <v>0.44601988879061699</v>
      </c>
      <c r="P343" s="9">
        <f t="shared" si="43"/>
        <v>0.44601988879061699</v>
      </c>
      <c r="R343" s="9">
        <f t="shared" si="42"/>
        <v>0.44601988879061699</v>
      </c>
      <c r="S343" s="9">
        <f t="shared" si="45"/>
        <v>-0.80739173425540756</v>
      </c>
      <c r="T343" s="9">
        <f t="shared" si="44"/>
        <v>-0.5849276885436463</v>
      </c>
      <c r="U343" s="9">
        <f t="shared" si="46"/>
        <v>0.55714614840495824</v>
      </c>
    </row>
    <row r="344" spans="4:21" ht="14.4" x14ac:dyDescent="0.3">
      <c r="D344" s="9">
        <f>D340+1</f>
        <v>1984</v>
      </c>
      <c r="E344" s="10" t="s">
        <v>505</v>
      </c>
      <c r="J344" s="9">
        <f>'B. 103 q caL Q2 2023'!BF161/100</f>
        <v>0.40786665226187269</v>
      </c>
      <c r="M344" s="9">
        <f t="shared" ref="M344:M407" si="47">J344</f>
        <v>0.40786665226187269</v>
      </c>
      <c r="O344" s="9">
        <f>[1]Sheet1!BU161</f>
        <v>0.42355172573087529</v>
      </c>
      <c r="P344" s="9">
        <f t="shared" si="43"/>
        <v>0.42355172573087529</v>
      </c>
      <c r="R344" s="9">
        <f t="shared" ref="R344:R407" si="48">O344</f>
        <v>0.42355172573087529</v>
      </c>
      <c r="S344" s="9">
        <f t="shared" si="45"/>
        <v>-0.85907963366859641</v>
      </c>
      <c r="T344" s="9">
        <f t="shared" si="44"/>
        <v>-0.63661558795683515</v>
      </c>
      <c r="U344" s="9">
        <f t="shared" si="46"/>
        <v>0.52908002215123373</v>
      </c>
    </row>
    <row r="345" spans="4:21" ht="14.4" x14ac:dyDescent="0.3">
      <c r="E345" s="10" t="s">
        <v>506</v>
      </c>
      <c r="J345" s="9">
        <f>'B. 103 q caL Q2 2023'!BF162/100</f>
        <v>0.38894612369107007</v>
      </c>
      <c r="M345" s="9">
        <f t="shared" si="47"/>
        <v>0.38894612369107007</v>
      </c>
      <c r="O345" s="9">
        <f>[1]Sheet1!BU162</f>
        <v>0.40381718315692822</v>
      </c>
      <c r="P345" s="9">
        <f t="shared" si="43"/>
        <v>0.40381718315692822</v>
      </c>
      <c r="R345" s="9">
        <f t="shared" si="48"/>
        <v>0.40381718315692822</v>
      </c>
      <c r="S345" s="9">
        <f t="shared" si="45"/>
        <v>-0.9067930203759712</v>
      </c>
      <c r="T345" s="9">
        <f t="shared" si="44"/>
        <v>-0.68432897466420994</v>
      </c>
      <c r="U345" s="9">
        <f t="shared" si="46"/>
        <v>0.50442860040539794</v>
      </c>
    </row>
    <row r="346" spans="4:21" ht="14.4" x14ac:dyDescent="0.3">
      <c r="E346" s="10" t="s">
        <v>507</v>
      </c>
      <c r="J346" s="9">
        <f>'B. 103 q caL Q2 2023'!BF163/100</f>
        <v>0.40007965169975324</v>
      </c>
      <c r="M346" s="9">
        <f t="shared" si="47"/>
        <v>0.40007965169975324</v>
      </c>
      <c r="O346" s="9">
        <f>[1]Sheet1!BU163</f>
        <v>0.41541663162203607</v>
      </c>
      <c r="P346" s="9">
        <f t="shared" si="43"/>
        <v>0.41541663162203607</v>
      </c>
      <c r="R346" s="9">
        <f t="shared" si="48"/>
        <v>0.41541663162203607</v>
      </c>
      <c r="S346" s="9">
        <f t="shared" si="45"/>
        <v>-0.87847333073439626</v>
      </c>
      <c r="T346" s="9">
        <f t="shared" si="44"/>
        <v>-0.656009285022635</v>
      </c>
      <c r="U346" s="9">
        <f t="shared" si="46"/>
        <v>0.51891806197062085</v>
      </c>
    </row>
    <row r="347" spans="4:21" ht="14.4" x14ac:dyDescent="0.3">
      <c r="E347" s="10" t="s">
        <v>508</v>
      </c>
      <c r="J347" s="9">
        <f>'B. 103 q caL Q2 2023'!BF164/100</f>
        <v>0.3953415573037099</v>
      </c>
      <c r="M347" s="9">
        <f t="shared" si="47"/>
        <v>0.3953415573037099</v>
      </c>
      <c r="O347" s="9">
        <f>[1]Sheet1!BU164</f>
        <v>0.41050102213085565</v>
      </c>
      <c r="P347" s="9">
        <f t="shared" si="43"/>
        <v>0.41050102213085565</v>
      </c>
      <c r="R347" s="9">
        <f t="shared" si="48"/>
        <v>0.41050102213085565</v>
      </c>
      <c r="S347" s="9">
        <f t="shared" si="45"/>
        <v>-0.89037686012721051</v>
      </c>
      <c r="T347" s="9">
        <f t="shared" si="44"/>
        <v>-0.66791281441544925</v>
      </c>
      <c r="U347" s="9">
        <f t="shared" si="46"/>
        <v>0.51277772391865628</v>
      </c>
    </row>
    <row r="348" spans="4:21" ht="14.4" x14ac:dyDescent="0.3">
      <c r="D348" s="9">
        <f>D344+1</f>
        <v>1985</v>
      </c>
      <c r="E348" s="10" t="s">
        <v>505</v>
      </c>
      <c r="J348" s="9">
        <f>'B. 103 q caL Q2 2023'!BF165/100</f>
        <v>0.42304987555132922</v>
      </c>
      <c r="M348" s="9">
        <f t="shared" si="47"/>
        <v>0.42304987555132922</v>
      </c>
      <c r="O348" s="9">
        <f>[1]Sheet1!BU165</f>
        <v>0.43931702130360167</v>
      </c>
      <c r="P348" s="9">
        <f t="shared" si="43"/>
        <v>0.43931702130360167</v>
      </c>
      <c r="R348" s="9">
        <f t="shared" si="48"/>
        <v>0.43931702130360167</v>
      </c>
      <c r="S348" s="9">
        <f t="shared" si="45"/>
        <v>-0.82253398232807706</v>
      </c>
      <c r="T348" s="9">
        <f t="shared" si="44"/>
        <v>-0.6000699366163158</v>
      </c>
      <c r="U348" s="9">
        <f t="shared" si="46"/>
        <v>0.54877325540732658</v>
      </c>
    </row>
    <row r="349" spans="4:21" ht="14.4" x14ac:dyDescent="0.3">
      <c r="E349" s="10" t="s">
        <v>506</v>
      </c>
      <c r="J349" s="9">
        <f>'B. 103 q caL Q2 2023'!BF166/100</f>
        <v>0.43686048220951279</v>
      </c>
      <c r="M349" s="9">
        <f t="shared" si="47"/>
        <v>0.43686048220951279</v>
      </c>
      <c r="O349" s="9">
        <f>[1]Sheet1!BU166</f>
        <v>0.45368025892963798</v>
      </c>
      <c r="P349" s="9">
        <f t="shared" si="43"/>
        <v>0.45368025892963798</v>
      </c>
      <c r="R349" s="9">
        <f t="shared" si="48"/>
        <v>0.45368025892963798</v>
      </c>
      <c r="S349" s="9">
        <f t="shared" si="45"/>
        <v>-0.79036260454465035</v>
      </c>
      <c r="T349" s="9">
        <f t="shared" si="44"/>
        <v>-0.56789855883288909</v>
      </c>
      <c r="U349" s="9">
        <f t="shared" si="46"/>
        <v>0.56671510670832992</v>
      </c>
    </row>
    <row r="350" spans="4:21" ht="14.4" x14ac:dyDescent="0.3">
      <c r="E350" s="10" t="s">
        <v>507</v>
      </c>
      <c r="J350" s="9">
        <f>'B. 103 q caL Q2 2023'!BF167/100</f>
        <v>0.41497112225563199</v>
      </c>
      <c r="M350" s="9">
        <f t="shared" si="47"/>
        <v>0.41497112225563199</v>
      </c>
      <c r="O350" s="9">
        <f>[1]Sheet1!BU167</f>
        <v>0.43086110685738527</v>
      </c>
      <c r="P350" s="9">
        <f t="shared" si="43"/>
        <v>0.43086110685738527</v>
      </c>
      <c r="R350" s="9">
        <f t="shared" si="48"/>
        <v>0.43086110685738527</v>
      </c>
      <c r="S350" s="9">
        <f t="shared" si="45"/>
        <v>-0.84196949868611126</v>
      </c>
      <c r="T350" s="9">
        <f t="shared" si="44"/>
        <v>-0.61950545297435</v>
      </c>
      <c r="U350" s="9">
        <f t="shared" si="46"/>
        <v>0.5382105422114517</v>
      </c>
    </row>
    <row r="351" spans="4:21" ht="14.4" x14ac:dyDescent="0.3">
      <c r="E351" s="10" t="s">
        <v>508</v>
      </c>
      <c r="J351" s="9">
        <f>'B. 103 q caL Q2 2023'!BF168/100</f>
        <v>0.45419199481303119</v>
      </c>
      <c r="M351" s="9">
        <f t="shared" si="47"/>
        <v>0.45419199481303119</v>
      </c>
      <c r="O351" s="9">
        <f>[1]Sheet1!BU168</f>
        <v>0.47152812666167476</v>
      </c>
      <c r="P351" s="9">
        <f t="shared" si="43"/>
        <v>0.47152812666167476</v>
      </c>
      <c r="R351" s="9">
        <f t="shared" si="48"/>
        <v>0.47152812666167476</v>
      </c>
      <c r="S351" s="9">
        <f t="shared" si="45"/>
        <v>-0.7517765251105758</v>
      </c>
      <c r="T351" s="9">
        <f t="shared" si="44"/>
        <v>-0.52931247939881454</v>
      </c>
      <c r="U351" s="9">
        <f t="shared" si="46"/>
        <v>0.58900978686510108</v>
      </c>
    </row>
    <row r="352" spans="4:21" ht="14.4" x14ac:dyDescent="0.3">
      <c r="D352" s="9">
        <f>D348+1</f>
        <v>1986</v>
      </c>
      <c r="E352" s="10" t="s">
        <v>505</v>
      </c>
      <c r="J352" s="9">
        <f>'B. 103 q caL Q2 2023'!BF169/100</f>
        <v>0.49619588692793121</v>
      </c>
      <c r="M352" s="9">
        <f t="shared" si="47"/>
        <v>0.49619588692793121</v>
      </c>
      <c r="O352" s="9">
        <f>[1]Sheet1!BU169</f>
        <v>0.51519543261496747</v>
      </c>
      <c r="P352" s="9">
        <f t="shared" si="43"/>
        <v>0.51519543261496747</v>
      </c>
      <c r="R352" s="9">
        <f t="shared" si="48"/>
        <v>0.51519543261496747</v>
      </c>
      <c r="S352" s="9">
        <f t="shared" si="45"/>
        <v>-0.66320896949726915</v>
      </c>
      <c r="T352" s="9">
        <f t="shared" si="44"/>
        <v>-0.44074492378550789</v>
      </c>
      <c r="U352" s="9">
        <f t="shared" si="46"/>
        <v>0.64355684168157179</v>
      </c>
    </row>
    <row r="353" spans="4:21" ht="14.4" x14ac:dyDescent="0.3">
      <c r="E353" s="10" t="s">
        <v>506</v>
      </c>
      <c r="J353" s="9">
        <f>'B. 103 q caL Q2 2023'!BF170/100</f>
        <v>0.51565006448406081</v>
      </c>
      <c r="M353" s="9">
        <f t="shared" si="47"/>
        <v>0.51565006448406081</v>
      </c>
      <c r="O353" s="9">
        <f>[1]Sheet1!BU170</f>
        <v>0.53541745057328549</v>
      </c>
      <c r="P353" s="9">
        <f t="shared" si="43"/>
        <v>0.53541745057328549</v>
      </c>
      <c r="R353" s="9">
        <f t="shared" si="48"/>
        <v>0.53541745057328549</v>
      </c>
      <c r="S353" s="9">
        <f t="shared" si="45"/>
        <v>-0.62470855490204136</v>
      </c>
      <c r="T353" s="9">
        <f t="shared" si="44"/>
        <v>-0.4022445091902801</v>
      </c>
      <c r="U353" s="9">
        <f t="shared" si="46"/>
        <v>0.66881719374569659</v>
      </c>
    </row>
    <row r="354" spans="4:21" ht="14.4" x14ac:dyDescent="0.3">
      <c r="E354" s="10" t="s">
        <v>507</v>
      </c>
      <c r="J354" s="9">
        <f>'B. 103 q caL Q2 2023'!BF171/100</f>
        <v>0.47445028496807112</v>
      </c>
      <c r="M354" s="9">
        <f t="shared" si="47"/>
        <v>0.47445028496807112</v>
      </c>
      <c r="O354" s="9">
        <f>[1]Sheet1!BU171</f>
        <v>0.49245889587837505</v>
      </c>
      <c r="P354" s="9">
        <f t="shared" si="43"/>
        <v>0.49245889587837505</v>
      </c>
      <c r="R354" s="9">
        <f t="shared" si="48"/>
        <v>0.49245889587837505</v>
      </c>
      <c r="S354" s="9">
        <f t="shared" si="45"/>
        <v>-0.70834428199841659</v>
      </c>
      <c r="T354" s="9">
        <f t="shared" si="44"/>
        <v>-0.48588023628665533</v>
      </c>
      <c r="U354" s="9">
        <f t="shared" si="46"/>
        <v>0.61515547620612532</v>
      </c>
    </row>
    <row r="355" spans="4:21" ht="14.4" x14ac:dyDescent="0.3">
      <c r="E355" s="10" t="s">
        <v>508</v>
      </c>
      <c r="J355" s="9">
        <f>'B. 103 q caL Q2 2023'!BF172/100</f>
        <v>0.50962200863439056</v>
      </c>
      <c r="M355" s="9">
        <f t="shared" si="47"/>
        <v>0.50962200863439056</v>
      </c>
      <c r="O355" s="9">
        <f>[1]Sheet1!BU172</f>
        <v>0.52889727349351012</v>
      </c>
      <c r="P355" s="9">
        <f t="shared" si="43"/>
        <v>0.52889727349351012</v>
      </c>
      <c r="R355" s="9">
        <f t="shared" si="48"/>
        <v>0.52889727349351012</v>
      </c>
      <c r="S355" s="9">
        <f t="shared" si="45"/>
        <v>-0.63696105597452035</v>
      </c>
      <c r="T355" s="9">
        <f t="shared" si="44"/>
        <v>-0.41449701026275909</v>
      </c>
      <c r="U355" s="9">
        <f t="shared" si="46"/>
        <v>0.66067250863587967</v>
      </c>
    </row>
    <row r="356" spans="4:21" ht="14.4" x14ac:dyDescent="0.3">
      <c r="D356" s="9">
        <f>D352+1</f>
        <v>1987</v>
      </c>
      <c r="E356" s="10" t="s">
        <v>505</v>
      </c>
      <c r="J356" s="9">
        <f>'B. 103 q caL Q2 2023'!BF173/100</f>
        <v>0.58756931722893069</v>
      </c>
      <c r="M356" s="9">
        <f t="shared" si="47"/>
        <v>0.58756931722893069</v>
      </c>
      <c r="O356" s="9">
        <f>[1]Sheet1!BU173</f>
        <v>0.61004181233590982</v>
      </c>
      <c r="P356" s="9">
        <f t="shared" si="43"/>
        <v>0.61004181233590982</v>
      </c>
      <c r="R356" s="9">
        <f t="shared" si="48"/>
        <v>0.61004181233590982</v>
      </c>
      <c r="S356" s="9">
        <f t="shared" si="45"/>
        <v>-0.49422777935090156</v>
      </c>
      <c r="T356" s="9">
        <f t="shared" si="44"/>
        <v>-0.2717637336391403</v>
      </c>
      <c r="U356" s="9">
        <f t="shared" si="46"/>
        <v>0.76203428288932096</v>
      </c>
    </row>
    <row r="357" spans="4:21" ht="14.4" x14ac:dyDescent="0.3">
      <c r="E357" s="10" t="s">
        <v>506</v>
      </c>
      <c r="J357" s="9">
        <f>'B. 103 q caL Q2 2023'!BF174/100</f>
        <v>0.59616193168628717</v>
      </c>
      <c r="M357" s="9">
        <f t="shared" si="47"/>
        <v>0.59616193168628717</v>
      </c>
      <c r="O357" s="9">
        <f>[1]Sheet1!BU174</f>
        <v>0.61894370874169957</v>
      </c>
      <c r="P357" s="9">
        <f t="shared" si="43"/>
        <v>0.61894370874169957</v>
      </c>
      <c r="R357" s="9">
        <f t="shared" si="48"/>
        <v>0.61894370874169957</v>
      </c>
      <c r="S357" s="9">
        <f t="shared" si="45"/>
        <v>-0.47974094946069407</v>
      </c>
      <c r="T357" s="9">
        <f t="shared" si="44"/>
        <v>-0.25727690374893286</v>
      </c>
      <c r="U357" s="9">
        <f t="shared" si="46"/>
        <v>0.77315409485428466</v>
      </c>
    </row>
    <row r="358" spans="4:21" ht="14.4" x14ac:dyDescent="0.3">
      <c r="E358" s="10" t="s">
        <v>507</v>
      </c>
      <c r="J358" s="9">
        <f>'B. 103 q caL Q2 2023'!BF175/100</f>
        <v>0.6193843613152259</v>
      </c>
      <c r="M358" s="9">
        <f t="shared" si="47"/>
        <v>0.6193843613152259</v>
      </c>
      <c r="O358" s="9">
        <f>[1]Sheet1!BU175</f>
        <v>0.64307361859701595</v>
      </c>
      <c r="P358" s="9">
        <f t="shared" si="43"/>
        <v>0.64307361859701595</v>
      </c>
      <c r="R358" s="9">
        <f t="shared" si="48"/>
        <v>0.64307361859701595</v>
      </c>
      <c r="S358" s="9">
        <f t="shared" si="45"/>
        <v>-0.44149606892343896</v>
      </c>
      <c r="T358" s="9">
        <f t="shared" si="44"/>
        <v>-0.21903202321167772</v>
      </c>
      <c r="U358" s="9">
        <f t="shared" si="46"/>
        <v>0.80329599362409398</v>
      </c>
    </row>
    <row r="359" spans="4:21" ht="14.4" x14ac:dyDescent="0.3">
      <c r="E359" s="10" t="s">
        <v>508</v>
      </c>
      <c r="J359" s="9">
        <f>'B. 103 q caL Q2 2023'!BF176/100</f>
        <v>0.50662587841046547</v>
      </c>
      <c r="M359" s="9">
        <f t="shared" si="47"/>
        <v>0.50662587841046547</v>
      </c>
      <c r="O359" s="9">
        <f>[1]Sheet1!BU176</f>
        <v>0.52551555866199884</v>
      </c>
      <c r="P359" s="9">
        <f t="shared" si="43"/>
        <v>0.52551555866199884</v>
      </c>
      <c r="R359" s="9">
        <f t="shared" si="48"/>
        <v>0.52551555866199884</v>
      </c>
      <c r="S359" s="9">
        <f t="shared" si="45"/>
        <v>-0.64337548175423109</v>
      </c>
      <c r="T359" s="9">
        <f t="shared" si="44"/>
        <v>-0.42091143604246983</v>
      </c>
      <c r="U359" s="9">
        <f t="shared" si="46"/>
        <v>0.65644823648853401</v>
      </c>
    </row>
    <row r="360" spans="4:21" ht="14.4" x14ac:dyDescent="0.3">
      <c r="D360" s="9">
        <f>D356+1</f>
        <v>1988</v>
      </c>
      <c r="E360" s="10" t="s">
        <v>505</v>
      </c>
      <c r="J360" s="9">
        <f>'B. 103 q caL Q2 2023'!BF177/100</f>
        <v>0.52981115478987595</v>
      </c>
      <c r="M360" s="9">
        <f t="shared" si="47"/>
        <v>0.52981115478987595</v>
      </c>
      <c r="O360" s="9">
        <f>[1]Sheet1!BU177</f>
        <v>0.54954930829589954</v>
      </c>
      <c r="P360" s="9">
        <f t="shared" si="43"/>
        <v>0.54954930829589954</v>
      </c>
      <c r="R360" s="9">
        <f t="shared" si="48"/>
        <v>0.54954930829589954</v>
      </c>
      <c r="S360" s="9">
        <f t="shared" si="45"/>
        <v>-0.59865677614166268</v>
      </c>
      <c r="T360" s="9">
        <f t="shared" si="44"/>
        <v>-0.37619273042990142</v>
      </c>
      <c r="U360" s="9">
        <f t="shared" si="46"/>
        <v>0.68647001663059148</v>
      </c>
    </row>
    <row r="361" spans="4:21" ht="14.4" x14ac:dyDescent="0.3">
      <c r="E361" s="10" t="s">
        <v>506</v>
      </c>
      <c r="J361" s="9">
        <f>'B. 103 q caL Q2 2023'!BF178/100</f>
        <v>0.54327502346620149</v>
      </c>
      <c r="M361" s="9">
        <f t="shared" si="47"/>
        <v>0.54327502346620149</v>
      </c>
      <c r="O361" s="9">
        <f>[1]Sheet1!BU178</f>
        <v>0.56345768815774311</v>
      </c>
      <c r="P361" s="9">
        <f t="shared" si="43"/>
        <v>0.56345768815774311</v>
      </c>
      <c r="R361" s="9">
        <f t="shared" si="48"/>
        <v>0.56345768815774311</v>
      </c>
      <c r="S361" s="9">
        <f t="shared" si="45"/>
        <v>-0.57366303588541701</v>
      </c>
      <c r="T361" s="9">
        <f t="shared" si="44"/>
        <v>-0.35119899017365575</v>
      </c>
      <c r="U361" s="9">
        <f t="shared" si="46"/>
        <v>0.70384368194311964</v>
      </c>
    </row>
    <row r="362" spans="4:21" ht="14.4" x14ac:dyDescent="0.3">
      <c r="E362" s="10" t="s">
        <v>507</v>
      </c>
      <c r="J362" s="9">
        <f>'B. 103 q caL Q2 2023'!BF179/100</f>
        <v>0.53071453061641438</v>
      </c>
      <c r="M362" s="9">
        <f t="shared" si="47"/>
        <v>0.53071453061641438</v>
      </c>
      <c r="O362" s="9">
        <f>[1]Sheet1!BU179</f>
        <v>0.55030001530224637</v>
      </c>
      <c r="P362" s="9">
        <f t="shared" si="43"/>
        <v>0.55030001530224637</v>
      </c>
      <c r="R362" s="9">
        <f t="shared" si="48"/>
        <v>0.55030001530224637</v>
      </c>
      <c r="S362" s="9">
        <f t="shared" si="45"/>
        <v>-0.59729166710932569</v>
      </c>
      <c r="T362" s="9">
        <f t="shared" si="44"/>
        <v>-0.37482762139756443</v>
      </c>
      <c r="U362" s="9">
        <f t="shared" si="46"/>
        <v>0.68740776296809414</v>
      </c>
    </row>
    <row r="363" spans="4:21" ht="14.4" x14ac:dyDescent="0.3">
      <c r="E363" s="10" t="s">
        <v>508</v>
      </c>
      <c r="J363" s="9">
        <f>'B. 103 q caL Q2 2023'!BF180/100</f>
        <v>0.53852153663187963</v>
      </c>
      <c r="M363" s="9">
        <f t="shared" si="47"/>
        <v>0.53852153663187963</v>
      </c>
      <c r="O363" s="9">
        <f>[1]Sheet1!BU180</f>
        <v>0.55827343119368567</v>
      </c>
      <c r="P363" s="9">
        <f t="shared" si="43"/>
        <v>0.55827343119368567</v>
      </c>
      <c r="R363" s="9">
        <f t="shared" si="48"/>
        <v>0.55827343119368567</v>
      </c>
      <c r="S363" s="9">
        <f t="shared" si="45"/>
        <v>-0.58290641656108055</v>
      </c>
      <c r="T363" s="9">
        <f t="shared" si="44"/>
        <v>-0.36044237084931929</v>
      </c>
      <c r="U363" s="9">
        <f t="shared" si="46"/>
        <v>0.69736776265687883</v>
      </c>
    </row>
    <row r="364" spans="4:21" ht="14.4" x14ac:dyDescent="0.3">
      <c r="D364" s="9">
        <f>D360+1</f>
        <v>1989</v>
      </c>
      <c r="E364" s="10" t="s">
        <v>505</v>
      </c>
      <c r="J364" s="9">
        <f>'B. 103 q caL Q2 2023'!BF181/100</f>
        <v>0.5362200754986769</v>
      </c>
      <c r="M364" s="9">
        <f t="shared" si="47"/>
        <v>0.5362200754986769</v>
      </c>
      <c r="O364" s="9">
        <f>[1]Sheet1!BU181</f>
        <v>0.55594978252906446</v>
      </c>
      <c r="P364" s="9">
        <f t="shared" si="43"/>
        <v>0.55594978252906446</v>
      </c>
      <c r="R364" s="9">
        <f t="shared" si="48"/>
        <v>0.55594978252906446</v>
      </c>
      <c r="S364" s="9">
        <f t="shared" si="45"/>
        <v>-0.58707730800290869</v>
      </c>
      <c r="T364" s="9">
        <f t="shared" si="44"/>
        <v>-0.36461326229114743</v>
      </c>
      <c r="U364" s="9">
        <f t="shared" si="46"/>
        <v>0.69446517482105297</v>
      </c>
    </row>
    <row r="365" spans="4:21" ht="14.4" x14ac:dyDescent="0.3">
      <c r="E365" s="10" t="s">
        <v>506</v>
      </c>
      <c r="J365" s="9">
        <f>'B. 103 q caL Q2 2023'!BF182/100</f>
        <v>0.56506906135978519</v>
      </c>
      <c r="M365" s="9">
        <f t="shared" si="47"/>
        <v>0.56506906135978519</v>
      </c>
      <c r="O365" s="9">
        <f>[1]Sheet1!BU182</f>
        <v>0.58592832534901196</v>
      </c>
      <c r="P365" s="9">
        <f t="shared" si="43"/>
        <v>0.58592832534901196</v>
      </c>
      <c r="R365" s="9">
        <f t="shared" si="48"/>
        <v>0.58592832534901196</v>
      </c>
      <c r="S365" s="9">
        <f t="shared" si="45"/>
        <v>-0.53455780857691515</v>
      </c>
      <c r="T365" s="9">
        <f t="shared" si="44"/>
        <v>-0.31209376286515389</v>
      </c>
      <c r="U365" s="9">
        <f t="shared" si="46"/>
        <v>0.73191289876048427</v>
      </c>
    </row>
    <row r="366" spans="4:21" ht="14.4" x14ac:dyDescent="0.3">
      <c r="E366" s="10" t="s">
        <v>507</v>
      </c>
      <c r="J366" s="9">
        <f>'B. 103 q caL Q2 2023'!BF183/100</f>
        <v>0.60381676179992483</v>
      </c>
      <c r="M366" s="9">
        <f t="shared" si="47"/>
        <v>0.60381676179992483</v>
      </c>
      <c r="O366" s="9">
        <f>[1]Sheet1!BU183</f>
        <v>0.62617729051611382</v>
      </c>
      <c r="P366" s="9">
        <f t="shared" si="43"/>
        <v>0.62617729051611382</v>
      </c>
      <c r="R366" s="9">
        <f t="shared" si="48"/>
        <v>0.62617729051611382</v>
      </c>
      <c r="S366" s="9">
        <f t="shared" si="45"/>
        <v>-0.46812173629181519</v>
      </c>
      <c r="T366" s="9">
        <f t="shared" si="44"/>
        <v>-0.24565769058005396</v>
      </c>
      <c r="U366" s="9">
        <f t="shared" si="46"/>
        <v>0.78218993008511939</v>
      </c>
    </row>
    <row r="367" spans="4:21" ht="14.4" x14ac:dyDescent="0.3">
      <c r="E367" s="10" t="s">
        <v>508</v>
      </c>
      <c r="J367" s="9">
        <f>'B. 103 q caL Q2 2023'!BF184/100</f>
        <v>0.62941933418805429</v>
      </c>
      <c r="M367" s="9">
        <f t="shared" si="47"/>
        <v>0.62941933418805429</v>
      </c>
      <c r="O367" s="9">
        <f>[1]Sheet1!BU184</f>
        <v>0.65226573482598127</v>
      </c>
      <c r="P367" s="9">
        <f t="shared" si="43"/>
        <v>0.65226573482598127</v>
      </c>
      <c r="R367" s="9">
        <f t="shared" si="48"/>
        <v>0.65226573482598127</v>
      </c>
      <c r="S367" s="9">
        <f t="shared" si="45"/>
        <v>-0.42730323133756221</v>
      </c>
      <c r="T367" s="9">
        <f t="shared" si="44"/>
        <v>-0.20483918562580097</v>
      </c>
      <c r="U367" s="9">
        <f t="shared" si="46"/>
        <v>0.81477833394426513</v>
      </c>
    </row>
    <row r="368" spans="4:21" ht="14.4" x14ac:dyDescent="0.3">
      <c r="D368" s="9">
        <f>D364+1</f>
        <v>1990</v>
      </c>
      <c r="E368" s="10" t="s">
        <v>505</v>
      </c>
      <c r="J368" s="9">
        <f>'B. 103 q caL Q2 2023'!BF185/100</f>
        <v>0.61430108770025604</v>
      </c>
      <c r="M368" s="9">
        <f t="shared" si="47"/>
        <v>0.61430108770025604</v>
      </c>
      <c r="O368" s="9">
        <f>[1]Sheet1!BU185</f>
        <v>0.63640452540232118</v>
      </c>
      <c r="P368" s="9">
        <f t="shared" si="43"/>
        <v>0.63640452540232118</v>
      </c>
      <c r="R368" s="9">
        <f t="shared" si="48"/>
        <v>0.63640452540232118</v>
      </c>
      <c r="S368" s="9">
        <f t="shared" si="45"/>
        <v>-0.4519208716036226</v>
      </c>
      <c r="T368" s="9">
        <f t="shared" si="44"/>
        <v>-0.22945682589186137</v>
      </c>
      <c r="U368" s="9">
        <f t="shared" si="46"/>
        <v>0.79496528981433134</v>
      </c>
    </row>
    <row r="369" spans="4:21" ht="14.4" x14ac:dyDescent="0.3">
      <c r="E369" s="10" t="s">
        <v>506</v>
      </c>
      <c r="J369" s="9">
        <f>'B. 103 q caL Q2 2023'!BF186/100</f>
        <v>0.63400958667018126</v>
      </c>
      <c r="M369" s="9">
        <f t="shared" si="47"/>
        <v>0.63400958667018126</v>
      </c>
      <c r="O369" s="9">
        <f>[1]Sheet1!BU186</f>
        <v>0.65687396276700061</v>
      </c>
      <c r="P369" s="9">
        <f t="shared" si="43"/>
        <v>0.65687396276700061</v>
      </c>
      <c r="R369" s="9">
        <f t="shared" si="48"/>
        <v>0.65687396276700061</v>
      </c>
      <c r="S369" s="9">
        <f t="shared" si="45"/>
        <v>-0.42026311639384184</v>
      </c>
      <c r="T369" s="9">
        <f t="shared" si="44"/>
        <v>-0.19779907068208061</v>
      </c>
      <c r="U369" s="9">
        <f t="shared" si="46"/>
        <v>0.82053470605420098</v>
      </c>
    </row>
    <row r="370" spans="4:21" ht="14.4" x14ac:dyDescent="0.3">
      <c r="E370" s="10" t="s">
        <v>507</v>
      </c>
      <c r="J370" s="9">
        <f>'B. 103 q caL Q2 2023'!BF187/100</f>
        <v>0.55857028198217529</v>
      </c>
      <c r="M370" s="9">
        <f t="shared" si="47"/>
        <v>0.55857028198217529</v>
      </c>
      <c r="O370" s="9">
        <f>[1]Sheet1!BU187</f>
        <v>0.57815971417350986</v>
      </c>
      <c r="P370" s="9">
        <f t="shared" si="43"/>
        <v>0.57815971417350986</v>
      </c>
      <c r="R370" s="9">
        <f t="shared" si="48"/>
        <v>0.57815971417350986</v>
      </c>
      <c r="S370" s="9">
        <f t="shared" si="45"/>
        <v>-0.54790512638018163</v>
      </c>
      <c r="T370" s="9">
        <f t="shared" si="44"/>
        <v>-0.32544108066842037</v>
      </c>
      <c r="U370" s="9">
        <f t="shared" si="46"/>
        <v>0.72220873106827044</v>
      </c>
    </row>
    <row r="371" spans="4:21" ht="14.4" x14ac:dyDescent="0.3">
      <c r="E371" s="10" t="s">
        <v>508</v>
      </c>
      <c r="J371" s="9">
        <f>'B. 103 q caL Q2 2023'!BF188/100</f>
        <v>0.61621833494678468</v>
      </c>
      <c r="M371" s="9">
        <f t="shared" si="47"/>
        <v>0.61621833494678468</v>
      </c>
      <c r="O371" s="9">
        <f>[1]Sheet1!BU188</f>
        <v>0.63827463711274834</v>
      </c>
      <c r="P371" s="9">
        <f t="shared" si="43"/>
        <v>0.63827463711274834</v>
      </c>
      <c r="R371" s="9">
        <f t="shared" si="48"/>
        <v>0.63827463711274834</v>
      </c>
      <c r="S371" s="9">
        <f t="shared" si="45"/>
        <v>-0.44898662256716115</v>
      </c>
      <c r="T371" s="9">
        <f t="shared" si="44"/>
        <v>-0.22652257685539992</v>
      </c>
      <c r="U371" s="9">
        <f t="shared" si="46"/>
        <v>0.79730134155268917</v>
      </c>
    </row>
    <row r="372" spans="4:21" ht="14.4" x14ac:dyDescent="0.3">
      <c r="D372" s="9">
        <f>D368+1</f>
        <v>1991</v>
      </c>
      <c r="E372" s="10" t="s">
        <v>505</v>
      </c>
      <c r="J372" s="9">
        <f>'B. 103 q caL Q2 2023'!BF189/100</f>
        <v>0.68822472258565848</v>
      </c>
      <c r="M372" s="9">
        <f t="shared" si="47"/>
        <v>0.68822472258565848</v>
      </c>
      <c r="O372" s="9">
        <f>[1]Sheet1!BU189</f>
        <v>0.71320890391208847</v>
      </c>
      <c r="P372" s="9">
        <f t="shared" si="43"/>
        <v>0.71320890391208847</v>
      </c>
      <c r="R372" s="9">
        <f t="shared" si="48"/>
        <v>0.71320890391208847</v>
      </c>
      <c r="S372" s="9">
        <f t="shared" si="45"/>
        <v>-0.33798090861778901</v>
      </c>
      <c r="T372" s="9">
        <f t="shared" si="44"/>
        <v>-0.11551686290602778</v>
      </c>
      <c r="U372" s="9">
        <f t="shared" si="46"/>
        <v>0.89090554885385964</v>
      </c>
    </row>
    <row r="373" spans="4:21" ht="14.4" x14ac:dyDescent="0.3">
      <c r="E373" s="10" t="s">
        <v>506</v>
      </c>
      <c r="J373" s="9">
        <f>'B. 103 q caL Q2 2023'!BF190/100</f>
        <v>0.68120949237376405</v>
      </c>
      <c r="M373" s="9">
        <f t="shared" si="47"/>
        <v>0.68120949237376405</v>
      </c>
      <c r="O373" s="9">
        <f>[1]Sheet1!BU190</f>
        <v>0.70593633851557092</v>
      </c>
      <c r="P373" s="9">
        <f t="shared" si="43"/>
        <v>0.70593633851557092</v>
      </c>
      <c r="R373" s="9">
        <f t="shared" si="48"/>
        <v>0.70593633851557092</v>
      </c>
      <c r="S373" s="9">
        <f t="shared" si="45"/>
        <v>-0.34823021762890305</v>
      </c>
      <c r="T373" s="9">
        <f t="shared" si="44"/>
        <v>-0.12576617191714182</v>
      </c>
      <c r="U373" s="9">
        <f t="shared" si="46"/>
        <v>0.88182101719613548</v>
      </c>
    </row>
    <row r="374" spans="4:21" ht="14.4" x14ac:dyDescent="0.3">
      <c r="E374" s="10" t="s">
        <v>507</v>
      </c>
      <c r="J374" s="9">
        <f>'B. 103 q caL Q2 2023'!BF191/100</f>
        <v>0.72210592683897756</v>
      </c>
      <c r="M374" s="9">
        <f t="shared" si="47"/>
        <v>0.72210592683897756</v>
      </c>
      <c r="O374" s="9">
        <f>[1]Sheet1!BU191</f>
        <v>0.74847394999157679</v>
      </c>
      <c r="P374" s="9">
        <f t="shared" si="43"/>
        <v>0.74847394999157679</v>
      </c>
      <c r="R374" s="9">
        <f t="shared" si="48"/>
        <v>0.74847394999157679</v>
      </c>
      <c r="S374" s="9">
        <f t="shared" si="45"/>
        <v>-0.28971887867855595</v>
      </c>
      <c r="T374" s="9">
        <f t="shared" si="44"/>
        <v>-6.7254832966794714E-2</v>
      </c>
      <c r="U374" s="9">
        <f t="shared" si="46"/>
        <v>0.93495691313222229</v>
      </c>
    </row>
    <row r="375" spans="4:21" ht="14.4" x14ac:dyDescent="0.3">
      <c r="E375" s="10" t="s">
        <v>508</v>
      </c>
      <c r="J375" s="9">
        <f>'B. 103 q caL Q2 2023'!BF192/100</f>
        <v>0.82110437218919596</v>
      </c>
      <c r="M375" s="9">
        <f t="shared" si="47"/>
        <v>0.82110437218919596</v>
      </c>
      <c r="O375" s="9">
        <f>[1]Sheet1!BU192</f>
        <v>0.85090690928520152</v>
      </c>
      <c r="P375" s="9">
        <f t="shared" si="43"/>
        <v>0.85090690928520152</v>
      </c>
      <c r="R375" s="9">
        <f t="shared" si="48"/>
        <v>0.85090690928520152</v>
      </c>
      <c r="S375" s="9">
        <f t="shared" si="45"/>
        <v>-0.16145254618638558</v>
      </c>
      <c r="T375" s="9">
        <f t="shared" si="44"/>
        <v>6.1011499525375656E-2</v>
      </c>
      <c r="U375" s="9">
        <f t="shared" si="46"/>
        <v>1.0629111370905093</v>
      </c>
    </row>
    <row r="376" spans="4:21" ht="14.4" x14ac:dyDescent="0.3">
      <c r="D376" s="9">
        <f>D372+1</f>
        <v>1992</v>
      </c>
      <c r="E376" s="10" t="s">
        <v>505</v>
      </c>
      <c r="J376" s="9">
        <f>'B. 103 q caL Q2 2023'!BF193/100</f>
        <v>0.83723055182825734</v>
      </c>
      <c r="M376" s="9">
        <f t="shared" si="47"/>
        <v>0.83723055182825734</v>
      </c>
      <c r="O376" s="9">
        <f>[1]Sheet1!BU193</f>
        <v>0.86744686358814904</v>
      </c>
      <c r="P376" s="9">
        <f t="shared" si="43"/>
        <v>0.86744686358814904</v>
      </c>
      <c r="R376" s="9">
        <f t="shared" si="48"/>
        <v>0.86744686358814904</v>
      </c>
      <c r="S376" s="9">
        <f t="shared" si="45"/>
        <v>-0.14220102138507945</v>
      </c>
      <c r="T376" s="9">
        <f t="shared" si="44"/>
        <v>8.0263024326681781E-2</v>
      </c>
      <c r="U376" s="9">
        <f t="shared" si="46"/>
        <v>1.0835720360016952</v>
      </c>
    </row>
    <row r="377" spans="4:21" ht="14.4" x14ac:dyDescent="0.3">
      <c r="E377" s="10" t="s">
        <v>506</v>
      </c>
      <c r="J377" s="9">
        <f>'B. 103 q caL Q2 2023'!BF194/100</f>
        <v>0.83590041918957791</v>
      </c>
      <c r="M377" s="9">
        <f t="shared" si="47"/>
        <v>0.83590041918957791</v>
      </c>
      <c r="O377" s="9">
        <f>[1]Sheet1!BU194</f>
        <v>0.86600125518824855</v>
      </c>
      <c r="P377" s="9">
        <f t="shared" si="43"/>
        <v>0.86600125518824855</v>
      </c>
      <c r="R377" s="9">
        <f t="shared" si="48"/>
        <v>0.86600125518824855</v>
      </c>
      <c r="S377" s="9">
        <f t="shared" si="45"/>
        <v>-0.1438689210116893</v>
      </c>
      <c r="T377" s="9">
        <f t="shared" si="44"/>
        <v>7.8595124700071933E-2</v>
      </c>
      <c r="U377" s="9">
        <f t="shared" si="46"/>
        <v>1.0817662529584988</v>
      </c>
    </row>
    <row r="378" spans="4:21" ht="14.4" x14ac:dyDescent="0.3">
      <c r="E378" s="10" t="s">
        <v>507</v>
      </c>
      <c r="J378" s="9">
        <f>'B. 103 q caL Q2 2023'!BF195/100</f>
        <v>0.86397715891595184</v>
      </c>
      <c r="M378" s="9">
        <f t="shared" si="47"/>
        <v>0.86397715891595184</v>
      </c>
      <c r="O378" s="9">
        <f>[1]Sheet1!BU195</f>
        <v>0.89517704236818962</v>
      </c>
      <c r="P378" s="9">
        <f t="shared" si="43"/>
        <v>0.89517704236818962</v>
      </c>
      <c r="R378" s="9">
        <f t="shared" si="48"/>
        <v>0.89517704236818962</v>
      </c>
      <c r="S378" s="9">
        <f t="shared" si="45"/>
        <v>-0.1107337675677466</v>
      </c>
      <c r="T378" s="9">
        <f t="shared" si="44"/>
        <v>0.11173027814401464</v>
      </c>
      <c r="U378" s="9">
        <f t="shared" si="46"/>
        <v>1.1182112139625089</v>
      </c>
    </row>
    <row r="379" spans="4:21" ht="14.4" x14ac:dyDescent="0.3">
      <c r="E379" s="10" t="s">
        <v>508</v>
      </c>
      <c r="J379" s="9">
        <f>'B. 103 q caL Q2 2023'!BF196/100</f>
        <v>0.9593565521824613</v>
      </c>
      <c r="M379" s="9">
        <f t="shared" si="47"/>
        <v>0.9593565521824613</v>
      </c>
      <c r="O379" s="9">
        <f>[1]Sheet1!BU196</f>
        <v>0.99431254150150583</v>
      </c>
      <c r="P379" s="9">
        <f t="shared" si="43"/>
        <v>0.99431254150150583</v>
      </c>
      <c r="R379" s="9">
        <f t="shared" si="48"/>
        <v>0.99431254150150583</v>
      </c>
      <c r="S379" s="9">
        <f t="shared" si="45"/>
        <v>-5.7036936777836765E-3</v>
      </c>
      <c r="T379" s="9">
        <f t="shared" si="44"/>
        <v>0.21676035203397756</v>
      </c>
      <c r="U379" s="9">
        <f t="shared" si="46"/>
        <v>1.2420464125723609</v>
      </c>
    </row>
    <row r="380" spans="4:21" ht="14.4" x14ac:dyDescent="0.3">
      <c r="D380" s="9">
        <f>D376+1</f>
        <v>1993</v>
      </c>
      <c r="E380" s="10" t="s">
        <v>505</v>
      </c>
      <c r="J380" s="9">
        <f>'B. 103 q caL Q2 2023'!BF197/100</f>
        <v>0.9758889888992881</v>
      </c>
      <c r="M380" s="9">
        <f t="shared" si="47"/>
        <v>0.9758889888992881</v>
      </c>
      <c r="O380" s="9">
        <f>[1]Sheet1!BU197</f>
        <v>1.0115045645243614</v>
      </c>
      <c r="P380" s="9">
        <f t="shared" si="43"/>
        <v>1.0115045645243614</v>
      </c>
      <c r="R380" s="9">
        <f t="shared" si="48"/>
        <v>1.0115045645243614</v>
      </c>
      <c r="S380" s="9">
        <f t="shared" si="45"/>
        <v>1.1438890244607708E-2</v>
      </c>
      <c r="T380" s="9">
        <f t="shared" si="44"/>
        <v>0.23390293595636893</v>
      </c>
      <c r="U380" s="9">
        <f t="shared" si="46"/>
        <v>1.2635218437161275</v>
      </c>
    </row>
    <row r="381" spans="4:21" ht="14.4" x14ac:dyDescent="0.3">
      <c r="E381" s="10" t="s">
        <v>506</v>
      </c>
      <c r="J381" s="9">
        <f>'B. 103 q caL Q2 2023'!BF198/100</f>
        <v>0.97236338937835365</v>
      </c>
      <c r="M381" s="9">
        <f t="shared" si="47"/>
        <v>0.97236338937835365</v>
      </c>
      <c r="O381" s="9">
        <f>[1]Sheet1!BU198</f>
        <v>1.0078659203116538</v>
      </c>
      <c r="P381" s="9">
        <f t="shared" si="43"/>
        <v>1.0078659203116538</v>
      </c>
      <c r="R381" s="9">
        <f t="shared" si="48"/>
        <v>1.0078659203116538</v>
      </c>
      <c r="S381" s="9">
        <f t="shared" si="45"/>
        <v>7.8351452379866651E-3</v>
      </c>
      <c r="T381" s="9">
        <f t="shared" si="44"/>
        <v>0.23029919094974791</v>
      </c>
      <c r="U381" s="9">
        <f t="shared" si="46"/>
        <v>1.2589766279993511</v>
      </c>
    </row>
    <row r="382" spans="4:21" ht="14.4" x14ac:dyDescent="0.3">
      <c r="E382" s="10" t="s">
        <v>507</v>
      </c>
      <c r="J382" s="9">
        <f>'B. 103 q caL Q2 2023'!BF199/100</f>
        <v>0.98158524495789801</v>
      </c>
      <c r="M382" s="9">
        <f t="shared" si="47"/>
        <v>0.98158524495789801</v>
      </c>
      <c r="O382" s="9">
        <f>[1]Sheet1!BU199</f>
        <v>1.0175822590309427</v>
      </c>
      <c r="P382" s="9">
        <f t="shared" si="43"/>
        <v>1.0175822590309427</v>
      </c>
      <c r="R382" s="9">
        <f t="shared" si="48"/>
        <v>1.0175822590309427</v>
      </c>
      <c r="S382" s="9">
        <f t="shared" si="45"/>
        <v>1.7429479323346941E-2</v>
      </c>
      <c r="T382" s="9">
        <f t="shared" si="44"/>
        <v>0.23989352503510816</v>
      </c>
      <c r="U382" s="9">
        <f t="shared" si="46"/>
        <v>1.2711138013185235</v>
      </c>
    </row>
    <row r="383" spans="4:21" ht="14.4" x14ac:dyDescent="0.3">
      <c r="E383" s="10" t="s">
        <v>508</v>
      </c>
      <c r="J383" s="9">
        <f>'B. 103 q caL Q2 2023'!BF200/100</f>
        <v>0.98003591920701894</v>
      </c>
      <c r="M383" s="9">
        <f t="shared" si="47"/>
        <v>0.98003591920701894</v>
      </c>
      <c r="O383" s="9">
        <f>[1]Sheet1!BU200</f>
        <v>1.0160739609727636</v>
      </c>
      <c r="P383" s="9">
        <f t="shared" si="43"/>
        <v>1.0160739609727636</v>
      </c>
      <c r="R383" s="9">
        <f t="shared" si="48"/>
        <v>1.0160739609727636</v>
      </c>
      <c r="S383" s="9">
        <f t="shared" si="45"/>
        <v>1.5946142739807989E-2</v>
      </c>
      <c r="T383" s="9">
        <f t="shared" si="44"/>
        <v>0.23841018845156922</v>
      </c>
      <c r="U383" s="9">
        <f t="shared" si="46"/>
        <v>1.2692297094318596</v>
      </c>
    </row>
    <row r="384" spans="4:21" ht="14.4" x14ac:dyDescent="0.3">
      <c r="D384" s="9">
        <f>D380+1</f>
        <v>1994</v>
      </c>
      <c r="E384" s="10" t="s">
        <v>505</v>
      </c>
      <c r="J384" s="9">
        <f>'B. 103 q caL Q2 2023'!BF201/100</f>
        <v>0.93893409691547713</v>
      </c>
      <c r="M384" s="9">
        <f t="shared" si="47"/>
        <v>0.93893409691547713</v>
      </c>
      <c r="O384" s="9">
        <f>[1]Sheet1!BU201</f>
        <v>0.97318834448481029</v>
      </c>
      <c r="P384" s="9">
        <f t="shared" ref="P384:P447" si="49">O384-H384</f>
        <v>0.97318834448481029</v>
      </c>
      <c r="R384" s="9">
        <f t="shared" si="48"/>
        <v>0.97318834448481029</v>
      </c>
      <c r="S384" s="9">
        <f t="shared" si="45"/>
        <v>-2.7177644629475549E-2</v>
      </c>
      <c r="T384" s="9">
        <f t="shared" si="44"/>
        <v>0.19528640108228568</v>
      </c>
      <c r="U384" s="9">
        <f t="shared" si="46"/>
        <v>1.2156591027196282</v>
      </c>
    </row>
    <row r="385" spans="4:21" ht="14.4" x14ac:dyDescent="0.3">
      <c r="E385" s="10" t="s">
        <v>506</v>
      </c>
      <c r="J385" s="9">
        <f>'B. 103 q caL Q2 2023'!BF202/100</f>
        <v>0.90401983132278263</v>
      </c>
      <c r="M385" s="9">
        <f t="shared" si="47"/>
        <v>0.90401983132278263</v>
      </c>
      <c r="O385" s="9">
        <f>[1]Sheet1!BU202</f>
        <v>0.93691332666080729</v>
      </c>
      <c r="P385" s="9">
        <f t="shared" si="49"/>
        <v>0.93691332666080729</v>
      </c>
      <c r="R385" s="9">
        <f t="shared" si="48"/>
        <v>0.93691332666080729</v>
      </c>
      <c r="S385" s="9">
        <f t="shared" si="45"/>
        <v>-6.5164501917803111E-2</v>
      </c>
      <c r="T385" s="9">
        <f t="shared" si="44"/>
        <v>0.15729954379395811</v>
      </c>
      <c r="U385" s="9">
        <f t="shared" si="46"/>
        <v>1.1703461313210539</v>
      </c>
    </row>
    <row r="386" spans="4:21" ht="14.4" x14ac:dyDescent="0.3">
      <c r="E386" s="10" t="s">
        <v>507</v>
      </c>
      <c r="J386" s="9">
        <f>'B. 103 q caL Q2 2023'!BF203/100</f>
        <v>0.92637642013592514</v>
      </c>
      <c r="M386" s="9">
        <f t="shared" si="47"/>
        <v>0.92637642013592514</v>
      </c>
      <c r="O386" s="9">
        <f>[1]Sheet1!BU203</f>
        <v>0.96017882756796058</v>
      </c>
      <c r="P386" s="9">
        <f t="shared" si="49"/>
        <v>0.96017882756796058</v>
      </c>
      <c r="R386" s="9">
        <f t="shared" si="48"/>
        <v>0.96017882756796058</v>
      </c>
      <c r="S386" s="9">
        <f t="shared" si="45"/>
        <v>-4.0635733151355352E-2</v>
      </c>
      <c r="T386" s="9">
        <f t="shared" si="44"/>
        <v>0.18182831256040588</v>
      </c>
      <c r="U386" s="9">
        <f t="shared" si="46"/>
        <v>1.1994082528696686</v>
      </c>
    </row>
    <row r="387" spans="4:21" ht="14.4" x14ac:dyDescent="0.3">
      <c r="E387" s="10" t="s">
        <v>508</v>
      </c>
      <c r="J387" s="9">
        <f>'B. 103 q caL Q2 2023'!BF204/100</f>
        <v>0.89910953754984024</v>
      </c>
      <c r="M387" s="9">
        <f t="shared" si="47"/>
        <v>0.89910953754984024</v>
      </c>
      <c r="O387" s="9">
        <f>[1]Sheet1!BU204</f>
        <v>0.93194264288243422</v>
      </c>
      <c r="P387" s="9">
        <f t="shared" si="49"/>
        <v>0.93194264288243422</v>
      </c>
      <c r="R387" s="9">
        <f t="shared" si="48"/>
        <v>0.93194264288243422</v>
      </c>
      <c r="S387" s="9">
        <f t="shared" si="45"/>
        <v>-7.0484008161967801E-2</v>
      </c>
      <c r="T387" s="9">
        <f t="shared" si="44"/>
        <v>0.15198003754979345</v>
      </c>
      <c r="U387" s="9">
        <f t="shared" si="46"/>
        <v>1.1641369971733171</v>
      </c>
    </row>
    <row r="388" spans="4:21" ht="14.4" x14ac:dyDescent="0.3">
      <c r="D388" s="9">
        <f>D384+1</f>
        <v>1995</v>
      </c>
      <c r="E388" s="10" t="s">
        <v>505</v>
      </c>
      <c r="J388" s="9">
        <f>'B. 103 q caL Q2 2023'!BF205/100</f>
        <v>0.94239627564449935</v>
      </c>
      <c r="M388" s="9">
        <f t="shared" si="47"/>
        <v>0.94239627564449935</v>
      </c>
      <c r="O388" s="9">
        <f>[1]Sheet1!BU205</f>
        <v>0.97697416069025844</v>
      </c>
      <c r="P388" s="9">
        <f t="shared" si="49"/>
        <v>0.97697416069025844</v>
      </c>
      <c r="R388" s="9">
        <f t="shared" si="48"/>
        <v>0.97697416069025844</v>
      </c>
      <c r="S388" s="9">
        <f t="shared" si="45"/>
        <v>-2.3295074893746846E-2</v>
      </c>
      <c r="T388" s="9">
        <f t="shared" si="44"/>
        <v>0.19916897081801438</v>
      </c>
      <c r="U388" s="9">
        <f t="shared" si="46"/>
        <v>1.2203881584645495</v>
      </c>
    </row>
    <row r="389" spans="4:21" ht="14.4" x14ac:dyDescent="0.3">
      <c r="E389" s="10" t="s">
        <v>506</v>
      </c>
      <c r="J389" s="9">
        <f>'B. 103 q caL Q2 2023'!BF206/100</f>
        <v>0.98600273056699872</v>
      </c>
      <c r="M389" s="9">
        <f t="shared" si="47"/>
        <v>0.98600273056699872</v>
      </c>
      <c r="O389" s="9">
        <f>[1]Sheet1!BU206</f>
        <v>1.0224022076417123</v>
      </c>
      <c r="P389" s="9">
        <f t="shared" si="49"/>
        <v>1.0224022076417123</v>
      </c>
      <c r="R389" s="9">
        <f t="shared" si="48"/>
        <v>1.0224022076417123</v>
      </c>
      <c r="S389" s="9">
        <f t="shared" si="45"/>
        <v>2.2154963912777333E-2</v>
      </c>
      <c r="T389" s="9">
        <f t="shared" si="44"/>
        <v>0.24461900962453856</v>
      </c>
      <c r="U389" s="9">
        <f t="shared" si="46"/>
        <v>1.2771346444950051</v>
      </c>
    </row>
    <row r="390" spans="4:21" ht="14.4" x14ac:dyDescent="0.3">
      <c r="E390" s="10" t="s">
        <v>507</v>
      </c>
      <c r="J390" s="9">
        <f>'B. 103 q caL Q2 2023'!BF207/100</f>
        <v>1.0309230060593459</v>
      </c>
      <c r="M390" s="9">
        <f t="shared" si="47"/>
        <v>1.0309230060593459</v>
      </c>
      <c r="O390" s="9">
        <f>[1]Sheet1!BU207</f>
        <v>1.0691696234571213</v>
      </c>
      <c r="P390" s="9">
        <f t="shared" si="49"/>
        <v>1.0691696234571213</v>
      </c>
      <c r="R390" s="9">
        <f t="shared" si="48"/>
        <v>1.0691696234571213</v>
      </c>
      <c r="S390" s="9">
        <f t="shared" si="45"/>
        <v>6.6882294345109325E-2</v>
      </c>
      <c r="T390" s="9">
        <f t="shared" si="44"/>
        <v>0.28934634005687054</v>
      </c>
      <c r="U390" s="9">
        <f t="shared" si="46"/>
        <v>1.3355542043560236</v>
      </c>
    </row>
    <row r="391" spans="4:21" ht="14.4" x14ac:dyDescent="0.3">
      <c r="E391" s="10" t="s">
        <v>508</v>
      </c>
      <c r="J391" s="9">
        <f>'B. 103 q caL Q2 2023'!BF208/100</f>
        <v>1.0691904101128251</v>
      </c>
      <c r="M391" s="9">
        <f t="shared" si="47"/>
        <v>1.0691904101128251</v>
      </c>
      <c r="O391" s="9">
        <f>[1]Sheet1!BU208</f>
        <v>1.1082077571104236</v>
      </c>
      <c r="P391" s="9">
        <f t="shared" si="49"/>
        <v>1.1082077571104236</v>
      </c>
      <c r="R391" s="9">
        <f t="shared" si="48"/>
        <v>1.1082077571104236</v>
      </c>
      <c r="S391" s="9">
        <f t="shared" si="45"/>
        <v>0.10274407716531082</v>
      </c>
      <c r="T391" s="9">
        <f t="shared" si="44"/>
        <v>0.32520812287707207</v>
      </c>
      <c r="U391" s="9">
        <f t="shared" si="46"/>
        <v>1.3843187243975634</v>
      </c>
    </row>
    <row r="392" spans="4:21" ht="14.4" x14ac:dyDescent="0.3">
      <c r="D392" s="9">
        <f>D388+1</f>
        <v>1996</v>
      </c>
      <c r="E392" s="10" t="s">
        <v>505</v>
      </c>
      <c r="J392" s="9">
        <f>'B. 103 q caL Q2 2023'!BF209/100</f>
        <v>1.0941522992365871</v>
      </c>
      <c r="M392" s="9">
        <f t="shared" si="47"/>
        <v>1.0941522992365871</v>
      </c>
      <c r="O392" s="9">
        <f>[1]Sheet1!BU209</f>
        <v>1.1341824988021736</v>
      </c>
      <c r="P392" s="9">
        <f t="shared" si="49"/>
        <v>1.1341824988021736</v>
      </c>
      <c r="R392" s="9">
        <f t="shared" si="48"/>
        <v>1.1341824988021736</v>
      </c>
      <c r="S392" s="9">
        <f t="shared" si="45"/>
        <v>0.12591212604510735</v>
      </c>
      <c r="T392" s="9">
        <f t="shared" ref="T392:T455" si="50">S392-$S$505</f>
        <v>0.34837617175686858</v>
      </c>
      <c r="U392" s="9">
        <f t="shared" si="46"/>
        <v>1.416765096528215</v>
      </c>
    </row>
    <row r="393" spans="4:21" ht="14.4" x14ac:dyDescent="0.3">
      <c r="E393" s="10" t="s">
        <v>506</v>
      </c>
      <c r="J393" s="9">
        <f>'B. 103 q caL Q2 2023'!BF210/100</f>
        <v>1.124192691163435</v>
      </c>
      <c r="M393" s="9">
        <f t="shared" si="47"/>
        <v>1.124192691163435</v>
      </c>
      <c r="O393" s="9">
        <f>[1]Sheet1!BU210</f>
        <v>1.1654051657576705</v>
      </c>
      <c r="P393" s="9">
        <f t="shared" si="49"/>
        <v>1.1654051657576705</v>
      </c>
      <c r="R393" s="9">
        <f t="shared" si="48"/>
        <v>1.1654051657576705</v>
      </c>
      <c r="S393" s="9">
        <f t="shared" ref="S393:S456" si="51">LN(R393)</f>
        <v>0.15306880832184419</v>
      </c>
      <c r="T393" s="9">
        <f t="shared" si="50"/>
        <v>0.37553285403360542</v>
      </c>
      <c r="U393" s="9">
        <f t="shared" ref="U393:U456" si="52">EXP(T393)</f>
        <v>1.4557669192593807</v>
      </c>
    </row>
    <row r="394" spans="4:21" ht="14.4" x14ac:dyDescent="0.3">
      <c r="E394" s="10" t="s">
        <v>507</v>
      </c>
      <c r="J394" s="9">
        <f>'B. 103 q caL Q2 2023'!BF211/100</f>
        <v>1.12126093890658</v>
      </c>
      <c r="M394" s="9">
        <f t="shared" si="47"/>
        <v>1.12126093890658</v>
      </c>
      <c r="O394" s="9">
        <f>[1]Sheet1!BU211</f>
        <v>1.1623524582022489</v>
      </c>
      <c r="P394" s="9">
        <f t="shared" si="49"/>
        <v>1.1623524582022489</v>
      </c>
      <c r="R394" s="9">
        <f t="shared" si="48"/>
        <v>1.1623524582022489</v>
      </c>
      <c r="S394" s="9">
        <f t="shared" si="51"/>
        <v>0.15044593274915977</v>
      </c>
      <c r="T394" s="9">
        <f t="shared" si="50"/>
        <v>0.372909978460921</v>
      </c>
      <c r="U394" s="9">
        <f t="shared" si="52"/>
        <v>1.4519536268492113</v>
      </c>
    </row>
    <row r="395" spans="4:21" ht="14.4" x14ac:dyDescent="0.3">
      <c r="E395" s="10" t="s">
        <v>508</v>
      </c>
      <c r="J395" s="9">
        <f>'B. 103 q caL Q2 2023'!BF212/100</f>
        <v>1.0799725623191951</v>
      </c>
      <c r="M395" s="9">
        <f t="shared" si="47"/>
        <v>1.0799725623191951</v>
      </c>
      <c r="O395" s="9">
        <f>[1]Sheet1!BU212</f>
        <v>1.1189850142396571</v>
      </c>
      <c r="P395" s="9">
        <f t="shared" si="49"/>
        <v>1.1189850142396571</v>
      </c>
      <c r="R395" s="9">
        <f t="shared" si="48"/>
        <v>1.1189850142396571</v>
      </c>
      <c r="S395" s="9">
        <f t="shared" si="51"/>
        <v>0.11242203713971743</v>
      </c>
      <c r="T395" s="9">
        <f t="shared" si="50"/>
        <v>0.33488608285147869</v>
      </c>
      <c r="U395" s="9">
        <f t="shared" si="52"/>
        <v>1.3977811449102531</v>
      </c>
    </row>
    <row r="396" spans="4:21" ht="14.4" x14ac:dyDescent="0.3">
      <c r="D396" s="9">
        <f>D392+1</f>
        <v>1997</v>
      </c>
      <c r="E396" s="10" t="s">
        <v>505</v>
      </c>
      <c r="J396" s="9">
        <f>'B. 103 q caL Q2 2023'!BF213/100</f>
        <v>1.0486871542770899</v>
      </c>
      <c r="M396" s="9">
        <f t="shared" si="47"/>
        <v>1.0486871542770899</v>
      </c>
      <c r="O396" s="9">
        <f>[1]Sheet1!BU213</f>
        <v>1.0880734588110776</v>
      </c>
      <c r="P396" s="9">
        <f t="shared" si="49"/>
        <v>1.0880734588110776</v>
      </c>
      <c r="R396" s="9">
        <f t="shared" si="48"/>
        <v>1.0880734588110776</v>
      </c>
      <c r="S396" s="9">
        <f t="shared" si="51"/>
        <v>8.4408663444154694E-2</v>
      </c>
      <c r="T396" s="9">
        <f t="shared" si="50"/>
        <v>0.30687270915591591</v>
      </c>
      <c r="U396" s="9">
        <f t="shared" si="52"/>
        <v>1.3591679474249625</v>
      </c>
    </row>
    <row r="397" spans="4:21" ht="14.4" x14ac:dyDescent="0.3">
      <c r="E397" s="10" t="s">
        <v>506</v>
      </c>
      <c r="J397" s="9">
        <f>'B. 103 q caL Q2 2023'!BF214/100</f>
        <v>1.1572141449646729</v>
      </c>
      <c r="M397" s="9">
        <f t="shared" si="47"/>
        <v>1.1572141449646729</v>
      </c>
      <c r="O397" s="9">
        <f>[1]Sheet1!BU214</f>
        <v>1.2004333123276696</v>
      </c>
      <c r="P397" s="9">
        <f t="shared" si="49"/>
        <v>1.2004333123276696</v>
      </c>
      <c r="R397" s="9">
        <f t="shared" si="48"/>
        <v>1.2004333123276696</v>
      </c>
      <c r="S397" s="9">
        <f t="shared" si="51"/>
        <v>0.18268258522173958</v>
      </c>
      <c r="T397" s="9">
        <f t="shared" si="50"/>
        <v>0.40514663093350078</v>
      </c>
      <c r="U397" s="9">
        <f t="shared" si="52"/>
        <v>1.4995223603007126</v>
      </c>
    </row>
    <row r="398" spans="4:21" ht="14.4" x14ac:dyDescent="0.3">
      <c r="E398" s="10" t="s">
        <v>507</v>
      </c>
      <c r="J398" s="9">
        <f>'B. 103 q caL Q2 2023'!BF215/100</f>
        <v>1.1937622997412209</v>
      </c>
      <c r="M398" s="9">
        <f t="shared" si="47"/>
        <v>1.1937622997412209</v>
      </c>
      <c r="O398" s="9">
        <f>[1]Sheet1!BU215</f>
        <v>1.236677626986957</v>
      </c>
      <c r="P398" s="9">
        <f t="shared" si="49"/>
        <v>1.236677626986957</v>
      </c>
      <c r="R398" s="9">
        <f t="shared" si="48"/>
        <v>1.236677626986957</v>
      </c>
      <c r="S398" s="9">
        <f t="shared" si="51"/>
        <v>0.21242845070464741</v>
      </c>
      <c r="T398" s="9">
        <f t="shared" si="50"/>
        <v>0.43489249641640865</v>
      </c>
      <c r="U398" s="9">
        <f t="shared" si="52"/>
        <v>1.5447969788132498</v>
      </c>
    </row>
    <row r="399" spans="4:21" ht="14.4" x14ac:dyDescent="0.3">
      <c r="E399" s="10" t="s">
        <v>508</v>
      </c>
      <c r="J399" s="9">
        <f>'B. 103 q caL Q2 2023'!BF216/100</f>
        <v>1.1626786611032889</v>
      </c>
      <c r="M399" s="9">
        <f t="shared" si="47"/>
        <v>1.1626786611032889</v>
      </c>
      <c r="O399" s="9">
        <f>[1]Sheet1!BU216</f>
        <v>1.2059763217702943</v>
      </c>
      <c r="P399" s="9">
        <f t="shared" si="49"/>
        <v>1.2059763217702943</v>
      </c>
      <c r="R399" s="9">
        <f t="shared" si="48"/>
        <v>1.2059763217702943</v>
      </c>
      <c r="S399" s="9">
        <f t="shared" si="51"/>
        <v>0.18728946442261044</v>
      </c>
      <c r="T399" s="9">
        <f t="shared" si="50"/>
        <v>0.40975351013437167</v>
      </c>
      <c r="U399" s="9">
        <f t="shared" si="52"/>
        <v>1.5064464155707693</v>
      </c>
    </row>
    <row r="400" spans="4:21" ht="14.4" x14ac:dyDescent="0.3">
      <c r="D400" s="9">
        <f>D396+1</f>
        <v>1998</v>
      </c>
      <c r="E400" s="10" t="s">
        <v>505</v>
      </c>
      <c r="J400" s="9">
        <f>'B. 103 q caL Q2 2023'!BF217/100</f>
        <v>1.2734040527571961</v>
      </c>
      <c r="M400" s="9">
        <f t="shared" si="47"/>
        <v>1.2734040527571961</v>
      </c>
      <c r="O400" s="9">
        <f>[1]Sheet1!BU217</f>
        <v>1.3230791866069143</v>
      </c>
      <c r="P400" s="9">
        <f t="shared" si="49"/>
        <v>1.3230791866069143</v>
      </c>
      <c r="R400" s="9">
        <f t="shared" si="48"/>
        <v>1.3230791866069143</v>
      </c>
      <c r="S400" s="9">
        <f t="shared" si="51"/>
        <v>0.27996173716395867</v>
      </c>
      <c r="T400" s="9">
        <f t="shared" si="50"/>
        <v>0.50242578287571993</v>
      </c>
      <c r="U400" s="9">
        <f t="shared" si="52"/>
        <v>1.6527255653365269</v>
      </c>
    </row>
    <row r="401" spans="4:21" ht="14.4" x14ac:dyDescent="0.3">
      <c r="E401" s="10" t="s">
        <v>506</v>
      </c>
      <c r="J401" s="9">
        <f>'B. 103 q caL Q2 2023'!BF218/100</f>
        <v>1.2765598411188208</v>
      </c>
      <c r="M401" s="9">
        <f t="shared" si="47"/>
        <v>1.2765598411188208</v>
      </c>
      <c r="O401" s="9">
        <f>[1]Sheet1!BU218</f>
        <v>1.32568808423031</v>
      </c>
      <c r="P401" s="9">
        <f t="shared" si="49"/>
        <v>1.32568808423031</v>
      </c>
      <c r="R401" s="9">
        <f t="shared" si="48"/>
        <v>1.32568808423031</v>
      </c>
      <c r="S401" s="9">
        <f t="shared" si="51"/>
        <v>0.28193163349707179</v>
      </c>
      <c r="T401" s="9">
        <f t="shared" si="50"/>
        <v>0.50439567920883299</v>
      </c>
      <c r="U401" s="9">
        <f t="shared" si="52"/>
        <v>1.6559844721677874</v>
      </c>
    </row>
    <row r="402" spans="4:21" ht="14.4" x14ac:dyDescent="0.3">
      <c r="E402" s="10" t="s">
        <v>507</v>
      </c>
      <c r="J402" s="9">
        <f>'B. 103 q caL Q2 2023'!BF219/100</f>
        <v>1.1877869202337299</v>
      </c>
      <c r="M402" s="9">
        <f t="shared" si="47"/>
        <v>1.1877869202337299</v>
      </c>
      <c r="O402" s="9">
        <f>[1]Sheet1!BU219</f>
        <v>1.2341906303379968</v>
      </c>
      <c r="P402" s="9">
        <f t="shared" si="49"/>
        <v>1.2341906303379968</v>
      </c>
      <c r="R402" s="9">
        <f t="shared" si="48"/>
        <v>1.2341906303379968</v>
      </c>
      <c r="S402" s="9">
        <f t="shared" si="51"/>
        <v>0.21041539518746666</v>
      </c>
      <c r="T402" s="9">
        <f t="shared" si="50"/>
        <v>0.43287944089922792</v>
      </c>
      <c r="U402" s="9">
        <f t="shared" si="52"/>
        <v>1.5416903446947101</v>
      </c>
    </row>
    <row r="403" spans="4:21" ht="14.4" x14ac:dyDescent="0.3">
      <c r="E403" s="10" t="s">
        <v>508</v>
      </c>
      <c r="J403" s="9">
        <f>'B. 103 q caL Q2 2023'!BF220/100</f>
        <v>1.3282589139736061</v>
      </c>
      <c r="M403" s="9">
        <f t="shared" si="47"/>
        <v>1.3282589139736061</v>
      </c>
      <c r="O403" s="9">
        <f>[1]Sheet1!BU220</f>
        <v>1.3770708032628456</v>
      </c>
      <c r="P403" s="9">
        <f t="shared" si="49"/>
        <v>1.3770708032628456</v>
      </c>
      <c r="R403" s="9">
        <f t="shared" si="48"/>
        <v>1.3770708032628456</v>
      </c>
      <c r="S403" s="9">
        <f t="shared" si="51"/>
        <v>0.31995863691616883</v>
      </c>
      <c r="T403" s="9">
        <f t="shared" si="50"/>
        <v>0.54242268262793003</v>
      </c>
      <c r="U403" s="9">
        <f t="shared" si="52"/>
        <v>1.7201692422263049</v>
      </c>
    </row>
    <row r="404" spans="4:21" ht="14.4" x14ac:dyDescent="0.3">
      <c r="D404" s="9">
        <f>D400+1</f>
        <v>1999</v>
      </c>
      <c r="E404" s="10" t="s">
        <v>505</v>
      </c>
      <c r="J404" s="9">
        <f>'B. 103 q caL Q2 2023'!BF221/100</f>
        <v>1.3551666343680511</v>
      </c>
      <c r="M404" s="9">
        <f t="shared" si="47"/>
        <v>1.3551666343680511</v>
      </c>
      <c r="O404" s="9">
        <f>[1]Sheet1!BU221</f>
        <v>1.4021159454262586</v>
      </c>
      <c r="P404" s="9">
        <f t="shared" si="49"/>
        <v>1.4021159454262586</v>
      </c>
      <c r="R404" s="9">
        <f t="shared" si="48"/>
        <v>1.4021159454262586</v>
      </c>
      <c r="S404" s="9">
        <f t="shared" si="51"/>
        <v>0.33798248521166974</v>
      </c>
      <c r="T404" s="9">
        <f t="shared" si="50"/>
        <v>0.560446530923431</v>
      </c>
      <c r="U404" s="9">
        <f t="shared" si="52"/>
        <v>1.7514544042634419</v>
      </c>
    </row>
    <row r="405" spans="4:21" ht="14.4" x14ac:dyDescent="0.3">
      <c r="E405" s="10" t="s">
        <v>506</v>
      </c>
      <c r="J405" s="9">
        <f>'B. 103 q caL Q2 2023'!BF222/100</f>
        <v>1.4282902392934111</v>
      </c>
      <c r="M405" s="9">
        <f t="shared" si="47"/>
        <v>1.4282902392934111</v>
      </c>
      <c r="O405" s="9">
        <f>[1]Sheet1!BU222</f>
        <v>1.4796343138351884</v>
      </c>
      <c r="P405" s="9">
        <f t="shared" si="49"/>
        <v>1.4796343138351884</v>
      </c>
      <c r="R405" s="9">
        <f t="shared" si="48"/>
        <v>1.4796343138351884</v>
      </c>
      <c r="S405" s="9">
        <f t="shared" si="51"/>
        <v>0.39179497199894064</v>
      </c>
      <c r="T405" s="9">
        <f t="shared" si="50"/>
        <v>0.6142590177107019</v>
      </c>
      <c r="U405" s="9">
        <f t="shared" si="52"/>
        <v>1.848286544432749</v>
      </c>
    </row>
    <row r="406" spans="4:21" ht="14.4" x14ac:dyDescent="0.3">
      <c r="E406" s="10" t="s">
        <v>507</v>
      </c>
      <c r="J406" s="9">
        <f>'B. 103 q caL Q2 2023'!BF223/100</f>
        <v>1.3699465796225367</v>
      </c>
      <c r="M406" s="9">
        <f t="shared" si="47"/>
        <v>1.3699465796225367</v>
      </c>
      <c r="O406" s="9">
        <f>[1]Sheet1!BU223</f>
        <v>1.4197840190151709</v>
      </c>
      <c r="P406" s="9">
        <f t="shared" si="49"/>
        <v>1.4197840190151709</v>
      </c>
      <c r="R406" s="9">
        <f t="shared" si="48"/>
        <v>1.4197840190151709</v>
      </c>
      <c r="S406" s="9">
        <f t="shared" si="51"/>
        <v>0.35050476075980919</v>
      </c>
      <c r="T406" s="9">
        <f t="shared" si="50"/>
        <v>0.57296880647157045</v>
      </c>
      <c r="U406" s="9">
        <f t="shared" si="52"/>
        <v>1.7735244944033437</v>
      </c>
    </row>
    <row r="407" spans="4:21" ht="14.4" x14ac:dyDescent="0.3">
      <c r="E407" s="10" t="s">
        <v>508</v>
      </c>
      <c r="J407" s="9">
        <f>'B. 103 q caL Q2 2023'!BF224/100</f>
        <v>1.5305283609703619</v>
      </c>
      <c r="M407" s="9">
        <f t="shared" si="47"/>
        <v>1.5305283609703619</v>
      </c>
      <c r="O407" s="9">
        <f>[1]Sheet1!BU224</f>
        <v>1.5786344287538732</v>
      </c>
      <c r="P407" s="9">
        <f t="shared" si="49"/>
        <v>1.5786344287538732</v>
      </c>
      <c r="R407" s="9">
        <f t="shared" si="48"/>
        <v>1.5786344287538732</v>
      </c>
      <c r="S407" s="9">
        <f t="shared" si="51"/>
        <v>0.45656018772991913</v>
      </c>
      <c r="T407" s="9">
        <f t="shared" si="50"/>
        <v>0.67902423344168039</v>
      </c>
      <c r="U407" s="9">
        <f t="shared" si="52"/>
        <v>1.9719526277281669</v>
      </c>
    </row>
    <row r="408" spans="4:21" ht="14.4" x14ac:dyDescent="0.3">
      <c r="D408" s="9">
        <f>D404+1</f>
        <v>2000</v>
      </c>
      <c r="E408" s="10" t="s">
        <v>505</v>
      </c>
      <c r="J408" s="9">
        <f>'B. 103 q caL Q2 2023'!BF225/100</f>
        <v>1.614940741441296</v>
      </c>
      <c r="M408" s="9">
        <f t="shared" ref="M408:M471" si="53">J408</f>
        <v>1.614940741441296</v>
      </c>
      <c r="O408" s="9">
        <f>[1]Sheet1!BU225</f>
        <v>1.6611530075682759</v>
      </c>
      <c r="P408" s="9">
        <f t="shared" si="49"/>
        <v>1.6611530075682759</v>
      </c>
      <c r="R408" s="9">
        <f t="shared" ref="R408:R471" si="54">O408</f>
        <v>1.6611530075682759</v>
      </c>
      <c r="S408" s="9">
        <f t="shared" si="51"/>
        <v>0.50751194412986511</v>
      </c>
      <c r="T408" s="9">
        <f t="shared" si="50"/>
        <v>0.72997598984162637</v>
      </c>
      <c r="U408" s="9">
        <f t="shared" si="52"/>
        <v>2.0750307852582188</v>
      </c>
    </row>
    <row r="409" spans="4:21" ht="14.4" x14ac:dyDescent="0.3">
      <c r="E409" s="10" t="s">
        <v>506</v>
      </c>
      <c r="J409" s="9">
        <f>'B. 103 q caL Q2 2023'!BF226/100</f>
        <v>1.5132845382975779</v>
      </c>
      <c r="M409" s="9">
        <f t="shared" si="53"/>
        <v>1.5132845382975779</v>
      </c>
      <c r="O409" s="9">
        <f>[1]Sheet1!BU226</f>
        <v>1.5578611342508848</v>
      </c>
      <c r="P409" s="9">
        <f t="shared" si="49"/>
        <v>1.5578611342508848</v>
      </c>
      <c r="R409" s="9">
        <f t="shared" si="54"/>
        <v>1.5578611342508848</v>
      </c>
      <c r="S409" s="9">
        <f t="shared" si="51"/>
        <v>0.44331381270010406</v>
      </c>
      <c r="T409" s="9">
        <f t="shared" si="50"/>
        <v>0.66577785841186532</v>
      </c>
      <c r="U409" s="9">
        <f t="shared" si="52"/>
        <v>1.9460036480685285</v>
      </c>
    </row>
    <row r="410" spans="4:21" ht="14.4" x14ac:dyDescent="0.3">
      <c r="E410" s="10" t="s">
        <v>507</v>
      </c>
      <c r="J410" s="9">
        <f>'B. 103 q caL Q2 2023'!BF227/100</f>
        <v>1.4413544048414202</v>
      </c>
      <c r="M410" s="9">
        <f t="shared" si="53"/>
        <v>1.4413544048414202</v>
      </c>
      <c r="O410" s="9">
        <f>[1]Sheet1!BU227</f>
        <v>1.4828932561467287</v>
      </c>
      <c r="P410" s="9">
        <f t="shared" si="49"/>
        <v>1.4828932561467287</v>
      </c>
      <c r="R410" s="9">
        <f t="shared" si="54"/>
        <v>1.4828932561467287</v>
      </c>
      <c r="S410" s="9">
        <f t="shared" si="51"/>
        <v>0.39399508224205437</v>
      </c>
      <c r="T410" s="9">
        <f t="shared" si="50"/>
        <v>0.61645912795381563</v>
      </c>
      <c r="U410" s="9">
        <f t="shared" si="52"/>
        <v>1.8523574551754782</v>
      </c>
    </row>
    <row r="411" spans="4:21" ht="14.4" x14ac:dyDescent="0.3">
      <c r="E411" s="10" t="s">
        <v>508</v>
      </c>
      <c r="J411" s="9">
        <f>'B. 103 q caL Q2 2023'!BF228/100</f>
        <v>1.2423865563675591</v>
      </c>
      <c r="M411" s="9">
        <f t="shared" si="53"/>
        <v>1.2423865563675591</v>
      </c>
      <c r="O411" s="9">
        <f>[1]Sheet1!BU228</f>
        <v>1.2816056231002415</v>
      </c>
      <c r="P411" s="9">
        <f t="shared" si="49"/>
        <v>1.2816056231002415</v>
      </c>
      <c r="R411" s="9">
        <f t="shared" si="54"/>
        <v>1.2816056231002415</v>
      </c>
      <c r="S411" s="9">
        <f t="shared" si="51"/>
        <v>0.24811368488494281</v>
      </c>
      <c r="T411" s="9">
        <f t="shared" si="50"/>
        <v>0.47057773059670405</v>
      </c>
      <c r="U411" s="9">
        <f t="shared" si="52"/>
        <v>1.6009188258859044</v>
      </c>
    </row>
    <row r="412" spans="4:21" ht="14.4" x14ac:dyDescent="0.3">
      <c r="D412" s="9">
        <f>D408+1</f>
        <v>2001</v>
      </c>
      <c r="E412" s="10" t="s">
        <v>505</v>
      </c>
      <c r="J412" s="9">
        <f>'B. 103 q caL Q2 2023'!BF229/100</f>
        <v>1.142316303291611</v>
      </c>
      <c r="M412" s="9">
        <f t="shared" si="53"/>
        <v>1.142316303291611</v>
      </c>
      <c r="O412" s="9">
        <f>[1]Sheet1!BU229</f>
        <v>1.1821331972033882</v>
      </c>
      <c r="P412" s="9">
        <f t="shared" si="49"/>
        <v>1.1821331972033882</v>
      </c>
      <c r="R412" s="9">
        <f t="shared" si="54"/>
        <v>1.1821331972033882</v>
      </c>
      <c r="S412" s="9">
        <f t="shared" si="51"/>
        <v>0.16732060062442203</v>
      </c>
      <c r="T412" s="9">
        <f t="shared" si="50"/>
        <v>0.38978464633618326</v>
      </c>
      <c r="U412" s="9">
        <f t="shared" si="52"/>
        <v>1.4766627549039517</v>
      </c>
    </row>
    <row r="413" spans="4:21" ht="14.4" x14ac:dyDescent="0.3">
      <c r="E413" s="10" t="s">
        <v>506</v>
      </c>
      <c r="J413" s="9">
        <f>'B. 103 q caL Q2 2023'!BF230/100</f>
        <v>1.206773109825656</v>
      </c>
      <c r="M413" s="9">
        <f t="shared" si="53"/>
        <v>1.206773109825656</v>
      </c>
      <c r="O413" s="9">
        <f>[1]Sheet1!BU230</f>
        <v>1.2487228252692837</v>
      </c>
      <c r="P413" s="9">
        <f t="shared" si="49"/>
        <v>1.2487228252692837</v>
      </c>
      <c r="R413" s="9">
        <f t="shared" si="54"/>
        <v>1.2487228252692837</v>
      </c>
      <c r="S413" s="9">
        <f t="shared" si="51"/>
        <v>0.22212128919772117</v>
      </c>
      <c r="T413" s="9">
        <f t="shared" si="50"/>
        <v>0.44458533490948238</v>
      </c>
      <c r="U413" s="9">
        <f t="shared" si="52"/>
        <v>1.5598432491667289</v>
      </c>
    </row>
    <row r="414" spans="4:21" ht="14.4" x14ac:dyDescent="0.3">
      <c r="E414" s="10" t="s">
        <v>507</v>
      </c>
      <c r="J414" s="9">
        <f>'B. 103 q caL Q2 2023'!BF231/100</f>
        <v>1.0566523402422121</v>
      </c>
      <c r="M414" s="9">
        <f t="shared" si="53"/>
        <v>1.0566523402422121</v>
      </c>
      <c r="O414" s="9">
        <f>[1]Sheet1!BU231</f>
        <v>1.0952998794662681</v>
      </c>
      <c r="P414" s="9">
        <f t="shared" si="49"/>
        <v>1.0952998794662681</v>
      </c>
      <c r="R414" s="9">
        <f t="shared" si="54"/>
        <v>1.0952998794662681</v>
      </c>
      <c r="S414" s="9">
        <f t="shared" si="51"/>
        <v>9.1028188301239918E-2</v>
      </c>
      <c r="T414" s="9">
        <f t="shared" si="50"/>
        <v>0.31349223401300114</v>
      </c>
      <c r="U414" s="9">
        <f t="shared" si="52"/>
        <v>1.368194837337227</v>
      </c>
    </row>
    <row r="415" spans="4:21" ht="14.4" x14ac:dyDescent="0.3">
      <c r="E415" s="10" t="s">
        <v>508</v>
      </c>
      <c r="J415" s="9">
        <f>'B. 103 q caL Q2 2023'!BF232/100</f>
        <v>1.197405183746141</v>
      </c>
      <c r="M415" s="9">
        <f t="shared" si="53"/>
        <v>1.197405183746141</v>
      </c>
      <c r="O415" s="9">
        <f>[1]Sheet1!BU232</f>
        <v>1.2417748028800053</v>
      </c>
      <c r="P415" s="9">
        <f t="shared" si="49"/>
        <v>1.2417748028800053</v>
      </c>
      <c r="R415" s="9">
        <f t="shared" si="54"/>
        <v>1.2417748028800053</v>
      </c>
      <c r="S415" s="9">
        <f t="shared" si="51"/>
        <v>0.21654164893912642</v>
      </c>
      <c r="T415" s="9">
        <f t="shared" si="50"/>
        <v>0.43900569465088768</v>
      </c>
      <c r="U415" s="9">
        <f t="shared" si="52"/>
        <v>1.5511641207006996</v>
      </c>
    </row>
    <row r="416" spans="4:21" ht="14.4" x14ac:dyDescent="0.3">
      <c r="D416" s="9">
        <f>D412+1</f>
        <v>2002</v>
      </c>
      <c r="E416" s="10" t="s">
        <v>505</v>
      </c>
      <c r="J416" s="9">
        <f>'B. 103 q caL Q2 2023'!BF233/100</f>
        <v>1.1891242700783529</v>
      </c>
      <c r="M416" s="9">
        <f t="shared" si="53"/>
        <v>1.1891242700783529</v>
      </c>
      <c r="O416" s="9">
        <f>[1]Sheet1!BU233</f>
        <v>1.2341008305865901</v>
      </c>
      <c r="P416" s="9">
        <f t="shared" si="49"/>
        <v>1.2341008305865901</v>
      </c>
      <c r="R416" s="9">
        <f t="shared" si="54"/>
        <v>1.2341008305865901</v>
      </c>
      <c r="S416" s="9">
        <f t="shared" si="51"/>
        <v>0.21034263250699078</v>
      </c>
      <c r="T416" s="9">
        <f t="shared" si="50"/>
        <v>0.43280667821875202</v>
      </c>
      <c r="U416" s="9">
        <f t="shared" si="52"/>
        <v>1.5415781712538359</v>
      </c>
    </row>
    <row r="417" spans="4:21" ht="14.4" x14ac:dyDescent="0.3">
      <c r="E417" s="10" t="s">
        <v>506</v>
      </c>
      <c r="J417" s="9">
        <f>'B. 103 q caL Q2 2023'!BF234/100</f>
        <v>1.064845976639776</v>
      </c>
      <c r="M417" s="9">
        <f t="shared" si="53"/>
        <v>1.064845976639776</v>
      </c>
      <c r="O417" s="9">
        <f>[1]Sheet1!BU234</f>
        <v>1.1073684327170161</v>
      </c>
      <c r="P417" s="9">
        <f t="shared" si="49"/>
        <v>1.1073684327170161</v>
      </c>
      <c r="R417" s="9">
        <f t="shared" si="54"/>
        <v>1.1073684327170161</v>
      </c>
      <c r="S417" s="9">
        <f t="shared" si="51"/>
        <v>0.10198641923649571</v>
      </c>
      <c r="T417" s="9">
        <f t="shared" si="50"/>
        <v>0.32445046494825691</v>
      </c>
      <c r="U417" s="9">
        <f t="shared" si="52"/>
        <v>1.3832702815706812</v>
      </c>
    </row>
    <row r="418" spans="4:21" ht="14.4" x14ac:dyDescent="0.3">
      <c r="E418" s="10" t="s">
        <v>507</v>
      </c>
      <c r="J418" s="9">
        <f>'B. 103 q caL Q2 2023'!BF235/100</f>
        <v>0.92253114687975213</v>
      </c>
      <c r="M418" s="9">
        <f t="shared" si="53"/>
        <v>0.92253114687975213</v>
      </c>
      <c r="O418" s="9">
        <f>[1]Sheet1!BU235</f>
        <v>0.96001041678235222</v>
      </c>
      <c r="P418" s="9">
        <f t="shared" si="49"/>
        <v>0.96001041678235222</v>
      </c>
      <c r="R418" s="9">
        <f t="shared" si="54"/>
        <v>0.96001041678235222</v>
      </c>
      <c r="S418" s="9">
        <f t="shared" si="51"/>
        <v>-4.0811143764174572E-2</v>
      </c>
      <c r="T418" s="9">
        <f t="shared" si="50"/>
        <v>0.18165290194758665</v>
      </c>
      <c r="U418" s="9">
        <f t="shared" si="52"/>
        <v>1.1991978823841596</v>
      </c>
    </row>
    <row r="419" spans="4:21" ht="14.4" x14ac:dyDescent="0.3">
      <c r="E419" s="10" t="s">
        <v>508</v>
      </c>
      <c r="J419" s="9">
        <f>'B. 103 q caL Q2 2023'!BF236/100</f>
        <v>0.93307047988299063</v>
      </c>
      <c r="M419" s="9">
        <f t="shared" si="53"/>
        <v>0.93307047988299063</v>
      </c>
      <c r="O419" s="9">
        <f>[1]Sheet1!BU236</f>
        <v>0.9711605159027179</v>
      </c>
      <c r="P419" s="9">
        <f t="shared" si="49"/>
        <v>0.9711605159027179</v>
      </c>
      <c r="R419" s="9">
        <f t="shared" si="54"/>
        <v>0.9711605159027179</v>
      </c>
      <c r="S419" s="9">
        <f t="shared" si="51"/>
        <v>-2.9263514463472484E-2</v>
      </c>
      <c r="T419" s="9">
        <f t="shared" si="50"/>
        <v>0.19320053124828876</v>
      </c>
      <c r="U419" s="9">
        <f t="shared" si="52"/>
        <v>1.2131260388080574</v>
      </c>
    </row>
    <row r="420" spans="4:21" ht="14.4" x14ac:dyDescent="0.3">
      <c r="D420" s="9">
        <f>D416+1</f>
        <v>2003</v>
      </c>
      <c r="E420" s="10" t="s">
        <v>505</v>
      </c>
      <c r="J420" s="9">
        <f>'B. 103 q caL Q2 2023'!BF237/100</f>
        <v>0.89167767984059021</v>
      </c>
      <c r="M420" s="9">
        <f t="shared" si="53"/>
        <v>0.89167767984059021</v>
      </c>
      <c r="O420" s="9">
        <f>[1]Sheet1!BU237</f>
        <v>0.92731018870899662</v>
      </c>
      <c r="P420" s="9">
        <f t="shared" si="49"/>
        <v>0.92731018870899662</v>
      </c>
      <c r="R420" s="9">
        <f t="shared" si="54"/>
        <v>0.92731018870899662</v>
      </c>
      <c r="S420" s="9">
        <f t="shared" si="51"/>
        <v>-7.5467153736052922E-2</v>
      </c>
      <c r="T420" s="9">
        <f t="shared" si="50"/>
        <v>0.14699689197570831</v>
      </c>
      <c r="U420" s="9">
        <f t="shared" si="52"/>
        <v>1.1583503628431946</v>
      </c>
    </row>
    <row r="421" spans="4:21" ht="14.4" x14ac:dyDescent="0.3">
      <c r="E421" s="10" t="s">
        <v>506</v>
      </c>
      <c r="J421" s="9">
        <f>'B. 103 q caL Q2 2023'!BF238/100</f>
        <v>0.98674829704250411</v>
      </c>
      <c r="M421" s="9">
        <f t="shared" si="53"/>
        <v>0.98674829704250411</v>
      </c>
      <c r="O421" s="9">
        <f>[1]Sheet1!BU238</f>
        <v>1.0250383554453359</v>
      </c>
      <c r="P421" s="9">
        <f t="shared" si="49"/>
        <v>1.0250383554453359</v>
      </c>
      <c r="R421" s="9">
        <f t="shared" si="54"/>
        <v>1.0250383554453359</v>
      </c>
      <c r="S421" s="9">
        <f t="shared" si="51"/>
        <v>2.4730031836931978E-2</v>
      </c>
      <c r="T421" s="9">
        <f t="shared" si="50"/>
        <v>0.24719407754869321</v>
      </c>
      <c r="U421" s="9">
        <f t="shared" si="52"/>
        <v>1.2804275909136</v>
      </c>
    </row>
    <row r="422" spans="4:21" ht="14.4" x14ac:dyDescent="0.3">
      <c r="E422" s="10" t="s">
        <v>507</v>
      </c>
      <c r="J422" s="9">
        <f>'B. 103 q caL Q2 2023'!BF239/100</f>
        <v>1.025085171243173</v>
      </c>
      <c r="M422" s="9">
        <f t="shared" si="53"/>
        <v>1.025085171243173</v>
      </c>
      <c r="O422" s="9">
        <f>[1]Sheet1!BU239</f>
        <v>1.0649078436457462</v>
      </c>
      <c r="P422" s="9">
        <f t="shared" si="49"/>
        <v>1.0649078436457462</v>
      </c>
      <c r="R422" s="9">
        <f t="shared" si="54"/>
        <v>1.0649078436457462</v>
      </c>
      <c r="S422" s="9">
        <f t="shared" si="51"/>
        <v>6.2888263629265542E-2</v>
      </c>
      <c r="T422" s="9">
        <f t="shared" si="50"/>
        <v>0.28535230934102679</v>
      </c>
      <c r="U422" s="9">
        <f t="shared" si="52"/>
        <v>1.3302305982412921</v>
      </c>
    </row>
    <row r="423" spans="4:21" ht="14.4" x14ac:dyDescent="0.3">
      <c r="E423" s="10" t="s">
        <v>508</v>
      </c>
      <c r="J423" s="9">
        <f>'B. 103 q caL Q2 2023'!BF240/100</f>
        <v>1.073802766621101</v>
      </c>
      <c r="M423" s="9">
        <f t="shared" si="53"/>
        <v>1.073802766621101</v>
      </c>
      <c r="O423" s="9">
        <f>[1]Sheet1!BU240</f>
        <v>1.1126528142062584</v>
      </c>
      <c r="P423" s="9">
        <f t="shared" si="49"/>
        <v>1.1126528142062584</v>
      </c>
      <c r="R423" s="9">
        <f t="shared" si="54"/>
        <v>1.1126528142062584</v>
      </c>
      <c r="S423" s="9">
        <f t="shared" si="51"/>
        <v>0.10674708670936552</v>
      </c>
      <c r="T423" s="9">
        <f t="shared" si="50"/>
        <v>0.32921113242112676</v>
      </c>
      <c r="U423" s="9">
        <f t="shared" si="52"/>
        <v>1.3898712714983208</v>
      </c>
    </row>
    <row r="424" spans="4:21" ht="14.4" x14ac:dyDescent="0.3">
      <c r="D424" s="9">
        <f>D420+1</f>
        <v>2004</v>
      </c>
      <c r="E424" s="10" t="s">
        <v>505</v>
      </c>
      <c r="J424" s="9">
        <f>'B. 103 q caL Q2 2023'!BF241/100</f>
        <v>1.056571341062547</v>
      </c>
      <c r="M424" s="9">
        <f t="shared" si="53"/>
        <v>1.056571341062547</v>
      </c>
      <c r="O424" s="9">
        <f>[1]Sheet1!BU241</f>
        <v>1.0975568802705797</v>
      </c>
      <c r="P424" s="9">
        <f t="shared" si="49"/>
        <v>1.0975568802705797</v>
      </c>
      <c r="R424" s="9">
        <f t="shared" si="54"/>
        <v>1.0975568802705797</v>
      </c>
      <c r="S424" s="9">
        <f t="shared" si="51"/>
        <v>9.3086691750023251E-2</v>
      </c>
      <c r="T424" s="9">
        <f t="shared" si="50"/>
        <v>0.31555073746178447</v>
      </c>
      <c r="U424" s="9">
        <f t="shared" si="52"/>
        <v>1.3710141719379301</v>
      </c>
    </row>
    <row r="425" spans="4:21" ht="14.4" x14ac:dyDescent="0.3">
      <c r="E425" s="10" t="s">
        <v>506</v>
      </c>
      <c r="J425" s="9">
        <f>'B. 103 q caL Q2 2023'!BF242/100</f>
        <v>1.039094524310344</v>
      </c>
      <c r="M425" s="9">
        <f t="shared" si="53"/>
        <v>1.039094524310344</v>
      </c>
      <c r="O425" s="9">
        <f>[1]Sheet1!BU242</f>
        <v>1.0795045760454693</v>
      </c>
      <c r="P425" s="9">
        <f t="shared" si="49"/>
        <v>1.0795045760454693</v>
      </c>
      <c r="R425" s="9">
        <f t="shared" si="54"/>
        <v>1.0795045760454693</v>
      </c>
      <c r="S425" s="9">
        <f t="shared" si="51"/>
        <v>7.650221000539785E-2</v>
      </c>
      <c r="T425" s="9">
        <f t="shared" si="50"/>
        <v>0.29896625571715907</v>
      </c>
      <c r="U425" s="9">
        <f t="shared" si="52"/>
        <v>1.3484641197505121</v>
      </c>
    </row>
    <row r="426" spans="4:21" ht="14.4" x14ac:dyDescent="0.3">
      <c r="E426" s="10" t="s">
        <v>507</v>
      </c>
      <c r="J426" s="9">
        <f>'B. 103 q caL Q2 2023'!BF243/100</f>
        <v>0.98260446867755358</v>
      </c>
      <c r="M426" s="9">
        <f t="shared" si="53"/>
        <v>0.98260446867755358</v>
      </c>
      <c r="O426" s="9">
        <f>[1]Sheet1!BU243</f>
        <v>1.0219109462909082</v>
      </c>
      <c r="P426" s="9">
        <f t="shared" si="49"/>
        <v>1.0219109462909082</v>
      </c>
      <c r="R426" s="9">
        <f t="shared" si="54"/>
        <v>1.0219109462909082</v>
      </c>
      <c r="S426" s="9">
        <f t="shared" si="51"/>
        <v>2.1674351283234344E-2</v>
      </c>
      <c r="T426" s="9">
        <f t="shared" si="50"/>
        <v>0.24413839699499557</v>
      </c>
      <c r="U426" s="9">
        <f t="shared" si="52"/>
        <v>1.2765209849333141</v>
      </c>
    </row>
    <row r="427" spans="4:21" ht="14.4" x14ac:dyDescent="0.3">
      <c r="E427" s="10" t="s">
        <v>508</v>
      </c>
      <c r="J427" s="9">
        <f>'B. 103 q caL Q2 2023'!BF244/100</f>
        <v>1.030014708931829</v>
      </c>
      <c r="M427" s="9">
        <f t="shared" si="53"/>
        <v>1.030014708931829</v>
      </c>
      <c r="O427" s="9">
        <f>[1]Sheet1!BU244</f>
        <v>1.0697439551781163</v>
      </c>
      <c r="P427" s="9">
        <f t="shared" si="49"/>
        <v>1.0697439551781163</v>
      </c>
      <c r="R427" s="9">
        <f t="shared" si="54"/>
        <v>1.0697439551781163</v>
      </c>
      <c r="S427" s="9">
        <f t="shared" si="51"/>
        <v>6.7419325612323638E-2</v>
      </c>
      <c r="T427" s="9">
        <f t="shared" si="50"/>
        <v>0.28988337132408487</v>
      </c>
      <c r="U427" s="9">
        <f t="shared" si="52"/>
        <v>1.3362716313459428</v>
      </c>
    </row>
    <row r="428" spans="4:21" ht="14.4" x14ac:dyDescent="0.3">
      <c r="D428" s="9">
        <f>D424+1</f>
        <v>2005</v>
      </c>
      <c r="E428" s="10" t="s">
        <v>505</v>
      </c>
      <c r="J428" s="9">
        <f>'B. 103 q caL Q2 2023'!BF245/100</f>
        <v>1.0069026402563599</v>
      </c>
      <c r="M428" s="9">
        <f t="shared" si="53"/>
        <v>1.0069026402563599</v>
      </c>
      <c r="O428" s="9">
        <f>[1]Sheet1!BU245</f>
        <v>1.0494664815379091</v>
      </c>
      <c r="P428" s="9">
        <f t="shared" si="49"/>
        <v>1.0494664815379091</v>
      </c>
      <c r="R428" s="9">
        <f t="shared" si="54"/>
        <v>1.0494664815379091</v>
      </c>
      <c r="S428" s="9">
        <f t="shared" si="51"/>
        <v>4.8281922215328982E-2</v>
      </c>
      <c r="T428" s="9">
        <f t="shared" si="50"/>
        <v>0.27074596792709021</v>
      </c>
      <c r="U428" s="9">
        <f t="shared" si="52"/>
        <v>1.310942006766515</v>
      </c>
    </row>
    <row r="429" spans="4:21" ht="14.4" x14ac:dyDescent="0.3">
      <c r="E429" s="10" t="s">
        <v>506</v>
      </c>
      <c r="J429" s="9">
        <f>'B. 103 q caL Q2 2023'!BF246/100</f>
        <v>1.0025703218742479</v>
      </c>
      <c r="M429" s="9">
        <f t="shared" si="53"/>
        <v>1.0025703218742479</v>
      </c>
      <c r="O429" s="9">
        <f>[1]Sheet1!BU246</f>
        <v>1.0462660167710589</v>
      </c>
      <c r="P429" s="9">
        <f t="shared" si="49"/>
        <v>1.0462660167710589</v>
      </c>
      <c r="R429" s="9">
        <f t="shared" si="54"/>
        <v>1.0462660167710589</v>
      </c>
      <c r="S429" s="9">
        <f t="shared" si="51"/>
        <v>4.5227651446123271E-2</v>
      </c>
      <c r="T429" s="9">
        <f t="shared" si="50"/>
        <v>0.26769169715788449</v>
      </c>
      <c r="U429" s="9">
        <f t="shared" si="52"/>
        <v>1.3069441433017459</v>
      </c>
    </row>
    <row r="430" spans="4:21" ht="14.4" x14ac:dyDescent="0.3">
      <c r="E430" s="10" t="s">
        <v>507</v>
      </c>
      <c r="J430" s="9">
        <f>'B. 103 q caL Q2 2023'!BF247/100</f>
        <v>0.99777540970089174</v>
      </c>
      <c r="M430" s="9">
        <f t="shared" si="53"/>
        <v>0.99777540970089174</v>
      </c>
      <c r="O430" s="9">
        <f>[1]Sheet1!BU247</f>
        <v>1.0405465859107561</v>
      </c>
      <c r="P430" s="9">
        <f t="shared" si="49"/>
        <v>1.0405465859107561</v>
      </c>
      <c r="R430" s="9">
        <f t="shared" si="54"/>
        <v>1.0405465859107561</v>
      </c>
      <c r="S430" s="9">
        <f t="shared" si="51"/>
        <v>3.9746138468948124E-2</v>
      </c>
      <c r="T430" s="9">
        <f t="shared" si="50"/>
        <v>0.26221018418070935</v>
      </c>
      <c r="U430" s="9">
        <f t="shared" si="52"/>
        <v>1.299799711057869</v>
      </c>
    </row>
    <row r="431" spans="4:21" ht="14.4" x14ac:dyDescent="0.3">
      <c r="E431" s="10" t="s">
        <v>508</v>
      </c>
      <c r="J431" s="9">
        <f>'B. 103 q caL Q2 2023'!BF248/100</f>
        <v>0.95818763537297447</v>
      </c>
      <c r="M431" s="9">
        <f t="shared" si="53"/>
        <v>0.95818763537297447</v>
      </c>
      <c r="O431" s="9">
        <f>[1]Sheet1!BU248</f>
        <v>0.99886306033141858</v>
      </c>
      <c r="P431" s="9">
        <f t="shared" si="49"/>
        <v>0.99886306033141858</v>
      </c>
      <c r="R431" s="9">
        <f t="shared" si="54"/>
        <v>0.99886306033141858</v>
      </c>
      <c r="S431" s="9">
        <f t="shared" si="51"/>
        <v>-1.137586474785978E-3</v>
      </c>
      <c r="T431" s="9">
        <f t="shared" si="50"/>
        <v>0.22132645923697525</v>
      </c>
      <c r="U431" s="9">
        <f t="shared" si="52"/>
        <v>1.247730697293844</v>
      </c>
    </row>
    <row r="432" spans="4:21" ht="14.4" x14ac:dyDescent="0.3">
      <c r="D432" s="9">
        <f>D428+1</f>
        <v>2006</v>
      </c>
      <c r="E432" s="10" t="s">
        <v>505</v>
      </c>
      <c r="J432" s="9">
        <f>'B. 103 q caL Q2 2023'!BF249/100</f>
        <v>0.98872835567926376</v>
      </c>
      <c r="M432" s="9">
        <f t="shared" si="53"/>
        <v>0.98872835567926376</v>
      </c>
      <c r="O432" s="9">
        <f>[1]Sheet1!BU249</f>
        <v>1.0323004922608183</v>
      </c>
      <c r="P432" s="9">
        <f t="shared" si="49"/>
        <v>1.0323004922608183</v>
      </c>
      <c r="R432" s="9">
        <f t="shared" si="54"/>
        <v>1.0323004922608183</v>
      </c>
      <c r="S432" s="9">
        <f t="shared" si="51"/>
        <v>3.1789799347589028E-2</v>
      </c>
      <c r="T432" s="9">
        <f t="shared" si="50"/>
        <v>0.25425384505935028</v>
      </c>
      <c r="U432" s="9">
        <f t="shared" si="52"/>
        <v>1.2894990956998704</v>
      </c>
    </row>
    <row r="433" spans="4:21" ht="14.4" x14ac:dyDescent="0.3">
      <c r="E433" s="10" t="s">
        <v>506</v>
      </c>
      <c r="J433" s="9">
        <f>'B. 103 q caL Q2 2023'!BF250/100</f>
        <v>0.9283935134266208</v>
      </c>
      <c r="M433" s="9">
        <f t="shared" si="53"/>
        <v>0.9283935134266208</v>
      </c>
      <c r="O433" s="9">
        <f>[1]Sheet1!BU250</f>
        <v>0.96913027803330398</v>
      </c>
      <c r="P433" s="9">
        <f t="shared" si="49"/>
        <v>0.96913027803330398</v>
      </c>
      <c r="R433" s="9">
        <f t="shared" si="54"/>
        <v>0.96913027803330398</v>
      </c>
      <c r="S433" s="9">
        <f t="shared" si="51"/>
        <v>-3.1356230273601904E-2</v>
      </c>
      <c r="T433" s="9">
        <f t="shared" si="50"/>
        <v>0.19110781543815933</v>
      </c>
      <c r="U433" s="9">
        <f t="shared" si="52"/>
        <v>1.210589965333045</v>
      </c>
    </row>
    <row r="434" spans="4:21" ht="14.4" x14ac:dyDescent="0.3">
      <c r="E434" s="10" t="s">
        <v>507</v>
      </c>
      <c r="J434" s="9">
        <f>'B. 103 q caL Q2 2023'!BF251/100</f>
        <v>0.92723175364725863</v>
      </c>
      <c r="M434" s="9">
        <f t="shared" si="53"/>
        <v>0.92723175364725863</v>
      </c>
      <c r="O434" s="9">
        <f>[1]Sheet1!BU251</f>
        <v>0.96757438114214311</v>
      </c>
      <c r="P434" s="9">
        <f t="shared" si="49"/>
        <v>0.96757438114214311</v>
      </c>
      <c r="R434" s="9">
        <f t="shared" si="54"/>
        <v>0.96757438114214311</v>
      </c>
      <c r="S434" s="9">
        <f t="shared" si="51"/>
        <v>-3.2962977299814178E-2</v>
      </c>
      <c r="T434" s="9">
        <f t="shared" si="50"/>
        <v>0.18950106841194705</v>
      </c>
      <c r="U434" s="9">
        <f t="shared" si="52"/>
        <v>1.208646415321013</v>
      </c>
    </row>
    <row r="435" spans="4:21" ht="14.4" x14ac:dyDescent="0.3">
      <c r="E435" s="10" t="s">
        <v>508</v>
      </c>
      <c r="J435" s="9">
        <f>'B. 103 q caL Q2 2023'!BF252/100</f>
        <v>0.94707285386231177</v>
      </c>
      <c r="M435" s="9">
        <f t="shared" si="53"/>
        <v>0.94707285386231177</v>
      </c>
      <c r="O435" s="9">
        <f>[1]Sheet1!BU252</f>
        <v>0.98768507359757463</v>
      </c>
      <c r="P435" s="9">
        <f t="shared" si="49"/>
        <v>0.98768507359757463</v>
      </c>
      <c r="R435" s="9">
        <f t="shared" si="54"/>
        <v>0.98768507359757463</v>
      </c>
      <c r="S435" s="9">
        <f t="shared" si="51"/>
        <v>-1.2391383465759714E-2</v>
      </c>
      <c r="T435" s="9">
        <f t="shared" si="50"/>
        <v>0.21007266224600152</v>
      </c>
      <c r="U435" s="9">
        <f t="shared" si="52"/>
        <v>1.2337677050322893</v>
      </c>
    </row>
    <row r="436" spans="4:21" ht="14.4" x14ac:dyDescent="0.3">
      <c r="D436" s="9">
        <f>D432+1</f>
        <v>2007</v>
      </c>
      <c r="E436" s="10" t="s">
        <v>505</v>
      </c>
      <c r="J436" s="9">
        <f>'B. 103 q caL Q2 2023'!BF253/100</f>
        <v>0.95916423179255705</v>
      </c>
      <c r="M436" s="9">
        <f t="shared" si="53"/>
        <v>0.95916423179255705</v>
      </c>
      <c r="O436" s="9">
        <f>[1]Sheet1!BU253</f>
        <v>1.0055514895160149</v>
      </c>
      <c r="P436" s="9">
        <f t="shared" si="49"/>
        <v>1.0055514895160149</v>
      </c>
      <c r="R436" s="9">
        <f t="shared" si="54"/>
        <v>1.0055514895160149</v>
      </c>
      <c r="S436" s="9">
        <f t="shared" si="51"/>
        <v>5.536136792206315E-3</v>
      </c>
      <c r="T436" s="9">
        <f t="shared" si="50"/>
        <v>0.22800018250396756</v>
      </c>
      <c r="U436" s="9">
        <f t="shared" si="52"/>
        <v>1.2560855546729206</v>
      </c>
    </row>
    <row r="437" spans="4:21" ht="14.4" x14ac:dyDescent="0.3">
      <c r="E437" s="10" t="s">
        <v>506</v>
      </c>
      <c r="J437" s="9">
        <f>'B. 103 q caL Q2 2023'!BF254/100</f>
        <v>0.97226815761595975</v>
      </c>
      <c r="M437" s="9">
        <f t="shared" si="53"/>
        <v>0.97226815761595975</v>
      </c>
      <c r="O437" s="9">
        <f>[1]Sheet1!BU254</f>
        <v>1.0169713498274044</v>
      </c>
      <c r="P437" s="9">
        <f t="shared" si="49"/>
        <v>1.0169713498274044</v>
      </c>
      <c r="R437" s="9">
        <f t="shared" si="54"/>
        <v>1.0169713498274044</v>
      </c>
      <c r="S437" s="9">
        <f t="shared" si="51"/>
        <v>1.6828945408449567E-2</v>
      </c>
      <c r="T437" s="9">
        <f t="shared" si="50"/>
        <v>0.2392929911202108</v>
      </c>
      <c r="U437" s="9">
        <f t="shared" si="52"/>
        <v>1.2703506835331275</v>
      </c>
    </row>
    <row r="438" spans="4:21" ht="14.4" x14ac:dyDescent="0.3">
      <c r="E438" s="10" t="s">
        <v>507</v>
      </c>
      <c r="J438" s="9">
        <f>'B. 103 q caL Q2 2023'!BF255/100</f>
        <v>0.97550185351522101</v>
      </c>
      <c r="M438" s="9">
        <f t="shared" si="53"/>
        <v>0.97550185351522101</v>
      </c>
      <c r="O438" s="9">
        <f>[1]Sheet1!BU255</f>
        <v>1.0202774220450075</v>
      </c>
      <c r="P438" s="9">
        <f t="shared" si="49"/>
        <v>1.0202774220450075</v>
      </c>
      <c r="R438" s="9">
        <f t="shared" si="54"/>
        <v>1.0202774220450075</v>
      </c>
      <c r="S438" s="9">
        <f t="shared" si="51"/>
        <v>2.0074572712738933E-2</v>
      </c>
      <c r="T438" s="9">
        <f t="shared" si="50"/>
        <v>0.24253861842450017</v>
      </c>
      <c r="U438" s="9">
        <f t="shared" si="52"/>
        <v>1.2744804666407388</v>
      </c>
    </row>
    <row r="439" spans="4:21" ht="14.4" x14ac:dyDescent="0.3">
      <c r="E439" s="10" t="s">
        <v>508</v>
      </c>
      <c r="J439" s="9">
        <f>'B. 103 q caL Q2 2023'!BF256/100</f>
        <v>0.94540408731798986</v>
      </c>
      <c r="M439" s="9">
        <f t="shared" si="53"/>
        <v>0.94540408731798986</v>
      </c>
      <c r="O439" s="9">
        <f>[1]Sheet1!BU256</f>
        <v>0.98798860054633852</v>
      </c>
      <c r="P439" s="9">
        <f t="shared" si="49"/>
        <v>0.98798860054633852</v>
      </c>
      <c r="R439" s="9">
        <f t="shared" si="54"/>
        <v>0.98798860054633852</v>
      </c>
      <c r="S439" s="9">
        <f t="shared" si="51"/>
        <v>-1.2084119209395663E-2</v>
      </c>
      <c r="T439" s="9">
        <f t="shared" si="50"/>
        <v>0.21037992650236556</v>
      </c>
      <c r="U439" s="9">
        <f t="shared" si="52"/>
        <v>1.2341468559954885</v>
      </c>
    </row>
    <row r="440" spans="4:21" ht="14.4" x14ac:dyDescent="0.3">
      <c r="D440" s="9">
        <f>D436+1</f>
        <v>2008</v>
      </c>
      <c r="E440" s="10" t="s">
        <v>505</v>
      </c>
      <c r="J440" s="9">
        <f>'B. 103 q caL Q2 2023'!BF257/100</f>
        <v>0.9425062825763344</v>
      </c>
      <c r="M440" s="9">
        <f t="shared" si="53"/>
        <v>0.9425062825763344</v>
      </c>
      <c r="O440" s="9">
        <f>[1]Sheet1!BU257</f>
        <v>0.98855165736121287</v>
      </c>
      <c r="P440" s="9">
        <f t="shared" si="49"/>
        <v>0.98855165736121287</v>
      </c>
      <c r="R440" s="9">
        <f t="shared" si="54"/>
        <v>0.98855165736121287</v>
      </c>
      <c r="S440" s="9">
        <f t="shared" si="51"/>
        <v>-1.151437940485329E-2</v>
      </c>
      <c r="T440" s="9">
        <f t="shared" si="50"/>
        <v>0.21094966630690795</v>
      </c>
      <c r="U440" s="9">
        <f t="shared" si="52"/>
        <v>1.2348501989262062</v>
      </c>
    </row>
    <row r="441" spans="4:21" ht="14.4" x14ac:dyDescent="0.3">
      <c r="E441" s="10" t="s">
        <v>506</v>
      </c>
      <c r="J441" s="9">
        <f>'B. 103 q caL Q2 2023'!BF258/100</f>
        <v>0.93944928109701564</v>
      </c>
      <c r="M441" s="9">
        <f t="shared" si="53"/>
        <v>0.93944928109701564</v>
      </c>
      <c r="O441" s="9">
        <f>[1]Sheet1!BU258</f>
        <v>0.98270092014693022</v>
      </c>
      <c r="P441" s="9">
        <f t="shared" si="49"/>
        <v>0.98270092014693022</v>
      </c>
      <c r="R441" s="9">
        <f t="shared" si="54"/>
        <v>0.98270092014693022</v>
      </c>
      <c r="S441" s="9">
        <f t="shared" si="51"/>
        <v>-1.7450457268483224E-2</v>
      </c>
      <c r="T441" s="9">
        <f t="shared" si="50"/>
        <v>0.20501358844327799</v>
      </c>
      <c r="U441" s="9">
        <f t="shared" si="52"/>
        <v>1.2275417452312245</v>
      </c>
    </row>
    <row r="442" spans="4:21" ht="14.4" x14ac:dyDescent="0.3">
      <c r="E442" s="10" t="s">
        <v>507</v>
      </c>
      <c r="J442" s="9">
        <f>'B. 103 q caL Q2 2023'!BF259/100</f>
        <v>0.90367853314592539</v>
      </c>
      <c r="M442" s="9">
        <f t="shared" si="53"/>
        <v>0.90367853314592539</v>
      </c>
      <c r="O442" s="9">
        <f>[1]Sheet1!BU259</f>
        <v>0.946240849975306</v>
      </c>
      <c r="P442" s="9">
        <f t="shared" si="49"/>
        <v>0.946240849975306</v>
      </c>
      <c r="R442" s="9">
        <f t="shared" si="54"/>
        <v>0.946240849975306</v>
      </c>
      <c r="S442" s="9">
        <f t="shared" si="51"/>
        <v>-5.5258144052337047E-2</v>
      </c>
      <c r="T442" s="9">
        <f t="shared" si="50"/>
        <v>0.16720590165942417</v>
      </c>
      <c r="U442" s="9">
        <f t="shared" si="52"/>
        <v>1.181997615524867</v>
      </c>
    </row>
    <row r="443" spans="4:21" ht="14.4" x14ac:dyDescent="0.3">
      <c r="E443" s="10" t="s">
        <v>508</v>
      </c>
      <c r="J443" s="9">
        <f>'B. 103 q caL Q2 2023'!BF260/100</f>
        <v>0.80343925173568143</v>
      </c>
      <c r="M443" s="9">
        <f t="shared" si="53"/>
        <v>0.80343925173568143</v>
      </c>
      <c r="O443" s="9">
        <f>[1]Sheet1!BU260</f>
        <v>0.84625885981759519</v>
      </c>
      <c r="P443" s="9">
        <f t="shared" si="49"/>
        <v>0.84625885981759519</v>
      </c>
      <c r="R443" s="9">
        <f t="shared" si="54"/>
        <v>0.84625885981759519</v>
      </c>
      <c r="S443" s="9">
        <f t="shared" si="51"/>
        <v>-0.16692998530665193</v>
      </c>
      <c r="T443" s="9">
        <f t="shared" si="50"/>
        <v>5.5534060405109303E-2</v>
      </c>
      <c r="U443" s="9">
        <f t="shared" si="52"/>
        <v>1.0571050218845386</v>
      </c>
    </row>
    <row r="444" spans="4:21" ht="14.4" x14ac:dyDescent="0.3">
      <c r="D444" s="9">
        <f>D440+1</f>
        <v>2009</v>
      </c>
      <c r="E444" s="10" t="s">
        <v>505</v>
      </c>
      <c r="J444" s="9">
        <f>'B. 103 q caL Q2 2023'!BF261/100</f>
        <v>0.76459583943702814</v>
      </c>
      <c r="M444" s="9">
        <f t="shared" si="53"/>
        <v>0.76459583943702814</v>
      </c>
      <c r="O444" s="9">
        <f>[1]Sheet1!BU261</f>
        <v>0.80607092690071247</v>
      </c>
      <c r="P444" s="9">
        <f t="shared" si="49"/>
        <v>0.80607092690071247</v>
      </c>
      <c r="R444" s="9">
        <f t="shared" si="54"/>
        <v>0.80607092690071247</v>
      </c>
      <c r="S444" s="9">
        <f t="shared" si="51"/>
        <v>-0.21558354171104191</v>
      </c>
      <c r="T444" s="9">
        <f t="shared" si="50"/>
        <v>6.880504000719323E-3</v>
      </c>
      <c r="U444" s="9">
        <f t="shared" si="52"/>
        <v>1.0069042290505912</v>
      </c>
    </row>
    <row r="445" spans="4:21" ht="14.4" x14ac:dyDescent="0.3">
      <c r="E445" s="10" t="s">
        <v>506</v>
      </c>
      <c r="J445" s="9">
        <f>'B. 103 q caL Q2 2023'!BF262/100</f>
        <v>0.91614035028760943</v>
      </c>
      <c r="M445" s="9">
        <f t="shared" si="53"/>
        <v>0.91614035028760943</v>
      </c>
      <c r="O445" s="9">
        <f>[1]Sheet1!BU262</f>
        <v>0.96279883768283325</v>
      </c>
      <c r="P445" s="9">
        <f t="shared" si="49"/>
        <v>0.96279883768283325</v>
      </c>
      <c r="R445" s="9">
        <f t="shared" si="54"/>
        <v>0.96279883768283325</v>
      </c>
      <c r="S445" s="9">
        <f t="shared" si="51"/>
        <v>-3.7910780299921808E-2</v>
      </c>
      <c r="T445" s="9">
        <f t="shared" si="50"/>
        <v>0.18455326541183942</v>
      </c>
      <c r="U445" s="9">
        <f t="shared" si="52"/>
        <v>1.202681040879731</v>
      </c>
    </row>
    <row r="446" spans="4:21" ht="14.4" x14ac:dyDescent="0.3">
      <c r="E446" s="10" t="s">
        <v>507</v>
      </c>
      <c r="J446" s="9">
        <f>'B. 103 q caL Q2 2023'!BF263/100</f>
        <v>0.99858636780315058</v>
      </c>
      <c r="M446" s="9">
        <f t="shared" si="53"/>
        <v>0.99858636780315058</v>
      </c>
      <c r="O446" s="9">
        <f>[1]Sheet1!BU263</f>
        <v>1.0478419992068415</v>
      </c>
      <c r="P446" s="9">
        <f t="shared" si="49"/>
        <v>1.0478419992068415</v>
      </c>
      <c r="R446" s="9">
        <f t="shared" si="54"/>
        <v>1.0478419992068415</v>
      </c>
      <c r="S446" s="9">
        <f t="shared" si="51"/>
        <v>4.6732810417189491E-2</v>
      </c>
      <c r="T446" s="9">
        <f t="shared" si="50"/>
        <v>0.26919685612895072</v>
      </c>
      <c r="U446" s="9">
        <f t="shared" si="52"/>
        <v>1.30891278319005</v>
      </c>
    </row>
    <row r="447" spans="4:21" ht="14.4" x14ac:dyDescent="0.3">
      <c r="E447" s="10" t="s">
        <v>508</v>
      </c>
      <c r="J447" s="9">
        <f>'B. 103 q caL Q2 2023'!BF264/100</f>
        <v>1.054637174158239</v>
      </c>
      <c r="M447" s="9">
        <f t="shared" si="53"/>
        <v>1.054637174158239</v>
      </c>
      <c r="O447" s="9">
        <f>[1]Sheet1!BU264</f>
        <v>1.1038644495005925</v>
      </c>
      <c r="P447" s="9">
        <f t="shared" si="49"/>
        <v>1.1038644495005925</v>
      </c>
      <c r="R447" s="9">
        <f t="shared" si="54"/>
        <v>1.1038644495005925</v>
      </c>
      <c r="S447" s="9">
        <f t="shared" si="51"/>
        <v>9.881715906720559E-2</v>
      </c>
      <c r="T447" s="9">
        <f t="shared" si="50"/>
        <v>0.32128120477896682</v>
      </c>
      <c r="U447" s="9">
        <f t="shared" si="52"/>
        <v>1.3788932777594847</v>
      </c>
    </row>
    <row r="448" spans="4:21" ht="14.4" x14ac:dyDescent="0.3">
      <c r="D448" s="9">
        <f>D444+1</f>
        <v>2010</v>
      </c>
      <c r="E448" s="10" t="s">
        <v>505</v>
      </c>
      <c r="J448" s="9">
        <f>'B. 103 q caL Q2 2023'!BF265/100</f>
        <v>1.0742780289323681</v>
      </c>
      <c r="M448" s="9">
        <f t="shared" si="53"/>
        <v>1.0742780289323681</v>
      </c>
      <c r="O448" s="9">
        <f>[1]Sheet1!BU265</f>
        <v>1.1236755843766324</v>
      </c>
      <c r="P448" s="9">
        <f t="shared" ref="P448:P501" si="55">O448-H448</f>
        <v>1.1236755843766324</v>
      </c>
      <c r="R448" s="9">
        <f t="shared" si="54"/>
        <v>1.1236755843766324</v>
      </c>
      <c r="S448" s="9">
        <f t="shared" si="51"/>
        <v>0.11660508381156179</v>
      </c>
      <c r="T448" s="9">
        <f t="shared" si="50"/>
        <v>0.33906912952332302</v>
      </c>
      <c r="U448" s="9">
        <f t="shared" si="52"/>
        <v>1.4036403748489115</v>
      </c>
    </row>
    <row r="449" spans="4:21" ht="14.4" x14ac:dyDescent="0.3">
      <c r="E449" s="10" t="s">
        <v>506</v>
      </c>
      <c r="J449" s="9">
        <f>'B. 103 q caL Q2 2023'!BF266/100</f>
        <v>0.95638929925968841</v>
      </c>
      <c r="M449" s="9">
        <f t="shared" si="53"/>
        <v>0.95638929925968841</v>
      </c>
      <c r="O449" s="9">
        <f>[1]Sheet1!BU266</f>
        <v>1.0018766561382451</v>
      </c>
      <c r="P449" s="9">
        <f t="shared" si="55"/>
        <v>1.0018766561382451</v>
      </c>
      <c r="R449" s="9">
        <f t="shared" si="54"/>
        <v>1.0018766561382451</v>
      </c>
      <c r="S449" s="9">
        <f t="shared" si="51"/>
        <v>1.8748974191113944E-3</v>
      </c>
      <c r="T449" s="9">
        <f t="shared" si="50"/>
        <v>0.22433894313087263</v>
      </c>
      <c r="U449" s="9">
        <f t="shared" si="52"/>
        <v>1.2514951332278006</v>
      </c>
    </row>
    <row r="450" spans="4:21" ht="14.4" x14ac:dyDescent="0.3">
      <c r="E450" s="10" t="s">
        <v>507</v>
      </c>
      <c r="J450" s="9">
        <f>'B. 103 q caL Q2 2023'!BF267/100</f>
        <v>1.021426124283032</v>
      </c>
      <c r="M450" s="9">
        <f t="shared" si="53"/>
        <v>1.021426124283032</v>
      </c>
      <c r="O450" s="9">
        <f>[1]Sheet1!BU267</f>
        <v>1.0676163384707842</v>
      </c>
      <c r="P450" s="9">
        <f t="shared" si="55"/>
        <v>1.0676163384707842</v>
      </c>
      <c r="R450" s="9">
        <f t="shared" si="54"/>
        <v>1.0676163384707842</v>
      </c>
      <c r="S450" s="9">
        <f t="shared" si="51"/>
        <v>6.5428442356553582E-2</v>
      </c>
      <c r="T450" s="9">
        <f t="shared" si="50"/>
        <v>0.2878924880683148</v>
      </c>
      <c r="U450" s="9">
        <f t="shared" si="52"/>
        <v>1.3336139170072701</v>
      </c>
    </row>
    <row r="451" spans="4:21" ht="14.4" x14ac:dyDescent="0.3">
      <c r="E451" s="10" t="s">
        <v>508</v>
      </c>
      <c r="J451" s="9">
        <f>'B. 103 q caL Q2 2023'!BF268/100</f>
        <v>1.2214591364212091</v>
      </c>
      <c r="M451" s="9">
        <f t="shared" si="53"/>
        <v>1.2214591364212091</v>
      </c>
      <c r="O451" s="9">
        <f>[1]Sheet1!BU268</f>
        <v>1.2739234057391207</v>
      </c>
      <c r="P451" s="9">
        <f t="shared" si="55"/>
        <v>1.2739234057391207</v>
      </c>
      <c r="R451" s="9">
        <f t="shared" si="54"/>
        <v>1.2739234057391207</v>
      </c>
      <c r="S451" s="9">
        <f t="shared" si="51"/>
        <v>0.24210143425873407</v>
      </c>
      <c r="T451" s="9">
        <f t="shared" si="50"/>
        <v>0.4645654799704953</v>
      </c>
      <c r="U451" s="9">
        <f t="shared" si="52"/>
        <v>1.5913225771052417</v>
      </c>
    </row>
    <row r="452" spans="4:21" ht="14.4" x14ac:dyDescent="0.3">
      <c r="D452" s="9">
        <f>D448+1</f>
        <v>2011</v>
      </c>
      <c r="E452" s="10" t="s">
        <v>505</v>
      </c>
      <c r="J452" s="9">
        <f>'B. 103 q caL Q2 2023'!BF269/100</f>
        <v>1.2415677474582809</v>
      </c>
      <c r="M452" s="9">
        <f t="shared" si="53"/>
        <v>1.2415677474582809</v>
      </c>
      <c r="O452" s="9">
        <f>[1]Sheet1!BU269</f>
        <v>1.2959757983798976</v>
      </c>
      <c r="P452" s="9">
        <f t="shared" si="55"/>
        <v>1.2959757983798976</v>
      </c>
      <c r="R452" s="9">
        <f t="shared" si="54"/>
        <v>1.2959757983798976</v>
      </c>
      <c r="S452" s="9">
        <f t="shared" si="51"/>
        <v>0.25926392366613482</v>
      </c>
      <c r="T452" s="9">
        <f t="shared" si="50"/>
        <v>0.48172796937789608</v>
      </c>
      <c r="U452" s="9">
        <f t="shared" si="52"/>
        <v>1.618869343363216</v>
      </c>
    </row>
    <row r="453" spans="4:21" ht="14.4" x14ac:dyDescent="0.3">
      <c r="E453" s="10" t="s">
        <v>506</v>
      </c>
      <c r="J453" s="9">
        <f>'B. 103 q caL Q2 2023'!BF270/100</f>
        <v>1.237660866726926</v>
      </c>
      <c r="M453" s="9">
        <f t="shared" si="53"/>
        <v>1.237660866726926</v>
      </c>
      <c r="O453" s="9">
        <f>[1]Sheet1!BU270</f>
        <v>1.2908235383842241</v>
      </c>
      <c r="P453" s="9">
        <f t="shared" si="55"/>
        <v>1.2908235383842241</v>
      </c>
      <c r="R453" s="9">
        <f t="shared" si="54"/>
        <v>1.2908235383842241</v>
      </c>
      <c r="S453" s="9">
        <f t="shared" si="51"/>
        <v>0.25528041653004346</v>
      </c>
      <c r="T453" s="9">
        <f t="shared" si="50"/>
        <v>0.47774446224180467</v>
      </c>
      <c r="U453" s="9">
        <f t="shared" si="52"/>
        <v>1.6124333931190373</v>
      </c>
    </row>
    <row r="454" spans="4:21" ht="14.4" x14ac:dyDescent="0.3">
      <c r="E454" s="10" t="s">
        <v>507</v>
      </c>
      <c r="J454" s="9">
        <f>'B. 103 q caL Q2 2023'!BF271/100</f>
        <v>1.152478054723916</v>
      </c>
      <c r="M454" s="9">
        <f t="shared" si="53"/>
        <v>1.152478054723916</v>
      </c>
      <c r="O454" s="9">
        <f>[1]Sheet1!BU271</f>
        <v>1.2042924041568031</v>
      </c>
      <c r="P454" s="9">
        <f t="shared" si="55"/>
        <v>1.2042924041568031</v>
      </c>
      <c r="R454" s="9">
        <f t="shared" si="54"/>
        <v>1.2042924041568031</v>
      </c>
      <c r="S454" s="9">
        <f t="shared" si="51"/>
        <v>0.18589217799612015</v>
      </c>
      <c r="T454" s="9">
        <f t="shared" si="50"/>
        <v>0.40835622370788138</v>
      </c>
      <c r="U454" s="9">
        <f t="shared" si="52"/>
        <v>1.504342948357386</v>
      </c>
    </row>
    <row r="455" spans="4:21" ht="14.4" x14ac:dyDescent="0.3">
      <c r="E455" s="10" t="s">
        <v>508</v>
      </c>
      <c r="J455" s="9">
        <f>'B. 103 q caL Q2 2023'!BF272/100</f>
        <v>1.219021498240364</v>
      </c>
      <c r="M455" s="9">
        <f t="shared" si="53"/>
        <v>1.219021498240364</v>
      </c>
      <c r="O455" s="9">
        <f>[1]Sheet1!BU272</f>
        <v>1.2717417390659804</v>
      </c>
      <c r="P455" s="9">
        <f t="shared" si="55"/>
        <v>1.2717417390659804</v>
      </c>
      <c r="R455" s="9">
        <f t="shared" si="54"/>
        <v>1.2717417390659804</v>
      </c>
      <c r="S455" s="9">
        <f t="shared" si="51"/>
        <v>0.24038740897798125</v>
      </c>
      <c r="T455" s="9">
        <f t="shared" si="50"/>
        <v>0.46285145468974248</v>
      </c>
      <c r="U455" s="9">
        <f t="shared" si="52"/>
        <v>1.5885973462027827</v>
      </c>
    </row>
    <row r="456" spans="4:21" ht="14.4" x14ac:dyDescent="0.3">
      <c r="D456" s="9">
        <f>D452+1</f>
        <v>2012</v>
      </c>
      <c r="E456" s="10" t="s">
        <v>505</v>
      </c>
      <c r="J456" s="9">
        <f>'B. 103 q caL Q2 2023'!BF273/100</f>
        <v>1.3133985285725549</v>
      </c>
      <c r="M456" s="9">
        <f t="shared" si="53"/>
        <v>1.3133985285725549</v>
      </c>
      <c r="O456" s="9">
        <f>[1]Sheet1!BU273</f>
        <v>1.3716618666460609</v>
      </c>
      <c r="P456" s="9">
        <f t="shared" si="55"/>
        <v>1.3716618666460609</v>
      </c>
      <c r="R456" s="9">
        <f t="shared" si="54"/>
        <v>1.3716618666460609</v>
      </c>
      <c r="S456" s="9">
        <f t="shared" si="51"/>
        <v>0.31602304604731152</v>
      </c>
      <c r="T456" s="9">
        <f t="shared" ref="T456:T500" si="56">S456-$S$505</f>
        <v>0.53848709175907272</v>
      </c>
      <c r="U456" s="9">
        <f t="shared" si="52"/>
        <v>1.713412664148185</v>
      </c>
    </row>
    <row r="457" spans="4:21" ht="14.4" x14ac:dyDescent="0.3">
      <c r="E457" s="10" t="s">
        <v>506</v>
      </c>
      <c r="J457" s="9">
        <f>'B. 103 q caL Q2 2023'!BF274/100</f>
        <v>1.291836519292862</v>
      </c>
      <c r="M457" s="9">
        <f t="shared" si="53"/>
        <v>1.291836519292862</v>
      </c>
      <c r="O457" s="9">
        <f>[1]Sheet1!BU274</f>
        <v>1.3502308110228505</v>
      </c>
      <c r="P457" s="9">
        <f t="shared" si="55"/>
        <v>1.3502308110228505</v>
      </c>
      <c r="R457" s="9">
        <f t="shared" si="54"/>
        <v>1.3502308110228505</v>
      </c>
      <c r="S457" s="9">
        <f t="shared" ref="S457:S501" si="57">LN(R457)</f>
        <v>0.30027554896447783</v>
      </c>
      <c r="T457" s="9">
        <f t="shared" si="56"/>
        <v>0.52273959467623909</v>
      </c>
      <c r="U457" s="9">
        <f t="shared" ref="U457:U501" si="58">EXP(T457)</f>
        <v>1.6866420415889534</v>
      </c>
    </row>
    <row r="458" spans="4:21" ht="14.4" x14ac:dyDescent="0.3">
      <c r="E458" s="10" t="s">
        <v>507</v>
      </c>
      <c r="J458" s="9">
        <f>'B. 103 q caL Q2 2023'!BF275/100</f>
        <v>1.3149951870337511</v>
      </c>
      <c r="M458" s="9">
        <f t="shared" si="53"/>
        <v>1.3149951870337511</v>
      </c>
      <c r="O458" s="9">
        <f>[1]Sheet1!BU275</f>
        <v>1.373649684024125</v>
      </c>
      <c r="P458" s="9">
        <f t="shared" si="55"/>
        <v>1.373649684024125</v>
      </c>
      <c r="R458" s="9">
        <f t="shared" si="54"/>
        <v>1.373649684024125</v>
      </c>
      <c r="S458" s="9">
        <f t="shared" si="57"/>
        <v>0.31747120061102579</v>
      </c>
      <c r="T458" s="9">
        <f t="shared" si="56"/>
        <v>0.539935246322787</v>
      </c>
      <c r="U458" s="9">
        <f t="shared" si="58"/>
        <v>1.7158957480279733</v>
      </c>
    </row>
    <row r="459" spans="4:21" ht="14.4" x14ac:dyDescent="0.3">
      <c r="E459" s="10" t="s">
        <v>508</v>
      </c>
      <c r="J459" s="9">
        <f>'B. 103 q caL Q2 2023'!BF276/100</f>
        <v>1.2950838391815989</v>
      </c>
      <c r="M459" s="9">
        <f t="shared" si="53"/>
        <v>1.2950838391815989</v>
      </c>
      <c r="O459" s="9">
        <f>[1]Sheet1!BU276</f>
        <v>1.3529525007666443</v>
      </c>
      <c r="P459" s="9">
        <f t="shared" si="55"/>
        <v>1.3529525007666443</v>
      </c>
      <c r="R459" s="9">
        <f t="shared" si="54"/>
        <v>1.3529525007666443</v>
      </c>
      <c r="S459" s="9">
        <f t="shared" si="57"/>
        <v>0.3022892419697718</v>
      </c>
      <c r="T459" s="9">
        <f t="shared" si="56"/>
        <v>0.52475328768153306</v>
      </c>
      <c r="U459" s="9">
        <f t="shared" si="58"/>
        <v>1.6900418427996566</v>
      </c>
    </row>
    <row r="460" spans="4:21" ht="14.4" x14ac:dyDescent="0.3">
      <c r="D460" s="9">
        <f>D456+1</f>
        <v>2013</v>
      </c>
      <c r="E460" s="10" t="s">
        <v>505</v>
      </c>
      <c r="J460" s="9">
        <f>'B. 103 q caL Q2 2023'!BF277/100</f>
        <v>1.4171113740513999</v>
      </c>
      <c r="M460" s="9">
        <f t="shared" si="53"/>
        <v>1.4171113740513999</v>
      </c>
      <c r="O460" s="9">
        <f>[1]Sheet1!BU277</f>
        <v>1.4866419582409791</v>
      </c>
      <c r="P460" s="9">
        <f t="shared" si="55"/>
        <v>1.4866419582409791</v>
      </c>
      <c r="R460" s="9">
        <f t="shared" si="54"/>
        <v>1.4866419582409791</v>
      </c>
      <c r="S460" s="9">
        <f t="shared" si="57"/>
        <v>0.39651985720847038</v>
      </c>
      <c r="T460" s="9">
        <f t="shared" si="56"/>
        <v>0.61898390292023164</v>
      </c>
      <c r="U460" s="9">
        <f t="shared" si="58"/>
        <v>1.8570401497947528</v>
      </c>
    </row>
    <row r="461" spans="4:21" ht="14.4" x14ac:dyDescent="0.3">
      <c r="E461" s="10" t="s">
        <v>506</v>
      </c>
      <c r="J461" s="9">
        <f>'B. 103 q caL Q2 2023'!BF278/100</f>
        <v>1.4202199917905789</v>
      </c>
      <c r="M461" s="9">
        <f t="shared" si="53"/>
        <v>1.4202199917905789</v>
      </c>
      <c r="O461" s="9">
        <f>[1]Sheet1!BU278</f>
        <v>1.4917056062645511</v>
      </c>
      <c r="P461" s="9">
        <f t="shared" si="55"/>
        <v>1.4917056062645511</v>
      </c>
      <c r="R461" s="9">
        <f t="shared" si="54"/>
        <v>1.4917056062645511</v>
      </c>
      <c r="S461" s="9">
        <f t="shared" si="57"/>
        <v>0.39992016747634396</v>
      </c>
      <c r="T461" s="9">
        <f t="shared" si="56"/>
        <v>0.62238421318810522</v>
      </c>
      <c r="U461" s="9">
        <f t="shared" si="58"/>
        <v>1.8633654103136528</v>
      </c>
    </row>
    <row r="462" spans="4:21" ht="14.4" x14ac:dyDescent="0.3">
      <c r="E462" s="10" t="s">
        <v>507</v>
      </c>
      <c r="J462" s="9">
        <f>'B. 103 q caL Q2 2023'!BF279/100</f>
        <v>1.4119697741977548</v>
      </c>
      <c r="M462" s="9">
        <f t="shared" si="53"/>
        <v>1.4119697741977548</v>
      </c>
      <c r="O462" s="9">
        <f>[1]Sheet1!BU279</f>
        <v>1.4823055783863901</v>
      </c>
      <c r="P462" s="9">
        <f t="shared" si="55"/>
        <v>1.4823055783863901</v>
      </c>
      <c r="R462" s="9">
        <f t="shared" si="54"/>
        <v>1.4823055783863901</v>
      </c>
      <c r="S462" s="9">
        <f t="shared" si="57"/>
        <v>0.39359869886216831</v>
      </c>
      <c r="T462" s="9">
        <f t="shared" si="56"/>
        <v>0.61606274457392951</v>
      </c>
      <c r="U462" s="9">
        <f t="shared" si="58"/>
        <v>1.8516233569684146</v>
      </c>
    </row>
    <row r="463" spans="4:21" ht="14.4" x14ac:dyDescent="0.3">
      <c r="E463" s="10" t="s">
        <v>508</v>
      </c>
      <c r="J463" s="9">
        <f>'B. 103 q caL Q2 2023'!BF280/100</f>
        <v>1.474507862087834</v>
      </c>
      <c r="M463" s="9">
        <f t="shared" si="53"/>
        <v>1.474507862087834</v>
      </c>
      <c r="O463" s="9">
        <f>[1]Sheet1!BU280</f>
        <v>1.5431129968171986</v>
      </c>
      <c r="P463" s="9">
        <f t="shared" si="55"/>
        <v>1.5431129968171986</v>
      </c>
      <c r="R463" s="9">
        <f t="shared" si="54"/>
        <v>1.5431129968171986</v>
      </c>
      <c r="S463" s="9">
        <f t="shared" si="57"/>
        <v>0.43380180259678203</v>
      </c>
      <c r="T463" s="9">
        <f t="shared" si="56"/>
        <v>0.65626584830854329</v>
      </c>
      <c r="U463" s="9">
        <f t="shared" si="58"/>
        <v>1.9275809988238832</v>
      </c>
    </row>
    <row r="464" spans="4:21" ht="14.4" x14ac:dyDescent="0.3">
      <c r="D464" s="9">
        <f>D460+1</f>
        <v>2014</v>
      </c>
      <c r="E464" s="10" t="s">
        <v>505</v>
      </c>
      <c r="J464" s="9">
        <f>'B. 103 q caL Q2 2023'!BF281/100</f>
        <v>1.5123694334235938</v>
      </c>
      <c r="M464" s="9">
        <f t="shared" si="53"/>
        <v>1.5123694334235938</v>
      </c>
      <c r="O464" s="9">
        <f>[1]Sheet1!BU281</f>
        <v>1.5886152509681384</v>
      </c>
      <c r="P464" s="9">
        <f t="shared" si="55"/>
        <v>1.5886152509681384</v>
      </c>
      <c r="R464" s="9">
        <f t="shared" si="54"/>
        <v>1.5886152509681384</v>
      </c>
      <c r="S464" s="9">
        <f t="shared" si="57"/>
        <v>0.46286272542772949</v>
      </c>
      <c r="T464" s="9">
        <f t="shared" si="56"/>
        <v>0.6853267711394907</v>
      </c>
      <c r="U464" s="9">
        <f t="shared" si="58"/>
        <v>1.9844201808448463</v>
      </c>
    </row>
    <row r="465" spans="4:21" ht="14.4" x14ac:dyDescent="0.3">
      <c r="E465" s="10" t="s">
        <v>506</v>
      </c>
      <c r="J465" s="9">
        <f>'B. 103 q caL Q2 2023'!BF282/100</f>
        <v>1.5150242865848811</v>
      </c>
      <c r="M465" s="9">
        <f t="shared" si="53"/>
        <v>1.5150242865848811</v>
      </c>
      <c r="O465" s="9">
        <f>[1]Sheet1!BU282</f>
        <v>1.5897060236401137</v>
      </c>
      <c r="P465" s="9">
        <f t="shared" si="55"/>
        <v>1.5897060236401137</v>
      </c>
      <c r="R465" s="9">
        <f t="shared" si="54"/>
        <v>1.5897060236401137</v>
      </c>
      <c r="S465" s="9">
        <f t="shared" si="57"/>
        <v>0.46354910834534918</v>
      </c>
      <c r="T465" s="9">
        <f t="shared" si="56"/>
        <v>0.68601315405711039</v>
      </c>
      <c r="U465" s="9">
        <f t="shared" si="58"/>
        <v>1.9857827205168423</v>
      </c>
    </row>
    <row r="466" spans="4:21" ht="14.4" x14ac:dyDescent="0.3">
      <c r="E466" s="10" t="s">
        <v>507</v>
      </c>
      <c r="J466" s="9">
        <f>'B. 103 q caL Q2 2023'!BF283/100</f>
        <v>1.5122814249126302</v>
      </c>
      <c r="M466" s="9">
        <f t="shared" si="53"/>
        <v>1.5122814249126302</v>
      </c>
      <c r="O466" s="9">
        <f>[1]Sheet1!BU283</f>
        <v>1.5878407416422602</v>
      </c>
      <c r="P466" s="9">
        <f t="shared" si="55"/>
        <v>1.5878407416422602</v>
      </c>
      <c r="R466" s="9">
        <f t="shared" si="54"/>
        <v>1.5878407416422602</v>
      </c>
      <c r="S466" s="9">
        <f t="shared" si="57"/>
        <v>0.46237506915732701</v>
      </c>
      <c r="T466" s="9">
        <f t="shared" si="56"/>
        <v>0.68483911486908822</v>
      </c>
      <c r="U466" s="9">
        <f t="shared" si="58"/>
        <v>1.9834527018183239</v>
      </c>
    </row>
    <row r="467" spans="4:21" ht="14.4" x14ac:dyDescent="0.3">
      <c r="E467" s="10" t="s">
        <v>508</v>
      </c>
      <c r="J467" s="9">
        <f>'B. 103 q caL Q2 2023'!BF284/100</f>
        <v>1.5668888343112761</v>
      </c>
      <c r="M467" s="9">
        <f t="shared" si="53"/>
        <v>1.5668888343112761</v>
      </c>
      <c r="O467" s="9">
        <f>[1]Sheet1!BU284</f>
        <v>1.6458816658515625</v>
      </c>
      <c r="P467" s="9">
        <f t="shared" si="55"/>
        <v>1.6458816658515625</v>
      </c>
      <c r="R467" s="9">
        <f t="shared" si="54"/>
        <v>1.6458816658515625</v>
      </c>
      <c r="S467" s="9">
        <f t="shared" si="57"/>
        <v>0.49827620772129505</v>
      </c>
      <c r="T467" s="9">
        <f t="shared" si="56"/>
        <v>0.72074025343305625</v>
      </c>
      <c r="U467" s="9">
        <f t="shared" si="58"/>
        <v>2.0559545749091392</v>
      </c>
    </row>
    <row r="468" spans="4:21" ht="14.4" x14ac:dyDescent="0.3">
      <c r="D468" s="9">
        <f>D464+1</f>
        <v>2015</v>
      </c>
      <c r="E468" s="10" t="s">
        <v>505</v>
      </c>
      <c r="J468" s="9">
        <f>'B. 103 q caL Q2 2023'!BF285/100</f>
        <v>1.546664766298643</v>
      </c>
      <c r="M468" s="9">
        <f t="shared" si="53"/>
        <v>1.546664766298643</v>
      </c>
      <c r="O468" s="9">
        <f>[1]Sheet1!BU285</f>
        <v>1.627041973095511</v>
      </c>
      <c r="P468" s="9">
        <f t="shared" si="55"/>
        <v>1.627041973095511</v>
      </c>
      <c r="R468" s="9">
        <f t="shared" si="54"/>
        <v>1.627041973095511</v>
      </c>
      <c r="S468" s="9">
        <f t="shared" si="57"/>
        <v>0.48676362575018445</v>
      </c>
      <c r="T468" s="9">
        <f t="shared" si="56"/>
        <v>0.70922767146194565</v>
      </c>
      <c r="U468" s="9">
        <f t="shared" si="58"/>
        <v>2.0324209556245192</v>
      </c>
    </row>
    <row r="469" spans="4:21" ht="14.4" x14ac:dyDescent="0.3">
      <c r="E469" s="10" t="s">
        <v>506</v>
      </c>
      <c r="J469" s="9">
        <f>'B. 103 q caL Q2 2023'!BF286/100</f>
        <v>1.5159351000720371</v>
      </c>
      <c r="M469" s="9">
        <f t="shared" si="53"/>
        <v>1.5159351000720371</v>
      </c>
      <c r="O469" s="9">
        <f>[1]Sheet1!BU286</f>
        <v>1.5962363684888363</v>
      </c>
      <c r="P469" s="9">
        <f t="shared" si="55"/>
        <v>1.5962363684888363</v>
      </c>
      <c r="R469" s="9">
        <f t="shared" si="54"/>
        <v>1.5962363684888363</v>
      </c>
      <c r="S469" s="9">
        <f t="shared" si="57"/>
        <v>0.46764858861872721</v>
      </c>
      <c r="T469" s="9">
        <f t="shared" si="56"/>
        <v>0.69011263433048842</v>
      </c>
      <c r="U469" s="9">
        <f t="shared" si="58"/>
        <v>1.9939401067044569</v>
      </c>
    </row>
    <row r="470" spans="4:21" ht="14.4" x14ac:dyDescent="0.3">
      <c r="E470" s="10" t="s">
        <v>507</v>
      </c>
      <c r="J470" s="9">
        <f>'B. 103 q caL Q2 2023'!BF287/100</f>
        <v>1.4471890531943219</v>
      </c>
      <c r="M470" s="9">
        <f t="shared" si="53"/>
        <v>1.4471890531943219</v>
      </c>
      <c r="O470" s="9">
        <f>[1]Sheet1!BU287</f>
        <v>1.5253322332263681</v>
      </c>
      <c r="P470" s="9">
        <f t="shared" si="55"/>
        <v>1.5253322332263681</v>
      </c>
      <c r="R470" s="9">
        <f t="shared" si="54"/>
        <v>1.5253322332263681</v>
      </c>
      <c r="S470" s="9">
        <f t="shared" si="57"/>
        <v>0.42221224418515507</v>
      </c>
      <c r="T470" s="9">
        <f t="shared" si="56"/>
        <v>0.64467628989691628</v>
      </c>
      <c r="U470" s="9">
        <f t="shared" si="58"/>
        <v>1.9053701418659306</v>
      </c>
    </row>
    <row r="471" spans="4:21" ht="14.4" x14ac:dyDescent="0.3">
      <c r="E471" s="10" t="s">
        <v>508</v>
      </c>
      <c r="J471" s="9">
        <f>'B. 103 q caL Q2 2023'!BF288/100</f>
        <v>1.5192362270902169</v>
      </c>
      <c r="M471" s="9">
        <f t="shared" si="53"/>
        <v>1.5192362270902169</v>
      </c>
      <c r="O471" s="9">
        <f>[1]Sheet1!BU288</f>
        <v>1.5998855365613274</v>
      </c>
      <c r="P471" s="9">
        <f t="shared" si="55"/>
        <v>1.5998855365613274</v>
      </c>
      <c r="R471" s="9">
        <f t="shared" si="54"/>
        <v>1.5998855365613274</v>
      </c>
      <c r="S471" s="9">
        <f t="shared" si="57"/>
        <v>0.4699320870374824</v>
      </c>
      <c r="T471" s="9">
        <f t="shared" si="56"/>
        <v>0.69239613274924361</v>
      </c>
      <c r="U471" s="9">
        <f t="shared" si="58"/>
        <v>1.9984984683102218</v>
      </c>
    </row>
    <row r="472" spans="4:21" ht="14.4" x14ac:dyDescent="0.3">
      <c r="D472" s="9">
        <f>D468+1</f>
        <v>2016</v>
      </c>
      <c r="E472" s="10" t="s">
        <v>505</v>
      </c>
      <c r="J472" s="9">
        <f>'B. 103 q caL Q2 2023'!BF289/100</f>
        <v>1.5631772362704668</v>
      </c>
      <c r="M472" s="9">
        <f t="shared" ref="M472:M501" si="59">J472</f>
        <v>1.5631772362704668</v>
      </c>
      <c r="O472" s="9">
        <f>[1]Sheet1!BU289</f>
        <v>1.6517632861726175</v>
      </c>
      <c r="P472" s="9">
        <f t="shared" si="55"/>
        <v>1.6517632861726175</v>
      </c>
      <c r="R472" s="9">
        <f t="shared" ref="R472:R501" si="60">O472</f>
        <v>1.6517632861726175</v>
      </c>
      <c r="S472" s="9">
        <f t="shared" si="57"/>
        <v>0.50184337559014514</v>
      </c>
      <c r="T472" s="9">
        <f t="shared" si="56"/>
        <v>0.7243074213019064</v>
      </c>
      <c r="U472" s="9">
        <f t="shared" si="58"/>
        <v>2.0633016062649414</v>
      </c>
    </row>
    <row r="473" spans="4:21" ht="14.4" x14ac:dyDescent="0.3">
      <c r="E473" s="10" t="s">
        <v>506</v>
      </c>
      <c r="J473" s="9">
        <f>'B. 103 q caL Q2 2023'!BF290/100</f>
        <v>1.550159937790597</v>
      </c>
      <c r="M473" s="9">
        <f t="shared" si="59"/>
        <v>1.550159937790597</v>
      </c>
      <c r="O473" s="9">
        <f>[1]Sheet1!BU290</f>
        <v>1.6373325220517636</v>
      </c>
      <c r="P473" s="9">
        <f t="shared" si="55"/>
        <v>1.6373325220517636</v>
      </c>
      <c r="R473" s="9">
        <f t="shared" si="60"/>
        <v>1.6373325220517636</v>
      </c>
      <c r="S473" s="9">
        <f t="shared" si="57"/>
        <v>0.49306840668705082</v>
      </c>
      <c r="T473" s="9">
        <f t="shared" si="56"/>
        <v>0.71553245239881202</v>
      </c>
      <c r="U473" s="9">
        <f t="shared" si="58"/>
        <v>2.0452754041817234</v>
      </c>
    </row>
    <row r="474" spans="4:21" ht="14.4" x14ac:dyDescent="0.3">
      <c r="E474" s="10" t="s">
        <v>507</v>
      </c>
      <c r="J474" s="9">
        <f>'B. 103 q caL Q2 2023'!BF291/100</f>
        <v>1.5319865011071381</v>
      </c>
      <c r="M474" s="9">
        <f t="shared" si="59"/>
        <v>1.5319865011071381</v>
      </c>
      <c r="O474" s="9">
        <f>[1]Sheet1!BU291</f>
        <v>1.6159221288807843</v>
      </c>
      <c r="P474" s="9">
        <f t="shared" si="55"/>
        <v>1.6159221288807843</v>
      </c>
      <c r="R474" s="9">
        <f t="shared" si="60"/>
        <v>1.6159221288807843</v>
      </c>
      <c r="S474" s="9">
        <f t="shared" si="57"/>
        <v>0.47990577136407314</v>
      </c>
      <c r="T474" s="9">
        <f t="shared" si="56"/>
        <v>0.70236981707583435</v>
      </c>
      <c r="U474" s="9">
        <f t="shared" si="58"/>
        <v>2.0185305921434269</v>
      </c>
    </row>
    <row r="475" spans="4:21" ht="14.4" x14ac:dyDescent="0.3">
      <c r="E475" s="10" t="s">
        <v>508</v>
      </c>
      <c r="J475" s="9">
        <f>'B. 103 q caL Q2 2023'!BF292/100</f>
        <v>1.5455484698104478</v>
      </c>
      <c r="M475" s="9">
        <f t="shared" si="59"/>
        <v>1.5455484698104478</v>
      </c>
      <c r="O475" s="9">
        <f>[1]Sheet1!BU292</f>
        <v>1.6273879040059676</v>
      </c>
      <c r="P475" s="9">
        <f t="shared" si="55"/>
        <v>1.6273879040059676</v>
      </c>
      <c r="R475" s="9">
        <f t="shared" si="60"/>
        <v>1.6273879040059676</v>
      </c>
      <c r="S475" s="9">
        <f t="shared" si="57"/>
        <v>0.48697621654170431</v>
      </c>
      <c r="T475" s="9">
        <f t="shared" si="56"/>
        <v>0.70944026225346557</v>
      </c>
      <c r="U475" s="9">
        <f t="shared" si="58"/>
        <v>2.0328530755349066</v>
      </c>
    </row>
    <row r="476" spans="4:21" ht="14.4" x14ac:dyDescent="0.3">
      <c r="D476" s="9">
        <f>D472+1</f>
        <v>2017</v>
      </c>
      <c r="E476" s="10" t="s">
        <v>505</v>
      </c>
      <c r="J476" s="9">
        <f>'B. 103 q caL Q2 2023'!BF293/100</f>
        <v>1.6001032280975762</v>
      </c>
      <c r="M476" s="9">
        <f t="shared" si="59"/>
        <v>1.6001032280975762</v>
      </c>
      <c r="O476" s="9">
        <f>[1]Sheet1!BU293</f>
        <v>1.6844773489391649</v>
      </c>
      <c r="P476" s="9">
        <f t="shared" si="55"/>
        <v>1.6844773489391649</v>
      </c>
      <c r="R476" s="9">
        <f t="shared" si="60"/>
        <v>1.6844773489391649</v>
      </c>
      <c r="S476" s="9">
        <f t="shared" si="57"/>
        <v>0.5214553370178524</v>
      </c>
      <c r="T476" s="9">
        <f t="shared" si="56"/>
        <v>0.74391938272961367</v>
      </c>
      <c r="U476" s="9">
        <f t="shared" si="58"/>
        <v>2.1041664074254482</v>
      </c>
    </row>
    <row r="477" spans="4:21" ht="14.4" x14ac:dyDescent="0.3">
      <c r="E477" s="10" t="s">
        <v>506</v>
      </c>
      <c r="J477" s="9">
        <f>'B. 103 q caL Q2 2023'!BF294/100</f>
        <v>1.5280822782190391</v>
      </c>
      <c r="M477" s="9">
        <f t="shared" si="59"/>
        <v>1.5280822782190391</v>
      </c>
      <c r="O477" s="9">
        <f>[1]Sheet1!BU294</f>
        <v>1.6062934664499187</v>
      </c>
      <c r="P477" s="9">
        <f t="shared" si="55"/>
        <v>1.6062934664499187</v>
      </c>
      <c r="R477" s="9">
        <f t="shared" si="60"/>
        <v>1.6062934664499187</v>
      </c>
      <c r="S477" s="9">
        <f t="shared" si="57"/>
        <v>0.47392933012010746</v>
      </c>
      <c r="T477" s="9">
        <f t="shared" si="56"/>
        <v>0.69639337583186867</v>
      </c>
      <c r="U477" s="9">
        <f t="shared" si="58"/>
        <v>2.0065029397394176</v>
      </c>
    </row>
    <row r="478" spans="4:21" ht="14.4" x14ac:dyDescent="0.3">
      <c r="E478" s="10" t="s">
        <v>507</v>
      </c>
      <c r="J478" s="9">
        <f>'B. 103 q caL Q2 2023'!BF295/100</f>
        <v>1.543983636042233</v>
      </c>
      <c r="M478" s="9">
        <f t="shared" si="59"/>
        <v>1.543983636042233</v>
      </c>
      <c r="O478" s="9">
        <f>[1]Sheet1!BU295</f>
        <v>1.620911879641727</v>
      </c>
      <c r="P478" s="9">
        <f t="shared" si="55"/>
        <v>1.620911879641727</v>
      </c>
      <c r="R478" s="9">
        <f t="shared" si="60"/>
        <v>1.620911879641727</v>
      </c>
      <c r="S478" s="9">
        <f t="shared" si="57"/>
        <v>0.48298887954962344</v>
      </c>
      <c r="T478" s="9">
        <f t="shared" si="56"/>
        <v>0.7054529252613847</v>
      </c>
      <c r="U478" s="9">
        <f t="shared" si="58"/>
        <v>2.0247635438297249</v>
      </c>
    </row>
    <row r="479" spans="4:21" ht="14.4" x14ac:dyDescent="0.3">
      <c r="E479" s="10" t="s">
        <v>508</v>
      </c>
      <c r="J479" s="9">
        <f>'B. 103 q caL Q2 2023'!BF296/100</f>
        <v>1.575528462391008</v>
      </c>
      <c r="M479" s="9">
        <f t="shared" si="59"/>
        <v>1.575528462391008</v>
      </c>
      <c r="O479" s="9">
        <f>[1]Sheet1!BU296</f>
        <v>1.6537664187698846</v>
      </c>
      <c r="P479" s="9">
        <f t="shared" si="55"/>
        <v>1.6537664187698846</v>
      </c>
      <c r="R479" s="9">
        <f t="shared" si="60"/>
        <v>1.6537664187698846</v>
      </c>
      <c r="S479" s="9">
        <f t="shared" si="57"/>
        <v>0.50305536460326761</v>
      </c>
      <c r="T479" s="9">
        <f t="shared" si="56"/>
        <v>0.72551941031502887</v>
      </c>
      <c r="U479" s="9">
        <f t="shared" si="58"/>
        <v>2.0658038211646805</v>
      </c>
    </row>
    <row r="480" spans="4:21" ht="14.4" x14ac:dyDescent="0.3">
      <c r="D480" s="9">
        <f>D476+1</f>
        <v>2018</v>
      </c>
      <c r="E480" s="10" t="s">
        <v>505</v>
      </c>
      <c r="J480" s="9">
        <f>'B. 103 q caL Q2 2023'!BF297/100</f>
        <v>1.5660000878173299</v>
      </c>
      <c r="M480" s="9">
        <f t="shared" si="59"/>
        <v>1.5660000878173299</v>
      </c>
      <c r="O480" s="9">
        <f>[1]Sheet1!BU297</f>
        <v>1.6448633526083998</v>
      </c>
      <c r="P480" s="9">
        <f t="shared" si="55"/>
        <v>1.6448633526083998</v>
      </c>
      <c r="R480" s="9">
        <f t="shared" si="60"/>
        <v>1.6448633526083998</v>
      </c>
      <c r="S480" s="9">
        <f t="shared" si="57"/>
        <v>0.49765731244380973</v>
      </c>
      <c r="T480" s="9">
        <f t="shared" si="56"/>
        <v>0.72012135815557099</v>
      </c>
      <c r="U480" s="9">
        <f t="shared" si="58"/>
        <v>2.0546825479983299</v>
      </c>
    </row>
    <row r="481" spans="4:21" ht="14.4" x14ac:dyDescent="0.3">
      <c r="E481" s="10" t="s">
        <v>506</v>
      </c>
      <c r="J481" s="9">
        <f>'B. 103 q caL Q2 2023'!BF298/100</f>
        <v>1.6046075922886498</v>
      </c>
      <c r="M481" s="9">
        <f t="shared" si="59"/>
        <v>1.6046075922886498</v>
      </c>
      <c r="O481" s="9">
        <f>[1]Sheet1!BU298</f>
        <v>1.6830023028370982</v>
      </c>
      <c r="P481" s="9">
        <f t="shared" si="55"/>
        <v>1.6830023028370982</v>
      </c>
      <c r="R481" s="9">
        <f t="shared" si="60"/>
        <v>1.6830023028370982</v>
      </c>
      <c r="S481" s="9">
        <f t="shared" si="57"/>
        <v>0.52057928350072047</v>
      </c>
      <c r="T481" s="9">
        <f t="shared" si="56"/>
        <v>0.74304332921248173</v>
      </c>
      <c r="U481" s="9">
        <f t="shared" si="58"/>
        <v>2.1023238522499055</v>
      </c>
    </row>
    <row r="482" spans="4:21" ht="14.4" x14ac:dyDescent="0.3">
      <c r="E482" s="10" t="s">
        <v>507</v>
      </c>
      <c r="J482" s="9">
        <f>'B. 103 q caL Q2 2023'!BF299/100</f>
        <v>1.6897666128697921</v>
      </c>
      <c r="M482" s="9">
        <f t="shared" si="59"/>
        <v>1.6897666128697921</v>
      </c>
      <c r="O482" s="9">
        <f>[1]Sheet1!BU299</f>
        <v>1.769605093972171</v>
      </c>
      <c r="P482" s="9">
        <f t="shared" si="55"/>
        <v>1.769605093972171</v>
      </c>
      <c r="R482" s="9">
        <f t="shared" si="60"/>
        <v>1.769605093972171</v>
      </c>
      <c r="S482" s="9">
        <f t="shared" si="57"/>
        <v>0.57075641094264584</v>
      </c>
      <c r="T482" s="9">
        <f t="shared" si="56"/>
        <v>0.7932204566544071</v>
      </c>
      <c r="U482" s="9">
        <f t="shared" si="58"/>
        <v>2.2105038073027083</v>
      </c>
    </row>
    <row r="483" spans="4:21" ht="14.4" x14ac:dyDescent="0.3">
      <c r="E483" s="10" t="s">
        <v>508</v>
      </c>
      <c r="J483" s="9">
        <f>'B. 103 q caL Q2 2023'!BF300/100</f>
        <v>1.5166754356744738</v>
      </c>
      <c r="M483" s="9">
        <f t="shared" si="59"/>
        <v>1.5166754356744738</v>
      </c>
      <c r="O483" s="9">
        <f>[1]Sheet1!BU300</f>
        <v>1.5919033307021706</v>
      </c>
      <c r="P483" s="9">
        <f t="shared" si="55"/>
        <v>1.5919033307021706</v>
      </c>
      <c r="R483" s="9">
        <f t="shared" si="60"/>
        <v>1.5919033307021706</v>
      </c>
      <c r="S483" s="9">
        <f t="shared" si="57"/>
        <v>0.46493036365779372</v>
      </c>
      <c r="T483" s="9">
        <f t="shared" si="56"/>
        <v>0.68739440936955498</v>
      </c>
      <c r="U483" s="9">
        <f t="shared" si="58"/>
        <v>1.9885274886252948</v>
      </c>
    </row>
    <row r="484" spans="4:21" ht="14.4" x14ac:dyDescent="0.3">
      <c r="D484" s="9">
        <f>D480+1</f>
        <v>2019</v>
      </c>
      <c r="E484" s="10" t="s">
        <v>505</v>
      </c>
      <c r="J484" s="9">
        <f>'B. 103 q caL Q2 2023'!BF301/100</f>
        <v>1.631613554413635</v>
      </c>
      <c r="M484" s="9">
        <f t="shared" si="59"/>
        <v>1.631613554413635</v>
      </c>
      <c r="O484" s="9">
        <f>[1]Sheet1!BU301</f>
        <v>1.7149719759007975</v>
      </c>
      <c r="P484" s="9">
        <f t="shared" si="55"/>
        <v>1.7149719759007975</v>
      </c>
      <c r="R484" s="9">
        <f t="shared" si="60"/>
        <v>1.7149719759007975</v>
      </c>
      <c r="S484" s="9">
        <f t="shared" si="57"/>
        <v>0.53939673990176906</v>
      </c>
      <c r="T484" s="9">
        <f t="shared" si="56"/>
        <v>0.76186078561353032</v>
      </c>
      <c r="U484" s="9">
        <f t="shared" si="58"/>
        <v>2.1422587983383021</v>
      </c>
    </row>
    <row r="485" spans="4:21" ht="14.4" x14ac:dyDescent="0.3">
      <c r="E485" s="10" t="s">
        <v>506</v>
      </c>
      <c r="J485" s="9">
        <f>'B. 103 q caL Q2 2023'!BF302/100</f>
        <v>1.5950082204278277</v>
      </c>
      <c r="M485" s="9">
        <f t="shared" si="59"/>
        <v>1.5950082204278277</v>
      </c>
      <c r="O485" s="9">
        <f>[1]Sheet1!BU302</f>
        <v>1.6738376773231585</v>
      </c>
      <c r="P485" s="9">
        <f t="shared" si="55"/>
        <v>1.6738376773231585</v>
      </c>
      <c r="R485" s="9">
        <f t="shared" si="60"/>
        <v>1.6738376773231585</v>
      </c>
      <c r="S485" s="9">
        <f t="shared" si="57"/>
        <v>0.51511900041416658</v>
      </c>
      <c r="T485" s="9">
        <f t="shared" si="56"/>
        <v>0.73758304612592784</v>
      </c>
      <c r="U485" s="9">
        <f t="shared" si="58"/>
        <v>2.0908758519813295</v>
      </c>
    </row>
    <row r="486" spans="4:21" ht="14.4" x14ac:dyDescent="0.3">
      <c r="E486" s="10" t="s">
        <v>507</v>
      </c>
      <c r="J486" s="9">
        <f>'B. 103 q caL Q2 2023'!BF303/100</f>
        <v>1.5941769056699271</v>
      </c>
      <c r="M486" s="9">
        <f t="shared" si="59"/>
        <v>1.5941769056699271</v>
      </c>
      <c r="O486" s="9">
        <f>[1]Sheet1!BU303</f>
        <v>1.6737530944110899</v>
      </c>
      <c r="P486" s="9">
        <f t="shared" si="55"/>
        <v>1.6737530944110899</v>
      </c>
      <c r="R486" s="9">
        <f t="shared" si="60"/>
        <v>1.6737530944110899</v>
      </c>
      <c r="S486" s="9">
        <f t="shared" si="57"/>
        <v>0.51506846681083562</v>
      </c>
      <c r="T486" s="9">
        <f t="shared" si="56"/>
        <v>0.73753251252259688</v>
      </c>
      <c r="U486" s="9">
        <f t="shared" si="58"/>
        <v>2.0907701951600437</v>
      </c>
    </row>
    <row r="487" spans="4:21" ht="14.4" x14ac:dyDescent="0.3">
      <c r="E487" s="10" t="s">
        <v>508</v>
      </c>
      <c r="J487" s="9">
        <f>'B. 103 q caL Q2 2023'!BF304/100</f>
        <v>1.6654780296399332</v>
      </c>
      <c r="M487" s="9">
        <f t="shared" si="59"/>
        <v>1.6654780296399332</v>
      </c>
      <c r="O487" s="9">
        <f>[1]Sheet1!BU304</f>
        <v>1.7469979996123932</v>
      </c>
      <c r="P487" s="9">
        <f t="shared" si="55"/>
        <v>1.7469979996123932</v>
      </c>
      <c r="R487" s="9">
        <f t="shared" si="60"/>
        <v>1.7469979996123932</v>
      </c>
      <c r="S487" s="9">
        <f t="shared" si="57"/>
        <v>0.55789888610970306</v>
      </c>
      <c r="T487" s="9">
        <f t="shared" si="56"/>
        <v>0.78036293182146432</v>
      </c>
      <c r="U487" s="9">
        <f t="shared" si="58"/>
        <v>2.1822641348896004</v>
      </c>
    </row>
    <row r="488" spans="4:21" ht="14.4" x14ac:dyDescent="0.3">
      <c r="D488" s="9">
        <f>D484+1</f>
        <v>2020</v>
      </c>
      <c r="E488" s="10" t="s">
        <v>505</v>
      </c>
      <c r="J488" s="9">
        <f>'B. 103 q caL Q2 2023'!BF305/100</f>
        <v>1.4363042434280562</v>
      </c>
      <c r="M488" s="9">
        <f t="shared" si="59"/>
        <v>1.4363042434280562</v>
      </c>
      <c r="O488" s="9">
        <f>[1]Sheet1!BU305</f>
        <v>1.5035426951831194</v>
      </c>
      <c r="P488" s="9">
        <f t="shared" si="55"/>
        <v>1.5035426951831194</v>
      </c>
      <c r="R488" s="9">
        <f t="shared" si="60"/>
        <v>1.5035426951831194</v>
      </c>
      <c r="S488" s="9">
        <f t="shared" si="57"/>
        <v>0.40782412023854459</v>
      </c>
      <c r="T488" s="9">
        <f t="shared" si="56"/>
        <v>0.63028816595030579</v>
      </c>
      <c r="U488" s="9">
        <f t="shared" si="58"/>
        <v>1.8781517206667395</v>
      </c>
    </row>
    <row r="489" spans="4:21" ht="14.4" x14ac:dyDescent="0.3">
      <c r="E489" s="10" t="s">
        <v>506</v>
      </c>
      <c r="J489" s="9">
        <f>'B. 103 q caL Q2 2023'!BF306/100</f>
        <v>1.6916493342879868</v>
      </c>
      <c r="M489" s="9">
        <f t="shared" si="59"/>
        <v>1.6916493342879868</v>
      </c>
      <c r="O489" s="9">
        <f>[1]Sheet1!BU306</f>
        <v>1.7694153086812499</v>
      </c>
      <c r="P489" s="9">
        <f t="shared" si="55"/>
        <v>1.7694153086812499</v>
      </c>
      <c r="R489" s="9">
        <f t="shared" si="60"/>
        <v>1.7694153086812499</v>
      </c>
      <c r="S489" s="9">
        <f t="shared" si="57"/>
        <v>0.5706491579350278</v>
      </c>
      <c r="T489" s="9">
        <f t="shared" si="56"/>
        <v>0.79311320364678906</v>
      </c>
      <c r="U489" s="9">
        <f t="shared" si="58"/>
        <v>2.2102667368345115</v>
      </c>
    </row>
    <row r="490" spans="4:21" ht="14.4" x14ac:dyDescent="0.3">
      <c r="E490" s="10" t="s">
        <v>507</v>
      </c>
      <c r="J490" s="9">
        <f>'B. 103 q caL Q2 2023'!BF307/100</f>
        <v>1.7703357402434909</v>
      </c>
      <c r="M490" s="9">
        <f t="shared" si="59"/>
        <v>1.7703357402434909</v>
      </c>
      <c r="O490" s="9">
        <f>[1]Sheet1!BU307</f>
        <v>1.851536968448116</v>
      </c>
      <c r="P490" s="9">
        <f t="shared" si="55"/>
        <v>1.851536968448116</v>
      </c>
      <c r="R490" s="9">
        <f t="shared" si="60"/>
        <v>1.851536968448116</v>
      </c>
      <c r="S490" s="9">
        <f t="shared" si="57"/>
        <v>0.61601608792786355</v>
      </c>
      <c r="T490" s="9">
        <f t="shared" si="56"/>
        <v>0.83848013363962481</v>
      </c>
      <c r="U490" s="9">
        <f t="shared" si="58"/>
        <v>2.3128490825765216</v>
      </c>
    </row>
    <row r="491" spans="4:21" ht="14.4" x14ac:dyDescent="0.3">
      <c r="E491" s="10" t="s">
        <v>508</v>
      </c>
      <c r="J491" s="9">
        <f>'B. 103 q caL Q2 2023'!BF308/100</f>
        <v>1.8849969341478852</v>
      </c>
      <c r="M491" s="9">
        <f t="shared" si="59"/>
        <v>1.8849969341478852</v>
      </c>
      <c r="O491" s="9">
        <f>[1]Sheet1!BU308</f>
        <v>1.9746542275225945</v>
      </c>
      <c r="P491" s="9">
        <f t="shared" si="55"/>
        <v>1.9746542275225945</v>
      </c>
      <c r="R491" s="9">
        <f t="shared" si="60"/>
        <v>1.9746542275225945</v>
      </c>
      <c r="S491" s="9">
        <f t="shared" si="57"/>
        <v>0.68039330835362177</v>
      </c>
      <c r="T491" s="9">
        <f t="shared" si="56"/>
        <v>0.90285735406538303</v>
      </c>
      <c r="U491" s="9">
        <f t="shared" si="58"/>
        <v>2.4666411183566175</v>
      </c>
    </row>
    <row r="492" spans="4:21" ht="14.4" x14ac:dyDescent="0.3">
      <c r="D492" s="9">
        <f>D488+1</f>
        <v>2021</v>
      </c>
      <c r="E492" s="10" t="s">
        <v>505</v>
      </c>
      <c r="J492" s="9">
        <f>'B. 103 q caL Q2 2023'!BF309/100</f>
        <v>1.9181175343817511</v>
      </c>
      <c r="M492" s="9">
        <f t="shared" si="59"/>
        <v>1.9181175343817511</v>
      </c>
      <c r="O492" s="9">
        <f>[1]Sheet1!BU309</f>
        <v>2.0100188032188173</v>
      </c>
      <c r="P492" s="9">
        <f t="shared" si="55"/>
        <v>2.0100188032188173</v>
      </c>
      <c r="R492" s="9">
        <f t="shared" si="60"/>
        <v>2.0100188032188173</v>
      </c>
      <c r="S492" s="9">
        <f t="shared" si="57"/>
        <v>0.69814407686246072</v>
      </c>
      <c r="T492" s="9">
        <f t="shared" si="56"/>
        <v>0.92060812257422198</v>
      </c>
      <c r="U492" s="9">
        <f t="shared" si="58"/>
        <v>2.5108168101459492</v>
      </c>
    </row>
    <row r="493" spans="4:21" ht="14.4" x14ac:dyDescent="0.3">
      <c r="E493" s="10" t="s">
        <v>506</v>
      </c>
      <c r="J493" s="9">
        <f>'B. 103 q caL Q2 2023'!BF310/100</f>
        <v>1.9618725056594162</v>
      </c>
      <c r="M493" s="9">
        <f t="shared" si="59"/>
        <v>1.9618725056594162</v>
      </c>
      <c r="O493" s="9">
        <f>[1]Sheet1!BU310</f>
        <v>2.0510712785926035</v>
      </c>
      <c r="P493" s="9">
        <f t="shared" si="55"/>
        <v>2.0510712785926035</v>
      </c>
      <c r="R493" s="9">
        <f t="shared" si="60"/>
        <v>2.0510712785926035</v>
      </c>
      <c r="S493" s="9">
        <f t="shared" si="57"/>
        <v>0.71836223157881329</v>
      </c>
      <c r="T493" s="9">
        <f t="shared" si="56"/>
        <v>0.94082627729057455</v>
      </c>
      <c r="U493" s="9">
        <f t="shared" si="58"/>
        <v>2.5620975469736549</v>
      </c>
    </row>
    <row r="494" spans="4:21" ht="14.4" x14ac:dyDescent="0.3">
      <c r="E494" s="10" t="s">
        <v>507</v>
      </c>
      <c r="J494" s="9">
        <f>'B. 103 q caL Q2 2023'!BF311/100</f>
        <v>1.8600607996877201</v>
      </c>
      <c r="M494" s="9">
        <f t="shared" si="59"/>
        <v>1.8600607996877201</v>
      </c>
      <c r="O494" s="9">
        <f>[1]Sheet1!BU311</f>
        <v>1.9449316748803529</v>
      </c>
      <c r="P494" s="9">
        <f t="shared" si="55"/>
        <v>1.9449316748803529</v>
      </c>
      <c r="R494" s="9">
        <f t="shared" si="60"/>
        <v>1.9449316748803529</v>
      </c>
      <c r="S494" s="9">
        <f t="shared" si="57"/>
        <v>0.66522684785716646</v>
      </c>
      <c r="T494" s="9">
        <f t="shared" si="56"/>
        <v>0.88769089356892772</v>
      </c>
      <c r="U494" s="9">
        <f t="shared" si="58"/>
        <v>2.4295131647797255</v>
      </c>
    </row>
    <row r="495" spans="4:21" ht="14.4" x14ac:dyDescent="0.3">
      <c r="E495" s="10" t="s">
        <v>508</v>
      </c>
      <c r="J495" s="9">
        <f>'B. 103 q caL Q2 2023'!BF312/100</f>
        <v>1.9014089102759208</v>
      </c>
      <c r="M495" s="9">
        <f t="shared" si="59"/>
        <v>1.9014089102759208</v>
      </c>
      <c r="O495" s="9">
        <f>[1]Sheet1!BU312</f>
        <v>1.9805232062291818</v>
      </c>
      <c r="P495" s="9">
        <f t="shared" si="55"/>
        <v>1.9805232062291818</v>
      </c>
      <c r="R495" s="9">
        <f t="shared" si="60"/>
        <v>1.9805232062291818</v>
      </c>
      <c r="S495" s="9">
        <f t="shared" si="57"/>
        <v>0.68336105537002612</v>
      </c>
      <c r="T495" s="9">
        <f t="shared" si="56"/>
        <v>0.90582510108178738</v>
      </c>
      <c r="U495" s="9">
        <f t="shared" si="58"/>
        <v>2.4739723584282478</v>
      </c>
    </row>
    <row r="496" spans="4:21" ht="14.4" x14ac:dyDescent="0.3">
      <c r="D496" s="9">
        <f>D492+1</f>
        <v>2022</v>
      </c>
      <c r="E496" s="10" t="s">
        <v>505</v>
      </c>
      <c r="J496" s="9">
        <f>'B. 103 q caL Q2 2023'!BF313/100</f>
        <v>1.8484911591011042</v>
      </c>
      <c r="M496" s="9">
        <f t="shared" si="59"/>
        <v>1.8484911591011042</v>
      </c>
      <c r="O496" s="9">
        <f>[1]Sheet1!BU313</f>
        <v>1.9322708193494089</v>
      </c>
      <c r="P496" s="9">
        <f t="shared" si="55"/>
        <v>1.9322708193494089</v>
      </c>
      <c r="R496" s="9">
        <f t="shared" si="60"/>
        <v>1.9322708193494089</v>
      </c>
      <c r="S496" s="9">
        <f t="shared" si="57"/>
        <v>0.65869590161333025</v>
      </c>
      <c r="T496" s="9">
        <f t="shared" si="56"/>
        <v>0.88115994732509151</v>
      </c>
      <c r="U496" s="9">
        <f t="shared" si="58"/>
        <v>2.4136978456160358</v>
      </c>
    </row>
    <row r="497" spans="4:21" ht="14.4" x14ac:dyDescent="0.3">
      <c r="E497" s="10" t="s">
        <v>506</v>
      </c>
      <c r="J497" s="9">
        <f>'B. 103 q caL Q2 2023'!BF314/100</f>
        <v>1.601719439793815</v>
      </c>
      <c r="M497" s="9">
        <f t="shared" si="59"/>
        <v>1.601719439793815</v>
      </c>
      <c r="O497" s="9">
        <f>[1]Sheet1!BU314</f>
        <v>1.6777288254277807</v>
      </c>
      <c r="P497" s="9">
        <f t="shared" si="55"/>
        <v>1.6777288254277807</v>
      </c>
      <c r="R497" s="9">
        <f t="shared" si="60"/>
        <v>1.6777288254277807</v>
      </c>
      <c r="S497" s="9">
        <f t="shared" si="57"/>
        <v>0.51744098916165604</v>
      </c>
      <c r="T497" s="9">
        <f t="shared" si="56"/>
        <v>0.7399050348734173</v>
      </c>
      <c r="U497" s="9">
        <f t="shared" si="58"/>
        <v>2.0957364831635887</v>
      </c>
    </row>
    <row r="498" spans="4:21" ht="14.4" x14ac:dyDescent="0.3">
      <c r="E498" s="10" t="s">
        <v>507</v>
      </c>
      <c r="J498" s="9">
        <f>'B. 103 q caL Q2 2023'!BF315/100</f>
        <v>1.5539788264554639</v>
      </c>
      <c r="M498" s="9">
        <f t="shared" si="59"/>
        <v>1.5539788264554639</v>
      </c>
      <c r="O498" s="9">
        <f>[1]Sheet1!BU315</f>
        <v>1.6303374138963886</v>
      </c>
      <c r="P498" s="9">
        <f t="shared" si="55"/>
        <v>1.6303374138963886</v>
      </c>
      <c r="R498" s="9">
        <f t="shared" si="60"/>
        <v>1.6303374138963886</v>
      </c>
      <c r="S498" s="9">
        <f t="shared" si="57"/>
        <v>0.48878699578705487</v>
      </c>
      <c r="T498" s="9">
        <f t="shared" si="56"/>
        <v>0.71125104149881613</v>
      </c>
      <c r="U498" s="9">
        <f t="shared" si="58"/>
        <v>2.0365374584882909</v>
      </c>
    </row>
    <row r="499" spans="4:21" ht="14.4" x14ac:dyDescent="0.3">
      <c r="E499" s="10" t="s">
        <v>508</v>
      </c>
      <c r="J499" s="9">
        <f>'B. 103 q caL Q2 2023'!BF316/100</f>
        <v>1.5686887111599939</v>
      </c>
      <c r="M499" s="9">
        <f t="shared" si="59"/>
        <v>1.5686887111599939</v>
      </c>
      <c r="O499" s="9">
        <f>[1]Sheet1!BU316</f>
        <v>1.6425818180210994</v>
      </c>
      <c r="P499" s="9">
        <f t="shared" si="55"/>
        <v>1.6425818180210994</v>
      </c>
      <c r="R499" s="9">
        <f t="shared" si="60"/>
        <v>1.6425818180210994</v>
      </c>
      <c r="S499" s="9">
        <f t="shared" si="57"/>
        <v>0.49626928323864516</v>
      </c>
      <c r="T499" s="9">
        <f t="shared" si="56"/>
        <v>0.71873332895040642</v>
      </c>
      <c r="U499" s="9">
        <f t="shared" si="58"/>
        <v>2.0518325670003663</v>
      </c>
    </row>
    <row r="500" spans="4:21" ht="14.4" x14ac:dyDescent="0.3">
      <c r="D500" s="9">
        <v>2023</v>
      </c>
      <c r="E500" s="10" t="s">
        <v>505</v>
      </c>
      <c r="J500" s="9">
        <f>'B. 103 q caL Q2 2023'!BF317/100</f>
        <v>1.6523640607290329</v>
      </c>
      <c r="M500" s="9">
        <f t="shared" si="59"/>
        <v>1.6523640607290329</v>
      </c>
      <c r="O500" s="9">
        <f>[1]Sheet1!BU317</f>
        <v>1.7271867231379523</v>
      </c>
      <c r="P500" s="9">
        <f t="shared" si="55"/>
        <v>1.7271867231379523</v>
      </c>
      <c r="R500" s="9">
        <f t="shared" si="60"/>
        <v>1.7271867231379523</v>
      </c>
      <c r="S500" s="9">
        <f t="shared" si="57"/>
        <v>0.54649391326091246</v>
      </c>
      <c r="T500" s="9">
        <f t="shared" si="56"/>
        <v>0.76895795897267372</v>
      </c>
      <c r="U500" s="9">
        <f t="shared" si="58"/>
        <v>2.1575168609224029</v>
      </c>
    </row>
    <row r="501" spans="4:21" x14ac:dyDescent="0.25">
      <c r="E501" s="9" t="s">
        <v>506</v>
      </c>
      <c r="J501" s="9">
        <f>'B. 103 q caL Q2 2023'!BF318/100</f>
        <v>1.7563026739026331</v>
      </c>
      <c r="M501" s="9">
        <f t="shared" si="59"/>
        <v>1.7563026739026331</v>
      </c>
      <c r="O501" s="9">
        <f>[1]Sheet1!BU318</f>
        <v>1.8340265736054981</v>
      </c>
      <c r="P501" s="9">
        <f t="shared" si="55"/>
        <v>1.8340265736054981</v>
      </c>
      <c r="R501" s="9">
        <f t="shared" si="60"/>
        <v>1.8340265736054981</v>
      </c>
      <c r="S501" s="9">
        <f t="shared" si="57"/>
        <v>0.60651386315432865</v>
      </c>
      <c r="T501" s="9">
        <f>S501-$S$505</f>
        <v>0.82897790886608991</v>
      </c>
      <c r="U501" s="9">
        <f t="shared" si="58"/>
        <v>2.2909759569854908</v>
      </c>
    </row>
    <row r="505" spans="4:21" x14ac:dyDescent="0.25">
      <c r="S505" s="9">
        <f>AVERAGE(S8:S501)</f>
        <v>-0.22246404571176123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B833-B512-46FE-BDE1-3C643D649725}">
  <dimension ref="C5:M509"/>
  <sheetViews>
    <sheetView workbookViewId="0">
      <selection activeCell="N5" sqref="N5"/>
    </sheetView>
  </sheetViews>
  <sheetFormatPr defaultRowHeight="13.2" x14ac:dyDescent="0.25"/>
  <sheetData>
    <row r="5" spans="3:13" s="7" customFormat="1" ht="52.8" x14ac:dyDescent="0.25">
      <c r="E5" s="8" t="s">
        <v>500</v>
      </c>
      <c r="F5" s="8" t="s">
        <v>504</v>
      </c>
      <c r="G5" s="8" t="s">
        <v>586</v>
      </c>
      <c r="H5" s="8" t="s">
        <v>571</v>
      </c>
      <c r="I5" s="8" t="s">
        <v>538</v>
      </c>
      <c r="J5" s="8" t="s">
        <v>572</v>
      </c>
      <c r="K5" s="8" t="s">
        <v>573</v>
      </c>
      <c r="L5" s="8" t="s">
        <v>574</v>
      </c>
      <c r="M5" s="8" t="s">
        <v>585</v>
      </c>
    </row>
    <row r="6" spans="3:13" ht="14.4" x14ac:dyDescent="0.3">
      <c r="C6" s="10">
        <v>1900</v>
      </c>
      <c r="D6" s="10" t="s">
        <v>505</v>
      </c>
      <c r="E6">
        <f>'SHW q '!M8</f>
        <v>0.78380066274962978</v>
      </c>
      <c r="F6">
        <f>LN(E6)</f>
        <v>-0.24360054765734393</v>
      </c>
      <c r="G6">
        <f t="shared" ref="G6:G69" si="0">F6-$F$503</f>
        <v>2.2993400377630258E-3</v>
      </c>
      <c r="H6">
        <f>EXP(G6)</f>
        <v>1.0023019855473212</v>
      </c>
      <c r="I6">
        <f>'CAPE calculation'!P207</f>
        <v>1.1638302070954183</v>
      </c>
      <c r="J6">
        <f>LN(I6)</f>
        <v>0.15171646847621514</v>
      </c>
      <c r="K6">
        <f t="shared" ref="K6:K69" si="1">J6-$J$503</f>
        <v>0.15758493194555112</v>
      </c>
      <c r="L6">
        <f>EXP(K6)</f>
        <v>1.1706801819049677</v>
      </c>
      <c r="M6">
        <f>'SHW q '!U8</f>
        <v>0.97908530839801566</v>
      </c>
    </row>
    <row r="7" spans="3:13" ht="14.4" x14ac:dyDescent="0.3">
      <c r="C7" s="10"/>
      <c r="D7" s="10" t="s">
        <v>506</v>
      </c>
      <c r="E7">
        <f>'SHW q '!M9</f>
        <v>0.72873749713102609</v>
      </c>
      <c r="F7">
        <f t="shared" ref="F7:F70" si="2">LN(E7)</f>
        <v>-0.31644169806011552</v>
      </c>
      <c r="G7">
        <f t="shared" si="0"/>
        <v>-7.0541810365008562E-2</v>
      </c>
      <c r="H7">
        <f t="shared" ref="H7:H70" si="3">EXP(G7)</f>
        <v>0.93188877610139231</v>
      </c>
      <c r="I7">
        <f>'CAPE calculation'!P208</f>
        <v>1.116794861967608</v>
      </c>
      <c r="J7">
        <f t="shared" ref="J7:J70" si="4">LN(I7)</f>
        <v>0.11046285234168442</v>
      </c>
      <c r="K7">
        <f t="shared" si="1"/>
        <v>0.11633131581102039</v>
      </c>
      <c r="L7">
        <f t="shared" ref="L7:L70" si="5">EXP(K7)</f>
        <v>1.1233680000639326</v>
      </c>
      <c r="M7">
        <f>'SHW q '!U9</f>
        <v>0.9103031051501439</v>
      </c>
    </row>
    <row r="8" spans="3:13" ht="14.4" x14ac:dyDescent="0.3">
      <c r="C8" s="10"/>
      <c r="D8" s="10" t="s">
        <v>507</v>
      </c>
      <c r="E8">
        <f>'SHW q '!M10</f>
        <v>0.71641341548923831</v>
      </c>
      <c r="F8">
        <f t="shared" si="2"/>
        <v>-0.33349788271569625</v>
      </c>
      <c r="G8">
        <f t="shared" si="0"/>
        <v>-8.7597995020589292E-2</v>
      </c>
      <c r="H8">
        <f t="shared" si="3"/>
        <v>0.91612909116277819</v>
      </c>
      <c r="I8">
        <f>'CAPE calculation'!P209</f>
        <v>1.0779794353661254</v>
      </c>
      <c r="J8">
        <f t="shared" si="4"/>
        <v>7.5088395650043521E-2</v>
      </c>
      <c r="K8">
        <f t="shared" si="1"/>
        <v>8.0956859119379498E-2</v>
      </c>
      <c r="L8">
        <f t="shared" si="5"/>
        <v>1.0843241168604294</v>
      </c>
      <c r="M8">
        <f>'SHW q '!U10</f>
        <v>0.89490846739538299</v>
      </c>
    </row>
    <row r="9" spans="3:13" ht="14.4" x14ac:dyDescent="0.3">
      <c r="C9" s="10"/>
      <c r="D9" s="10" t="s">
        <v>508</v>
      </c>
      <c r="E9">
        <f>'SHW q '!M11</f>
        <v>0.84289680582408388</v>
      </c>
      <c r="F9">
        <f t="shared" si="2"/>
        <v>-0.17091074149343341</v>
      </c>
      <c r="G9">
        <f t="shared" si="0"/>
        <v>7.4989146201673545E-2</v>
      </c>
      <c r="H9">
        <f t="shared" si="3"/>
        <v>1.0778724518109284</v>
      </c>
      <c r="I9">
        <f>'CAPE calculation'!P210</f>
        <v>1.2912998299644589</v>
      </c>
      <c r="J9">
        <f t="shared" si="4"/>
        <v>0.25564933119266181</v>
      </c>
      <c r="K9">
        <f t="shared" si="1"/>
        <v>0.26151779466199782</v>
      </c>
      <c r="L9">
        <f t="shared" si="5"/>
        <v>1.2989000548537126</v>
      </c>
      <c r="M9">
        <f>'SHW q '!U11</f>
        <v>1.0529053090908034</v>
      </c>
    </row>
    <row r="10" spans="3:13" ht="14.4" x14ac:dyDescent="0.3">
      <c r="C10" s="10">
        <v>1901</v>
      </c>
      <c r="D10" s="10" t="s">
        <v>505</v>
      </c>
      <c r="E10">
        <f>'SHW q '!M12</f>
        <v>0.95245397445908742</v>
      </c>
      <c r="F10">
        <f t="shared" si="2"/>
        <v>-4.8713493926628403E-2</v>
      </c>
      <c r="G10">
        <f t="shared" si="0"/>
        <v>0.19718639376847855</v>
      </c>
      <c r="H10">
        <f t="shared" si="3"/>
        <v>1.2179710417618317</v>
      </c>
      <c r="I10">
        <f>'CAPE calculation'!P211</f>
        <v>1.3935315035919797</v>
      </c>
      <c r="J10">
        <f t="shared" si="4"/>
        <v>0.33184117521354789</v>
      </c>
      <c r="K10">
        <f t="shared" si="1"/>
        <v>0.33770963868288389</v>
      </c>
      <c r="L10">
        <f t="shared" si="5"/>
        <v>1.4017334351432682</v>
      </c>
      <c r="M10">
        <f>'SHW q '!U12</f>
        <v>1.1897587456060514</v>
      </c>
    </row>
    <row r="11" spans="3:13" ht="14.4" x14ac:dyDescent="0.3">
      <c r="C11" s="10"/>
      <c r="D11" s="10" t="s">
        <v>506</v>
      </c>
      <c r="E11">
        <f>'SHW q '!M13</f>
        <v>1.0708869717029155</v>
      </c>
      <c r="F11">
        <f t="shared" si="2"/>
        <v>6.8487250604975555E-2</v>
      </c>
      <c r="G11">
        <f t="shared" si="0"/>
        <v>0.31438713830008252</v>
      </c>
      <c r="H11">
        <f t="shared" si="3"/>
        <v>1.3694197887881245</v>
      </c>
      <c r="I11">
        <f>'CAPE calculation'!P212</f>
        <v>1.5769997487193435</v>
      </c>
      <c r="J11">
        <f t="shared" si="4"/>
        <v>0.45552414863995233</v>
      </c>
      <c r="K11">
        <f t="shared" si="1"/>
        <v>0.46139261210928834</v>
      </c>
      <c r="L11">
        <f t="shared" si="5"/>
        <v>1.586281522372867</v>
      </c>
      <c r="M11">
        <f>'SHW q '!U13</f>
        <v>1.3376994314740533</v>
      </c>
    </row>
    <row r="12" spans="3:13" ht="14.4" x14ac:dyDescent="0.3">
      <c r="C12" s="10"/>
      <c r="D12" s="10" t="s">
        <v>507</v>
      </c>
      <c r="E12">
        <f>'SHW q '!M14</f>
        <v>1.0012771574001813</v>
      </c>
      <c r="F12">
        <f t="shared" si="2"/>
        <v>1.276342528408105E-3</v>
      </c>
      <c r="G12">
        <f t="shared" si="0"/>
        <v>0.24717623022351506</v>
      </c>
      <c r="H12">
        <f t="shared" si="3"/>
        <v>1.280404738909942</v>
      </c>
      <c r="I12">
        <f>'CAPE calculation'!P213</f>
        <v>1.4150519898684488</v>
      </c>
      <c r="J12">
        <f t="shared" si="4"/>
        <v>0.34716627237673275</v>
      </c>
      <c r="K12">
        <f t="shared" si="1"/>
        <v>0.35303473584606876</v>
      </c>
      <c r="L12">
        <f t="shared" si="5"/>
        <v>1.4233805849037957</v>
      </c>
      <c r="M12">
        <f>'SHW q '!U14</f>
        <v>1.2507462688356958</v>
      </c>
    </row>
    <row r="13" spans="3:13" ht="14.4" x14ac:dyDescent="0.3">
      <c r="C13" s="10"/>
      <c r="D13" s="10" t="s">
        <v>508</v>
      </c>
      <c r="E13">
        <f>'SHW q '!M15</f>
        <v>0.98852982854472105</v>
      </c>
      <c r="F13">
        <f t="shared" si="2"/>
        <v>-1.1536461263034977E-2</v>
      </c>
      <c r="G13">
        <f t="shared" si="0"/>
        <v>0.23436342643207198</v>
      </c>
      <c r="H13">
        <f t="shared" si="3"/>
        <v>1.2641038174774046</v>
      </c>
      <c r="I13">
        <f>'CAPE calculation'!P214</f>
        <v>1.3607833303849144</v>
      </c>
      <c r="J13">
        <f t="shared" si="4"/>
        <v>0.30806051216037128</v>
      </c>
      <c r="K13">
        <f t="shared" si="1"/>
        <v>0.31392897562970729</v>
      </c>
      <c r="L13">
        <f t="shared" si="5"/>
        <v>1.3687925154684111</v>
      </c>
      <c r="M13">
        <f>'SHW q '!U15</f>
        <v>1.2348229314402974</v>
      </c>
    </row>
    <row r="14" spans="3:13" ht="14.4" x14ac:dyDescent="0.3">
      <c r="C14" s="10">
        <v>1902</v>
      </c>
      <c r="D14" s="10" t="s">
        <v>505</v>
      </c>
      <c r="E14">
        <f>'SHW q '!M16</f>
        <v>1.1270991134102686</v>
      </c>
      <c r="F14">
        <f t="shared" si="2"/>
        <v>0.11964717565416653</v>
      </c>
      <c r="G14">
        <f t="shared" si="0"/>
        <v>0.3655470633492735</v>
      </c>
      <c r="H14">
        <f t="shared" si="3"/>
        <v>1.4413022761638015</v>
      </c>
      <c r="I14">
        <f>'CAPE calculation'!P215</f>
        <v>1.4088300455776457</v>
      </c>
      <c r="J14">
        <f t="shared" si="4"/>
        <v>0.34275960504345543</v>
      </c>
      <c r="K14">
        <f t="shared" si="1"/>
        <v>0.34862806851279143</v>
      </c>
      <c r="L14">
        <f t="shared" si="5"/>
        <v>1.4171220200119818</v>
      </c>
      <c r="M14">
        <f>'SHW q '!U16</f>
        <v>1.4079168792447465</v>
      </c>
    </row>
    <row r="15" spans="3:13" ht="14.4" x14ac:dyDescent="0.3">
      <c r="C15" s="10"/>
      <c r="D15" s="10" t="s">
        <v>506</v>
      </c>
      <c r="E15">
        <f>'SHW q '!M17</f>
        <v>1.1349416222200299</v>
      </c>
      <c r="F15">
        <f t="shared" si="2"/>
        <v>0.12658121544320933</v>
      </c>
      <c r="G15">
        <f t="shared" si="0"/>
        <v>0.37248110313831628</v>
      </c>
      <c r="H15">
        <f t="shared" si="3"/>
        <v>1.4513310532818517</v>
      </c>
      <c r="I15">
        <f>'CAPE calculation'!P216</f>
        <v>1.3836125395273489</v>
      </c>
      <c r="J15">
        <f t="shared" si="4"/>
        <v>0.32469786101129472</v>
      </c>
      <c r="K15">
        <f t="shared" si="1"/>
        <v>0.33056632448063072</v>
      </c>
      <c r="L15">
        <f t="shared" si="5"/>
        <v>1.3917560908668458</v>
      </c>
      <c r="M15">
        <f>'SHW q '!U17</f>
        <v>1.4177133562337845</v>
      </c>
    </row>
    <row r="16" spans="3:13" ht="14.4" x14ac:dyDescent="0.3">
      <c r="C16" s="10"/>
      <c r="D16" s="10" t="s">
        <v>507</v>
      </c>
      <c r="E16">
        <f>'SHW q '!M18</f>
        <v>1.1729884248521232</v>
      </c>
      <c r="F16">
        <f t="shared" si="2"/>
        <v>0.15955470163639476</v>
      </c>
      <c r="G16">
        <f t="shared" si="0"/>
        <v>0.40545458933150169</v>
      </c>
      <c r="H16">
        <f t="shared" si="3"/>
        <v>1.4999842219179891</v>
      </c>
      <c r="I16">
        <f>'CAPE calculation'!P217</f>
        <v>1.4423337612064624</v>
      </c>
      <c r="J16">
        <f t="shared" si="4"/>
        <v>0.36626246922802302</v>
      </c>
      <c r="K16">
        <f t="shared" si="1"/>
        <v>0.37213093269735903</v>
      </c>
      <c r="L16">
        <f t="shared" si="5"/>
        <v>1.4508229290171901</v>
      </c>
      <c r="M16">
        <f>'SHW q '!U18</f>
        <v>1.4652395542315277</v>
      </c>
    </row>
    <row r="17" spans="3:13" ht="14.4" x14ac:dyDescent="0.3">
      <c r="C17" s="10"/>
      <c r="D17" s="10" t="s">
        <v>508</v>
      </c>
      <c r="E17">
        <f>'SHW q '!M19</f>
        <v>1.0482330149990879</v>
      </c>
      <c r="F17">
        <f t="shared" si="2"/>
        <v>4.7105903740789171E-2</v>
      </c>
      <c r="G17">
        <f t="shared" si="0"/>
        <v>0.29300579143589611</v>
      </c>
      <c r="H17">
        <f t="shared" si="3"/>
        <v>1.3404505535426545</v>
      </c>
      <c r="I17">
        <f>'CAPE calculation'!P218</f>
        <v>1.2416905293713503</v>
      </c>
      <c r="J17">
        <f t="shared" si="4"/>
        <v>0.21647378126439548</v>
      </c>
      <c r="K17">
        <f t="shared" si="1"/>
        <v>0.22234224473373146</v>
      </c>
      <c r="L17">
        <f t="shared" si="5"/>
        <v>1.2489987679748809</v>
      </c>
      <c r="M17">
        <f>'SHW q '!U19</f>
        <v>1.309401220921395</v>
      </c>
    </row>
    <row r="18" spans="3:13" ht="14.4" x14ac:dyDescent="0.3">
      <c r="C18" s="10">
        <v>1903</v>
      </c>
      <c r="D18" s="10" t="s">
        <v>505</v>
      </c>
      <c r="E18">
        <f>'SHW q '!M20</f>
        <v>1.045571290293299</v>
      </c>
      <c r="F18">
        <f t="shared" si="2"/>
        <v>4.456342531251687E-2</v>
      </c>
      <c r="G18">
        <f t="shared" si="0"/>
        <v>0.29046331300762385</v>
      </c>
      <c r="H18">
        <f t="shared" si="3"/>
        <v>1.3370468157246311</v>
      </c>
      <c r="I18">
        <f>'CAPE calculation'!P219</f>
        <v>1.2595746951937905</v>
      </c>
      <c r="J18">
        <f t="shared" si="4"/>
        <v>0.23077412048576612</v>
      </c>
      <c r="K18">
        <f t="shared" si="1"/>
        <v>0.2366425839551021</v>
      </c>
      <c r="L18">
        <f t="shared" si="5"/>
        <v>1.2669881949295951</v>
      </c>
      <c r="M18">
        <f>'SHW q '!U20</f>
        <v>1.3060763250922747</v>
      </c>
    </row>
    <row r="19" spans="3:13" ht="14.4" x14ac:dyDescent="0.3">
      <c r="C19" s="10"/>
      <c r="D19" s="10" t="s">
        <v>506</v>
      </c>
      <c r="E19">
        <f>'SHW q '!M21</f>
        <v>0.91507105832828162</v>
      </c>
      <c r="F19">
        <f t="shared" si="2"/>
        <v>-8.8753557346777742E-2</v>
      </c>
      <c r="G19">
        <f t="shared" si="0"/>
        <v>0.1571463303483292</v>
      </c>
      <c r="H19">
        <f t="shared" si="3"/>
        <v>1.1701668322935572</v>
      </c>
      <c r="I19">
        <f>'CAPE calculation'!P220</f>
        <v>1.1307454162503359</v>
      </c>
      <c r="J19">
        <f t="shared" si="4"/>
        <v>0.12287707564249266</v>
      </c>
      <c r="K19">
        <f t="shared" si="1"/>
        <v>0.12874553911182865</v>
      </c>
      <c r="L19">
        <f t="shared" si="5"/>
        <v>1.1374006633560618</v>
      </c>
      <c r="M19">
        <f>'SHW q '!U21</f>
        <v>1.1430618420332119</v>
      </c>
    </row>
    <row r="20" spans="3:13" ht="14.4" x14ac:dyDescent="0.3">
      <c r="C20" s="10"/>
      <c r="D20" s="10" t="s">
        <v>507</v>
      </c>
      <c r="E20">
        <f>'SHW q '!M22</f>
        <v>0.81231018421235446</v>
      </c>
      <c r="F20">
        <f t="shared" si="2"/>
        <v>-0.20787301150246304</v>
      </c>
      <c r="G20">
        <f t="shared" si="0"/>
        <v>3.8026876192643916E-2</v>
      </c>
      <c r="H20">
        <f t="shared" si="3"/>
        <v>1.0387591503943745</v>
      </c>
      <c r="I20">
        <f>'CAPE calculation'!P221</f>
        <v>0.99468936452688261</v>
      </c>
      <c r="J20">
        <f t="shared" si="4"/>
        <v>-5.3247870223973081E-3</v>
      </c>
      <c r="K20">
        <f t="shared" si="1"/>
        <v>5.4367644693866998E-4</v>
      </c>
      <c r="L20">
        <f t="shared" si="5"/>
        <v>1.0005438242657654</v>
      </c>
      <c r="M20">
        <f>'SHW q '!U22</f>
        <v>1.0146980029773873</v>
      </c>
    </row>
    <row r="21" spans="3:13" ht="14.4" x14ac:dyDescent="0.3">
      <c r="C21" s="10"/>
      <c r="D21" s="10" t="s">
        <v>508</v>
      </c>
      <c r="E21">
        <f>'SHW q '!M23</f>
        <v>0.81276773399911129</v>
      </c>
      <c r="F21">
        <f t="shared" si="2"/>
        <v>-0.20730990028949309</v>
      </c>
      <c r="G21">
        <f t="shared" si="0"/>
        <v>3.8589987405613868E-2</v>
      </c>
      <c r="H21">
        <f t="shared" si="3"/>
        <v>1.039344252042725</v>
      </c>
      <c r="I21">
        <f>'CAPE calculation'!P222</f>
        <v>1.0192360835985699</v>
      </c>
      <c r="J21">
        <f t="shared" si="4"/>
        <v>1.9053409053811192E-2</v>
      </c>
      <c r="K21">
        <f t="shared" si="1"/>
        <v>2.4921872523147169E-2</v>
      </c>
      <c r="L21">
        <f t="shared" si="5"/>
        <v>1.0252350183702135</v>
      </c>
      <c r="M21">
        <f>'SHW q '!U23</f>
        <v>1.0152695517082888</v>
      </c>
    </row>
    <row r="22" spans="3:13" ht="14.4" x14ac:dyDescent="0.3">
      <c r="C22" s="10">
        <v>1904</v>
      </c>
      <c r="D22" s="10" t="s">
        <v>505</v>
      </c>
      <c r="E22">
        <f>'SHW q '!M24</f>
        <v>0.86025967674546522</v>
      </c>
      <c r="F22">
        <f t="shared" si="2"/>
        <v>-0.15052098560819166</v>
      </c>
      <c r="G22">
        <f t="shared" si="0"/>
        <v>9.5378902086915296E-2</v>
      </c>
      <c r="H22">
        <f t="shared" si="3"/>
        <v>1.1000755971084226</v>
      </c>
      <c r="I22">
        <f>'CAPE calculation'!P223</f>
        <v>0.95781956715655148</v>
      </c>
      <c r="J22">
        <f t="shared" si="4"/>
        <v>-4.3095862010480414E-2</v>
      </c>
      <c r="K22">
        <f t="shared" si="1"/>
        <v>-3.7227398541144437E-2</v>
      </c>
      <c r="L22">
        <f t="shared" si="5"/>
        <v>0.96345702171574388</v>
      </c>
      <c r="M22">
        <f>'SHW q '!U24</f>
        <v>1.0745941550418889</v>
      </c>
    </row>
    <row r="23" spans="3:13" ht="14.4" x14ac:dyDescent="0.3">
      <c r="C23" s="10"/>
      <c r="D23" s="10" t="s">
        <v>506</v>
      </c>
      <c r="E23">
        <f>'SHW q '!M25</f>
        <v>0.85961120640531663</v>
      </c>
      <c r="F23">
        <f t="shared" si="2"/>
        <v>-0.15127507753129024</v>
      </c>
      <c r="G23">
        <f t="shared" si="0"/>
        <v>9.4624810163816714E-2</v>
      </c>
      <c r="H23">
        <f t="shared" si="3"/>
        <v>1.099246351688778</v>
      </c>
      <c r="I23">
        <f>'CAPE calculation'!P224</f>
        <v>0.98042887959321456</v>
      </c>
      <c r="J23">
        <f t="shared" si="4"/>
        <v>-1.9765170812603698E-2</v>
      </c>
      <c r="K23">
        <f t="shared" si="1"/>
        <v>-1.3896707343267721E-2</v>
      </c>
      <c r="L23">
        <f t="shared" si="5"/>
        <v>0.98619940615870838</v>
      </c>
      <c r="M23">
        <f>'SHW q '!U25</f>
        <v>1.0737841177286467</v>
      </c>
    </row>
    <row r="24" spans="3:13" ht="14.4" x14ac:dyDescent="0.3">
      <c r="C24" s="10"/>
      <c r="D24" s="10" t="s">
        <v>507</v>
      </c>
      <c r="E24">
        <f>'SHW q '!M26</f>
        <v>0.96141557026784596</v>
      </c>
      <c r="F24">
        <f t="shared" si="2"/>
        <v>-3.9348528242722038E-2</v>
      </c>
      <c r="G24">
        <f t="shared" si="0"/>
        <v>0.20655135945238493</v>
      </c>
      <c r="H24">
        <f t="shared" si="3"/>
        <v>1.2294308754921082</v>
      </c>
      <c r="I24">
        <f>'CAPE calculation'!P225</f>
        <v>1.0567773230476007</v>
      </c>
      <c r="J24">
        <f t="shared" si="4"/>
        <v>5.5224015865167349E-2</v>
      </c>
      <c r="K24">
        <f t="shared" si="1"/>
        <v>6.1092479334503326E-2</v>
      </c>
      <c r="L24">
        <f t="shared" si="5"/>
        <v>1.0629972149167466</v>
      </c>
      <c r="M24">
        <f>'SHW q '!U26</f>
        <v>1.200953131134352</v>
      </c>
    </row>
    <row r="25" spans="3:13" ht="14.4" x14ac:dyDescent="0.3">
      <c r="C25" s="10"/>
      <c r="D25" s="10" t="s">
        <v>508</v>
      </c>
      <c r="E25">
        <f>'SHW q '!M27</f>
        <v>1.0778177894155645</v>
      </c>
      <c r="F25">
        <f t="shared" si="2"/>
        <v>7.4938431684039991E-2</v>
      </c>
      <c r="G25">
        <f t="shared" si="0"/>
        <v>0.32083831937914697</v>
      </c>
      <c r="H25">
        <f t="shared" si="3"/>
        <v>1.378282721272112</v>
      </c>
      <c r="I25">
        <f>'CAPE calculation'!P226</f>
        <v>1.1401233341974835</v>
      </c>
      <c r="J25">
        <f t="shared" si="4"/>
        <v>0.13113644444704547</v>
      </c>
      <c r="K25">
        <f t="shared" si="1"/>
        <v>0.13700490791638145</v>
      </c>
      <c r="L25">
        <f t="shared" si="5"/>
        <v>1.1468337770708672</v>
      </c>
      <c r="M25">
        <f>'SHW q '!U27</f>
        <v>1.3463570687026749</v>
      </c>
    </row>
    <row r="26" spans="3:13" ht="14.4" x14ac:dyDescent="0.3">
      <c r="C26" s="10">
        <v>1905</v>
      </c>
      <c r="D26" s="10" t="s">
        <v>505</v>
      </c>
      <c r="E26">
        <f>'SHW q '!M28</f>
        <v>1.1691057841403532</v>
      </c>
      <c r="F26">
        <f t="shared" si="2"/>
        <v>0.15623916953388198</v>
      </c>
      <c r="G26">
        <f t="shared" si="0"/>
        <v>0.40213905722898891</v>
      </c>
      <c r="H26">
        <f t="shared" si="3"/>
        <v>1.4950192114510141</v>
      </c>
      <c r="I26">
        <f>'CAPE calculation'!P227</f>
        <v>1.2386410552702753</v>
      </c>
      <c r="J26">
        <f t="shared" si="4"/>
        <v>0.21401485548490348</v>
      </c>
      <c r="K26">
        <f t="shared" si="1"/>
        <v>0.21988331895423946</v>
      </c>
      <c r="L26">
        <f t="shared" si="5"/>
        <v>1.2459313455333629</v>
      </c>
      <c r="M26">
        <f>'SHW q '!U28</f>
        <v>1.4603895500667619</v>
      </c>
    </row>
    <row r="27" spans="3:13" ht="14.4" x14ac:dyDescent="0.3">
      <c r="C27" s="10"/>
      <c r="D27" s="10" t="s">
        <v>506</v>
      </c>
      <c r="E27">
        <f>'SHW q '!M29</f>
        <v>1.0934488237266655</v>
      </c>
      <c r="F27">
        <f t="shared" si="2"/>
        <v>8.9336759606649163E-2</v>
      </c>
      <c r="G27">
        <f t="shared" si="0"/>
        <v>0.33523664730175612</v>
      </c>
      <c r="H27">
        <f t="shared" si="3"/>
        <v>1.3982712431894244</v>
      </c>
      <c r="I27">
        <f>'CAPE calculation'!P228</f>
        <v>1.1649091195579575</v>
      </c>
      <c r="J27">
        <f t="shared" si="4"/>
        <v>0.15264307501167987</v>
      </c>
      <c r="K27">
        <f t="shared" si="1"/>
        <v>0.15851153848101585</v>
      </c>
      <c r="L27">
        <f t="shared" si="5"/>
        <v>1.1717654445405348</v>
      </c>
      <c r="M27">
        <f>'SHW q '!U29</f>
        <v>1.3658825893820992</v>
      </c>
    </row>
    <row r="28" spans="3:13" ht="14.4" x14ac:dyDescent="0.3">
      <c r="C28" s="10"/>
      <c r="D28" s="10" t="s">
        <v>507</v>
      </c>
      <c r="E28">
        <f>'SHW q '!M30</f>
        <v>1.1553260554339411</v>
      </c>
      <c r="F28">
        <f t="shared" si="2"/>
        <v>0.14438260321187515</v>
      </c>
      <c r="G28">
        <f t="shared" si="0"/>
        <v>0.39028249090698208</v>
      </c>
      <c r="H28">
        <f t="shared" si="3"/>
        <v>1.4773980864646066</v>
      </c>
      <c r="I28">
        <f>'CAPE calculation'!P229</f>
        <v>1.2245223880405325</v>
      </c>
      <c r="J28">
        <f t="shared" si="4"/>
        <v>0.20255088065701887</v>
      </c>
      <c r="K28">
        <f t="shared" si="1"/>
        <v>0.20841934412635485</v>
      </c>
      <c r="L28">
        <f t="shared" si="5"/>
        <v>1.2317295798290502</v>
      </c>
      <c r="M28">
        <f>'SHW q '!U30</f>
        <v>1.4431765894616646</v>
      </c>
    </row>
    <row r="29" spans="3:13" ht="14.4" x14ac:dyDescent="0.3">
      <c r="C29" s="10"/>
      <c r="D29" s="10" t="s">
        <v>508</v>
      </c>
      <c r="E29">
        <f>'SHW q '!M31</f>
        <v>1.1758687339283238</v>
      </c>
      <c r="F29">
        <f t="shared" si="2"/>
        <v>0.16200722243712057</v>
      </c>
      <c r="G29">
        <f t="shared" si="0"/>
        <v>0.40790711013222752</v>
      </c>
      <c r="H29">
        <f t="shared" si="3"/>
        <v>1.5036674792093754</v>
      </c>
      <c r="I29">
        <f>'CAPE calculation'!P230</f>
        <v>1.2130645255820944</v>
      </c>
      <c r="J29">
        <f t="shared" si="4"/>
        <v>0.19314982358593194</v>
      </c>
      <c r="K29">
        <f t="shared" si="1"/>
        <v>0.19901828705526792</v>
      </c>
      <c r="L29">
        <f t="shared" si="5"/>
        <v>1.2202042796389454</v>
      </c>
      <c r="M29">
        <f>'SHW q '!U31</f>
        <v>1.4688374949250971</v>
      </c>
    </row>
    <row r="30" spans="3:13" ht="14.4" x14ac:dyDescent="0.3">
      <c r="C30" s="10">
        <v>1906</v>
      </c>
      <c r="D30" s="10" t="s">
        <v>505</v>
      </c>
      <c r="E30">
        <f>'SHW q '!M32</f>
        <v>1.1177883459538549</v>
      </c>
      <c r="F30">
        <f t="shared" si="2"/>
        <v>0.11135204192136433</v>
      </c>
      <c r="G30">
        <f t="shared" si="0"/>
        <v>0.35725192961647129</v>
      </c>
      <c r="H30">
        <f t="shared" si="3"/>
        <v>1.4293959316657057</v>
      </c>
      <c r="I30">
        <f>'CAPE calculation'!P231</f>
        <v>1.19197554968582</v>
      </c>
      <c r="J30">
        <f t="shared" si="4"/>
        <v>0.1756120564242436</v>
      </c>
      <c r="K30">
        <f t="shared" si="1"/>
        <v>0.18148051989357958</v>
      </c>
      <c r="L30">
        <f t="shared" si="5"/>
        <v>1.1989911800064352</v>
      </c>
      <c r="M30">
        <f>'SHW q '!U32</f>
        <v>1.3962863256362497</v>
      </c>
    </row>
    <row r="31" spans="3:13" ht="14.4" x14ac:dyDescent="0.3">
      <c r="C31" s="10"/>
      <c r="D31" s="10" t="s">
        <v>506</v>
      </c>
      <c r="E31">
        <f>'SHW q '!M33</f>
        <v>1.0623971069628686</v>
      </c>
      <c r="F31">
        <f t="shared" si="2"/>
        <v>6.0527776621554903E-2</v>
      </c>
      <c r="G31">
        <f t="shared" si="0"/>
        <v>0.30642766431666185</v>
      </c>
      <c r="H31">
        <f t="shared" si="3"/>
        <v>1.3585631913260536</v>
      </c>
      <c r="I31">
        <f>'CAPE calculation'!P232</f>
        <v>1.123464469529589</v>
      </c>
      <c r="J31">
        <f t="shared" si="4"/>
        <v>0.11641718733639771</v>
      </c>
      <c r="K31">
        <f t="shared" si="1"/>
        <v>0.12228565080573368</v>
      </c>
      <c r="L31">
        <f t="shared" si="5"/>
        <v>1.1300768630460862</v>
      </c>
      <c r="M31">
        <f>'SHW q '!U33</f>
        <v>1.3270943092378638</v>
      </c>
    </row>
    <row r="32" spans="3:13" ht="14.4" x14ac:dyDescent="0.3">
      <c r="C32" s="10"/>
      <c r="D32" s="10" t="s">
        <v>507</v>
      </c>
      <c r="E32">
        <f>'SHW q '!M34</f>
        <v>1.1200478245911358</v>
      </c>
      <c r="F32">
        <f t="shared" si="2"/>
        <v>0.11337138492316144</v>
      </c>
      <c r="G32">
        <f t="shared" si="0"/>
        <v>0.35927127261826841</v>
      </c>
      <c r="H32">
        <f t="shared" si="3"/>
        <v>1.4322852886566833</v>
      </c>
      <c r="I32">
        <f>'CAPE calculation'!P233</f>
        <v>1.1850098949193364</v>
      </c>
      <c r="J32">
        <f t="shared" si="4"/>
        <v>0.16975112469513218</v>
      </c>
      <c r="K32">
        <f t="shared" si="1"/>
        <v>0.17561958816446815</v>
      </c>
      <c r="L32">
        <f t="shared" si="5"/>
        <v>1.1919845273698231</v>
      </c>
      <c r="M32">
        <f>'SHW q '!U34</f>
        <v>1.3991087554242525</v>
      </c>
    </row>
    <row r="33" spans="3:13" ht="14.4" x14ac:dyDescent="0.3">
      <c r="C33" s="10"/>
      <c r="D33" s="10" t="s">
        <v>508</v>
      </c>
      <c r="E33">
        <f>'SHW q '!M35</f>
        <v>1.074686258193533</v>
      </c>
      <c r="F33">
        <f t="shared" si="2"/>
        <v>7.2028766139071679E-2</v>
      </c>
      <c r="G33">
        <f t="shared" si="0"/>
        <v>0.31792865383417862</v>
      </c>
      <c r="H33">
        <f t="shared" si="3"/>
        <v>1.3742782082488203</v>
      </c>
      <c r="I33">
        <f>'CAPE calculation'!P234</f>
        <v>1.0865088370579132</v>
      </c>
      <c r="J33">
        <f t="shared" si="4"/>
        <v>8.2969654190624575E-2</v>
      </c>
      <c r="K33">
        <f t="shared" si="1"/>
        <v>8.8838117659960553E-2</v>
      </c>
      <c r="L33">
        <f t="shared" si="5"/>
        <v>1.0929037201936362</v>
      </c>
      <c r="M33">
        <f>'SHW q '!U35</f>
        <v>1.3424453136379053</v>
      </c>
    </row>
    <row r="34" spans="3:13" ht="14.4" x14ac:dyDescent="0.3">
      <c r="C34" s="10">
        <v>1907</v>
      </c>
      <c r="D34" s="10" t="s">
        <v>505</v>
      </c>
      <c r="E34">
        <f>'SHW q '!M36</f>
        <v>0.90030604157215022</v>
      </c>
      <c r="F34">
        <f t="shared" si="2"/>
        <v>-0.10502052726915105</v>
      </c>
      <c r="G34">
        <f t="shared" si="0"/>
        <v>0.14087936042595589</v>
      </c>
      <c r="H34">
        <f t="shared" si="3"/>
        <v>1.1512857489841939</v>
      </c>
      <c r="I34">
        <f>'CAPE calculation'!P235</f>
        <v>0.9022779152975966</v>
      </c>
      <c r="J34">
        <f t="shared" si="4"/>
        <v>-0.10283269628965111</v>
      </c>
      <c r="K34">
        <f t="shared" si="1"/>
        <v>-9.6964232820315133E-2</v>
      </c>
      <c r="L34">
        <f t="shared" si="5"/>
        <v>0.90758846743253918</v>
      </c>
      <c r="M34">
        <f>'SHW q '!U36</f>
        <v>1.124618107967633</v>
      </c>
    </row>
    <row r="35" spans="3:13" ht="14.4" x14ac:dyDescent="0.3">
      <c r="C35" s="10"/>
      <c r="D35" s="10" t="s">
        <v>506</v>
      </c>
      <c r="E35">
        <f>'SHW q '!M37</f>
        <v>0.8313452806250099</v>
      </c>
      <c r="F35">
        <f t="shared" si="2"/>
        <v>-0.18471007027254002</v>
      </c>
      <c r="G35">
        <f t="shared" si="0"/>
        <v>6.1189817422566933E-2</v>
      </c>
      <c r="H35">
        <f t="shared" si="3"/>
        <v>1.0631006900692186</v>
      </c>
      <c r="I35">
        <f>'CAPE calculation'!P236</f>
        <v>0.8070698038603511</v>
      </c>
      <c r="J35">
        <f t="shared" si="4"/>
        <v>-0.21434511648470483</v>
      </c>
      <c r="K35">
        <f t="shared" si="1"/>
        <v>-0.20847665301536886</v>
      </c>
      <c r="L35">
        <f t="shared" si="5"/>
        <v>0.81181998803007516</v>
      </c>
      <c r="M35">
        <f>'SHW q '!U37</f>
        <v>1.0384757109167897</v>
      </c>
    </row>
    <row r="36" spans="3:13" ht="14.4" x14ac:dyDescent="0.3">
      <c r="C36" s="10"/>
      <c r="D36" s="10" t="s">
        <v>507</v>
      </c>
      <c r="E36">
        <f>'SHW q '!M38</f>
        <v>0.77714488796895986</v>
      </c>
      <c r="F36">
        <f t="shared" si="2"/>
        <v>-0.25212847499552365</v>
      </c>
      <c r="G36">
        <f t="shared" si="0"/>
        <v>-6.2285873004166992E-3</v>
      </c>
      <c r="H36">
        <f t="shared" si="3"/>
        <v>0.99379077013877759</v>
      </c>
      <c r="I36">
        <f>'CAPE calculation'!P237</f>
        <v>0.75601321691743506</v>
      </c>
      <c r="J36">
        <f t="shared" si="4"/>
        <v>-0.27969642026040464</v>
      </c>
      <c r="K36">
        <f t="shared" si="1"/>
        <v>-0.27382795679106864</v>
      </c>
      <c r="L36">
        <f t="shared" si="5"/>
        <v>0.76046289648409227</v>
      </c>
      <c r="M36">
        <f>'SHW q '!U38</f>
        <v>0.97077124129720538</v>
      </c>
    </row>
    <row r="37" spans="3:13" ht="14.4" x14ac:dyDescent="0.3">
      <c r="C37" s="10"/>
      <c r="D37" s="10" t="s">
        <v>508</v>
      </c>
      <c r="E37">
        <f>'SHW q '!M39</f>
        <v>0.67438247653239358</v>
      </c>
      <c r="F37">
        <f t="shared" si="2"/>
        <v>-0.39395785642152786</v>
      </c>
      <c r="G37">
        <f t="shared" si="0"/>
        <v>-0.14805796872642091</v>
      </c>
      <c r="H37">
        <f t="shared" si="3"/>
        <v>0.8623811223577037</v>
      </c>
      <c r="I37">
        <f>'CAPE calculation'!P238</f>
        <v>0.69431124950894496</v>
      </c>
      <c r="J37">
        <f t="shared" si="4"/>
        <v>-0.36483493269113643</v>
      </c>
      <c r="K37">
        <f t="shared" si="1"/>
        <v>-0.35896646922180042</v>
      </c>
      <c r="L37">
        <f t="shared" si="5"/>
        <v>0.6983977687796491</v>
      </c>
      <c r="M37">
        <f>'SHW q '!U39</f>
        <v>0.8424054818959108</v>
      </c>
    </row>
    <row r="38" spans="3:13" ht="14.4" x14ac:dyDescent="0.3">
      <c r="C38" s="10">
        <v>1908</v>
      </c>
      <c r="D38" s="10" t="s">
        <v>505</v>
      </c>
      <c r="E38">
        <f>'SHW q '!M40</f>
        <v>0.72728436344177572</v>
      </c>
      <c r="F38">
        <f t="shared" si="2"/>
        <v>-0.31843773151408739</v>
      </c>
      <c r="G38">
        <f t="shared" si="0"/>
        <v>-7.253784381898043E-2</v>
      </c>
      <c r="H38">
        <f t="shared" si="3"/>
        <v>0.93003055008651259</v>
      </c>
      <c r="I38">
        <f>'CAPE calculation'!P239</f>
        <v>0.73351128002721633</v>
      </c>
      <c r="J38">
        <f t="shared" si="4"/>
        <v>-0.30991230315713331</v>
      </c>
      <c r="K38">
        <f t="shared" si="1"/>
        <v>-0.3040438396877973</v>
      </c>
      <c r="L38">
        <f t="shared" si="5"/>
        <v>0.73782851956961193</v>
      </c>
      <c r="M38">
        <f>'SHW q '!U40</f>
        <v>0.90848792188493432</v>
      </c>
    </row>
    <row r="39" spans="3:13" ht="14.4" x14ac:dyDescent="0.3">
      <c r="C39" s="10"/>
      <c r="D39" s="10" t="s">
        <v>506</v>
      </c>
      <c r="E39">
        <f>'SHW q '!M41</f>
        <v>0.80952973298270836</v>
      </c>
      <c r="F39">
        <f t="shared" si="2"/>
        <v>-0.21130177648004375</v>
      </c>
      <c r="G39">
        <f t="shared" si="0"/>
        <v>3.4598111215063204E-2</v>
      </c>
      <c r="H39">
        <f t="shared" si="3"/>
        <v>1.0352035884758437</v>
      </c>
      <c r="I39">
        <f>'CAPE calculation'!P240</f>
        <v>0.79821256795842555</v>
      </c>
      <c r="J39">
        <f t="shared" si="4"/>
        <v>-0.2253803411163347</v>
      </c>
      <c r="K39">
        <f t="shared" si="1"/>
        <v>-0.21951187764699873</v>
      </c>
      <c r="L39">
        <f t="shared" si="5"/>
        <v>0.80291062094746657</v>
      </c>
      <c r="M39">
        <f>'SHW q '!U41</f>
        <v>1.0112247998033639</v>
      </c>
    </row>
    <row r="40" spans="3:13" ht="14.4" x14ac:dyDescent="0.3">
      <c r="C40" s="10"/>
      <c r="D40" s="10" t="s">
        <v>507</v>
      </c>
      <c r="E40">
        <f>'SHW q '!M42</f>
        <v>0.86647051549621856</v>
      </c>
      <c r="F40">
        <f t="shared" si="2"/>
        <v>-0.14332719753037618</v>
      </c>
      <c r="G40">
        <f t="shared" si="0"/>
        <v>0.10257269016473078</v>
      </c>
      <c r="H40">
        <f t="shared" si="3"/>
        <v>1.1080178409819557</v>
      </c>
      <c r="I40">
        <f>'CAPE calculation'!P241</f>
        <v>0.8376709570896459</v>
      </c>
      <c r="J40">
        <f t="shared" si="4"/>
        <v>-0.17712990824594016</v>
      </c>
      <c r="K40">
        <f t="shared" si="1"/>
        <v>-0.17126144477660418</v>
      </c>
      <c r="L40">
        <f t="shared" si="5"/>
        <v>0.84260125097596428</v>
      </c>
      <c r="M40">
        <f>'SHW q '!U42</f>
        <v>1.0823524298975893</v>
      </c>
    </row>
    <row r="41" spans="3:13" ht="14.4" x14ac:dyDescent="0.3">
      <c r="C41" s="10"/>
      <c r="D41" s="10" t="s">
        <v>508</v>
      </c>
      <c r="E41">
        <f>'SHW q '!M43</f>
        <v>0.95854415663868331</v>
      </c>
      <c r="F41">
        <f t="shared" si="2"/>
        <v>-4.2339649076928297E-2</v>
      </c>
      <c r="G41">
        <f t="shared" si="0"/>
        <v>0.20356023861817865</v>
      </c>
      <c r="H41">
        <f t="shared" si="3"/>
        <v>1.2257589934452864</v>
      </c>
      <c r="I41">
        <f>'CAPE calculation'!P242</f>
        <v>0.89133631014794734</v>
      </c>
      <c r="J41">
        <f t="shared" si="4"/>
        <v>-0.11503347026175788</v>
      </c>
      <c r="K41">
        <f t="shared" si="1"/>
        <v>-0.1091650067924219</v>
      </c>
      <c r="L41">
        <f t="shared" si="5"/>
        <v>0.89658246309545331</v>
      </c>
      <c r="M41">
        <f>'SHW q '!U43</f>
        <v>1.1973663021965137</v>
      </c>
    </row>
    <row r="42" spans="3:13" ht="14.4" x14ac:dyDescent="0.3">
      <c r="C42" s="10">
        <v>1909</v>
      </c>
      <c r="D42" s="10" t="s">
        <v>505</v>
      </c>
      <c r="E42">
        <f>'SHW q '!M44</f>
        <v>0.92072745997537508</v>
      </c>
      <c r="F42">
        <f t="shared" si="2"/>
        <v>-8.2591204026791432E-2</v>
      </c>
      <c r="G42">
        <f t="shared" si="0"/>
        <v>0.16330868366831552</v>
      </c>
      <c r="H42">
        <f t="shared" si="3"/>
        <v>1.1774000777746803</v>
      </c>
      <c r="I42">
        <f>'CAPE calculation'!P243</f>
        <v>0.87550907751385465</v>
      </c>
      <c r="J42">
        <f t="shared" si="4"/>
        <v>-0.13294975893322031</v>
      </c>
      <c r="K42">
        <f t="shared" si="1"/>
        <v>-0.12708129546388433</v>
      </c>
      <c r="L42">
        <f t="shared" si="5"/>
        <v>0.88066207585496925</v>
      </c>
      <c r="M42">
        <f>'SHW q '!U44</f>
        <v>1.1501275412782719</v>
      </c>
    </row>
    <row r="43" spans="3:13" ht="14.4" x14ac:dyDescent="0.3">
      <c r="C43" s="10"/>
      <c r="D43" s="10" t="s">
        <v>506</v>
      </c>
      <c r="E43">
        <f>'SHW q '!M45</f>
        <v>1.0051894369602445</v>
      </c>
      <c r="F43">
        <f t="shared" si="2"/>
        <v>5.1760182359907201E-3</v>
      </c>
      <c r="G43">
        <f t="shared" si="0"/>
        <v>0.25107590593109769</v>
      </c>
      <c r="H43">
        <f t="shared" si="3"/>
        <v>1.2854076506927816</v>
      </c>
      <c r="I43">
        <f>'CAPE calculation'!P244</f>
        <v>0.91826611244112499</v>
      </c>
      <c r="J43">
        <f t="shared" si="4"/>
        <v>-8.5268047536087618E-2</v>
      </c>
      <c r="K43">
        <f t="shared" si="1"/>
        <v>-7.9399584066751641E-2</v>
      </c>
      <c r="L43">
        <f t="shared" si="5"/>
        <v>0.92367076657394975</v>
      </c>
      <c r="M43">
        <f>'SHW q '!U45</f>
        <v>1.2556332963946752</v>
      </c>
    </row>
    <row r="44" spans="3:13" ht="14.4" x14ac:dyDescent="0.3">
      <c r="C44" s="10"/>
      <c r="D44" s="10" t="s">
        <v>507</v>
      </c>
      <c r="E44">
        <f>'SHW q '!M46</f>
        <v>1.0386491190671019</v>
      </c>
      <c r="F44">
        <f t="shared" si="2"/>
        <v>3.7920944846367009E-2</v>
      </c>
      <c r="G44">
        <f t="shared" si="0"/>
        <v>0.28382083254147394</v>
      </c>
      <c r="H44">
        <f t="shared" si="3"/>
        <v>1.3281949401214943</v>
      </c>
      <c r="I44">
        <f>'CAPE calculation'!P245</f>
        <v>0.93079586167186712</v>
      </c>
      <c r="J44">
        <f t="shared" si="4"/>
        <v>-7.171529355457236E-2</v>
      </c>
      <c r="K44">
        <f t="shared" si="1"/>
        <v>-6.5846830085236382E-2</v>
      </c>
      <c r="L44">
        <f t="shared" si="5"/>
        <v>0.93627426235816447</v>
      </c>
      <c r="M44">
        <f>'SHW q '!U46</f>
        <v>1.2974294886300426</v>
      </c>
    </row>
    <row r="45" spans="3:13" ht="14.4" x14ac:dyDescent="0.3">
      <c r="C45" s="10"/>
      <c r="D45" s="10" t="s">
        <v>508</v>
      </c>
      <c r="E45">
        <f>'SHW q '!M47</f>
        <v>1.0433301288745709</v>
      </c>
      <c r="F45">
        <f t="shared" si="2"/>
        <v>4.2417644513009514E-2</v>
      </c>
      <c r="G45">
        <f t="shared" si="0"/>
        <v>0.28831753220811646</v>
      </c>
      <c r="H45">
        <f t="shared" si="3"/>
        <v>1.3341808822715475</v>
      </c>
      <c r="I45">
        <f>'CAPE calculation'!P246</f>
        <v>0.8999234903956902</v>
      </c>
      <c r="J45">
        <f t="shared" si="4"/>
        <v>-0.10544552994289356</v>
      </c>
      <c r="K45">
        <f t="shared" si="1"/>
        <v>-9.9577066473557588E-2</v>
      </c>
      <c r="L45">
        <f t="shared" si="5"/>
        <v>0.90522018505282309</v>
      </c>
      <c r="M45">
        <f>'SHW q '!U47</f>
        <v>1.3032767762744317</v>
      </c>
    </row>
    <row r="46" spans="3:13" ht="14.4" x14ac:dyDescent="0.3">
      <c r="C46" s="10">
        <v>1910</v>
      </c>
      <c r="D46" s="10" t="s">
        <v>505</v>
      </c>
      <c r="E46">
        <f>'SHW q '!M48</f>
        <v>1.0463161940427075</v>
      </c>
      <c r="F46">
        <f t="shared" si="2"/>
        <v>4.5275608722448082E-2</v>
      </c>
      <c r="G46">
        <f t="shared" si="0"/>
        <v>0.29117549641755502</v>
      </c>
      <c r="H46">
        <f t="shared" si="3"/>
        <v>1.3379993774441563</v>
      </c>
      <c r="I46">
        <f>'CAPE calculation'!P247</f>
        <v>0.85709177530750724</v>
      </c>
      <c r="J46">
        <f t="shared" si="4"/>
        <v>-0.15421027707771404</v>
      </c>
      <c r="K46">
        <f t="shared" si="1"/>
        <v>-0.14834181360837806</v>
      </c>
      <c r="L46">
        <f t="shared" si="5"/>
        <v>0.8621363746266647</v>
      </c>
      <c r="M46">
        <f>'SHW q '!U48</f>
        <v>1.307006822286112</v>
      </c>
    </row>
    <row r="47" spans="3:13" ht="14.4" x14ac:dyDescent="0.3">
      <c r="C47" s="10"/>
      <c r="D47" s="10" t="s">
        <v>506</v>
      </c>
      <c r="E47">
        <f>'SHW q '!M49</f>
        <v>0.94404422688947476</v>
      </c>
      <c r="F47">
        <f t="shared" si="2"/>
        <v>-5.7582263415576235E-2</v>
      </c>
      <c r="G47">
        <f t="shared" si="0"/>
        <v>0.18831762427953072</v>
      </c>
      <c r="H47">
        <f t="shared" si="3"/>
        <v>1.2072168958576874</v>
      </c>
      <c r="I47">
        <f>'CAPE calculation'!P248</f>
        <v>0.79422974174841376</v>
      </c>
      <c r="J47">
        <f t="shared" si="4"/>
        <v>-0.23038251229766168</v>
      </c>
      <c r="K47">
        <f t="shared" si="1"/>
        <v>-0.22451404882832571</v>
      </c>
      <c r="L47">
        <f t="shared" si="5"/>
        <v>0.79890435295097861</v>
      </c>
      <c r="M47">
        <f>'SHW q '!U49</f>
        <v>1.1792537018059368</v>
      </c>
    </row>
    <row r="48" spans="3:13" ht="14.4" x14ac:dyDescent="0.3">
      <c r="C48" s="10"/>
      <c r="D48" s="10" t="s">
        <v>507</v>
      </c>
      <c r="E48">
        <f>'SHW q '!M50</f>
        <v>0.91294287508603245</v>
      </c>
      <c r="F48">
        <f t="shared" si="2"/>
        <v>-9.1081968706060404E-2</v>
      </c>
      <c r="G48">
        <f t="shared" si="0"/>
        <v>0.15481791898904657</v>
      </c>
      <c r="H48">
        <f t="shared" si="3"/>
        <v>1.1674453721179154</v>
      </c>
      <c r="I48">
        <f>'CAPE calculation'!P249</f>
        <v>0.78892787002319442</v>
      </c>
      <c r="J48">
        <f t="shared" si="4"/>
        <v>-0.23708038180425944</v>
      </c>
      <c r="K48">
        <f t="shared" si="1"/>
        <v>-0.23121191833492347</v>
      </c>
      <c r="L48">
        <f t="shared" si="5"/>
        <v>0.79357127591115251</v>
      </c>
      <c r="M48">
        <f>'SHW q '!U50</f>
        <v>1.1404034200069337</v>
      </c>
    </row>
    <row r="49" spans="3:13" ht="14.4" x14ac:dyDescent="0.3">
      <c r="C49" s="10"/>
      <c r="D49" s="10" t="s">
        <v>508</v>
      </c>
      <c r="E49">
        <f>'SHW q '!M51</f>
        <v>0.91599981299334499</v>
      </c>
      <c r="F49">
        <f t="shared" si="2"/>
        <v>-8.7739118463764545E-2</v>
      </c>
      <c r="G49">
        <f t="shared" si="0"/>
        <v>0.15816076923134242</v>
      </c>
      <c r="H49">
        <f t="shared" si="3"/>
        <v>1.1713544973327954</v>
      </c>
      <c r="I49">
        <f>'CAPE calculation'!P250</f>
        <v>0.83776905726180106</v>
      </c>
      <c r="J49">
        <f t="shared" si="4"/>
        <v>-0.17701280447448076</v>
      </c>
      <c r="K49">
        <f t="shared" si="1"/>
        <v>-0.17114434100514478</v>
      </c>
      <c r="L49">
        <f t="shared" si="5"/>
        <v>0.84269992853793452</v>
      </c>
      <c r="M49">
        <f>'SHW q '!U51</f>
        <v>1.1442219967650027</v>
      </c>
    </row>
    <row r="50" spans="3:13" ht="14.4" x14ac:dyDescent="0.3">
      <c r="C50" s="10">
        <v>1911</v>
      </c>
      <c r="D50" s="10" t="s">
        <v>505</v>
      </c>
      <c r="E50">
        <f>'SHW q '!M52</f>
        <v>0.93961263153786634</v>
      </c>
      <c r="F50">
        <f t="shared" si="2"/>
        <v>-6.2287582760852195E-2</v>
      </c>
      <c r="G50">
        <f t="shared" si="0"/>
        <v>0.18361230493425476</v>
      </c>
      <c r="H50">
        <f t="shared" si="3"/>
        <v>1.2015498978170411</v>
      </c>
      <c r="I50">
        <f>'CAPE calculation'!P251</f>
        <v>0.876339775117846</v>
      </c>
      <c r="J50">
        <f t="shared" si="4"/>
        <v>-0.13200139210921696</v>
      </c>
      <c r="K50">
        <f t="shared" si="1"/>
        <v>-0.12613292863988099</v>
      </c>
      <c r="L50">
        <f t="shared" si="5"/>
        <v>0.88149766270966656</v>
      </c>
      <c r="M50">
        <f>'SHW q '!U52</f>
        <v>1.173717970455183</v>
      </c>
    </row>
    <row r="51" spans="3:13" ht="14.4" x14ac:dyDescent="0.3">
      <c r="C51" s="10"/>
      <c r="D51" s="10" t="s">
        <v>506</v>
      </c>
      <c r="E51">
        <f>'SHW q '!M53</f>
        <v>0.97244768444434904</v>
      </c>
      <c r="F51">
        <f t="shared" si="2"/>
        <v>-2.7938999852370541E-2</v>
      </c>
      <c r="G51">
        <f t="shared" si="0"/>
        <v>0.21796088784273643</v>
      </c>
      <c r="H51">
        <f t="shared" si="3"/>
        <v>1.2435384291972853</v>
      </c>
      <c r="I51">
        <f>'CAPE calculation'!P252</f>
        <v>0.9350006876608925</v>
      </c>
      <c r="J51">
        <f t="shared" si="4"/>
        <v>-6.7208014227525315E-2</v>
      </c>
      <c r="K51">
        <f t="shared" si="1"/>
        <v>-6.1339550758189337E-2</v>
      </c>
      <c r="L51">
        <f t="shared" si="5"/>
        <v>0.94050383676145832</v>
      </c>
      <c r="M51">
        <f>'SHW q '!U53</f>
        <v>1.2147339065586691</v>
      </c>
    </row>
    <row r="52" spans="3:13" ht="14.4" x14ac:dyDescent="0.3">
      <c r="C52" s="10"/>
      <c r="D52" s="10" t="s">
        <v>507</v>
      </c>
      <c r="E52">
        <f>'SHW q '!M54</f>
        <v>0.86969796305999958</v>
      </c>
      <c r="F52">
        <f t="shared" si="2"/>
        <v>-0.13960929650713252</v>
      </c>
      <c r="G52">
        <f t="shared" si="0"/>
        <v>0.10629059118797443</v>
      </c>
      <c r="H52">
        <f t="shared" si="3"/>
        <v>1.1121450090939082</v>
      </c>
      <c r="I52">
        <f>'CAPE calculation'!P253</f>
        <v>0.79327429748166023</v>
      </c>
      <c r="J52">
        <f t="shared" si="4"/>
        <v>-0.23158621869273904</v>
      </c>
      <c r="K52">
        <f t="shared" si="1"/>
        <v>-0.22571775522340307</v>
      </c>
      <c r="L52">
        <f t="shared" si="5"/>
        <v>0.7979432852100109</v>
      </c>
      <c r="M52">
        <f>'SHW q '!U54</f>
        <v>1.0863839989476047</v>
      </c>
    </row>
    <row r="53" spans="3:13" ht="14.4" x14ac:dyDescent="0.3">
      <c r="C53" s="10"/>
      <c r="D53" s="10" t="s">
        <v>508</v>
      </c>
      <c r="E53">
        <f>'SHW q '!M55</f>
        <v>0.91154905740672276</v>
      </c>
      <c r="F53">
        <f t="shared" si="2"/>
        <v>-9.2609865788682647E-2</v>
      </c>
      <c r="G53">
        <f t="shared" si="0"/>
        <v>0.15329002190642432</v>
      </c>
      <c r="H53">
        <f t="shared" si="3"/>
        <v>1.1656629977287918</v>
      </c>
      <c r="I53">
        <f>'CAPE calculation'!P254</f>
        <v>0.85016691477101169</v>
      </c>
      <c r="J53">
        <f t="shared" si="4"/>
        <v>-0.16232257845706496</v>
      </c>
      <c r="K53">
        <f t="shared" si="1"/>
        <v>-0.15645411498772899</v>
      </c>
      <c r="L53">
        <f t="shared" si="5"/>
        <v>0.8551707563233184</v>
      </c>
      <c r="M53">
        <f>'SHW q '!U55</f>
        <v>1.1386623313893123</v>
      </c>
    </row>
    <row r="54" spans="3:13" ht="14.4" x14ac:dyDescent="0.3">
      <c r="C54" s="10">
        <v>1912</v>
      </c>
      <c r="D54" s="10" t="s">
        <v>505</v>
      </c>
      <c r="E54">
        <f>'SHW q '!M56</f>
        <v>0.94913536979038815</v>
      </c>
      <c r="F54">
        <f t="shared" si="2"/>
        <v>-5.2203845876511862E-2</v>
      </c>
      <c r="G54">
        <f t="shared" si="0"/>
        <v>0.19369604181859509</v>
      </c>
      <c r="H54">
        <f t="shared" si="3"/>
        <v>1.2137273045378607</v>
      </c>
      <c r="I54">
        <f>'CAPE calculation'!P255</f>
        <v>0.8329453915375814</v>
      </c>
      <c r="J54">
        <f t="shared" si="4"/>
        <v>-0.18278719534166088</v>
      </c>
      <c r="K54">
        <f t="shared" si="1"/>
        <v>-0.1769187318723249</v>
      </c>
      <c r="L54">
        <f t="shared" si="5"/>
        <v>0.83784787208412292</v>
      </c>
      <c r="M54">
        <f>'SHW q '!U56</f>
        <v>1.1856133075757924</v>
      </c>
    </row>
    <row r="55" spans="3:13" ht="14.4" x14ac:dyDescent="0.3">
      <c r="C55" s="10"/>
      <c r="D55" s="10" t="s">
        <v>506</v>
      </c>
      <c r="E55">
        <f>'SHW q '!M57</f>
        <v>0.9682986552623446</v>
      </c>
      <c r="F55">
        <f t="shared" si="2"/>
        <v>-3.2214711127007467E-2</v>
      </c>
      <c r="G55">
        <f t="shared" si="0"/>
        <v>0.21368517656809949</v>
      </c>
      <c r="H55">
        <f t="shared" si="3"/>
        <v>1.2382327687342944</v>
      </c>
      <c r="I55">
        <f>'CAPE calculation'!P256</f>
        <v>0.84191051954516549</v>
      </c>
      <c r="J55">
        <f t="shared" si="4"/>
        <v>-0.17208154171103907</v>
      </c>
      <c r="K55">
        <f t="shared" si="1"/>
        <v>-0.16621307824170309</v>
      </c>
      <c r="L55">
        <f t="shared" si="5"/>
        <v>0.84686576629475097</v>
      </c>
      <c r="M55">
        <f>'SHW q '!U57</f>
        <v>1.2095511429948256</v>
      </c>
    </row>
    <row r="56" spans="3:13" ht="14.4" x14ac:dyDescent="0.3">
      <c r="C56" s="10"/>
      <c r="D56" s="10" t="s">
        <v>507</v>
      </c>
      <c r="E56">
        <f>'SHW q '!M58</f>
        <v>0.98709647347645957</v>
      </c>
      <c r="F56">
        <f t="shared" si="2"/>
        <v>-1.2987500174888719E-2</v>
      </c>
      <c r="G56">
        <f t="shared" si="0"/>
        <v>0.23291238752021823</v>
      </c>
      <c r="H56">
        <f t="shared" si="3"/>
        <v>1.2622708838002719</v>
      </c>
      <c r="I56">
        <f>'CAPE calculation'!P257</f>
        <v>0.8507856666354553</v>
      </c>
      <c r="J56">
        <f t="shared" si="4"/>
        <v>-0.16159504272385303</v>
      </c>
      <c r="K56">
        <f t="shared" si="1"/>
        <v>-0.15572657925451705</v>
      </c>
      <c r="L56">
        <f t="shared" si="5"/>
        <v>0.85579314998590317</v>
      </c>
      <c r="M56">
        <f>'SHW q '!U58</f>
        <v>1.2330324546574256</v>
      </c>
    </row>
    <row r="57" spans="3:13" ht="14.4" x14ac:dyDescent="0.3">
      <c r="C57" s="10"/>
      <c r="D57" s="10" t="s">
        <v>508</v>
      </c>
      <c r="E57">
        <f>'SHW q '!M59</f>
        <v>0.93017332480056458</v>
      </c>
      <c r="F57">
        <f t="shared" si="2"/>
        <v>-7.2384339446411525E-2</v>
      </c>
      <c r="G57">
        <f t="shared" si="0"/>
        <v>0.17351554824869542</v>
      </c>
      <c r="H57">
        <f t="shared" si="3"/>
        <v>1.1894791809439553</v>
      </c>
      <c r="I57">
        <f>'CAPE calculation'!P258</f>
        <v>0.81768278442620146</v>
      </c>
      <c r="J57">
        <f t="shared" si="4"/>
        <v>-0.20128081169096523</v>
      </c>
      <c r="K57">
        <f t="shared" si="1"/>
        <v>-0.19541234822162926</v>
      </c>
      <c r="L57">
        <f t="shared" si="5"/>
        <v>0.8224954335921828</v>
      </c>
      <c r="M57">
        <f>'SHW q '!U59</f>
        <v>1.1619268518874426</v>
      </c>
    </row>
    <row r="58" spans="3:13" ht="14.4" x14ac:dyDescent="0.3">
      <c r="C58" s="10">
        <v>1913</v>
      </c>
      <c r="D58" s="10" t="s">
        <v>505</v>
      </c>
      <c r="E58">
        <f>'SHW q '!M60</f>
        <v>0.95000149863741612</v>
      </c>
      <c r="F58">
        <f t="shared" si="2"/>
        <v>-5.1291716875725209E-2</v>
      </c>
      <c r="G58">
        <f t="shared" si="0"/>
        <v>0.19460817081938175</v>
      </c>
      <c r="H58">
        <f t="shared" si="3"/>
        <v>1.2148348854629272</v>
      </c>
      <c r="I58">
        <f>'CAPE calculation'!P259</f>
        <v>0.76004619657247519</v>
      </c>
      <c r="J58">
        <f t="shared" si="4"/>
        <v>-0.27437606258530822</v>
      </c>
      <c r="K58">
        <f t="shared" si="1"/>
        <v>-0.26850759911597222</v>
      </c>
      <c r="L58">
        <f t="shared" si="5"/>
        <v>0.76451961311457428</v>
      </c>
      <c r="M58">
        <f>'SHW q '!U60</f>
        <v>1.1866952332102132</v>
      </c>
    </row>
    <row r="59" spans="3:13" ht="14.4" x14ac:dyDescent="0.3">
      <c r="C59" s="10"/>
      <c r="D59" s="10" t="s">
        <v>506</v>
      </c>
      <c r="E59">
        <f>'SHW q '!M61</f>
        <v>0.86184002656940628</v>
      </c>
      <c r="F59">
        <f t="shared" si="2"/>
        <v>-0.14868560956750104</v>
      </c>
      <c r="G59">
        <f t="shared" si="0"/>
        <v>9.7214278127605913E-2</v>
      </c>
      <c r="H59">
        <f t="shared" si="3"/>
        <v>1.1020965034965835</v>
      </c>
      <c r="I59">
        <f>'CAPE calculation'!P260</f>
        <v>0.70198245592023989</v>
      </c>
      <c r="J59">
        <f t="shared" si="4"/>
        <v>-0.3538468668352302</v>
      </c>
      <c r="K59">
        <f t="shared" si="1"/>
        <v>-0.3479784033658942</v>
      </c>
      <c r="L59">
        <f t="shared" si="5"/>
        <v>0.70611412573812515</v>
      </c>
      <c r="M59">
        <f>'SHW q '!U61</f>
        <v>1.0765682504570704</v>
      </c>
    </row>
    <row r="60" spans="3:13" ht="14.4" x14ac:dyDescent="0.3">
      <c r="C60" s="10"/>
      <c r="D60" s="10" t="s">
        <v>507</v>
      </c>
      <c r="E60">
        <f>'SHW q '!M62</f>
        <v>0.890372407246659</v>
      </c>
      <c r="F60">
        <f t="shared" si="2"/>
        <v>-0.11611546866690264</v>
      </c>
      <c r="G60">
        <f t="shared" si="0"/>
        <v>0.12978441902820431</v>
      </c>
      <c r="H60">
        <f t="shared" si="3"/>
        <v>1.1385829000567476</v>
      </c>
      <c r="I60">
        <f>'CAPE calculation'!P261</f>
        <v>0.7234338607541414</v>
      </c>
      <c r="J60">
        <f t="shared" si="4"/>
        <v>-0.32374615277117208</v>
      </c>
      <c r="K60">
        <f t="shared" si="1"/>
        <v>-0.31787768930183607</v>
      </c>
      <c r="L60">
        <f t="shared" si="5"/>
        <v>0.72769178746228935</v>
      </c>
      <c r="M60">
        <f>'SHW q '!U62</f>
        <v>1.1122094996449918</v>
      </c>
    </row>
    <row r="61" spans="3:13" ht="14.4" x14ac:dyDescent="0.3">
      <c r="C61" s="10"/>
      <c r="D61" s="10" t="s">
        <v>508</v>
      </c>
      <c r="E61">
        <f>'SHW q '!M63</f>
        <v>0.8255620479719763</v>
      </c>
      <c r="F61">
        <f t="shared" si="2"/>
        <v>-0.19169085433763833</v>
      </c>
      <c r="G61">
        <f t="shared" si="0"/>
        <v>5.4209033357468628E-2</v>
      </c>
      <c r="H61">
        <f t="shared" si="3"/>
        <v>1.0557052567065024</v>
      </c>
      <c r="I61">
        <f>'CAPE calculation'!P262</f>
        <v>0.68264745413396188</v>
      </c>
      <c r="J61">
        <f t="shared" si="4"/>
        <v>-0.38177672524533435</v>
      </c>
      <c r="K61">
        <f t="shared" si="1"/>
        <v>-0.37590826177599834</v>
      </c>
      <c r="L61">
        <f t="shared" si="5"/>
        <v>0.68666532361020693</v>
      </c>
      <c r="M61">
        <f>'SHW q '!U63</f>
        <v>1.0312515806056859</v>
      </c>
    </row>
    <row r="62" spans="3:13" ht="14.4" x14ac:dyDescent="0.3">
      <c r="C62" s="10">
        <v>1914</v>
      </c>
      <c r="D62" s="10" t="s">
        <v>505</v>
      </c>
      <c r="E62">
        <f>'SHW q '!M64</f>
        <v>0.80152763664151805</v>
      </c>
      <c r="F62">
        <f t="shared" si="2"/>
        <v>-0.22123582637724878</v>
      </c>
      <c r="G62">
        <f t="shared" si="0"/>
        <v>2.4664061317858171E-2</v>
      </c>
      <c r="H62">
        <f t="shared" si="3"/>
        <v>1.0249707353634472</v>
      </c>
      <c r="I62">
        <f>'CAPE calculation'!P263</f>
        <v>0.71382497497028019</v>
      </c>
      <c r="J62">
        <f t="shared" si="4"/>
        <v>-0.33711747978742634</v>
      </c>
      <c r="K62">
        <f t="shared" si="1"/>
        <v>-0.33124901631809034</v>
      </c>
      <c r="L62">
        <f t="shared" si="5"/>
        <v>0.71802634649953179</v>
      </c>
      <c r="M62">
        <f>'SHW q '!U64</f>
        <v>1.0012289739047735</v>
      </c>
    </row>
    <row r="63" spans="3:13" ht="14.4" x14ac:dyDescent="0.3">
      <c r="C63" s="10"/>
      <c r="D63" s="10" t="s">
        <v>506</v>
      </c>
      <c r="E63">
        <f>'SHW q '!M65</f>
        <v>0.78004178141357361</v>
      </c>
      <c r="F63">
        <f t="shared" si="2"/>
        <v>-0.24840779481826405</v>
      </c>
      <c r="G63">
        <f t="shared" si="0"/>
        <v>-2.5079071231570993E-3</v>
      </c>
      <c r="H63">
        <f t="shared" si="3"/>
        <v>0.99749523504860493</v>
      </c>
      <c r="I63">
        <f>'CAPE calculation'!P264</f>
        <v>0.69860393316499281</v>
      </c>
      <c r="J63">
        <f t="shared" si="4"/>
        <v>-0.35867131655798712</v>
      </c>
      <c r="K63">
        <f t="shared" si="1"/>
        <v>-0.35280285308865111</v>
      </c>
      <c r="L63">
        <f t="shared" si="5"/>
        <v>0.70271571795529775</v>
      </c>
      <c r="M63">
        <f>'SHW q '!U65</f>
        <v>0.97438989836961187</v>
      </c>
    </row>
    <row r="64" spans="3:13" ht="14.4" x14ac:dyDescent="0.3">
      <c r="C64" s="10"/>
      <c r="D64" s="10" t="s">
        <v>507</v>
      </c>
      <c r="E64">
        <f>'SHW q '!M66</f>
        <v>0.7338847306187859</v>
      </c>
      <c r="F64">
        <f t="shared" si="2"/>
        <v>-0.30940330545382355</v>
      </c>
      <c r="G64">
        <f t="shared" si="0"/>
        <v>-6.3503417758716596E-2</v>
      </c>
      <c r="H64">
        <f t="shared" si="3"/>
        <v>0.93847091182804365</v>
      </c>
      <c r="I64">
        <f>'CAPE calculation'!P265</f>
        <v>0.64234107698828669</v>
      </c>
      <c r="J64">
        <f t="shared" si="4"/>
        <v>-0.44263584380005749</v>
      </c>
      <c r="K64">
        <f t="shared" si="1"/>
        <v>-0.43676738033072149</v>
      </c>
      <c r="L64">
        <f t="shared" si="5"/>
        <v>0.64612171455009204</v>
      </c>
      <c r="M64">
        <f>'SHW q '!U66</f>
        <v>0.91673277652740548</v>
      </c>
    </row>
    <row r="65" spans="3:13" ht="14.4" x14ac:dyDescent="0.3">
      <c r="C65" s="10"/>
      <c r="D65" s="10" t="s">
        <v>508</v>
      </c>
      <c r="E65">
        <f>'SHW q '!M67</f>
        <v>0.69952041234747731</v>
      </c>
      <c r="F65">
        <f t="shared" si="2"/>
        <v>-0.35736030396215762</v>
      </c>
      <c r="G65">
        <f t="shared" si="0"/>
        <v>-0.11146041626705067</v>
      </c>
      <c r="H65">
        <f t="shared" si="3"/>
        <v>0.89452679941241664</v>
      </c>
      <c r="I65">
        <f>'CAPE calculation'!P266</f>
        <v>0.62264675178248485</v>
      </c>
      <c r="J65">
        <f t="shared" si="4"/>
        <v>-0.47377593259164025</v>
      </c>
      <c r="K65">
        <f t="shared" si="1"/>
        <v>-0.46790746912230424</v>
      </c>
      <c r="L65">
        <f t="shared" si="5"/>
        <v>0.62631147412682264</v>
      </c>
      <c r="M65">
        <f>'SHW q '!U67</f>
        <v>0.8738065572071505</v>
      </c>
    </row>
    <row r="66" spans="3:13" ht="14.4" x14ac:dyDescent="0.3">
      <c r="C66" s="10">
        <v>1915</v>
      </c>
      <c r="D66" s="10" t="s">
        <v>505</v>
      </c>
      <c r="E66">
        <f>'SHW q '!M68</f>
        <v>0.74453388173197566</v>
      </c>
      <c r="F66">
        <f t="shared" si="2"/>
        <v>-0.29499691851552029</v>
      </c>
      <c r="G66">
        <f t="shared" si="0"/>
        <v>-4.9097030820413334E-2</v>
      </c>
      <c r="H66">
        <f t="shared" si="3"/>
        <v>0.95208874326454629</v>
      </c>
      <c r="I66">
        <f>'CAPE calculation'!P267</f>
        <v>0.65524480896768722</v>
      </c>
      <c r="J66">
        <f t="shared" si="4"/>
        <v>-0.42274635902642771</v>
      </c>
      <c r="K66">
        <f t="shared" si="1"/>
        <v>-0.4168778955570917</v>
      </c>
      <c r="L66">
        <f t="shared" si="5"/>
        <v>0.65910139423944991</v>
      </c>
      <c r="M66">
        <f>'SHW q '!U68</f>
        <v>0.93003517329402441</v>
      </c>
    </row>
    <row r="67" spans="3:13" ht="14.4" x14ac:dyDescent="0.3">
      <c r="C67" s="10"/>
      <c r="D67" s="10" t="s">
        <v>506</v>
      </c>
      <c r="E67">
        <f>'SHW q '!M69</f>
        <v>0.76716291466806175</v>
      </c>
      <c r="F67">
        <f t="shared" si="2"/>
        <v>-0.265056095126533</v>
      </c>
      <c r="G67">
        <f t="shared" si="0"/>
        <v>-1.9156207431426042E-2</v>
      </c>
      <c r="H67">
        <f t="shared" si="3"/>
        <v>0.98102610670500046</v>
      </c>
      <c r="I67">
        <f>'CAPE calculation'!P268</f>
        <v>0.68251872272626757</v>
      </c>
      <c r="J67">
        <f t="shared" si="4"/>
        <v>-0.38196531973332842</v>
      </c>
      <c r="K67">
        <f t="shared" si="1"/>
        <v>-0.37609685626399242</v>
      </c>
      <c r="L67">
        <f t="shared" si="5"/>
        <v>0.68653583452592504</v>
      </c>
      <c r="M67">
        <f>'SHW q '!U69</f>
        <v>0.95830225029961491</v>
      </c>
    </row>
    <row r="68" spans="3:13" ht="14.4" x14ac:dyDescent="0.3">
      <c r="C68" s="10"/>
      <c r="D68" s="10" t="s">
        <v>507</v>
      </c>
      <c r="E68">
        <f>'SHW q '!M70</f>
        <v>0.80237855197606278</v>
      </c>
      <c r="F68">
        <f t="shared" si="2"/>
        <v>-0.22017477253206014</v>
      </c>
      <c r="G68">
        <f t="shared" si="0"/>
        <v>2.5725115163046819E-2</v>
      </c>
      <c r="H68">
        <f t="shared" si="3"/>
        <v>1.0260588616816297</v>
      </c>
      <c r="I68">
        <f>'CAPE calculation'!P269</f>
        <v>0.73470284631292471</v>
      </c>
      <c r="J68">
        <f t="shared" si="4"/>
        <v>-0.30828915224754644</v>
      </c>
      <c r="K68">
        <f t="shared" si="1"/>
        <v>-0.30242068877821043</v>
      </c>
      <c r="L68">
        <f t="shared" si="5"/>
        <v>0.73902709907682906</v>
      </c>
      <c r="M68">
        <f>'SHW q '!U70</f>
        <v>1.0022918955662847</v>
      </c>
    </row>
    <row r="69" spans="3:13" ht="14.4" x14ac:dyDescent="0.3">
      <c r="C69" s="10"/>
      <c r="D69" s="10" t="s">
        <v>508</v>
      </c>
      <c r="E69">
        <f>'SHW q '!M71</f>
        <v>0.85361968180720726</v>
      </c>
      <c r="F69">
        <f t="shared" si="2"/>
        <v>-0.15826952184803184</v>
      </c>
      <c r="G69">
        <f t="shared" si="0"/>
        <v>8.763036584707512E-2</v>
      </c>
      <c r="H69">
        <f t="shared" si="3"/>
        <v>1.0915845605133618</v>
      </c>
      <c r="I69">
        <f>'CAPE calculation'!P270</f>
        <v>0.78754211357988346</v>
      </c>
      <c r="J69">
        <f t="shared" si="4"/>
        <v>-0.23883843215046596</v>
      </c>
      <c r="K69">
        <f t="shared" si="1"/>
        <v>-0.23296996868112999</v>
      </c>
      <c r="L69">
        <f t="shared" si="5"/>
        <v>0.79217736329809185</v>
      </c>
      <c r="M69">
        <f>'SHW q '!U71</f>
        <v>1.0662997993455323</v>
      </c>
    </row>
    <row r="70" spans="3:13" ht="14.4" x14ac:dyDescent="0.3">
      <c r="C70" s="10">
        <v>1916</v>
      </c>
      <c r="D70" s="10" t="s">
        <v>505</v>
      </c>
      <c r="E70">
        <f>'SHW q '!M72</f>
        <v>0.7682716684069355</v>
      </c>
      <c r="F70">
        <f t="shared" si="2"/>
        <v>-0.26361187347904225</v>
      </c>
      <c r="G70">
        <f t="shared" ref="G70:G133" si="6">F70-$F$503</f>
        <v>-1.7711985783935291E-2</v>
      </c>
      <c r="H70">
        <f t="shared" si="3"/>
        <v>0.98244394943819946</v>
      </c>
      <c r="I70">
        <f>'CAPE calculation'!P271</f>
        <v>0.74435585323570563</v>
      </c>
      <c r="J70">
        <f t="shared" si="4"/>
        <v>-0.29523606113694795</v>
      </c>
      <c r="K70">
        <f t="shared" ref="K70:K133" si="7">J70-$J$503</f>
        <v>-0.28936759766761194</v>
      </c>
      <c r="L70">
        <f t="shared" si="5"/>
        <v>0.74873692086302768</v>
      </c>
      <c r="M70">
        <f>'SHW q '!U72</f>
        <v>0.95968725103762709</v>
      </c>
    </row>
    <row r="71" spans="3:13" ht="14.4" x14ac:dyDescent="0.3">
      <c r="C71" s="10"/>
      <c r="D71" s="10" t="s">
        <v>506</v>
      </c>
      <c r="E71">
        <f>'SHW q '!M73</f>
        <v>0.73367836719438495</v>
      </c>
      <c r="F71">
        <f t="shared" ref="F71:F134" si="8">LN(E71)</f>
        <v>-0.3096845382349811</v>
      </c>
      <c r="G71">
        <f t="shared" si="6"/>
        <v>-6.3784650539874144E-2</v>
      </c>
      <c r="H71">
        <f t="shared" ref="H71:H134" si="9">EXP(G71)</f>
        <v>0.93820702015270896</v>
      </c>
      <c r="I71">
        <f>'CAPE calculation'!P272</f>
        <v>0.7338975987918902</v>
      </c>
      <c r="J71">
        <f t="shared" ref="J71:J134" si="10">LN(I71)</f>
        <v>-0.30938577128292261</v>
      </c>
      <c r="K71">
        <f t="shared" si="7"/>
        <v>-0.3035173078135866</v>
      </c>
      <c r="L71">
        <f t="shared" ref="L71:L134" si="11">EXP(K71)</f>
        <v>0.7382171120970652</v>
      </c>
      <c r="M71">
        <f>'SHW q '!U73</f>
        <v>0.91647499746874417</v>
      </c>
    </row>
    <row r="72" spans="3:13" ht="14.4" x14ac:dyDescent="0.3">
      <c r="C72" s="10"/>
      <c r="D72" s="10" t="s">
        <v>507</v>
      </c>
      <c r="E72">
        <f>'SHW q '!M74</f>
        <v>0.7128452037858336</v>
      </c>
      <c r="F72">
        <f t="shared" si="8"/>
        <v>-0.33849098762836399</v>
      </c>
      <c r="G72">
        <f t="shared" si="6"/>
        <v>-9.2591099933257037E-2</v>
      </c>
      <c r="H72">
        <f t="shared" si="9"/>
        <v>0.91156616356505271</v>
      </c>
      <c r="I72">
        <f>'CAPE calculation'!P273</f>
        <v>0.73245471008994323</v>
      </c>
      <c r="J72">
        <f t="shared" si="10"/>
        <v>-0.3113537692311667</v>
      </c>
      <c r="K72">
        <f t="shared" si="7"/>
        <v>-0.30548530576183069</v>
      </c>
      <c r="L72">
        <f t="shared" si="11"/>
        <v>0.73676573096108355</v>
      </c>
      <c r="M72">
        <f>'SHW q '!U74</f>
        <v>0.89045123251144997</v>
      </c>
    </row>
    <row r="73" spans="3:13" ht="14.4" x14ac:dyDescent="0.3">
      <c r="C73" s="10"/>
      <c r="D73" s="10" t="s">
        <v>508</v>
      </c>
      <c r="E73">
        <f>'SHW q '!M75</f>
        <v>0.68050179563067104</v>
      </c>
      <c r="F73">
        <f t="shared" si="8"/>
        <v>-0.38492481820097341</v>
      </c>
      <c r="G73">
        <f t="shared" si="6"/>
        <v>-0.13902493050586645</v>
      </c>
      <c r="H73">
        <f t="shared" si="9"/>
        <v>0.87020633350371723</v>
      </c>
      <c r="I73">
        <f>'CAPE calculation'!P274</f>
        <v>0.70226398054613837</v>
      </c>
      <c r="J73">
        <f t="shared" si="10"/>
        <v>-0.35344590497788181</v>
      </c>
      <c r="K73">
        <f t="shared" si="7"/>
        <v>-0.3475774415085458</v>
      </c>
      <c r="L73">
        <f t="shared" si="11"/>
        <v>0.70639730733819728</v>
      </c>
      <c r="M73">
        <f>'SHW q '!U75</f>
        <v>0.85004943489475715</v>
      </c>
    </row>
    <row r="74" spans="3:13" ht="14.4" x14ac:dyDescent="0.3">
      <c r="C74" s="10">
        <v>1917</v>
      </c>
      <c r="D74" s="10" t="s">
        <v>505</v>
      </c>
      <c r="E74">
        <f>'SHW q '!M76</f>
        <v>0.59872513339338795</v>
      </c>
      <c r="F74">
        <f t="shared" si="8"/>
        <v>-0.51295266198643541</v>
      </c>
      <c r="G74">
        <f t="shared" si="6"/>
        <v>-0.26705277429132845</v>
      </c>
      <c r="H74">
        <f t="shared" si="9"/>
        <v>0.76563266467786728</v>
      </c>
      <c r="I74">
        <f>'CAPE calculation'!P275</f>
        <v>0.63835677280925918</v>
      </c>
      <c r="J74">
        <f t="shared" si="10"/>
        <v>-0.44885794690402797</v>
      </c>
      <c r="K74">
        <f t="shared" si="7"/>
        <v>-0.44298948343469197</v>
      </c>
      <c r="L74">
        <f t="shared" si="11"/>
        <v>0.64211395988568143</v>
      </c>
      <c r="M74">
        <f>'SHW q '!U76</f>
        <v>0.7478980431295702</v>
      </c>
    </row>
    <row r="75" spans="3:13" ht="14.4" x14ac:dyDescent="0.3">
      <c r="C75" s="10"/>
      <c r="D75" s="10" t="s">
        <v>506</v>
      </c>
      <c r="E75">
        <f>'SHW q '!M77</f>
        <v>0.53892437143355609</v>
      </c>
      <c r="F75">
        <f t="shared" si="8"/>
        <v>-0.61818003065712124</v>
      </c>
      <c r="G75">
        <f t="shared" si="6"/>
        <v>-0.37228014296201428</v>
      </c>
      <c r="H75">
        <f t="shared" si="9"/>
        <v>0.68916115183260651</v>
      </c>
      <c r="I75">
        <f>'CAPE calculation'!P276</f>
        <v>0.56725343837023678</v>
      </c>
      <c r="J75">
        <f t="shared" si="10"/>
        <v>-0.56694909386812509</v>
      </c>
      <c r="K75">
        <f t="shared" si="7"/>
        <v>-0.56108063039878908</v>
      </c>
      <c r="L75">
        <f t="shared" si="11"/>
        <v>0.57059213136838804</v>
      </c>
      <c r="M75">
        <f>'SHW q '!U77</f>
        <v>0.67319786711736773</v>
      </c>
    </row>
    <row r="76" spans="3:13" ht="14.4" x14ac:dyDescent="0.3">
      <c r="C76" s="10"/>
      <c r="D76" s="10" t="s">
        <v>507</v>
      </c>
      <c r="E76">
        <f>'SHW q '!M78</f>
        <v>0.45114619582127047</v>
      </c>
      <c r="F76">
        <f t="shared" si="8"/>
        <v>-0.79596383275877991</v>
      </c>
      <c r="G76">
        <f t="shared" si="6"/>
        <v>-0.55006394506367295</v>
      </c>
      <c r="H76">
        <f t="shared" si="9"/>
        <v>0.57691291846766624</v>
      </c>
      <c r="I76">
        <f>'CAPE calculation'!P277</f>
        <v>0.49392534446901365</v>
      </c>
      <c r="J76">
        <f t="shared" si="10"/>
        <v>-0.70537089777133355</v>
      </c>
      <c r="K76">
        <f t="shared" si="7"/>
        <v>-0.69950243430199754</v>
      </c>
      <c r="L76">
        <f t="shared" si="11"/>
        <v>0.4968324490851197</v>
      </c>
      <c r="M76">
        <f>'SHW q '!U78</f>
        <v>0.56354967947935541</v>
      </c>
    </row>
    <row r="77" spans="3:13" ht="14.4" x14ac:dyDescent="0.3">
      <c r="C77" s="10"/>
      <c r="D77" s="10" t="s">
        <v>508</v>
      </c>
      <c r="E77">
        <f>'SHW q '!M79</f>
        <v>0.35374204544114385</v>
      </c>
      <c r="F77">
        <f t="shared" si="8"/>
        <v>-1.0391873166629713</v>
      </c>
      <c r="G77">
        <f t="shared" si="6"/>
        <v>-0.79328742896786431</v>
      </c>
      <c r="H77">
        <f t="shared" si="9"/>
        <v>0.45235526246357038</v>
      </c>
      <c r="I77">
        <f>'CAPE calculation'!P278</f>
        <v>0.39899201944380996</v>
      </c>
      <c r="J77">
        <f t="shared" si="10"/>
        <v>-0.91881386368626417</v>
      </c>
      <c r="K77">
        <f t="shared" si="7"/>
        <v>-0.91294540021692816</v>
      </c>
      <c r="L77">
        <f t="shared" si="11"/>
        <v>0.40134037340965378</v>
      </c>
      <c r="M77">
        <f>'SHW q '!U79</f>
        <v>0.44187719673403758</v>
      </c>
    </row>
    <row r="78" spans="3:13" ht="14.4" x14ac:dyDescent="0.3">
      <c r="C78" s="10">
        <v>1918</v>
      </c>
      <c r="D78" s="10" t="s">
        <v>505</v>
      </c>
      <c r="E78">
        <f>'SHW q '!M80</f>
        <v>0.3710503344865842</v>
      </c>
      <c r="F78">
        <f t="shared" si="8"/>
        <v>-0.9914175531068018</v>
      </c>
      <c r="G78">
        <f t="shared" si="6"/>
        <v>-0.74551766541169484</v>
      </c>
      <c r="H78">
        <f t="shared" si="9"/>
        <v>0.47448861001116405</v>
      </c>
      <c r="I78">
        <f>'CAPE calculation'!P279</f>
        <v>0.41639464447559166</v>
      </c>
      <c r="J78">
        <f t="shared" si="10"/>
        <v>-0.87612180381396654</v>
      </c>
      <c r="K78">
        <f t="shared" si="7"/>
        <v>-0.87025334034463053</v>
      </c>
      <c r="L78">
        <f t="shared" si="11"/>
        <v>0.41884542536106767</v>
      </c>
      <c r="M78">
        <f>'SHW q '!U80</f>
        <v>0.46349786168531248</v>
      </c>
    </row>
    <row r="79" spans="3:13" ht="14.4" x14ac:dyDescent="0.3">
      <c r="C79" s="10"/>
      <c r="D79" s="10" t="s">
        <v>506</v>
      </c>
      <c r="E79">
        <f>'SHW q '!M81</f>
        <v>0.36173068214533582</v>
      </c>
      <c r="F79">
        <f t="shared" si="8"/>
        <v>-1.0168553160150637</v>
      </c>
      <c r="G79">
        <f t="shared" si="6"/>
        <v>-0.77095542831995678</v>
      </c>
      <c r="H79">
        <f t="shared" si="9"/>
        <v>0.46257090377514892</v>
      </c>
      <c r="I79">
        <f>'CAPE calculation'!P280</f>
        <v>0.40479771481074112</v>
      </c>
      <c r="J79">
        <f t="shared" si="10"/>
        <v>-0.9043678062551983</v>
      </c>
      <c r="K79">
        <f t="shared" si="7"/>
        <v>-0.8984993427858623</v>
      </c>
      <c r="L79">
        <f t="shared" si="11"/>
        <v>0.40718023945438048</v>
      </c>
      <c r="M79">
        <f>'SHW q '!U81</f>
        <v>0.45185620951486999</v>
      </c>
    </row>
    <row r="80" spans="3:13" ht="14.4" x14ac:dyDescent="0.3">
      <c r="C80" s="10"/>
      <c r="D80" s="10" t="s">
        <v>507</v>
      </c>
      <c r="E80">
        <f>'SHW q '!M82</f>
        <v>0.34954521205235428</v>
      </c>
      <c r="F80">
        <f t="shared" si="8"/>
        <v>-1.0511223635793923</v>
      </c>
      <c r="G80">
        <f t="shared" si="6"/>
        <v>-0.8052224758842853</v>
      </c>
      <c r="H80">
        <f t="shared" si="9"/>
        <v>0.44698847134114589</v>
      </c>
      <c r="I80">
        <f>'CAPE calculation'!P281</f>
        <v>0.38341786656259613</v>
      </c>
      <c r="J80">
        <f t="shared" si="10"/>
        <v>-0.95862984913659366</v>
      </c>
      <c r="K80">
        <f t="shared" si="7"/>
        <v>-0.95276138566725765</v>
      </c>
      <c r="L80">
        <f t="shared" si="11"/>
        <v>0.38567455547775992</v>
      </c>
      <c r="M80">
        <f>'SHW q '!U82</f>
        <v>0.43663471850195329</v>
      </c>
    </row>
    <row r="81" spans="3:13" ht="14.4" x14ac:dyDescent="0.3">
      <c r="C81" s="10"/>
      <c r="D81" s="10" t="s">
        <v>508</v>
      </c>
      <c r="E81">
        <f>'SHW q '!M83</f>
        <v>0.35038947185116986</v>
      </c>
      <c r="F81">
        <f t="shared" si="8"/>
        <v>-1.0487099664581374</v>
      </c>
      <c r="G81">
        <f t="shared" si="6"/>
        <v>-0.80281007876303045</v>
      </c>
      <c r="H81">
        <f t="shared" si="9"/>
        <v>0.44806808674961229</v>
      </c>
      <c r="I81">
        <f>'CAPE calculation'!P282</f>
        <v>0.38273511168775165</v>
      </c>
      <c r="J81">
        <f t="shared" si="10"/>
        <v>-0.96041214346934889</v>
      </c>
      <c r="K81">
        <f t="shared" si="7"/>
        <v>-0.95454368000001288</v>
      </c>
      <c r="L81">
        <f t="shared" si="11"/>
        <v>0.38498778210119128</v>
      </c>
      <c r="M81">
        <f>'SHW q '!U83</f>
        <v>0.43768932639497504</v>
      </c>
    </row>
    <row r="82" spans="3:13" ht="14.4" x14ac:dyDescent="0.3">
      <c r="C82" s="10">
        <v>1919</v>
      </c>
      <c r="D82" s="10" t="s">
        <v>505</v>
      </c>
      <c r="E82">
        <f>'SHW q '!M84</f>
        <v>0.3597732106170517</v>
      </c>
      <c r="F82">
        <f t="shared" si="8"/>
        <v>-1.0222814165549683</v>
      </c>
      <c r="G82">
        <f t="shared" si="6"/>
        <v>-0.77638152885986134</v>
      </c>
      <c r="H82">
        <f t="shared" si="9"/>
        <v>0.46006774488195701</v>
      </c>
      <c r="I82">
        <f>'CAPE calculation'!P283</f>
        <v>0.39701052271624848</v>
      </c>
      <c r="J82">
        <f t="shared" si="10"/>
        <v>-0.92379249306372346</v>
      </c>
      <c r="K82">
        <f t="shared" si="7"/>
        <v>-0.91792402959438746</v>
      </c>
      <c r="L82">
        <f t="shared" si="11"/>
        <v>0.39934721415384183</v>
      </c>
      <c r="M82">
        <f>'SHW q '!U84</f>
        <v>0.44941103218084349</v>
      </c>
    </row>
    <row r="83" spans="3:13" ht="14.4" x14ac:dyDescent="0.3">
      <c r="C83" s="10"/>
      <c r="D83" s="10" t="s">
        <v>506</v>
      </c>
      <c r="E83">
        <f>'SHW q '!M85</f>
        <v>0.39244233893174008</v>
      </c>
      <c r="F83">
        <f t="shared" si="8"/>
        <v>-0.9353656597318708</v>
      </c>
      <c r="G83">
        <f t="shared" si="6"/>
        <v>-0.68946577203676385</v>
      </c>
      <c r="H83">
        <f t="shared" si="9"/>
        <v>0.50184409661537199</v>
      </c>
      <c r="I83">
        <f>'CAPE calculation'!P284</f>
        <v>0.43920564853693356</v>
      </c>
      <c r="J83">
        <f t="shared" si="10"/>
        <v>-0.82278752790200049</v>
      </c>
      <c r="K83">
        <f t="shared" si="7"/>
        <v>-0.81691906443266449</v>
      </c>
      <c r="L83">
        <f t="shared" si="11"/>
        <v>0.44179068852846143</v>
      </c>
      <c r="M83">
        <f>'SHW q '!U85</f>
        <v>0.49021970343007698</v>
      </c>
    </row>
    <row r="84" spans="3:13" ht="14.4" x14ac:dyDescent="0.3">
      <c r="C84" s="10"/>
      <c r="D84" s="10" t="s">
        <v>507</v>
      </c>
      <c r="E84">
        <f>'SHW q '!M86</f>
        <v>0.36976150621405041</v>
      </c>
      <c r="F84">
        <f t="shared" si="8"/>
        <v>-0.99489705897331371</v>
      </c>
      <c r="G84">
        <f t="shared" si="6"/>
        <v>-0.74899717127820675</v>
      </c>
      <c r="H84">
        <f t="shared" si="9"/>
        <v>0.47284049308809534</v>
      </c>
      <c r="I84">
        <f>'CAPE calculation'!P285</f>
        <v>0.41113180915891206</v>
      </c>
      <c r="J84">
        <f t="shared" si="10"/>
        <v>-0.88884141235062919</v>
      </c>
      <c r="K84">
        <f t="shared" si="7"/>
        <v>-0.88297294888129318</v>
      </c>
      <c r="L84">
        <f t="shared" si="11"/>
        <v>0.41355161448702049</v>
      </c>
      <c r="M84">
        <f>'SHW q '!U86</f>
        <v>0.46188792068033924</v>
      </c>
    </row>
    <row r="85" spans="3:13" ht="14.4" x14ac:dyDescent="0.3">
      <c r="C85" s="10"/>
      <c r="D85" s="10" t="s">
        <v>508</v>
      </c>
      <c r="E85">
        <f>'SHW q '!M87</f>
        <v>0.35304781069132135</v>
      </c>
      <c r="F85">
        <f t="shared" si="8"/>
        <v>-1.0411517901682497</v>
      </c>
      <c r="G85">
        <f t="shared" si="6"/>
        <v>-0.7952519024731427</v>
      </c>
      <c r="H85">
        <f t="shared" si="9"/>
        <v>0.45146749481899856</v>
      </c>
      <c r="I85">
        <f>'CAPE calculation'!P286</f>
        <v>0.38717200970266685</v>
      </c>
      <c r="J85">
        <f t="shared" si="10"/>
        <v>-0.9488862151837365</v>
      </c>
      <c r="K85">
        <f t="shared" si="7"/>
        <v>-0.9430177517144005</v>
      </c>
      <c r="L85">
        <f t="shared" si="11"/>
        <v>0.38945079444055813</v>
      </c>
      <c r="M85">
        <f>'SHW q '!U87</f>
        <v>0.44100999276696501</v>
      </c>
    </row>
    <row r="86" spans="3:13" ht="14.4" x14ac:dyDescent="0.3">
      <c r="C86" s="10">
        <v>1920</v>
      </c>
      <c r="D86" s="10" t="s">
        <v>505</v>
      </c>
      <c r="E86">
        <f>'SHW q '!M88</f>
        <v>0.37100369138157835</v>
      </c>
      <c r="F86">
        <f t="shared" si="8"/>
        <v>-0.99154326660862591</v>
      </c>
      <c r="G86">
        <f t="shared" si="6"/>
        <v>-0.74564337891351895</v>
      </c>
      <c r="H86">
        <f t="shared" si="9"/>
        <v>0.47442896413564839</v>
      </c>
      <c r="I86">
        <f>'CAPE calculation'!P287</f>
        <v>0.36546246463116333</v>
      </c>
      <c r="J86">
        <f t="shared" si="10"/>
        <v>-1.0065917010134633</v>
      </c>
      <c r="K86">
        <f t="shared" si="7"/>
        <v>-1.0007232375441273</v>
      </c>
      <c r="L86">
        <f t="shared" si="11"/>
        <v>0.36761347313850146</v>
      </c>
      <c r="M86">
        <f>'SHW q '!U88</f>
        <v>0.4634395974084119</v>
      </c>
    </row>
    <row r="87" spans="3:13" ht="14.4" x14ac:dyDescent="0.3">
      <c r="C87" s="10"/>
      <c r="D87" s="10" t="s">
        <v>506</v>
      </c>
      <c r="E87">
        <f>'SHW q '!M89</f>
        <v>0.33627349629210374</v>
      </c>
      <c r="F87">
        <f t="shared" si="8"/>
        <v>-1.0898304730587678</v>
      </c>
      <c r="G87">
        <f t="shared" si="6"/>
        <v>-0.84393058536366083</v>
      </c>
      <c r="H87">
        <f t="shared" si="9"/>
        <v>0.43001697885547557</v>
      </c>
      <c r="I87">
        <f>'CAPE calculation'!P288</f>
        <v>0.31913309583063038</v>
      </c>
      <c r="J87">
        <f t="shared" si="10"/>
        <v>-1.1421470349036347</v>
      </c>
      <c r="K87">
        <f t="shared" si="7"/>
        <v>-1.1362785714342987</v>
      </c>
      <c r="L87">
        <f t="shared" si="11"/>
        <v>0.32101142280135669</v>
      </c>
      <c r="M87">
        <f>'SHW q '!U89</f>
        <v>0.42005634272907338</v>
      </c>
    </row>
    <row r="88" spans="3:13" ht="14.4" x14ac:dyDescent="0.3">
      <c r="C88" s="10"/>
      <c r="D88" s="10" t="s">
        <v>507</v>
      </c>
      <c r="E88">
        <f>'SHW q '!M90</f>
        <v>0.33157119703334137</v>
      </c>
      <c r="F88">
        <f t="shared" si="8"/>
        <v>-1.103912720068561</v>
      </c>
      <c r="G88">
        <f t="shared" si="6"/>
        <v>-0.85801283237345405</v>
      </c>
      <c r="H88">
        <f t="shared" si="9"/>
        <v>0.42400381236087065</v>
      </c>
      <c r="I88">
        <f>'CAPE calculation'!P289</f>
        <v>0.33640335855153325</v>
      </c>
      <c r="J88">
        <f t="shared" si="10"/>
        <v>-1.0894443671295753</v>
      </c>
      <c r="K88">
        <f t="shared" si="7"/>
        <v>-1.0835759036602393</v>
      </c>
      <c r="L88">
        <f t="shared" si="11"/>
        <v>0.33838333339483695</v>
      </c>
      <c r="M88">
        <f>'SHW q '!U90</f>
        <v>0.41418246134730208</v>
      </c>
    </row>
    <row r="89" spans="3:13" ht="14.4" x14ac:dyDescent="0.3">
      <c r="C89" s="10"/>
      <c r="D89" s="10" t="s">
        <v>508</v>
      </c>
      <c r="E89">
        <f>'SHW q '!M91</f>
        <v>0.28471455022282738</v>
      </c>
      <c r="F89">
        <f t="shared" si="8"/>
        <v>-1.256268178793581</v>
      </c>
      <c r="G89">
        <f t="shared" si="6"/>
        <v>-1.0103682910984739</v>
      </c>
      <c r="H89">
        <f t="shared" si="9"/>
        <v>0.36408486566144743</v>
      </c>
      <c r="I89">
        <f>'CAPE calculation'!P290</f>
        <v>0.30501178953764768</v>
      </c>
      <c r="J89">
        <f t="shared" si="10"/>
        <v>-1.1874048488999849</v>
      </c>
      <c r="K89">
        <f t="shared" si="7"/>
        <v>-1.1815363854306489</v>
      </c>
      <c r="L89">
        <f t="shared" si="11"/>
        <v>0.30680700250102561</v>
      </c>
      <c r="M89">
        <f>'SHW q '!U91</f>
        <v>0.35565143850785924</v>
      </c>
    </row>
    <row r="90" spans="3:13" ht="14.4" x14ac:dyDescent="0.3">
      <c r="C90" s="10">
        <v>1921</v>
      </c>
      <c r="D90" s="10" t="s">
        <v>505</v>
      </c>
      <c r="E90">
        <f>'SHW q '!M92</f>
        <v>0.30049560241919099</v>
      </c>
      <c r="F90">
        <f t="shared" si="8"/>
        <v>-1.2023221593262987</v>
      </c>
      <c r="G90">
        <f t="shared" si="6"/>
        <v>-0.95642227163119176</v>
      </c>
      <c r="H90">
        <f t="shared" si="9"/>
        <v>0.38426522618187947</v>
      </c>
      <c r="I90">
        <f>'CAPE calculation'!P291</f>
        <v>0.33248349505916674</v>
      </c>
      <c r="J90">
        <f t="shared" si="10"/>
        <v>-1.1011650590380795</v>
      </c>
      <c r="K90">
        <f t="shared" si="7"/>
        <v>-1.0952965955687435</v>
      </c>
      <c r="L90">
        <f t="shared" si="11"/>
        <v>0.33444039869670866</v>
      </c>
      <c r="M90">
        <f>'SHW q '!U92</f>
        <v>0.37536435416465214</v>
      </c>
    </row>
    <row r="91" spans="3:13" ht="14.4" x14ac:dyDescent="0.3">
      <c r="C91" s="10"/>
      <c r="D91" s="10" t="s">
        <v>506</v>
      </c>
      <c r="E91">
        <f>'SHW q '!M93</f>
        <v>0.29855130704687327</v>
      </c>
      <c r="F91">
        <f t="shared" si="8"/>
        <v>-1.2088134780155562</v>
      </c>
      <c r="G91">
        <f t="shared" si="6"/>
        <v>-0.96291359032044921</v>
      </c>
      <c r="H91">
        <f t="shared" si="9"/>
        <v>0.38177891658202773</v>
      </c>
      <c r="I91">
        <f>'CAPE calculation'!P292</f>
        <v>0.3361539177583493</v>
      </c>
      <c r="J91">
        <f t="shared" si="10"/>
        <v>-1.0901861353429529</v>
      </c>
      <c r="K91">
        <f t="shared" si="7"/>
        <v>-1.0843176718736169</v>
      </c>
      <c r="L91">
        <f t="shared" si="11"/>
        <v>0.33813242446382719</v>
      </c>
      <c r="M91">
        <f>'SHW q '!U93</f>
        <v>0.37293563583779532</v>
      </c>
    </row>
    <row r="92" spans="3:13" ht="14.4" x14ac:dyDescent="0.3">
      <c r="C92" s="10"/>
      <c r="D92" s="10" t="s">
        <v>507</v>
      </c>
      <c r="E92">
        <f>'SHW q '!M94</f>
        <v>0.31501623668527473</v>
      </c>
      <c r="F92">
        <f t="shared" si="8"/>
        <v>-1.1551310964522854</v>
      </c>
      <c r="G92">
        <f t="shared" si="6"/>
        <v>-0.90923120875717844</v>
      </c>
      <c r="H92">
        <f t="shared" si="9"/>
        <v>0.40283380011653969</v>
      </c>
      <c r="I92">
        <f>'CAPE calculation'!P293</f>
        <v>0.34974438165115324</v>
      </c>
      <c r="J92">
        <f t="shared" si="10"/>
        <v>-1.0505527294650627</v>
      </c>
      <c r="K92">
        <f t="shared" si="7"/>
        <v>-1.0446842659957267</v>
      </c>
      <c r="L92">
        <f t="shared" si="11"/>
        <v>0.3518028779760346</v>
      </c>
      <c r="M92">
        <f>'SHW q '!U94</f>
        <v>0.39350281762125261</v>
      </c>
    </row>
    <row r="93" spans="3:13" ht="14.4" x14ac:dyDescent="0.3">
      <c r="C93" s="10"/>
      <c r="D93" s="10" t="s">
        <v>508</v>
      </c>
      <c r="E93">
        <f>'SHW q '!M95</f>
        <v>0.36501064418615953</v>
      </c>
      <c r="F93">
        <f t="shared" si="8"/>
        <v>-1.0078287636709913</v>
      </c>
      <c r="G93">
        <f t="shared" si="6"/>
        <v>-0.76192887597588432</v>
      </c>
      <c r="H93">
        <f t="shared" si="9"/>
        <v>0.46676522590611602</v>
      </c>
      <c r="I93">
        <f>'CAPE calculation'!P294</f>
        <v>0.40360216032389401</v>
      </c>
      <c r="J93">
        <f t="shared" si="10"/>
        <v>-0.90732563788099752</v>
      </c>
      <c r="K93">
        <f t="shared" si="7"/>
        <v>-0.90145717441166151</v>
      </c>
      <c r="L93">
        <f t="shared" si="11"/>
        <v>0.4059776482726028</v>
      </c>
      <c r="M93">
        <f>'SHW q '!U95</f>
        <v>0.45595337707148825</v>
      </c>
    </row>
    <row r="94" spans="3:13" ht="14.4" x14ac:dyDescent="0.3">
      <c r="C94" s="10">
        <v>1922</v>
      </c>
      <c r="D94" s="10" t="s">
        <v>505</v>
      </c>
      <c r="E94">
        <f>'SHW q '!M96</f>
        <v>0.36424148844735516</v>
      </c>
      <c r="F94">
        <f t="shared" si="8"/>
        <v>-1.0099382015172349</v>
      </c>
      <c r="G94">
        <f t="shared" si="6"/>
        <v>-0.76403831382212795</v>
      </c>
      <c r="H94">
        <f t="shared" si="9"/>
        <v>0.46578165143260858</v>
      </c>
      <c r="I94">
        <f>'CAPE calculation'!P295</f>
        <v>0.45543180324449045</v>
      </c>
      <c r="J94">
        <f t="shared" si="10"/>
        <v>-0.78650929194441943</v>
      </c>
      <c r="K94">
        <f t="shared" si="7"/>
        <v>-0.78064082847508343</v>
      </c>
      <c r="L94">
        <f t="shared" si="11"/>
        <v>0.45811234578469334</v>
      </c>
      <c r="M94">
        <f>'SHW q '!U96</f>
        <v>0.45499258548311222</v>
      </c>
    </row>
    <row r="95" spans="3:13" ht="14.4" x14ac:dyDescent="0.3">
      <c r="C95" s="10"/>
      <c r="D95" s="10" t="s">
        <v>506</v>
      </c>
      <c r="E95">
        <f>'SHW q '!M97</f>
        <v>0.40016590996535528</v>
      </c>
      <c r="F95">
        <f t="shared" si="8"/>
        <v>-0.91587604295610292</v>
      </c>
      <c r="G95">
        <f t="shared" si="6"/>
        <v>-0.66997615526099596</v>
      </c>
      <c r="H95">
        <f t="shared" si="9"/>
        <v>0.51172077948949857</v>
      </c>
      <c r="I95">
        <f>'CAPE calculation'!P296</f>
        <v>0.50825326816109384</v>
      </c>
      <c r="J95">
        <f t="shared" si="10"/>
        <v>-0.67677539627085492</v>
      </c>
      <c r="K95">
        <f t="shared" si="7"/>
        <v>-0.67090693280151892</v>
      </c>
      <c r="L95">
        <f t="shared" si="11"/>
        <v>0.5112447028760112</v>
      </c>
      <c r="M95">
        <f>'SHW q '!U97</f>
        <v>0.49986760918822343</v>
      </c>
    </row>
    <row r="96" spans="3:13" ht="14.4" x14ac:dyDescent="0.3">
      <c r="C96" s="10"/>
      <c r="D96" s="10" t="s">
        <v>507</v>
      </c>
      <c r="E96">
        <f>'SHW q '!M98</f>
        <v>0.43178130786303875</v>
      </c>
      <c r="F96">
        <f t="shared" si="8"/>
        <v>-0.83983605071512557</v>
      </c>
      <c r="G96">
        <f t="shared" si="6"/>
        <v>-0.59393616302001861</v>
      </c>
      <c r="H96">
        <f t="shared" si="9"/>
        <v>0.55214965074810696</v>
      </c>
      <c r="I96">
        <f>'CAPE calculation'!P297</f>
        <v>0.5581455700769683</v>
      </c>
      <c r="J96">
        <f t="shared" si="10"/>
        <v>-0.58313547234950924</v>
      </c>
      <c r="K96">
        <f t="shared" si="7"/>
        <v>-0.57726700888017324</v>
      </c>
      <c r="L96">
        <f t="shared" si="11"/>
        <v>0.56143065674320169</v>
      </c>
      <c r="M96">
        <f>'SHW q '!U98</f>
        <v>0.5393600121318366</v>
      </c>
    </row>
    <row r="97" spans="3:13" ht="14.4" x14ac:dyDescent="0.3">
      <c r="C97" s="10"/>
      <c r="D97" s="10" t="s">
        <v>508</v>
      </c>
      <c r="E97">
        <f>'SHW q '!M99</f>
        <v>0.42111428061316064</v>
      </c>
      <c r="F97">
        <f t="shared" si="8"/>
        <v>-0.86485103174819122</v>
      </c>
      <c r="G97">
        <f t="shared" si="6"/>
        <v>-0.61895114405308427</v>
      </c>
      <c r="H97">
        <f t="shared" si="9"/>
        <v>0.53850895981664826</v>
      </c>
      <c r="I97">
        <f>'CAPE calculation'!P298</f>
        <v>0.53923971697358908</v>
      </c>
      <c r="J97">
        <f t="shared" si="10"/>
        <v>-0.61759506302108891</v>
      </c>
      <c r="K97">
        <f t="shared" si="7"/>
        <v>-0.6117265995517529</v>
      </c>
      <c r="L97">
        <f t="shared" si="11"/>
        <v>0.54241352914572394</v>
      </c>
      <c r="M97">
        <f>'SHW q '!U99</f>
        <v>0.52603528537286837</v>
      </c>
    </row>
    <row r="98" spans="3:13" ht="14.4" x14ac:dyDescent="0.3">
      <c r="C98" s="10">
        <v>1923</v>
      </c>
      <c r="D98" s="10" t="s">
        <v>505</v>
      </c>
      <c r="E98">
        <f>'SHW q '!M100</f>
        <v>0.49437218383975601</v>
      </c>
      <c r="F98">
        <f t="shared" si="8"/>
        <v>-0.70446663688148803</v>
      </c>
      <c r="G98">
        <f t="shared" si="6"/>
        <v>-0.45856674918638107</v>
      </c>
      <c r="H98">
        <f t="shared" si="9"/>
        <v>0.6321890820092787</v>
      </c>
      <c r="I98">
        <f>'CAPE calculation'!P299</f>
        <v>0.58948237221219235</v>
      </c>
      <c r="J98">
        <f t="shared" si="10"/>
        <v>-0.52851046239974842</v>
      </c>
      <c r="K98">
        <f t="shared" si="7"/>
        <v>-0.52264199893041241</v>
      </c>
      <c r="L98">
        <f t="shared" si="11"/>
        <v>0.5929518984160228</v>
      </c>
      <c r="M98">
        <f>'SHW q '!U100</f>
        <v>0.6175454615975019</v>
      </c>
    </row>
    <row r="99" spans="3:13" ht="14.4" x14ac:dyDescent="0.3">
      <c r="C99" s="10"/>
      <c r="D99" s="10" t="s">
        <v>506</v>
      </c>
      <c r="E99">
        <f>'SHW q '!M101</f>
        <v>0.42748858886214719</v>
      </c>
      <c r="F99">
        <f t="shared" si="8"/>
        <v>-0.84982768368170269</v>
      </c>
      <c r="G99">
        <f t="shared" si="6"/>
        <v>-0.60392779598659574</v>
      </c>
      <c r="H99">
        <f t="shared" si="9"/>
        <v>0.54666024383322065</v>
      </c>
      <c r="I99">
        <f>'CAPE calculation'!P300</f>
        <v>0.5198829090738184</v>
      </c>
      <c r="J99">
        <f t="shared" si="10"/>
        <v>-0.65415166762037025</v>
      </c>
      <c r="K99">
        <f t="shared" si="7"/>
        <v>-0.64828320415103424</v>
      </c>
      <c r="L99">
        <f t="shared" si="11"/>
        <v>0.52294279255970821</v>
      </c>
      <c r="M99">
        <f>'SHW q '!U101</f>
        <v>0.53399775830047369</v>
      </c>
    </row>
    <row r="100" spans="3:13" ht="14.4" x14ac:dyDescent="0.3">
      <c r="C100" s="10"/>
      <c r="D100" s="10" t="s">
        <v>507</v>
      </c>
      <c r="E100">
        <f>'SHW q '!M102</f>
        <v>0.40864650708010336</v>
      </c>
      <c r="F100">
        <f t="shared" si="8"/>
        <v>-0.89490478251742778</v>
      </c>
      <c r="G100">
        <f t="shared" si="6"/>
        <v>-0.64900489482232082</v>
      </c>
      <c r="H100">
        <f t="shared" si="9"/>
        <v>0.52256552577603499</v>
      </c>
      <c r="I100">
        <f>'CAPE calculation'!P301</f>
        <v>0.50522530986893921</v>
      </c>
      <c r="J100">
        <f t="shared" si="10"/>
        <v>-0.68275079104941838</v>
      </c>
      <c r="K100">
        <f t="shared" si="7"/>
        <v>-0.67688232758008238</v>
      </c>
      <c r="L100">
        <f t="shared" si="11"/>
        <v>0.50819892287936808</v>
      </c>
      <c r="M100">
        <f>'SHW q '!U102</f>
        <v>0.51046115476186982</v>
      </c>
    </row>
    <row r="101" spans="3:13" ht="14.4" x14ac:dyDescent="0.3">
      <c r="C101" s="10"/>
      <c r="D101" s="10" t="s">
        <v>508</v>
      </c>
      <c r="E101">
        <f>'SHW q '!M103</f>
        <v>0.41956019075765799</v>
      </c>
      <c r="F101">
        <f t="shared" si="8"/>
        <v>-0.86854828122762551</v>
      </c>
      <c r="G101">
        <f t="shared" si="6"/>
        <v>-0.62264839353251855</v>
      </c>
      <c r="H101">
        <f t="shared" si="9"/>
        <v>0.53652163392893493</v>
      </c>
      <c r="I101">
        <f>'CAPE calculation'!P302</f>
        <v>0.52877038372780427</v>
      </c>
      <c r="J101">
        <f t="shared" si="10"/>
        <v>-0.63720099857926638</v>
      </c>
      <c r="K101">
        <f t="shared" si="7"/>
        <v>-0.63133253510993037</v>
      </c>
      <c r="L101">
        <f t="shared" si="11"/>
        <v>0.53188257637110303</v>
      </c>
      <c r="M101">
        <f>'SHW q '!U103</f>
        <v>0.52409399262106693</v>
      </c>
    </row>
    <row r="102" spans="3:13" ht="14.4" x14ac:dyDescent="0.3">
      <c r="C102" s="10">
        <v>1924</v>
      </c>
      <c r="D102" s="10" t="s">
        <v>505</v>
      </c>
      <c r="E102">
        <f>'SHW q '!M104</f>
        <v>0.41508195624916788</v>
      </c>
      <c r="F102">
        <f t="shared" si="8"/>
        <v>-0.8792792933112682</v>
      </c>
      <c r="G102">
        <f t="shared" si="6"/>
        <v>-0.63337940561616124</v>
      </c>
      <c r="H102">
        <f t="shared" si="9"/>
        <v>0.53079499506152172</v>
      </c>
      <c r="I102">
        <f>'CAPE calculation'!P303</f>
        <v>0.54551322333172592</v>
      </c>
      <c r="J102">
        <f t="shared" si="10"/>
        <v>-0.60602823324804589</v>
      </c>
      <c r="K102">
        <f t="shared" si="7"/>
        <v>-0.60015976977870988</v>
      </c>
      <c r="L102">
        <f t="shared" si="11"/>
        <v>0.54872395958458908</v>
      </c>
      <c r="M102">
        <f>'SHW q '!U104</f>
        <v>0.51850000192521539</v>
      </c>
    </row>
    <row r="103" spans="3:13" ht="14.4" x14ac:dyDescent="0.3">
      <c r="C103" s="10"/>
      <c r="D103" s="10" t="s">
        <v>506</v>
      </c>
      <c r="E103">
        <f>'SHW q '!M105</f>
        <v>0.41099309579663934</v>
      </c>
      <c r="F103">
        <f t="shared" si="8"/>
        <v>-0.88917886317532246</v>
      </c>
      <c r="G103">
        <f t="shared" si="6"/>
        <v>-0.64327897548021551</v>
      </c>
      <c r="H103">
        <f t="shared" si="9"/>
        <v>0.52556627665776556</v>
      </c>
      <c r="I103">
        <f>'CAPE calculation'!P304</f>
        <v>0.54496215968032691</v>
      </c>
      <c r="J103">
        <f t="shared" si="10"/>
        <v>-0.60703891850860725</v>
      </c>
      <c r="K103">
        <f t="shared" si="7"/>
        <v>-0.60117045503927125</v>
      </c>
      <c r="L103">
        <f t="shared" si="11"/>
        <v>0.54816965252869032</v>
      </c>
      <c r="M103">
        <f>'SHW q '!U105</f>
        <v>0.51339239818434035</v>
      </c>
    </row>
    <row r="104" spans="3:13" ht="14.4" x14ac:dyDescent="0.3">
      <c r="C104" s="10"/>
      <c r="D104" s="10" t="s">
        <v>507</v>
      </c>
      <c r="E104">
        <f>'SHW q '!M106</f>
        <v>0.43971980758724682</v>
      </c>
      <c r="F104">
        <f t="shared" si="8"/>
        <v>-0.82161755585174168</v>
      </c>
      <c r="G104">
        <f t="shared" si="6"/>
        <v>-0.57571766815663472</v>
      </c>
      <c r="H104">
        <f t="shared" si="9"/>
        <v>0.56230117831626147</v>
      </c>
      <c r="I104">
        <f>'CAPE calculation'!P305</f>
        <v>0.58055648444375474</v>
      </c>
      <c r="J104">
        <f t="shared" si="10"/>
        <v>-0.54376817948781264</v>
      </c>
      <c r="K104">
        <f t="shared" si="7"/>
        <v>-0.53789971601847664</v>
      </c>
      <c r="L104">
        <f t="shared" si="11"/>
        <v>0.58397347540146949</v>
      </c>
      <c r="M104">
        <f>'SHW q '!U106</f>
        <v>0.54927639625867231</v>
      </c>
    </row>
    <row r="105" spans="3:13" ht="14.4" x14ac:dyDescent="0.3">
      <c r="C105" s="10"/>
      <c r="D105" s="10" t="s">
        <v>508</v>
      </c>
      <c r="E105">
        <f>'SHW q '!M107</f>
        <v>0.4821031873763757</v>
      </c>
      <c r="F105">
        <f t="shared" si="8"/>
        <v>-0.72959710615002704</v>
      </c>
      <c r="G105">
        <f t="shared" si="6"/>
        <v>-0.48369721845492009</v>
      </c>
      <c r="H105">
        <f t="shared" si="9"/>
        <v>0.61649983842943845</v>
      </c>
      <c r="I105">
        <f>'CAPE calculation'!P306</f>
        <v>0.6297093695055711</v>
      </c>
      <c r="J105">
        <f t="shared" si="10"/>
        <v>-0.46249688428168195</v>
      </c>
      <c r="K105">
        <f t="shared" si="7"/>
        <v>-0.45662842081234595</v>
      </c>
      <c r="L105">
        <f t="shared" si="11"/>
        <v>0.6334156604165242</v>
      </c>
      <c r="M105">
        <f>'SHW q '!U107</f>
        <v>0.60221963354328389</v>
      </c>
    </row>
    <row r="106" spans="3:13" ht="14.4" x14ac:dyDescent="0.3">
      <c r="C106" s="10">
        <v>1925</v>
      </c>
      <c r="D106" s="10" t="s">
        <v>505</v>
      </c>
      <c r="E106">
        <f>'SHW q '!M108</f>
        <v>0.50525927357976863</v>
      </c>
      <c r="F106">
        <f t="shared" si="8"/>
        <v>-0.68268356842890843</v>
      </c>
      <c r="G106">
        <f t="shared" si="6"/>
        <v>-0.43678368073380147</v>
      </c>
      <c r="H106">
        <f t="shared" si="9"/>
        <v>0.64611118259154399</v>
      </c>
      <c r="I106">
        <f>'CAPE calculation'!P307</f>
        <v>0.6442488816523757</v>
      </c>
      <c r="J106">
        <f t="shared" si="10"/>
        <v>-0.43967016534193265</v>
      </c>
      <c r="K106">
        <f t="shared" si="7"/>
        <v>-0.43380170187259665</v>
      </c>
      <c r="L106">
        <f t="shared" si="11"/>
        <v>0.64804074801182765</v>
      </c>
      <c r="M106">
        <f>'SHW q '!U108</f>
        <v>0.6311450796155107</v>
      </c>
    </row>
    <row r="107" spans="3:13" ht="14.4" x14ac:dyDescent="0.3">
      <c r="C107" s="10"/>
      <c r="D107" s="10" t="s">
        <v>506</v>
      </c>
      <c r="E107">
        <f>'SHW q '!M109</f>
        <v>0.52136962076845161</v>
      </c>
      <c r="F107">
        <f t="shared" si="8"/>
        <v>-0.6512960439127351</v>
      </c>
      <c r="G107">
        <f t="shared" si="6"/>
        <v>-0.40539615621762815</v>
      </c>
      <c r="H107">
        <f t="shared" si="9"/>
        <v>0.66671263617851495</v>
      </c>
      <c r="I107">
        <f>'CAPE calculation'!P308</f>
        <v>0.66336079916068114</v>
      </c>
      <c r="J107">
        <f t="shared" si="10"/>
        <v>-0.41043624501903281</v>
      </c>
      <c r="K107">
        <f t="shared" si="7"/>
        <v>-0.4045677815496968</v>
      </c>
      <c r="L107">
        <f t="shared" si="11"/>
        <v>0.66726515285092758</v>
      </c>
      <c r="M107">
        <f>'SHW q '!U109</f>
        <v>0.65126933441046908</v>
      </c>
    </row>
    <row r="108" spans="3:13" ht="14.4" x14ac:dyDescent="0.3">
      <c r="C108" s="10"/>
      <c r="D108" s="10" t="s">
        <v>507</v>
      </c>
      <c r="E108">
        <f>'SHW q '!M110</f>
        <v>0.55162454194861799</v>
      </c>
      <c r="F108">
        <f t="shared" si="8"/>
        <v>-0.59488764176010711</v>
      </c>
      <c r="G108">
        <f t="shared" si="6"/>
        <v>-0.34898775406500016</v>
      </c>
      <c r="H108">
        <f t="shared" si="9"/>
        <v>0.70540176852126868</v>
      </c>
      <c r="I108">
        <f>'CAPE calculation'!P309</f>
        <v>0.70164877349194688</v>
      </c>
      <c r="J108">
        <f t="shared" si="10"/>
        <v>-0.3543223228205159</v>
      </c>
      <c r="K108">
        <f t="shared" si="7"/>
        <v>-0.3484538593511799</v>
      </c>
      <c r="L108">
        <f t="shared" si="11"/>
        <v>0.70577847934961335</v>
      </c>
      <c r="M108">
        <f>'SHW q '!U110</f>
        <v>0.6890622966291079</v>
      </c>
    </row>
    <row r="109" spans="3:13" ht="14.4" x14ac:dyDescent="0.3">
      <c r="C109" s="10"/>
      <c r="D109" s="10" t="s">
        <v>508</v>
      </c>
      <c r="E109">
        <f>'SHW q '!M111</f>
        <v>0.59286433389074589</v>
      </c>
      <c r="F109">
        <f t="shared" si="8"/>
        <v>-0.52278968543199744</v>
      </c>
      <c r="G109">
        <f t="shared" si="6"/>
        <v>-0.27688979773689049</v>
      </c>
      <c r="H109">
        <f t="shared" si="9"/>
        <v>0.75813804103493043</v>
      </c>
      <c r="I109">
        <f>'CAPE calculation'!P310</f>
        <v>0.75464372684077741</v>
      </c>
      <c r="J109">
        <f t="shared" si="10"/>
        <v>-0.28150952608496999</v>
      </c>
      <c r="K109">
        <f t="shared" si="7"/>
        <v>-0.27564106261563398</v>
      </c>
      <c r="L109">
        <f t="shared" si="11"/>
        <v>0.75908534597690969</v>
      </c>
      <c r="M109">
        <f>'SHW q '!U111</f>
        <v>0.74057702011796267</v>
      </c>
    </row>
    <row r="110" spans="3:13" ht="14.4" x14ac:dyDescent="0.3">
      <c r="C110" s="10">
        <v>1926</v>
      </c>
      <c r="D110" s="10" t="s">
        <v>505</v>
      </c>
      <c r="E110">
        <f>'SHW q '!M112</f>
        <v>0.54526809864590575</v>
      </c>
      <c r="F110">
        <f t="shared" si="8"/>
        <v>-0.60647768115296985</v>
      </c>
      <c r="G110">
        <f t="shared" si="6"/>
        <v>-0.36057779345786289</v>
      </c>
      <c r="H110">
        <f t="shared" si="9"/>
        <v>0.69727332968966926</v>
      </c>
      <c r="I110">
        <f>'CAPE calculation'!P311</f>
        <v>0.72476821785054801</v>
      </c>
      <c r="J110">
        <f t="shared" si="10"/>
        <v>-0.32190337475873271</v>
      </c>
      <c r="K110">
        <f t="shared" si="7"/>
        <v>-0.3160349112893967</v>
      </c>
      <c r="L110">
        <f t="shared" si="11"/>
        <v>0.72903399820645454</v>
      </c>
      <c r="M110">
        <f>'SHW q '!U112</f>
        <v>0.68112213971533597</v>
      </c>
    </row>
    <row r="111" spans="3:13" ht="14.4" x14ac:dyDescent="0.3">
      <c r="C111" s="10"/>
      <c r="D111" s="10" t="s">
        <v>506</v>
      </c>
      <c r="E111">
        <f>'SHW q '!M113</f>
        <v>0.55680085179895611</v>
      </c>
      <c r="F111">
        <f t="shared" si="8"/>
        <v>-0.58554764015175376</v>
      </c>
      <c r="G111">
        <f t="shared" si="6"/>
        <v>-0.3396477524566468</v>
      </c>
      <c r="H111">
        <f t="shared" si="9"/>
        <v>0.71202108627305694</v>
      </c>
      <c r="I111">
        <f>'CAPE calculation'!P312</f>
        <v>0.75543515131906336</v>
      </c>
      <c r="J111">
        <f t="shared" si="10"/>
        <v>-0.28046133640137944</v>
      </c>
      <c r="K111">
        <f t="shared" si="7"/>
        <v>-0.27459287293204343</v>
      </c>
      <c r="L111">
        <f t="shared" si="11"/>
        <v>0.75988142855541241</v>
      </c>
      <c r="M111">
        <f>'SHW q '!U113</f>
        <v>0.69552828877104222</v>
      </c>
    </row>
    <row r="112" spans="3:13" ht="14.4" x14ac:dyDescent="0.3">
      <c r="C112" s="10"/>
      <c r="D112" s="10" t="s">
        <v>507</v>
      </c>
      <c r="E112">
        <f>'SHW q '!M114</f>
        <v>0.6099061248883737</v>
      </c>
      <c r="F112">
        <f t="shared" si="8"/>
        <v>-0.49445022728323607</v>
      </c>
      <c r="G112">
        <f t="shared" si="6"/>
        <v>-0.24855033958812911</v>
      </c>
      <c r="H112">
        <f t="shared" si="9"/>
        <v>0.77993059846181934</v>
      </c>
      <c r="I112">
        <f>'CAPE calculation'!P313</f>
        <v>0.85147313812972758</v>
      </c>
      <c r="J112">
        <f t="shared" si="10"/>
        <v>-0.16078732590696981</v>
      </c>
      <c r="K112">
        <f t="shared" si="7"/>
        <v>-0.15491886243763384</v>
      </c>
      <c r="L112">
        <f t="shared" si="11"/>
        <v>0.85648466774258492</v>
      </c>
      <c r="M112">
        <f>'SHW q '!U114</f>
        <v>0.76186478879122899</v>
      </c>
    </row>
    <row r="113" spans="3:13" ht="14.4" x14ac:dyDescent="0.3">
      <c r="C113" s="10"/>
      <c r="D113" s="10" t="s">
        <v>508</v>
      </c>
      <c r="E113">
        <f>'SHW q '!M115</f>
        <v>0.61515016708413173</v>
      </c>
      <c r="F113">
        <f t="shared" si="8"/>
        <v>-0.48588886686072863</v>
      </c>
      <c r="G113">
        <f t="shared" si="6"/>
        <v>-0.23998897916562167</v>
      </c>
      <c r="H113">
        <f t="shared" si="9"/>
        <v>0.78663653040969916</v>
      </c>
      <c r="I113">
        <f>'CAPE calculation'!P314</f>
        <v>0.86559555817362555</v>
      </c>
      <c r="J113">
        <f t="shared" si="10"/>
        <v>-0.14433750240305665</v>
      </c>
      <c r="K113">
        <f t="shared" si="7"/>
        <v>-0.13846903893372067</v>
      </c>
      <c r="L113">
        <f t="shared" si="11"/>
        <v>0.87069020834905364</v>
      </c>
      <c r="M113">
        <f>'SHW q '!U115</f>
        <v>0.76841538885384475</v>
      </c>
    </row>
    <row r="114" spans="3:13" ht="14.4" x14ac:dyDescent="0.3">
      <c r="C114" s="10">
        <v>1927</v>
      </c>
      <c r="D114" s="10" t="s">
        <v>505</v>
      </c>
      <c r="E114">
        <f>'SHW q '!M116</f>
        <v>0.62082703275466444</v>
      </c>
      <c r="F114">
        <f t="shared" si="8"/>
        <v>-0.47670276603112022</v>
      </c>
      <c r="G114">
        <f t="shared" si="6"/>
        <v>-0.23080287833601326</v>
      </c>
      <c r="H114">
        <f t="shared" si="9"/>
        <v>0.79389594470172042</v>
      </c>
      <c r="I114">
        <f>'CAPE calculation'!P315</f>
        <v>0.92385824039076403</v>
      </c>
      <c r="J114">
        <f t="shared" si="10"/>
        <v>-7.9196638600941893E-2</v>
      </c>
      <c r="K114">
        <f t="shared" si="7"/>
        <v>-7.3328175131605916E-2</v>
      </c>
      <c r="L114">
        <f t="shared" si="11"/>
        <v>0.92929580820408386</v>
      </c>
      <c r="M114">
        <f>'SHW q '!U116</f>
        <v>0.7755066507523346</v>
      </c>
    </row>
    <row r="115" spans="3:13" ht="14.4" x14ac:dyDescent="0.3">
      <c r="C115" s="10"/>
      <c r="D115" s="10" t="s">
        <v>506</v>
      </c>
      <c r="E115">
        <f>'SHW q '!M117</f>
        <v>0.66556808949825175</v>
      </c>
      <c r="F115">
        <f t="shared" si="8"/>
        <v>-0.40711433308497397</v>
      </c>
      <c r="G115">
        <f t="shared" si="6"/>
        <v>-0.16121444538986701</v>
      </c>
      <c r="H115">
        <f t="shared" si="9"/>
        <v>0.85110953501978259</v>
      </c>
      <c r="I115">
        <f>'CAPE calculation'!P316</f>
        <v>0.98698891274817269</v>
      </c>
      <c r="J115">
        <f t="shared" si="10"/>
        <v>-1.3096472896275435E-2</v>
      </c>
      <c r="K115">
        <f t="shared" si="7"/>
        <v>-7.2280094269394574E-3</v>
      </c>
      <c r="L115">
        <f t="shared" si="11"/>
        <v>0.99279804980992903</v>
      </c>
      <c r="M115">
        <f>'SHW q '!U117</f>
        <v>0.83139498234186926</v>
      </c>
    </row>
    <row r="116" spans="3:13" ht="14.4" x14ac:dyDescent="0.3">
      <c r="C116" s="10"/>
      <c r="D116" s="10" t="s">
        <v>507</v>
      </c>
      <c r="E116">
        <f>'SHW q '!M118</f>
        <v>0.75616340124546677</v>
      </c>
      <c r="F116">
        <f t="shared" si="8"/>
        <v>-0.27949778694373828</v>
      </c>
      <c r="G116">
        <f t="shared" si="6"/>
        <v>-3.3597899248631324E-2</v>
      </c>
      <c r="H116">
        <f t="shared" si="9"/>
        <v>0.96696024191631114</v>
      </c>
      <c r="I116">
        <f>'CAPE calculation'!P317</f>
        <v>1.1552296841804526</v>
      </c>
      <c r="J116">
        <f t="shared" si="10"/>
        <v>0.14429918496587305</v>
      </c>
      <c r="K116">
        <f t="shared" si="7"/>
        <v>0.15016764843520902</v>
      </c>
      <c r="L116">
        <f t="shared" si="11"/>
        <v>1.1620290387492165</v>
      </c>
      <c r="M116">
        <f>'SHW q '!U118</f>
        <v>0.94456219813659503</v>
      </c>
    </row>
    <row r="117" spans="3:13" ht="14.4" x14ac:dyDescent="0.3">
      <c r="C117" s="10"/>
      <c r="D117" s="10" t="s">
        <v>508</v>
      </c>
      <c r="E117">
        <f>'SHW q '!M119</f>
        <v>0.77830846853597246</v>
      </c>
      <c r="F117">
        <f t="shared" si="8"/>
        <v>-0.25063234426399933</v>
      </c>
      <c r="G117">
        <f t="shared" si="6"/>
        <v>-4.7324565688923736E-3</v>
      </c>
      <c r="H117">
        <f t="shared" si="9"/>
        <v>0.99527872385977811</v>
      </c>
      <c r="I117">
        <f>'CAPE calculation'!P318</f>
        <v>1.2024743335515327</v>
      </c>
      <c r="J117">
        <f t="shared" si="10"/>
        <v>0.18438137853009798</v>
      </c>
      <c r="K117">
        <f t="shared" si="7"/>
        <v>0.19024984199943396</v>
      </c>
      <c r="L117">
        <f t="shared" si="11"/>
        <v>1.2095517567389877</v>
      </c>
      <c r="M117">
        <f>'SHW q '!U119</f>
        <v>0.9722247290172884</v>
      </c>
    </row>
    <row r="118" spans="3:13" ht="14.4" x14ac:dyDescent="0.3">
      <c r="C118" s="10">
        <v>1928</v>
      </c>
      <c r="D118" s="10" t="s">
        <v>505</v>
      </c>
      <c r="E118">
        <f>'SHW q '!M120</f>
        <v>0.81206555254444968</v>
      </c>
      <c r="F118">
        <f t="shared" si="8"/>
        <v>-0.20817421234438482</v>
      </c>
      <c r="G118">
        <f t="shared" si="6"/>
        <v>3.7725675350722132E-2</v>
      </c>
      <c r="H118">
        <f t="shared" si="9"/>
        <v>1.0384463223781177</v>
      </c>
      <c r="I118">
        <f>'CAPE calculation'!P319</f>
        <v>1.2800682368648364</v>
      </c>
      <c r="J118">
        <f t="shared" si="10"/>
        <v>0.24691338656124898</v>
      </c>
      <c r="K118">
        <f t="shared" si="7"/>
        <v>0.25278185003058495</v>
      </c>
      <c r="L118">
        <f t="shared" si="11"/>
        <v>1.2876023557797527</v>
      </c>
      <c r="M118">
        <f>'SHW q '!U120</f>
        <v>1.0143924211076625</v>
      </c>
    </row>
    <row r="119" spans="3:13" ht="14.4" x14ac:dyDescent="0.3">
      <c r="C119" s="10"/>
      <c r="D119" s="10" t="s">
        <v>506</v>
      </c>
      <c r="E119">
        <f>'SHW q '!M121</f>
        <v>0.84451069331757589</v>
      </c>
      <c r="F119">
        <f t="shared" si="8"/>
        <v>-0.16899788050826048</v>
      </c>
      <c r="G119">
        <f t="shared" si="6"/>
        <v>7.6902007186846477E-2</v>
      </c>
      <c r="H119">
        <f t="shared" si="9"/>
        <v>1.0799362452166426</v>
      </c>
      <c r="I119">
        <f>'CAPE calculation'!P320</f>
        <v>1.3379524381690484</v>
      </c>
      <c r="J119">
        <f t="shared" si="10"/>
        <v>0.29114041411537089</v>
      </c>
      <c r="K119">
        <f t="shared" si="7"/>
        <v>0.2970088775847069</v>
      </c>
      <c r="L119">
        <f t="shared" si="11"/>
        <v>1.3458272470904513</v>
      </c>
      <c r="M119">
        <f>'SHW q '!U121</f>
        <v>1.0549212981163065</v>
      </c>
    </row>
    <row r="120" spans="3:13" ht="14.4" x14ac:dyDescent="0.3">
      <c r="C120" s="10"/>
      <c r="D120" s="10" t="s">
        <v>507</v>
      </c>
      <c r="E120">
        <f>'SHW q '!M122</f>
        <v>0.93795914471350905</v>
      </c>
      <c r="F120">
        <f t="shared" si="8"/>
        <v>-6.4048886667018939E-2</v>
      </c>
      <c r="G120">
        <f t="shared" si="6"/>
        <v>0.18185100102808802</v>
      </c>
      <c r="H120">
        <f t="shared" si="9"/>
        <v>1.1994354659137614</v>
      </c>
      <c r="I120">
        <f>'CAPE calculation'!P321</f>
        <v>1.4696761740840409</v>
      </c>
      <c r="J120">
        <f t="shared" si="10"/>
        <v>0.38504208678454882</v>
      </c>
      <c r="K120">
        <f t="shared" si="7"/>
        <v>0.39091055025388483</v>
      </c>
      <c r="L120">
        <f t="shared" si="11"/>
        <v>1.4783262715890675</v>
      </c>
      <c r="M120">
        <f>'SHW q '!U122</f>
        <v>1.1716525158896323</v>
      </c>
    </row>
    <row r="121" spans="3:13" ht="14.4" x14ac:dyDescent="0.3">
      <c r="C121" s="10"/>
      <c r="D121" s="10" t="s">
        <v>508</v>
      </c>
      <c r="E121">
        <f>'SHW q '!M123</f>
        <v>1.0234920574004422</v>
      </c>
      <c r="F121">
        <f t="shared" si="8"/>
        <v>2.3220365855038991E-2</v>
      </c>
      <c r="G121">
        <f t="shared" si="6"/>
        <v>0.26912025355014596</v>
      </c>
      <c r="H121">
        <f t="shared" si="9"/>
        <v>1.3088125209356498</v>
      </c>
      <c r="I121">
        <f>'CAPE calculation'!P322</f>
        <v>1.6162928377885799</v>
      </c>
      <c r="J121">
        <f t="shared" si="10"/>
        <v>0.48013515518491662</v>
      </c>
      <c r="K121">
        <f t="shared" si="7"/>
        <v>0.48600361865425262</v>
      </c>
      <c r="L121">
        <f t="shared" si="11"/>
        <v>1.6258058794300565</v>
      </c>
      <c r="M121">
        <f>'SHW q '!U123</f>
        <v>1.2784960313090841</v>
      </c>
    </row>
    <row r="122" spans="3:13" ht="14.4" x14ac:dyDescent="0.3">
      <c r="C122" s="10">
        <v>1929</v>
      </c>
      <c r="D122" s="10" t="s">
        <v>505</v>
      </c>
      <c r="E122">
        <f>'SHW q '!M124</f>
        <v>1.7147126012475755</v>
      </c>
      <c r="F122">
        <f t="shared" si="8"/>
        <v>0.53924548712742093</v>
      </c>
      <c r="G122">
        <f t="shared" si="6"/>
        <v>0.78514537482252789</v>
      </c>
      <c r="H122">
        <f t="shared" si="9"/>
        <v>2.192725684671244</v>
      </c>
      <c r="I122">
        <f>'CAPE calculation'!P323</f>
        <v>1.7713499627071028</v>
      </c>
      <c r="J122">
        <f t="shared" si="10"/>
        <v>0.5717419466798872</v>
      </c>
      <c r="K122">
        <f t="shared" si="7"/>
        <v>0.57761041014922321</v>
      </c>
      <c r="L122">
        <f t="shared" si="11"/>
        <v>1.7817756266479985</v>
      </c>
      <c r="M122">
        <f>'SHW q '!U124</f>
        <v>2.1419348002551035</v>
      </c>
    </row>
    <row r="123" spans="3:13" ht="14.4" x14ac:dyDescent="0.3">
      <c r="C123" s="10"/>
      <c r="D123" s="10" t="s">
        <v>506</v>
      </c>
      <c r="E123">
        <f>'SHW q '!M125</f>
        <v>1.7548248586186277</v>
      </c>
      <c r="F123">
        <f t="shared" si="8"/>
        <v>0.56236905627900946</v>
      </c>
      <c r="G123">
        <f t="shared" si="6"/>
        <v>0.80826894397411642</v>
      </c>
      <c r="H123">
        <f t="shared" si="9"/>
        <v>2.2440200980578697</v>
      </c>
      <c r="I123">
        <f>'CAPE calculation'!P324</f>
        <v>1.7921570230619692</v>
      </c>
      <c r="J123">
        <f t="shared" si="10"/>
        <v>0.58341993519048385</v>
      </c>
      <c r="K123">
        <f t="shared" si="7"/>
        <v>0.58928839865981986</v>
      </c>
      <c r="L123">
        <f t="shared" si="11"/>
        <v>1.802705151464109</v>
      </c>
      <c r="M123">
        <f>'SHW q '!U125</f>
        <v>2.1920410629123763</v>
      </c>
    </row>
    <row r="124" spans="3:13" ht="14.4" x14ac:dyDescent="0.3">
      <c r="C124" s="10"/>
      <c r="D124" s="10" t="s">
        <v>507</v>
      </c>
      <c r="E124">
        <f>'SHW q '!M126</f>
        <v>2.0904196047706587</v>
      </c>
      <c r="F124">
        <f t="shared" si="8"/>
        <v>0.73736481365840645</v>
      </c>
      <c r="G124">
        <f t="shared" si="6"/>
        <v>0.9832647013535134</v>
      </c>
      <c r="H124">
        <f t="shared" si="9"/>
        <v>2.673169110547128</v>
      </c>
      <c r="I124">
        <f>'CAPE calculation'!P325</f>
        <v>2.0940979919691376</v>
      </c>
      <c r="J124">
        <f t="shared" si="10"/>
        <v>0.73912290790028701</v>
      </c>
      <c r="K124">
        <f t="shared" si="7"/>
        <v>0.74499137136962301</v>
      </c>
      <c r="L124">
        <f t="shared" si="11"/>
        <v>2.1064232593545893</v>
      </c>
      <c r="M124">
        <f>'SHW q '!U126</f>
        <v>2.6112495442886829</v>
      </c>
    </row>
    <row r="125" spans="3:13" ht="14.4" x14ac:dyDescent="0.3">
      <c r="C125" s="10"/>
      <c r="D125" s="10" t="s">
        <v>508</v>
      </c>
      <c r="E125">
        <f>'SHW q '!M127</f>
        <v>1.422459141033074</v>
      </c>
      <c r="F125">
        <f t="shared" si="8"/>
        <v>0.35238716325473529</v>
      </c>
      <c r="G125">
        <f t="shared" si="6"/>
        <v>0.59828705094984225</v>
      </c>
      <c r="H125">
        <f t="shared" si="9"/>
        <v>1.8190002754218269</v>
      </c>
      <c r="I125">
        <f>'CAPE calculation'!P326</f>
        <v>1.4186184769060204</v>
      </c>
      <c r="J125">
        <f t="shared" si="10"/>
        <v>0.34968349444797603</v>
      </c>
      <c r="K125">
        <f t="shared" si="7"/>
        <v>0.35555195791731203</v>
      </c>
      <c r="L125">
        <f t="shared" si="11"/>
        <v>1.4269680632734507</v>
      </c>
      <c r="M125">
        <f>'SHW q '!U127</f>
        <v>1.7768661254970362</v>
      </c>
    </row>
    <row r="126" spans="3:13" ht="14.4" x14ac:dyDescent="0.3">
      <c r="C126" s="10">
        <v>1930</v>
      </c>
      <c r="D126" s="10" t="s">
        <v>505</v>
      </c>
      <c r="E126">
        <f>'SHW q '!M128</f>
        <v>1.0878759594070897</v>
      </c>
      <c r="F126">
        <f t="shared" si="8"/>
        <v>8.422713403646101E-2</v>
      </c>
      <c r="G126">
        <f t="shared" si="6"/>
        <v>0.33012702173156794</v>
      </c>
      <c r="H126">
        <f t="shared" si="9"/>
        <v>1.3911448228657903</v>
      </c>
      <c r="I126">
        <f>'CAPE calculation'!P327</f>
        <v>1.5895059523081156</v>
      </c>
      <c r="J126">
        <f t="shared" si="10"/>
        <v>0.46342324612931846</v>
      </c>
      <c r="K126">
        <f t="shared" si="7"/>
        <v>0.46929170959865446</v>
      </c>
      <c r="L126">
        <f t="shared" si="11"/>
        <v>1.5988613339321354</v>
      </c>
      <c r="M126">
        <f>'SHW q '!U128</f>
        <v>1.3589212408654354</v>
      </c>
    </row>
    <row r="127" spans="3:13" ht="14.4" x14ac:dyDescent="0.3">
      <c r="C127" s="10"/>
      <c r="D127" s="10" t="s">
        <v>506</v>
      </c>
      <c r="E127">
        <f>'SHW q '!M129</f>
        <v>1.0052313786527296</v>
      </c>
      <c r="F127">
        <f t="shared" si="8"/>
        <v>5.2177425279055509E-3</v>
      </c>
      <c r="G127">
        <f t="shared" si="6"/>
        <v>0.25111763022301253</v>
      </c>
      <c r="H127">
        <f t="shared" si="9"/>
        <v>1.285461284535738</v>
      </c>
      <c r="I127">
        <f>'CAPE calculation'!P328</f>
        <v>1.4150440535535589</v>
      </c>
      <c r="J127">
        <f t="shared" si="10"/>
        <v>0.34716066386396977</v>
      </c>
      <c r="K127">
        <f t="shared" si="7"/>
        <v>0.35302912733330577</v>
      </c>
      <c r="L127">
        <f t="shared" si="11"/>
        <v>1.4233726018780053</v>
      </c>
      <c r="M127">
        <f>'SHW q '!U129</f>
        <v>1.2556856878978635</v>
      </c>
    </row>
    <row r="128" spans="3:13" ht="14.4" x14ac:dyDescent="0.3">
      <c r="C128" s="10"/>
      <c r="D128" s="10" t="s">
        <v>507</v>
      </c>
      <c r="E128">
        <f>'SHW q '!M130</f>
        <v>0.99856664489996294</v>
      </c>
      <c r="F128">
        <f t="shared" si="8"/>
        <v>-1.4343833361275418E-3</v>
      </c>
      <c r="G128">
        <f t="shared" si="6"/>
        <v>0.2444655043589794</v>
      </c>
      <c r="H128">
        <f t="shared" si="9"/>
        <v>1.2769386126485924</v>
      </c>
      <c r="I128">
        <f>'CAPE calculation'!P329</f>
        <v>1.364152098209126</v>
      </c>
      <c r="J128">
        <f t="shared" si="10"/>
        <v>0.31053306215558152</v>
      </c>
      <c r="K128">
        <f t="shared" si="7"/>
        <v>0.31640152562491752</v>
      </c>
      <c r="L128">
        <f t="shared" si="11"/>
        <v>1.3721811109054431</v>
      </c>
      <c r="M128">
        <f>'SHW q '!U130</f>
        <v>1.2473604296889371</v>
      </c>
    </row>
    <row r="129" spans="3:13" ht="14.4" x14ac:dyDescent="0.3">
      <c r="C129" s="10"/>
      <c r="D129" s="10" t="s">
        <v>508</v>
      </c>
      <c r="E129">
        <f>'SHW q '!M131</f>
        <v>0.76737924237177491</v>
      </c>
      <c r="F129">
        <f t="shared" si="8"/>
        <v>-0.26477415082913619</v>
      </c>
      <c r="G129">
        <f t="shared" si="6"/>
        <v>-1.8874263134029234E-2</v>
      </c>
      <c r="H129">
        <f t="shared" si="9"/>
        <v>0.98130274041719956</v>
      </c>
      <c r="I129">
        <f>'CAPE calculation'!P330</f>
        <v>1.0388639088849663</v>
      </c>
      <c r="J129">
        <f t="shared" si="10"/>
        <v>3.8127720751730557E-2</v>
      </c>
      <c r="K129">
        <f t="shared" si="7"/>
        <v>4.3996184221066534E-2</v>
      </c>
      <c r="L129">
        <f t="shared" si="11"/>
        <v>1.0449783674743958</v>
      </c>
      <c r="M129">
        <f>'SHW q '!U131</f>
        <v>0.95857247624681174</v>
      </c>
    </row>
    <row r="130" spans="3:13" ht="14.4" x14ac:dyDescent="0.3">
      <c r="C130" s="10">
        <v>1931</v>
      </c>
      <c r="D130" s="10" t="s">
        <v>505</v>
      </c>
      <c r="E130">
        <f>'SHW q '!M132</f>
        <v>0.90606321357765496</v>
      </c>
      <c r="F130">
        <f t="shared" si="8"/>
        <v>-9.864620321235465E-2</v>
      </c>
      <c r="G130">
        <f t="shared" si="6"/>
        <v>0.14725368448275231</v>
      </c>
      <c r="H130">
        <f t="shared" si="9"/>
        <v>1.1586478567323704</v>
      </c>
      <c r="I130">
        <f>'CAPE calculation'!P331</f>
        <v>1.1995162080889881</v>
      </c>
      <c r="J130">
        <f t="shared" si="10"/>
        <v>0.1819183155772989</v>
      </c>
      <c r="K130">
        <f t="shared" si="7"/>
        <v>0.18778677904663488</v>
      </c>
      <c r="L130">
        <f t="shared" si="11"/>
        <v>1.2065762205882014</v>
      </c>
      <c r="M130">
        <f>'SHW q '!U132</f>
        <v>1.1318096845972518</v>
      </c>
    </row>
    <row r="131" spans="3:13" ht="14.4" x14ac:dyDescent="0.3">
      <c r="C131" s="10"/>
      <c r="D131" s="10" t="s">
        <v>506</v>
      </c>
      <c r="E131">
        <f>'SHW q '!M133</f>
        <v>0.73655119190386775</v>
      </c>
      <c r="F131">
        <f t="shared" si="8"/>
        <v>-0.30577653849716774</v>
      </c>
      <c r="G131">
        <f t="shared" si="6"/>
        <v>-5.9876650802060782E-2</v>
      </c>
      <c r="H131">
        <f t="shared" si="9"/>
        <v>0.94188070664889378</v>
      </c>
      <c r="I131">
        <f>'CAPE calculation'!P332</f>
        <v>0.96865915736716746</v>
      </c>
      <c r="J131">
        <f t="shared" si="10"/>
        <v>-3.1842475751889997E-2</v>
      </c>
      <c r="K131">
        <f t="shared" si="7"/>
        <v>-2.597401228255402E-2</v>
      </c>
      <c r="L131">
        <f t="shared" si="11"/>
        <v>0.97436041068277279</v>
      </c>
      <c r="M131">
        <f>'SHW q '!U133</f>
        <v>0.92006358905884322</v>
      </c>
    </row>
    <row r="132" spans="3:13" ht="14.4" x14ac:dyDescent="0.3">
      <c r="C132" s="10"/>
      <c r="D132" s="10" t="s">
        <v>507</v>
      </c>
      <c r="E132">
        <f>'SHW q '!M134</f>
        <v>0.64593358989694449</v>
      </c>
      <c r="F132">
        <f t="shared" si="8"/>
        <v>-0.43705858250113855</v>
      </c>
      <c r="G132">
        <f t="shared" si="6"/>
        <v>-0.19115869480603159</v>
      </c>
      <c r="H132">
        <f t="shared" si="9"/>
        <v>0.82600149560248926</v>
      </c>
      <c r="I132">
        <f>'CAPE calculation'!P333</f>
        <v>0.81887591445970265</v>
      </c>
      <c r="J132">
        <f t="shared" si="10"/>
        <v>-0.19982271520386607</v>
      </c>
      <c r="K132">
        <f t="shared" si="7"/>
        <v>-0.1939542517345301</v>
      </c>
      <c r="L132">
        <f t="shared" si="11"/>
        <v>0.82369558605096926</v>
      </c>
      <c r="M132">
        <f>'SHW q '!U134</f>
        <v>0.80686852936599662</v>
      </c>
    </row>
    <row r="133" spans="3:13" ht="14.4" x14ac:dyDescent="0.3">
      <c r="C133" s="10"/>
      <c r="D133" s="10" t="s">
        <v>508</v>
      </c>
      <c r="E133">
        <f>'SHW q '!M135</f>
        <v>0.47420668397864513</v>
      </c>
      <c r="F133">
        <f t="shared" si="8"/>
        <v>-0.74611201017677176</v>
      </c>
      <c r="G133">
        <f t="shared" si="6"/>
        <v>-0.5002121224816648</v>
      </c>
      <c r="H133">
        <f t="shared" si="9"/>
        <v>0.60640201456863541</v>
      </c>
      <c r="I133">
        <f>'CAPE calculation'!P334</f>
        <v>0.58795808138741545</v>
      </c>
      <c r="J133">
        <f t="shared" si="10"/>
        <v>-0.53109962378223086</v>
      </c>
      <c r="K133">
        <f t="shared" si="7"/>
        <v>-0.52523116031289485</v>
      </c>
      <c r="L133">
        <f t="shared" si="11"/>
        <v>0.59141863604738276</v>
      </c>
      <c r="M133">
        <f>'SHW q '!U135</f>
        <v>0.59235570916573765</v>
      </c>
    </row>
    <row r="134" spans="3:13" ht="14.4" x14ac:dyDescent="0.3">
      <c r="C134" s="10">
        <v>1932</v>
      </c>
      <c r="D134" s="10" t="s">
        <v>505</v>
      </c>
      <c r="E134">
        <f>'SHW q '!M136</f>
        <v>0.51207587215570904</v>
      </c>
      <c r="F134">
        <f t="shared" si="8"/>
        <v>-0.66928247711723809</v>
      </c>
      <c r="G134">
        <f t="shared" ref="G134:G197" si="12">F134-$F$503</f>
        <v>-0.42338258942213114</v>
      </c>
      <c r="H134">
        <f t="shared" si="9"/>
        <v>0.65482805489345797</v>
      </c>
      <c r="I134">
        <f>'CAPE calculation'!P335</f>
        <v>0.59028951821893394</v>
      </c>
      <c r="J134">
        <f t="shared" si="10"/>
        <v>-0.52714215359493444</v>
      </c>
      <c r="K134">
        <f t="shared" ref="K134:K197" si="13">J134-$J$503</f>
        <v>-0.52127369012559843</v>
      </c>
      <c r="L134">
        <f t="shared" si="11"/>
        <v>0.59376379505544263</v>
      </c>
      <c r="M134">
        <f>'SHW q '!U136</f>
        <v>0.63966003990597164</v>
      </c>
    </row>
    <row r="135" spans="3:13" ht="14.4" x14ac:dyDescent="0.3">
      <c r="C135" s="10"/>
      <c r="D135" s="10" t="s">
        <v>506</v>
      </c>
      <c r="E135">
        <f>'SHW q '!M137</f>
        <v>0.30238128076993021</v>
      </c>
      <c r="F135">
        <f t="shared" ref="F135:F198" si="14">LN(E135)</f>
        <v>-1.1960665388086196</v>
      </c>
      <c r="G135">
        <f t="shared" si="12"/>
        <v>-0.95016665111351262</v>
      </c>
      <c r="H135">
        <f t="shared" ref="H135:H198" si="15">EXP(G135)</f>
        <v>0.38667657800240385</v>
      </c>
      <c r="I135">
        <f>'CAPE calculation'!P336</f>
        <v>0.34794005068869038</v>
      </c>
      <c r="J135">
        <f t="shared" ref="J135:J198" si="16">LN(I135)</f>
        <v>-1.0557250821834696</v>
      </c>
      <c r="K135">
        <f t="shared" si="13"/>
        <v>-1.0498566187141336</v>
      </c>
      <c r="L135">
        <f t="shared" ref="L135:L198" si="17">EXP(K135)</f>
        <v>0.34998792723281197</v>
      </c>
      <c r="M135">
        <f>'SHW q '!U137</f>
        <v>0.37771985098586719</v>
      </c>
    </row>
    <row r="136" spans="3:13" ht="14.4" x14ac:dyDescent="0.3">
      <c r="C136" s="10"/>
      <c r="D136" s="10" t="s">
        <v>507</v>
      </c>
      <c r="E136">
        <f>'SHW q '!M138</f>
        <v>0.53569749764271724</v>
      </c>
      <c r="F136">
        <f t="shared" si="14"/>
        <v>-0.62418564729762538</v>
      </c>
      <c r="G136">
        <f t="shared" si="12"/>
        <v>-0.37828575960251842</v>
      </c>
      <c r="H136">
        <f t="shared" si="15"/>
        <v>0.68503471744516642</v>
      </c>
      <c r="I136">
        <f>'CAPE calculation'!P337</f>
        <v>0.61064417180847053</v>
      </c>
      <c r="J136">
        <f t="shared" si="16"/>
        <v>-0.49324085965283532</v>
      </c>
      <c r="K136">
        <f t="shared" si="13"/>
        <v>-0.48737239618349931</v>
      </c>
      <c r="L136">
        <f t="shared" si="17"/>
        <v>0.61423825036819912</v>
      </c>
      <c r="M136">
        <f>'SHW q '!U138</f>
        <v>0.66916701479634311</v>
      </c>
    </row>
    <row r="137" spans="3:13" ht="14.4" x14ac:dyDescent="0.3">
      <c r="C137" s="10"/>
      <c r="D137" s="10" t="s">
        <v>508</v>
      </c>
      <c r="E137">
        <f>'SHW q '!M139</f>
        <v>0.45274961259336155</v>
      </c>
      <c r="F137">
        <f t="shared" si="14"/>
        <v>-0.79241603789349935</v>
      </c>
      <c r="G137">
        <f t="shared" si="12"/>
        <v>-0.54651615019839239</v>
      </c>
      <c r="H137">
        <f t="shared" si="15"/>
        <v>0.5789633222127829</v>
      </c>
      <c r="I137">
        <f>'CAPE calculation'!P338</f>
        <v>0.51818538300646166</v>
      </c>
      <c r="J137">
        <f t="shared" si="16"/>
        <v>-0.65742221849537552</v>
      </c>
      <c r="K137">
        <f t="shared" si="13"/>
        <v>-0.65155375502603952</v>
      </c>
      <c r="L137">
        <f t="shared" si="17"/>
        <v>0.52123527533493941</v>
      </c>
      <c r="M137">
        <f>'SHW q '!U139</f>
        <v>0.56555258899372862</v>
      </c>
    </row>
    <row r="138" spans="3:13" ht="14.4" x14ac:dyDescent="0.3">
      <c r="C138" s="10">
        <v>1933</v>
      </c>
      <c r="D138" s="10" t="s">
        <v>505</v>
      </c>
      <c r="E138">
        <f>'SHW q '!M140</f>
        <v>0.38844108628770435</v>
      </c>
      <c r="F138">
        <f t="shared" si="14"/>
        <v>-0.94561376472064895</v>
      </c>
      <c r="G138">
        <f t="shared" si="12"/>
        <v>-0.699713877025542</v>
      </c>
      <c r="H138">
        <f t="shared" si="15"/>
        <v>0.49672740858435599</v>
      </c>
      <c r="I138">
        <f>'CAPE calculation'!P339</f>
        <v>0.49582822896378453</v>
      </c>
      <c r="J138">
        <f t="shared" si="16"/>
        <v>-0.70152572481027198</v>
      </c>
      <c r="K138">
        <f t="shared" si="13"/>
        <v>-0.69565726134093597</v>
      </c>
      <c r="L138">
        <f t="shared" si="17"/>
        <v>0.49874653341881486</v>
      </c>
      <c r="M138">
        <f>'SHW q '!U140</f>
        <v>0.4852215350625983</v>
      </c>
    </row>
    <row r="139" spans="3:13" ht="14.4" x14ac:dyDescent="0.3">
      <c r="C139" s="10"/>
      <c r="D139" s="10" t="s">
        <v>506</v>
      </c>
      <c r="E139">
        <f>'SHW q '!M141</f>
        <v>0.65454351257934795</v>
      </c>
      <c r="F139">
        <f t="shared" si="14"/>
        <v>-0.42381721367342501</v>
      </c>
      <c r="G139">
        <f t="shared" si="12"/>
        <v>-0.17791732597831805</v>
      </c>
      <c r="H139">
        <f t="shared" si="15"/>
        <v>0.83701161974516114</v>
      </c>
      <c r="I139">
        <f>'CAPE calculation'!P340</f>
        <v>0.82778864505323591</v>
      </c>
      <c r="J139">
        <f t="shared" si="16"/>
        <v>-0.18899741677869469</v>
      </c>
      <c r="K139">
        <f t="shared" si="13"/>
        <v>-0.18312895330935872</v>
      </c>
      <c r="L139">
        <f t="shared" si="17"/>
        <v>0.832660774451215</v>
      </c>
      <c r="M139">
        <f>'SHW q '!U141</f>
        <v>0.81762362208971484</v>
      </c>
    </row>
    <row r="140" spans="3:13" ht="14.4" x14ac:dyDescent="0.3">
      <c r="C140" s="10"/>
      <c r="D140" s="10" t="s">
        <v>507</v>
      </c>
      <c r="E140">
        <f>'SHW q '!M142</f>
        <v>0.67350577452514193</v>
      </c>
      <c r="F140">
        <f t="shared" si="14"/>
        <v>-0.39525870926328932</v>
      </c>
      <c r="G140">
        <f t="shared" si="12"/>
        <v>-0.14935882156818236</v>
      </c>
      <c r="H140">
        <f t="shared" si="15"/>
        <v>0.86126002077618802</v>
      </c>
      <c r="I140">
        <f>'CAPE calculation'!P341</f>
        <v>0.82026260518530225</v>
      </c>
      <c r="J140">
        <f t="shared" si="16"/>
        <v>-0.19813073976701784</v>
      </c>
      <c r="K140">
        <f t="shared" si="13"/>
        <v>-0.19226227629768186</v>
      </c>
      <c r="L140">
        <f t="shared" si="17"/>
        <v>0.82509043844523933</v>
      </c>
      <c r="M140">
        <f>'SHW q '!U142</f>
        <v>0.84131034878881195</v>
      </c>
    </row>
    <row r="141" spans="3:13" ht="14.4" x14ac:dyDescent="0.3">
      <c r="C141" s="10"/>
      <c r="D141" s="10" t="s">
        <v>508</v>
      </c>
      <c r="E141">
        <f>'SHW q '!M143</f>
        <v>0.64140346453688113</v>
      </c>
      <c r="F141">
        <f t="shared" si="14"/>
        <v>-0.44409659021462555</v>
      </c>
      <c r="G141">
        <f t="shared" si="12"/>
        <v>-0.1981967025195186</v>
      </c>
      <c r="H141">
        <f t="shared" si="15"/>
        <v>0.82020850019056757</v>
      </c>
      <c r="I141">
        <f>'CAPE calculation'!P342</f>
        <v>0.78290399537145683</v>
      </c>
      <c r="J141">
        <f t="shared" si="16"/>
        <v>-0.24474520178398948</v>
      </c>
      <c r="K141">
        <f t="shared" si="13"/>
        <v>-0.2388767383146535</v>
      </c>
      <c r="L141">
        <f t="shared" si="17"/>
        <v>0.78751194644017342</v>
      </c>
      <c r="M141">
        <f>'SHW q '!U143</f>
        <v>0.8012097191658627</v>
      </c>
    </row>
    <row r="142" spans="3:13" ht="14.4" x14ac:dyDescent="0.3">
      <c r="C142" s="10">
        <v>1934</v>
      </c>
      <c r="D142" s="10" t="s">
        <v>505</v>
      </c>
      <c r="E142">
        <f>'SHW q '!M144</f>
        <v>0.69613628289305496</v>
      </c>
      <c r="F142">
        <f t="shared" si="14"/>
        <v>-0.36220982906136012</v>
      </c>
      <c r="G142">
        <f t="shared" si="12"/>
        <v>-0.11630994136625317</v>
      </c>
      <c r="H142">
        <f t="shared" si="15"/>
        <v>0.89019927095688101</v>
      </c>
      <c r="I142">
        <f>'CAPE calculation'!P343</f>
        <v>0.84784987713649185</v>
      </c>
      <c r="J142">
        <f t="shared" si="16"/>
        <v>-0.16505169054085653</v>
      </c>
      <c r="K142">
        <f t="shared" si="13"/>
        <v>-0.15918322707152055</v>
      </c>
      <c r="L142">
        <f t="shared" si="17"/>
        <v>0.8528400812618504</v>
      </c>
      <c r="M142">
        <f>'SHW q '!U144</f>
        <v>0.86957926883140657</v>
      </c>
    </row>
    <row r="143" spans="3:13" ht="14.4" x14ac:dyDescent="0.3">
      <c r="C143" s="10"/>
      <c r="D143" s="10" t="s">
        <v>506</v>
      </c>
      <c r="E143">
        <f>'SHW q '!M145</f>
        <v>0.64473102809754101</v>
      </c>
      <c r="F143">
        <f t="shared" si="14"/>
        <v>-0.43892205986099392</v>
      </c>
      <c r="G143">
        <f t="shared" si="12"/>
        <v>-0.19302217216588696</v>
      </c>
      <c r="H143">
        <f t="shared" si="15"/>
        <v>0.82446369379066498</v>
      </c>
      <c r="I143">
        <f>'CAPE calculation'!P344</f>
        <v>0.78844075546372938</v>
      </c>
      <c r="J143">
        <f t="shared" si="16"/>
        <v>-0.23769801114857264</v>
      </c>
      <c r="K143">
        <f t="shared" si="13"/>
        <v>-0.23182954767923666</v>
      </c>
      <c r="L143">
        <f t="shared" si="17"/>
        <v>0.79308129433342189</v>
      </c>
      <c r="M143">
        <f>'SHW q '!U145</f>
        <v>0.80536634820413566</v>
      </c>
    </row>
    <row r="144" spans="3:13" ht="14.4" x14ac:dyDescent="0.3">
      <c r="C144" s="10"/>
      <c r="D144" s="10" t="s">
        <v>507</v>
      </c>
      <c r="E144">
        <f>'SHW q '!M146</f>
        <v>0.57637822025625185</v>
      </c>
      <c r="F144">
        <f t="shared" si="14"/>
        <v>-0.55099120138564095</v>
      </c>
      <c r="G144">
        <f t="shared" si="12"/>
        <v>-0.30509131369053399</v>
      </c>
      <c r="H144">
        <f t="shared" si="15"/>
        <v>0.73705606800897705</v>
      </c>
      <c r="I144">
        <f>'CAPE calculation'!P345</f>
        <v>0.70196435014469272</v>
      </c>
      <c r="J144">
        <f t="shared" si="16"/>
        <v>-0.35387265951550834</v>
      </c>
      <c r="K144">
        <f t="shared" si="13"/>
        <v>-0.34800419604617233</v>
      </c>
      <c r="L144">
        <f t="shared" si="17"/>
        <v>0.70609591339711364</v>
      </c>
      <c r="M144">
        <f>'SHW q '!U146</f>
        <v>0.71998337632658282</v>
      </c>
    </row>
    <row r="145" spans="3:13" ht="14.4" x14ac:dyDescent="0.3">
      <c r="C145" s="10"/>
      <c r="D145" s="10" t="s">
        <v>508</v>
      </c>
      <c r="E145">
        <f>'SHW q '!M147</f>
        <v>0.6014620111682013</v>
      </c>
      <c r="F145">
        <f t="shared" si="14"/>
        <v>-0.5083919023894754</v>
      </c>
      <c r="G145">
        <f t="shared" si="12"/>
        <v>-0.26249201469436845</v>
      </c>
      <c r="H145">
        <f t="shared" si="15"/>
        <v>0.76913250610218109</v>
      </c>
      <c r="I145">
        <f>'CAPE calculation'!P346</f>
        <v>0.75052999088427874</v>
      </c>
      <c r="J145">
        <f t="shared" si="16"/>
        <v>-0.28697566750214637</v>
      </c>
      <c r="K145">
        <f t="shared" si="13"/>
        <v>-0.28110720403281036</v>
      </c>
      <c r="L145">
        <f t="shared" si="17"/>
        <v>0.75494739773626218</v>
      </c>
      <c r="M145">
        <f>'SHW q '!U147</f>
        <v>0.75131681648298942</v>
      </c>
    </row>
    <row r="146" spans="3:13" ht="14.4" x14ac:dyDescent="0.3">
      <c r="C146" s="10">
        <v>1935</v>
      </c>
      <c r="D146" s="10" t="s">
        <v>505</v>
      </c>
      <c r="E146">
        <f>'SHW q '!M148</f>
        <v>0.53626388827631566</v>
      </c>
      <c r="F146">
        <f t="shared" si="14"/>
        <v>-0.62312891019170824</v>
      </c>
      <c r="G146">
        <f t="shared" si="12"/>
        <v>-0.37722902249660129</v>
      </c>
      <c r="H146">
        <f t="shared" si="15"/>
        <v>0.68575900167154058</v>
      </c>
      <c r="I146">
        <f>'CAPE calculation'!P347</f>
        <v>0.66980114768297228</v>
      </c>
      <c r="J146">
        <f t="shared" si="16"/>
        <v>-0.40077440515235679</v>
      </c>
      <c r="K146">
        <f t="shared" si="13"/>
        <v>-0.39490594168302079</v>
      </c>
      <c r="L146">
        <f t="shared" si="17"/>
        <v>0.67374340743964778</v>
      </c>
      <c r="M146">
        <f>'SHW q '!U148</f>
        <v>0.6698745221697423</v>
      </c>
    </row>
    <row r="147" spans="3:13" ht="14.4" x14ac:dyDescent="0.3">
      <c r="C147" s="10"/>
      <c r="D147" s="10" t="s">
        <v>506</v>
      </c>
      <c r="E147">
        <f>'SHW q '!M149</f>
        <v>0.64290269325120486</v>
      </c>
      <c r="F147">
        <f t="shared" si="14"/>
        <v>-0.44176189862067805</v>
      </c>
      <c r="G147">
        <f t="shared" si="12"/>
        <v>-0.1958620109255711</v>
      </c>
      <c r="H147">
        <f t="shared" si="15"/>
        <v>0.82212567121194025</v>
      </c>
      <c r="I147">
        <f>'CAPE calculation'!P348</f>
        <v>0.80751260007699444</v>
      </c>
      <c r="J147">
        <f t="shared" si="16"/>
        <v>-0.21379662019654422</v>
      </c>
      <c r="K147">
        <f t="shared" si="13"/>
        <v>-0.20792815672720824</v>
      </c>
      <c r="L147">
        <f t="shared" si="17"/>
        <v>0.81226539041977652</v>
      </c>
      <c r="M147">
        <f>'SHW q '!U149</f>
        <v>0.80308248207342825</v>
      </c>
    </row>
    <row r="148" spans="3:13" ht="14.4" x14ac:dyDescent="0.3">
      <c r="C148" s="10"/>
      <c r="D148" s="10" t="s">
        <v>507</v>
      </c>
      <c r="E148">
        <f>'SHW q '!M150</f>
        <v>0.73482704557188827</v>
      </c>
      <c r="F148">
        <f t="shared" si="14"/>
        <v>-0.30812011960663843</v>
      </c>
      <c r="G148">
        <f t="shared" si="12"/>
        <v>-6.2220231911531476E-2</v>
      </c>
      <c r="H148">
        <f t="shared" si="15"/>
        <v>0.93967591737778655</v>
      </c>
      <c r="I148">
        <f>'CAPE calculation'!P349</f>
        <v>0.92943254328192904</v>
      </c>
      <c r="J148">
        <f t="shared" si="16"/>
        <v>-7.3181047577455721E-2</v>
      </c>
      <c r="K148">
        <f t="shared" si="13"/>
        <v>-6.7312584108119744E-2</v>
      </c>
      <c r="L148">
        <f t="shared" si="17"/>
        <v>0.93490291986250074</v>
      </c>
      <c r="M148">
        <f>'SHW q '!U150</f>
        <v>0.91790987010529257</v>
      </c>
    </row>
    <row r="149" spans="3:13" ht="14.4" x14ac:dyDescent="0.3">
      <c r="C149" s="10"/>
      <c r="D149" s="10" t="s">
        <v>508</v>
      </c>
      <c r="E149">
        <f>'SHW q '!M151</f>
        <v>0.82228930899752362</v>
      </c>
      <c r="F149">
        <f t="shared" si="14"/>
        <v>-0.19566298843052823</v>
      </c>
      <c r="G149">
        <f t="shared" si="12"/>
        <v>5.0236899264578722E-2</v>
      </c>
      <c r="H149">
        <f t="shared" si="15"/>
        <v>1.0515201712272881</v>
      </c>
      <c r="I149">
        <f>'CAPE calculation'!P350</f>
        <v>1.0419362362804887</v>
      </c>
      <c r="J149">
        <f t="shared" si="16"/>
        <v>4.10807478699887E-2</v>
      </c>
      <c r="K149">
        <f t="shared" si="13"/>
        <v>4.6949211339324677E-2</v>
      </c>
      <c r="L149">
        <f t="shared" si="17"/>
        <v>1.0480687777183764</v>
      </c>
      <c r="M149">
        <f>'SHW q '!U151</f>
        <v>1.0271634357489727</v>
      </c>
    </row>
    <row r="150" spans="3:13" ht="14.4" x14ac:dyDescent="0.3">
      <c r="C150" s="10">
        <v>1936</v>
      </c>
      <c r="D150" s="10" t="s">
        <v>505</v>
      </c>
      <c r="E150">
        <f>'SHW q '!M152</f>
        <v>0.94941839918030391</v>
      </c>
      <c r="F150">
        <f t="shared" si="14"/>
        <v>-5.1905693254618135E-2</v>
      </c>
      <c r="G150">
        <f t="shared" si="12"/>
        <v>0.19399419444048882</v>
      </c>
      <c r="H150">
        <f t="shared" si="15"/>
        <v>1.2140892344684704</v>
      </c>
      <c r="I150">
        <f>'CAPE calculation'!P351</f>
        <v>1.2023114367441303</v>
      </c>
      <c r="J150">
        <f t="shared" si="16"/>
        <v>0.18424590134151544</v>
      </c>
      <c r="K150">
        <f t="shared" si="13"/>
        <v>0.19011436481085142</v>
      </c>
      <c r="L150">
        <f t="shared" si="17"/>
        <v>1.2093879011671362</v>
      </c>
      <c r="M150">
        <f>'SHW q '!U152</f>
        <v>1.1859668539947752</v>
      </c>
    </row>
    <row r="151" spans="3:13" ht="14.4" x14ac:dyDescent="0.3">
      <c r="C151" s="10"/>
      <c r="D151" s="10" t="s">
        <v>506</v>
      </c>
      <c r="E151">
        <f>'SHW q '!M153</f>
        <v>0.9206860770938512</v>
      </c>
      <c r="F151">
        <f t="shared" si="14"/>
        <v>-8.2636150890380497E-2</v>
      </c>
      <c r="G151">
        <f t="shared" si="12"/>
        <v>0.16326373680472644</v>
      </c>
      <c r="H151">
        <f t="shared" si="15"/>
        <v>1.1773471585232809</v>
      </c>
      <c r="I151">
        <f>'CAPE calculation'!P352</f>
        <v>1.1835929819492435</v>
      </c>
      <c r="J151">
        <f t="shared" si="16"/>
        <v>0.16855471211542558</v>
      </c>
      <c r="K151">
        <f t="shared" si="13"/>
        <v>0.17442317558476156</v>
      </c>
      <c r="L151">
        <f t="shared" si="17"/>
        <v>1.1905592748514924</v>
      </c>
      <c r="M151">
        <f>'SHW q '!U153</f>
        <v>1.1500758478143023</v>
      </c>
    </row>
    <row r="152" spans="3:13" ht="14.4" x14ac:dyDescent="0.3">
      <c r="C152" s="10"/>
      <c r="D152" s="10" t="s">
        <v>507</v>
      </c>
      <c r="E152">
        <f>'SHW q '!M154</f>
        <v>0.9871274864342473</v>
      </c>
      <c r="F152">
        <f t="shared" si="14"/>
        <v>-1.2956082302934933E-2</v>
      </c>
      <c r="G152">
        <f t="shared" si="12"/>
        <v>0.23294380539217202</v>
      </c>
      <c r="H152">
        <f t="shared" si="15"/>
        <v>1.2623105422882595</v>
      </c>
      <c r="I152">
        <f>'CAPE calculation'!P353</f>
        <v>1.2771664751466199</v>
      </c>
      <c r="J152">
        <f t="shared" si="16"/>
        <v>0.24464393280322844</v>
      </c>
      <c r="K152">
        <f t="shared" si="13"/>
        <v>0.25051239627256444</v>
      </c>
      <c r="L152">
        <f t="shared" si="17"/>
        <v>1.2846835151143221</v>
      </c>
      <c r="M152">
        <f>'SHW q '!U154</f>
        <v>1.2330711945217598</v>
      </c>
    </row>
    <row r="153" spans="3:13" ht="14.4" x14ac:dyDescent="0.3">
      <c r="C153" s="10"/>
      <c r="D153" s="10" t="s">
        <v>508</v>
      </c>
      <c r="E153">
        <f>'SHW q '!M155</f>
        <v>1.0300002143292839</v>
      </c>
      <c r="F153">
        <f t="shared" si="14"/>
        <v>2.9559010328206153E-2</v>
      </c>
      <c r="G153">
        <f t="shared" si="12"/>
        <v>0.27545889802331314</v>
      </c>
      <c r="H153">
        <f t="shared" si="15"/>
        <v>1.3171349668355397</v>
      </c>
      <c r="I153">
        <f>'CAPE calculation'!P354</f>
        <v>1.357204842315038</v>
      </c>
      <c r="J153">
        <f t="shared" si="16"/>
        <v>0.30542732179295401</v>
      </c>
      <c r="K153">
        <f t="shared" si="13"/>
        <v>0.31129578526229001</v>
      </c>
      <c r="L153">
        <f t="shared" si="17"/>
        <v>1.3651929654317758</v>
      </c>
      <c r="M153">
        <f>'SHW q '!U155</f>
        <v>1.2866257014364657</v>
      </c>
    </row>
    <row r="154" spans="3:13" ht="14.4" x14ac:dyDescent="0.3">
      <c r="C154" s="10">
        <v>1937</v>
      </c>
      <c r="D154" s="10" t="s">
        <v>505</v>
      </c>
      <c r="E154">
        <f>'SHW q '!M156</f>
        <v>1.0432590757566147</v>
      </c>
      <c r="F154">
        <f t="shared" si="14"/>
        <v>4.2349539954789857E-2</v>
      </c>
      <c r="G154">
        <f t="shared" si="12"/>
        <v>0.28824942764989681</v>
      </c>
      <c r="H154">
        <f t="shared" si="15"/>
        <v>1.3340900215660245</v>
      </c>
      <c r="I154">
        <f>'CAPE calculation'!P355</f>
        <v>1.4157877777331263</v>
      </c>
      <c r="J154">
        <f t="shared" si="16"/>
        <v>0.34768610955697005</v>
      </c>
      <c r="K154">
        <f t="shared" si="13"/>
        <v>0.35355457302630605</v>
      </c>
      <c r="L154">
        <f t="shared" si="17"/>
        <v>1.4241207034073478</v>
      </c>
      <c r="M154">
        <f>'SHW q '!U156</f>
        <v>1.3031880202077264</v>
      </c>
    </row>
    <row r="155" spans="3:13" ht="14.4" x14ac:dyDescent="0.3">
      <c r="C155" s="10"/>
      <c r="D155" s="10" t="s">
        <v>506</v>
      </c>
      <c r="E155">
        <f>'SHW q '!M157</f>
        <v>0.8808197199871608</v>
      </c>
      <c r="F155">
        <f t="shared" si="14"/>
        <v>-0.12690230510135594</v>
      </c>
      <c r="G155">
        <f t="shared" si="12"/>
        <v>0.11899758259375101</v>
      </c>
      <c r="H155">
        <f t="shared" si="15"/>
        <v>1.126367195397965</v>
      </c>
      <c r="I155">
        <f>'CAPE calculation'!P356</f>
        <v>1.2021461115089442</v>
      </c>
      <c r="J155">
        <f t="shared" si="16"/>
        <v>0.18410838572135677</v>
      </c>
      <c r="K155">
        <f t="shared" si="13"/>
        <v>0.18997684919069274</v>
      </c>
      <c r="L155">
        <f t="shared" si="17"/>
        <v>1.2092216028744633</v>
      </c>
      <c r="M155">
        <f>'SHW q '!U157</f>
        <v>1.1002767516951688</v>
      </c>
    </row>
    <row r="156" spans="3:13" ht="14.4" x14ac:dyDescent="0.3">
      <c r="C156" s="10"/>
      <c r="D156" s="10" t="s">
        <v>507</v>
      </c>
      <c r="E156">
        <f>'SHW q '!M158</f>
        <v>0.79075602430942094</v>
      </c>
      <c r="F156">
        <f t="shared" si="14"/>
        <v>-0.2347657983500013</v>
      </c>
      <c r="G156">
        <f t="shared" si="12"/>
        <v>1.1134089345105652E-2</v>
      </c>
      <c r="H156">
        <f t="shared" si="15"/>
        <v>1.0111963040046723</v>
      </c>
      <c r="I156">
        <f>'CAPE calculation'!P357</f>
        <v>1.083566151200855</v>
      </c>
      <c r="J156">
        <f t="shared" si="16"/>
        <v>8.0257593384737355E-2</v>
      </c>
      <c r="K156">
        <f t="shared" si="13"/>
        <v>8.6126056854073332E-2</v>
      </c>
      <c r="L156">
        <f t="shared" si="17"/>
        <v>1.0899437145214792</v>
      </c>
      <c r="M156">
        <f>'SHW q '!U158</f>
        <v>0.98777360459554397</v>
      </c>
    </row>
    <row r="157" spans="3:13" ht="14.4" x14ac:dyDescent="0.3">
      <c r="C157" s="10"/>
      <c r="D157" s="10" t="s">
        <v>508</v>
      </c>
      <c r="E157">
        <f>'SHW q '!M159</f>
        <v>0.59283080620992057</v>
      </c>
      <c r="F157">
        <f t="shared" si="14"/>
        <v>-0.52284623905982353</v>
      </c>
      <c r="G157">
        <f t="shared" si="12"/>
        <v>-0.27694635136471657</v>
      </c>
      <c r="H157">
        <f t="shared" si="15"/>
        <v>0.75809516679067546</v>
      </c>
      <c r="I157">
        <f>'CAPE calculation'!P358</f>
        <v>0.83803739719784542</v>
      </c>
      <c r="J157">
        <f t="shared" si="16"/>
        <v>-0.17669255276805762</v>
      </c>
      <c r="K157">
        <f t="shared" si="13"/>
        <v>-0.17082408929872164</v>
      </c>
      <c r="L157">
        <f t="shared" si="17"/>
        <v>0.84296984784680418</v>
      </c>
      <c r="M157">
        <f>'SHW q '!U159</f>
        <v>0.74053513898506651</v>
      </c>
    </row>
    <row r="158" spans="3:13" ht="14.4" x14ac:dyDescent="0.3">
      <c r="C158" s="10">
        <v>1938</v>
      </c>
      <c r="D158" s="10" t="s">
        <v>505</v>
      </c>
      <c r="E158">
        <f>'SHW q '!M160</f>
        <v>0.55999926777258502</v>
      </c>
      <c r="F158">
        <f t="shared" si="14"/>
        <v>-0.57981980280275225</v>
      </c>
      <c r="G158">
        <f t="shared" si="12"/>
        <v>-0.33391991510764529</v>
      </c>
      <c r="H158">
        <f t="shared" si="15"/>
        <v>0.71611112961357737</v>
      </c>
      <c r="I158">
        <f>'CAPE calculation'!P359</f>
        <v>0.79927378833604767</v>
      </c>
      <c r="J158">
        <f t="shared" si="16"/>
        <v>-0.22405172816193006</v>
      </c>
      <c r="K158">
        <f t="shared" si="13"/>
        <v>-0.21818326469259408</v>
      </c>
      <c r="L158">
        <f t="shared" si="17"/>
        <v>0.80397808736751808</v>
      </c>
      <c r="M158">
        <f>'SHW q '!U160</f>
        <v>0.69952359298390165</v>
      </c>
    </row>
    <row r="159" spans="3:13" ht="14.4" x14ac:dyDescent="0.3">
      <c r="C159" s="10"/>
      <c r="D159" s="10" t="s">
        <v>506</v>
      </c>
      <c r="E159">
        <f>'SHW q '!M161</f>
        <v>0.55514641626796468</v>
      </c>
      <c r="F159">
        <f t="shared" si="14"/>
        <v>-0.58852338693282635</v>
      </c>
      <c r="G159">
        <f t="shared" si="12"/>
        <v>-0.3426234992377194</v>
      </c>
      <c r="H159">
        <f t="shared" si="15"/>
        <v>0.70990544119072763</v>
      </c>
      <c r="I159">
        <f>'CAPE calculation'!P360</f>
        <v>0.79526240361542455</v>
      </c>
      <c r="J159">
        <f t="shared" si="16"/>
        <v>-0.2290831513472939</v>
      </c>
      <c r="K159">
        <f t="shared" si="13"/>
        <v>-0.22321468787795792</v>
      </c>
      <c r="L159">
        <f t="shared" si="17"/>
        <v>0.7999430927731177</v>
      </c>
      <c r="M159">
        <f>'SHW q '!U161</f>
        <v>0.69346164912773944</v>
      </c>
    </row>
    <row r="160" spans="3:13" ht="14.4" x14ac:dyDescent="0.3">
      <c r="C160" s="10"/>
      <c r="D160" s="10" t="s">
        <v>507</v>
      </c>
      <c r="E160">
        <f>'SHW q '!M162</f>
        <v>0.63954799648189786</v>
      </c>
      <c r="F160">
        <f t="shared" si="14"/>
        <v>-0.44699360764135587</v>
      </c>
      <c r="G160">
        <f t="shared" si="12"/>
        <v>-0.20109371994624892</v>
      </c>
      <c r="H160">
        <f t="shared" si="15"/>
        <v>0.81783578043666327</v>
      </c>
      <c r="I160">
        <f>'CAPE calculation'!P361</f>
        <v>0.92580196776843593</v>
      </c>
      <c r="J160">
        <f t="shared" si="16"/>
        <v>-7.7094924908249776E-2</v>
      </c>
      <c r="K160">
        <f t="shared" si="13"/>
        <v>-7.1226461438913799E-2</v>
      </c>
      <c r="L160">
        <f t="shared" si="17"/>
        <v>0.93125097581031524</v>
      </c>
      <c r="M160">
        <f>'SHW q '!U162</f>
        <v>0.79889195956297721</v>
      </c>
    </row>
    <row r="161" spans="3:13" ht="14.4" x14ac:dyDescent="0.3">
      <c r="C161" s="10"/>
      <c r="D161" s="10" t="s">
        <v>508</v>
      </c>
      <c r="E161">
        <f>'SHW q '!M163</f>
        <v>0.69143418870836226</v>
      </c>
      <c r="F161">
        <f t="shared" si="14"/>
        <v>-0.36898730419478709</v>
      </c>
      <c r="G161">
        <f t="shared" si="12"/>
        <v>-0.12308741649968014</v>
      </c>
      <c r="H161">
        <f t="shared" si="15"/>
        <v>0.88418636670516126</v>
      </c>
      <c r="I161">
        <f>'CAPE calculation'!P362</f>
        <v>1.0211623290890146</v>
      </c>
      <c r="J161">
        <f t="shared" si="16"/>
        <v>2.0941516837775835E-2</v>
      </c>
      <c r="K161">
        <f t="shared" si="13"/>
        <v>2.6809980307111812E-2</v>
      </c>
      <c r="L161">
        <f t="shared" si="17"/>
        <v>1.0271726011957834</v>
      </c>
      <c r="M161">
        <f>'SHW q '!U163</f>
        <v>0.86370564361809521</v>
      </c>
    </row>
    <row r="162" spans="3:13" ht="14.4" x14ac:dyDescent="0.3">
      <c r="C162" s="10">
        <v>1939</v>
      </c>
      <c r="D162" s="10" t="s">
        <v>505</v>
      </c>
      <c r="E162">
        <f>'SHW q '!M164</f>
        <v>0.6773238340038058</v>
      </c>
      <c r="F162">
        <f t="shared" si="14"/>
        <v>-0.38960578365090026</v>
      </c>
      <c r="G162">
        <f t="shared" si="12"/>
        <v>-0.14370589595579331</v>
      </c>
      <c r="H162">
        <f t="shared" si="15"/>
        <v>0.86614244659983775</v>
      </c>
      <c r="I162">
        <f>'CAPE calculation'!P363</f>
        <v>1.0174068286648892</v>
      </c>
      <c r="J162">
        <f t="shared" si="16"/>
        <v>1.7257065262211397E-2</v>
      </c>
      <c r="K162">
        <f t="shared" si="13"/>
        <v>2.3125528731547374E-2</v>
      </c>
      <c r="L162">
        <f t="shared" si="17"/>
        <v>1.0233949969603411</v>
      </c>
      <c r="M162">
        <f>'SHW q '!U164</f>
        <v>0.84607968124769972</v>
      </c>
    </row>
    <row r="163" spans="3:13" ht="14.4" x14ac:dyDescent="0.3">
      <c r="C163" s="10"/>
      <c r="D163" s="10" t="s">
        <v>506</v>
      </c>
      <c r="E163">
        <f>'SHW q '!M165</f>
        <v>0.62137393406700703</v>
      </c>
      <c r="F163">
        <f t="shared" si="14"/>
        <v>-0.47582223001112617</v>
      </c>
      <c r="G163">
        <f t="shared" si="12"/>
        <v>-0.22992234231601921</v>
      </c>
      <c r="H163">
        <f t="shared" si="15"/>
        <v>0.79459530653861454</v>
      </c>
      <c r="I163">
        <f>'CAPE calculation'!P364</f>
        <v>0.95673123805361904</v>
      </c>
      <c r="J163">
        <f t="shared" si="16"/>
        <v>-4.4232764951052377E-2</v>
      </c>
      <c r="K163">
        <f t="shared" si="13"/>
        <v>-3.8364301481716399E-2</v>
      </c>
      <c r="L163">
        <f t="shared" si="17"/>
        <v>0.9623622870161066</v>
      </c>
      <c r="M163">
        <f>'SHW q '!U165</f>
        <v>0.77618981302241974</v>
      </c>
    </row>
    <row r="164" spans="3:13" ht="14.4" x14ac:dyDescent="0.3">
      <c r="C164" s="10"/>
      <c r="D164" s="10" t="s">
        <v>507</v>
      </c>
      <c r="E164">
        <f>'SHW q '!M166</f>
        <v>0.69038737026479946</v>
      </c>
      <c r="F164">
        <f t="shared" si="14"/>
        <v>-0.37050243273945721</v>
      </c>
      <c r="G164">
        <f t="shared" si="12"/>
        <v>-0.12460254504435025</v>
      </c>
      <c r="H164">
        <f t="shared" si="15"/>
        <v>0.88284772506532161</v>
      </c>
      <c r="I164">
        <f>'CAPE calculation'!P365</f>
        <v>1.0577218013951828</v>
      </c>
      <c r="J164">
        <f t="shared" si="16"/>
        <v>5.611735121771097E-2</v>
      </c>
      <c r="K164">
        <f t="shared" si="13"/>
        <v>6.1985814687046947E-2</v>
      </c>
      <c r="L164">
        <f t="shared" si="17"/>
        <v>1.0639472521962499</v>
      </c>
      <c r="M164">
        <f>'SHW q '!U166</f>
        <v>0.86239800941036582</v>
      </c>
    </row>
    <row r="165" spans="3:13" ht="14.4" x14ac:dyDescent="0.3">
      <c r="C165" s="10"/>
      <c r="D165" s="10" t="s">
        <v>508</v>
      </c>
      <c r="E165">
        <f>'SHW q '!M167</f>
        <v>0.66508939593603189</v>
      </c>
      <c r="F165">
        <f t="shared" si="14"/>
        <v>-0.40783381738218749</v>
      </c>
      <c r="G165">
        <f t="shared" si="12"/>
        <v>-0.16193392968708054</v>
      </c>
      <c r="H165">
        <f t="shared" si="15"/>
        <v>0.85049739531298707</v>
      </c>
      <c r="I165">
        <f>'CAPE calculation'!P366</f>
        <v>1.0421300691363804</v>
      </c>
      <c r="J165">
        <f t="shared" si="16"/>
        <v>4.1266761967473788E-2</v>
      </c>
      <c r="K165">
        <f t="shared" si="13"/>
        <v>4.7135225436809765E-2</v>
      </c>
      <c r="L165">
        <f t="shared" si="17"/>
        <v>1.0482637514195323</v>
      </c>
      <c r="M165">
        <f>'SHW q '!U167</f>
        <v>0.83079702184468118</v>
      </c>
    </row>
    <row r="166" spans="3:13" ht="14.4" x14ac:dyDescent="0.3">
      <c r="C166" s="10">
        <v>1940</v>
      </c>
      <c r="D166" s="10" t="s">
        <v>505</v>
      </c>
      <c r="E166">
        <f>'SHW q '!M168</f>
        <v>0.63645998489730193</v>
      </c>
      <c r="F166">
        <f t="shared" si="14"/>
        <v>-0.45183373036499574</v>
      </c>
      <c r="G166">
        <f t="shared" si="12"/>
        <v>-0.20593384266988879</v>
      </c>
      <c r="H166">
        <f t="shared" si="15"/>
        <v>0.81388691908743227</v>
      </c>
      <c r="I166">
        <f>'CAPE calculation'!P367</f>
        <v>1.0300616458521157</v>
      </c>
      <c r="J166">
        <f t="shared" si="16"/>
        <v>2.9618650792444037E-2</v>
      </c>
      <c r="K166">
        <f t="shared" si="13"/>
        <v>3.5487114261780014E-2</v>
      </c>
      <c r="L166">
        <f t="shared" si="17"/>
        <v>1.0361242968155921</v>
      </c>
      <c r="M166">
        <f>'SHW q '!U168</f>
        <v>0.79503456709276121</v>
      </c>
    </row>
    <row r="167" spans="3:13" ht="14.4" x14ac:dyDescent="0.3">
      <c r="C167" s="10"/>
      <c r="D167" s="10" t="s">
        <v>506</v>
      </c>
      <c r="E167">
        <f>'SHW q '!M169</f>
        <v>0.4951855573371271</v>
      </c>
      <c r="F167">
        <f t="shared" si="14"/>
        <v>-0.70282272334981488</v>
      </c>
      <c r="G167">
        <f t="shared" si="12"/>
        <v>-0.45692283565470793</v>
      </c>
      <c r="H167">
        <f t="shared" si="15"/>
        <v>0.63322920089428536</v>
      </c>
      <c r="I167">
        <f>'CAPE calculation'!P368</f>
        <v>0.81574352965301378</v>
      </c>
      <c r="J167">
        <f t="shared" si="16"/>
        <v>-0.20365527531703931</v>
      </c>
      <c r="K167">
        <f t="shared" si="13"/>
        <v>-0.19778681184770333</v>
      </c>
      <c r="L167">
        <f t="shared" si="17"/>
        <v>0.82054476491491823</v>
      </c>
      <c r="M167">
        <f>'SHW q '!U169</f>
        <v>0.61856148783907539</v>
      </c>
    </row>
    <row r="168" spans="3:13" ht="14.4" x14ac:dyDescent="0.3">
      <c r="C168" s="10"/>
      <c r="D168" s="10" t="s">
        <v>507</v>
      </c>
      <c r="E168">
        <f>'SHW q '!M170</f>
        <v>0.53240243397204612</v>
      </c>
      <c r="F168">
        <f t="shared" si="14"/>
        <v>-0.63035562077357254</v>
      </c>
      <c r="G168">
        <f t="shared" si="12"/>
        <v>-0.38445573307846559</v>
      </c>
      <c r="H168">
        <f t="shared" si="15"/>
        <v>0.68082108377964679</v>
      </c>
      <c r="I168">
        <f>'CAPE calculation'!P369</f>
        <v>0.9016624699585345</v>
      </c>
      <c r="J168">
        <f t="shared" si="16"/>
        <v>-0.10351503077029194</v>
      </c>
      <c r="K168">
        <f t="shared" si="13"/>
        <v>-9.7646567300955958E-2</v>
      </c>
      <c r="L168">
        <f t="shared" si="17"/>
        <v>0.9069693997566074</v>
      </c>
      <c r="M168">
        <f>'SHW q '!U170</f>
        <v>0.66505098302511123</v>
      </c>
    </row>
    <row r="169" spans="3:13" ht="14.4" x14ac:dyDescent="0.3">
      <c r="C169" s="10"/>
      <c r="D169" s="10" t="s">
        <v>508</v>
      </c>
      <c r="E169">
        <f>'SHW q '!M171</f>
        <v>0.51607108285946435</v>
      </c>
      <c r="F169">
        <f t="shared" si="14"/>
        <v>-0.66151076550868249</v>
      </c>
      <c r="G169">
        <f t="shared" si="12"/>
        <v>-0.41561087781357553</v>
      </c>
      <c r="H169">
        <f t="shared" si="15"/>
        <v>0.65993701666315863</v>
      </c>
      <c r="I169">
        <f>'CAPE calculation'!P370</f>
        <v>0.88269141645242255</v>
      </c>
      <c r="J169">
        <f t="shared" si="16"/>
        <v>-0.12477961119896762</v>
      </c>
      <c r="K169">
        <f t="shared" si="13"/>
        <v>-0.11891114772963164</v>
      </c>
      <c r="L169">
        <f t="shared" si="17"/>
        <v>0.88788668800530191</v>
      </c>
      <c r="M169">
        <f>'SHW q '!U171</f>
        <v>0.64465066097827206</v>
      </c>
    </row>
    <row r="170" spans="3:13" ht="14.4" x14ac:dyDescent="0.3">
      <c r="C170" s="10">
        <v>1941</v>
      </c>
      <c r="D170" s="10" t="s">
        <v>505</v>
      </c>
      <c r="E170">
        <f>'SHW q '!M172</f>
        <v>0.48039481482376728</v>
      </c>
      <c r="F170">
        <f t="shared" si="14"/>
        <v>-0.73314698229049657</v>
      </c>
      <c r="G170">
        <f t="shared" si="12"/>
        <v>-0.48724709459538962</v>
      </c>
      <c r="H170">
        <f t="shared" si="15"/>
        <v>0.61431522021856955</v>
      </c>
      <c r="I170">
        <f>'CAPE calculation'!P371</f>
        <v>0.82289408960589183</v>
      </c>
      <c r="J170">
        <f t="shared" si="16"/>
        <v>-0.19492777479279777</v>
      </c>
      <c r="K170">
        <f t="shared" si="13"/>
        <v>-0.18905931132346179</v>
      </c>
      <c r="L170">
        <f t="shared" si="17"/>
        <v>0.82773741103745635</v>
      </c>
      <c r="M170">
        <f>'SHW q '!U172</f>
        <v>0.60008561842053376</v>
      </c>
    </row>
    <row r="171" spans="3:13" ht="14.4" x14ac:dyDescent="0.3">
      <c r="C171" s="10"/>
      <c r="D171" s="10" t="s">
        <v>506</v>
      </c>
      <c r="E171">
        <f>'SHW q '!M173</f>
        <v>0.45077001511986803</v>
      </c>
      <c r="F171">
        <f t="shared" si="14"/>
        <v>-0.79679801384711835</v>
      </c>
      <c r="G171">
        <f t="shared" si="12"/>
        <v>-0.55089812615201139</v>
      </c>
      <c r="H171">
        <f t="shared" si="15"/>
        <v>0.57643186929042067</v>
      </c>
      <c r="I171">
        <f>'CAPE calculation'!P372</f>
        <v>0.77328342817851414</v>
      </c>
      <c r="J171">
        <f t="shared" si="16"/>
        <v>-0.25710963759998767</v>
      </c>
      <c r="K171">
        <f t="shared" si="13"/>
        <v>-0.25124117413065167</v>
      </c>
      <c r="L171">
        <f t="shared" si="17"/>
        <v>0.77783475531487067</v>
      </c>
      <c r="M171">
        <f>'SHW q '!U173</f>
        <v>0.56307977301518641</v>
      </c>
    </row>
    <row r="172" spans="3:13" ht="14.4" x14ac:dyDescent="0.3">
      <c r="C172" s="10"/>
      <c r="D172" s="10" t="s">
        <v>507</v>
      </c>
      <c r="E172">
        <f>'SHW q '!M174</f>
        <v>0.45326684654044969</v>
      </c>
      <c r="F172">
        <f t="shared" si="14"/>
        <v>-0.7912742617192039</v>
      </c>
      <c r="G172">
        <f t="shared" si="12"/>
        <v>-0.54537437402409694</v>
      </c>
      <c r="H172">
        <f t="shared" si="15"/>
        <v>0.57962474626713401</v>
      </c>
      <c r="I172">
        <f>'CAPE calculation'!P373</f>
        <v>0.780562375590238</v>
      </c>
      <c r="J172">
        <f t="shared" si="16"/>
        <v>-0.24774062474359981</v>
      </c>
      <c r="K172">
        <f t="shared" si="13"/>
        <v>-0.24187216127426384</v>
      </c>
      <c r="L172">
        <f t="shared" si="17"/>
        <v>0.78515654454845685</v>
      </c>
      <c r="M172">
        <f>'SHW q '!U174</f>
        <v>0.56619869224761232</v>
      </c>
    </row>
    <row r="173" spans="3:13" ht="14.4" x14ac:dyDescent="0.3">
      <c r="C173" s="10"/>
      <c r="D173" s="10" t="s">
        <v>508</v>
      </c>
      <c r="E173">
        <f>'SHW q '!M175</f>
        <v>0.37227079332776913</v>
      </c>
      <c r="F173">
        <f t="shared" si="14"/>
        <v>-0.9881337504749732</v>
      </c>
      <c r="G173">
        <f t="shared" si="12"/>
        <v>-0.74223386277986625</v>
      </c>
      <c r="H173">
        <f t="shared" si="15"/>
        <v>0.47604929805078255</v>
      </c>
      <c r="I173">
        <f>'CAPE calculation'!P374</f>
        <v>0.64147523853888799</v>
      </c>
      <c r="J173">
        <f t="shared" si="16"/>
        <v>-0.44398469498725973</v>
      </c>
      <c r="K173">
        <f t="shared" si="13"/>
        <v>-0.43811623151792373</v>
      </c>
      <c r="L173">
        <f t="shared" si="17"/>
        <v>0.64525078002092895</v>
      </c>
      <c r="M173">
        <f>'SHW q '!U175</f>
        <v>0.46502239895313863</v>
      </c>
    </row>
    <row r="174" spans="3:13" ht="14.4" x14ac:dyDescent="0.3">
      <c r="C174" s="10">
        <v>1942</v>
      </c>
      <c r="D174" s="10" t="s">
        <v>505</v>
      </c>
      <c r="E174">
        <f>'SHW q '!M176</f>
        <v>0.36367418356894426</v>
      </c>
      <c r="F174">
        <f t="shared" si="14"/>
        <v>-1.011496912272009</v>
      </c>
      <c r="G174">
        <f t="shared" si="12"/>
        <v>-0.76559702457690204</v>
      </c>
      <c r="H174">
        <f t="shared" si="15"/>
        <v>0.46505619809598192</v>
      </c>
      <c r="I174">
        <f>'CAPE calculation'!P375</f>
        <v>0.57287987525152806</v>
      </c>
      <c r="J174">
        <f t="shared" si="16"/>
        <v>-0.55707922604020021</v>
      </c>
      <c r="K174">
        <f t="shared" si="13"/>
        <v>-0.55121076257086421</v>
      </c>
      <c r="L174">
        <f t="shared" si="17"/>
        <v>0.5762516838628241</v>
      </c>
      <c r="M174">
        <f>'SHW q '!U176</f>
        <v>0.45428393607997691</v>
      </c>
    </row>
    <row r="175" spans="3:13" ht="14.4" x14ac:dyDescent="0.3">
      <c r="C175" s="10"/>
      <c r="D175" s="10" t="s">
        <v>506</v>
      </c>
      <c r="E175">
        <f>'SHW q '!M177</f>
        <v>0.36097414149886042</v>
      </c>
      <c r="F175">
        <f t="shared" si="14"/>
        <v>-1.0189489534118839</v>
      </c>
      <c r="G175">
        <f t="shared" si="12"/>
        <v>-0.7730490657167769</v>
      </c>
      <c r="H175">
        <f t="shared" si="15"/>
        <v>0.46160346112276657</v>
      </c>
      <c r="I175">
        <f>'CAPE calculation'!P376</f>
        <v>0.56590029910132467</v>
      </c>
      <c r="J175">
        <f t="shared" si="16"/>
        <v>-0.5693373662928467</v>
      </c>
      <c r="K175">
        <f t="shared" si="13"/>
        <v>-0.5634689028235107</v>
      </c>
      <c r="L175">
        <f t="shared" si="17"/>
        <v>0.56923102790517222</v>
      </c>
      <c r="M175">
        <f>'SHW q '!U177</f>
        <v>0.45091117608051245</v>
      </c>
    </row>
    <row r="176" spans="3:13" ht="14.4" x14ac:dyDescent="0.3">
      <c r="C176" s="10"/>
      <c r="D176" s="10" t="s">
        <v>507</v>
      </c>
      <c r="E176">
        <f>'SHW q '!M178</f>
        <v>0.36686034257545763</v>
      </c>
      <c r="F176">
        <f t="shared" si="14"/>
        <v>-1.0027740412920354</v>
      </c>
      <c r="G176">
        <f t="shared" si="12"/>
        <v>-0.75687415359692845</v>
      </c>
      <c r="H176">
        <f t="shared" si="15"/>
        <v>0.46913056757571009</v>
      </c>
      <c r="I176">
        <f>'CAPE calculation'!P377</f>
        <v>0.5753681255216011</v>
      </c>
      <c r="J176">
        <f t="shared" si="16"/>
        <v>-0.55274522473865595</v>
      </c>
      <c r="K176">
        <f t="shared" si="13"/>
        <v>-0.54687676126931994</v>
      </c>
      <c r="L176">
        <f t="shared" si="17"/>
        <v>0.57875457926890228</v>
      </c>
      <c r="M176">
        <f>'SHW q '!U178</f>
        <v>0.45826392949125283</v>
      </c>
    </row>
    <row r="177" spans="3:13" ht="14.4" x14ac:dyDescent="0.3">
      <c r="C177" s="10"/>
      <c r="D177" s="10" t="s">
        <v>508</v>
      </c>
      <c r="E177">
        <f>'SHW q '!M179</f>
        <v>0.3926742440228948</v>
      </c>
      <c r="F177">
        <f t="shared" si="14"/>
        <v>-0.93477490645284467</v>
      </c>
      <c r="G177">
        <f t="shared" si="12"/>
        <v>-0.68887501875773771</v>
      </c>
      <c r="H177">
        <f t="shared" si="15"/>
        <v>0.50214065024739818</v>
      </c>
      <c r="I177">
        <f>'CAPE calculation'!P378</f>
        <v>0.60677640654752063</v>
      </c>
      <c r="J177">
        <f t="shared" si="16"/>
        <v>-0.49959491402451783</v>
      </c>
      <c r="K177">
        <f t="shared" si="13"/>
        <v>-0.49372645055518183</v>
      </c>
      <c r="L177">
        <f t="shared" si="17"/>
        <v>0.61034772053691488</v>
      </c>
      <c r="M177">
        <f>'SHW q '!U179</f>
        <v>0.4905093878849176</v>
      </c>
    </row>
    <row r="178" spans="3:13" ht="14.4" x14ac:dyDescent="0.3">
      <c r="C178" s="10">
        <v>1943</v>
      </c>
      <c r="D178" s="10" t="s">
        <v>505</v>
      </c>
      <c r="E178">
        <f>'SHW q '!M180</f>
        <v>0.45412764262984778</v>
      </c>
      <c r="F178">
        <f t="shared" si="14"/>
        <v>-0.78937696928930645</v>
      </c>
      <c r="G178">
        <f t="shared" si="12"/>
        <v>-0.5434770815941995</v>
      </c>
      <c r="H178">
        <f t="shared" si="15"/>
        <v>0.58072550781347965</v>
      </c>
      <c r="I178">
        <f>'CAPE calculation'!P379</f>
        <v>0.68216373657044982</v>
      </c>
      <c r="J178">
        <f t="shared" si="16"/>
        <v>-0.38248556700610031</v>
      </c>
      <c r="K178">
        <f t="shared" si="13"/>
        <v>-0.37661710353676431</v>
      </c>
      <c r="L178">
        <f t="shared" si="17"/>
        <v>0.68617875902218495</v>
      </c>
      <c r="M178">
        <f>'SHW q '!U180</f>
        <v>0.56727395646300549</v>
      </c>
    </row>
    <row r="179" spans="3:13" ht="14.4" x14ac:dyDescent="0.3">
      <c r="C179" s="10"/>
      <c r="D179" s="10" t="s">
        <v>506</v>
      </c>
      <c r="E179">
        <f>'SHW q '!M181</f>
        <v>0.49178572702606971</v>
      </c>
      <c r="F179">
        <f t="shared" si="14"/>
        <v>-0.70971217152832622</v>
      </c>
      <c r="G179">
        <f t="shared" si="12"/>
        <v>-0.46381228383321926</v>
      </c>
      <c r="H179">
        <f t="shared" si="15"/>
        <v>0.62888159463003124</v>
      </c>
      <c r="I179">
        <f>'CAPE calculation'!P380</f>
        <v>0.72151322776360238</v>
      </c>
      <c r="J179">
        <f t="shared" si="16"/>
        <v>-0.3264045672375851</v>
      </c>
      <c r="K179">
        <f t="shared" si="13"/>
        <v>-0.32053610376824909</v>
      </c>
      <c r="L179">
        <f t="shared" si="17"/>
        <v>0.72575985017020928</v>
      </c>
      <c r="M179">
        <f>'SHW q '!U181</f>
        <v>0.61431458672403272</v>
      </c>
    </row>
    <row r="180" spans="3:13" ht="14.4" x14ac:dyDescent="0.3">
      <c r="C180" s="10"/>
      <c r="D180" s="10" t="s">
        <v>507</v>
      </c>
      <c r="E180">
        <f>'SHW q '!M182</f>
        <v>0.48284439801809409</v>
      </c>
      <c r="F180">
        <f t="shared" si="14"/>
        <v>-0.72806083454581372</v>
      </c>
      <c r="G180">
        <f t="shared" si="12"/>
        <v>-0.48216094685070676</v>
      </c>
      <c r="H180">
        <f t="shared" si="15"/>
        <v>0.61744767750793184</v>
      </c>
      <c r="I180">
        <f>'CAPE calculation'!P381</f>
        <v>0.70746876878291654</v>
      </c>
      <c r="J180">
        <f t="shared" si="16"/>
        <v>-0.34606179350209354</v>
      </c>
      <c r="K180">
        <f t="shared" si="13"/>
        <v>-0.34019333003275753</v>
      </c>
      <c r="L180">
        <f t="shared" si="17"/>
        <v>0.71163272948367928</v>
      </c>
      <c r="M180">
        <f>'SHW q '!U182</f>
        <v>0.60314551748830247</v>
      </c>
    </row>
    <row r="181" spans="3:13" ht="14.4" x14ac:dyDescent="0.3">
      <c r="C181" s="10"/>
      <c r="D181" s="10" t="s">
        <v>508</v>
      </c>
      <c r="E181">
        <f>'SHW q '!M183</f>
        <v>0.45810382461731852</v>
      </c>
      <c r="F181">
        <f t="shared" si="14"/>
        <v>-0.78065942925435439</v>
      </c>
      <c r="G181">
        <f t="shared" si="12"/>
        <v>-0.53475954155924743</v>
      </c>
      <c r="H181">
        <f t="shared" si="15"/>
        <v>0.58581013620223177</v>
      </c>
      <c r="I181">
        <f>'CAPE calculation'!P382</f>
        <v>0.66835553349130683</v>
      </c>
      <c r="J181">
        <f t="shared" si="16"/>
        <v>-0.40293501126728065</v>
      </c>
      <c r="K181">
        <f t="shared" si="13"/>
        <v>-0.39706654779794465</v>
      </c>
      <c r="L181">
        <f t="shared" si="17"/>
        <v>0.67228928477248751</v>
      </c>
      <c r="M181">
        <f>'SHW q '!U183</f>
        <v>0.57224080779710929</v>
      </c>
    </row>
    <row r="182" spans="3:13" ht="14.4" x14ac:dyDescent="0.3">
      <c r="C182" s="10">
        <v>1944</v>
      </c>
      <c r="D182" s="10" t="s">
        <v>505</v>
      </c>
      <c r="E182">
        <f>'SHW q '!M184</f>
        <v>0.47941212221562529</v>
      </c>
      <c r="F182">
        <f t="shared" si="14"/>
        <v>-0.73519467107787861</v>
      </c>
      <c r="G182">
        <f t="shared" si="12"/>
        <v>-0.48929478338277166</v>
      </c>
      <c r="H182">
        <f t="shared" si="15"/>
        <v>0.61305858087245302</v>
      </c>
      <c r="I182">
        <f>'CAPE calculation'!P383</f>
        <v>0.69636129958664905</v>
      </c>
      <c r="J182">
        <f t="shared" si="16"/>
        <v>-0.36188664473646964</v>
      </c>
      <c r="K182">
        <f t="shared" si="13"/>
        <v>-0.35601818126713364</v>
      </c>
      <c r="L182">
        <f t="shared" si="17"/>
        <v>0.70045988487119704</v>
      </c>
      <c r="M182">
        <f>'SHW q '!U184</f>
        <v>0.59885808705825105</v>
      </c>
    </row>
    <row r="183" spans="3:13" ht="14.4" x14ac:dyDescent="0.3">
      <c r="C183" s="10"/>
      <c r="D183" s="10" t="s">
        <v>506</v>
      </c>
      <c r="E183">
        <f>'SHW q '!M185</f>
        <v>0.49611696563776642</v>
      </c>
      <c r="F183">
        <f t="shared" si="14"/>
        <v>-0.70094356223978327</v>
      </c>
      <c r="G183">
        <f t="shared" si="12"/>
        <v>-0.45504367454467631</v>
      </c>
      <c r="H183">
        <f t="shared" si="15"/>
        <v>0.63442025932719237</v>
      </c>
      <c r="I183">
        <f>'CAPE calculation'!P384</f>
        <v>0.71332921694184803</v>
      </c>
      <c r="J183">
        <f t="shared" si="16"/>
        <v>-0.3378122302932689</v>
      </c>
      <c r="K183">
        <f t="shared" si="13"/>
        <v>-0.3319437668239329</v>
      </c>
      <c r="L183">
        <f t="shared" si="17"/>
        <v>0.71752767057982503</v>
      </c>
      <c r="M183">
        <f>'SHW q '!U185</f>
        <v>0.61972495736215139</v>
      </c>
    </row>
    <row r="184" spans="3:13" ht="14.4" x14ac:dyDescent="0.3">
      <c r="C184" s="10"/>
      <c r="D184" s="10" t="s">
        <v>507</v>
      </c>
      <c r="E184">
        <f>'SHW q '!M186</f>
        <v>0.48766479180379529</v>
      </c>
      <c r="F184">
        <f t="shared" si="14"/>
        <v>-0.71812701119569056</v>
      </c>
      <c r="G184">
        <f t="shared" si="12"/>
        <v>-0.4722271235005836</v>
      </c>
      <c r="H184">
        <f t="shared" si="15"/>
        <v>0.62361185992336776</v>
      </c>
      <c r="I184">
        <f>'CAPE calculation'!P385</f>
        <v>0.69877014545870497</v>
      </c>
      <c r="J184">
        <f t="shared" si="16"/>
        <v>-0.35843342421829272</v>
      </c>
      <c r="K184">
        <f t="shared" si="13"/>
        <v>-0.35256496074895671</v>
      </c>
      <c r="L184">
        <f t="shared" si="17"/>
        <v>0.70288290852747182</v>
      </c>
      <c r="M184">
        <f>'SHW q '!U186</f>
        <v>0.60916691675545354</v>
      </c>
    </row>
    <row r="185" spans="3:13" ht="14.4" x14ac:dyDescent="0.3">
      <c r="C185" s="10"/>
      <c r="D185" s="10" t="s">
        <v>508</v>
      </c>
      <c r="E185">
        <f>'SHW q '!M187</f>
        <v>0.50121463493040763</v>
      </c>
      <c r="F185">
        <f t="shared" si="14"/>
        <v>-0.69072085660518912</v>
      </c>
      <c r="G185">
        <f t="shared" si="12"/>
        <v>-0.44482096891008216</v>
      </c>
      <c r="H185">
        <f t="shared" si="15"/>
        <v>0.64093901377140738</v>
      </c>
      <c r="I185">
        <f>'CAPE calculation'!P386</f>
        <v>0.71588669650256997</v>
      </c>
      <c r="J185">
        <f t="shared" si="16"/>
        <v>-0.33423336965171213</v>
      </c>
      <c r="K185">
        <f t="shared" si="13"/>
        <v>-0.32836490618237613</v>
      </c>
      <c r="L185">
        <f t="shared" si="17"/>
        <v>0.72010020274053965</v>
      </c>
      <c r="M185">
        <f>'SHW q '!U187</f>
        <v>0.62609271558014989</v>
      </c>
    </row>
    <row r="186" spans="3:13" ht="14.4" x14ac:dyDescent="0.3">
      <c r="C186" s="10">
        <v>1945</v>
      </c>
      <c r="D186" s="10" t="s">
        <v>505</v>
      </c>
      <c r="E186">
        <f>'SHW q '!M188</f>
        <v>0.50143753913795186</v>
      </c>
      <c r="F186">
        <f t="shared" si="14"/>
        <v>-0.69027622741675976</v>
      </c>
      <c r="G186">
        <f t="shared" si="12"/>
        <v>-0.4443763397216528</v>
      </c>
      <c r="H186">
        <f t="shared" si="15"/>
        <v>0.64122405732958032</v>
      </c>
      <c r="I186">
        <f>'CAPE calculation'!P387</f>
        <v>0.75895847605205868</v>
      </c>
      <c r="J186">
        <f t="shared" si="16"/>
        <v>-0.2758082118419018</v>
      </c>
      <c r="K186">
        <f t="shared" si="13"/>
        <v>-0.26993974837256579</v>
      </c>
      <c r="L186">
        <f t="shared" si="17"/>
        <v>0.76342549057939724</v>
      </c>
      <c r="M186">
        <f>'SHW q '!U188</f>
        <v>0.62637115657306897</v>
      </c>
    </row>
    <row r="187" spans="3:13" ht="14.4" x14ac:dyDescent="0.3">
      <c r="C187" s="10"/>
      <c r="D187" s="10" t="s">
        <v>506</v>
      </c>
      <c r="E187">
        <f>'SHW q '!M189</f>
        <v>0.52838788641151124</v>
      </c>
      <c r="F187">
        <f t="shared" si="14"/>
        <v>-0.63792463163173951</v>
      </c>
      <c r="G187">
        <f t="shared" si="12"/>
        <v>-0.39202474393663256</v>
      </c>
      <c r="H187">
        <f t="shared" si="15"/>
        <v>0.67568739458770022</v>
      </c>
      <c r="I187">
        <f>'CAPE calculation'!P388</f>
        <v>0.80920590217737731</v>
      </c>
      <c r="J187">
        <f t="shared" si="16"/>
        <v>-0.21170187987261407</v>
      </c>
      <c r="K187">
        <f t="shared" si="13"/>
        <v>-0.2058334164032781</v>
      </c>
      <c r="L187">
        <f t="shared" si="17"/>
        <v>0.81396865881649871</v>
      </c>
      <c r="M187">
        <f>'SHW q '!U189</f>
        <v>0.6600362073006355</v>
      </c>
    </row>
    <row r="188" spans="3:13" ht="14.4" x14ac:dyDescent="0.3">
      <c r="C188" s="10"/>
      <c r="D188" s="10" t="s">
        <v>507</v>
      </c>
      <c r="E188">
        <f>'SHW q '!M190</f>
        <v>0.53993249356908479</v>
      </c>
      <c r="F188">
        <f t="shared" si="14"/>
        <v>-0.61631115914755918</v>
      </c>
      <c r="G188">
        <f t="shared" si="12"/>
        <v>-0.37041127145245223</v>
      </c>
      <c r="H188">
        <f t="shared" si="15"/>
        <v>0.69045030973478272</v>
      </c>
      <c r="I188">
        <f>'CAPE calculation'!P389</f>
        <v>0.85011131104589199</v>
      </c>
      <c r="J188">
        <f t="shared" si="16"/>
        <v>-0.16238798389988632</v>
      </c>
      <c r="K188">
        <f t="shared" si="13"/>
        <v>-0.15651952043055034</v>
      </c>
      <c r="L188">
        <f t="shared" si="17"/>
        <v>0.85511482533042882</v>
      </c>
      <c r="M188">
        <f>'SHW q '!U190</f>
        <v>0.67445716379683773</v>
      </c>
    </row>
    <row r="189" spans="3:13" ht="14.4" x14ac:dyDescent="0.3">
      <c r="C189" s="10"/>
      <c r="D189" s="10" t="s">
        <v>508</v>
      </c>
      <c r="E189">
        <f>'SHW q '!M191</f>
        <v>0.57545239804329706</v>
      </c>
      <c r="F189">
        <f t="shared" si="14"/>
        <v>-0.55259876832756316</v>
      </c>
      <c r="G189">
        <f t="shared" si="12"/>
        <v>-0.30669888063245621</v>
      </c>
      <c r="H189">
        <f t="shared" si="15"/>
        <v>0.73587215290605656</v>
      </c>
      <c r="I189">
        <f>'CAPE calculation'!P390</f>
        <v>0.92569740534680356</v>
      </c>
      <c r="J189">
        <f t="shared" si="16"/>
        <v>-7.7207873822261672E-2</v>
      </c>
      <c r="K189">
        <f t="shared" si="13"/>
        <v>-7.1339410352925695E-2</v>
      </c>
      <c r="L189">
        <f t="shared" si="17"/>
        <v>0.93114579796389851</v>
      </c>
      <c r="M189">
        <f>'SHW q '!U191</f>
        <v>0.71882688467000189</v>
      </c>
    </row>
    <row r="190" spans="3:13" ht="14.4" x14ac:dyDescent="0.3">
      <c r="C190" s="10">
        <v>1946</v>
      </c>
      <c r="D190" s="10" t="s">
        <v>505</v>
      </c>
      <c r="E190">
        <f>'SHW q '!M192</f>
        <v>0.56748304047728837</v>
      </c>
      <c r="F190">
        <f t="shared" si="14"/>
        <v>-0.56654441469465178</v>
      </c>
      <c r="G190">
        <f t="shared" si="12"/>
        <v>-0.32064452699954482</v>
      </c>
      <c r="H190">
        <f t="shared" si="15"/>
        <v>0.72568116520782511</v>
      </c>
      <c r="I190">
        <f>'CAPE calculation'!P391</f>
        <v>0.93392607846806552</v>
      </c>
      <c r="J190">
        <f t="shared" si="16"/>
        <v>-6.8357988994571406E-2</v>
      </c>
      <c r="K190">
        <f t="shared" si="13"/>
        <v>-6.2489525525235429E-2</v>
      </c>
      <c r="L190">
        <f t="shared" si="17"/>
        <v>0.93942290272342954</v>
      </c>
      <c r="M190">
        <f>'SHW q '!U192</f>
        <v>0.70887195444210782</v>
      </c>
    </row>
    <row r="191" spans="3:13" ht="14.4" x14ac:dyDescent="0.3">
      <c r="C191" s="10"/>
      <c r="D191" s="10" t="s">
        <v>506</v>
      </c>
      <c r="E191">
        <f>'SHW q '!M193</f>
        <v>0.59034330558289094</v>
      </c>
      <c r="F191">
        <f t="shared" si="14"/>
        <v>-0.52705103743602399</v>
      </c>
      <c r="G191">
        <f t="shared" si="12"/>
        <v>-0.28115114974091704</v>
      </c>
      <c r="H191">
        <f t="shared" si="15"/>
        <v>0.75491422176726153</v>
      </c>
      <c r="I191">
        <f>'CAPE calculation'!P392</f>
        <v>0.9756869490342529</v>
      </c>
      <c r="J191">
        <f t="shared" si="16"/>
        <v>-2.4613492960302755E-2</v>
      </c>
      <c r="K191">
        <f t="shared" si="13"/>
        <v>-1.8745029490966778E-2</v>
      </c>
      <c r="L191">
        <f t="shared" si="17"/>
        <v>0.9814295659401765</v>
      </c>
      <c r="M191">
        <f>'SHW q '!U193</f>
        <v>0.7374278753218646</v>
      </c>
    </row>
    <row r="192" spans="3:13" ht="14.4" x14ac:dyDescent="0.3">
      <c r="C192" s="10"/>
      <c r="D192" s="10" t="s">
        <v>507</v>
      </c>
      <c r="E192">
        <f>'SHW q '!M194</f>
        <v>0.4707440971591858</v>
      </c>
      <c r="F192">
        <f t="shared" si="14"/>
        <v>-0.75344065074986311</v>
      </c>
      <c r="G192">
        <f t="shared" si="12"/>
        <v>-0.50754076305475615</v>
      </c>
      <c r="H192">
        <f t="shared" si="15"/>
        <v>0.60197415706708757</v>
      </c>
      <c r="I192">
        <f>'CAPE calculation'!P393</f>
        <v>0.73400677094985278</v>
      </c>
      <c r="J192">
        <f t="shared" si="16"/>
        <v>-0.30923702568284916</v>
      </c>
      <c r="K192">
        <f t="shared" si="13"/>
        <v>-0.30336856221351316</v>
      </c>
      <c r="L192">
        <f t="shared" si="17"/>
        <v>0.73832692681141388</v>
      </c>
      <c r="M192">
        <f>'SHW q '!U194</f>
        <v>0.5880304157013353</v>
      </c>
    </row>
    <row r="193" spans="3:13" ht="14.4" x14ac:dyDescent="0.3">
      <c r="C193" s="10"/>
      <c r="D193" s="10" t="s">
        <v>508</v>
      </c>
      <c r="E193">
        <f>'SHW q '!M195</f>
        <v>0.46356930542050701</v>
      </c>
      <c r="F193">
        <f t="shared" si="14"/>
        <v>-0.76879937889632777</v>
      </c>
      <c r="G193">
        <f t="shared" si="12"/>
        <v>-0.52289949120122081</v>
      </c>
      <c r="H193">
        <f t="shared" si="15"/>
        <v>0.59279923754056074</v>
      </c>
      <c r="I193">
        <f>'CAPE calculation'!P394</f>
        <v>0.70541682610096934</v>
      </c>
      <c r="J193">
        <f t="shared" si="16"/>
        <v>-0.3489664081885584</v>
      </c>
      <c r="K193">
        <f t="shared" si="13"/>
        <v>-0.34309794471922239</v>
      </c>
      <c r="L193">
        <f t="shared" si="17"/>
        <v>0.70956870964855612</v>
      </c>
      <c r="M193">
        <f>'SHW q '!U195</f>
        <v>0.57906801809693342</v>
      </c>
    </row>
    <row r="194" spans="3:13" ht="14.4" x14ac:dyDescent="0.3">
      <c r="C194" s="10">
        <v>1947</v>
      </c>
      <c r="D194" s="10" t="s">
        <v>505</v>
      </c>
      <c r="E194">
        <f>'SHW q '!M196</f>
        <v>0.4341776510934342</v>
      </c>
      <c r="F194">
        <f t="shared" si="14"/>
        <v>-0.83430149431949996</v>
      </c>
      <c r="G194">
        <f t="shared" si="12"/>
        <v>-0.588401606624393</v>
      </c>
      <c r="H194">
        <f t="shared" si="15"/>
        <v>0.55521402628646432</v>
      </c>
      <c r="I194">
        <f>'CAPE calculation'!P395</f>
        <v>0.69949990304892917</v>
      </c>
      <c r="J194">
        <f t="shared" si="16"/>
        <v>-0.35738962347714093</v>
      </c>
      <c r="K194">
        <f t="shared" si="13"/>
        <v>-0.35152116000780492</v>
      </c>
      <c r="L194">
        <f t="shared" si="17"/>
        <v>0.70361696126408391</v>
      </c>
      <c r="M194">
        <f>'SHW q '!U196</f>
        <v>0.54235340645039776</v>
      </c>
    </row>
    <row r="195" spans="3:13" ht="14.4" x14ac:dyDescent="0.3">
      <c r="C195" s="10"/>
      <c r="D195" s="10" t="s">
        <v>506</v>
      </c>
      <c r="E195">
        <f>'SHW q '!M197</f>
        <v>0.40904053632830356</v>
      </c>
      <c r="F195">
        <f t="shared" si="14"/>
        <v>-0.89394101702334072</v>
      </c>
      <c r="G195">
        <f t="shared" si="12"/>
        <v>-0.64804112932823377</v>
      </c>
      <c r="H195">
        <f t="shared" si="15"/>
        <v>0.52306939916706963</v>
      </c>
      <c r="I195">
        <f>'CAPE calculation'!P396</f>
        <v>0.68570418376692976</v>
      </c>
      <c r="J195">
        <f t="shared" si="16"/>
        <v>-0.37730896325654589</v>
      </c>
      <c r="K195">
        <f t="shared" si="13"/>
        <v>-0.37144049978720989</v>
      </c>
      <c r="L195">
        <f t="shared" si="17"/>
        <v>0.68974004428762259</v>
      </c>
      <c r="M195">
        <f>'SHW q '!U197</f>
        <v>0.51095335675445119</v>
      </c>
    </row>
    <row r="196" spans="3:13" ht="14.4" x14ac:dyDescent="0.3">
      <c r="C196" s="10"/>
      <c r="D196" s="10" t="s">
        <v>507</v>
      </c>
      <c r="E196">
        <f>'SHW q '!M198</f>
        <v>0.40006946590196729</v>
      </c>
      <c r="F196">
        <f t="shared" si="14"/>
        <v>-0.91611708219721477</v>
      </c>
      <c r="G196">
        <f t="shared" si="12"/>
        <v>-0.67021719450210782</v>
      </c>
      <c r="H196">
        <f t="shared" si="15"/>
        <v>0.51159744956542197</v>
      </c>
      <c r="I196">
        <f>'CAPE calculation'!P397</f>
        <v>0.66913212905419583</v>
      </c>
      <c r="J196">
        <f t="shared" si="16"/>
        <v>-0.40177373603176214</v>
      </c>
      <c r="K196">
        <f t="shared" si="13"/>
        <v>-0.39590527256242614</v>
      </c>
      <c r="L196">
        <f t="shared" si="17"/>
        <v>0.6730704511567992</v>
      </c>
      <c r="M196">
        <f>'SHW q '!U198</f>
        <v>0.49974713599901466</v>
      </c>
    </row>
    <row r="197" spans="3:13" ht="14.4" x14ac:dyDescent="0.3">
      <c r="C197" s="10"/>
      <c r="D197" s="10" t="s">
        <v>508</v>
      </c>
      <c r="E197">
        <f>'SHW q '!M199</f>
        <v>0.38531641955807205</v>
      </c>
      <c r="F197">
        <f t="shared" si="14"/>
        <v>-0.95369041326172432</v>
      </c>
      <c r="G197">
        <f t="shared" si="12"/>
        <v>-0.70779052556661737</v>
      </c>
      <c r="H197">
        <f t="shared" si="15"/>
        <v>0.49273167367862458</v>
      </c>
      <c r="I197">
        <f>'CAPE calculation'!P398</f>
        <v>0.65890046342749908</v>
      </c>
      <c r="J197">
        <f t="shared" si="16"/>
        <v>-0.4171827977275076</v>
      </c>
      <c r="K197">
        <f t="shared" si="13"/>
        <v>-0.4113143342581716</v>
      </c>
      <c r="L197">
        <f t="shared" si="17"/>
        <v>0.66277856484552555</v>
      </c>
      <c r="M197">
        <f>'SHW q '!U199</f>
        <v>0.48131835478473173</v>
      </c>
    </row>
    <row r="198" spans="3:13" ht="14.4" x14ac:dyDescent="0.3">
      <c r="C198" s="10">
        <v>1948</v>
      </c>
      <c r="D198" s="10" t="s">
        <v>505</v>
      </c>
      <c r="E198">
        <f>'SHW q '!M200</f>
        <v>0.35354167121148039</v>
      </c>
      <c r="F198">
        <f t="shared" si="14"/>
        <v>-1.0397539188066554</v>
      </c>
      <c r="G198">
        <f t="shared" ref="G198:G261" si="18">F198-$F$503</f>
        <v>-0.7938540311115484</v>
      </c>
      <c r="H198">
        <f t="shared" si="15"/>
        <v>0.45209902960005166</v>
      </c>
      <c r="I198">
        <f>'CAPE calculation'!P399</f>
        <v>0.62713869130234912</v>
      </c>
      <c r="J198">
        <f t="shared" si="16"/>
        <v>-0.46658756456058142</v>
      </c>
      <c r="K198">
        <f t="shared" ref="K198:K261" si="19">J198-$J$503</f>
        <v>-0.46071910109124542</v>
      </c>
      <c r="L198">
        <f t="shared" si="17"/>
        <v>0.63082985192983976</v>
      </c>
      <c r="M198">
        <f>'SHW q '!U200</f>
        <v>0.44162689908341191</v>
      </c>
    </row>
    <row r="199" spans="3:13" ht="14.4" x14ac:dyDescent="0.3">
      <c r="C199" s="10"/>
      <c r="D199" s="10" t="s">
        <v>506</v>
      </c>
      <c r="E199">
        <f>'SHW q '!M201</f>
        <v>0.4070313797692881</v>
      </c>
      <c r="F199">
        <f t="shared" ref="F199:F262" si="20">LN(E199)</f>
        <v>-0.89886499634136641</v>
      </c>
      <c r="G199">
        <f t="shared" si="18"/>
        <v>-0.65296510864625945</v>
      </c>
      <c r="H199">
        <f t="shared" ref="H199:H262" si="21">EXP(G199)</f>
        <v>0.52050014692720525</v>
      </c>
      <c r="I199">
        <f>'CAPE calculation'!P400</f>
        <v>0.71182428533159181</v>
      </c>
      <c r="J199">
        <f t="shared" ref="J199:J262" si="22">LN(I199)</f>
        <v>-0.33992418829250809</v>
      </c>
      <c r="K199">
        <f t="shared" si="19"/>
        <v>-0.33405572482317208</v>
      </c>
      <c r="L199">
        <f t="shared" ref="L199:L262" si="23">EXP(K199)</f>
        <v>0.71601388136855659</v>
      </c>
      <c r="M199">
        <f>'SHW q '!U201</f>
        <v>0.50844361701743346</v>
      </c>
    </row>
    <row r="200" spans="3:13" ht="14.4" x14ac:dyDescent="0.3">
      <c r="C200" s="10"/>
      <c r="D200" s="10" t="s">
        <v>507</v>
      </c>
      <c r="E200">
        <f>'SHW q '!M202</f>
        <v>0.37346553961797063</v>
      </c>
      <c r="F200">
        <f t="shared" si="20"/>
        <v>-0.98492954207149597</v>
      </c>
      <c r="G200">
        <f t="shared" si="18"/>
        <v>-0.73902965437638901</v>
      </c>
      <c r="H200">
        <f t="shared" si="21"/>
        <v>0.47757710561181904</v>
      </c>
      <c r="I200">
        <f>'CAPE calculation'!P401</f>
        <v>0.64721443856271776</v>
      </c>
      <c r="J200">
        <f t="shared" si="22"/>
        <v>-0.43507760421179947</v>
      </c>
      <c r="K200">
        <f t="shared" si="19"/>
        <v>-0.42920914074246347</v>
      </c>
      <c r="L200">
        <f t="shared" si="23"/>
        <v>0.65102375934980727</v>
      </c>
      <c r="M200">
        <f>'SHW q '!U202</f>
        <v>0.4665148173645951</v>
      </c>
    </row>
    <row r="201" spans="3:13" ht="14.4" x14ac:dyDescent="0.3">
      <c r="C201" s="10"/>
      <c r="D201" s="10" t="s">
        <v>508</v>
      </c>
      <c r="E201">
        <f>'SHW q '!M203</f>
        <v>0.35264001787656624</v>
      </c>
      <c r="F201">
        <f t="shared" si="20"/>
        <v>-1.0423075217641138</v>
      </c>
      <c r="G201">
        <f t="shared" si="18"/>
        <v>-0.79640763406900683</v>
      </c>
      <c r="H201">
        <f t="shared" si="21"/>
        <v>0.4509460209706771</v>
      </c>
      <c r="I201">
        <f>'CAPE calculation'!P402</f>
        <v>0.6230998481626393</v>
      </c>
      <c r="J201">
        <f t="shared" si="22"/>
        <v>-0.47304850311255647</v>
      </c>
      <c r="K201">
        <f t="shared" si="19"/>
        <v>-0.46718003964322047</v>
      </c>
      <c r="L201">
        <f t="shared" si="23"/>
        <v>0.62676723730387873</v>
      </c>
      <c r="M201">
        <f>'SHW q '!U203</f>
        <v>0.44050059800274483</v>
      </c>
    </row>
    <row r="202" spans="3:13" ht="14.4" x14ac:dyDescent="0.3">
      <c r="C202" s="10">
        <v>1949</v>
      </c>
      <c r="D202" s="10" t="s">
        <v>505</v>
      </c>
      <c r="E202">
        <f>'SHW q '!M204</f>
        <v>0.34630439602897772</v>
      </c>
      <c r="F202">
        <f t="shared" si="20"/>
        <v>-1.0604371333748703</v>
      </c>
      <c r="G202">
        <f t="shared" si="18"/>
        <v>-0.81453724567976338</v>
      </c>
      <c r="H202">
        <f t="shared" si="21"/>
        <v>0.44284420802344382</v>
      </c>
      <c r="I202">
        <f>'CAPE calculation'!P403</f>
        <v>0.60869447192034176</v>
      </c>
      <c r="J202">
        <f t="shared" si="22"/>
        <v>-0.49643882530378086</v>
      </c>
      <c r="K202">
        <f t="shared" si="19"/>
        <v>-0.49057036183444486</v>
      </c>
      <c r="L202">
        <f t="shared" si="23"/>
        <v>0.61227707509900675</v>
      </c>
      <c r="M202">
        <f>'SHW q '!U204</f>
        <v>0.43258645022851555</v>
      </c>
    </row>
    <row r="203" spans="3:13" ht="14.4" x14ac:dyDescent="0.3">
      <c r="C203" s="10"/>
      <c r="D203" s="10" t="s">
        <v>506</v>
      </c>
      <c r="E203">
        <f>'SHW q '!M205</f>
        <v>0.32190995057103483</v>
      </c>
      <c r="F203">
        <f t="shared" si="20"/>
        <v>-1.1334834291606239</v>
      </c>
      <c r="G203">
        <f t="shared" si="18"/>
        <v>-0.88758354146551699</v>
      </c>
      <c r="H203">
        <f t="shared" si="21"/>
        <v>0.41164928528244044</v>
      </c>
      <c r="I203">
        <f>'CAPE calculation'!P404</f>
        <v>0.55917492846917016</v>
      </c>
      <c r="J203">
        <f t="shared" si="22"/>
        <v>-0.58129292370789276</v>
      </c>
      <c r="K203">
        <f t="shared" si="19"/>
        <v>-0.57542446023855676</v>
      </c>
      <c r="L203">
        <f t="shared" si="23"/>
        <v>0.56246607364721535</v>
      </c>
      <c r="M203">
        <f>'SHW q '!U205</f>
        <v>0.40211410657088081</v>
      </c>
    </row>
    <row r="204" spans="3:13" ht="14.4" x14ac:dyDescent="0.3">
      <c r="C204" s="10"/>
      <c r="D204" s="10" t="s">
        <v>507</v>
      </c>
      <c r="E204">
        <f>'SHW q '!M206</f>
        <v>0.35413929478253753</v>
      </c>
      <c r="F204">
        <f t="shared" si="20"/>
        <v>-1.038064955158233</v>
      </c>
      <c r="G204">
        <f t="shared" si="18"/>
        <v>-0.79216506746312609</v>
      </c>
      <c r="H204">
        <f t="shared" si="21"/>
        <v>0.45286325361815738</v>
      </c>
      <c r="I204">
        <f>'CAPE calculation'!P405</f>
        <v>0.61129659123843583</v>
      </c>
      <c r="J204">
        <f t="shared" si="22"/>
        <v>-0.49217301821290516</v>
      </c>
      <c r="K204">
        <f t="shared" si="19"/>
        <v>-0.48630455474356915</v>
      </c>
      <c r="L204">
        <f t="shared" si="23"/>
        <v>0.61489450975405602</v>
      </c>
      <c r="M204">
        <f>'SHW q '!U206</f>
        <v>0.44237342110895062</v>
      </c>
    </row>
    <row r="205" spans="3:13" ht="14.4" x14ac:dyDescent="0.3">
      <c r="C205" s="10"/>
      <c r="D205" s="10" t="s">
        <v>508</v>
      </c>
      <c r="E205">
        <f>'SHW q '!M207</f>
        <v>0.37520581380090373</v>
      </c>
      <c r="F205">
        <f t="shared" si="20"/>
        <v>-0.98028056676514963</v>
      </c>
      <c r="G205">
        <f t="shared" si="18"/>
        <v>-0.73438067907004267</v>
      </c>
      <c r="H205">
        <f t="shared" si="21"/>
        <v>0.47980251871982982</v>
      </c>
      <c r="I205">
        <f>'CAPE calculation'!P406</f>
        <v>0.65339466685484715</v>
      </c>
      <c r="J205">
        <f t="shared" si="22"/>
        <v>-0.42557394199288062</v>
      </c>
      <c r="K205">
        <f t="shared" si="19"/>
        <v>-0.41970547852354462</v>
      </c>
      <c r="L205">
        <f t="shared" si="23"/>
        <v>0.65724036271440023</v>
      </c>
      <c r="M205">
        <f>'SHW q '!U207</f>
        <v>0.4686886824377845</v>
      </c>
    </row>
    <row r="206" spans="3:13" ht="14.4" x14ac:dyDescent="0.3">
      <c r="C206" s="10">
        <v>1950</v>
      </c>
      <c r="D206" s="10" t="s">
        <v>505</v>
      </c>
      <c r="E206">
        <f>'SHW q '!M208</f>
        <v>0.3877341321513228</v>
      </c>
      <c r="F206">
        <f t="shared" si="20"/>
        <v>-0.94743540064790055</v>
      </c>
      <c r="G206">
        <f t="shared" si="18"/>
        <v>-0.70153551295279359</v>
      </c>
      <c r="H206">
        <f t="shared" si="21"/>
        <v>0.49582337575016522</v>
      </c>
      <c r="I206">
        <f>'CAPE calculation'!P407</f>
        <v>0.67899364028174758</v>
      </c>
      <c r="J206">
        <f t="shared" si="22"/>
        <v>-0.38714351776811856</v>
      </c>
      <c r="K206">
        <f t="shared" si="19"/>
        <v>-0.38127505429878256</v>
      </c>
      <c r="L206">
        <f t="shared" si="23"/>
        <v>0.68299000444502356</v>
      </c>
      <c r="M206">
        <f>'SHW q '!U208</f>
        <v>0.48433844266227516</v>
      </c>
    </row>
    <row r="207" spans="3:13" ht="14.4" x14ac:dyDescent="0.3">
      <c r="C207" s="10"/>
      <c r="D207" s="10" t="s">
        <v>506</v>
      </c>
      <c r="E207">
        <f>'SHW q '!M209</f>
        <v>0.41087337568103205</v>
      </c>
      <c r="F207">
        <f t="shared" si="20"/>
        <v>-0.88947020032219215</v>
      </c>
      <c r="G207">
        <f t="shared" si="18"/>
        <v>-0.64357031262708519</v>
      </c>
      <c r="H207">
        <f t="shared" si="21"/>
        <v>0.52541318198039932</v>
      </c>
      <c r="I207">
        <f>'CAPE calculation'!P408</f>
        <v>0.72066929981849315</v>
      </c>
      <c r="J207">
        <f t="shared" si="22"/>
        <v>-0.32757491568557601</v>
      </c>
      <c r="K207">
        <f t="shared" si="19"/>
        <v>-0.32170645221624</v>
      </c>
      <c r="L207">
        <f t="shared" si="23"/>
        <v>0.72491095510435533</v>
      </c>
      <c r="M207">
        <f>'SHW q '!U209</f>
        <v>0.51324284969340184</v>
      </c>
    </row>
    <row r="208" spans="3:13" ht="14.4" x14ac:dyDescent="0.3">
      <c r="C208" s="10"/>
      <c r="D208" s="10" t="s">
        <v>507</v>
      </c>
      <c r="E208">
        <f>'SHW q '!M210</f>
        <v>0.41055954633022951</v>
      </c>
      <c r="F208">
        <f t="shared" si="20"/>
        <v>-0.89023430255783975</v>
      </c>
      <c r="G208">
        <f t="shared" si="18"/>
        <v>-0.6443344148627328</v>
      </c>
      <c r="H208">
        <f t="shared" si="21"/>
        <v>0.52501186593617843</v>
      </c>
      <c r="I208">
        <f>'CAPE calculation'!P409</f>
        <v>0.70922461173532581</v>
      </c>
      <c r="J208">
        <f t="shared" si="22"/>
        <v>-0.34358300186572949</v>
      </c>
      <c r="K208">
        <f t="shared" si="19"/>
        <v>-0.33771453839639348</v>
      </c>
      <c r="L208">
        <f t="shared" si="23"/>
        <v>0.71339890683016105</v>
      </c>
      <c r="M208">
        <f>'SHW q '!U210</f>
        <v>0.51285082947535698</v>
      </c>
    </row>
    <row r="209" spans="3:13" ht="14.4" x14ac:dyDescent="0.3">
      <c r="C209" s="10"/>
      <c r="D209" s="10" t="s">
        <v>508</v>
      </c>
      <c r="E209">
        <f>'SHW q '!M211</f>
        <v>0.41722857419699128</v>
      </c>
      <c r="F209">
        <f t="shared" si="20"/>
        <v>-0.87412106779581977</v>
      </c>
      <c r="G209">
        <f t="shared" si="18"/>
        <v>-0.62822118010071282</v>
      </c>
      <c r="H209">
        <f t="shared" si="21"/>
        <v>0.53354002901411768</v>
      </c>
      <c r="I209">
        <f>'CAPE calculation'!P410</f>
        <v>0.70932281988668711</v>
      </c>
      <c r="J209">
        <f t="shared" si="22"/>
        <v>-0.3434445388868696</v>
      </c>
      <c r="K209">
        <f t="shared" si="19"/>
        <v>-0.33757607541753359</v>
      </c>
      <c r="L209">
        <f t="shared" si="23"/>
        <v>0.71349769300687238</v>
      </c>
      <c r="M209">
        <f>'SHW q '!U211</f>
        <v>0.52118145168067287</v>
      </c>
    </row>
    <row r="210" spans="3:13" ht="14.4" x14ac:dyDescent="0.3">
      <c r="C210" s="10">
        <v>1951</v>
      </c>
      <c r="D210" s="10" t="s">
        <v>505</v>
      </c>
      <c r="E210">
        <f>'SHW q '!M212</f>
        <v>0.44236224063580848</v>
      </c>
      <c r="F210">
        <f t="shared" si="20"/>
        <v>-0.81562618360151307</v>
      </c>
      <c r="G210">
        <f t="shared" si="18"/>
        <v>-0.56972629590640611</v>
      </c>
      <c r="H210">
        <f t="shared" si="21"/>
        <v>0.56568024651194015</v>
      </c>
      <c r="I210">
        <f>'CAPE calculation'!P411</f>
        <v>0.74543274209588151</v>
      </c>
      <c r="J210">
        <f t="shared" si="22"/>
        <v>-0.29379036736386999</v>
      </c>
      <c r="K210">
        <f t="shared" si="19"/>
        <v>-0.28792190389453398</v>
      </c>
      <c r="L210">
        <f t="shared" si="23"/>
        <v>0.74982014798588126</v>
      </c>
      <c r="M210">
        <f>'SHW q '!U212</f>
        <v>0.55257719389667903</v>
      </c>
    </row>
    <row r="211" spans="3:13" ht="14.4" x14ac:dyDescent="0.3">
      <c r="C211" s="10"/>
      <c r="D211" s="10" t="s">
        <v>506</v>
      </c>
      <c r="E211">
        <f>'SHW q '!M213</f>
        <v>0.42936000980304295</v>
      </c>
      <c r="F211">
        <f t="shared" si="20"/>
        <v>-0.84545952828180748</v>
      </c>
      <c r="G211">
        <f t="shared" si="18"/>
        <v>-0.59955964058670053</v>
      </c>
      <c r="H211">
        <f t="shared" si="21"/>
        <v>0.54905336368371227</v>
      </c>
      <c r="I211">
        <f>'CAPE calculation'!P412</f>
        <v>0.73325580041719407</v>
      </c>
      <c r="J211">
        <f t="shared" si="22"/>
        <v>-0.3102606605971277</v>
      </c>
      <c r="K211">
        <f t="shared" si="19"/>
        <v>-0.3043921971277917</v>
      </c>
      <c r="L211">
        <f t="shared" si="23"/>
        <v>0.73757153627899918</v>
      </c>
      <c r="M211">
        <f>'SHW q '!U213</f>
        <v>0.53633544546525824</v>
      </c>
    </row>
    <row r="212" spans="3:13" ht="14.4" x14ac:dyDescent="0.3">
      <c r="C212" s="10"/>
      <c r="D212" s="10" t="s">
        <v>507</v>
      </c>
      <c r="E212">
        <f>'SHW q '!M214</f>
        <v>0.45605176806404252</v>
      </c>
      <c r="F212">
        <f t="shared" si="20"/>
        <v>-0.78514894945515779</v>
      </c>
      <c r="G212">
        <f t="shared" si="18"/>
        <v>-0.53924906176005083</v>
      </c>
      <c r="H212">
        <f t="shared" si="21"/>
        <v>0.58318602467036773</v>
      </c>
      <c r="I212">
        <f>'CAPE calculation'!P413</f>
        <v>0.78792754245913021</v>
      </c>
      <c r="J212">
        <f t="shared" si="22"/>
        <v>-0.23834914454602532</v>
      </c>
      <c r="K212">
        <f t="shared" si="19"/>
        <v>-0.23248068107668934</v>
      </c>
      <c r="L212">
        <f t="shared" si="23"/>
        <v>0.79256506070250465</v>
      </c>
      <c r="M212">
        <f>'SHW q '!U214</f>
        <v>0.56967747949337177</v>
      </c>
    </row>
    <row r="213" spans="3:13" ht="14.4" x14ac:dyDescent="0.3">
      <c r="C213" s="10"/>
      <c r="D213" s="10" t="s">
        <v>508</v>
      </c>
      <c r="E213">
        <f>'SHW q '!M215</f>
        <v>0.47379327097823642</v>
      </c>
      <c r="F213">
        <f t="shared" si="20"/>
        <v>-0.74698418959925783</v>
      </c>
      <c r="G213">
        <f t="shared" si="18"/>
        <v>-0.50108430190415088</v>
      </c>
      <c r="H213">
        <f t="shared" si="21"/>
        <v>0.60587335378681473</v>
      </c>
      <c r="I213">
        <f>'CAPE calculation'!P414</f>
        <v>0.76973149573670085</v>
      </c>
      <c r="J213">
        <f t="shared" si="22"/>
        <v>-0.26171353178222706</v>
      </c>
      <c r="K213">
        <f t="shared" si="19"/>
        <v>-0.25584506831289106</v>
      </c>
      <c r="L213">
        <f t="shared" si="23"/>
        <v>0.77426191720520021</v>
      </c>
      <c r="M213">
        <f>'SHW q '!U215</f>
        <v>0.61583746289189845</v>
      </c>
    </row>
    <row r="214" spans="3:13" ht="14.4" x14ac:dyDescent="0.3">
      <c r="C214" s="10">
        <v>1952</v>
      </c>
      <c r="D214" s="10" t="s">
        <v>505</v>
      </c>
      <c r="E214">
        <f>'SHW q '!M216</f>
        <v>0.47238920513676386</v>
      </c>
      <c r="F214">
        <f t="shared" si="20"/>
        <v>-0.74995204602763288</v>
      </c>
      <c r="G214">
        <f t="shared" si="18"/>
        <v>-0.50405215833252592</v>
      </c>
      <c r="H214">
        <f t="shared" si="21"/>
        <v>0.60407787433951465</v>
      </c>
      <c r="I214">
        <f>'CAPE calculation'!P415</f>
        <v>0.78305092495435424</v>
      </c>
      <c r="J214">
        <f t="shared" si="22"/>
        <v>-0.24455754685034936</v>
      </c>
      <c r="K214">
        <f t="shared" si="19"/>
        <v>-0.23868908338101338</v>
      </c>
      <c r="L214">
        <f t="shared" si="23"/>
        <v>0.78765974080896106</v>
      </c>
      <c r="M214">
        <f>'SHW q '!U216</f>
        <v>0.61401441842793159</v>
      </c>
    </row>
    <row r="215" spans="3:13" ht="14.4" x14ac:dyDescent="0.3">
      <c r="C215" s="10"/>
      <c r="D215" s="10" t="s">
        <v>506</v>
      </c>
      <c r="E215">
        <f>'SHW q '!M217</f>
        <v>0.49313160375382792</v>
      </c>
      <c r="F215">
        <f t="shared" si="20"/>
        <v>-0.7069791958289221</v>
      </c>
      <c r="G215">
        <f t="shared" si="18"/>
        <v>-0.46107930813381515</v>
      </c>
      <c r="H215">
        <f t="shared" si="21"/>
        <v>0.63060266349440508</v>
      </c>
      <c r="I215">
        <f>'CAPE calculation'!P416</f>
        <v>0.78839519958802828</v>
      </c>
      <c r="J215">
        <f t="shared" si="22"/>
        <v>-0.23775579252471113</v>
      </c>
      <c r="K215">
        <f t="shared" si="19"/>
        <v>-0.23188732905537515</v>
      </c>
      <c r="L215">
        <f t="shared" si="23"/>
        <v>0.79303547032874544</v>
      </c>
      <c r="M215">
        <f>'SHW q '!U217</f>
        <v>0.64097961653118873</v>
      </c>
    </row>
    <row r="216" spans="3:13" ht="14.4" x14ac:dyDescent="0.3">
      <c r="C216" s="10"/>
      <c r="D216" s="10" t="s">
        <v>507</v>
      </c>
      <c r="E216">
        <f>'SHW q '!M218</f>
        <v>0.48991427313880176</v>
      </c>
      <c r="F216">
        <f t="shared" si="20"/>
        <v>-0.71352485596144288</v>
      </c>
      <c r="G216">
        <f t="shared" si="18"/>
        <v>-0.46762496826633593</v>
      </c>
      <c r="H216">
        <f t="shared" si="21"/>
        <v>0.62648843264865628</v>
      </c>
      <c r="I216">
        <f>'CAPE calculation'!P417</f>
        <v>0.78701357351253054</v>
      </c>
      <c r="J216">
        <f t="shared" si="22"/>
        <v>-0.23950978355650049</v>
      </c>
      <c r="K216">
        <f t="shared" si="19"/>
        <v>-0.23364132008716451</v>
      </c>
      <c r="L216">
        <f t="shared" si="23"/>
        <v>0.79164571239367254</v>
      </c>
      <c r="M216">
        <f>'SHW q '!U218</f>
        <v>0.63679079538476135</v>
      </c>
    </row>
    <row r="217" spans="3:13" ht="14.4" x14ac:dyDescent="0.3">
      <c r="C217" s="10"/>
      <c r="D217" s="10" t="s">
        <v>508</v>
      </c>
      <c r="E217">
        <f>'SHW q '!M219</f>
        <v>0.44089424360005158</v>
      </c>
      <c r="F217">
        <f t="shared" si="20"/>
        <v>-0.81895024272513239</v>
      </c>
      <c r="G217">
        <f t="shared" si="18"/>
        <v>-0.57305035503002544</v>
      </c>
      <c r="H217">
        <f t="shared" si="21"/>
        <v>0.5638030136724641</v>
      </c>
      <c r="I217">
        <f>'CAPE calculation'!P418</f>
        <v>0.8186610691928633</v>
      </c>
      <c r="J217">
        <f t="shared" si="22"/>
        <v>-0.20008511571172255</v>
      </c>
      <c r="K217">
        <f t="shared" si="19"/>
        <v>-0.19421665224238657</v>
      </c>
      <c r="L217">
        <f t="shared" si="23"/>
        <v>0.82347947626576901</v>
      </c>
      <c r="M217">
        <f>'SHW q '!U219</f>
        <v>0.57304552393986319</v>
      </c>
    </row>
    <row r="218" spans="3:13" ht="14.4" x14ac:dyDescent="0.3">
      <c r="C218" s="9">
        <f>C214+1</f>
        <v>1953</v>
      </c>
      <c r="D218" s="10" t="s">
        <v>505</v>
      </c>
      <c r="E218">
        <f>'SHW q '!M220</f>
        <v>0.42077282775016733</v>
      </c>
      <c r="F218">
        <f t="shared" si="20"/>
        <v>-0.86566219248060716</v>
      </c>
      <c r="G218">
        <f t="shared" si="18"/>
        <v>-0.61976230478550021</v>
      </c>
      <c r="H218">
        <f t="shared" si="21"/>
        <v>0.53807231961102708</v>
      </c>
      <c r="I218">
        <f>'CAPE calculation'!P419</f>
        <v>0.81236120445708482</v>
      </c>
      <c r="J218">
        <f t="shared" si="22"/>
        <v>-0.20781020465413302</v>
      </c>
      <c r="K218">
        <f t="shared" si="19"/>
        <v>-0.20194174118479705</v>
      </c>
      <c r="L218">
        <f t="shared" si="23"/>
        <v>0.8171425323113205</v>
      </c>
      <c r="M218">
        <f>'SHW q '!U220</f>
        <v>0.54687516607109887</v>
      </c>
    </row>
    <row r="219" spans="3:13" ht="14.4" x14ac:dyDescent="0.3">
      <c r="C219" s="9"/>
      <c r="D219" s="10" t="s">
        <v>506</v>
      </c>
      <c r="E219">
        <f>'SHW q '!M221</f>
        <v>0.37748936864530486</v>
      </c>
      <c r="F219">
        <f t="shared" si="20"/>
        <v>-0.97421287321862293</v>
      </c>
      <c r="G219">
        <f t="shared" si="18"/>
        <v>-0.72831298552351598</v>
      </c>
      <c r="H219">
        <f t="shared" si="21"/>
        <v>0.48272266367941702</v>
      </c>
      <c r="I219">
        <f>'CAPE calculation'!P420</f>
        <v>0.73563549292797425</v>
      </c>
      <c r="J219">
        <f t="shared" si="22"/>
        <v>-0.30702053710606375</v>
      </c>
      <c r="K219">
        <f t="shared" si="19"/>
        <v>-0.30115207363672775</v>
      </c>
      <c r="L219">
        <f t="shared" si="23"/>
        <v>0.73996523498557487</v>
      </c>
      <c r="M219">
        <f>'SHW q '!U221</f>
        <v>0.49059760561492566</v>
      </c>
    </row>
    <row r="220" spans="3:13" ht="14.4" x14ac:dyDescent="0.3">
      <c r="C220" s="9"/>
      <c r="D220" s="10" t="s">
        <v>507</v>
      </c>
      <c r="E220">
        <f>'SHW q '!M222</f>
        <v>0.3549125981530008</v>
      </c>
      <c r="F220">
        <f t="shared" si="20"/>
        <v>-1.0358837222054174</v>
      </c>
      <c r="G220">
        <f t="shared" si="18"/>
        <v>-0.7899838345103104</v>
      </c>
      <c r="H220">
        <f t="shared" si="21"/>
        <v>0.453852131965015</v>
      </c>
      <c r="I220">
        <f>'CAPE calculation'!P421</f>
        <v>0.70480552228993509</v>
      </c>
      <c r="J220">
        <f t="shared" si="22"/>
        <v>-0.34983336913272556</v>
      </c>
      <c r="K220">
        <f t="shared" si="19"/>
        <v>-0.34396490566338955</v>
      </c>
      <c r="L220">
        <f t="shared" si="23"/>
        <v>0.70895380787651252</v>
      </c>
      <c r="M220">
        <f>'SHW q '!U222</f>
        <v>0.46123654816130405</v>
      </c>
    </row>
    <row r="221" spans="3:13" ht="14.4" x14ac:dyDescent="0.3">
      <c r="C221" s="9"/>
      <c r="D221" s="10" t="s">
        <v>508</v>
      </c>
      <c r="E221">
        <f>'SHW q '!M223</f>
        <v>0.41182521213272205</v>
      </c>
      <c r="F221">
        <f t="shared" si="20"/>
        <v>-0.88715626204518183</v>
      </c>
      <c r="G221">
        <f t="shared" si="18"/>
        <v>-0.64125637435007488</v>
      </c>
      <c r="H221">
        <f t="shared" si="21"/>
        <v>0.52663036335161484</v>
      </c>
      <c r="I221">
        <f>'CAPE calculation'!P422</f>
        <v>0.74265997826751284</v>
      </c>
      <c r="J221">
        <f t="shared" si="22"/>
        <v>-0.29751697256708237</v>
      </c>
      <c r="K221">
        <f t="shared" si="19"/>
        <v>-0.29164850909774637</v>
      </c>
      <c r="L221">
        <f t="shared" si="23"/>
        <v>0.74703106445532463</v>
      </c>
      <c r="M221">
        <f>'SHW q '!U223</f>
        <v>0.53522956595978066</v>
      </c>
    </row>
    <row r="222" spans="3:13" ht="14.4" x14ac:dyDescent="0.3">
      <c r="C222" s="9">
        <f>C218+1</f>
        <v>1954</v>
      </c>
      <c r="D222" s="10" t="s">
        <v>505</v>
      </c>
      <c r="E222">
        <f>'SHW q '!M224</f>
        <v>0.45622594007277245</v>
      </c>
      <c r="F222">
        <f t="shared" si="20"/>
        <v>-0.78476710956300078</v>
      </c>
      <c r="G222">
        <f t="shared" si="18"/>
        <v>-0.53886722186789382</v>
      </c>
      <c r="H222">
        <f t="shared" si="21"/>
        <v>0.58340875087930499</v>
      </c>
      <c r="I222">
        <f>'CAPE calculation'!P423</f>
        <v>0.78357274116931308</v>
      </c>
      <c r="J222">
        <f t="shared" si="22"/>
        <v>-0.24389138018181239</v>
      </c>
      <c r="K222">
        <f t="shared" si="19"/>
        <v>-0.23802291671247641</v>
      </c>
      <c r="L222">
        <f t="shared" si="23"/>
        <v>0.78818462828629632</v>
      </c>
      <c r="M222">
        <f>'SHW q '!U224</f>
        <v>0.59295713528870675</v>
      </c>
    </row>
    <row r="223" spans="3:13" ht="14.4" x14ac:dyDescent="0.3">
      <c r="C223" s="9"/>
      <c r="D223" s="10" t="s">
        <v>506</v>
      </c>
      <c r="E223">
        <f>'SHW q '!M225</f>
        <v>0.52085054249318641</v>
      </c>
      <c r="F223">
        <f t="shared" si="20"/>
        <v>-0.65229214499863353</v>
      </c>
      <c r="G223">
        <f t="shared" si="18"/>
        <v>-0.40639225730352657</v>
      </c>
      <c r="H223">
        <f t="shared" si="21"/>
        <v>0.66604885364976896</v>
      </c>
      <c r="I223">
        <f>'CAPE calculation'!P424</f>
        <v>0.84118957220279778</v>
      </c>
      <c r="J223">
        <f t="shared" si="22"/>
        <v>-0.17293823156566557</v>
      </c>
      <c r="K223">
        <f t="shared" si="19"/>
        <v>-0.16706976809632959</v>
      </c>
      <c r="L223">
        <f t="shared" si="23"/>
        <v>0.84614057566061773</v>
      </c>
      <c r="M223">
        <f>'SHW q '!U225</f>
        <v>0.67697783233217612</v>
      </c>
    </row>
    <row r="224" spans="3:13" ht="14.4" x14ac:dyDescent="0.3">
      <c r="C224" s="9"/>
      <c r="D224" s="10" t="s">
        <v>507</v>
      </c>
      <c r="E224">
        <f>'SHW q '!M226</f>
        <v>0.61136687027939485</v>
      </c>
      <c r="F224">
        <f t="shared" si="20"/>
        <v>-0.49205805764812444</v>
      </c>
      <c r="G224">
        <f t="shared" si="18"/>
        <v>-0.24615816995301748</v>
      </c>
      <c r="H224">
        <f t="shared" si="21"/>
        <v>0.78179855810434296</v>
      </c>
      <c r="I224">
        <f>'CAPE calculation'!P425</f>
        <v>0.90222598733030823</v>
      </c>
      <c r="J224">
        <f t="shared" si="22"/>
        <v>-0.10289025002198394</v>
      </c>
      <c r="K224">
        <f t="shared" si="19"/>
        <v>-9.7021786552647968E-2</v>
      </c>
      <c r="L224">
        <f t="shared" si="23"/>
        <v>0.90753623383194992</v>
      </c>
      <c r="M224">
        <f>'SHW q '!U226</f>
        <v>0.79466160203210234</v>
      </c>
    </row>
    <row r="225" spans="3:13" ht="14.4" x14ac:dyDescent="0.3">
      <c r="C225" s="9"/>
      <c r="D225" s="10" t="s">
        <v>508</v>
      </c>
      <c r="E225">
        <f>'SHW q '!M227</f>
        <v>0.62393949600469845</v>
      </c>
      <c r="F225">
        <f t="shared" si="20"/>
        <v>-0.47170187684471448</v>
      </c>
      <c r="G225">
        <f t="shared" si="18"/>
        <v>-0.22580198914960753</v>
      </c>
      <c r="H225">
        <f t="shared" si="21"/>
        <v>0.79787607414497486</v>
      </c>
      <c r="I225">
        <f>'CAPE calculation'!P426</f>
        <v>0.99015179122678354</v>
      </c>
      <c r="J225">
        <f t="shared" si="22"/>
        <v>-9.8970231349983645E-3</v>
      </c>
      <c r="K225">
        <f t="shared" si="19"/>
        <v>-4.0285596656623865E-3</v>
      </c>
      <c r="L225">
        <f t="shared" si="23"/>
        <v>0.9959795440950141</v>
      </c>
      <c r="M225">
        <f>'SHW q '!U227</f>
        <v>0.81101201394334288</v>
      </c>
    </row>
    <row r="226" spans="3:13" ht="14.4" x14ac:dyDescent="0.3">
      <c r="C226" s="9">
        <f>C222+1</f>
        <v>1955</v>
      </c>
      <c r="D226" s="10" t="s">
        <v>505</v>
      </c>
      <c r="E226">
        <f>'SHW q '!M228</f>
        <v>0.6500572904496762</v>
      </c>
      <c r="F226">
        <f t="shared" si="20"/>
        <v>-0.43069478082313323</v>
      </c>
      <c r="G226">
        <f t="shared" si="18"/>
        <v>-0.18479489312802627</v>
      </c>
      <c r="H226">
        <f t="shared" si="21"/>
        <v>0.83127476653505783</v>
      </c>
      <c r="I226">
        <f>'CAPE calculation'!P427</f>
        <v>1.0153090276648964</v>
      </c>
      <c r="J226">
        <f t="shared" si="22"/>
        <v>1.5193026908573238E-2</v>
      </c>
      <c r="K226">
        <f t="shared" si="19"/>
        <v>2.1061490377909216E-2</v>
      </c>
      <c r="L226">
        <f t="shared" si="23"/>
        <v>1.021284848898107</v>
      </c>
      <c r="M226">
        <f>'SHW q '!U228</f>
        <v>0.84496246936703201</v>
      </c>
    </row>
    <row r="227" spans="3:13" ht="14.4" x14ac:dyDescent="0.3">
      <c r="C227" s="9"/>
      <c r="D227" s="10" t="s">
        <v>506</v>
      </c>
      <c r="E227">
        <f>'SHW q '!M229</f>
        <v>0.76142278934066743</v>
      </c>
      <c r="F227">
        <f t="shared" si="20"/>
        <v>-0.27256650464285198</v>
      </c>
      <c r="G227">
        <f t="shared" si="18"/>
        <v>-2.6666616947745025E-2</v>
      </c>
      <c r="H227">
        <f t="shared" si="21"/>
        <v>0.97368579776375164</v>
      </c>
      <c r="I227">
        <f>'CAPE calculation'!P428</f>
        <v>1.0857951200099025</v>
      </c>
      <c r="J227">
        <f t="shared" si="22"/>
        <v>8.2312548106211497E-2</v>
      </c>
      <c r="K227">
        <f t="shared" si="19"/>
        <v>8.8181011575547474E-2</v>
      </c>
      <c r="L227">
        <f t="shared" si="23"/>
        <v>1.0921858024093238</v>
      </c>
      <c r="M227">
        <f>'SHW q '!U229</f>
        <v>0.98975912852250769</v>
      </c>
    </row>
    <row r="228" spans="3:13" ht="14.4" x14ac:dyDescent="0.3">
      <c r="C228" s="9"/>
      <c r="D228" s="10" t="s">
        <v>507</v>
      </c>
      <c r="E228">
        <f>'SHW q '!M230</f>
        <v>0.82538279666702241</v>
      </c>
      <c r="F228">
        <f t="shared" si="20"/>
        <v>-0.19190800430026769</v>
      </c>
      <c r="G228">
        <f t="shared" si="18"/>
        <v>5.3991883394839263E-2</v>
      </c>
      <c r="H228">
        <f t="shared" si="21"/>
        <v>1.0554760352380783</v>
      </c>
      <c r="I228">
        <f>'CAPE calculation'!P429</f>
        <v>1.1766890457028691</v>
      </c>
      <c r="J228">
        <f t="shared" si="22"/>
        <v>0.16270460110717355</v>
      </c>
      <c r="K228">
        <f t="shared" si="19"/>
        <v>0.16857306457650953</v>
      </c>
      <c r="L228">
        <f t="shared" si="23"/>
        <v>1.1836147039927098</v>
      </c>
      <c r="M228">
        <f>'SHW q '!U230</f>
        <v>1.0729195219125403</v>
      </c>
    </row>
    <row r="229" spans="3:13" ht="14.4" x14ac:dyDescent="0.3">
      <c r="C229" s="9"/>
      <c r="D229" s="10" t="s">
        <v>508</v>
      </c>
      <c r="E229">
        <f>'SHW q '!M231</f>
        <v>0.81528410936524098</v>
      </c>
      <c r="F229">
        <f t="shared" si="20"/>
        <v>-0.2042186260401449</v>
      </c>
      <c r="G229">
        <f t="shared" si="18"/>
        <v>4.1681261654962054E-2</v>
      </c>
      <c r="H229">
        <f t="shared" si="21"/>
        <v>1.0425621212609089</v>
      </c>
      <c r="I229">
        <f>'CAPE calculation'!P430</f>
        <v>1.1814202138971035</v>
      </c>
      <c r="J229">
        <f t="shared" si="22"/>
        <v>0.1667172858657518</v>
      </c>
      <c r="K229">
        <f t="shared" si="19"/>
        <v>0.17258574933508777</v>
      </c>
      <c r="L229">
        <f t="shared" si="23"/>
        <v>1.1883737185022853</v>
      </c>
      <c r="M229">
        <f>'SHW q '!U231</f>
        <v>1.0597931965308089</v>
      </c>
    </row>
    <row r="230" spans="3:13" ht="14.4" x14ac:dyDescent="0.3">
      <c r="C230" s="9">
        <f>C226+1</f>
        <v>1956</v>
      </c>
      <c r="D230" s="10" t="s">
        <v>505</v>
      </c>
      <c r="E230">
        <f>'SHW q '!M232</f>
        <v>0.87782128595071074</v>
      </c>
      <c r="F230">
        <f t="shared" si="20"/>
        <v>-0.13031225281864908</v>
      </c>
      <c r="G230">
        <f t="shared" si="18"/>
        <v>0.11558763487645787</v>
      </c>
      <c r="H230">
        <f t="shared" si="21"/>
        <v>1.1225328832684962</v>
      </c>
      <c r="I230">
        <f>'CAPE calculation'!P431</f>
        <v>1.2062180631621116</v>
      </c>
      <c r="J230">
        <f t="shared" si="22"/>
        <v>0.18748989718552253</v>
      </c>
      <c r="K230">
        <f t="shared" si="19"/>
        <v>0.19335836065485851</v>
      </c>
      <c r="L230">
        <f t="shared" si="23"/>
        <v>1.2133175208812104</v>
      </c>
      <c r="M230">
        <f>'SHW q '!U232</f>
        <v>1.1411098756328382</v>
      </c>
    </row>
    <row r="231" spans="3:13" ht="14.4" x14ac:dyDescent="0.3">
      <c r="C231" s="9"/>
      <c r="D231" s="10" t="s">
        <v>506</v>
      </c>
      <c r="E231">
        <f>'SHW q '!M233</f>
        <v>0.80409677263112056</v>
      </c>
      <c r="F231">
        <f t="shared" si="20"/>
        <v>-0.21803565307727657</v>
      </c>
      <c r="G231">
        <f t="shared" si="18"/>
        <v>2.7864234617830386E-2</v>
      </c>
      <c r="H231">
        <f t="shared" si="21"/>
        <v>1.0282560733656967</v>
      </c>
      <c r="I231">
        <f>'CAPE calculation'!P432</f>
        <v>1.1275892173377062</v>
      </c>
      <c r="J231">
        <f t="shared" si="22"/>
        <v>0.12008191772336793</v>
      </c>
      <c r="K231">
        <f t="shared" si="19"/>
        <v>0.12595038119270391</v>
      </c>
      <c r="L231">
        <f t="shared" si="23"/>
        <v>1.1342258879509906</v>
      </c>
      <c r="M231">
        <f>'SHW q '!U233</f>
        <v>1.0452415100472734</v>
      </c>
    </row>
    <row r="232" spans="3:13" ht="14.4" x14ac:dyDescent="0.3">
      <c r="C232" s="9"/>
      <c r="D232" s="10" t="s">
        <v>507</v>
      </c>
      <c r="E232">
        <f>'SHW q '!M234</f>
        <v>0.74051746134335261</v>
      </c>
      <c r="F232">
        <f t="shared" si="20"/>
        <v>-0.30040606507511752</v>
      </c>
      <c r="G232">
        <f t="shared" si="18"/>
        <v>-5.4506177380010568E-2</v>
      </c>
      <c r="H232">
        <f t="shared" si="21"/>
        <v>0.94695265915332949</v>
      </c>
      <c r="I232">
        <f>'CAPE calculation'!P433</f>
        <v>1.1028757287440447</v>
      </c>
      <c r="J232">
        <f t="shared" si="22"/>
        <v>9.7921067327493366E-2</v>
      </c>
      <c r="K232">
        <f t="shared" si="19"/>
        <v>0.10378953079682934</v>
      </c>
      <c r="L232">
        <f t="shared" si="23"/>
        <v>1.1093669427664186</v>
      </c>
      <c r="M232">
        <f>'SHW q '!U234</f>
        <v>0.96257357925134091</v>
      </c>
    </row>
    <row r="233" spans="3:13" ht="14.4" x14ac:dyDescent="0.3">
      <c r="C233" s="9"/>
      <c r="D233" s="10" t="s">
        <v>508</v>
      </c>
      <c r="E233">
        <f>'SHW q '!M235</f>
        <v>0.83557716651173575</v>
      </c>
      <c r="F233">
        <f t="shared" si="20"/>
        <v>-0.17963257553266349</v>
      </c>
      <c r="G233">
        <f t="shared" si="18"/>
        <v>6.626731216244347E-2</v>
      </c>
      <c r="H233">
        <f t="shared" si="21"/>
        <v>1.0685123053286329</v>
      </c>
      <c r="I233">
        <f>'CAPE calculation'!P434</f>
        <v>1.0595838742397856</v>
      </c>
      <c r="J233">
        <f t="shared" si="22"/>
        <v>5.7876259575722497E-2</v>
      </c>
      <c r="K233">
        <f t="shared" si="19"/>
        <v>6.3744723045058474E-2</v>
      </c>
      <c r="L233">
        <f t="shared" si="23"/>
        <v>1.0658202846739686</v>
      </c>
      <c r="M233">
        <f>'SHW q '!U235</f>
        <v>1.0861749999060348</v>
      </c>
    </row>
    <row r="234" spans="3:13" ht="14.4" x14ac:dyDescent="0.3">
      <c r="C234" s="9">
        <f>C230+1</f>
        <v>1957</v>
      </c>
      <c r="D234" s="10" t="s">
        <v>505</v>
      </c>
      <c r="E234">
        <f>'SHW q '!M236</f>
        <v>0.73583990768552132</v>
      </c>
      <c r="F234">
        <f t="shared" si="20"/>
        <v>-0.3067427006450848</v>
      </c>
      <c r="G234">
        <f t="shared" si="18"/>
        <v>-6.0842812949977843E-2</v>
      </c>
      <c r="H234">
        <f t="shared" si="21"/>
        <v>0.94097113662909293</v>
      </c>
      <c r="I234">
        <f>'CAPE calculation'!P435</f>
        <v>0.97770977868263464</v>
      </c>
      <c r="J234">
        <f t="shared" si="22"/>
        <v>-2.2542402799515141E-2</v>
      </c>
      <c r="K234">
        <f t="shared" si="19"/>
        <v>-1.6673939330179164E-2</v>
      </c>
      <c r="L234">
        <f t="shared" si="23"/>
        <v>0.98346430139066832</v>
      </c>
      <c r="M234">
        <f>'SHW q '!U236</f>
        <v>0.95649641589876333</v>
      </c>
    </row>
    <row r="235" spans="3:13" ht="14.4" x14ac:dyDescent="0.3">
      <c r="C235" s="9"/>
      <c r="D235" s="10" t="s">
        <v>506</v>
      </c>
      <c r="E235">
        <f>'SHW q '!M237</f>
        <v>0.81651786049263353</v>
      </c>
      <c r="F235">
        <f t="shared" si="20"/>
        <v>-0.20270649235570531</v>
      </c>
      <c r="G235">
        <f t="shared" si="18"/>
        <v>4.3193395339401641E-2</v>
      </c>
      <c r="H235">
        <f t="shared" si="21"/>
        <v>1.044139807097916</v>
      </c>
      <c r="I235">
        <f>'CAPE calculation'!P436</f>
        <v>1.0275174922074755</v>
      </c>
      <c r="J235">
        <f t="shared" si="22"/>
        <v>2.7145691289550015E-2</v>
      </c>
      <c r="K235">
        <f t="shared" si="19"/>
        <v>3.3014154758885993E-2</v>
      </c>
      <c r="L235">
        <f t="shared" si="23"/>
        <v>1.033565169003525</v>
      </c>
      <c r="M235">
        <f>'SHW q '!U237</f>
        <v>1.0613953893592285</v>
      </c>
    </row>
    <row r="236" spans="3:13" ht="14.4" x14ac:dyDescent="0.3">
      <c r="C236" s="9"/>
      <c r="D236" s="10" t="s">
        <v>507</v>
      </c>
      <c r="E236">
        <f>'SHW q '!M238</f>
        <v>0.6677351369691964</v>
      </c>
      <c r="F236">
        <f t="shared" si="20"/>
        <v>-0.40386368561613201</v>
      </c>
      <c r="G236">
        <f t="shared" si="18"/>
        <v>-0.15796379792102505</v>
      </c>
      <c r="H236">
        <f t="shared" si="21"/>
        <v>0.85388069366525177</v>
      </c>
      <c r="I236">
        <f>'CAPE calculation'!P437</f>
        <v>0.92963679962709467</v>
      </c>
      <c r="J236">
        <f t="shared" si="22"/>
        <v>-7.2961307150056817E-2</v>
      </c>
      <c r="K236">
        <f t="shared" si="19"/>
        <v>-6.709284368072084E-2</v>
      </c>
      <c r="L236">
        <f t="shared" si="23"/>
        <v>0.93510837840263472</v>
      </c>
      <c r="M236">
        <f>'SHW q '!U238</f>
        <v>0.86794666853462343</v>
      </c>
    </row>
    <row r="237" spans="3:13" ht="14.4" x14ac:dyDescent="0.3">
      <c r="C237" s="9"/>
      <c r="D237" s="10" t="s">
        <v>508</v>
      </c>
      <c r="E237">
        <f>'SHW q '!M239</f>
        <v>0.66764776475465903</v>
      </c>
      <c r="F237">
        <f t="shared" si="20"/>
        <v>-0.40399454278758334</v>
      </c>
      <c r="G237">
        <f t="shared" si="18"/>
        <v>-0.15809465509247639</v>
      </c>
      <c r="H237">
        <f t="shared" si="21"/>
        <v>0.85376896456335838</v>
      </c>
      <c r="I237">
        <f>'CAPE calculation'!P438</f>
        <v>0.83770360655464282</v>
      </c>
      <c r="J237">
        <f t="shared" si="22"/>
        <v>-0.17709093252587188</v>
      </c>
      <c r="K237">
        <f t="shared" si="19"/>
        <v>-0.1712224690565359</v>
      </c>
      <c r="L237">
        <f t="shared" si="23"/>
        <v>0.84263409260646049</v>
      </c>
      <c r="M237">
        <f>'SHW q '!U239</f>
        <v>0.86781682929727155</v>
      </c>
    </row>
    <row r="238" spans="3:13" ht="14.4" x14ac:dyDescent="0.3">
      <c r="C238" s="9">
        <f>C234+1</f>
        <v>1958</v>
      </c>
      <c r="D238" s="10" t="s">
        <v>505</v>
      </c>
      <c r="E238">
        <f>'SHW q '!M240</f>
        <v>0.73268498381557534</v>
      </c>
      <c r="F238">
        <f t="shared" si="20"/>
        <v>-0.31103943234099024</v>
      </c>
      <c r="G238">
        <f t="shared" si="18"/>
        <v>-6.5139544645883285E-2</v>
      </c>
      <c r="H238">
        <f t="shared" si="21"/>
        <v>0.93693670975325394</v>
      </c>
      <c r="I238">
        <f>'CAPE calculation'!P439</f>
        <v>0.85279046649802237</v>
      </c>
      <c r="J238">
        <f t="shared" si="22"/>
        <v>-0.15924140469258535</v>
      </c>
      <c r="K238">
        <f t="shared" si="19"/>
        <v>-0.15337294122324938</v>
      </c>
      <c r="L238">
        <f t="shared" si="23"/>
        <v>0.85780974953236999</v>
      </c>
      <c r="M238">
        <f>'SHW q '!U240</f>
        <v>0.95237420930318339</v>
      </c>
    </row>
    <row r="239" spans="3:13" ht="14.4" x14ac:dyDescent="0.3">
      <c r="C239" s="9"/>
      <c r="D239" s="10" t="s">
        <v>506</v>
      </c>
      <c r="E239">
        <f>'SHW q '!M241</f>
        <v>0.80891661808437787</v>
      </c>
      <c r="F239">
        <f t="shared" si="20"/>
        <v>-0.21205943511637229</v>
      </c>
      <c r="G239">
        <f t="shared" si="18"/>
        <v>3.3840452578734664E-2</v>
      </c>
      <c r="H239">
        <f t="shared" si="21"/>
        <v>1.0344195545892052</v>
      </c>
      <c r="I239">
        <f>'CAPE calculation'!P440</f>
        <v>0.89599468733472554</v>
      </c>
      <c r="J239">
        <f t="shared" si="22"/>
        <v>-0.10982079533870742</v>
      </c>
      <c r="K239">
        <f t="shared" si="19"/>
        <v>-0.10395233186937144</v>
      </c>
      <c r="L239">
        <f t="shared" si="23"/>
        <v>0.90126825817032918</v>
      </c>
      <c r="M239">
        <f>'SHW q '!U241</f>
        <v>1.0514852902031788</v>
      </c>
    </row>
    <row r="240" spans="3:13" ht="14.4" x14ac:dyDescent="0.3">
      <c r="C240" s="9"/>
      <c r="D240" s="10" t="s">
        <v>507</v>
      </c>
      <c r="E240">
        <f>'SHW q '!M242</f>
        <v>0.97571339194048856</v>
      </c>
      <c r="F240">
        <f t="shared" si="20"/>
        <v>-2.458639149303124E-2</v>
      </c>
      <c r="G240">
        <f t="shared" si="18"/>
        <v>0.22131349620207572</v>
      </c>
      <c r="H240">
        <f t="shared" si="21"/>
        <v>1.2477145230221038</v>
      </c>
      <c r="I240">
        <f>'CAPE calculation'!P441</f>
        <v>0.97532278919983106</v>
      </c>
      <c r="J240">
        <f t="shared" si="22"/>
        <v>-2.4986796928514042E-2</v>
      </c>
      <c r="K240">
        <f t="shared" si="19"/>
        <v>-1.9118333459178065E-2</v>
      </c>
      <c r="L240">
        <f t="shared" si="23"/>
        <v>0.98106326276415967</v>
      </c>
      <c r="M240">
        <f>'SHW q '!U242</f>
        <v>1.26834837452747</v>
      </c>
    </row>
    <row r="241" spans="3:13" ht="14.4" x14ac:dyDescent="0.3">
      <c r="C241" s="9"/>
      <c r="D241" s="10" t="s">
        <v>508</v>
      </c>
      <c r="E241">
        <f>'SHW q '!M243</f>
        <v>1.0541180860949519</v>
      </c>
      <c r="F241">
        <f t="shared" si="20"/>
        <v>5.2704479986808779E-2</v>
      </c>
      <c r="G241">
        <f t="shared" si="18"/>
        <v>0.29860436768191573</v>
      </c>
      <c r="H241">
        <f t="shared" si="21"/>
        <v>1.3479762150083885</v>
      </c>
      <c r="I241">
        <f>'CAPE calculation'!P442</f>
        <v>1.0632440428047261</v>
      </c>
      <c r="J241">
        <f t="shared" si="22"/>
        <v>6.1324652318817209E-2</v>
      </c>
      <c r="K241">
        <f t="shared" si="19"/>
        <v>6.7193115788153193E-2</v>
      </c>
      <c r="L241">
        <f t="shared" si="23"/>
        <v>1.0695019959539165</v>
      </c>
      <c r="M241">
        <f>'SHW q '!U243</f>
        <v>1.3702959446679361</v>
      </c>
    </row>
    <row r="242" spans="3:13" ht="14.4" x14ac:dyDescent="0.3">
      <c r="C242" s="9">
        <f>C238+1</f>
        <v>1959</v>
      </c>
      <c r="D242" s="10" t="s">
        <v>505</v>
      </c>
      <c r="E242">
        <f>'SHW q '!M244</f>
        <v>1.079923860827495</v>
      </c>
      <c r="F242">
        <f t="shared" si="20"/>
        <v>7.6890539417139636E-2</v>
      </c>
      <c r="G242">
        <f t="shared" si="18"/>
        <v>0.32279042711224659</v>
      </c>
      <c r="H242">
        <f t="shared" si="21"/>
        <v>1.3809759054683044</v>
      </c>
      <c r="I242">
        <f>'CAPE calculation'!P443</f>
        <v>1.1145408403514396</v>
      </c>
      <c r="J242">
        <f t="shared" si="22"/>
        <v>0.10844251772280826</v>
      </c>
      <c r="K242">
        <f t="shared" si="19"/>
        <v>0.11431098119214424</v>
      </c>
      <c r="L242">
        <f t="shared" si="23"/>
        <v>1.1211007119152436</v>
      </c>
      <c r="M242">
        <f>'SHW q '!U244</f>
        <v>1.4038394352698556</v>
      </c>
    </row>
    <row r="243" spans="3:13" ht="14.4" x14ac:dyDescent="0.3">
      <c r="C243" s="9"/>
      <c r="D243" s="10" t="s">
        <v>506</v>
      </c>
      <c r="E243">
        <f>'SHW q '!M245</f>
        <v>1.152897658983608</v>
      </c>
      <c r="F243">
        <f t="shared" si="20"/>
        <v>0.14227847670878857</v>
      </c>
      <c r="G243">
        <f t="shared" si="18"/>
        <v>0.38817836440389553</v>
      </c>
      <c r="H243">
        <f t="shared" si="21"/>
        <v>1.4742927221806235</v>
      </c>
      <c r="I243">
        <f>'CAPE calculation'!P444</f>
        <v>1.1289412469141888</v>
      </c>
      <c r="J243">
        <f t="shared" si="22"/>
        <v>0.1212802438791126</v>
      </c>
      <c r="K243">
        <f t="shared" si="19"/>
        <v>0.12714870734844858</v>
      </c>
      <c r="L243">
        <f t="shared" si="23"/>
        <v>1.1355858751904417</v>
      </c>
      <c r="M243">
        <f>'SHW q '!U245</f>
        <v>1.4987065072972434</v>
      </c>
    </row>
    <row r="244" spans="3:13" ht="14.4" x14ac:dyDescent="0.3">
      <c r="C244" s="9"/>
      <c r="D244" s="10" t="s">
        <v>507</v>
      </c>
      <c r="E244">
        <f>'SHW q '!M246</f>
        <v>1.084228921804145</v>
      </c>
      <c r="F244">
        <f t="shared" si="20"/>
        <v>8.0869063197722801E-2</v>
      </c>
      <c r="G244">
        <f t="shared" si="18"/>
        <v>0.32676895089282976</v>
      </c>
      <c r="H244">
        <f t="shared" si="21"/>
        <v>1.3864810949506166</v>
      </c>
      <c r="I244">
        <f>'CAPE calculation'!P445</f>
        <v>1.1090312193013945</v>
      </c>
      <c r="J244">
        <f t="shared" si="22"/>
        <v>0.10348685882988704</v>
      </c>
      <c r="K244">
        <f t="shared" si="19"/>
        <v>0.10935532229922301</v>
      </c>
      <c r="L244">
        <f t="shared" si="23"/>
        <v>1.1155586627969349</v>
      </c>
      <c r="M244">
        <f>'SHW q '!U246</f>
        <v>1.409412270723353</v>
      </c>
    </row>
    <row r="245" spans="3:13" ht="14.4" x14ac:dyDescent="0.3">
      <c r="C245" s="9"/>
      <c r="D245" s="10" t="s">
        <v>508</v>
      </c>
      <c r="E245">
        <f>'SHW q '!M247</f>
        <v>1.226713329212892</v>
      </c>
      <c r="F245">
        <f t="shared" si="20"/>
        <v>0.20433850290842831</v>
      </c>
      <c r="G245">
        <f t="shared" si="18"/>
        <v>0.45023839060353527</v>
      </c>
      <c r="H245">
        <f t="shared" si="21"/>
        <v>1.5686861009457942</v>
      </c>
      <c r="I245">
        <f>'CAPE calculation'!P446</f>
        <v>1.139698117262218</v>
      </c>
      <c r="J245">
        <f t="shared" si="22"/>
        <v>0.13076341791909182</v>
      </c>
      <c r="K245">
        <f t="shared" si="19"/>
        <v>0.1366318813884278</v>
      </c>
      <c r="L245">
        <f t="shared" si="23"/>
        <v>1.1464060574292128</v>
      </c>
      <c r="M245">
        <f>'SHW q '!U247</f>
        <v>1.5946714835635072</v>
      </c>
    </row>
    <row r="246" spans="3:13" ht="14.4" x14ac:dyDescent="0.3">
      <c r="C246" s="9">
        <f>C242+1</f>
        <v>1960</v>
      </c>
      <c r="D246" s="10" t="s">
        <v>505</v>
      </c>
      <c r="E246">
        <f>'SHW q '!M248</f>
        <v>1.060439526479797</v>
      </c>
      <c r="F246">
        <f t="shared" si="20"/>
        <v>5.8683469803856809E-2</v>
      </c>
      <c r="G246">
        <f t="shared" si="18"/>
        <v>0.30458335749896376</v>
      </c>
      <c r="H246">
        <f t="shared" si="21"/>
        <v>1.3560598931045795</v>
      </c>
      <c r="I246">
        <f>'CAPE calculation'!P447</f>
        <v>1.0579330247802157</v>
      </c>
      <c r="J246">
        <f t="shared" si="22"/>
        <v>5.6317027821967368E-2</v>
      </c>
      <c r="K246">
        <f t="shared" si="19"/>
        <v>6.2185491291303345E-2</v>
      </c>
      <c r="L246">
        <f t="shared" si="23"/>
        <v>1.0641597187822736</v>
      </c>
      <c r="M246">
        <f>'SHW q '!U248</f>
        <v>1.3784759021545678</v>
      </c>
    </row>
    <row r="247" spans="3:13" ht="14.4" x14ac:dyDescent="0.3">
      <c r="C247" s="9"/>
      <c r="D247" s="10" t="s">
        <v>506</v>
      </c>
      <c r="E247">
        <f>'SHW q '!M249</f>
        <v>1.1080506153737031</v>
      </c>
      <c r="F247">
        <f t="shared" si="20"/>
        <v>0.10260226902693231</v>
      </c>
      <c r="G247">
        <f t="shared" si="18"/>
        <v>0.34850215672203927</v>
      </c>
      <c r="H247">
        <f t="shared" si="21"/>
        <v>1.4169435988736259</v>
      </c>
      <c r="I247">
        <f>'CAPE calculation'!P448</f>
        <v>1.0917784268509081</v>
      </c>
      <c r="J247">
        <f t="shared" si="22"/>
        <v>8.7807950920356828E-2</v>
      </c>
      <c r="K247">
        <f t="shared" si="19"/>
        <v>9.3676414389692805E-2</v>
      </c>
      <c r="L247">
        <f t="shared" si="23"/>
        <v>1.0982043252989324</v>
      </c>
      <c r="M247">
        <f>'SHW q '!U249</f>
        <v>1.4403721072146733</v>
      </c>
    </row>
    <row r="248" spans="3:13" ht="14.4" x14ac:dyDescent="0.3">
      <c r="C248" s="9"/>
      <c r="D248" s="10" t="s">
        <v>507</v>
      </c>
      <c r="E248">
        <f>'SHW q '!M250</f>
        <v>0.93463205353163259</v>
      </c>
      <c r="F248">
        <f t="shared" si="20"/>
        <v>-6.7602352779600264E-2</v>
      </c>
      <c r="G248">
        <f t="shared" si="18"/>
        <v>0.17829753491550671</v>
      </c>
      <c r="H248">
        <f t="shared" si="21"/>
        <v>1.1951808763782115</v>
      </c>
      <c r="I248">
        <f>'CAPE calculation'!P449</f>
        <v>1.0448831663637175</v>
      </c>
      <c r="J248">
        <f t="shared" si="22"/>
        <v>4.3905076643648004E-2</v>
      </c>
      <c r="K248">
        <f t="shared" si="19"/>
        <v>4.9773540112983981E-2</v>
      </c>
      <c r="L248">
        <f t="shared" si="23"/>
        <v>1.0510330525970164</v>
      </c>
      <c r="M248">
        <f>'SHW q '!U250</f>
        <v>1.2148916553062561</v>
      </c>
    </row>
    <row r="249" spans="3:13" ht="14.4" x14ac:dyDescent="0.3">
      <c r="C249" s="9"/>
      <c r="D249" s="10" t="s">
        <v>508</v>
      </c>
      <c r="E249">
        <f>'SHW q '!M251</f>
        <v>1.2226497982535711</v>
      </c>
      <c r="F249">
        <f t="shared" si="20"/>
        <v>0.20102046921891809</v>
      </c>
      <c r="G249">
        <f t="shared" si="18"/>
        <v>0.44692035691402504</v>
      </c>
      <c r="H249">
        <f t="shared" si="21"/>
        <v>1.5634897731772359</v>
      </c>
      <c r="I249">
        <f>'CAPE calculation'!P450</f>
        <v>1.0763541859352386</v>
      </c>
      <c r="J249">
        <f t="shared" si="22"/>
        <v>7.35795766601295E-2</v>
      </c>
      <c r="K249">
        <f t="shared" si="19"/>
        <v>7.9448040129465478E-2</v>
      </c>
      <c r="L249">
        <f t="shared" si="23"/>
        <v>1.0826893016719321</v>
      </c>
      <c r="M249">
        <f>'SHW q '!U251</f>
        <v>1.5893622949628317</v>
      </c>
    </row>
    <row r="250" spans="3:13" ht="14.4" x14ac:dyDescent="0.3">
      <c r="C250" s="9">
        <f>C246+1</f>
        <v>1961</v>
      </c>
      <c r="D250" s="10" t="s">
        <v>505</v>
      </c>
      <c r="E250">
        <f>'SHW q '!M252</f>
        <v>1.5819775430185989</v>
      </c>
      <c r="F250">
        <f t="shared" si="20"/>
        <v>0.45867567393408759</v>
      </c>
      <c r="G250">
        <f t="shared" si="18"/>
        <v>0.70457556162919455</v>
      </c>
      <c r="H250">
        <f t="shared" si="21"/>
        <v>2.0229878690027467</v>
      </c>
      <c r="I250">
        <f>'CAPE calculation'!P451</f>
        <v>1.216429340968016</v>
      </c>
      <c r="J250">
        <f t="shared" si="22"/>
        <v>0.19591979768111262</v>
      </c>
      <c r="K250">
        <f t="shared" si="19"/>
        <v>0.20178826115044859</v>
      </c>
      <c r="L250">
        <f t="shared" si="23"/>
        <v>1.2235888993747557</v>
      </c>
      <c r="M250">
        <f>'SHW q '!U252</f>
        <v>2.0565553598147628</v>
      </c>
    </row>
    <row r="251" spans="3:13" ht="14.4" x14ac:dyDescent="0.3">
      <c r="C251" s="9"/>
      <c r="D251" s="10" t="s">
        <v>506</v>
      </c>
      <c r="E251">
        <f>'SHW q '!M253</f>
        <v>1.5472142019865129</v>
      </c>
      <c r="F251">
        <f t="shared" si="20"/>
        <v>0.4364560248284054</v>
      </c>
      <c r="G251">
        <f t="shared" si="18"/>
        <v>0.68235591252351235</v>
      </c>
      <c r="H251">
        <f t="shared" si="21"/>
        <v>1.9785334976342852</v>
      </c>
      <c r="I251">
        <f>'CAPE calculation'!P452</f>
        <v>1.2461437341272279</v>
      </c>
      <c r="J251">
        <f t="shared" si="22"/>
        <v>0.22005377015461663</v>
      </c>
      <c r="K251">
        <f t="shared" si="19"/>
        <v>0.22592223362395261</v>
      </c>
      <c r="L251">
        <f t="shared" si="23"/>
        <v>1.2534781830320667</v>
      </c>
      <c r="M251">
        <f>'SHW q '!U253</f>
        <v>2.0113509026631102</v>
      </c>
    </row>
    <row r="252" spans="3:13" ht="14.4" x14ac:dyDescent="0.3">
      <c r="C252" s="9"/>
      <c r="D252" s="10" t="s">
        <v>507</v>
      </c>
      <c r="E252">
        <f>'SHW q '!M254</f>
        <v>1.6233764631151049</v>
      </c>
      <c r="F252">
        <f t="shared" si="20"/>
        <v>0.48450821672751698</v>
      </c>
      <c r="G252">
        <f t="shared" si="18"/>
        <v>0.73040810442262394</v>
      </c>
      <c r="H252">
        <f t="shared" si="21"/>
        <v>2.075927630072453</v>
      </c>
      <c r="I252">
        <f>'CAPE calculation'!P453</f>
        <v>1.2680708085197534</v>
      </c>
      <c r="J252">
        <f t="shared" si="22"/>
        <v>0.23749669713708324</v>
      </c>
      <c r="K252">
        <f t="shared" si="19"/>
        <v>0.24336516060641922</v>
      </c>
      <c r="L252">
        <f t="shared" si="23"/>
        <v>1.2755343139710886</v>
      </c>
      <c r="M252">
        <f>'SHW q '!U254</f>
        <v>2.1103709563050161</v>
      </c>
    </row>
    <row r="253" spans="3:13" ht="14.4" x14ac:dyDescent="0.3">
      <c r="C253" s="9"/>
      <c r="D253" s="10" t="s">
        <v>508</v>
      </c>
      <c r="E253">
        <f>'SHW q '!M255</f>
        <v>1.7459965987804038</v>
      </c>
      <c r="F253">
        <f t="shared" si="20"/>
        <v>0.55732550940887149</v>
      </c>
      <c r="G253">
        <f t="shared" si="18"/>
        <v>0.80322539710397844</v>
      </c>
      <c r="H253">
        <f t="shared" si="21"/>
        <v>2.2327307705728203</v>
      </c>
      <c r="I253">
        <f>'CAPE calculation'!P454</f>
        <v>1.3486634200568588</v>
      </c>
      <c r="J253">
        <f t="shared" si="22"/>
        <v>0.29911404280083831</v>
      </c>
      <c r="K253">
        <f t="shared" si="19"/>
        <v>0.30498250627017431</v>
      </c>
      <c r="L253">
        <f t="shared" si="23"/>
        <v>1.3566012707825299</v>
      </c>
      <c r="M253">
        <f>'SHW q '!U255</f>
        <v>2.2698245805307788</v>
      </c>
    </row>
    <row r="254" spans="3:13" ht="14.4" x14ac:dyDescent="0.3">
      <c r="C254" s="9">
        <f>C250+1</f>
        <v>1962</v>
      </c>
      <c r="D254" s="10" t="s">
        <v>505</v>
      </c>
      <c r="E254">
        <f>'SHW q '!M256</f>
        <v>1.663559774170754</v>
      </c>
      <c r="F254">
        <f t="shared" si="20"/>
        <v>0.50895974860555204</v>
      </c>
      <c r="G254">
        <f t="shared" si="18"/>
        <v>0.754859636300659</v>
      </c>
      <c r="H254">
        <f t="shared" si="21"/>
        <v>2.1273129048892061</v>
      </c>
      <c r="I254">
        <f>'CAPE calculation'!P455</f>
        <v>1.3109530172892581</v>
      </c>
      <c r="J254">
        <f t="shared" si="22"/>
        <v>0.27075436683142629</v>
      </c>
      <c r="K254">
        <f t="shared" si="19"/>
        <v>0.27662283030076229</v>
      </c>
      <c r="L254">
        <f t="shared" si="23"/>
        <v>1.318668915270069</v>
      </c>
      <c r="M254">
        <f>'SHW q '!U256</f>
        <v>2.1626341455112086</v>
      </c>
    </row>
    <row r="255" spans="3:13" ht="14.4" x14ac:dyDescent="0.3">
      <c r="C255" s="9"/>
      <c r="D255" s="10" t="s">
        <v>506</v>
      </c>
      <c r="E255">
        <f>'SHW q '!M257</f>
        <v>1.2720727564275192</v>
      </c>
      <c r="F255">
        <f t="shared" si="20"/>
        <v>0.24064766173146898</v>
      </c>
      <c r="G255">
        <f t="shared" si="18"/>
        <v>0.48654754942657596</v>
      </c>
      <c r="H255">
        <f t="shared" si="21"/>
        <v>1.6266904458273355</v>
      </c>
      <c r="I255">
        <f>'CAPE calculation'!P456</f>
        <v>1.0278459634049315</v>
      </c>
      <c r="J255">
        <f t="shared" si="22"/>
        <v>2.7465314759895838E-2</v>
      </c>
      <c r="K255">
        <f t="shared" si="19"/>
        <v>3.3333778229231815E-2</v>
      </c>
      <c r="L255">
        <f t="shared" si="23"/>
        <v>1.033895573489372</v>
      </c>
      <c r="M255">
        <f>'SHW q '!U257</f>
        <v>1.653485396372814</v>
      </c>
    </row>
    <row r="256" spans="3:13" ht="14.4" x14ac:dyDescent="0.3">
      <c r="C256" s="9"/>
      <c r="D256" s="10" t="s">
        <v>507</v>
      </c>
      <c r="E256">
        <f>'SHW q '!M258</f>
        <v>1.3094241810793881</v>
      </c>
      <c r="F256">
        <f t="shared" si="20"/>
        <v>0.26958748415186723</v>
      </c>
      <c r="G256">
        <f t="shared" si="18"/>
        <v>0.51548737184697413</v>
      </c>
      <c r="H256">
        <f t="shared" si="21"/>
        <v>1.6744543848883922</v>
      </c>
      <c r="I256">
        <f>'CAPE calculation'!P457</f>
        <v>1.0573652495096073</v>
      </c>
      <c r="J256">
        <f t="shared" si="22"/>
        <v>5.578020018763831E-2</v>
      </c>
      <c r="K256">
        <f t="shared" si="19"/>
        <v>6.1648663656974287E-2</v>
      </c>
      <c r="L256">
        <f t="shared" si="23"/>
        <v>1.0635886017473104</v>
      </c>
      <c r="M256">
        <f>'SHW q '!U258</f>
        <v>1.7020784006259604</v>
      </c>
    </row>
    <row r="257" spans="3:13" ht="14.4" x14ac:dyDescent="0.3">
      <c r="C257" s="9"/>
      <c r="D257" s="10" t="s">
        <v>508</v>
      </c>
      <c r="E257">
        <f>'SHW q '!M259</f>
        <v>1.573168372693639</v>
      </c>
      <c r="F257">
        <f t="shared" si="20"/>
        <v>0.45309165756822023</v>
      </c>
      <c r="G257">
        <f t="shared" si="18"/>
        <v>0.69899154526332719</v>
      </c>
      <c r="H257">
        <f t="shared" si="21"/>
        <v>2.0117229526440932</v>
      </c>
      <c r="I257">
        <f>'CAPE calculation'!P458</f>
        <v>1.1337712003620037</v>
      </c>
      <c r="J257">
        <f t="shared" si="22"/>
        <v>0.1255494215993945</v>
      </c>
      <c r="K257">
        <f t="shared" si="19"/>
        <v>0.13141788506873048</v>
      </c>
      <c r="L257">
        <f t="shared" si="23"/>
        <v>1.1404442563756079</v>
      </c>
      <c r="M257">
        <f>'SHW q '!U259</f>
        <v>2.0450649781739982</v>
      </c>
    </row>
    <row r="258" spans="3:13" ht="14.4" x14ac:dyDescent="0.3">
      <c r="C258" s="9">
        <f>C254+1</f>
        <v>1963</v>
      </c>
      <c r="D258" s="10" t="s">
        <v>505</v>
      </c>
      <c r="E258">
        <f>'SHW q '!M260</f>
        <v>1.6218954023026211</v>
      </c>
      <c r="F258">
        <f t="shared" si="20"/>
        <v>0.48359546674740567</v>
      </c>
      <c r="G258">
        <f t="shared" si="18"/>
        <v>0.72949535444251268</v>
      </c>
      <c r="H258">
        <f t="shared" si="21"/>
        <v>2.0740336916470108</v>
      </c>
      <c r="I258">
        <f>'CAPE calculation'!P459</f>
        <v>1.1762235220840067</v>
      </c>
      <c r="J258">
        <f t="shared" si="22"/>
        <v>0.16230890121478483</v>
      </c>
      <c r="K258">
        <f t="shared" si="19"/>
        <v>0.16817736468412081</v>
      </c>
      <c r="L258">
        <f t="shared" si="23"/>
        <v>1.1831464404337402</v>
      </c>
      <c r="M258">
        <f>'SHW q '!U260</f>
        <v>2.1084420538369164</v>
      </c>
    </row>
    <row r="259" spans="3:13" ht="14.4" x14ac:dyDescent="0.3">
      <c r="C259" s="9"/>
      <c r="D259" s="10" t="s">
        <v>506</v>
      </c>
      <c r="E259">
        <f>'SHW q '!M261</f>
        <v>1.657877547496984</v>
      </c>
      <c r="F259">
        <f t="shared" si="20"/>
        <v>0.50553819843497472</v>
      </c>
      <c r="G259">
        <f t="shared" si="18"/>
        <v>0.75143808613008167</v>
      </c>
      <c r="H259">
        <f t="shared" si="21"/>
        <v>2.120046635098785</v>
      </c>
      <c r="I259">
        <f>'CAPE calculation'!P460</f>
        <v>1.2425924301633839</v>
      </c>
      <c r="J259">
        <f t="shared" si="22"/>
        <v>0.21719986669536112</v>
      </c>
      <c r="K259">
        <f t="shared" si="19"/>
        <v>0.2230683301646971</v>
      </c>
      <c r="L259">
        <f t="shared" si="23"/>
        <v>1.2499059770994088</v>
      </c>
      <c r="M259">
        <f>'SHW q '!U261</f>
        <v>2.1552362066128992</v>
      </c>
    </row>
    <row r="260" spans="3:13" ht="14.4" x14ac:dyDescent="0.3">
      <c r="C260" s="9"/>
      <c r="D260" s="10" t="s">
        <v>507</v>
      </c>
      <c r="E260">
        <f>'SHW q '!M262</f>
        <v>1.6784455921004808</v>
      </c>
      <c r="F260">
        <f t="shared" si="20"/>
        <v>0.51786812231650881</v>
      </c>
      <c r="G260">
        <f t="shared" si="18"/>
        <v>0.76376801001161576</v>
      </c>
      <c r="H260">
        <f t="shared" si="21"/>
        <v>2.1463484653021307</v>
      </c>
      <c r="I260">
        <f>'CAPE calculation'!P461</f>
        <v>1.2772743334945882</v>
      </c>
      <c r="J260">
        <f t="shared" si="22"/>
        <v>0.2447283805208405</v>
      </c>
      <c r="K260">
        <f t="shared" si="19"/>
        <v>0.25059684399017651</v>
      </c>
      <c r="L260">
        <f t="shared" si="23"/>
        <v>1.2847920082859632</v>
      </c>
      <c r="M260">
        <f>'SHW q '!U262</f>
        <v>2.1819914571246084</v>
      </c>
    </row>
    <row r="261" spans="3:13" ht="14.4" x14ac:dyDescent="0.3">
      <c r="C261" s="9"/>
      <c r="D261" s="10" t="s">
        <v>508</v>
      </c>
      <c r="E261">
        <f>'SHW q '!M263</f>
        <v>1.5919875515515138</v>
      </c>
      <c r="F261">
        <f t="shared" si="20"/>
        <v>0.46498326801442996</v>
      </c>
      <c r="G261">
        <f t="shared" si="18"/>
        <v>0.71088315570953697</v>
      </c>
      <c r="H261">
        <f t="shared" si="21"/>
        <v>2.0357883830935228</v>
      </c>
      <c r="I261">
        <f>'CAPE calculation'!P462</f>
        <v>1.2815304290367673</v>
      </c>
      <c r="J261">
        <f t="shared" si="22"/>
        <v>0.24805501139905189</v>
      </c>
      <c r="K261">
        <f t="shared" si="19"/>
        <v>0.2539234748683879</v>
      </c>
      <c r="L261">
        <f t="shared" si="23"/>
        <v>1.2890731540004725</v>
      </c>
      <c r="M261">
        <f>'SHW q '!U263</f>
        <v>2.0695805899176398</v>
      </c>
    </row>
    <row r="262" spans="3:13" ht="14.4" x14ac:dyDescent="0.3">
      <c r="C262" s="9">
        <f>C258+1</f>
        <v>1964</v>
      </c>
      <c r="D262" s="10" t="s">
        <v>505</v>
      </c>
      <c r="E262">
        <f>'SHW q '!M264</f>
        <v>1.6376616640889119</v>
      </c>
      <c r="F262">
        <f t="shared" si="20"/>
        <v>0.49326940981533079</v>
      </c>
      <c r="G262">
        <f t="shared" ref="G262:G325" si="24">F262-$F$503</f>
        <v>0.73916929751043781</v>
      </c>
      <c r="H262">
        <f t="shared" si="21"/>
        <v>2.0941951386118829</v>
      </c>
      <c r="I262">
        <f>'CAPE calculation'!P463</f>
        <v>1.349736899775372</v>
      </c>
      <c r="J262">
        <f t="shared" si="22"/>
        <v>0.29990968440171839</v>
      </c>
      <c r="K262">
        <f t="shared" ref="K262:K325" si="25">J262-$J$503</f>
        <v>0.3057781478710544</v>
      </c>
      <c r="L262">
        <f t="shared" si="23"/>
        <v>1.357681068698479</v>
      </c>
      <c r="M262">
        <f>'SHW q '!U264</f>
        <v>2.1289942390625933</v>
      </c>
    </row>
    <row r="263" spans="3:13" ht="14.4" x14ac:dyDescent="0.3">
      <c r="C263" s="9"/>
      <c r="D263" s="10" t="s">
        <v>506</v>
      </c>
      <c r="E263">
        <f>'SHW q '!M265</f>
        <v>1.6297765965786362</v>
      </c>
      <c r="F263">
        <f t="shared" ref="F263:F326" si="26">LN(E263)</f>
        <v>0.48844294811173894</v>
      </c>
      <c r="G263">
        <f t="shared" si="24"/>
        <v>0.73434283580684589</v>
      </c>
      <c r="H263">
        <f t="shared" ref="H263:H326" si="27">EXP(G263)</f>
        <v>2.0841119386385643</v>
      </c>
      <c r="I263">
        <f>'CAPE calculation'!P464</f>
        <v>1.3577363619323386</v>
      </c>
      <c r="J263">
        <f t="shared" ref="J263:J326" si="28">LN(I263)</f>
        <v>0.30581887327352364</v>
      </c>
      <c r="K263">
        <f t="shared" si="25"/>
        <v>0.31168733674285964</v>
      </c>
      <c r="L263">
        <f t="shared" ref="L263:L326" si="29">EXP(K263)</f>
        <v>1.3657276134229293</v>
      </c>
      <c r="M263">
        <f>'SHW q '!U265</f>
        <v>2.1187500180237726</v>
      </c>
    </row>
    <row r="264" spans="3:13" ht="14.4" x14ac:dyDescent="0.3">
      <c r="C264" s="9"/>
      <c r="D264" s="10" t="s">
        <v>507</v>
      </c>
      <c r="E264">
        <f>'SHW q '!M266</f>
        <v>1.6397097626460462</v>
      </c>
      <c r="F264">
        <f t="shared" si="26"/>
        <v>0.49451925217804821</v>
      </c>
      <c r="G264">
        <f t="shared" si="24"/>
        <v>0.74041913987315522</v>
      </c>
      <c r="H264">
        <f t="shared" si="27"/>
        <v>2.0968141887709</v>
      </c>
      <c r="I264">
        <f>'CAPE calculation'!P465</f>
        <v>1.3936790138614799</v>
      </c>
      <c r="J264">
        <f t="shared" si="28"/>
        <v>0.33194702317064628</v>
      </c>
      <c r="K264">
        <f t="shared" si="25"/>
        <v>0.33781548663998229</v>
      </c>
      <c r="L264">
        <f t="shared" si="29"/>
        <v>1.4018818136164153</v>
      </c>
      <c r="M264">
        <f>'SHW q '!U266</f>
        <v>2.1316870647568442</v>
      </c>
    </row>
    <row r="265" spans="3:13" ht="14.4" x14ac:dyDescent="0.3">
      <c r="C265" s="9"/>
      <c r="D265" s="10" t="s">
        <v>508</v>
      </c>
      <c r="E265">
        <f>'SHW q '!M267</f>
        <v>1.6731119981721281</v>
      </c>
      <c r="F265">
        <f t="shared" si="26"/>
        <v>0.51468536427812617</v>
      </c>
      <c r="G265">
        <f t="shared" si="24"/>
        <v>0.76058525197323312</v>
      </c>
      <c r="H265">
        <f t="shared" si="27"/>
        <v>2.1395280171466813</v>
      </c>
      <c r="I265">
        <f>'CAPE calculation'!P466</f>
        <v>1.3860068875354885</v>
      </c>
      <c r="J265">
        <f t="shared" si="28"/>
        <v>0.32642687011718857</v>
      </c>
      <c r="K265">
        <f t="shared" si="25"/>
        <v>0.33229533358652458</v>
      </c>
      <c r="L265">
        <f t="shared" si="29"/>
        <v>1.3941645313288857</v>
      </c>
      <c r="M265">
        <f>'SHW q '!U267</f>
        <v>2.1751412081935513</v>
      </c>
    </row>
    <row r="266" spans="3:13" ht="14.4" x14ac:dyDescent="0.3">
      <c r="C266" s="9">
        <f>C262+1</f>
        <v>1965</v>
      </c>
      <c r="D266" s="10" t="s">
        <v>505</v>
      </c>
      <c r="E266">
        <f>'SHW q '!M268</f>
        <v>1.6649341575018499</v>
      </c>
      <c r="F266">
        <f t="shared" si="26"/>
        <v>0.5097855776065473</v>
      </c>
      <c r="G266">
        <f t="shared" si="24"/>
        <v>0.75568546530165426</v>
      </c>
      <c r="H266">
        <f t="shared" si="27"/>
        <v>2.1290704271868117</v>
      </c>
      <c r="I266">
        <f>'CAPE calculation'!P467</f>
        <v>1.4176420352775183</v>
      </c>
      <c r="J266">
        <f t="shared" si="28"/>
        <v>0.34899495285394094</v>
      </c>
      <c r="K266">
        <f t="shared" si="25"/>
        <v>0.35486341632327695</v>
      </c>
      <c r="L266">
        <f t="shared" si="29"/>
        <v>1.4259858745862133</v>
      </c>
      <c r="M266">
        <f>'SHW q '!U268</f>
        <v>2.1645084718207883</v>
      </c>
    </row>
    <row r="267" spans="3:13" ht="14.4" x14ac:dyDescent="0.3">
      <c r="C267" s="9"/>
      <c r="D267" s="10" t="s">
        <v>506</v>
      </c>
      <c r="E267">
        <f>'SHW q '!M269</f>
        <v>1.5665752458307491</v>
      </c>
      <c r="F267">
        <f t="shared" si="26"/>
        <v>0.44889186462020464</v>
      </c>
      <c r="G267">
        <f t="shared" si="24"/>
        <v>0.69479175231531154</v>
      </c>
      <c r="H267">
        <f t="shared" si="27"/>
        <v>2.0032918496102461</v>
      </c>
      <c r="I267">
        <f>'CAPE calculation'!P468</f>
        <v>1.366336722565636</v>
      </c>
      <c r="J267">
        <f t="shared" si="28"/>
        <v>0.31213323338209698</v>
      </c>
      <c r="K267">
        <f t="shared" si="25"/>
        <v>0.31800169685143298</v>
      </c>
      <c r="L267">
        <f t="shared" si="29"/>
        <v>1.3743785933418682</v>
      </c>
      <c r="M267">
        <f>'SHW q '!U269</f>
        <v>2.0366073536556693</v>
      </c>
    </row>
    <row r="268" spans="3:13" ht="14.4" x14ac:dyDescent="0.3">
      <c r="C268" s="9"/>
      <c r="D268" s="10" t="s">
        <v>507</v>
      </c>
      <c r="E268">
        <f>'SHW q '!M270</f>
        <v>1.650973744548548</v>
      </c>
      <c r="F268">
        <f t="shared" si="26"/>
        <v>0.50136526205475573</v>
      </c>
      <c r="G268">
        <f t="shared" si="24"/>
        <v>0.74726514974986269</v>
      </c>
      <c r="H268">
        <f t="shared" si="27"/>
        <v>2.1112182483266047</v>
      </c>
      <c r="I268">
        <f>'CAPE calculation'!P469</f>
        <v>1.428236953211476</v>
      </c>
      <c r="J268">
        <f t="shared" si="28"/>
        <v>0.35644078377341382</v>
      </c>
      <c r="K268">
        <f t="shared" si="25"/>
        <v>0.36230924724274982</v>
      </c>
      <c r="L268">
        <f t="shared" si="29"/>
        <v>1.4366431512048952</v>
      </c>
      <c r="M268">
        <f>'SHW q '!U270</f>
        <v>2.146378192247393</v>
      </c>
    </row>
    <row r="269" spans="3:13" ht="14.4" x14ac:dyDescent="0.3">
      <c r="C269" s="9"/>
      <c r="D269" s="10" t="s">
        <v>508</v>
      </c>
      <c r="E269">
        <f>'SHW q '!M271</f>
        <v>1.6505483355897912</v>
      </c>
      <c r="F269">
        <f t="shared" si="26"/>
        <v>0.50110755730477374</v>
      </c>
      <c r="G269">
        <f t="shared" si="24"/>
        <v>0.7470074449998807</v>
      </c>
      <c r="H269">
        <f t="shared" si="27"/>
        <v>2.1106742474545772</v>
      </c>
      <c r="I269">
        <f>'CAPE calculation'!P470</f>
        <v>1.4494157393483915</v>
      </c>
      <c r="J269">
        <f t="shared" si="28"/>
        <v>0.37116053685058065</v>
      </c>
      <c r="K269">
        <f t="shared" si="25"/>
        <v>0.37702900031991665</v>
      </c>
      <c r="L269">
        <f t="shared" si="29"/>
        <v>1.4579465896756738</v>
      </c>
      <c r="M269">
        <f>'SHW q '!U271</f>
        <v>2.1458549779103007</v>
      </c>
    </row>
    <row r="270" spans="3:13" ht="14.4" x14ac:dyDescent="0.3">
      <c r="C270" s="9">
        <f>C266+1</f>
        <v>1966</v>
      </c>
      <c r="D270" s="10" t="s">
        <v>505</v>
      </c>
      <c r="E270">
        <f>'SHW q '!M272</f>
        <v>1.5708612941891742</v>
      </c>
      <c r="F270">
        <f t="shared" si="26"/>
        <v>0.4516240639619295</v>
      </c>
      <c r="G270">
        <f t="shared" si="24"/>
        <v>0.6975239516570364</v>
      </c>
      <c r="H270">
        <f t="shared" si="27"/>
        <v>2.0087727262973503</v>
      </c>
      <c r="I270">
        <f>'CAPE calculation'!P471</f>
        <v>1.3846571895309334</v>
      </c>
      <c r="J270">
        <f t="shared" si="28"/>
        <v>0.3254525924178529</v>
      </c>
      <c r="K270">
        <f t="shared" si="25"/>
        <v>0.33132105588718891</v>
      </c>
      <c r="L270">
        <f t="shared" si="29"/>
        <v>1.3928068893843337</v>
      </c>
      <c r="M270">
        <f>'SHW q '!U272</f>
        <v>2.0422241052482404</v>
      </c>
    </row>
    <row r="271" spans="3:13" ht="14.4" x14ac:dyDescent="0.3">
      <c r="C271" s="9"/>
      <c r="D271" s="10" t="s">
        <v>506</v>
      </c>
      <c r="E271">
        <f>'SHW q '!M273</f>
        <v>1.4421350632384622</v>
      </c>
      <c r="F271">
        <f t="shared" si="26"/>
        <v>0.36612469830352518</v>
      </c>
      <c r="G271">
        <f t="shared" si="24"/>
        <v>0.61202458599863219</v>
      </c>
      <c r="H271">
        <f t="shared" si="27"/>
        <v>1.8441612848865954</v>
      </c>
      <c r="I271">
        <f>'CAPE calculation'!P472</f>
        <v>1.3209643354017764</v>
      </c>
      <c r="J271">
        <f t="shared" si="28"/>
        <v>0.27836202699388096</v>
      </c>
      <c r="K271">
        <f t="shared" si="25"/>
        <v>0.28423049046321697</v>
      </c>
      <c r="L271">
        <f t="shared" si="29"/>
        <v>1.3287391571641347</v>
      </c>
      <c r="M271">
        <f>'SHW q '!U273</f>
        <v>1.874831892087687</v>
      </c>
    </row>
    <row r="272" spans="3:13" ht="14.4" x14ac:dyDescent="0.3">
      <c r="C272" s="9"/>
      <c r="D272" s="10" t="s">
        <v>507</v>
      </c>
      <c r="E272">
        <f>'SHW q '!M274</f>
        <v>1.2807006386151929</v>
      </c>
      <c r="F272">
        <f t="shared" si="26"/>
        <v>0.24740730209518744</v>
      </c>
      <c r="G272">
        <f t="shared" si="24"/>
        <v>0.49330718979029442</v>
      </c>
      <c r="H272">
        <f t="shared" si="27"/>
        <v>1.6377235360743339</v>
      </c>
      <c r="I272">
        <f>'CAPE calculation'!P473</f>
        <v>1.1753284212161359</v>
      </c>
      <c r="J272">
        <f t="shared" si="28"/>
        <v>0.16154761595918918</v>
      </c>
      <c r="K272">
        <f t="shared" si="25"/>
        <v>0.16741607942852516</v>
      </c>
      <c r="L272">
        <f t="shared" si="29"/>
        <v>1.1822460712558018</v>
      </c>
      <c r="M272">
        <f>'SHW q '!U274</f>
        <v>1.6649004530122258</v>
      </c>
    </row>
    <row r="273" spans="3:13" ht="14.4" x14ac:dyDescent="0.3">
      <c r="C273" s="9"/>
      <c r="D273" s="10" t="s">
        <v>508</v>
      </c>
      <c r="E273">
        <f>'SHW q '!M275</f>
        <v>1.3052102302376551</v>
      </c>
      <c r="F273">
        <f t="shared" si="26"/>
        <v>0.26636412376764662</v>
      </c>
      <c r="G273">
        <f t="shared" si="24"/>
        <v>0.51226401146275358</v>
      </c>
      <c r="H273">
        <f t="shared" si="27"/>
        <v>1.6690657044541977</v>
      </c>
      <c r="I273">
        <f>'CAPE calculation'!P474</f>
        <v>1.211854321389529</v>
      </c>
      <c r="J273">
        <f t="shared" si="28"/>
        <v>0.19215168354957371</v>
      </c>
      <c r="K273">
        <f t="shared" si="25"/>
        <v>0.19802014701890969</v>
      </c>
      <c r="L273">
        <f t="shared" si="29"/>
        <v>1.2189869525274328</v>
      </c>
      <c r="M273">
        <f>'SHW q '!U275</f>
        <v>1.6967640441114149</v>
      </c>
    </row>
    <row r="274" spans="3:13" ht="14.4" x14ac:dyDescent="0.3">
      <c r="C274" s="9">
        <f>C270+1</f>
        <v>1967</v>
      </c>
      <c r="D274" s="10" t="s">
        <v>505</v>
      </c>
      <c r="E274">
        <f>'SHW q '!M276</f>
        <v>1.4409397480143431</v>
      </c>
      <c r="F274">
        <f t="shared" si="26"/>
        <v>0.36529550352304868</v>
      </c>
      <c r="G274">
        <f t="shared" si="24"/>
        <v>0.61119539121815558</v>
      </c>
      <c r="H274">
        <f t="shared" si="27"/>
        <v>1.8426327497890531</v>
      </c>
      <c r="I274">
        <f>'CAPE calculation'!P475</f>
        <v>1.3183078177393643</v>
      </c>
      <c r="J274">
        <f t="shared" si="28"/>
        <v>0.27634895793136177</v>
      </c>
      <c r="K274">
        <f t="shared" si="25"/>
        <v>0.28221742140069778</v>
      </c>
      <c r="L274">
        <f t="shared" si="29"/>
        <v>1.3260670039915272</v>
      </c>
      <c r="M274">
        <f>'SHW q '!U276</f>
        <v>1.8732858126774494</v>
      </c>
    </row>
    <row r="275" spans="3:13" ht="14.4" x14ac:dyDescent="0.3">
      <c r="C275" s="9"/>
      <c r="D275" s="10" t="s">
        <v>506</v>
      </c>
      <c r="E275">
        <f>'SHW q '!M277</f>
        <v>1.44151673886035</v>
      </c>
      <c r="F275">
        <f t="shared" si="26"/>
        <v>0.3656958501415255</v>
      </c>
      <c r="G275">
        <f t="shared" si="24"/>
        <v>0.61159573783663246</v>
      </c>
      <c r="H275">
        <f t="shared" si="27"/>
        <v>1.8433705892654406</v>
      </c>
      <c r="I275">
        <f>'CAPE calculation'!P476</f>
        <v>1.3263874382378948</v>
      </c>
      <c r="J275">
        <f t="shared" si="28"/>
        <v>0.2824590347855121</v>
      </c>
      <c r="K275">
        <f t="shared" si="25"/>
        <v>0.2883274982548481</v>
      </c>
      <c r="L275">
        <f t="shared" si="29"/>
        <v>1.3341941788468259</v>
      </c>
      <c r="M275">
        <f>'SHW q '!U277</f>
        <v>1.8740317200787366</v>
      </c>
    </row>
    <row r="276" spans="3:13" ht="14.4" x14ac:dyDescent="0.3">
      <c r="C276" s="9"/>
      <c r="D276" s="10" t="s">
        <v>507</v>
      </c>
      <c r="E276">
        <f>'SHW q '!M278</f>
        <v>1.4692885002394269</v>
      </c>
      <c r="F276">
        <f t="shared" si="26"/>
        <v>0.38477827017576172</v>
      </c>
      <c r="G276">
        <f t="shared" si="24"/>
        <v>0.63067815787086867</v>
      </c>
      <c r="H276">
        <f t="shared" si="27"/>
        <v>1.8788843275094802</v>
      </c>
      <c r="I276">
        <f>'CAPE calculation'!P477</f>
        <v>1.3685397988817911</v>
      </c>
      <c r="J276">
        <f t="shared" si="28"/>
        <v>0.31374433119613737</v>
      </c>
      <c r="K276">
        <f t="shared" si="25"/>
        <v>0.31961279466547338</v>
      </c>
      <c r="L276">
        <f t="shared" si="29"/>
        <v>1.3765946363409443</v>
      </c>
      <c r="M276">
        <f>'SHW q '!U278</f>
        <v>1.9101601430258235</v>
      </c>
    </row>
    <row r="277" spans="3:13" ht="14.4" x14ac:dyDescent="0.3">
      <c r="C277" s="9"/>
      <c r="D277" s="10" t="s">
        <v>508</v>
      </c>
      <c r="E277">
        <f>'SHW q '!M279</f>
        <v>1.488961773245125</v>
      </c>
      <c r="F277">
        <f t="shared" si="26"/>
        <v>0.39807908060208902</v>
      </c>
      <c r="G277">
        <f t="shared" si="24"/>
        <v>0.64397896829719592</v>
      </c>
      <c r="H277">
        <f t="shared" si="27"/>
        <v>1.9040419492530642</v>
      </c>
      <c r="I277">
        <f>'CAPE calculation'!P478</f>
        <v>1.3400816228663885</v>
      </c>
      <c r="J277">
        <f t="shared" si="28"/>
        <v>0.29273052469458083</v>
      </c>
      <c r="K277">
        <f t="shared" si="25"/>
        <v>0.29859898816391683</v>
      </c>
      <c r="L277">
        <f t="shared" si="29"/>
        <v>1.3479689635655823</v>
      </c>
      <c r="M277">
        <f>'SHW q '!U279</f>
        <v>1.935761183384854</v>
      </c>
    </row>
    <row r="278" spans="3:13" ht="14.4" x14ac:dyDescent="0.3">
      <c r="C278" s="9">
        <f>C274+1</f>
        <v>1968</v>
      </c>
      <c r="D278" s="10" t="s">
        <v>505</v>
      </c>
      <c r="E278">
        <f>'SHW q '!M280</f>
        <v>1.3371878488668449</v>
      </c>
      <c r="F278">
        <f t="shared" si="26"/>
        <v>0.29056878852494616</v>
      </c>
      <c r="G278">
        <f t="shared" si="24"/>
        <v>0.53646867622005312</v>
      </c>
      <c r="H278">
        <f t="shared" si="27"/>
        <v>1.7099577732777604</v>
      </c>
      <c r="I278">
        <f>'CAPE calculation'!P479</f>
        <v>1.2275971065935307</v>
      </c>
      <c r="J278">
        <f t="shared" si="28"/>
        <v>0.20505868679873315</v>
      </c>
      <c r="K278">
        <f t="shared" si="25"/>
        <v>0.21092715026806913</v>
      </c>
      <c r="L278">
        <f t="shared" si="29"/>
        <v>1.2348223953041819</v>
      </c>
      <c r="M278">
        <f>'SHW q '!U280</f>
        <v>1.7383622284811362</v>
      </c>
    </row>
    <row r="279" spans="3:13" ht="14.4" x14ac:dyDescent="0.3">
      <c r="C279" s="9"/>
      <c r="D279" s="10" t="s">
        <v>506</v>
      </c>
      <c r="E279">
        <f>'SHW q '!M281</f>
        <v>1.434278321295742</v>
      </c>
      <c r="F279">
        <f t="shared" si="26"/>
        <v>0.36066181071990516</v>
      </c>
      <c r="G279">
        <f t="shared" si="24"/>
        <v>0.60656169841501217</v>
      </c>
      <c r="H279">
        <f t="shared" si="27"/>
        <v>1.8341143068431014</v>
      </c>
      <c r="I279">
        <f>'CAPE calculation'!P480</f>
        <v>1.3541156302169683</v>
      </c>
      <c r="J279">
        <f t="shared" si="28"/>
        <v>0.30314856982235666</v>
      </c>
      <c r="K279">
        <f t="shared" si="25"/>
        <v>0.30901703329169267</v>
      </c>
      <c r="L279">
        <f t="shared" si="29"/>
        <v>1.3620855711066731</v>
      </c>
      <c r="M279">
        <f>'SHW q '!U281</f>
        <v>1.8646459805692277</v>
      </c>
    </row>
    <row r="280" spans="3:13" ht="14.4" x14ac:dyDescent="0.3">
      <c r="C280" s="9"/>
      <c r="D280" s="10" t="s">
        <v>507</v>
      </c>
      <c r="E280">
        <f>'SHW q '!M282</f>
        <v>1.3946514579024591</v>
      </c>
      <c r="F280">
        <f t="shared" si="26"/>
        <v>0.33264453308939723</v>
      </c>
      <c r="G280">
        <f t="shared" si="24"/>
        <v>0.57854442078450419</v>
      </c>
      <c r="H280">
        <f t="shared" si="27"/>
        <v>1.7834406014640247</v>
      </c>
      <c r="I280">
        <f>'CAPE calculation'!P481</f>
        <v>1.3334383867386539</v>
      </c>
      <c r="J280">
        <f t="shared" si="28"/>
        <v>0.28776085940199808</v>
      </c>
      <c r="K280">
        <f t="shared" si="25"/>
        <v>0.29362932287133409</v>
      </c>
      <c r="L280">
        <f t="shared" si="29"/>
        <v>1.3412866272324644</v>
      </c>
      <c r="M280">
        <f>'SHW q '!U282</f>
        <v>1.8131156731407316</v>
      </c>
    </row>
    <row r="281" spans="3:13" ht="14.4" x14ac:dyDescent="0.3">
      <c r="C281" s="9"/>
      <c r="D281" s="10" t="s">
        <v>508</v>
      </c>
      <c r="E281">
        <f>'SHW q '!M283</f>
        <v>1.5476442885503439</v>
      </c>
      <c r="F281">
        <f t="shared" si="26"/>
        <v>0.4367339610041075</v>
      </c>
      <c r="G281">
        <f t="shared" si="24"/>
        <v>0.68263384869921451</v>
      </c>
      <c r="H281">
        <f t="shared" si="27"/>
        <v>1.9790834800945867</v>
      </c>
      <c r="I281">
        <f>'CAPE calculation'!P482</f>
        <v>1.3694446086841856</v>
      </c>
      <c r="J281">
        <f t="shared" si="28"/>
        <v>0.31440526252418405</v>
      </c>
      <c r="K281">
        <f t="shared" si="25"/>
        <v>0.32027372599352005</v>
      </c>
      <c r="L281">
        <f t="shared" si="29"/>
        <v>1.3775047715974436</v>
      </c>
      <c r="M281">
        <f>'SHW q '!U283</f>
        <v>2.0121043891772441</v>
      </c>
    </row>
    <row r="282" spans="3:13" ht="14.4" x14ac:dyDescent="0.3">
      <c r="C282" s="9">
        <f>C278+1</f>
        <v>1969</v>
      </c>
      <c r="D282" s="10" t="s">
        <v>505</v>
      </c>
      <c r="E282">
        <f>'SHW q '!M284</f>
        <v>1.4306005350328062</v>
      </c>
      <c r="F282">
        <f t="shared" si="26"/>
        <v>0.35809431068397229</v>
      </c>
      <c r="G282">
        <f t="shared" si="24"/>
        <v>0.60399419837907931</v>
      </c>
      <c r="H282">
        <f t="shared" si="27"/>
        <v>1.8294112584164421</v>
      </c>
      <c r="I282">
        <f>'CAPE calculation'!P483</f>
        <v>1.2421083373854336</v>
      </c>
      <c r="J282">
        <f t="shared" si="28"/>
        <v>0.21681020787575761</v>
      </c>
      <c r="K282">
        <f t="shared" si="25"/>
        <v>0.22267867134509359</v>
      </c>
      <c r="L282">
        <f t="shared" si="29"/>
        <v>1.2494190350885428</v>
      </c>
      <c r="M282">
        <f>'SHW q '!U284</f>
        <v>1.8598861656945811</v>
      </c>
    </row>
    <row r="283" spans="3:13" ht="14.4" x14ac:dyDescent="0.3">
      <c r="C283" s="9"/>
      <c r="D283" s="10" t="s">
        <v>506</v>
      </c>
      <c r="E283">
        <f>'SHW q '!M285</f>
        <v>1.3430407964791982</v>
      </c>
      <c r="F283">
        <f t="shared" si="26"/>
        <v>0.29493629420496564</v>
      </c>
      <c r="G283">
        <f t="shared" si="24"/>
        <v>0.54083618190007265</v>
      </c>
      <c r="H283">
        <f t="shared" si="27"/>
        <v>1.7174423561468108</v>
      </c>
      <c r="I283">
        <f>'CAPE calculation'!P484</f>
        <v>1.2127549469510046</v>
      </c>
      <c r="J283">
        <f t="shared" si="28"/>
        <v>0.19289458725340536</v>
      </c>
      <c r="K283">
        <f t="shared" si="25"/>
        <v>0.19876305072274134</v>
      </c>
      <c r="L283">
        <f t="shared" si="29"/>
        <v>1.219892878915757</v>
      </c>
      <c r="M283">
        <f>'SHW q '!U285</f>
        <v>1.7460142817264102</v>
      </c>
    </row>
    <row r="284" spans="3:13" ht="14.4" x14ac:dyDescent="0.3">
      <c r="C284" s="9"/>
      <c r="D284" s="10" t="s">
        <v>507</v>
      </c>
      <c r="E284">
        <f>'SHW q '!M286</f>
        <v>1.2566219045553368</v>
      </c>
      <c r="F284">
        <f t="shared" si="26"/>
        <v>0.22842709244017392</v>
      </c>
      <c r="G284">
        <f t="shared" si="24"/>
        <v>0.47432698013528085</v>
      </c>
      <c r="H284">
        <f t="shared" si="27"/>
        <v>1.6069323360860672</v>
      </c>
      <c r="I284">
        <f>'CAPE calculation'!P485</f>
        <v>1.1318421546763051</v>
      </c>
      <c r="J284">
        <f t="shared" si="28"/>
        <v>0.1238465307265378</v>
      </c>
      <c r="K284">
        <f t="shared" si="25"/>
        <v>0.12971499419587379</v>
      </c>
      <c r="L284">
        <f t="shared" si="29"/>
        <v>1.1385038568736285</v>
      </c>
      <c r="M284">
        <f>'SHW q '!U286</f>
        <v>1.6336276934884146</v>
      </c>
    </row>
    <row r="285" spans="3:13" ht="14.4" x14ac:dyDescent="0.3">
      <c r="C285" s="9"/>
      <c r="D285" s="10" t="s">
        <v>508</v>
      </c>
      <c r="E285">
        <f>'SHW q '!M287</f>
        <v>1.150101497022991</v>
      </c>
      <c r="F285">
        <f t="shared" si="26"/>
        <v>0.13985019676148755</v>
      </c>
      <c r="G285">
        <f t="shared" si="24"/>
        <v>0.38575008445659453</v>
      </c>
      <c r="H285">
        <f t="shared" si="27"/>
        <v>1.4707170698263548</v>
      </c>
      <c r="I285">
        <f>'CAPE calculation'!P486</f>
        <v>1.065932120405731</v>
      </c>
      <c r="J285">
        <f t="shared" si="28"/>
        <v>6.3849646798491089E-2</v>
      </c>
      <c r="K285">
        <f t="shared" si="25"/>
        <v>6.9718110267827066E-2</v>
      </c>
      <c r="L285">
        <f t="shared" si="29"/>
        <v>1.0722058948179725</v>
      </c>
      <c r="M285">
        <f>'SHW q '!U287</f>
        <v>1.4950818390316023</v>
      </c>
    </row>
    <row r="286" spans="3:13" ht="14.4" x14ac:dyDescent="0.3">
      <c r="C286" s="9">
        <f>C282+1</f>
        <v>1970</v>
      </c>
      <c r="D286" s="10" t="s">
        <v>505</v>
      </c>
      <c r="E286">
        <f>'SHW q '!M288</f>
        <v>1.082097945417787</v>
      </c>
      <c r="F286">
        <f t="shared" si="26"/>
        <v>7.8901698894640257E-2</v>
      </c>
      <c r="G286">
        <f t="shared" si="24"/>
        <v>0.32480158658974723</v>
      </c>
      <c r="H286">
        <f t="shared" si="27"/>
        <v>1.3837560629817633</v>
      </c>
      <c r="I286">
        <f>'CAPE calculation'!P487</f>
        <v>1.0169859000366095</v>
      </c>
      <c r="J286">
        <f t="shared" si="28"/>
        <v>1.6843252699525881E-2</v>
      </c>
      <c r="K286">
        <f t="shared" si="25"/>
        <v>2.2711716168861858E-2</v>
      </c>
      <c r="L286">
        <f t="shared" si="29"/>
        <v>1.022971590865432</v>
      </c>
      <c r="M286">
        <f>'SHW q '!U288</f>
        <v>1.4066175340325315</v>
      </c>
    </row>
    <row r="287" spans="3:13" ht="14.4" x14ac:dyDescent="0.3">
      <c r="C287" s="9"/>
      <c r="D287" s="10" t="s">
        <v>506</v>
      </c>
      <c r="E287">
        <f>'SHW q '!M289</f>
        <v>0.84534360522879648</v>
      </c>
      <c r="F287">
        <f t="shared" si="26"/>
        <v>-0.16801210087106172</v>
      </c>
      <c r="G287">
        <f t="shared" si="24"/>
        <v>7.7887786824045235E-2</v>
      </c>
      <c r="H287">
        <f t="shared" si="27"/>
        <v>1.0810013492693409</v>
      </c>
      <c r="I287">
        <f>'CAPE calculation'!P488</f>
        <v>0.8484013689670663</v>
      </c>
      <c r="J287">
        <f t="shared" si="28"/>
        <v>-0.16440144270608181</v>
      </c>
      <c r="K287">
        <f t="shared" si="25"/>
        <v>-0.15853297923674584</v>
      </c>
      <c r="L287">
        <f t="shared" si="29"/>
        <v>0.85339481901706582</v>
      </c>
      <c r="M287">
        <f>'SHW q '!U289</f>
        <v>1.0987216739338104</v>
      </c>
    </row>
    <row r="288" spans="3:13" ht="14.4" x14ac:dyDescent="0.3">
      <c r="C288" s="9"/>
      <c r="D288" s="10" t="s">
        <v>507</v>
      </c>
      <c r="E288">
        <f>'SHW q '!M290</f>
        <v>0.96377061261911623</v>
      </c>
      <c r="F288">
        <f t="shared" si="26"/>
        <v>-3.6901966401678248E-2</v>
      </c>
      <c r="G288">
        <f t="shared" si="24"/>
        <v>0.2089979212934287</v>
      </c>
      <c r="H288">
        <f t="shared" si="27"/>
        <v>1.2324424366414004</v>
      </c>
      <c r="I288">
        <f>'CAPE calculation'!P489</f>
        <v>0.91219300117787427</v>
      </c>
      <c r="J288">
        <f t="shared" si="28"/>
        <v>-9.1903687198480175E-2</v>
      </c>
      <c r="K288">
        <f t="shared" si="25"/>
        <v>-8.6035223729144197E-2</v>
      </c>
      <c r="L288">
        <f t="shared" si="29"/>
        <v>0.91756191069871418</v>
      </c>
      <c r="M288">
        <f>'SHW q '!U290</f>
        <v>1.2527292153707061</v>
      </c>
    </row>
    <row r="289" spans="3:13" ht="14.4" x14ac:dyDescent="0.3">
      <c r="C289" s="9"/>
      <c r="D289" s="10" t="s">
        <v>508</v>
      </c>
      <c r="E289">
        <f>'SHW q '!M291</f>
        <v>1.026068068201279</v>
      </c>
      <c r="F289">
        <f t="shared" si="26"/>
        <v>2.5734087824060416E-2</v>
      </c>
      <c r="G289">
        <f t="shared" si="24"/>
        <v>0.27163397551916735</v>
      </c>
      <c r="H289">
        <f t="shared" si="27"/>
        <v>1.3121066502508922</v>
      </c>
      <c r="I289">
        <f>'CAPE calculation'!P490</f>
        <v>0.97529485743761857</v>
      </c>
      <c r="J289">
        <f t="shared" si="28"/>
        <v>-2.5015435818624109E-2</v>
      </c>
      <c r="K289">
        <f t="shared" si="25"/>
        <v>-1.9146972349288131E-2</v>
      </c>
      <c r="L289">
        <f t="shared" si="29"/>
        <v>0.98103516660350965</v>
      </c>
      <c r="M289">
        <f>'SHW q '!U291</f>
        <v>1.3337547640514478</v>
      </c>
    </row>
    <row r="290" spans="3:13" ht="14.4" x14ac:dyDescent="0.3">
      <c r="C290" s="9">
        <f>C286+1</f>
        <v>1971</v>
      </c>
      <c r="D290" s="10" t="s">
        <v>505</v>
      </c>
      <c r="E290">
        <f>'SHW q '!M292</f>
        <v>1.0800712844647449</v>
      </c>
      <c r="F290">
        <f t="shared" si="26"/>
        <v>7.7027043091974348E-2</v>
      </c>
      <c r="G290">
        <f t="shared" si="24"/>
        <v>0.32292693078708129</v>
      </c>
      <c r="H290">
        <f t="shared" si="27"/>
        <v>1.3811644266208813</v>
      </c>
      <c r="I290">
        <f>'CAPE calculation'!P491</f>
        <v>1.0677778727543181</v>
      </c>
      <c r="J290">
        <f t="shared" si="28"/>
        <v>6.5579734593830347E-2</v>
      </c>
      <c r="K290">
        <f t="shared" si="25"/>
        <v>7.1448198063166324E-2</v>
      </c>
      <c r="L290">
        <f t="shared" si="29"/>
        <v>1.0740625107418607</v>
      </c>
      <c r="M290">
        <f>'SHW q '!U292</f>
        <v>1.4040040965908334</v>
      </c>
    </row>
    <row r="291" spans="3:13" ht="14.4" x14ac:dyDescent="0.3">
      <c r="C291" s="9"/>
      <c r="D291" s="10" t="s">
        <v>506</v>
      </c>
      <c r="E291">
        <f>'SHW q '!M293</f>
        <v>1.0512854156416711</v>
      </c>
      <c r="F291">
        <f t="shared" si="26"/>
        <v>5.0013620814057025E-2</v>
      </c>
      <c r="G291">
        <f t="shared" si="24"/>
        <v>0.29591350850916398</v>
      </c>
      <c r="H291">
        <f t="shared" si="27"/>
        <v>1.3443538766325003</v>
      </c>
      <c r="I291">
        <f>'CAPE calculation'!P492</f>
        <v>1.0467712777491285</v>
      </c>
      <c r="J291">
        <f t="shared" si="28"/>
        <v>4.5710453151766063E-2</v>
      </c>
      <c r="K291">
        <f t="shared" si="25"/>
        <v>5.157891662110204E-2</v>
      </c>
      <c r="L291">
        <f t="shared" si="29"/>
        <v>1.0529322768710163</v>
      </c>
      <c r="M291">
        <f>'SHW q '!U293</f>
        <v>1.366579410359229</v>
      </c>
    </row>
    <row r="292" spans="3:13" ht="14.4" x14ac:dyDescent="0.3">
      <c r="C292" s="9"/>
      <c r="D292" s="10" t="s">
        <v>507</v>
      </c>
      <c r="E292">
        <f>'SHW q '!M294</f>
        <v>0.99883560421102047</v>
      </c>
      <c r="F292">
        <f t="shared" si="26"/>
        <v>-1.1650742244523019E-3</v>
      </c>
      <c r="G292">
        <f t="shared" si="24"/>
        <v>0.24473481347065465</v>
      </c>
      <c r="H292">
        <f t="shared" si="27"/>
        <v>1.2772825501627032</v>
      </c>
      <c r="I292">
        <f>'CAPE calculation'!P493</f>
        <v>1.0314564936243573</v>
      </c>
      <c r="J292">
        <f t="shared" si="28"/>
        <v>3.0971874863954186E-2</v>
      </c>
      <c r="K292">
        <f t="shared" si="25"/>
        <v>3.6840338333290167E-2</v>
      </c>
      <c r="L292">
        <f t="shared" si="29"/>
        <v>1.0375273542665693</v>
      </c>
      <c r="M292">
        <f>'SHW q '!U294</f>
        <v>1.298406120854156</v>
      </c>
    </row>
    <row r="293" spans="3:13" ht="14.4" x14ac:dyDescent="0.3">
      <c r="C293" s="9"/>
      <c r="D293" s="10" t="s">
        <v>508</v>
      </c>
      <c r="E293">
        <f>'SHW q '!M295</f>
        <v>1.036719793710843</v>
      </c>
      <c r="F293">
        <f t="shared" si="26"/>
        <v>3.6061684162483287E-2</v>
      </c>
      <c r="G293">
        <f t="shared" si="24"/>
        <v>0.28196157185759024</v>
      </c>
      <c r="H293">
        <f t="shared" si="27"/>
        <v>1.3257277737522273</v>
      </c>
      <c r="I293">
        <f>'CAPE calculation'!P494</f>
        <v>1.0147445168243725</v>
      </c>
      <c r="J293">
        <f t="shared" si="28"/>
        <v>1.463687324789085E-2</v>
      </c>
      <c r="K293">
        <f t="shared" si="25"/>
        <v>2.0505336717226829E-2</v>
      </c>
      <c r="L293">
        <f t="shared" si="29"/>
        <v>1.0207170155067387</v>
      </c>
      <c r="M293">
        <f>'SHW q '!U295</f>
        <v>1.3476911502846038</v>
      </c>
    </row>
    <row r="294" spans="3:13" ht="14.4" x14ac:dyDescent="0.3">
      <c r="C294" s="9">
        <f>C290+1</f>
        <v>1972</v>
      </c>
      <c r="D294" s="10" t="s">
        <v>505</v>
      </c>
      <c r="E294">
        <f>'SHW q '!M296</f>
        <v>1.046103686040573</v>
      </c>
      <c r="F294">
        <f t="shared" si="26"/>
        <v>4.5072486963868112E-2</v>
      </c>
      <c r="G294">
        <f t="shared" si="24"/>
        <v>0.29097237465897507</v>
      </c>
      <c r="H294">
        <f t="shared" si="27"/>
        <v>1.3377276282576516</v>
      </c>
      <c r="I294">
        <f>'CAPE calculation'!P495</f>
        <v>1.087502818304656</v>
      </c>
      <c r="J294">
        <f t="shared" si="28"/>
        <v>8.3884075521855325E-2</v>
      </c>
      <c r="K294">
        <f t="shared" si="25"/>
        <v>8.9752538991191302E-2</v>
      </c>
      <c r="L294">
        <f t="shared" si="29"/>
        <v>1.0939035517323372</v>
      </c>
      <c r="M294">
        <f>'SHW q '!U296</f>
        <v>1.3599318520162911</v>
      </c>
    </row>
    <row r="295" spans="3:13" ht="14.4" x14ac:dyDescent="0.3">
      <c r="C295" s="9"/>
      <c r="D295" s="10" t="s">
        <v>506</v>
      </c>
      <c r="E295">
        <f>'SHW q '!M297</f>
        <v>1.0212410876897291</v>
      </c>
      <c r="F295">
        <f t="shared" si="26"/>
        <v>2.1018640289593934E-2</v>
      </c>
      <c r="G295">
        <f t="shared" si="24"/>
        <v>0.26691852798470089</v>
      </c>
      <c r="H295">
        <f t="shared" si="27"/>
        <v>1.3059340449178574</v>
      </c>
      <c r="I295">
        <f>'CAPE calculation'!P496</f>
        <v>1.0766668201018503</v>
      </c>
      <c r="J295">
        <f t="shared" si="28"/>
        <v>7.3869991075903835E-2</v>
      </c>
      <c r="K295">
        <f t="shared" si="25"/>
        <v>7.9738454545239812E-2</v>
      </c>
      <c r="L295">
        <f t="shared" si="29"/>
        <v>1.0830037759146587</v>
      </c>
      <c r="M295">
        <f>'SHW q '!U297</f>
        <v>1.3276020706564691</v>
      </c>
    </row>
    <row r="296" spans="3:13" ht="14.4" x14ac:dyDescent="0.3">
      <c r="C296" s="9"/>
      <c r="D296" s="10" t="s">
        <v>507</v>
      </c>
      <c r="E296">
        <f>'SHW q '!M298</f>
        <v>1.015114459865327</v>
      </c>
      <c r="F296">
        <f t="shared" si="26"/>
        <v>1.5001374476102997E-2</v>
      </c>
      <c r="G296">
        <f t="shared" si="24"/>
        <v>0.26090126217120996</v>
      </c>
      <c r="H296">
        <f t="shared" si="27"/>
        <v>1.2980994875808354</v>
      </c>
      <c r="I296">
        <f>'CAPE calculation'!P497</f>
        <v>1.0742154902559602</v>
      </c>
      <c r="J296">
        <f t="shared" si="28"/>
        <v>7.1590618657043942E-2</v>
      </c>
      <c r="K296">
        <f t="shared" si="25"/>
        <v>7.7459082126379919E-2</v>
      </c>
      <c r="L296">
        <f t="shared" si="29"/>
        <v>1.0805380182359181</v>
      </c>
      <c r="M296">
        <f>'SHW q '!U298</f>
        <v>1.3196304820356783</v>
      </c>
    </row>
    <row r="297" spans="3:13" ht="14.4" x14ac:dyDescent="0.3">
      <c r="C297" s="9"/>
      <c r="D297" s="10" t="s">
        <v>508</v>
      </c>
      <c r="E297">
        <f>'SHW q '!M299</f>
        <v>1.098162926534731</v>
      </c>
      <c r="F297">
        <f t="shared" si="26"/>
        <v>9.3638716901559491E-2</v>
      </c>
      <c r="G297">
        <f t="shared" si="24"/>
        <v>0.33953860459666646</v>
      </c>
      <c r="H297">
        <f t="shared" si="27"/>
        <v>1.4042995037270243</v>
      </c>
      <c r="I297">
        <f>'CAPE calculation'!P498</f>
        <v>1.1364908107535014</v>
      </c>
      <c r="J297">
        <f t="shared" si="28"/>
        <v>0.12794527871112174</v>
      </c>
      <c r="K297">
        <f t="shared" si="25"/>
        <v>0.13381374218045772</v>
      </c>
      <c r="L297">
        <f t="shared" si="29"/>
        <v>1.1431798736232259</v>
      </c>
      <c r="M297">
        <f>'SHW q '!U299</f>
        <v>1.4276531835994715</v>
      </c>
    </row>
    <row r="298" spans="3:13" ht="14.4" x14ac:dyDescent="0.3">
      <c r="C298" s="9">
        <f>C294+1</f>
        <v>1973</v>
      </c>
      <c r="D298" s="10" t="s">
        <v>505</v>
      </c>
      <c r="E298">
        <f>'SHW q '!M300</f>
        <v>1.00103203339229</v>
      </c>
      <c r="F298">
        <f t="shared" si="26"/>
        <v>1.0315012119490143E-3</v>
      </c>
      <c r="G298">
        <f t="shared" si="24"/>
        <v>0.24693138890705596</v>
      </c>
      <c r="H298">
        <f t="shared" si="27"/>
        <v>1.2800912813033194</v>
      </c>
      <c r="I298">
        <f>'CAPE calculation'!P499</f>
        <v>1.060520941865801</v>
      </c>
      <c r="J298">
        <f t="shared" si="28"/>
        <v>5.8760241990098952E-2</v>
      </c>
      <c r="K298">
        <f t="shared" si="25"/>
        <v>6.4628705459434929E-2</v>
      </c>
      <c r="L298">
        <f t="shared" si="29"/>
        <v>1.066762867614498</v>
      </c>
      <c r="M298">
        <f>'SHW q '!U300</f>
        <v>1.301309953029697</v>
      </c>
    </row>
    <row r="299" spans="3:13" ht="14.4" x14ac:dyDescent="0.3">
      <c r="C299" s="9"/>
      <c r="D299" s="10" t="s">
        <v>506</v>
      </c>
      <c r="E299">
        <f>'SHW q '!M301</f>
        <v>0.90410321503092494</v>
      </c>
      <c r="F299">
        <f t="shared" si="26"/>
        <v>-0.10081174918836995</v>
      </c>
      <c r="G299">
        <f t="shared" si="24"/>
        <v>0.14508813850673702</v>
      </c>
      <c r="H299">
        <f t="shared" si="27"/>
        <v>1.1561414663598926</v>
      </c>
      <c r="I299">
        <f>'CAPE calculation'!P500</f>
        <v>0.96238084349827535</v>
      </c>
      <c r="J299">
        <f t="shared" si="28"/>
        <v>-3.8345019446752678E-2</v>
      </c>
      <c r="K299">
        <f t="shared" si="25"/>
        <v>-3.24765559774167E-2</v>
      </c>
      <c r="L299">
        <f t="shared" si="29"/>
        <v>0.96804514443750644</v>
      </c>
      <c r="M299">
        <f>'SHW q '!U301</f>
        <v>1.1752245940290669</v>
      </c>
    </row>
    <row r="300" spans="3:13" ht="14.4" x14ac:dyDescent="0.3">
      <c r="C300" s="9"/>
      <c r="D300" s="10" t="s">
        <v>507</v>
      </c>
      <c r="E300">
        <f>'SHW q '!M302</f>
        <v>0.91210593238414295</v>
      </c>
      <c r="F300">
        <f t="shared" si="26"/>
        <v>-9.1999141723169753E-2</v>
      </c>
      <c r="G300">
        <f t="shared" si="24"/>
        <v>0.1539007459719372</v>
      </c>
      <c r="H300">
        <f t="shared" si="27"/>
        <v>1.1663751136048002</v>
      </c>
      <c r="I300">
        <f>'CAPE calculation'!P501</f>
        <v>0.94179510031660452</v>
      </c>
      <c r="J300">
        <f t="shared" si="28"/>
        <v>-5.9967543653189057E-2</v>
      </c>
      <c r="K300">
        <f t="shared" si="25"/>
        <v>-5.4099080183853079E-2</v>
      </c>
      <c r="L300">
        <f t="shared" si="29"/>
        <v>0.94733823940475925</v>
      </c>
      <c r="M300">
        <f>'SHW q '!U302</f>
        <v>1.1856395755036546</v>
      </c>
    </row>
    <row r="301" spans="3:13" ht="14.4" x14ac:dyDescent="0.3">
      <c r="C301" s="9"/>
      <c r="D301" s="10" t="s">
        <v>508</v>
      </c>
      <c r="E301">
        <f>'SHW q '!M303</f>
        <v>0.7473674580235169</v>
      </c>
      <c r="F301">
        <f t="shared" si="26"/>
        <v>-0.29119830312013861</v>
      </c>
      <c r="G301">
        <f t="shared" si="24"/>
        <v>-4.5298415425031657E-2</v>
      </c>
      <c r="H301">
        <f t="shared" si="27"/>
        <v>0.9557122400006276</v>
      </c>
      <c r="I301">
        <f>'CAPE calculation'!P502</f>
        <v>0.82091153672193029</v>
      </c>
      <c r="J301">
        <f t="shared" si="28"/>
        <v>-0.19733992597842948</v>
      </c>
      <c r="K301">
        <f t="shared" si="25"/>
        <v>-0.1914714625090935</v>
      </c>
      <c r="L301">
        <f t="shared" si="29"/>
        <v>0.82574318940900704</v>
      </c>
      <c r="M301">
        <f>'SHW q '!U303</f>
        <v>0.97141310168713457</v>
      </c>
    </row>
    <row r="302" spans="3:13" ht="14.4" x14ac:dyDescent="0.3">
      <c r="C302" s="9">
        <f>C298+1</f>
        <v>1974</v>
      </c>
      <c r="D302" s="10" t="s">
        <v>505</v>
      </c>
      <c r="E302">
        <f>'SHW q '!M304</f>
        <v>0.69123212658900213</v>
      </c>
      <c r="F302">
        <f t="shared" si="26"/>
        <v>-0.36927958313231962</v>
      </c>
      <c r="G302">
        <f t="shared" si="24"/>
        <v>-0.12337969543721267</v>
      </c>
      <c r="H302">
        <f t="shared" si="27"/>
        <v>0.88392797541632506</v>
      </c>
      <c r="I302">
        <f>'CAPE calculation'!P503</f>
        <v>0.81012381285313306</v>
      </c>
      <c r="J302">
        <f t="shared" si="28"/>
        <v>-0.21056818762260662</v>
      </c>
      <c r="K302">
        <f t="shared" si="25"/>
        <v>-0.20469972415327065</v>
      </c>
      <c r="L302">
        <f t="shared" si="29"/>
        <v>0.81489197205438768</v>
      </c>
      <c r="M302">
        <f>'SHW q '!U304</f>
        <v>0.89837102810422975</v>
      </c>
    </row>
    <row r="303" spans="3:13" ht="14.4" x14ac:dyDescent="0.3">
      <c r="C303" s="9"/>
      <c r="D303" s="10" t="s">
        <v>506</v>
      </c>
      <c r="E303">
        <f>'SHW q '!M305</f>
        <v>0.60673799318608201</v>
      </c>
      <c r="F303">
        <f t="shared" si="26"/>
        <v>-0.49965822330450643</v>
      </c>
      <c r="G303">
        <f t="shared" si="24"/>
        <v>-0.25375833560939948</v>
      </c>
      <c r="H303">
        <f t="shared" si="27"/>
        <v>0.77587928178578747</v>
      </c>
      <c r="I303">
        <f>'CAPE calculation'!P504</f>
        <v>0.72372065961157739</v>
      </c>
      <c r="J303">
        <f t="shared" si="28"/>
        <v>-0.32334979031345989</v>
      </c>
      <c r="K303">
        <f t="shared" si="25"/>
        <v>-0.31748132684412389</v>
      </c>
      <c r="L303">
        <f t="shared" si="29"/>
        <v>0.72798027433653123</v>
      </c>
      <c r="M303">
        <f>'SHW q '!U305</f>
        <v>0.78849802175002826</v>
      </c>
    </row>
    <row r="304" spans="3:13" ht="14.4" x14ac:dyDescent="0.3">
      <c r="C304" s="9"/>
      <c r="D304" s="10" t="s">
        <v>507</v>
      </c>
      <c r="E304">
        <f>'SHW q '!M306</f>
        <v>0.4307632302387156</v>
      </c>
      <c r="F304">
        <f t="shared" si="26"/>
        <v>-0.84219668962043548</v>
      </c>
      <c r="G304">
        <f t="shared" si="24"/>
        <v>-0.59629680192532852</v>
      </c>
      <c r="H304">
        <f t="shared" si="27"/>
        <v>0.5508477620501302</v>
      </c>
      <c r="I304">
        <f>'CAPE calculation'!P505</f>
        <v>0.5286078777328086</v>
      </c>
      <c r="J304">
        <f t="shared" si="28"/>
        <v>-0.63750837390973825</v>
      </c>
      <c r="K304">
        <f t="shared" si="25"/>
        <v>-0.63163991044040224</v>
      </c>
      <c r="L304">
        <f t="shared" si="29"/>
        <v>0.53171911391186943</v>
      </c>
      <c r="M304">
        <f>'SHW q '!U306</f>
        <v>0.55962470472035508</v>
      </c>
    </row>
    <row r="305" spans="3:13" ht="14.4" x14ac:dyDescent="0.3">
      <c r="C305" s="9"/>
      <c r="D305" s="10" t="s">
        <v>508</v>
      </c>
      <c r="E305">
        <f>'SHW q '!M307</f>
        <v>0.39174067988971345</v>
      </c>
      <c r="F305">
        <f t="shared" si="26"/>
        <v>-0.93715518899337258</v>
      </c>
      <c r="G305">
        <f t="shared" si="24"/>
        <v>-0.69125530129826562</v>
      </c>
      <c r="H305">
        <f t="shared" si="27"/>
        <v>0.50094683499717763</v>
      </c>
      <c r="I305">
        <f>'CAPE calculation'!P506</f>
        <v>0.50512401391628747</v>
      </c>
      <c r="J305">
        <f t="shared" si="28"/>
        <v>-0.68295130774321233</v>
      </c>
      <c r="K305">
        <f t="shared" si="25"/>
        <v>-0.67708284427387633</v>
      </c>
      <c r="L305">
        <f t="shared" si="29"/>
        <v>0.50809703072744272</v>
      </c>
      <c r="M305">
        <f>'SHW q '!U307</f>
        <v>0.50892278372936328</v>
      </c>
    </row>
    <row r="306" spans="3:13" ht="14.4" x14ac:dyDescent="0.3">
      <c r="C306" s="9">
        <f>C302+1</f>
        <v>1975</v>
      </c>
      <c r="D306" s="10" t="s">
        <v>505</v>
      </c>
      <c r="E306">
        <f>'SHW q '!M308</f>
        <v>0.50123115845788013</v>
      </c>
      <c r="F306">
        <f t="shared" si="26"/>
        <v>-0.69068789017930754</v>
      </c>
      <c r="G306">
        <f t="shared" si="24"/>
        <v>-0.44478800248420058</v>
      </c>
      <c r="H306">
        <f t="shared" si="27"/>
        <v>0.64096014358818487</v>
      </c>
      <c r="I306">
        <f>'CAPE calculation'!P507</f>
        <v>0.61985349987996019</v>
      </c>
      <c r="J306">
        <f t="shared" si="28"/>
        <v>-0.47827211938019548</v>
      </c>
      <c r="K306">
        <f t="shared" si="25"/>
        <v>-0.47240365591085948</v>
      </c>
      <c r="L306">
        <f t="shared" si="29"/>
        <v>0.62350178193511108</v>
      </c>
      <c r="M306">
        <f>'SHW q '!U308</f>
        <v>0.65128696626293647</v>
      </c>
    </row>
    <row r="307" spans="3:13" ht="14.4" x14ac:dyDescent="0.3">
      <c r="C307" s="9"/>
      <c r="D307" s="10" t="s">
        <v>506</v>
      </c>
      <c r="E307">
        <f>'SHW q '!M309</f>
        <v>0.55116813866669756</v>
      </c>
      <c r="F307">
        <f t="shared" si="26"/>
        <v>-0.59571536453339125</v>
      </c>
      <c r="G307">
        <f t="shared" si="24"/>
        <v>-0.34981547683828429</v>
      </c>
      <c r="H307">
        <f t="shared" si="27"/>
        <v>0.70481813299068063</v>
      </c>
      <c r="I307">
        <f>'CAPE calculation'!P508</f>
        <v>0.67209892318200282</v>
      </c>
      <c r="J307">
        <f t="shared" si="28"/>
        <v>-0.39734974217681618</v>
      </c>
      <c r="K307">
        <f t="shared" si="25"/>
        <v>-0.39148127870748017</v>
      </c>
      <c r="L307">
        <f t="shared" si="29"/>
        <v>0.67605470699415515</v>
      </c>
      <c r="M307">
        <f>'SHW q '!U309</f>
        <v>0.7162353838327894</v>
      </c>
    </row>
    <row r="308" spans="3:13" ht="14.4" x14ac:dyDescent="0.3">
      <c r="C308" s="9"/>
      <c r="D308" s="10" t="s">
        <v>507</v>
      </c>
      <c r="E308">
        <f>'SHW q '!M310</f>
        <v>0.48715331820077845</v>
      </c>
      <c r="F308">
        <f t="shared" si="26"/>
        <v>-0.71917638367800918</v>
      </c>
      <c r="G308">
        <f t="shared" si="24"/>
        <v>-0.47327649598290222</v>
      </c>
      <c r="H308">
        <f t="shared" si="27"/>
        <v>0.62295780203311235</v>
      </c>
      <c r="I308">
        <f>'CAPE calculation'!P509</f>
        <v>0.60581922634576146</v>
      </c>
      <c r="J308">
        <f t="shared" si="28"/>
        <v>-0.50117364377514484</v>
      </c>
      <c r="K308">
        <f t="shared" si="25"/>
        <v>-0.49530518030580883</v>
      </c>
      <c r="L308">
        <f t="shared" si="29"/>
        <v>0.60938490664372003</v>
      </c>
      <c r="M308">
        <f>'SHW q '!U310</f>
        <v>0.63298736358214636</v>
      </c>
    </row>
    <row r="309" spans="3:13" ht="14.4" x14ac:dyDescent="0.3">
      <c r="C309" s="9"/>
      <c r="D309" s="10" t="s">
        <v>508</v>
      </c>
      <c r="E309">
        <f>'SHW q '!M311</f>
        <v>0.50998974259673358</v>
      </c>
      <c r="F309">
        <f t="shared" si="26"/>
        <v>-0.67336466602145006</v>
      </c>
      <c r="G309">
        <f t="shared" si="24"/>
        <v>-0.42746477832634311</v>
      </c>
      <c r="H309">
        <f t="shared" si="27"/>
        <v>0.6521603717714064</v>
      </c>
      <c r="I309">
        <f>'CAPE calculation'!P510</f>
        <v>0.62625849696960822</v>
      </c>
      <c r="J309">
        <f t="shared" si="28"/>
        <v>-0.46799205865976473</v>
      </c>
      <c r="K309">
        <f t="shared" si="25"/>
        <v>-0.46212359519042873</v>
      </c>
      <c r="L309">
        <f t="shared" si="29"/>
        <v>0.62994447702267309</v>
      </c>
      <c r="M309">
        <f>'SHW q '!U311</f>
        <v>0.6626651005320584</v>
      </c>
    </row>
    <row r="310" spans="3:13" ht="14.4" x14ac:dyDescent="0.3">
      <c r="C310" s="9">
        <f>C306+1</f>
        <v>1976</v>
      </c>
      <c r="D310" s="10" t="s">
        <v>505</v>
      </c>
      <c r="E310">
        <f>'SHW q '!M312</f>
        <v>0.56338418075713759</v>
      </c>
      <c r="F310">
        <f t="shared" si="26"/>
        <v>-0.57379350210740887</v>
      </c>
      <c r="G310">
        <f t="shared" si="24"/>
        <v>-0.32789361441230191</v>
      </c>
      <c r="H310">
        <f t="shared" si="27"/>
        <v>0.72043966002514914</v>
      </c>
      <c r="I310">
        <f>'CAPE calculation'!P511</f>
        <v>0.71031629927755591</v>
      </c>
      <c r="J310">
        <f t="shared" si="28"/>
        <v>-0.34204491620862937</v>
      </c>
      <c r="K310">
        <f t="shared" si="25"/>
        <v>-0.33617645273929336</v>
      </c>
      <c r="L310">
        <f t="shared" si="29"/>
        <v>0.71449701973591806</v>
      </c>
      <c r="M310">
        <f>'SHW q '!U312</f>
        <v>0.73209178642106043</v>
      </c>
    </row>
    <row r="311" spans="3:13" ht="14.4" x14ac:dyDescent="0.3">
      <c r="C311" s="9"/>
      <c r="D311" s="10" t="s">
        <v>506</v>
      </c>
      <c r="E311">
        <f>'SHW q '!M313</f>
        <v>0.55406663358823838</v>
      </c>
      <c r="F311">
        <f t="shared" si="26"/>
        <v>-0.59047032223249263</v>
      </c>
      <c r="G311">
        <f t="shared" si="24"/>
        <v>-0.34457043453738567</v>
      </c>
      <c r="H311">
        <f t="shared" si="27"/>
        <v>0.70852464582363439</v>
      </c>
      <c r="I311">
        <f>'CAPE calculation'!P512</f>
        <v>0.7046875012195275</v>
      </c>
      <c r="J311">
        <f t="shared" si="28"/>
        <v>-0.35000083512044583</v>
      </c>
      <c r="K311">
        <f t="shared" si="25"/>
        <v>-0.34413237165110983</v>
      </c>
      <c r="L311">
        <f t="shared" si="29"/>
        <v>0.7088350921675276</v>
      </c>
      <c r="M311">
        <f>'SHW q '!U313</f>
        <v>0.7199748381323634</v>
      </c>
    </row>
    <row r="312" spans="3:13" ht="14.4" x14ac:dyDescent="0.3">
      <c r="C312" s="9"/>
      <c r="D312" s="10" t="s">
        <v>507</v>
      </c>
      <c r="E312">
        <f>'SHW q '!M314</f>
        <v>0.54595032951943279</v>
      </c>
      <c r="F312">
        <f t="shared" si="26"/>
        <v>-0.60522727895152728</v>
      </c>
      <c r="G312">
        <f t="shared" si="24"/>
        <v>-0.35932739125642033</v>
      </c>
      <c r="H312">
        <f t="shared" si="27"/>
        <v>0.6981457471187883</v>
      </c>
      <c r="I312">
        <f>'CAPE calculation'!P513</f>
        <v>0.72054732181506276</v>
      </c>
      <c r="J312">
        <f t="shared" si="28"/>
        <v>-0.32774418656670612</v>
      </c>
      <c r="K312">
        <f t="shared" si="25"/>
        <v>-0.32187572309737011</v>
      </c>
      <c r="L312">
        <f t="shared" si="29"/>
        <v>0.72478825917296108</v>
      </c>
      <c r="M312">
        <f>'SHW q '!U314</f>
        <v>0.70941536645611292</v>
      </c>
    </row>
    <row r="313" spans="3:13" ht="14.4" x14ac:dyDescent="0.3">
      <c r="C313" s="9"/>
      <c r="D313" s="10" t="s">
        <v>508</v>
      </c>
      <c r="E313">
        <f>'SHW q '!M315</f>
        <v>0.53944122647245474</v>
      </c>
      <c r="F313">
        <f t="shared" si="26"/>
        <v>-0.61722144095529796</v>
      </c>
      <c r="G313">
        <f t="shared" si="24"/>
        <v>-0.37132155326019101</v>
      </c>
      <c r="H313">
        <f t="shared" si="27"/>
        <v>0.68982209134994621</v>
      </c>
      <c r="I313">
        <f>'CAPE calculation'!P514</f>
        <v>0.70766938790289458</v>
      </c>
      <c r="J313">
        <f t="shared" si="28"/>
        <v>-0.34577826058995459</v>
      </c>
      <c r="K313">
        <f t="shared" si="25"/>
        <v>-0.33990979712061858</v>
      </c>
      <c r="L313">
        <f t="shared" si="29"/>
        <v>0.71183452939094893</v>
      </c>
      <c r="M313">
        <f>'SHW q '!U315</f>
        <v>0.70056237561058665</v>
      </c>
    </row>
    <row r="314" spans="3:13" ht="14.4" x14ac:dyDescent="0.3">
      <c r="C314" s="9">
        <f>C310+1</f>
        <v>1977</v>
      </c>
      <c r="D314" s="10" t="s">
        <v>505</v>
      </c>
      <c r="E314">
        <f>'SHW q '!M316</f>
        <v>0.48736671805895992</v>
      </c>
      <c r="F314">
        <f t="shared" si="26"/>
        <v>-0.7187384247779306</v>
      </c>
      <c r="G314">
        <f t="shared" si="24"/>
        <v>-0.47283853708282364</v>
      </c>
      <c r="H314">
        <f t="shared" si="27"/>
        <v>0.62323069169975343</v>
      </c>
      <c r="I314">
        <f>'CAPE calculation'!P515</f>
        <v>0.66477521654305616</v>
      </c>
      <c r="J314">
        <f t="shared" si="28"/>
        <v>-0.40830631570400572</v>
      </c>
      <c r="K314">
        <f t="shared" si="25"/>
        <v>-0.40243785223466971</v>
      </c>
      <c r="L314">
        <f t="shared" si="29"/>
        <v>0.66868789509321802</v>
      </c>
      <c r="M314">
        <f>'SHW q '!U316</f>
        <v>0.63284756108564033</v>
      </c>
    </row>
    <row r="315" spans="3:13" ht="14.4" x14ac:dyDescent="0.3">
      <c r="C315" s="9"/>
      <c r="D315" s="10" t="s">
        <v>506</v>
      </c>
      <c r="E315">
        <f>'SHW q '!M317</f>
        <v>0.48650703496053632</v>
      </c>
      <c r="F315">
        <f t="shared" si="26"/>
        <v>-0.72050391711008999</v>
      </c>
      <c r="G315">
        <f t="shared" si="24"/>
        <v>-0.47460402941498303</v>
      </c>
      <c r="H315">
        <f t="shared" si="27"/>
        <v>0.62213135341459735</v>
      </c>
      <c r="I315">
        <f>'CAPE calculation'!P516</f>
        <v>0.64227002577179104</v>
      </c>
      <c r="J315">
        <f t="shared" si="28"/>
        <v>-0.44274646282929592</v>
      </c>
      <c r="K315">
        <f t="shared" si="25"/>
        <v>-0.43687799935995991</v>
      </c>
      <c r="L315">
        <f t="shared" si="29"/>
        <v>0.64605024514626952</v>
      </c>
      <c r="M315">
        <f>'SHW q '!U317</f>
        <v>0.63174032529960533</v>
      </c>
    </row>
    <row r="316" spans="3:13" ht="14.4" x14ac:dyDescent="0.3">
      <c r="C316" s="9"/>
      <c r="D316" s="10" t="s">
        <v>507</v>
      </c>
      <c r="E316">
        <f>'SHW q '!M318</f>
        <v>0.45497306445211999</v>
      </c>
      <c r="F316">
        <f t="shared" si="26"/>
        <v>-0.78751706078984662</v>
      </c>
      <c r="G316">
        <f t="shared" si="24"/>
        <v>-0.54161717309473967</v>
      </c>
      <c r="H316">
        <f t="shared" si="27"/>
        <v>0.58180660918447857</v>
      </c>
      <c r="I316">
        <f>'CAPE calculation'!P517</f>
        <v>0.6139980099534228</v>
      </c>
      <c r="J316">
        <f t="shared" si="28"/>
        <v>-0.48776359195845093</v>
      </c>
      <c r="K316">
        <f t="shared" si="25"/>
        <v>-0.48189512848911492</v>
      </c>
      <c r="L316">
        <f t="shared" si="29"/>
        <v>0.61761182825411032</v>
      </c>
      <c r="M316">
        <f>'SHW q '!U318</f>
        <v>0.59073735610094646</v>
      </c>
    </row>
    <row r="317" spans="3:13" ht="14.4" x14ac:dyDescent="0.3">
      <c r="C317" s="9"/>
      <c r="D317" s="10" t="s">
        <v>508</v>
      </c>
      <c r="E317">
        <f>'SHW q '!M319</f>
        <v>0.4286814606809819</v>
      </c>
      <c r="F317">
        <f t="shared" si="26"/>
        <v>-0.84704115175072758</v>
      </c>
      <c r="G317">
        <f t="shared" si="24"/>
        <v>-0.60114126405562063</v>
      </c>
      <c r="H317">
        <f t="shared" si="27"/>
        <v>0.54818565437360867</v>
      </c>
      <c r="I317">
        <f>'CAPE calculation'!P518</f>
        <v>0.59030209859559135</v>
      </c>
      <c r="J317">
        <f t="shared" si="28"/>
        <v>-0.52712084160782779</v>
      </c>
      <c r="K317">
        <f t="shared" si="25"/>
        <v>-0.52125237813849179</v>
      </c>
      <c r="L317">
        <f t="shared" si="29"/>
        <v>0.59377644947663222</v>
      </c>
      <c r="M317">
        <f>'SHW q '!U319</f>
        <v>0.55648008379574776</v>
      </c>
    </row>
    <row r="318" spans="3:13" ht="14.4" x14ac:dyDescent="0.3">
      <c r="C318" s="9">
        <f>C314+1</f>
        <v>1978</v>
      </c>
      <c r="D318" s="10" t="s">
        <v>505</v>
      </c>
      <c r="E318">
        <f>'SHW q '!M320</f>
        <v>0.39644820949300547</v>
      </c>
      <c r="F318">
        <f t="shared" si="26"/>
        <v>-0.9252098656240213</v>
      </c>
      <c r="G318">
        <f t="shared" si="24"/>
        <v>-0.67930997792891434</v>
      </c>
      <c r="H318">
        <f t="shared" si="27"/>
        <v>0.50696668990754479</v>
      </c>
      <c r="I318">
        <f>'CAPE calculation'!P519</f>
        <v>0.5461148452775989</v>
      </c>
      <c r="J318">
        <f t="shared" si="28"/>
        <v>-0.60492598601918701</v>
      </c>
      <c r="K318">
        <f t="shared" si="25"/>
        <v>-0.59905752254985101</v>
      </c>
      <c r="L318">
        <f t="shared" si="29"/>
        <v>0.54932912250675647</v>
      </c>
      <c r="M318">
        <f>'SHW q '!U320</f>
        <v>0.51456176568988987</v>
      </c>
    </row>
    <row r="319" spans="3:13" ht="14.4" x14ac:dyDescent="0.3">
      <c r="C319" s="9"/>
      <c r="D319" s="10" t="s">
        <v>506</v>
      </c>
      <c r="E319">
        <f>'SHW q '!M321</f>
        <v>0.40859058254660113</v>
      </c>
      <c r="F319">
        <f t="shared" si="26"/>
        <v>-0.89504164496358785</v>
      </c>
      <c r="G319">
        <f t="shared" si="24"/>
        <v>-0.64914175726848089</v>
      </c>
      <c r="H319">
        <f t="shared" si="27"/>
        <v>0.52249401107384852</v>
      </c>
      <c r="I319">
        <f>'CAPE calculation'!P520</f>
        <v>0.58280394537313152</v>
      </c>
      <c r="J319">
        <f t="shared" si="28"/>
        <v>-0.53990443499777718</v>
      </c>
      <c r="K319">
        <f t="shared" si="25"/>
        <v>-0.53403597152844118</v>
      </c>
      <c r="L319">
        <f t="shared" si="29"/>
        <v>0.58623416424902353</v>
      </c>
      <c r="M319">
        <f>'SHW q '!U321</f>
        <v>0.53035531608103581</v>
      </c>
    </row>
    <row r="320" spans="3:13" ht="14.4" x14ac:dyDescent="0.3">
      <c r="C320" s="9"/>
      <c r="D320" s="10" t="s">
        <v>507</v>
      </c>
      <c r="E320">
        <f>'SHW q '!M322</f>
        <v>0.42016346806463561</v>
      </c>
      <c r="F320">
        <f t="shared" si="26"/>
        <v>-0.86711143374945854</v>
      </c>
      <c r="G320">
        <f t="shared" si="24"/>
        <v>-0.62121154605435158</v>
      </c>
      <c r="H320">
        <f t="shared" si="27"/>
        <v>0.53729308778366636</v>
      </c>
      <c r="I320">
        <f>'CAPE calculation'!P521</f>
        <v>0.60678036468557994</v>
      </c>
      <c r="J320">
        <f t="shared" si="28"/>
        <v>-0.49958839082238482</v>
      </c>
      <c r="K320">
        <f t="shared" si="25"/>
        <v>-0.49371992735304882</v>
      </c>
      <c r="L320">
        <f t="shared" si="29"/>
        <v>0.61035170197145316</v>
      </c>
      <c r="M320">
        <f>'SHW q '!U322</f>
        <v>0.54540552200291459</v>
      </c>
    </row>
    <row r="321" spans="3:13" ht="14.4" x14ac:dyDescent="0.3">
      <c r="C321" s="9"/>
      <c r="D321" s="10" t="s">
        <v>508</v>
      </c>
      <c r="E321">
        <f>'SHW q '!M323</f>
        <v>0.38756098535960926</v>
      </c>
      <c r="F321">
        <f t="shared" si="26"/>
        <v>-0.94788206099873074</v>
      </c>
      <c r="G321">
        <f t="shared" si="24"/>
        <v>-0.70198217330362378</v>
      </c>
      <c r="H321">
        <f t="shared" si="27"/>
        <v>0.49560196055957734</v>
      </c>
      <c r="I321">
        <f>'CAPE calculation'!P522</f>
        <v>0.54993231344041971</v>
      </c>
      <c r="J321">
        <f t="shared" si="28"/>
        <v>-0.5979600748008842</v>
      </c>
      <c r="K321">
        <f t="shared" si="25"/>
        <v>-0.5920916113315482</v>
      </c>
      <c r="L321">
        <f t="shared" si="29"/>
        <v>0.55316905920544457</v>
      </c>
      <c r="M321">
        <f>'SHW q '!U323</f>
        <v>0.50292833177956198</v>
      </c>
    </row>
    <row r="322" spans="3:13" ht="14.4" x14ac:dyDescent="0.3">
      <c r="C322" s="9">
        <f>C318+1</f>
        <v>1979</v>
      </c>
      <c r="D322" s="10" t="s">
        <v>505</v>
      </c>
      <c r="E322">
        <f>'SHW q '!M324</f>
        <v>0.3949641043229411</v>
      </c>
      <c r="F322">
        <f t="shared" si="26"/>
        <v>-0.92896039334220482</v>
      </c>
      <c r="G322">
        <f t="shared" si="24"/>
        <v>-0.68306050564709786</v>
      </c>
      <c r="H322">
        <f t="shared" si="27"/>
        <v>0.50506885844425131</v>
      </c>
      <c r="I322">
        <f>'CAPE calculation'!P523</f>
        <v>0.55346618774132339</v>
      </c>
      <c r="J322">
        <f t="shared" si="28"/>
        <v>-0.59155461679095556</v>
      </c>
      <c r="K322">
        <f t="shared" si="25"/>
        <v>-0.58568615332161955</v>
      </c>
      <c r="L322">
        <f t="shared" si="29"/>
        <v>0.55672373288910504</v>
      </c>
      <c r="M322">
        <f>'SHW q '!U324</f>
        <v>0.51258083644983332</v>
      </c>
    </row>
    <row r="323" spans="3:13" ht="14.4" x14ac:dyDescent="0.3">
      <c r="C323" s="9"/>
      <c r="D323" s="10" t="s">
        <v>506</v>
      </c>
      <c r="E323">
        <f>'SHW q '!M325</f>
        <v>0.38289215537642607</v>
      </c>
      <c r="F323">
        <f t="shared" si="26"/>
        <v>-0.96000190810383201</v>
      </c>
      <c r="G323">
        <f t="shared" si="24"/>
        <v>-0.71410202040872506</v>
      </c>
      <c r="H323">
        <f t="shared" si="27"/>
        <v>0.48963159362226055</v>
      </c>
      <c r="I323">
        <f>'CAPE calculation'!P524</f>
        <v>0.54037899600269967</v>
      </c>
      <c r="J323">
        <f t="shared" si="28"/>
        <v>-0.6154845411520099</v>
      </c>
      <c r="K323">
        <f t="shared" si="25"/>
        <v>-0.6096160776826739</v>
      </c>
      <c r="L323">
        <f t="shared" si="29"/>
        <v>0.54355951364836741</v>
      </c>
      <c r="M323">
        <f>'SHW q '!U325</f>
        <v>0.49688465852101543</v>
      </c>
    </row>
    <row r="324" spans="3:13" ht="14.4" x14ac:dyDescent="0.3">
      <c r="C324" s="9"/>
      <c r="D324" s="10" t="s">
        <v>507</v>
      </c>
      <c r="E324">
        <f>'SHW q '!M326</f>
        <v>0.3891229389165427</v>
      </c>
      <c r="F324">
        <f t="shared" si="26"/>
        <v>-0.94385994694742115</v>
      </c>
      <c r="G324">
        <f t="shared" si="24"/>
        <v>-0.69796005925231419</v>
      </c>
      <c r="H324">
        <f t="shared" si="27"/>
        <v>0.49759934232492958</v>
      </c>
      <c r="I324">
        <f>'CAPE calculation'!P525</f>
        <v>0.55637978067471272</v>
      </c>
      <c r="J324">
        <f t="shared" si="28"/>
        <v>-0.58630415914254863</v>
      </c>
      <c r="K324">
        <f t="shared" si="25"/>
        <v>-0.58043569567321263</v>
      </c>
      <c r="L324">
        <f t="shared" si="29"/>
        <v>0.55965447440488836</v>
      </c>
      <c r="M324">
        <f>'SHW q '!U326</f>
        <v>0.50499450913517929</v>
      </c>
    </row>
    <row r="325" spans="3:13" ht="14.4" x14ac:dyDescent="0.3">
      <c r="C325" s="9"/>
      <c r="D325" s="10" t="s">
        <v>508</v>
      </c>
      <c r="E325">
        <f>'SHW q '!M327</f>
        <v>0.38994443234128112</v>
      </c>
      <c r="F325">
        <f t="shared" si="26"/>
        <v>-0.9417510311860543</v>
      </c>
      <c r="G325">
        <f t="shared" si="24"/>
        <v>-0.69585114349094734</v>
      </c>
      <c r="H325">
        <f t="shared" si="27"/>
        <v>0.49864984474201207</v>
      </c>
      <c r="I325">
        <f>'CAPE calculation'!P526</f>
        <v>0.53411652671282073</v>
      </c>
      <c r="J325">
        <f t="shared" si="28"/>
        <v>-0.62714124900931623</v>
      </c>
      <c r="K325">
        <f t="shared" si="25"/>
        <v>-0.62127278553998022</v>
      </c>
      <c r="L325">
        <f t="shared" si="29"/>
        <v>0.53726018523881636</v>
      </c>
      <c r="M325">
        <f>'SHW q '!U327</f>
        <v>0.50595232273326529</v>
      </c>
    </row>
    <row r="326" spans="3:13" ht="14.4" x14ac:dyDescent="0.3">
      <c r="C326" s="9">
        <f>C322+1</f>
        <v>1980</v>
      </c>
      <c r="D326" s="10" t="s">
        <v>505</v>
      </c>
      <c r="E326">
        <f>'SHW q '!M328</f>
        <v>0.36059933813900541</v>
      </c>
      <c r="F326">
        <f t="shared" si="26"/>
        <v>-1.0199878036582946</v>
      </c>
      <c r="G326">
        <f t="shared" ref="G326:G389" si="30">F326-$F$503</f>
        <v>-0.7740879159631876</v>
      </c>
      <c r="H326">
        <f t="shared" si="27"/>
        <v>0.46112417325070149</v>
      </c>
      <c r="I326">
        <f>'CAPE calculation'!P527</f>
        <v>0.4936440005902149</v>
      </c>
      <c r="J326">
        <f t="shared" si="28"/>
        <v>-0.70594066816329137</v>
      </c>
      <c r="K326">
        <f t="shared" ref="K326:K389" si="31">J326-$J$503</f>
        <v>-0.70007220469395537</v>
      </c>
      <c r="L326">
        <f t="shared" si="29"/>
        <v>0.49654944929597356</v>
      </c>
      <c r="M326">
        <f>'SHW q '!U328</f>
        <v>0.46778432523774222</v>
      </c>
    </row>
    <row r="327" spans="3:13" ht="14.4" x14ac:dyDescent="0.3">
      <c r="C327" s="9"/>
      <c r="D327" s="10" t="s">
        <v>506</v>
      </c>
      <c r="E327">
        <f>'SHW q '!M329</f>
        <v>0.38903718233358475</v>
      </c>
      <c r="F327">
        <f t="shared" ref="F327:F390" si="32">LN(E327)</f>
        <v>-0.94408035552648673</v>
      </c>
      <c r="G327">
        <f t="shared" si="30"/>
        <v>-0.69818046783137977</v>
      </c>
      <c r="H327">
        <f t="shared" ref="H327:H390" si="33">EXP(G327)</f>
        <v>0.49748967924672932</v>
      </c>
      <c r="I327">
        <f>'CAPE calculation'!P528</f>
        <v>0.52012157671096793</v>
      </c>
      <c r="J327">
        <f t="shared" ref="J327:J390" si="34">LN(I327)</f>
        <v>-0.65369269336669833</v>
      </c>
      <c r="K327">
        <f t="shared" si="31"/>
        <v>-0.64782422989736232</v>
      </c>
      <c r="L327">
        <f t="shared" ref="L327:L390" si="35">EXP(K327)</f>
        <v>0.52318286492693977</v>
      </c>
      <c r="M327">
        <f>'SHW q '!U329</f>
        <v>0.50474547946039294</v>
      </c>
    </row>
    <row r="328" spans="3:13" ht="14.4" x14ac:dyDescent="0.3">
      <c r="C328" s="9"/>
      <c r="D328" s="10" t="s">
        <v>507</v>
      </c>
      <c r="E328">
        <f>'SHW q '!M330</f>
        <v>0.41845503108490484</v>
      </c>
      <c r="F328">
        <f t="shared" si="32"/>
        <v>-0.87118584743081917</v>
      </c>
      <c r="G328">
        <f t="shared" si="30"/>
        <v>-0.62528595973571222</v>
      </c>
      <c r="H328">
        <f t="shared" si="33"/>
        <v>0.53510838718522657</v>
      </c>
      <c r="I328">
        <f>'CAPE calculation'!P529</f>
        <v>0.56180567281109939</v>
      </c>
      <c r="J328">
        <f t="shared" si="34"/>
        <v>-0.57659926679960716</v>
      </c>
      <c r="K328">
        <f t="shared" si="31"/>
        <v>-0.57073080333027115</v>
      </c>
      <c r="L328">
        <f t="shared" si="35"/>
        <v>0.56511230180487881</v>
      </c>
      <c r="M328">
        <f>'SHW q '!U330</f>
        <v>0.54300947201886762</v>
      </c>
    </row>
    <row r="329" spans="3:13" ht="14.4" x14ac:dyDescent="0.3">
      <c r="C329" s="9"/>
      <c r="D329" s="10" t="s">
        <v>508</v>
      </c>
      <c r="E329">
        <f>'SHW q '!M331</f>
        <v>0.44638946564858001</v>
      </c>
      <c r="F329">
        <f t="shared" si="32"/>
        <v>-0.8065634666509659</v>
      </c>
      <c r="G329">
        <f t="shared" si="30"/>
        <v>-0.56066357895585894</v>
      </c>
      <c r="H329">
        <f t="shared" si="33"/>
        <v>0.57083014726908732</v>
      </c>
      <c r="I329">
        <f>'CAPE calculation'!P530</f>
        <v>0.57318165250385822</v>
      </c>
      <c r="J329">
        <f t="shared" si="34"/>
        <v>-0.55655259243110278</v>
      </c>
      <c r="K329">
        <f t="shared" si="31"/>
        <v>-0.55068412896176677</v>
      </c>
      <c r="L329">
        <f t="shared" si="35"/>
        <v>0.57655523729054814</v>
      </c>
      <c r="M329">
        <f>'SHW q '!U331</f>
        <v>0.57911864371252875</v>
      </c>
    </row>
    <row r="330" spans="3:13" ht="14.4" x14ac:dyDescent="0.3">
      <c r="C330" s="9">
        <f>C326+1</f>
        <v>1981</v>
      </c>
      <c r="D330" s="10" t="s">
        <v>505</v>
      </c>
      <c r="E330">
        <f>'SHW q '!M332</f>
        <v>0.43474110123740572</v>
      </c>
      <c r="F330">
        <f t="shared" si="32"/>
        <v>-0.83300459464634968</v>
      </c>
      <c r="G330">
        <f t="shared" si="30"/>
        <v>-0.58710470695124273</v>
      </c>
      <c r="H330">
        <f t="shared" si="33"/>
        <v>0.55593455029837113</v>
      </c>
      <c r="I330">
        <f>'CAPE calculation'!P531</f>
        <v>0.55420620157639544</v>
      </c>
      <c r="J330">
        <f t="shared" si="34"/>
        <v>-0.59021845647441118</v>
      </c>
      <c r="K330">
        <f t="shared" si="31"/>
        <v>-0.58434999300507517</v>
      </c>
      <c r="L330">
        <f t="shared" si="35"/>
        <v>0.55746810223591592</v>
      </c>
      <c r="M330">
        <f>'SHW q '!U332</f>
        <v>0.5639770918820125</v>
      </c>
    </row>
    <row r="331" spans="3:13" ht="14.4" x14ac:dyDescent="0.3">
      <c r="C331" s="9"/>
      <c r="D331" s="10" t="s">
        <v>506</v>
      </c>
      <c r="E331">
        <f>'SHW q '!M333</f>
        <v>0.41319499164590007</v>
      </c>
      <c r="F331">
        <f t="shared" si="32"/>
        <v>-0.88383566270580427</v>
      </c>
      <c r="G331">
        <f t="shared" si="30"/>
        <v>-0.63793577501069731</v>
      </c>
      <c r="H331">
        <f t="shared" si="33"/>
        <v>0.52838199841786238</v>
      </c>
      <c r="I331">
        <f>'CAPE calculation'!P532</f>
        <v>0.53457752695043737</v>
      </c>
      <c r="J331">
        <f t="shared" si="34"/>
        <v>-0.6262785132906501</v>
      </c>
      <c r="K331">
        <f t="shared" si="31"/>
        <v>-0.62041004982131409</v>
      </c>
      <c r="L331">
        <f t="shared" si="35"/>
        <v>0.53772389879320004</v>
      </c>
      <c r="M331">
        <f>'SHW q '!U333</f>
        <v>0.53594664758287547</v>
      </c>
    </row>
    <row r="332" spans="3:13" ht="14.4" x14ac:dyDescent="0.3">
      <c r="C332" s="9"/>
      <c r="D332" s="10" t="s">
        <v>507</v>
      </c>
      <c r="E332">
        <f>'SHW q '!M334</f>
        <v>0.35725655908114978</v>
      </c>
      <c r="F332">
        <f t="shared" si="32"/>
        <v>-1.029301102421458</v>
      </c>
      <c r="G332">
        <f t="shared" si="30"/>
        <v>-0.78340121472635105</v>
      </c>
      <c r="H332">
        <f t="shared" si="33"/>
        <v>0.45684952250572636</v>
      </c>
      <c r="I332">
        <f>'CAPE calculation'!P533</f>
        <v>0.46215757269884178</v>
      </c>
      <c r="J332">
        <f t="shared" si="34"/>
        <v>-0.77184937960262801</v>
      </c>
      <c r="K332">
        <f t="shared" si="31"/>
        <v>-0.765980916133292</v>
      </c>
      <c r="L332">
        <f t="shared" si="35"/>
        <v>0.46487770121220146</v>
      </c>
      <c r="M332">
        <f>'SHW q '!U334</f>
        <v>0.46316482452417601</v>
      </c>
    </row>
    <row r="333" spans="3:13" ht="14.4" x14ac:dyDescent="0.3">
      <c r="C333" s="9"/>
      <c r="D333" s="10" t="s">
        <v>508</v>
      </c>
      <c r="E333">
        <f>'SHW q '!M335</f>
        <v>0.37425137716098239</v>
      </c>
      <c r="F333">
        <f t="shared" si="32"/>
        <v>-0.98282757590030567</v>
      </c>
      <c r="G333">
        <f t="shared" si="30"/>
        <v>-0.73692768820519872</v>
      </c>
      <c r="H333">
        <f t="shared" si="33"/>
        <v>0.47858201230188885</v>
      </c>
      <c r="I333">
        <f>'CAPE calculation'!P534</f>
        <v>0.47739882748439938</v>
      </c>
      <c r="J333">
        <f t="shared" si="34"/>
        <v>-0.73940302112483192</v>
      </c>
      <c r="K333">
        <f t="shared" si="31"/>
        <v>-0.73353455765549591</v>
      </c>
      <c r="L333">
        <f t="shared" si="35"/>
        <v>0.48020866170457999</v>
      </c>
      <c r="M333">
        <f>'SHW q '!U335</f>
        <v>0.48506625209038701</v>
      </c>
    </row>
    <row r="334" spans="3:13" ht="14.4" x14ac:dyDescent="0.3">
      <c r="C334" s="9">
        <f>C330+1</f>
        <v>1982</v>
      </c>
      <c r="D334" s="10" t="s">
        <v>505</v>
      </c>
      <c r="E334">
        <f>'SHW q '!M336</f>
        <v>0.31772297065537403</v>
      </c>
      <c r="F334">
        <f t="shared" si="32"/>
        <v>-1.1465754373447192</v>
      </c>
      <c r="G334">
        <f t="shared" si="30"/>
        <v>-0.90067554964961227</v>
      </c>
      <c r="H334">
        <f t="shared" si="33"/>
        <v>0.40629509450108592</v>
      </c>
      <c r="I334">
        <f>'CAPE calculation'!P535</f>
        <v>0.4236694365687973</v>
      </c>
      <c r="J334">
        <f t="shared" si="34"/>
        <v>-0.85880175855424046</v>
      </c>
      <c r="K334">
        <f t="shared" si="31"/>
        <v>-0.85293329508490445</v>
      </c>
      <c r="L334">
        <f t="shared" si="35"/>
        <v>0.42616303481910833</v>
      </c>
      <c r="M334">
        <f>'SHW q '!U336</f>
        <v>0.41218288124230762</v>
      </c>
    </row>
    <row r="335" spans="3:13" ht="14.4" x14ac:dyDescent="0.3">
      <c r="C335" s="9"/>
      <c r="D335" s="10" t="s">
        <v>506</v>
      </c>
      <c r="E335">
        <f>'SHW q '!M337</f>
        <v>0.30999464718616221</v>
      </c>
      <c r="F335">
        <f t="shared" si="32"/>
        <v>-1.1712002487934361</v>
      </c>
      <c r="G335">
        <f t="shared" si="30"/>
        <v>-0.92530036109832914</v>
      </c>
      <c r="H335">
        <f t="shared" si="33"/>
        <v>0.39641233434754253</v>
      </c>
      <c r="I335">
        <f>'CAPE calculation'!P536</f>
        <v>0.40811046777077314</v>
      </c>
      <c r="J335">
        <f t="shared" si="34"/>
        <v>-0.8962173868851866</v>
      </c>
      <c r="K335">
        <f t="shared" si="31"/>
        <v>-0.89034892341585059</v>
      </c>
      <c r="L335">
        <f t="shared" si="35"/>
        <v>0.41051249033961512</v>
      </c>
      <c r="M335">
        <f>'SHW q '!U337</f>
        <v>0.40213143157331366</v>
      </c>
    </row>
    <row r="336" spans="3:13" ht="14.4" x14ac:dyDescent="0.3">
      <c r="C336" s="9"/>
      <c r="D336" s="10" t="s">
        <v>507</v>
      </c>
      <c r="E336">
        <f>'SHW q '!M338</f>
        <v>0.3310413313766743</v>
      </c>
      <c r="F336">
        <f t="shared" si="32"/>
        <v>-1.1055120431929846</v>
      </c>
      <c r="G336">
        <f t="shared" si="30"/>
        <v>-0.85961215549787762</v>
      </c>
      <c r="H336">
        <f t="shared" si="33"/>
        <v>0.4233262352357281</v>
      </c>
      <c r="I336">
        <f>'CAPE calculation'!P537</f>
        <v>0.45148531591384516</v>
      </c>
      <c r="J336">
        <f t="shared" si="34"/>
        <v>-0.79521242954690097</v>
      </c>
      <c r="K336">
        <f t="shared" si="31"/>
        <v>-0.78934396607756496</v>
      </c>
      <c r="L336">
        <f t="shared" si="35"/>
        <v>0.45414263054791854</v>
      </c>
      <c r="M336">
        <f>'SHW q '!U338</f>
        <v>0.42949727040364227</v>
      </c>
    </row>
    <row r="337" spans="3:13" ht="14.4" x14ac:dyDescent="0.3">
      <c r="C337" s="9"/>
      <c r="D337" s="10" t="s">
        <v>508</v>
      </c>
      <c r="E337">
        <f>'SHW q '!M339</f>
        <v>0.38533999783526418</v>
      </c>
      <c r="F337">
        <f t="shared" si="32"/>
        <v>-0.95362922314725229</v>
      </c>
      <c r="G337">
        <f t="shared" si="30"/>
        <v>-0.70772933545214534</v>
      </c>
      <c r="H337">
        <f t="shared" si="33"/>
        <v>0.4927618249086102</v>
      </c>
      <c r="I337">
        <f>'CAPE calculation'!P538</f>
        <v>0.51733710653363207</v>
      </c>
      <c r="J337">
        <f t="shared" si="34"/>
        <v>-0.659060573376402</v>
      </c>
      <c r="K337">
        <f t="shared" si="31"/>
        <v>-0.653192109907066</v>
      </c>
      <c r="L337">
        <f t="shared" si="35"/>
        <v>0.52038200614716312</v>
      </c>
      <c r="M337">
        <f>'SHW q '!U339</f>
        <v>0.4999733240060989</v>
      </c>
    </row>
    <row r="338" spans="3:13" ht="14.4" x14ac:dyDescent="0.3">
      <c r="C338" s="9">
        <f>C334+1</f>
        <v>1983</v>
      </c>
      <c r="D338" s="10" t="s">
        <v>505</v>
      </c>
      <c r="E338">
        <f>'SHW q '!M340</f>
        <v>0.41563767750425451</v>
      </c>
      <c r="F338">
        <f t="shared" si="32"/>
        <v>-0.87794136577132764</v>
      </c>
      <c r="G338">
        <f t="shared" si="30"/>
        <v>-0.63204147807622069</v>
      </c>
      <c r="H338">
        <f t="shared" si="33"/>
        <v>0.53150563559023756</v>
      </c>
      <c r="I338">
        <f>'CAPE calculation'!P539</f>
        <v>0.56477105943852257</v>
      </c>
      <c r="J338">
        <f t="shared" si="34"/>
        <v>-0.5713348344868252</v>
      </c>
      <c r="K338">
        <f t="shared" si="31"/>
        <v>-0.5654663710174892</v>
      </c>
      <c r="L338">
        <f t="shared" si="35"/>
        <v>0.56809514185770249</v>
      </c>
      <c r="M338">
        <f>'SHW q '!U340</f>
        <v>0.53938799616650812</v>
      </c>
    </row>
    <row r="339" spans="3:13" ht="14.4" x14ac:dyDescent="0.3">
      <c r="C339" s="9"/>
      <c r="D339" s="10" t="s">
        <v>506</v>
      </c>
      <c r="E339">
        <f>'SHW q '!M341</f>
        <v>0.46080134770248876</v>
      </c>
      <c r="F339">
        <f t="shared" si="32"/>
        <v>-0.77478824490315101</v>
      </c>
      <c r="G339">
        <f t="shared" si="30"/>
        <v>-0.52888835720804406</v>
      </c>
      <c r="H339">
        <f t="shared" si="33"/>
        <v>0.58925965196921382</v>
      </c>
      <c r="I339">
        <f>'CAPE calculation'!P540</f>
        <v>0.61245740736735876</v>
      </c>
      <c r="J339">
        <f t="shared" si="34"/>
        <v>-0.49027587797327016</v>
      </c>
      <c r="K339">
        <f t="shared" si="31"/>
        <v>-0.48440741450393415</v>
      </c>
      <c r="L339">
        <f t="shared" si="35"/>
        <v>0.61606215811777842</v>
      </c>
      <c r="M339">
        <f>'SHW q '!U341</f>
        <v>0.59812572612805515</v>
      </c>
    </row>
    <row r="340" spans="3:13" ht="14.4" x14ac:dyDescent="0.3">
      <c r="C340" s="9"/>
      <c r="D340" s="10" t="s">
        <v>507</v>
      </c>
      <c r="E340">
        <f>'SHW q '!M342</f>
        <v>0.45355029975582811</v>
      </c>
      <c r="F340">
        <f t="shared" si="32"/>
        <v>-0.79064910101118713</v>
      </c>
      <c r="G340">
        <f t="shared" si="30"/>
        <v>-0.54474921331608017</v>
      </c>
      <c r="H340">
        <f t="shared" si="33"/>
        <v>0.57998721817368593</v>
      </c>
      <c r="I340">
        <f>'CAPE calculation'!P541</f>
        <v>0.61194370942355958</v>
      </c>
      <c r="J340">
        <f t="shared" si="34"/>
        <v>-0.4911149787661318</v>
      </c>
      <c r="K340">
        <f t="shared" si="31"/>
        <v>-0.4852465152967958</v>
      </c>
      <c r="L340">
        <f t="shared" si="35"/>
        <v>0.61554543669344641</v>
      </c>
      <c r="M340">
        <f>'SHW q '!U342</f>
        <v>0.58868620593716559</v>
      </c>
    </row>
    <row r="341" spans="3:13" ht="14.4" x14ac:dyDescent="0.3">
      <c r="C341" s="9"/>
      <c r="D341" s="10" t="s">
        <v>508</v>
      </c>
      <c r="E341">
        <f>'SHW q '!M343</f>
        <v>0.42941487827803665</v>
      </c>
      <c r="F341">
        <f t="shared" si="32"/>
        <v>-0.84533174514368858</v>
      </c>
      <c r="G341">
        <f t="shared" si="30"/>
        <v>-0.59943185744858163</v>
      </c>
      <c r="H341">
        <f t="shared" si="33"/>
        <v>0.54912352792832675</v>
      </c>
      <c r="I341">
        <f>'CAPE calculation'!P542</f>
        <v>0.60182861991709702</v>
      </c>
      <c r="J341">
        <f t="shared" si="34"/>
        <v>-0.50778255872674194</v>
      </c>
      <c r="K341">
        <f t="shared" si="31"/>
        <v>-0.50191409525740593</v>
      </c>
      <c r="L341">
        <f t="shared" si="35"/>
        <v>0.6053708126364169</v>
      </c>
      <c r="M341">
        <f>'SHW q '!U343</f>
        <v>0.55714614840495824</v>
      </c>
    </row>
    <row r="342" spans="3:13" ht="14.4" x14ac:dyDescent="0.3">
      <c r="C342" s="9">
        <f>C338+1</f>
        <v>1984</v>
      </c>
      <c r="D342" s="10" t="s">
        <v>505</v>
      </c>
      <c r="E342">
        <f>'SHW q '!M344</f>
        <v>0.40786665226187269</v>
      </c>
      <c r="F342">
        <f t="shared" si="32"/>
        <v>-0.8968149906909082</v>
      </c>
      <c r="G342">
        <f t="shared" si="30"/>
        <v>-0.65091510299580124</v>
      </c>
      <c r="H342">
        <f t="shared" si="33"/>
        <v>0.5215682696241849</v>
      </c>
      <c r="I342">
        <f>'CAPE calculation'!P543</f>
        <v>0.57162907392144258</v>
      </c>
      <c r="J342">
        <f t="shared" si="34"/>
        <v>-0.55926497011666587</v>
      </c>
      <c r="K342">
        <f t="shared" si="31"/>
        <v>-0.55339650664732987</v>
      </c>
      <c r="L342">
        <f t="shared" si="35"/>
        <v>0.57499352067054377</v>
      </c>
      <c r="M342">
        <f>'SHW q '!U344</f>
        <v>0.52908002215123373</v>
      </c>
    </row>
    <row r="343" spans="3:13" ht="14.4" x14ac:dyDescent="0.3">
      <c r="C343" s="9"/>
      <c r="D343" s="10" t="s">
        <v>506</v>
      </c>
      <c r="E343">
        <f>'SHW q '!M345</f>
        <v>0.38894612369107007</v>
      </c>
      <c r="F343">
        <f t="shared" si="32"/>
        <v>-0.94431444446445068</v>
      </c>
      <c r="G343">
        <f t="shared" si="30"/>
        <v>-0.69841455676934372</v>
      </c>
      <c r="H343">
        <f t="shared" si="33"/>
        <v>0.49737323604563083</v>
      </c>
      <c r="I343">
        <f>'CAPE calculation'!P544</f>
        <v>0.55210265255483482</v>
      </c>
      <c r="J343">
        <f t="shared" si="34"/>
        <v>-0.59402128522109532</v>
      </c>
      <c r="K343">
        <f t="shared" si="31"/>
        <v>-0.58815282175175931</v>
      </c>
      <c r="L343">
        <f t="shared" si="35"/>
        <v>0.55535217232088774</v>
      </c>
      <c r="M343">
        <f>'SHW q '!U345</f>
        <v>0.50442860040539794</v>
      </c>
    </row>
    <row r="344" spans="3:13" ht="14.4" x14ac:dyDescent="0.3">
      <c r="C344" s="9"/>
      <c r="D344" s="10" t="s">
        <v>507</v>
      </c>
      <c r="E344">
        <f>'SHW q '!M346</f>
        <v>0.40007965169975324</v>
      </c>
      <c r="F344">
        <f t="shared" si="32"/>
        <v>-0.91609162244836939</v>
      </c>
      <c r="G344">
        <f t="shared" si="30"/>
        <v>-0.67019173475326244</v>
      </c>
      <c r="H344">
        <f t="shared" si="33"/>
        <v>0.51161047487380773</v>
      </c>
      <c r="I344">
        <f>'CAPE calculation'!P545</f>
        <v>0.59354443588374428</v>
      </c>
      <c r="J344">
        <f t="shared" si="34"/>
        <v>-0.52164319682735982</v>
      </c>
      <c r="K344">
        <f t="shared" si="31"/>
        <v>-0.51577473335802382</v>
      </c>
      <c r="L344">
        <f t="shared" si="35"/>
        <v>0.59703787024329646</v>
      </c>
      <c r="M344">
        <f>'SHW q '!U346</f>
        <v>0.51891806197062085</v>
      </c>
    </row>
    <row r="345" spans="3:13" ht="14.4" x14ac:dyDescent="0.3">
      <c r="C345" s="9"/>
      <c r="D345" s="10" t="s">
        <v>508</v>
      </c>
      <c r="E345">
        <f>'SHW q '!M347</f>
        <v>0.3953415573037099</v>
      </c>
      <c r="F345">
        <f t="shared" si="32"/>
        <v>-0.92800518568573531</v>
      </c>
      <c r="G345">
        <f t="shared" si="30"/>
        <v>-0.68210529799062836</v>
      </c>
      <c r="H345">
        <f t="shared" si="33"/>
        <v>0.50555153457614965</v>
      </c>
      <c r="I345">
        <f>'CAPE calculation'!P546</f>
        <v>0.58759253398323408</v>
      </c>
      <c r="J345">
        <f t="shared" si="34"/>
        <v>-0.53172154071406519</v>
      </c>
      <c r="K345">
        <f t="shared" si="31"/>
        <v>-0.52585307724472918</v>
      </c>
      <c r="L345">
        <f t="shared" si="35"/>
        <v>0.59105093713476398</v>
      </c>
      <c r="M345">
        <f>'SHW q '!U347</f>
        <v>0.51277772391865628</v>
      </c>
    </row>
    <row r="346" spans="3:13" ht="14.4" x14ac:dyDescent="0.3">
      <c r="C346" s="9">
        <f>C342+1</f>
        <v>1985</v>
      </c>
      <c r="D346" s="10" t="s">
        <v>505</v>
      </c>
      <c r="E346">
        <f>'SHW q '!M348</f>
        <v>0.42304987555132922</v>
      </c>
      <c r="F346">
        <f t="shared" si="32"/>
        <v>-0.860265197781794</v>
      </c>
      <c r="G346">
        <f t="shared" si="30"/>
        <v>-0.61436531008668704</v>
      </c>
      <c r="H346">
        <f t="shared" si="33"/>
        <v>0.54098414354886903</v>
      </c>
      <c r="I346">
        <f>'CAPE calculation'!P547</f>
        <v>0.63503316227338868</v>
      </c>
      <c r="J346">
        <f t="shared" si="34"/>
        <v>-0.45407805740049317</v>
      </c>
      <c r="K346">
        <f t="shared" si="31"/>
        <v>-0.44820959393115717</v>
      </c>
      <c r="L346">
        <f t="shared" si="35"/>
        <v>0.6387707875199935</v>
      </c>
      <c r="M346">
        <f>'SHW q '!U348</f>
        <v>0.54877325540732658</v>
      </c>
    </row>
    <row r="347" spans="3:13" ht="14.4" x14ac:dyDescent="0.3">
      <c r="C347" s="9"/>
      <c r="D347" s="10" t="s">
        <v>506</v>
      </c>
      <c r="E347">
        <f>'SHW q '!M349</f>
        <v>0.43686048220951279</v>
      </c>
      <c r="F347">
        <f t="shared" si="32"/>
        <v>-0.82814139754018623</v>
      </c>
      <c r="G347">
        <f t="shared" si="30"/>
        <v>-0.58224150984507927</v>
      </c>
      <c r="H347">
        <f t="shared" si="33"/>
        <v>0.55864475438141192</v>
      </c>
      <c r="I347">
        <f>'CAPE calculation'!P548</f>
        <v>0.66171483258092734</v>
      </c>
      <c r="J347">
        <f t="shared" si="34"/>
        <v>-0.41292058234573542</v>
      </c>
      <c r="K347">
        <f t="shared" si="31"/>
        <v>-0.40705211887639942</v>
      </c>
      <c r="L347">
        <f t="shared" si="35"/>
        <v>0.66560949857829554</v>
      </c>
      <c r="M347">
        <f>'SHW q '!U349</f>
        <v>0.56671510670832992</v>
      </c>
    </row>
    <row r="348" spans="3:13" ht="14.4" x14ac:dyDescent="0.3">
      <c r="C348" s="9"/>
      <c r="D348" s="10" t="s">
        <v>507</v>
      </c>
      <c r="E348">
        <f>'SHW q '!M350</f>
        <v>0.41497112225563199</v>
      </c>
      <c r="F348">
        <f t="shared" si="32"/>
        <v>-0.87954634609877003</v>
      </c>
      <c r="G348">
        <f t="shared" si="30"/>
        <v>-0.63364645840366307</v>
      </c>
      <c r="H348">
        <f t="shared" si="33"/>
        <v>0.53065326370421795</v>
      </c>
      <c r="I348">
        <f>'CAPE calculation'!P549</f>
        <v>0.64093524729030427</v>
      </c>
      <c r="J348">
        <f t="shared" si="34"/>
        <v>-0.44482684543201195</v>
      </c>
      <c r="K348">
        <f t="shared" si="31"/>
        <v>-0.43895838196267595</v>
      </c>
      <c r="L348">
        <f t="shared" si="35"/>
        <v>0.64470761053687098</v>
      </c>
      <c r="M348">
        <f>'SHW q '!U350</f>
        <v>0.5382105422114517</v>
      </c>
    </row>
    <row r="349" spans="3:13" ht="14.4" x14ac:dyDescent="0.3">
      <c r="C349" s="9"/>
      <c r="D349" s="10" t="s">
        <v>508</v>
      </c>
      <c r="E349">
        <f>'SHW q '!M351</f>
        <v>0.45419199481303119</v>
      </c>
      <c r="F349">
        <f t="shared" si="32"/>
        <v>-0.78923527427218176</v>
      </c>
      <c r="G349">
        <f t="shared" si="30"/>
        <v>-0.54333538657707481</v>
      </c>
      <c r="H349">
        <f t="shared" si="33"/>
        <v>0.58080779955428119</v>
      </c>
      <c r="I349">
        <f>'CAPE calculation'!P550</f>
        <v>0.71599810463594571</v>
      </c>
      <c r="J349">
        <f t="shared" si="34"/>
        <v>-0.33407775918149557</v>
      </c>
      <c r="K349">
        <f t="shared" si="31"/>
        <v>-0.32820929571215957</v>
      </c>
      <c r="L349">
        <f t="shared" si="35"/>
        <v>0.72021226659061921</v>
      </c>
      <c r="M349">
        <f>'SHW q '!U351</f>
        <v>0.58900978686510108</v>
      </c>
    </row>
    <row r="350" spans="3:13" ht="14.4" x14ac:dyDescent="0.3">
      <c r="C350" s="9">
        <f>C346+1</f>
        <v>1986</v>
      </c>
      <c r="D350" s="10" t="s">
        <v>505</v>
      </c>
      <c r="E350">
        <f>'SHW q '!M352</f>
        <v>0.49619588692793121</v>
      </c>
      <c r="F350">
        <f t="shared" si="32"/>
        <v>-0.70078449690040545</v>
      </c>
      <c r="G350">
        <f t="shared" si="30"/>
        <v>-0.4548846092052985</v>
      </c>
      <c r="H350">
        <f t="shared" si="33"/>
        <v>0.63452118162745752</v>
      </c>
      <c r="I350">
        <f>'CAPE calculation'!P551</f>
        <v>0.80857367358382193</v>
      </c>
      <c r="J350">
        <f t="shared" si="34"/>
        <v>-0.212483480326982</v>
      </c>
      <c r="K350">
        <f t="shared" si="31"/>
        <v>-0.20661501685764602</v>
      </c>
      <c r="L350">
        <f t="shared" si="35"/>
        <v>0.81333270910459343</v>
      </c>
      <c r="M350">
        <f>'SHW q '!U352</f>
        <v>0.64355684168157179</v>
      </c>
    </row>
    <row r="351" spans="3:13" ht="14.4" x14ac:dyDescent="0.3">
      <c r="C351" s="9"/>
      <c r="D351" s="10" t="s">
        <v>506</v>
      </c>
      <c r="E351">
        <f>'SHW q '!M353</f>
        <v>0.51565006448406081</v>
      </c>
      <c r="F351">
        <f t="shared" si="32"/>
        <v>-0.66232691316613335</v>
      </c>
      <c r="G351">
        <f t="shared" si="30"/>
        <v>-0.41642702547102639</v>
      </c>
      <c r="H351">
        <f t="shared" si="33"/>
        <v>0.65939863034419521</v>
      </c>
      <c r="I351">
        <f>'CAPE calculation'!P552</f>
        <v>0.85211605630649734</v>
      </c>
      <c r="J351">
        <f t="shared" si="34"/>
        <v>-0.16003254510724216</v>
      </c>
      <c r="K351">
        <f t="shared" si="31"/>
        <v>-0.15416408163790618</v>
      </c>
      <c r="L351">
        <f t="shared" si="35"/>
        <v>0.85713136995356232</v>
      </c>
      <c r="M351">
        <f>'SHW q '!U353</f>
        <v>0.66881719374569659</v>
      </c>
    </row>
    <row r="352" spans="3:13" ht="14.4" x14ac:dyDescent="0.3">
      <c r="C352" s="9"/>
      <c r="D352" s="10" t="s">
        <v>507</v>
      </c>
      <c r="E352">
        <f>'SHW q '!M354</f>
        <v>0.47445028496807112</v>
      </c>
      <c r="F352">
        <f t="shared" si="32"/>
        <v>-0.7455984399343043</v>
      </c>
      <c r="G352">
        <f t="shared" si="30"/>
        <v>-0.49969855223919735</v>
      </c>
      <c r="H352">
        <f t="shared" si="33"/>
        <v>0.60671352458257999</v>
      </c>
      <c r="I352">
        <f>'CAPE calculation'!P553</f>
        <v>0.82667119340395234</v>
      </c>
      <c r="J352">
        <f t="shared" si="34"/>
        <v>-0.19034825261433369</v>
      </c>
      <c r="K352">
        <f t="shared" si="31"/>
        <v>-0.18447978914499771</v>
      </c>
      <c r="L352">
        <f t="shared" si="35"/>
        <v>0.83153674579817105</v>
      </c>
      <c r="M352">
        <f>'SHW q '!U354</f>
        <v>0.61515547620612532</v>
      </c>
    </row>
    <row r="353" spans="3:13" ht="14.4" x14ac:dyDescent="0.3">
      <c r="C353" s="9"/>
      <c r="D353" s="10" t="s">
        <v>508</v>
      </c>
      <c r="E353">
        <f>'SHW q '!M355</f>
        <v>0.50962200863439056</v>
      </c>
      <c r="F353">
        <f t="shared" si="32"/>
        <v>-0.67408598759869454</v>
      </c>
      <c r="G353">
        <f t="shared" si="30"/>
        <v>-0.42818609990358758</v>
      </c>
      <c r="H353">
        <f t="shared" si="33"/>
        <v>0.65169012404372961</v>
      </c>
      <c r="I353">
        <f>'CAPE calculation'!P554</f>
        <v>0.86530556240995427</v>
      </c>
      <c r="J353">
        <f t="shared" si="34"/>
        <v>-0.14467258308783532</v>
      </c>
      <c r="K353">
        <f t="shared" si="31"/>
        <v>-0.13880411961849934</v>
      </c>
      <c r="L353">
        <f t="shared" si="35"/>
        <v>0.87039850575249222</v>
      </c>
      <c r="M353">
        <f>'SHW q '!U355</f>
        <v>0.66067250863587967</v>
      </c>
    </row>
    <row r="354" spans="3:13" ht="14.4" x14ac:dyDescent="0.3">
      <c r="C354" s="9">
        <f>C350+1</f>
        <v>1987</v>
      </c>
      <c r="D354" s="10" t="s">
        <v>505</v>
      </c>
      <c r="E354">
        <f>'SHW q '!M356</f>
        <v>0.58756931722893069</v>
      </c>
      <c r="F354">
        <f t="shared" si="32"/>
        <v>-0.53176105315106681</v>
      </c>
      <c r="G354">
        <f t="shared" si="30"/>
        <v>-0.28586116545595985</v>
      </c>
      <c r="H354">
        <f t="shared" si="33"/>
        <v>0.75136692439026542</v>
      </c>
      <c r="I354">
        <f>'CAPE calculation'!P555</f>
        <v>1.0096471017870052</v>
      </c>
      <c r="J354">
        <f t="shared" si="34"/>
        <v>9.6008656260261494E-3</v>
      </c>
      <c r="K354">
        <f t="shared" si="31"/>
        <v>1.5469329095362128E-2</v>
      </c>
      <c r="L354">
        <f t="shared" si="35"/>
        <v>1.0155895985288934</v>
      </c>
      <c r="M354">
        <f>'SHW q '!U356</f>
        <v>0.76203428288932096</v>
      </c>
    </row>
    <row r="355" spans="3:13" ht="14.4" x14ac:dyDescent="0.3">
      <c r="C355" s="9"/>
      <c r="D355" s="10" t="s">
        <v>506</v>
      </c>
      <c r="E355">
        <f>'SHW q '!M357</f>
        <v>0.59616193168628717</v>
      </c>
      <c r="F355">
        <f t="shared" si="32"/>
        <v>-0.51724295135964471</v>
      </c>
      <c r="G355">
        <f t="shared" si="30"/>
        <v>-0.27134306366453775</v>
      </c>
      <c r="H355">
        <f t="shared" si="33"/>
        <v>0.76235491526722909</v>
      </c>
      <c r="I355">
        <f>'CAPE calculation'!P556</f>
        <v>1.0346759531622967</v>
      </c>
      <c r="J355">
        <f t="shared" si="34"/>
        <v>3.4088288962742262E-2</v>
      </c>
      <c r="K355">
        <f t="shared" si="31"/>
        <v>3.9956752432078239E-2</v>
      </c>
      <c r="L355">
        <f t="shared" si="35"/>
        <v>1.0407657626310649</v>
      </c>
      <c r="M355">
        <f>'SHW q '!U357</f>
        <v>0.77315409485428466</v>
      </c>
    </row>
    <row r="356" spans="3:13" ht="14.4" x14ac:dyDescent="0.3">
      <c r="C356" s="9"/>
      <c r="D356" s="10" t="s">
        <v>507</v>
      </c>
      <c r="E356">
        <f>'SHW q '!M358</f>
        <v>0.6193843613152259</v>
      </c>
      <c r="F356">
        <f t="shared" si="32"/>
        <v>-0.47902925988055661</v>
      </c>
      <c r="G356">
        <f t="shared" si="30"/>
        <v>-0.23312937218544966</v>
      </c>
      <c r="H356">
        <f t="shared" si="33"/>
        <v>0.79205109751421099</v>
      </c>
      <c r="I356">
        <f>'CAPE calculation'!P557</f>
        <v>1.0866973550903145</v>
      </c>
      <c r="J356">
        <f t="shared" si="34"/>
        <v>8.3143147192397945E-2</v>
      </c>
      <c r="K356">
        <f t="shared" si="31"/>
        <v>8.9011610661733923E-2</v>
      </c>
      <c r="L356">
        <f t="shared" si="35"/>
        <v>1.0930933477897566</v>
      </c>
      <c r="M356">
        <f>'SHW q '!U358</f>
        <v>0.80329599362409398</v>
      </c>
    </row>
    <row r="357" spans="3:13" ht="14.4" x14ac:dyDescent="0.3">
      <c r="C357" s="9"/>
      <c r="D357" s="10" t="s">
        <v>508</v>
      </c>
      <c r="E357">
        <f>'SHW q '!M359</f>
        <v>0.50662587841046547</v>
      </c>
      <c r="F357">
        <f t="shared" si="32"/>
        <v>-0.67998246018771535</v>
      </c>
      <c r="G357">
        <f t="shared" si="30"/>
        <v>-0.4340825724926084</v>
      </c>
      <c r="H357">
        <f t="shared" si="33"/>
        <v>0.64785875796416592</v>
      </c>
      <c r="I357">
        <f>'CAPE calculation'!P558</f>
        <v>0.82250634697127645</v>
      </c>
      <c r="J357">
        <f t="shared" si="34"/>
        <v>-0.19539907968998055</v>
      </c>
      <c r="K357">
        <f t="shared" si="31"/>
        <v>-0.18953061622064457</v>
      </c>
      <c r="L357">
        <f t="shared" si="35"/>
        <v>0.82734738625956661</v>
      </c>
      <c r="M357">
        <f>'SHW q '!U359</f>
        <v>0.65644823648853401</v>
      </c>
    </row>
    <row r="358" spans="3:13" ht="14.4" x14ac:dyDescent="0.3">
      <c r="C358" s="9">
        <f>C354+1</f>
        <v>1988</v>
      </c>
      <c r="D358" s="10" t="s">
        <v>505</v>
      </c>
      <c r="E358">
        <f>'SHW q '!M360</f>
        <v>0.52981115478987595</v>
      </c>
      <c r="F358">
        <f t="shared" si="32"/>
        <v>-0.63523464764728754</v>
      </c>
      <c r="G358">
        <f t="shared" si="30"/>
        <v>-0.38933475995218059</v>
      </c>
      <c r="H358">
        <f t="shared" si="33"/>
        <v>0.67750742969279609</v>
      </c>
      <c r="I358">
        <f>'CAPE calculation'!P559</f>
        <v>0.90046914786466181</v>
      </c>
      <c r="J358">
        <f t="shared" si="34"/>
        <v>-0.10483937606947394</v>
      </c>
      <c r="K358">
        <f t="shared" si="31"/>
        <v>-9.8970912600137961E-2</v>
      </c>
      <c r="L358">
        <f t="shared" si="35"/>
        <v>0.90576905410703656</v>
      </c>
      <c r="M358">
        <f>'SHW q '!U360</f>
        <v>0.68647001663059148</v>
      </c>
    </row>
    <row r="359" spans="3:13" ht="14.4" x14ac:dyDescent="0.3">
      <c r="C359" s="9"/>
      <c r="D359" s="10" t="s">
        <v>506</v>
      </c>
      <c r="E359">
        <f>'SHW q '!M361</f>
        <v>0.54327502346620149</v>
      </c>
      <c r="F359">
        <f t="shared" si="32"/>
        <v>-0.61013959838237264</v>
      </c>
      <c r="G359">
        <f t="shared" si="30"/>
        <v>-0.36423971068726568</v>
      </c>
      <c r="H359">
        <f t="shared" si="33"/>
        <v>0.69472464186009442</v>
      </c>
      <c r="I359">
        <f>'CAPE calculation'!P560</f>
        <v>0.90535202373550416</v>
      </c>
      <c r="J359">
        <f t="shared" si="34"/>
        <v>-9.9431434410639466E-2</v>
      </c>
      <c r="K359">
        <f t="shared" si="31"/>
        <v>-9.3562970941303489E-2</v>
      </c>
      <c r="L359">
        <f t="shared" si="35"/>
        <v>0.91068066920161583</v>
      </c>
      <c r="M359">
        <f>'SHW q '!U361</f>
        <v>0.70384368194311964</v>
      </c>
    </row>
    <row r="360" spans="3:13" ht="14.4" x14ac:dyDescent="0.3">
      <c r="C360" s="9"/>
      <c r="D360" s="10" t="s">
        <v>507</v>
      </c>
      <c r="E360">
        <f>'SHW q '!M362</f>
        <v>0.53071453061641438</v>
      </c>
      <c r="F360">
        <f t="shared" si="32"/>
        <v>-0.63353100942811968</v>
      </c>
      <c r="G360">
        <f t="shared" si="30"/>
        <v>-0.38763112173301273</v>
      </c>
      <c r="H360">
        <f t="shared" si="33"/>
        <v>0.6786626409954486</v>
      </c>
      <c r="I360">
        <f>'CAPE calculation'!P561</f>
        <v>0.88108860467950945</v>
      </c>
      <c r="J360">
        <f t="shared" si="34"/>
        <v>-0.12659708525458901</v>
      </c>
      <c r="K360">
        <f t="shared" si="31"/>
        <v>-0.12072862178525304</v>
      </c>
      <c r="L360">
        <f t="shared" si="35"/>
        <v>0.88627444253647514</v>
      </c>
      <c r="M360">
        <f>'SHW q '!U362</f>
        <v>0.68740776296809414</v>
      </c>
    </row>
    <row r="361" spans="3:13" ht="14.4" x14ac:dyDescent="0.3">
      <c r="C361" s="9"/>
      <c r="D361" s="10" t="s">
        <v>508</v>
      </c>
      <c r="E361">
        <f>'SHW q '!M363</f>
        <v>0.53852153663187963</v>
      </c>
      <c r="F361">
        <f t="shared" si="32"/>
        <v>-0.61892778944005622</v>
      </c>
      <c r="G361">
        <f t="shared" si="30"/>
        <v>-0.37302790174494926</v>
      </c>
      <c r="H361">
        <f t="shared" si="33"/>
        <v>0.68864601815033655</v>
      </c>
      <c r="I361">
        <f>'CAPE calculation'!P562</f>
        <v>0.90189124908087936</v>
      </c>
      <c r="J361">
        <f t="shared" si="34"/>
        <v>-0.10326133261740987</v>
      </c>
      <c r="K361">
        <f t="shared" si="31"/>
        <v>-9.7392869148073893E-2</v>
      </c>
      <c r="L361">
        <f t="shared" si="35"/>
        <v>0.90719952540803828</v>
      </c>
      <c r="M361">
        <f>'SHW q '!U363</f>
        <v>0.69736776265687883</v>
      </c>
    </row>
    <row r="362" spans="3:13" ht="14.4" x14ac:dyDescent="0.3">
      <c r="C362" s="9">
        <f>C358+1</f>
        <v>1989</v>
      </c>
      <c r="D362" s="10" t="s">
        <v>505</v>
      </c>
      <c r="E362">
        <f>'SHW q '!M364</f>
        <v>0.5362200754986769</v>
      </c>
      <c r="F362">
        <f t="shared" si="32"/>
        <v>-0.62321061356284113</v>
      </c>
      <c r="G362">
        <f t="shared" si="30"/>
        <v>-0.37731072586773418</v>
      </c>
      <c r="H362">
        <f t="shared" si="33"/>
        <v>0.68570297513812872</v>
      </c>
      <c r="I362">
        <f>'CAPE calculation'!P563</f>
        <v>0.93899298631412198</v>
      </c>
      <c r="J362">
        <f t="shared" si="34"/>
        <v>-6.2947269115803714E-2</v>
      </c>
      <c r="K362">
        <f t="shared" si="31"/>
        <v>-5.7078805646467737E-2</v>
      </c>
      <c r="L362">
        <f t="shared" si="35"/>
        <v>0.94451963295328067</v>
      </c>
      <c r="M362">
        <f>'SHW q '!U364</f>
        <v>0.69446517482105297</v>
      </c>
    </row>
    <row r="363" spans="3:13" ht="14.4" x14ac:dyDescent="0.3">
      <c r="C363" s="9"/>
      <c r="D363" s="10" t="s">
        <v>506</v>
      </c>
      <c r="E363">
        <f>'SHW q '!M365</f>
        <v>0.56506906135978519</v>
      </c>
      <c r="F363">
        <f t="shared" si="32"/>
        <v>-0.57080732281028379</v>
      </c>
      <c r="G363">
        <f t="shared" si="30"/>
        <v>-0.32490743511517683</v>
      </c>
      <c r="H363">
        <f t="shared" si="33"/>
        <v>0.72259423739883955</v>
      </c>
      <c r="I363">
        <f>'CAPE calculation'!P564</f>
        <v>1.021984211497841</v>
      </c>
      <c r="J363">
        <f t="shared" si="34"/>
        <v>2.1746043029931855E-2</v>
      </c>
      <c r="K363">
        <f t="shared" si="31"/>
        <v>2.7614506499267832E-2</v>
      </c>
      <c r="L363">
        <f t="shared" si="35"/>
        <v>1.027999320971575</v>
      </c>
      <c r="M363">
        <f>'SHW q '!U365</f>
        <v>0.73191289876048427</v>
      </c>
    </row>
    <row r="364" spans="3:13" ht="14.4" x14ac:dyDescent="0.3">
      <c r="C364" s="9"/>
      <c r="D364" s="10" t="s">
        <v>507</v>
      </c>
      <c r="E364">
        <f>'SHW q '!M366</f>
        <v>0.60381676179992483</v>
      </c>
      <c r="F364">
        <f t="shared" si="32"/>
        <v>-0.50448450157811175</v>
      </c>
      <c r="G364">
        <f t="shared" si="30"/>
        <v>-0.2585846138830048</v>
      </c>
      <c r="H364">
        <f t="shared" si="33"/>
        <v>0.77214369420881734</v>
      </c>
      <c r="I364">
        <f>'CAPE calculation'!P565</f>
        <v>1.0887554810110287</v>
      </c>
      <c r="J364">
        <f t="shared" si="34"/>
        <v>8.5035283395581182E-2</v>
      </c>
      <c r="K364">
        <f t="shared" si="31"/>
        <v>9.0903746864917159E-2</v>
      </c>
      <c r="L364">
        <f t="shared" si="35"/>
        <v>1.0951635872564383</v>
      </c>
      <c r="M364">
        <f>'SHW q '!U366</f>
        <v>0.78218993008511939</v>
      </c>
    </row>
    <row r="365" spans="3:13" ht="14.4" x14ac:dyDescent="0.3">
      <c r="C365" s="9"/>
      <c r="D365" s="10" t="s">
        <v>508</v>
      </c>
      <c r="E365">
        <f>'SHW q '!M367</f>
        <v>0.62941933418805429</v>
      </c>
      <c r="F365">
        <f t="shared" si="32"/>
        <v>-0.46295757638058443</v>
      </c>
      <c r="G365">
        <f t="shared" si="30"/>
        <v>-0.21705768868547748</v>
      </c>
      <c r="H365">
        <f t="shared" si="33"/>
        <v>0.80488353529254231</v>
      </c>
      <c r="I365">
        <f>'CAPE calculation'!P566</f>
        <v>1.0848372110778037</v>
      </c>
      <c r="J365">
        <f t="shared" si="34"/>
        <v>8.1429939862923392E-2</v>
      </c>
      <c r="K365">
        <f t="shared" si="31"/>
        <v>8.7298403332259369E-2</v>
      </c>
      <c r="L365">
        <f t="shared" si="35"/>
        <v>1.0912222554966891</v>
      </c>
      <c r="M365">
        <f>'SHW q '!U367</f>
        <v>0.81477833394426513</v>
      </c>
    </row>
    <row r="366" spans="3:13" ht="14.4" x14ac:dyDescent="0.3">
      <c r="C366" s="9">
        <f>C362+1</f>
        <v>1990</v>
      </c>
      <c r="D366" s="10" t="s">
        <v>505</v>
      </c>
      <c r="E366">
        <f>'SHW q '!M368</f>
        <v>0.61430108770025604</v>
      </c>
      <c r="F366">
        <f t="shared" si="32"/>
        <v>-0.48727010018016498</v>
      </c>
      <c r="G366">
        <f t="shared" si="30"/>
        <v>-0.24137021248505802</v>
      </c>
      <c r="H366">
        <f t="shared" si="33"/>
        <v>0.78555075185299272</v>
      </c>
      <c r="I366">
        <f>'CAPE calculation'!P567</f>
        <v>1.0347661055468806</v>
      </c>
      <c r="J366">
        <f t="shared" si="34"/>
        <v>3.4175416200020167E-2</v>
      </c>
      <c r="K366">
        <f t="shared" si="31"/>
        <v>4.0043879669356144E-2</v>
      </c>
      <c r="L366">
        <f t="shared" si="35"/>
        <v>1.0408564456270386</v>
      </c>
      <c r="M366">
        <f>'SHW q '!U368</f>
        <v>0.79496528981433134</v>
      </c>
    </row>
    <row r="367" spans="3:13" ht="14.4" x14ac:dyDescent="0.3">
      <c r="C367" s="9"/>
      <c r="D367" s="10" t="s">
        <v>506</v>
      </c>
      <c r="E367">
        <f>'SHW q '!M369</f>
        <v>0.63400958667018126</v>
      </c>
      <c r="F367">
        <f t="shared" si="32"/>
        <v>-0.45569120372834598</v>
      </c>
      <c r="G367">
        <f t="shared" si="30"/>
        <v>-0.20979131603323903</v>
      </c>
      <c r="H367">
        <f t="shared" si="33"/>
        <v>0.81075341955732383</v>
      </c>
      <c r="I367">
        <f>'CAPE calculation'!P568</f>
        <v>1.0945391746793267</v>
      </c>
      <c r="J367">
        <f t="shared" si="34"/>
        <v>9.0333429646625593E-2</v>
      </c>
      <c r="K367">
        <f t="shared" si="31"/>
        <v>9.620189311596157E-2</v>
      </c>
      <c r="L367">
        <f t="shared" si="35"/>
        <v>1.1009813221067681</v>
      </c>
      <c r="M367">
        <f>'SHW q '!U369</f>
        <v>0.82053470605420098</v>
      </c>
    </row>
    <row r="368" spans="3:13" ht="14.4" x14ac:dyDescent="0.3">
      <c r="C368" s="9"/>
      <c r="D368" s="10" t="s">
        <v>507</v>
      </c>
      <c r="E368">
        <f>'SHW q '!M370</f>
        <v>0.55857028198217529</v>
      </c>
      <c r="F368">
        <f t="shared" si="32"/>
        <v>-0.58237482777747895</v>
      </c>
      <c r="G368">
        <f t="shared" si="30"/>
        <v>-0.336474940082372</v>
      </c>
      <c r="H368">
        <f t="shared" si="33"/>
        <v>0.71428378324463948</v>
      </c>
      <c r="I368">
        <f>'CAPE calculation'!P569</f>
        <v>0.93948871986113514</v>
      </c>
      <c r="J368">
        <f t="shared" si="34"/>
        <v>-6.2419466734878984E-2</v>
      </c>
      <c r="K368">
        <f t="shared" si="31"/>
        <v>-5.6551003265543007E-2</v>
      </c>
      <c r="L368">
        <f t="shared" si="35"/>
        <v>0.9450182842474778</v>
      </c>
      <c r="M368">
        <f>'SHW q '!U370</f>
        <v>0.72220873106827044</v>
      </c>
    </row>
    <row r="369" spans="3:13" ht="14.4" x14ac:dyDescent="0.3">
      <c r="C369" s="9"/>
      <c r="D369" s="10" t="s">
        <v>508</v>
      </c>
      <c r="E369">
        <f>'SHW q '!M371</f>
        <v>0.61621833494678468</v>
      </c>
      <c r="F369">
        <f t="shared" si="32"/>
        <v>-0.48415393839890547</v>
      </c>
      <c r="G369">
        <f t="shared" si="30"/>
        <v>-0.23825405070379851</v>
      </c>
      <c r="H369">
        <f t="shared" si="33"/>
        <v>0.78800247307920279</v>
      </c>
      <c r="I369">
        <f>'CAPE calculation'!P570</f>
        <v>0.97291882661816032</v>
      </c>
      <c r="J369">
        <f t="shared" si="34"/>
        <v>-2.745462615688065E-2</v>
      </c>
      <c r="K369">
        <f t="shared" si="31"/>
        <v>-2.1586162687544673E-2</v>
      </c>
      <c r="L369">
        <f t="shared" si="35"/>
        <v>0.97864515113993344</v>
      </c>
      <c r="M369">
        <f>'SHW q '!U371</f>
        <v>0.79730134155268917</v>
      </c>
    </row>
    <row r="370" spans="3:13" ht="14.4" x14ac:dyDescent="0.3">
      <c r="C370" s="9">
        <f>C366+1</f>
        <v>1991</v>
      </c>
      <c r="D370" s="10" t="s">
        <v>505</v>
      </c>
      <c r="E370">
        <f>'SHW q '!M372</f>
        <v>0.68822472258565848</v>
      </c>
      <c r="F370">
        <f t="shared" si="32"/>
        <v>-0.37363986271610139</v>
      </c>
      <c r="G370">
        <f t="shared" si="30"/>
        <v>-0.12773997502099443</v>
      </c>
      <c r="H370">
        <f t="shared" si="33"/>
        <v>0.88008219274842092</v>
      </c>
      <c r="I370">
        <f>'CAPE calculation'!P571</f>
        <v>1.0937803160453776</v>
      </c>
      <c r="J370">
        <f t="shared" si="34"/>
        <v>8.9639875832765975E-2</v>
      </c>
      <c r="K370">
        <f t="shared" si="31"/>
        <v>9.5508339302101952E-2</v>
      </c>
      <c r="L370">
        <f t="shared" si="35"/>
        <v>1.100217997045934</v>
      </c>
      <c r="M370">
        <f>'SHW q '!U372</f>
        <v>0.89090554885385964</v>
      </c>
    </row>
    <row r="371" spans="3:13" ht="14.4" x14ac:dyDescent="0.3">
      <c r="C371" s="9"/>
      <c r="D371" s="10" t="s">
        <v>506</v>
      </c>
      <c r="E371">
        <f>'SHW q '!M373</f>
        <v>0.68120949237376405</v>
      </c>
      <c r="F371">
        <f t="shared" si="32"/>
        <v>-0.38388539550830203</v>
      </c>
      <c r="G371">
        <f t="shared" si="30"/>
        <v>-0.13798550781319507</v>
      </c>
      <c r="H371">
        <f t="shared" si="33"/>
        <v>0.87111131596224067</v>
      </c>
      <c r="I371">
        <f>'CAPE calculation'!P572</f>
        <v>1.1066222344973045</v>
      </c>
      <c r="J371">
        <f t="shared" si="34"/>
        <v>0.1013123439036442</v>
      </c>
      <c r="K371">
        <f t="shared" si="31"/>
        <v>0.10718080737298018</v>
      </c>
      <c r="L371">
        <f t="shared" si="35"/>
        <v>1.1131354993909113</v>
      </c>
      <c r="M371">
        <f>'SHW q '!U373</f>
        <v>0.88182101719613548</v>
      </c>
    </row>
    <row r="372" spans="3:13" ht="14.4" x14ac:dyDescent="0.3">
      <c r="C372" s="9"/>
      <c r="D372" s="10" t="s">
        <v>507</v>
      </c>
      <c r="E372">
        <f>'SHW q '!M374</f>
        <v>0.72210592683897756</v>
      </c>
      <c r="F372">
        <f t="shared" si="32"/>
        <v>-0.32558343777724513</v>
      </c>
      <c r="G372">
        <f t="shared" si="30"/>
        <v>-7.9683550082138177E-2</v>
      </c>
      <c r="H372">
        <f t="shared" si="33"/>
        <v>0.92340851270419222</v>
      </c>
      <c r="I372">
        <f>'CAPE calculation'!P573</f>
        <v>1.1285125286000703</v>
      </c>
      <c r="J372">
        <f t="shared" si="34"/>
        <v>0.12090041920768606</v>
      </c>
      <c r="K372">
        <f t="shared" si="31"/>
        <v>0.12676888267702205</v>
      </c>
      <c r="L372">
        <f t="shared" si="35"/>
        <v>1.1351546335618103</v>
      </c>
      <c r="M372">
        <f>'SHW q '!U374</f>
        <v>0.93495691313222229</v>
      </c>
    </row>
    <row r="373" spans="3:13" ht="14.4" x14ac:dyDescent="0.3">
      <c r="C373" s="9"/>
      <c r="D373" s="10" t="s">
        <v>508</v>
      </c>
      <c r="E373">
        <f>'SHW q '!M375</f>
        <v>0.82110437218919596</v>
      </c>
      <c r="F373">
        <f t="shared" si="32"/>
        <v>-0.1971050494865445</v>
      </c>
      <c r="G373">
        <f t="shared" si="30"/>
        <v>4.8794838208562452E-2</v>
      </c>
      <c r="H373">
        <f t="shared" si="33"/>
        <v>1.0500049077525564</v>
      </c>
      <c r="I373">
        <f>'CAPE calculation'!P574</f>
        <v>1.1352526738422331</v>
      </c>
      <c r="J373">
        <f t="shared" si="34"/>
        <v>0.12685524628249842</v>
      </c>
      <c r="K373">
        <f t="shared" si="31"/>
        <v>0.1327237097518344</v>
      </c>
      <c r="L373">
        <f t="shared" si="35"/>
        <v>1.1419344493889434</v>
      </c>
      <c r="M373">
        <f>'SHW q '!U375</f>
        <v>1.0629111370905093</v>
      </c>
    </row>
    <row r="374" spans="3:13" ht="14.4" x14ac:dyDescent="0.3">
      <c r="C374" s="9">
        <f>C370+1</f>
        <v>1992</v>
      </c>
      <c r="D374" s="10" t="s">
        <v>505</v>
      </c>
      <c r="E374">
        <f>'SHW q '!M376</f>
        <v>0.83723055182825734</v>
      </c>
      <c r="F374">
        <f t="shared" si="32"/>
        <v>-0.17765579620913496</v>
      </c>
      <c r="G374">
        <f t="shared" si="30"/>
        <v>6.8244091485971992E-2</v>
      </c>
      <c r="H374">
        <f t="shared" si="33"/>
        <v>1.0706266074265807</v>
      </c>
      <c r="I374">
        <f>'CAPE calculation'!P575</f>
        <v>1.1875776099820168</v>
      </c>
      <c r="J374">
        <f t="shared" si="34"/>
        <v>0.17191561056539356</v>
      </c>
      <c r="K374">
        <f t="shared" si="31"/>
        <v>0.17778407403472954</v>
      </c>
      <c r="L374">
        <f t="shared" si="35"/>
        <v>1.1945673552757603</v>
      </c>
      <c r="M374">
        <f>'SHW q '!U376</f>
        <v>1.0835720360016952</v>
      </c>
    </row>
    <row r="375" spans="3:13" ht="14.4" x14ac:dyDescent="0.3">
      <c r="C375" s="9"/>
      <c r="D375" s="10" t="s">
        <v>506</v>
      </c>
      <c r="E375">
        <f>'SHW q '!M377</f>
        <v>0.83590041918957791</v>
      </c>
      <c r="F375">
        <f t="shared" si="32"/>
        <v>-0.17924578879422626</v>
      </c>
      <c r="G375">
        <f t="shared" si="30"/>
        <v>6.6654098900880698E-2</v>
      </c>
      <c r="H375">
        <f t="shared" si="33"/>
        <v>1.0689256716553444</v>
      </c>
      <c r="I375">
        <f>'CAPE calculation'!P576</f>
        <v>1.1892204665468447</v>
      </c>
      <c r="J375">
        <f t="shared" si="34"/>
        <v>0.17329802234255268</v>
      </c>
      <c r="K375">
        <f t="shared" si="31"/>
        <v>0.17916648581188865</v>
      </c>
      <c r="L375">
        <f t="shared" si="35"/>
        <v>1.1962198812287996</v>
      </c>
      <c r="M375">
        <f>'SHW q '!U377</f>
        <v>1.0817662529584988</v>
      </c>
    </row>
    <row r="376" spans="3:13" ht="14.4" x14ac:dyDescent="0.3">
      <c r="C376" s="9"/>
      <c r="D376" s="10" t="s">
        <v>507</v>
      </c>
      <c r="E376">
        <f>'SHW q '!M378</f>
        <v>0.86397715891595184</v>
      </c>
      <c r="F376">
        <f t="shared" si="32"/>
        <v>-0.14620894696740083</v>
      </c>
      <c r="G376">
        <f t="shared" si="30"/>
        <v>9.9690940727706123E-2</v>
      </c>
      <c r="H376">
        <f t="shared" si="33"/>
        <v>1.1048294075321652</v>
      </c>
      <c r="I376">
        <f>'CAPE calculation'!P577</f>
        <v>1.2129250206695905</v>
      </c>
      <c r="J376">
        <f t="shared" si="34"/>
        <v>0.19303481491833629</v>
      </c>
      <c r="K376">
        <f t="shared" si="31"/>
        <v>0.19890327838767227</v>
      </c>
      <c r="L376">
        <f t="shared" si="35"/>
        <v>1.2200639536400575</v>
      </c>
      <c r="M376">
        <f>'SHW q '!U378</f>
        <v>1.1182112139625089</v>
      </c>
    </row>
    <row r="377" spans="3:13" ht="14.4" x14ac:dyDescent="0.3">
      <c r="C377" s="9"/>
      <c r="D377" s="10" t="s">
        <v>508</v>
      </c>
      <c r="E377">
        <f>'SHW q '!M379</f>
        <v>0.9593565521824613</v>
      </c>
      <c r="F377">
        <f t="shared" si="32"/>
        <v>-4.1492477386934665E-2</v>
      </c>
      <c r="G377">
        <f t="shared" si="30"/>
        <v>0.20440741030817228</v>
      </c>
      <c r="H377">
        <f t="shared" si="33"/>
        <v>1.2267978617510646</v>
      </c>
      <c r="I377">
        <f>'CAPE calculation'!P578</f>
        <v>1.2573524569906349</v>
      </c>
      <c r="J377">
        <f t="shared" si="34"/>
        <v>0.22900828568306203</v>
      </c>
      <c r="K377">
        <f t="shared" si="31"/>
        <v>0.23487674915239801</v>
      </c>
      <c r="L377">
        <f t="shared" si="35"/>
        <v>1.2647528772620815</v>
      </c>
      <c r="M377">
        <f>'SHW q '!U379</f>
        <v>1.2420464125723609</v>
      </c>
    </row>
    <row r="378" spans="3:13" ht="14.4" x14ac:dyDescent="0.3">
      <c r="C378" s="9">
        <f>C374+1</f>
        <v>1993</v>
      </c>
      <c r="D378" s="10" t="s">
        <v>505</v>
      </c>
      <c r="E378">
        <f>'SHW q '!M380</f>
        <v>0.9758889888992881</v>
      </c>
      <c r="F378">
        <f t="shared" si="32"/>
        <v>-2.4406439919906146E-2</v>
      </c>
      <c r="G378">
        <f t="shared" si="30"/>
        <v>0.2214934477752008</v>
      </c>
      <c r="H378">
        <f t="shared" si="33"/>
        <v>1.2479390714166452</v>
      </c>
      <c r="I378">
        <f>'CAPE calculation'!P579</f>
        <v>1.281639202661857</v>
      </c>
      <c r="J378">
        <f t="shared" si="34"/>
        <v>0.24813988570765</v>
      </c>
      <c r="K378">
        <f t="shared" si="31"/>
        <v>0.254008349176986</v>
      </c>
      <c r="L378">
        <f t="shared" si="35"/>
        <v>1.2891825678362969</v>
      </c>
      <c r="M378">
        <f>'SHW q '!U380</f>
        <v>1.2635218437161275</v>
      </c>
    </row>
    <row r="379" spans="3:13" ht="14.4" x14ac:dyDescent="0.3">
      <c r="C379" s="9"/>
      <c r="D379" s="10" t="s">
        <v>506</v>
      </c>
      <c r="E379">
        <f>'SHW q '!M381</f>
        <v>0.97236338937835365</v>
      </c>
      <c r="F379">
        <f t="shared" si="32"/>
        <v>-2.8025687003819636E-2</v>
      </c>
      <c r="G379">
        <f t="shared" si="30"/>
        <v>0.21787420069128732</v>
      </c>
      <c r="H379">
        <f t="shared" si="33"/>
        <v>1.2434306350653914</v>
      </c>
      <c r="I379">
        <f>'CAPE calculation'!P580</f>
        <v>1.2664722066500727</v>
      </c>
      <c r="J379">
        <f t="shared" si="34"/>
        <v>0.23623524521293324</v>
      </c>
      <c r="K379">
        <f t="shared" si="31"/>
        <v>0.24210370868226921</v>
      </c>
      <c r="L379">
        <f t="shared" si="35"/>
        <v>1.2739263031837917</v>
      </c>
      <c r="M379">
        <f>'SHW q '!U381</f>
        <v>1.2589766279993511</v>
      </c>
    </row>
    <row r="380" spans="3:13" ht="14.4" x14ac:dyDescent="0.3">
      <c r="C380" s="9"/>
      <c r="D380" s="10" t="s">
        <v>507</v>
      </c>
      <c r="E380">
        <f>'SHW q '!M382</f>
        <v>0.98158524495789801</v>
      </c>
      <c r="F380">
        <f t="shared" si="32"/>
        <v>-1.858641732239465E-2</v>
      </c>
      <c r="G380">
        <f t="shared" si="30"/>
        <v>0.2273134703727123</v>
      </c>
      <c r="H380">
        <f t="shared" si="33"/>
        <v>1.2552232815852125</v>
      </c>
      <c r="I380">
        <f>'CAPE calculation'!P581</f>
        <v>1.2898383493263839</v>
      </c>
      <c r="J380">
        <f t="shared" si="34"/>
        <v>0.25451689992184917</v>
      </c>
      <c r="K380">
        <f t="shared" si="31"/>
        <v>0.26038536339118518</v>
      </c>
      <c r="L380">
        <f t="shared" si="35"/>
        <v>1.2974299723547353</v>
      </c>
      <c r="M380">
        <f>'SHW q '!U382</f>
        <v>1.2711138013185235</v>
      </c>
    </row>
    <row r="381" spans="3:13" ht="14.4" x14ac:dyDescent="0.3">
      <c r="C381" s="9"/>
      <c r="D381" s="10" t="s">
        <v>508</v>
      </c>
      <c r="E381">
        <f>'SHW q '!M383</f>
        <v>0.98003591920701894</v>
      </c>
      <c r="F381">
        <f t="shared" si="32"/>
        <v>-2.0166055737136687E-2</v>
      </c>
      <c r="G381">
        <f t="shared" si="30"/>
        <v>0.22573383195797025</v>
      </c>
      <c r="H381">
        <f t="shared" si="33"/>
        <v>1.2532420478989357</v>
      </c>
      <c r="I381">
        <f>'CAPE calculation'!P582</f>
        <v>1.299991878713598</v>
      </c>
      <c r="J381">
        <f t="shared" si="34"/>
        <v>0.26235801730459141</v>
      </c>
      <c r="K381">
        <f t="shared" si="31"/>
        <v>0.26822648077392741</v>
      </c>
      <c r="L381">
        <f t="shared" si="35"/>
        <v>1.3076432625387617</v>
      </c>
      <c r="M381">
        <f>'SHW q '!U383</f>
        <v>1.2692297094318596</v>
      </c>
    </row>
    <row r="382" spans="3:13" ht="14.4" x14ac:dyDescent="0.3">
      <c r="C382" s="9">
        <f>C378+1</f>
        <v>1994</v>
      </c>
      <c r="D382" s="10" t="s">
        <v>505</v>
      </c>
      <c r="E382">
        <f>'SHW q '!M384</f>
        <v>0.93893409691547713</v>
      </c>
      <c r="F382">
        <f t="shared" si="32"/>
        <v>-6.3009986565474727E-2</v>
      </c>
      <c r="G382">
        <f t="shared" si="30"/>
        <v>0.18288990112963222</v>
      </c>
      <c r="H382">
        <f t="shared" si="33"/>
        <v>1.2006822070487055</v>
      </c>
      <c r="I382">
        <f>'CAPE calculation'!P583</f>
        <v>1.2800402230219945</v>
      </c>
      <c r="J382">
        <f t="shared" si="34"/>
        <v>0.24689150167372803</v>
      </c>
      <c r="K382">
        <f t="shared" si="31"/>
        <v>0.25275996514306404</v>
      </c>
      <c r="L382">
        <f t="shared" si="35"/>
        <v>1.2875741770553699</v>
      </c>
      <c r="M382">
        <f>'SHW q '!U384</f>
        <v>1.2156591027196282</v>
      </c>
    </row>
    <row r="383" spans="3:13" ht="14.4" x14ac:dyDescent="0.3">
      <c r="C383" s="9"/>
      <c r="D383" s="10" t="s">
        <v>506</v>
      </c>
      <c r="E383">
        <f>'SHW q '!M385</f>
        <v>0.90401983132278263</v>
      </c>
      <c r="F383">
        <f t="shared" si="32"/>
        <v>-0.1009039815266166</v>
      </c>
      <c r="G383">
        <f t="shared" si="30"/>
        <v>0.14499590616849034</v>
      </c>
      <c r="H383">
        <f t="shared" si="33"/>
        <v>1.1560348376464897</v>
      </c>
      <c r="I383">
        <f>'CAPE calculation'!P584</f>
        <v>1.2462424489702482</v>
      </c>
      <c r="J383">
        <f t="shared" si="34"/>
        <v>0.22013298327475134</v>
      </c>
      <c r="K383">
        <f t="shared" si="31"/>
        <v>0.22600144674408731</v>
      </c>
      <c r="L383">
        <f t="shared" si="35"/>
        <v>1.2535774788826806</v>
      </c>
      <c r="M383">
        <f>'SHW q '!U385</f>
        <v>1.1703461313210539</v>
      </c>
    </row>
    <row r="384" spans="3:13" ht="14.4" x14ac:dyDescent="0.3">
      <c r="C384" s="9"/>
      <c r="D384" s="10" t="s">
        <v>507</v>
      </c>
      <c r="E384">
        <f>'SHW q '!M386</f>
        <v>0.92637642013592514</v>
      </c>
      <c r="F384">
        <f t="shared" si="32"/>
        <v>-7.6474625708496613E-2</v>
      </c>
      <c r="G384">
        <f t="shared" si="30"/>
        <v>0.16942526198661034</v>
      </c>
      <c r="H384">
        <f t="shared" si="33"/>
        <v>1.1846238072945487</v>
      </c>
      <c r="I384">
        <f>'CAPE calculation'!P585</f>
        <v>1.2634481275268263</v>
      </c>
      <c r="J384">
        <f t="shared" si="34"/>
        <v>0.23384459241437119</v>
      </c>
      <c r="K384">
        <f t="shared" si="31"/>
        <v>0.23971305588370717</v>
      </c>
      <c r="L384">
        <f t="shared" si="35"/>
        <v>1.2708844251877458</v>
      </c>
      <c r="M384">
        <f>'SHW q '!U386</f>
        <v>1.1994082528696686</v>
      </c>
    </row>
    <row r="385" spans="3:13" ht="14.4" x14ac:dyDescent="0.3">
      <c r="C385" s="9"/>
      <c r="D385" s="10" t="s">
        <v>508</v>
      </c>
      <c r="E385">
        <f>'SHW q '!M387</f>
        <v>0.89910953754984024</v>
      </c>
      <c r="F385">
        <f t="shared" si="32"/>
        <v>-0.1063504081621873</v>
      </c>
      <c r="G385">
        <f t="shared" si="30"/>
        <v>0.13954947953291966</v>
      </c>
      <c r="H385">
        <f t="shared" si="33"/>
        <v>1.149755693685351</v>
      </c>
      <c r="I385">
        <f>'CAPE calculation'!P586</f>
        <v>1.222309996880218</v>
      </c>
      <c r="J385">
        <f t="shared" si="34"/>
        <v>0.20074250851280159</v>
      </c>
      <c r="K385">
        <f t="shared" si="31"/>
        <v>0.20661097198213757</v>
      </c>
      <c r="L385">
        <f t="shared" si="35"/>
        <v>1.2295041671612816</v>
      </c>
      <c r="M385">
        <f>'SHW q '!U387</f>
        <v>1.1641369971733171</v>
      </c>
    </row>
    <row r="386" spans="3:13" ht="14.4" x14ac:dyDescent="0.3">
      <c r="C386" s="9">
        <f>C382+1</f>
        <v>1995</v>
      </c>
      <c r="D386" s="10" t="s">
        <v>505</v>
      </c>
      <c r="E386">
        <f>'SHW q '!M388</f>
        <v>0.94239627564449935</v>
      </c>
      <c r="F386">
        <f t="shared" si="32"/>
        <v>-5.93294180827562E-2</v>
      </c>
      <c r="G386">
        <f t="shared" si="30"/>
        <v>0.18657046961235074</v>
      </c>
      <c r="H386">
        <f t="shared" si="33"/>
        <v>1.2051095426958138</v>
      </c>
      <c r="I386">
        <f>'CAPE calculation'!P587</f>
        <v>1.2993477898547345</v>
      </c>
      <c r="J386">
        <f t="shared" si="34"/>
        <v>0.26186243846213836</v>
      </c>
      <c r="K386">
        <f t="shared" si="31"/>
        <v>0.26773090193147436</v>
      </c>
      <c r="L386">
        <f t="shared" si="35"/>
        <v>1.3069953827553877</v>
      </c>
      <c r="M386">
        <f>'SHW q '!U388</f>
        <v>1.2203881584645495</v>
      </c>
    </row>
    <row r="387" spans="3:13" ht="14.4" x14ac:dyDescent="0.3">
      <c r="C387" s="9"/>
      <c r="D387" s="10" t="s">
        <v>506</v>
      </c>
      <c r="E387">
        <f>'SHW q '!M389</f>
        <v>0.98600273056699872</v>
      </c>
      <c r="F387">
        <f t="shared" si="32"/>
        <v>-1.4096155045609347E-2</v>
      </c>
      <c r="G387">
        <f t="shared" si="30"/>
        <v>0.23180373264949761</v>
      </c>
      <c r="H387">
        <f t="shared" si="33"/>
        <v>1.2608722364886134</v>
      </c>
      <c r="I387">
        <f>'CAPE calculation'!P588</f>
        <v>1.396569547649656</v>
      </c>
      <c r="J387">
        <f t="shared" si="34"/>
        <v>0.33401890655914773</v>
      </c>
      <c r="K387">
        <f t="shared" si="31"/>
        <v>0.33988737002848374</v>
      </c>
      <c r="L387">
        <f t="shared" si="35"/>
        <v>1.4047893602673909</v>
      </c>
      <c r="M387">
        <f>'SHW q '!U389</f>
        <v>1.2771346444950051</v>
      </c>
    </row>
    <row r="388" spans="3:13" ht="14.4" x14ac:dyDescent="0.3">
      <c r="C388" s="9"/>
      <c r="D388" s="10" t="s">
        <v>507</v>
      </c>
      <c r="E388">
        <f>'SHW q '!M390</f>
        <v>1.0309230060593459</v>
      </c>
      <c r="F388">
        <f t="shared" si="32"/>
        <v>3.0454523351303581E-2</v>
      </c>
      <c r="G388">
        <f t="shared" si="30"/>
        <v>0.27635441104641056</v>
      </c>
      <c r="H388">
        <f t="shared" si="33"/>
        <v>1.318315006643165</v>
      </c>
      <c r="I388">
        <f>'CAPE calculation'!P589</f>
        <v>1.4741960717229583</v>
      </c>
      <c r="J388">
        <f t="shared" si="34"/>
        <v>0.38811280508557644</v>
      </c>
      <c r="K388">
        <f t="shared" si="31"/>
        <v>0.39398126855491244</v>
      </c>
      <c r="L388">
        <f t="shared" si="35"/>
        <v>1.4828727720647041</v>
      </c>
      <c r="M388">
        <f>'SHW q '!U390</f>
        <v>1.3355542043560236</v>
      </c>
    </row>
    <row r="389" spans="3:13" ht="14.4" x14ac:dyDescent="0.3">
      <c r="C389" s="9"/>
      <c r="D389" s="10" t="s">
        <v>508</v>
      </c>
      <c r="E389">
        <f>'SHW q '!M391</f>
        <v>1.0691904101128251</v>
      </c>
      <c r="F389">
        <f t="shared" si="32"/>
        <v>6.6901736025067937E-2</v>
      </c>
      <c r="G389">
        <f t="shared" si="30"/>
        <v>0.31280162372017489</v>
      </c>
      <c r="H389">
        <f t="shared" si="33"/>
        <v>1.3672502741000589</v>
      </c>
      <c r="I389">
        <f>'CAPE calculation'!P590</f>
        <v>1.5429798473411351</v>
      </c>
      <c r="J389">
        <f t="shared" si="34"/>
        <v>0.43371551259653257</v>
      </c>
      <c r="K389">
        <f t="shared" si="31"/>
        <v>0.43958397606586858</v>
      </c>
      <c r="L389">
        <f t="shared" si="35"/>
        <v>1.5520613894952155</v>
      </c>
      <c r="M389">
        <f>'SHW q '!U391</f>
        <v>1.3843187243975634</v>
      </c>
    </row>
    <row r="390" spans="3:13" ht="14.4" x14ac:dyDescent="0.3">
      <c r="C390" s="9">
        <f>C386+1</f>
        <v>1996</v>
      </c>
      <c r="D390" s="10" t="s">
        <v>505</v>
      </c>
      <c r="E390">
        <f>'SHW q '!M392</f>
        <v>1.0941522992365871</v>
      </c>
      <c r="F390">
        <f t="shared" si="32"/>
        <v>8.9979907506680779E-2</v>
      </c>
      <c r="G390">
        <f t="shared" ref="G390:G453" si="36">F390-$F$503</f>
        <v>0.33587979520178773</v>
      </c>
      <c r="H390">
        <f t="shared" si="33"/>
        <v>1.3991708276550776</v>
      </c>
      <c r="I390">
        <f>'CAPE calculation'!P591</f>
        <v>1.5817566141283983</v>
      </c>
      <c r="J390">
        <f t="shared" si="34"/>
        <v>0.45853601056189142</v>
      </c>
      <c r="K390">
        <f t="shared" ref="K390:K453" si="37">J390-$J$503</f>
        <v>0.46440447403122742</v>
      </c>
      <c r="L390">
        <f t="shared" si="35"/>
        <v>1.5910663853437879</v>
      </c>
      <c r="M390">
        <f>'SHW q '!U392</f>
        <v>1.416765096528215</v>
      </c>
    </row>
    <row r="391" spans="3:13" ht="14.4" x14ac:dyDescent="0.3">
      <c r="C391" s="9"/>
      <c r="D391" s="10" t="s">
        <v>506</v>
      </c>
      <c r="E391">
        <f>'SHW q '!M393</f>
        <v>1.124192691163435</v>
      </c>
      <c r="F391">
        <f t="shared" ref="F391:F454" si="38">LN(E391)</f>
        <v>0.11706517019789607</v>
      </c>
      <c r="G391">
        <f t="shared" si="36"/>
        <v>0.36296505789300304</v>
      </c>
      <c r="H391">
        <f t="shared" ref="H391:H454" si="39">EXP(G391)</f>
        <v>1.4375856260928244</v>
      </c>
      <c r="I391">
        <f>'CAPE calculation'!P592</f>
        <v>1.6036126266846038</v>
      </c>
      <c r="J391">
        <f t="shared" ref="J391:J454" si="40">LN(I391)</f>
        <v>0.47225897571667946</v>
      </c>
      <c r="K391">
        <f t="shared" si="37"/>
        <v>0.47812743918601547</v>
      </c>
      <c r="L391">
        <f t="shared" ref="L391:L454" si="41">EXP(K391)</f>
        <v>1.6130510361966577</v>
      </c>
      <c r="M391">
        <f>'SHW q '!U393</f>
        <v>1.4557669192593807</v>
      </c>
    </row>
    <row r="392" spans="3:13" ht="14.4" x14ac:dyDescent="0.3">
      <c r="C392" s="9"/>
      <c r="D392" s="10" t="s">
        <v>507</v>
      </c>
      <c r="E392">
        <f>'SHW q '!M394</f>
        <v>1.12126093890658</v>
      </c>
      <c r="F392">
        <f t="shared" si="38"/>
        <v>0.11445389033576993</v>
      </c>
      <c r="G392">
        <f t="shared" si="36"/>
        <v>0.36035377803087687</v>
      </c>
      <c r="H392">
        <f t="shared" si="39"/>
        <v>1.4338365847257628</v>
      </c>
      <c r="I392">
        <f>'CAPE calculation'!P593</f>
        <v>1.5869245832959595</v>
      </c>
      <c r="J392">
        <f t="shared" si="40"/>
        <v>0.46179791886244675</v>
      </c>
      <c r="K392">
        <f t="shared" si="37"/>
        <v>0.46766638233178276</v>
      </c>
      <c r="L392">
        <f t="shared" si="41"/>
        <v>1.5962647717134446</v>
      </c>
      <c r="M392">
        <f>'SHW q '!U394</f>
        <v>1.4519536268492113</v>
      </c>
    </row>
    <row r="393" spans="3:13" ht="14.4" x14ac:dyDescent="0.3">
      <c r="C393" s="9"/>
      <c r="D393" s="10" t="s">
        <v>508</v>
      </c>
      <c r="E393">
        <f>'SHW q '!M395</f>
        <v>1.0799725623191951</v>
      </c>
      <c r="F393">
        <f t="shared" si="38"/>
        <v>7.6935635553404741E-2</v>
      </c>
      <c r="G393">
        <f t="shared" si="36"/>
        <v>0.32283552324851172</v>
      </c>
      <c r="H393">
        <f t="shared" si="39"/>
        <v>1.3810381835501562</v>
      </c>
      <c r="I393">
        <f>'CAPE calculation'!P594</f>
        <v>1.7134248712432862</v>
      </c>
      <c r="J393">
        <f t="shared" si="40"/>
        <v>0.53849421616749604</v>
      </c>
      <c r="K393">
        <f t="shared" si="37"/>
        <v>0.54436267963683205</v>
      </c>
      <c r="L393">
        <f t="shared" si="41"/>
        <v>1.7235096045098028</v>
      </c>
      <c r="M393">
        <f>'SHW q '!U395</f>
        <v>1.3977811449102531</v>
      </c>
    </row>
    <row r="394" spans="3:13" ht="14.4" x14ac:dyDescent="0.3">
      <c r="C394" s="9">
        <f>C390+1</f>
        <v>1997</v>
      </c>
      <c r="D394" s="10" t="s">
        <v>505</v>
      </c>
      <c r="E394">
        <f>'SHW q '!M396</f>
        <v>1.0486871542770899</v>
      </c>
      <c r="F394">
        <f t="shared" si="38"/>
        <v>4.7539052595720659E-2</v>
      </c>
      <c r="G394">
        <f t="shared" si="36"/>
        <v>0.29343894029082762</v>
      </c>
      <c r="H394">
        <f t="shared" si="39"/>
        <v>1.3410312939294506</v>
      </c>
      <c r="I394">
        <f>'CAPE calculation'!P595</f>
        <v>1.7821731280774133</v>
      </c>
      <c r="J394">
        <f t="shared" si="40"/>
        <v>0.57783347813275476</v>
      </c>
      <c r="K394">
        <f t="shared" si="37"/>
        <v>0.58370194160209077</v>
      </c>
      <c r="L394">
        <f t="shared" si="41"/>
        <v>1.7926624941027662</v>
      </c>
      <c r="M394">
        <f>'SHW q '!U396</f>
        <v>1.3591679474249625</v>
      </c>
    </row>
    <row r="395" spans="3:13" ht="14.4" x14ac:dyDescent="0.3">
      <c r="C395" s="9"/>
      <c r="D395" s="10" t="s">
        <v>506</v>
      </c>
      <c r="E395">
        <f>'SHW q '!M397</f>
        <v>1.1572141449646729</v>
      </c>
      <c r="F395">
        <f t="shared" si="38"/>
        <v>0.14601551748505517</v>
      </c>
      <c r="G395">
        <f t="shared" si="36"/>
        <v>0.3919154051801621</v>
      </c>
      <c r="H395">
        <f t="shared" si="39"/>
        <v>1.4798125216334987</v>
      </c>
      <c r="I395">
        <f>'CAPE calculation'!P596</f>
        <v>1.9351823660608845</v>
      </c>
      <c r="J395">
        <f t="shared" si="40"/>
        <v>0.66020156806716424</v>
      </c>
      <c r="K395">
        <f t="shared" si="37"/>
        <v>0.66607003153650024</v>
      </c>
      <c r="L395">
        <f t="shared" si="41"/>
        <v>1.9465723011034575</v>
      </c>
      <c r="M395">
        <f>'SHW q '!U397</f>
        <v>1.4995223603007126</v>
      </c>
    </row>
    <row r="396" spans="3:13" ht="14.4" x14ac:dyDescent="0.3">
      <c r="C396" s="9"/>
      <c r="D396" s="10" t="s">
        <v>507</v>
      </c>
      <c r="E396">
        <f>'SHW q '!M398</f>
        <v>1.1937622997412209</v>
      </c>
      <c r="F396">
        <f t="shared" si="38"/>
        <v>0.17710991620786598</v>
      </c>
      <c r="G396">
        <f t="shared" si="36"/>
        <v>0.42300980390297294</v>
      </c>
      <c r="H396">
        <f t="shared" si="39"/>
        <v>1.526549262033942</v>
      </c>
      <c r="I396">
        <f>'CAPE calculation'!P597</f>
        <v>2.0255584505276709</v>
      </c>
      <c r="J396">
        <f t="shared" si="40"/>
        <v>0.70584544057708509</v>
      </c>
      <c r="K396">
        <f t="shared" si="37"/>
        <v>0.7117139040464211</v>
      </c>
      <c r="L396">
        <f t="shared" si="41"/>
        <v>2.0374803135939445</v>
      </c>
      <c r="M396">
        <f>'SHW q '!U398</f>
        <v>1.5447969788132498</v>
      </c>
    </row>
    <row r="397" spans="3:13" ht="14.4" x14ac:dyDescent="0.3">
      <c r="C397" s="9"/>
      <c r="D397" s="10" t="s">
        <v>508</v>
      </c>
      <c r="E397">
        <f>'SHW q '!M399</f>
        <v>1.1626786611032889</v>
      </c>
      <c r="F397">
        <f t="shared" si="38"/>
        <v>0.1507265336413128</v>
      </c>
      <c r="G397">
        <f t="shared" si="36"/>
        <v>0.39662642133641979</v>
      </c>
      <c r="H397">
        <f t="shared" si="39"/>
        <v>1.4868003893862205</v>
      </c>
      <c r="I397">
        <f>'CAPE calculation'!P598</f>
        <v>2.0520494220208043</v>
      </c>
      <c r="J397">
        <f t="shared" si="40"/>
        <v>0.71883901182394905</v>
      </c>
      <c r="K397">
        <f t="shared" si="37"/>
        <v>0.72470747529328505</v>
      </c>
      <c r="L397">
        <f t="shared" si="41"/>
        <v>2.0641272034386571</v>
      </c>
      <c r="M397">
        <f>'SHW q '!U399</f>
        <v>1.5064464155707693</v>
      </c>
    </row>
    <row r="398" spans="3:13" ht="14.4" x14ac:dyDescent="0.3">
      <c r="C398" s="9">
        <f>C394+1</f>
        <v>1998</v>
      </c>
      <c r="D398" s="10" t="s">
        <v>505</v>
      </c>
      <c r="E398">
        <f>'SHW q '!M400</f>
        <v>1.2734040527571961</v>
      </c>
      <c r="F398">
        <f t="shared" si="38"/>
        <v>0.24169367122270322</v>
      </c>
      <c r="G398">
        <f t="shared" si="36"/>
        <v>0.4875935589178102</v>
      </c>
      <c r="H398">
        <f t="shared" si="39"/>
        <v>1.6283928696935084</v>
      </c>
      <c r="I398">
        <f>'CAPE calculation'!P599</f>
        <v>2.2582072116049021</v>
      </c>
      <c r="J398">
        <f t="shared" si="40"/>
        <v>0.81457122927831671</v>
      </c>
      <c r="K398">
        <f t="shared" si="37"/>
        <v>0.82043969274765272</v>
      </c>
      <c r="L398">
        <f t="shared" si="41"/>
        <v>2.2714983793542269</v>
      </c>
      <c r="M398">
        <f>'SHW q '!U400</f>
        <v>1.6527255653365269</v>
      </c>
    </row>
    <row r="399" spans="3:13" ht="14.4" x14ac:dyDescent="0.3">
      <c r="C399" s="9"/>
      <c r="D399" s="10" t="s">
        <v>506</v>
      </c>
      <c r="E399">
        <f>'SHW q '!M401</f>
        <v>1.2765598411188208</v>
      </c>
      <c r="F399">
        <f t="shared" si="38"/>
        <v>0.24416883565961844</v>
      </c>
      <c r="G399">
        <f t="shared" si="36"/>
        <v>0.4900687233547254</v>
      </c>
      <c r="H399">
        <f t="shared" si="39"/>
        <v>1.6324284020567079</v>
      </c>
      <c r="I399">
        <f>'CAPE calculation'!P600</f>
        <v>2.2948124341872185</v>
      </c>
      <c r="J399">
        <f t="shared" si="40"/>
        <v>0.8306511121495932</v>
      </c>
      <c r="K399">
        <f t="shared" si="37"/>
        <v>0.8365195756189292</v>
      </c>
      <c r="L399">
        <f t="shared" si="41"/>
        <v>2.3083190499040027</v>
      </c>
      <c r="M399">
        <f>'SHW q '!U401</f>
        <v>1.6559844721677874</v>
      </c>
    </row>
    <row r="400" spans="3:13" ht="14.4" x14ac:dyDescent="0.3">
      <c r="C400" s="9"/>
      <c r="D400" s="10" t="s">
        <v>507</v>
      </c>
      <c r="E400">
        <f>'SHW q '!M402</f>
        <v>1.1877869202337299</v>
      </c>
      <c r="F400">
        <f t="shared" si="38"/>
        <v>0.17209184478089382</v>
      </c>
      <c r="G400">
        <f t="shared" si="36"/>
        <v>0.41799173247600074</v>
      </c>
      <c r="H400">
        <f t="shared" si="39"/>
        <v>1.5189081167410219</v>
      </c>
      <c r="I400">
        <f>'CAPE calculation'!P601</f>
        <v>2.0936579150591799</v>
      </c>
      <c r="J400">
        <f t="shared" si="40"/>
        <v>0.73891273475679542</v>
      </c>
      <c r="K400">
        <f t="shared" si="37"/>
        <v>0.74478119822613142</v>
      </c>
      <c r="L400">
        <f t="shared" si="41"/>
        <v>2.1059805922766421</v>
      </c>
      <c r="M400">
        <f>'SHW q '!U402</f>
        <v>1.5416903446947101</v>
      </c>
    </row>
    <row r="401" spans="3:13" ht="14.4" x14ac:dyDescent="0.3">
      <c r="C401" s="9"/>
      <c r="D401" s="10" t="s">
        <v>508</v>
      </c>
      <c r="E401">
        <f>'SHW q '!M403</f>
        <v>1.3282589139736061</v>
      </c>
      <c r="F401">
        <f t="shared" si="38"/>
        <v>0.28386899739254068</v>
      </c>
      <c r="G401">
        <f t="shared" si="36"/>
        <v>0.52976888508764763</v>
      </c>
      <c r="H401">
        <f t="shared" si="39"/>
        <v>1.6985397053969289</v>
      </c>
      <c r="I401">
        <f>'CAPE calculation'!P602</f>
        <v>2.4263306414206181</v>
      </c>
      <c r="J401">
        <f t="shared" si="40"/>
        <v>0.88638009201030743</v>
      </c>
      <c r="K401">
        <f t="shared" si="37"/>
        <v>0.89224855547964343</v>
      </c>
      <c r="L401">
        <f t="shared" si="41"/>
        <v>2.440611336037446</v>
      </c>
      <c r="M401">
        <f>'SHW q '!U403</f>
        <v>1.7201692422263049</v>
      </c>
    </row>
    <row r="402" spans="3:13" ht="14.4" x14ac:dyDescent="0.3">
      <c r="C402" s="9">
        <f>C398+1</f>
        <v>1999</v>
      </c>
      <c r="D402" s="10" t="s">
        <v>505</v>
      </c>
      <c r="E402">
        <f>'SHW q '!M404</f>
        <v>1.3551666343680511</v>
      </c>
      <c r="F402">
        <f t="shared" si="38"/>
        <v>0.30392442416396009</v>
      </c>
      <c r="G402">
        <f t="shared" si="36"/>
        <v>0.54982431185906711</v>
      </c>
      <c r="H402">
        <f t="shared" si="39"/>
        <v>1.732948532614927</v>
      </c>
      <c r="I402">
        <f>'CAPE calculation'!P603</f>
        <v>2.5867219781972728</v>
      </c>
      <c r="J402">
        <f t="shared" si="40"/>
        <v>0.95039142862208559</v>
      </c>
      <c r="K402">
        <f t="shared" si="37"/>
        <v>0.95625989209142159</v>
      </c>
      <c r="L402">
        <f t="shared" si="41"/>
        <v>2.6019466907729849</v>
      </c>
      <c r="M402">
        <f>'SHW q '!U404</f>
        <v>1.7514544042634419</v>
      </c>
    </row>
    <row r="403" spans="3:13" ht="14.4" x14ac:dyDescent="0.3">
      <c r="C403" s="9"/>
      <c r="D403" s="10" t="s">
        <v>506</v>
      </c>
      <c r="E403">
        <f>'SHW q '!M405</f>
        <v>1.4282902392934111</v>
      </c>
      <c r="F403">
        <f t="shared" si="38"/>
        <v>0.35647809207006237</v>
      </c>
      <c r="G403">
        <f t="shared" si="36"/>
        <v>0.60237797976516938</v>
      </c>
      <c r="H403">
        <f t="shared" si="39"/>
        <v>1.8264569179612125</v>
      </c>
      <c r="I403">
        <f>'CAPE calculation'!P604</f>
        <v>2.6385782836675844</v>
      </c>
      <c r="J403">
        <f t="shared" si="40"/>
        <v>0.97024024318565427</v>
      </c>
      <c r="K403">
        <f t="shared" si="37"/>
        <v>0.97610870665499028</v>
      </c>
      <c r="L403">
        <f t="shared" si="41"/>
        <v>2.6541082077630027</v>
      </c>
      <c r="M403">
        <f>'SHW q '!U405</f>
        <v>1.848286544432749</v>
      </c>
    </row>
    <row r="404" spans="3:13" ht="14.4" x14ac:dyDescent="0.3">
      <c r="C404" s="9"/>
      <c r="D404" s="10" t="s">
        <v>507</v>
      </c>
      <c r="E404">
        <f>'SHW q '!M406</f>
        <v>1.3699465796225367</v>
      </c>
      <c r="F404">
        <f t="shared" si="38"/>
        <v>0.31477174610353714</v>
      </c>
      <c r="G404">
        <f t="shared" si="36"/>
        <v>0.56067163379864415</v>
      </c>
      <c r="H404">
        <f t="shared" si="39"/>
        <v>1.7518487060632157</v>
      </c>
      <c r="I404">
        <f>'CAPE calculation'!P605</f>
        <v>2.5850140906054557</v>
      </c>
      <c r="J404">
        <f t="shared" si="40"/>
        <v>0.94973095885673775</v>
      </c>
      <c r="K404">
        <f t="shared" si="37"/>
        <v>0.95559942232607376</v>
      </c>
      <c r="L404">
        <f t="shared" si="41"/>
        <v>2.6002287510387587</v>
      </c>
      <c r="M404">
        <f>'SHW q '!U406</f>
        <v>1.7735244944033437</v>
      </c>
    </row>
    <row r="405" spans="3:13" ht="14.4" x14ac:dyDescent="0.3">
      <c r="C405" s="9"/>
      <c r="D405" s="10" t="s">
        <v>508</v>
      </c>
      <c r="E405">
        <f>'SHW q '!M407</f>
        <v>1.5305283609703619</v>
      </c>
      <c r="F405">
        <f t="shared" si="38"/>
        <v>0.42561300975785044</v>
      </c>
      <c r="G405">
        <f t="shared" si="36"/>
        <v>0.67151289745295739</v>
      </c>
      <c r="H405">
        <f t="shared" si="39"/>
        <v>1.9571961189156386</v>
      </c>
      <c r="I405">
        <f>'CAPE calculation'!P606</f>
        <v>2.7663995084629645</v>
      </c>
      <c r="J405">
        <f t="shared" si="40"/>
        <v>1.0175466582657586</v>
      </c>
      <c r="K405">
        <f t="shared" si="37"/>
        <v>1.0234151217350946</v>
      </c>
      <c r="L405">
        <f t="shared" si="41"/>
        <v>2.7826817520673939</v>
      </c>
      <c r="M405">
        <f>'SHW q '!U407</f>
        <v>1.9719526277281669</v>
      </c>
    </row>
    <row r="406" spans="3:13" ht="14.4" x14ac:dyDescent="0.3">
      <c r="C406" s="9">
        <f>C402+1</f>
        <v>2000</v>
      </c>
      <c r="D406" s="10" t="s">
        <v>505</v>
      </c>
      <c r="E406">
        <f>'SHW q '!M408</f>
        <v>1.614940741441296</v>
      </c>
      <c r="F406">
        <f t="shared" si="38"/>
        <v>0.47929826339542103</v>
      </c>
      <c r="G406">
        <f t="shared" si="36"/>
        <v>0.72519815109052799</v>
      </c>
      <c r="H406">
        <f t="shared" si="39"/>
        <v>2.0651402692229204</v>
      </c>
      <c r="I406">
        <f>'CAPE calculation'!P607</f>
        <v>2.7088393304915641</v>
      </c>
      <c r="J406">
        <f t="shared" si="40"/>
        <v>0.99652025181715498</v>
      </c>
      <c r="K406">
        <f t="shared" si="37"/>
        <v>1.002388715286491</v>
      </c>
      <c r="L406">
        <f t="shared" si="41"/>
        <v>2.7247827911990266</v>
      </c>
      <c r="M406">
        <f>'SHW q '!U408</f>
        <v>2.0750307852582188</v>
      </c>
    </row>
    <row r="407" spans="3:13" ht="14.4" x14ac:dyDescent="0.3">
      <c r="C407" s="9"/>
      <c r="D407" s="10" t="s">
        <v>506</v>
      </c>
      <c r="E407">
        <f>'SHW q '!M409</f>
        <v>1.5132845382975779</v>
      </c>
      <c r="F407">
        <f t="shared" si="38"/>
        <v>0.41428247944961943</v>
      </c>
      <c r="G407">
        <f t="shared" si="36"/>
        <v>0.66018236714472645</v>
      </c>
      <c r="H407">
        <f t="shared" si="39"/>
        <v>1.9351452091310954</v>
      </c>
      <c r="I407">
        <f>'CAPE calculation'!P608</f>
        <v>2.6864481167727892</v>
      </c>
      <c r="J407">
        <f t="shared" si="40"/>
        <v>0.98821991842730617</v>
      </c>
      <c r="K407">
        <f t="shared" si="37"/>
        <v>0.99408838189664217</v>
      </c>
      <c r="L407">
        <f t="shared" si="41"/>
        <v>2.7022597891412024</v>
      </c>
      <c r="M407">
        <f>'SHW q '!U409</f>
        <v>1.9460036480685285</v>
      </c>
    </row>
    <row r="408" spans="3:13" ht="14.4" x14ac:dyDescent="0.3">
      <c r="C408" s="9"/>
      <c r="D408" s="10" t="s">
        <v>507</v>
      </c>
      <c r="E408">
        <f>'SHW q '!M410</f>
        <v>1.4413544048414202</v>
      </c>
      <c r="F408">
        <f t="shared" si="38"/>
        <v>0.36558323045718333</v>
      </c>
      <c r="G408">
        <f t="shared" si="36"/>
        <v>0.61148311815229028</v>
      </c>
      <c r="H408">
        <f t="shared" si="39"/>
        <v>1.8431630011410258</v>
      </c>
      <c r="I408">
        <f>'CAPE calculation'!P609</f>
        <v>2.635864581716981</v>
      </c>
      <c r="J408">
        <f t="shared" si="40"/>
        <v>0.96921124267913195</v>
      </c>
      <c r="K408">
        <f t="shared" si="37"/>
        <v>0.97507970614846795</v>
      </c>
      <c r="L408">
        <f t="shared" si="41"/>
        <v>2.651378533731688</v>
      </c>
      <c r="M408">
        <f>'SHW q '!U410</f>
        <v>1.8523574551754782</v>
      </c>
    </row>
    <row r="409" spans="3:13" ht="14.4" x14ac:dyDescent="0.3">
      <c r="C409" s="9"/>
      <c r="D409" s="10" t="s">
        <v>508</v>
      </c>
      <c r="E409">
        <f>'SHW q '!M411</f>
        <v>1.2423865563675591</v>
      </c>
      <c r="F409">
        <f t="shared" si="38"/>
        <v>0.21703417209801304</v>
      </c>
      <c r="G409">
        <f t="shared" si="36"/>
        <v>0.46293405979311997</v>
      </c>
      <c r="H409">
        <f t="shared" si="39"/>
        <v>1.588728577870919</v>
      </c>
      <c r="I409">
        <f>'CAPE calculation'!P610</f>
        <v>2.3496933774536632</v>
      </c>
      <c r="J409">
        <f t="shared" si="40"/>
        <v>0.85428484196382248</v>
      </c>
      <c r="K409">
        <f t="shared" si="37"/>
        <v>0.86015330543315849</v>
      </c>
      <c r="L409">
        <f t="shared" si="41"/>
        <v>2.3635230068511439</v>
      </c>
      <c r="M409">
        <f>'SHW q '!U411</f>
        <v>1.6009188258859044</v>
      </c>
    </row>
    <row r="410" spans="3:13" ht="14.4" x14ac:dyDescent="0.3">
      <c r="C410" s="9">
        <f>C406+1</f>
        <v>2001</v>
      </c>
      <c r="D410" s="10" t="s">
        <v>505</v>
      </c>
      <c r="E410">
        <f>'SHW q '!M412</f>
        <v>1.142316303291611</v>
      </c>
      <c r="F410">
        <f t="shared" si="38"/>
        <v>0.13305804599383991</v>
      </c>
      <c r="G410">
        <f t="shared" si="36"/>
        <v>0.37895793368894687</v>
      </c>
      <c r="H410">
        <f t="shared" si="39"/>
        <v>1.4607615855997163</v>
      </c>
      <c r="I410">
        <f>'CAPE calculation'!P611</f>
        <v>2.0398482900659545</v>
      </c>
      <c r="J410">
        <f t="shared" si="40"/>
        <v>0.71287543747598869</v>
      </c>
      <c r="K410">
        <f t="shared" si="37"/>
        <v>0.7187439009453247</v>
      </c>
      <c r="L410">
        <f t="shared" si="41"/>
        <v>2.0518542590785018</v>
      </c>
      <c r="M410">
        <f>'SHW q '!U412</f>
        <v>1.4766627549039517</v>
      </c>
    </row>
    <row r="411" spans="3:13" ht="14.4" x14ac:dyDescent="0.3">
      <c r="C411" s="9"/>
      <c r="D411" s="10" t="s">
        <v>506</v>
      </c>
      <c r="E411">
        <f>'SHW q '!M413</f>
        <v>1.206773109825656</v>
      </c>
      <c r="F411">
        <f t="shared" si="38"/>
        <v>0.18794994584176902</v>
      </c>
      <c r="G411">
        <f t="shared" si="36"/>
        <v>0.43384983353687601</v>
      </c>
      <c r="H411">
        <f t="shared" si="39"/>
        <v>1.543187115765094</v>
      </c>
      <c r="I411">
        <f>'CAPE calculation'!P612</f>
        <v>2.0871918090586683</v>
      </c>
      <c r="J411">
        <f t="shared" si="40"/>
        <v>0.73581953046446946</v>
      </c>
      <c r="K411">
        <f t="shared" si="37"/>
        <v>0.74168799393380547</v>
      </c>
      <c r="L411">
        <f t="shared" si="41"/>
        <v>2.0994764286084835</v>
      </c>
      <c r="M411">
        <f>'SHW q '!U413</f>
        <v>1.5598432491667289</v>
      </c>
    </row>
    <row r="412" spans="3:13" ht="14.4" x14ac:dyDescent="0.3">
      <c r="C412" s="9"/>
      <c r="D412" s="10" t="s">
        <v>507</v>
      </c>
      <c r="E412">
        <f>'SHW q '!M414</f>
        <v>1.0566523402422121</v>
      </c>
      <c r="F412">
        <f t="shared" si="38"/>
        <v>5.5105740998768638E-2</v>
      </c>
      <c r="G412">
        <f t="shared" si="36"/>
        <v>0.30100562869387559</v>
      </c>
      <c r="H412">
        <f t="shared" si="39"/>
        <v>1.3512169471031656</v>
      </c>
      <c r="I412">
        <f>'CAPE calculation'!P613</f>
        <v>1.7456499196159836</v>
      </c>
      <c r="J412">
        <f t="shared" si="40"/>
        <v>0.55712693308464578</v>
      </c>
      <c r="K412">
        <f t="shared" si="37"/>
        <v>0.56299539655398179</v>
      </c>
      <c r="L412">
        <f t="shared" si="41"/>
        <v>1.7559243203857524</v>
      </c>
      <c r="M412">
        <f>'SHW q '!U414</f>
        <v>1.368194837337227</v>
      </c>
    </row>
    <row r="413" spans="3:13" ht="14.4" x14ac:dyDescent="0.3">
      <c r="C413" s="9"/>
      <c r="D413" s="10" t="s">
        <v>508</v>
      </c>
      <c r="E413">
        <f>'SHW q '!M415</f>
        <v>1.197405183746141</v>
      </c>
      <c r="F413">
        <f t="shared" si="38"/>
        <v>0.18015686866805933</v>
      </c>
      <c r="G413">
        <f t="shared" si="36"/>
        <v>0.42605675636316631</v>
      </c>
      <c r="H413">
        <f t="shared" si="39"/>
        <v>1.531207678446147</v>
      </c>
      <c r="I413">
        <f>'CAPE calculation'!P614</f>
        <v>1.9212871736908257</v>
      </c>
      <c r="J413">
        <f t="shared" si="40"/>
        <v>0.65299536438397965</v>
      </c>
      <c r="K413">
        <f t="shared" si="37"/>
        <v>0.65886382785331565</v>
      </c>
      <c r="L413">
        <f t="shared" si="41"/>
        <v>1.9325953255685278</v>
      </c>
      <c r="M413">
        <f>'SHW q '!U415</f>
        <v>1.5511641207006996</v>
      </c>
    </row>
    <row r="414" spans="3:13" ht="14.4" x14ac:dyDescent="0.3">
      <c r="C414" s="9">
        <f>C410+1</f>
        <v>2002</v>
      </c>
      <c r="D414" s="10" t="s">
        <v>505</v>
      </c>
      <c r="E414">
        <f>'SHW q '!M416</f>
        <v>1.1891242700783529</v>
      </c>
      <c r="F414">
        <f t="shared" si="38"/>
        <v>0.17321712871341399</v>
      </c>
      <c r="G414">
        <f t="shared" si="36"/>
        <v>0.41911701640852095</v>
      </c>
      <c r="H414">
        <f t="shared" si="39"/>
        <v>1.5206182816698632</v>
      </c>
      <c r="I414">
        <f>'CAPE calculation'!P615</f>
        <v>1.9049445193468926</v>
      </c>
      <c r="J414">
        <f t="shared" si="40"/>
        <v>0.64445288445214244</v>
      </c>
      <c r="K414">
        <f t="shared" si="37"/>
        <v>0.65032134792147844</v>
      </c>
      <c r="L414">
        <f t="shared" si="41"/>
        <v>1.9161564829920719</v>
      </c>
      <c r="M414">
        <f>'SHW q '!U416</f>
        <v>1.5415781712538359</v>
      </c>
    </row>
    <row r="415" spans="3:13" ht="14.4" x14ac:dyDescent="0.3">
      <c r="C415" s="9"/>
      <c r="D415" s="10" t="s">
        <v>506</v>
      </c>
      <c r="E415">
        <f>'SHW q '!M417</f>
        <v>1.064845976639776</v>
      </c>
      <c r="F415">
        <f t="shared" si="38"/>
        <v>6.2830165829042481E-2</v>
      </c>
      <c r="G415">
        <f t="shared" si="36"/>
        <v>0.30873005352414945</v>
      </c>
      <c r="H415">
        <f t="shared" si="39"/>
        <v>1.3616947361896421</v>
      </c>
      <c r="I415">
        <f>'CAPE calculation'!P616</f>
        <v>1.6560970039152831</v>
      </c>
      <c r="J415">
        <f t="shared" si="40"/>
        <v>0.5044636314910167</v>
      </c>
      <c r="K415">
        <f t="shared" si="37"/>
        <v>0.5103320949603527</v>
      </c>
      <c r="L415">
        <f t="shared" si="41"/>
        <v>1.665844321599451</v>
      </c>
      <c r="M415">
        <f>'SHW q '!U417</f>
        <v>1.3832702815706812</v>
      </c>
    </row>
    <row r="416" spans="3:13" ht="14.4" x14ac:dyDescent="0.3">
      <c r="C416" s="9"/>
      <c r="D416" s="10" t="s">
        <v>507</v>
      </c>
      <c r="E416">
        <f>'SHW q '!M418</f>
        <v>0.92253114687975213</v>
      </c>
      <c r="F416">
        <f t="shared" si="38"/>
        <v>-8.0634140082143937E-2</v>
      </c>
      <c r="G416">
        <f t="shared" si="36"/>
        <v>0.16526574761296303</v>
      </c>
      <c r="H416">
        <f t="shared" si="39"/>
        <v>1.1797065812665513</v>
      </c>
      <c r="I416">
        <f>'CAPE calculation'!P617</f>
        <v>1.4001792604496108</v>
      </c>
      <c r="J416">
        <f t="shared" si="40"/>
        <v>0.3366002716026783</v>
      </c>
      <c r="K416">
        <f t="shared" si="37"/>
        <v>0.34246873507201431</v>
      </c>
      <c r="L416">
        <f t="shared" si="41"/>
        <v>1.4084203188140179</v>
      </c>
      <c r="M416">
        <f>'SHW q '!U418</f>
        <v>1.1991978823841596</v>
      </c>
    </row>
    <row r="417" spans="3:13" ht="14.4" x14ac:dyDescent="0.3">
      <c r="C417" s="9"/>
      <c r="D417" s="10" t="s">
        <v>508</v>
      </c>
      <c r="E417">
        <f>'SHW q '!M419</f>
        <v>0.93307047988299063</v>
      </c>
      <c r="F417">
        <f t="shared" si="38"/>
        <v>-6.9274539848555972E-2</v>
      </c>
      <c r="G417">
        <f t="shared" si="36"/>
        <v>0.17662534784655098</v>
      </c>
      <c r="H417">
        <f t="shared" si="39"/>
        <v>1.1931839804287725</v>
      </c>
      <c r="I417">
        <f>'CAPE calculation'!P618</f>
        <v>1.4453848317843381</v>
      </c>
      <c r="J417">
        <f t="shared" si="40"/>
        <v>0.36837560568156924</v>
      </c>
      <c r="K417">
        <f t="shared" si="37"/>
        <v>0.37424406915090525</v>
      </c>
      <c r="L417">
        <f t="shared" si="41"/>
        <v>1.4538919573319187</v>
      </c>
      <c r="M417">
        <f>'SHW q '!U419</f>
        <v>1.2131260388080574</v>
      </c>
    </row>
    <row r="418" spans="3:13" ht="14.4" x14ac:dyDescent="0.3">
      <c r="C418" s="9">
        <f>C414+1</f>
        <v>2003</v>
      </c>
      <c r="D418" s="10" t="s">
        <v>505</v>
      </c>
      <c r="E418">
        <f>'SHW q '!M420</f>
        <v>0.89167767984059021</v>
      </c>
      <c r="F418">
        <f t="shared" si="38"/>
        <v>-0.11465055717332373</v>
      </c>
      <c r="G418">
        <f t="shared" si="36"/>
        <v>0.13124933052178323</v>
      </c>
      <c r="H418">
        <f t="shared" si="39"/>
        <v>1.1402520455101186</v>
      </c>
      <c r="I418">
        <f>'CAPE calculation'!P619</f>
        <v>1.3311928367732166</v>
      </c>
      <c r="J418">
        <f t="shared" si="40"/>
        <v>0.28607541004059422</v>
      </c>
      <c r="K418">
        <f t="shared" si="37"/>
        <v>0.29194387350993023</v>
      </c>
      <c r="L418">
        <f t="shared" si="41"/>
        <v>1.339027860596242</v>
      </c>
      <c r="M418">
        <f>'SHW q '!U420</f>
        <v>1.1583503628431946</v>
      </c>
    </row>
    <row r="419" spans="3:13" ht="14.4" x14ac:dyDescent="0.3">
      <c r="C419" s="9"/>
      <c r="D419" s="10" t="s">
        <v>506</v>
      </c>
      <c r="E419">
        <f>'SHW q '!M421</f>
        <v>0.98674829704250411</v>
      </c>
      <c r="F419">
        <f t="shared" si="38"/>
        <v>-1.3340290265342603E-2</v>
      </c>
      <c r="G419">
        <f t="shared" si="36"/>
        <v>0.23255959742976434</v>
      </c>
      <c r="H419">
        <f t="shared" si="39"/>
        <v>1.2618256456834143</v>
      </c>
      <c r="I419">
        <f>'CAPE calculation'!P620</f>
        <v>1.5465348081528087</v>
      </c>
      <c r="J419">
        <f t="shared" si="40"/>
        <v>0.43601682058630375</v>
      </c>
      <c r="K419">
        <f t="shared" si="37"/>
        <v>0.44188528405563976</v>
      </c>
      <c r="L419">
        <f t="shared" si="41"/>
        <v>1.5556372737988731</v>
      </c>
      <c r="M419">
        <f>'SHW q '!U421</f>
        <v>1.2804275909136</v>
      </c>
    </row>
    <row r="420" spans="3:13" ht="14.4" x14ac:dyDescent="0.3">
      <c r="C420" s="9"/>
      <c r="D420" s="10" t="s">
        <v>507</v>
      </c>
      <c r="E420">
        <f>'SHW q '!M422</f>
        <v>1.025085171243173</v>
      </c>
      <c r="F420">
        <f t="shared" si="38"/>
        <v>2.4775703034043511E-2</v>
      </c>
      <c r="G420">
        <f t="shared" si="36"/>
        <v>0.27067559072915048</v>
      </c>
      <c r="H420">
        <f t="shared" si="39"/>
        <v>1.3108497495878562</v>
      </c>
      <c r="I420">
        <f>'CAPE calculation'!P621</f>
        <v>1.5680208313840431</v>
      </c>
      <c r="J420">
        <f t="shared" si="40"/>
        <v>0.44981420716142306</v>
      </c>
      <c r="K420">
        <f t="shared" si="37"/>
        <v>0.45568267063075907</v>
      </c>
      <c r="L420">
        <f t="shared" si="41"/>
        <v>1.5772497576744473</v>
      </c>
      <c r="M420">
        <f>'SHW q '!U422</f>
        <v>1.3302305982412921</v>
      </c>
    </row>
    <row r="421" spans="3:13" ht="14.4" x14ac:dyDescent="0.3">
      <c r="C421" s="9"/>
      <c r="D421" s="10" t="s">
        <v>508</v>
      </c>
      <c r="E421">
        <f>'SHW q '!M423</f>
        <v>1.073802766621101</v>
      </c>
      <c r="F421">
        <f t="shared" si="38"/>
        <v>7.1206335480104563E-2</v>
      </c>
      <c r="G421">
        <f t="shared" si="36"/>
        <v>0.31710622317521153</v>
      </c>
      <c r="H421">
        <f t="shared" si="39"/>
        <v>1.3731484243645398</v>
      </c>
      <c r="I421">
        <f>'CAPE calculation'!P622</f>
        <v>1.6489640893934128</v>
      </c>
      <c r="J421">
        <f t="shared" si="40"/>
        <v>0.5001472661380385</v>
      </c>
      <c r="K421">
        <f t="shared" si="37"/>
        <v>0.50601572960737451</v>
      </c>
      <c r="L421">
        <f t="shared" si="41"/>
        <v>1.6586694247639273</v>
      </c>
      <c r="M421">
        <f>'SHW q '!U423</f>
        <v>1.3898712714983208</v>
      </c>
    </row>
    <row r="422" spans="3:13" ht="14.4" x14ac:dyDescent="0.3">
      <c r="C422" s="9">
        <f>C418+1</f>
        <v>2004</v>
      </c>
      <c r="D422" s="10" t="s">
        <v>505</v>
      </c>
      <c r="E422">
        <f>'SHW q '!M424</f>
        <v>1.056571341062547</v>
      </c>
      <c r="F422">
        <f t="shared" si="38"/>
        <v>5.5029081646120512E-2</v>
      </c>
      <c r="G422">
        <f t="shared" si="36"/>
        <v>0.30092896934122748</v>
      </c>
      <c r="H422">
        <f t="shared" si="39"/>
        <v>1.3511133676569309</v>
      </c>
      <c r="I422">
        <f>'CAPE calculation'!P623</f>
        <v>1.6624159146867781</v>
      </c>
      <c r="J422">
        <f t="shared" si="40"/>
        <v>0.50827191463676735</v>
      </c>
      <c r="K422">
        <f t="shared" si="37"/>
        <v>0.51414037810610336</v>
      </c>
      <c r="L422">
        <f t="shared" si="41"/>
        <v>1.6722004236891852</v>
      </c>
      <c r="M422">
        <f>'SHW q '!U424</f>
        <v>1.3710141719379301</v>
      </c>
    </row>
    <row r="423" spans="3:13" ht="14.4" x14ac:dyDescent="0.3">
      <c r="C423" s="9"/>
      <c r="D423" s="10" t="s">
        <v>506</v>
      </c>
      <c r="E423">
        <f>'SHW q '!M425</f>
        <v>1.039094524310344</v>
      </c>
      <c r="F423">
        <f t="shared" si="38"/>
        <v>3.834968421610066E-2</v>
      </c>
      <c r="G423">
        <f t="shared" si="36"/>
        <v>0.28424957191120759</v>
      </c>
      <c r="H423">
        <f t="shared" si="39"/>
        <v>1.3287645116731548</v>
      </c>
      <c r="I423">
        <f>'CAPE calculation'!P624</f>
        <v>1.6319464365422285</v>
      </c>
      <c r="J423">
        <f t="shared" si="40"/>
        <v>0.48977343525711925</v>
      </c>
      <c r="K423">
        <f t="shared" si="37"/>
        <v>0.49564189872645525</v>
      </c>
      <c r="L423">
        <f t="shared" si="41"/>
        <v>1.6415516108302779</v>
      </c>
      <c r="M423">
        <f>'SHW q '!U425</f>
        <v>1.3484641197505121</v>
      </c>
    </row>
    <row r="424" spans="3:13" ht="14.4" x14ac:dyDescent="0.3">
      <c r="C424" s="9"/>
      <c r="D424" s="10" t="s">
        <v>507</v>
      </c>
      <c r="E424">
        <f>'SHW q '!M426</f>
        <v>0.98260446867755358</v>
      </c>
      <c r="F424">
        <f t="shared" si="38"/>
        <v>-1.7548611448492644E-2</v>
      </c>
      <c r="G424">
        <f t="shared" si="36"/>
        <v>0.2283512762466143</v>
      </c>
      <c r="H424">
        <f t="shared" si="39"/>
        <v>1.2565266358772897</v>
      </c>
      <c r="I424">
        <f>'CAPE calculation'!P625</f>
        <v>1.5875544115027578</v>
      </c>
      <c r="J424">
        <f t="shared" si="40"/>
        <v>0.46219472615970364</v>
      </c>
      <c r="K424">
        <f t="shared" si="37"/>
        <v>0.46806318962903964</v>
      </c>
      <c r="L424">
        <f t="shared" si="41"/>
        <v>1.5968983069105964</v>
      </c>
      <c r="M424">
        <f>'SHW q '!U426</f>
        <v>1.2765209849333141</v>
      </c>
    </row>
    <row r="425" spans="3:13" ht="14.4" x14ac:dyDescent="0.3">
      <c r="C425" s="9"/>
      <c r="D425" s="10" t="s">
        <v>508</v>
      </c>
      <c r="E425">
        <f>'SHW q '!M427</f>
        <v>1.030014708931829</v>
      </c>
      <c r="F425">
        <f t="shared" si="38"/>
        <v>2.957308265591764E-2</v>
      </c>
      <c r="G425">
        <f t="shared" si="36"/>
        <v>0.27547297035102458</v>
      </c>
      <c r="H425">
        <f t="shared" si="39"/>
        <v>1.31715350212085</v>
      </c>
      <c r="I425">
        <f>'CAPE calculation'!P626</f>
        <v>1.6812789776504014</v>
      </c>
      <c r="J425">
        <f t="shared" si="40"/>
        <v>0.51955479999666832</v>
      </c>
      <c r="K425">
        <f t="shared" si="37"/>
        <v>0.52542326346600432</v>
      </c>
      <c r="L425">
        <f t="shared" si="41"/>
        <v>1.6911745092962698</v>
      </c>
      <c r="M425">
        <f>'SHW q '!U427</f>
        <v>1.3362716313459428</v>
      </c>
    </row>
    <row r="426" spans="3:13" ht="14.4" x14ac:dyDescent="0.3">
      <c r="C426" s="9">
        <f>C422+1</f>
        <v>2005</v>
      </c>
      <c r="D426" s="10" t="s">
        <v>505</v>
      </c>
      <c r="E426">
        <f>'SHW q '!M428</f>
        <v>1.0069026402563599</v>
      </c>
      <c r="F426">
        <f t="shared" si="38"/>
        <v>6.8789260994265031E-3</v>
      </c>
      <c r="G426">
        <f t="shared" si="36"/>
        <v>0.25277881379453349</v>
      </c>
      <c r="H426">
        <f t="shared" si="39"/>
        <v>1.2875984463209951</v>
      </c>
      <c r="I426">
        <f>'CAPE calculation'!P627</f>
        <v>1.6334195034656458</v>
      </c>
      <c r="J426">
        <f t="shared" si="40"/>
        <v>0.49067567228072262</v>
      </c>
      <c r="K426">
        <f t="shared" si="37"/>
        <v>0.49654413575005862</v>
      </c>
      <c r="L426">
        <f t="shared" si="41"/>
        <v>1.64303334780819</v>
      </c>
      <c r="M426">
        <f>'SHW q '!U428</f>
        <v>1.310942006766515</v>
      </c>
    </row>
    <row r="427" spans="3:13" ht="14.4" x14ac:dyDescent="0.3">
      <c r="C427" s="9"/>
      <c r="D427" s="10" t="s">
        <v>506</v>
      </c>
      <c r="E427">
        <f>'SHW q '!M429</f>
        <v>1.0025703218742479</v>
      </c>
      <c r="F427">
        <f t="shared" si="38"/>
        <v>2.567024246413893E-3</v>
      </c>
      <c r="G427">
        <f t="shared" si="36"/>
        <v>0.24846691194152085</v>
      </c>
      <c r="H427">
        <f t="shared" si="39"/>
        <v>1.2820584008441502</v>
      </c>
      <c r="I427">
        <f>'CAPE calculation'!P628</f>
        <v>1.6184774312402597</v>
      </c>
      <c r="J427">
        <f t="shared" si="40"/>
        <v>0.48148585004242955</v>
      </c>
      <c r="K427">
        <f t="shared" si="37"/>
        <v>0.48735431351176556</v>
      </c>
      <c r="L427">
        <f t="shared" si="41"/>
        <v>1.6280033307797541</v>
      </c>
      <c r="M427">
        <f>'SHW q '!U429</f>
        <v>1.3069441433017459</v>
      </c>
    </row>
    <row r="428" spans="3:13" ht="14.4" x14ac:dyDescent="0.3">
      <c r="C428" s="9"/>
      <c r="D428" s="10" t="s">
        <v>507</v>
      </c>
      <c r="E428">
        <f>'SHW q '!M430</f>
        <v>0.99777540970089174</v>
      </c>
      <c r="F428">
        <f t="shared" si="38"/>
        <v>-2.2270683759269242E-3</v>
      </c>
      <c r="G428">
        <f t="shared" si="36"/>
        <v>0.24367281931918003</v>
      </c>
      <c r="H428">
        <f t="shared" si="39"/>
        <v>1.2759268035895366</v>
      </c>
      <c r="I428">
        <f>'CAPE calculation'!P629</f>
        <v>1.599612325240837</v>
      </c>
      <c r="J428">
        <f t="shared" si="40"/>
        <v>0.4697613031626649</v>
      </c>
      <c r="K428">
        <f t="shared" si="37"/>
        <v>0.47562976663200091</v>
      </c>
      <c r="L428">
        <f t="shared" si="41"/>
        <v>1.6090271901121405</v>
      </c>
      <c r="M428">
        <f>'SHW q '!U430</f>
        <v>1.299799711057869</v>
      </c>
    </row>
    <row r="429" spans="3:13" ht="14.4" x14ac:dyDescent="0.3">
      <c r="C429" s="9"/>
      <c r="D429" s="10" t="s">
        <v>508</v>
      </c>
      <c r="E429">
        <f>'SHW q '!M431</f>
        <v>0.95818763537297447</v>
      </c>
      <c r="F429">
        <f t="shared" si="38"/>
        <v>-4.2711658631218917E-2</v>
      </c>
      <c r="G429">
        <f t="shared" si="36"/>
        <v>0.20318822906388803</v>
      </c>
      <c r="H429">
        <f t="shared" si="39"/>
        <v>1.2253030841950234</v>
      </c>
      <c r="I429">
        <f>'CAPE calculation'!P630</f>
        <v>1.6453380134875664</v>
      </c>
      <c r="J429">
        <f t="shared" si="40"/>
        <v>0.49794584243309897</v>
      </c>
      <c r="K429">
        <f t="shared" si="37"/>
        <v>0.50381430590243492</v>
      </c>
      <c r="L429">
        <f t="shared" si="41"/>
        <v>1.6550220068028041</v>
      </c>
      <c r="M429">
        <f>'SHW q '!U431</f>
        <v>1.247730697293844</v>
      </c>
    </row>
    <row r="430" spans="3:13" ht="14.4" x14ac:dyDescent="0.3">
      <c r="C430" s="9">
        <f>C426+1</f>
        <v>2006</v>
      </c>
      <c r="D430" s="10" t="s">
        <v>505</v>
      </c>
      <c r="E430">
        <f>'SHW q '!M432</f>
        <v>0.98872835567926376</v>
      </c>
      <c r="F430">
        <f t="shared" si="38"/>
        <v>-1.1335650729748186E-2</v>
      </c>
      <c r="G430">
        <f t="shared" si="36"/>
        <v>0.23456423696535877</v>
      </c>
      <c r="H430">
        <f t="shared" si="39"/>
        <v>1.2643576883282395</v>
      </c>
      <c r="I430">
        <f>'CAPE calculation'!P631</f>
        <v>1.6408091039856643</v>
      </c>
      <c r="J430">
        <f t="shared" si="40"/>
        <v>0.4951894762648244</v>
      </c>
      <c r="K430">
        <f t="shared" si="37"/>
        <v>0.50105793973416035</v>
      </c>
      <c r="L430">
        <f t="shared" si="41"/>
        <v>1.6504664414229109</v>
      </c>
      <c r="M430">
        <f>'SHW q '!U432</f>
        <v>1.2894990956998704</v>
      </c>
    </row>
    <row r="431" spans="3:13" ht="14.4" x14ac:dyDescent="0.3">
      <c r="C431" s="9"/>
      <c r="D431" s="10" t="s">
        <v>506</v>
      </c>
      <c r="E431">
        <f>'SHW q '!M433</f>
        <v>0.9283935134266208</v>
      </c>
      <c r="F431">
        <f t="shared" si="38"/>
        <v>-7.4299591436701701E-2</v>
      </c>
      <c r="G431">
        <f t="shared" si="36"/>
        <v>0.17160029625840525</v>
      </c>
      <c r="H431">
        <f t="shared" si="39"/>
        <v>1.1872032088010569</v>
      </c>
      <c r="I431">
        <f>'CAPE calculation'!P632</f>
        <v>1.5455699625609662</v>
      </c>
      <c r="J431">
        <f t="shared" si="40"/>
        <v>0.43539275012640521</v>
      </c>
      <c r="K431">
        <f t="shared" si="37"/>
        <v>0.44126121359574122</v>
      </c>
      <c r="L431">
        <f t="shared" si="41"/>
        <v>1.5546667493992812</v>
      </c>
      <c r="M431">
        <f>'SHW q '!U433</f>
        <v>1.210589965333045</v>
      </c>
    </row>
    <row r="432" spans="3:13" ht="14.4" x14ac:dyDescent="0.3">
      <c r="C432" s="9"/>
      <c r="D432" s="10" t="s">
        <v>507</v>
      </c>
      <c r="E432">
        <f>'SHW q '!M434</f>
        <v>0.92723175364725863</v>
      </c>
      <c r="F432">
        <f t="shared" si="38"/>
        <v>-7.5551740727582598E-2</v>
      </c>
      <c r="G432">
        <f t="shared" si="36"/>
        <v>0.17034814696752437</v>
      </c>
      <c r="H432">
        <f t="shared" si="39"/>
        <v>1.1857175834514957</v>
      </c>
      <c r="I432">
        <f>'CAPE calculation'!P633</f>
        <v>1.6043624143801569</v>
      </c>
      <c r="J432">
        <f t="shared" si="40"/>
        <v>0.47272642805007253</v>
      </c>
      <c r="K432">
        <f t="shared" si="37"/>
        <v>0.47859489151940854</v>
      </c>
      <c r="L432">
        <f t="shared" si="41"/>
        <v>1.6138052369301228</v>
      </c>
      <c r="M432">
        <f>'SHW q '!U434</f>
        <v>1.208646415321013</v>
      </c>
    </row>
    <row r="433" spans="3:13" ht="14.4" x14ac:dyDescent="0.3">
      <c r="C433" s="9"/>
      <c r="D433" s="10" t="s">
        <v>508</v>
      </c>
      <c r="E433">
        <f>'SHW q '!M435</f>
        <v>0.94707285386231177</v>
      </c>
      <c r="F433">
        <f t="shared" si="38"/>
        <v>-5.4379257538310813E-2</v>
      </c>
      <c r="G433">
        <f t="shared" si="36"/>
        <v>0.19152063015679616</v>
      </c>
      <c r="H433">
        <f t="shared" si="39"/>
        <v>1.2110898178551091</v>
      </c>
      <c r="I433">
        <f>'CAPE calculation'!P634</f>
        <v>1.7117295132960626</v>
      </c>
      <c r="J433">
        <f t="shared" si="40"/>
        <v>0.53750427066703654</v>
      </c>
      <c r="K433">
        <f t="shared" si="37"/>
        <v>0.54337273413637255</v>
      </c>
      <c r="L433">
        <f t="shared" si="41"/>
        <v>1.7218042681661077</v>
      </c>
      <c r="M433">
        <f>'SHW q '!U435</f>
        <v>1.2337677050322893</v>
      </c>
    </row>
    <row r="434" spans="3:13" ht="14.4" x14ac:dyDescent="0.3">
      <c r="C434" s="9">
        <f>C430+1</f>
        <v>2007</v>
      </c>
      <c r="D434" s="10" t="s">
        <v>505</v>
      </c>
      <c r="E434">
        <f>'SHW q '!M436</f>
        <v>0.95916423179255705</v>
      </c>
      <c r="F434">
        <f t="shared" si="38"/>
        <v>-4.1692965588214372E-2</v>
      </c>
      <c r="G434">
        <f t="shared" si="36"/>
        <v>0.20420692210689259</v>
      </c>
      <c r="H434">
        <f t="shared" si="39"/>
        <v>1.226551927908669</v>
      </c>
      <c r="I434">
        <f>'CAPE calculation'!P635</f>
        <v>1.6506402326718039</v>
      </c>
      <c r="J434">
        <f t="shared" si="40"/>
        <v>0.50116323245336714</v>
      </c>
      <c r="K434">
        <f t="shared" si="37"/>
        <v>0.50703169592270314</v>
      </c>
      <c r="L434">
        <f t="shared" si="41"/>
        <v>1.6603554333466937</v>
      </c>
      <c r="M434">
        <f>'SHW q '!U436</f>
        <v>1.2560855546729206</v>
      </c>
    </row>
    <row r="435" spans="3:13" ht="14.4" x14ac:dyDescent="0.3">
      <c r="C435" s="9"/>
      <c r="D435" s="10" t="s">
        <v>506</v>
      </c>
      <c r="E435">
        <f>'SHW q '!M437</f>
        <v>0.97226815761595975</v>
      </c>
      <c r="F435">
        <f t="shared" si="38"/>
        <v>-2.8123630249281453E-2</v>
      </c>
      <c r="G435">
        <f t="shared" si="36"/>
        <v>0.21777625744582552</v>
      </c>
      <c r="H435">
        <f t="shared" si="39"/>
        <v>1.2433088553973317</v>
      </c>
      <c r="I435">
        <f>'CAPE calculation'!P636</f>
        <v>1.7301963334843384</v>
      </c>
      <c r="J435">
        <f t="shared" si="40"/>
        <v>0.54823488963366263</v>
      </c>
      <c r="K435">
        <f t="shared" si="37"/>
        <v>0.55410335310299863</v>
      </c>
      <c r="L435">
        <f t="shared" si="41"/>
        <v>1.7403797788251507</v>
      </c>
      <c r="M435">
        <f>'SHW q '!U437</f>
        <v>1.2703506835331275</v>
      </c>
    </row>
    <row r="436" spans="3:13" ht="14.4" x14ac:dyDescent="0.3">
      <c r="C436" s="9"/>
      <c r="D436" s="10" t="s">
        <v>507</v>
      </c>
      <c r="E436">
        <f>'SHW q '!M438</f>
        <v>0.97550185351522101</v>
      </c>
      <c r="F436">
        <f t="shared" si="38"/>
        <v>-2.480321885391722E-2</v>
      </c>
      <c r="G436">
        <f t="shared" si="36"/>
        <v>0.22109666884118973</v>
      </c>
      <c r="H436">
        <f t="shared" si="39"/>
        <v>1.2474440137029086</v>
      </c>
      <c r="I436">
        <f>'CAPE calculation'!P637</f>
        <v>1.6913523590596689</v>
      </c>
      <c r="J436">
        <f t="shared" si="40"/>
        <v>0.52552842139703326</v>
      </c>
      <c r="K436">
        <f t="shared" si="37"/>
        <v>0.53139688486636927</v>
      </c>
      <c r="L436">
        <f t="shared" si="41"/>
        <v>1.7013071797740627</v>
      </c>
      <c r="M436">
        <f>'SHW q '!U438</f>
        <v>1.2744804666407388</v>
      </c>
    </row>
    <row r="437" spans="3:13" ht="14.4" x14ac:dyDescent="0.3">
      <c r="C437" s="9"/>
      <c r="D437" s="10" t="s">
        <v>508</v>
      </c>
      <c r="E437">
        <f>'SHW q '!M439</f>
        <v>0.94540408731798986</v>
      </c>
      <c r="F437">
        <f t="shared" si="38"/>
        <v>-5.6142837258124419E-2</v>
      </c>
      <c r="G437">
        <f t="shared" si="36"/>
        <v>0.18975705043698254</v>
      </c>
      <c r="H437">
        <f t="shared" si="39"/>
        <v>1.2089558466807022</v>
      </c>
      <c r="I437">
        <f>'CAPE calculation'!P638</f>
        <v>1.6463969744370921</v>
      </c>
      <c r="J437">
        <f t="shared" si="40"/>
        <v>0.4985892484119776</v>
      </c>
      <c r="K437">
        <f t="shared" si="37"/>
        <v>0.50445771188131361</v>
      </c>
      <c r="L437">
        <f t="shared" si="41"/>
        <v>1.6560872004964058</v>
      </c>
      <c r="M437">
        <f>'SHW q '!U439</f>
        <v>1.2341468559954885</v>
      </c>
    </row>
    <row r="438" spans="3:13" ht="14.4" x14ac:dyDescent="0.3">
      <c r="C438" s="9">
        <f>C434+1</f>
        <v>2008</v>
      </c>
      <c r="D438" s="10" t="s">
        <v>505</v>
      </c>
      <c r="E438">
        <f>'SHW q '!M440</f>
        <v>0.9425062825763344</v>
      </c>
      <c r="F438">
        <f t="shared" si="38"/>
        <v>-5.921269381870322E-2</v>
      </c>
      <c r="G438">
        <f t="shared" si="36"/>
        <v>0.18668719387640373</v>
      </c>
      <c r="H438">
        <f t="shared" si="39"/>
        <v>1.2052502164301477</v>
      </c>
      <c r="I438">
        <f>'CAPE calculation'!P639</f>
        <v>1.4352220144145282</v>
      </c>
      <c r="J438">
        <f t="shared" si="40"/>
        <v>0.36131955112234676</v>
      </c>
      <c r="K438">
        <f t="shared" si="37"/>
        <v>0.36718801459168277</v>
      </c>
      <c r="L438">
        <f t="shared" si="41"/>
        <v>1.4436693244988628</v>
      </c>
      <c r="M438">
        <f>'SHW q '!U440</f>
        <v>1.2348501989262062</v>
      </c>
    </row>
    <row r="439" spans="3:13" ht="14.4" x14ac:dyDescent="0.3">
      <c r="C439" s="9"/>
      <c r="D439" s="10" t="s">
        <v>506</v>
      </c>
      <c r="E439">
        <f>'SHW q '!M441</f>
        <v>0.93944928109701564</v>
      </c>
      <c r="F439">
        <f t="shared" si="38"/>
        <v>-6.2461446581052911E-2</v>
      </c>
      <c r="G439">
        <f t="shared" si="36"/>
        <v>0.18343844111405405</v>
      </c>
      <c r="H439">
        <f t="shared" si="39"/>
        <v>1.201341009921195</v>
      </c>
      <c r="I439">
        <f>'CAPE calculation'!P640</f>
        <v>1.4249420435106903</v>
      </c>
      <c r="J439">
        <f t="shared" si="40"/>
        <v>0.35413114167294912</v>
      </c>
      <c r="K439">
        <f t="shared" si="37"/>
        <v>0.35999960514228513</v>
      </c>
      <c r="L439">
        <f t="shared" si="41"/>
        <v>1.4333288485992748</v>
      </c>
      <c r="M439">
        <f>'SHW q '!U441</f>
        <v>1.2275417452312245</v>
      </c>
    </row>
    <row r="440" spans="3:13" ht="14.4" x14ac:dyDescent="0.3">
      <c r="C440" s="9"/>
      <c r="D440" s="10" t="s">
        <v>507</v>
      </c>
      <c r="E440">
        <f>'SHW q '!M442</f>
        <v>0.90367853314592539</v>
      </c>
      <c r="F440">
        <f t="shared" si="38"/>
        <v>-0.10128158675945964</v>
      </c>
      <c r="G440">
        <f t="shared" si="36"/>
        <v>0.14461830093564731</v>
      </c>
      <c r="H440">
        <f t="shared" si="39"/>
        <v>1.155598395249098</v>
      </c>
      <c r="I440">
        <f>'CAPE calculation'!P641</f>
        <v>1.2955373626714985</v>
      </c>
      <c r="J440">
        <f t="shared" si="40"/>
        <v>0.25892556095266572</v>
      </c>
      <c r="K440">
        <f t="shared" si="37"/>
        <v>0.26479402442200173</v>
      </c>
      <c r="L440">
        <f t="shared" si="41"/>
        <v>1.303162528477495</v>
      </c>
      <c r="M440">
        <f>'SHW q '!U442</f>
        <v>1.181997615524867</v>
      </c>
    </row>
    <row r="441" spans="3:13" ht="14.4" x14ac:dyDescent="0.3">
      <c r="C441" s="9"/>
      <c r="D441" s="10" t="s">
        <v>508</v>
      </c>
      <c r="E441">
        <f>'SHW q '!M443</f>
        <v>0.80343925173568143</v>
      </c>
      <c r="F441">
        <f t="shared" si="38"/>
        <v>-0.21885370122318487</v>
      </c>
      <c r="G441">
        <f t="shared" si="36"/>
        <v>2.7046186471922085E-2</v>
      </c>
      <c r="H441">
        <f t="shared" si="39"/>
        <v>1.0274152543534678</v>
      </c>
      <c r="I441">
        <f>'CAPE calculation'!P642</f>
        <v>0.99011371108846546</v>
      </c>
      <c r="J441">
        <f t="shared" si="40"/>
        <v>-9.9354827640513836E-3</v>
      </c>
      <c r="K441">
        <f t="shared" si="37"/>
        <v>-4.0670192947154056E-3</v>
      </c>
      <c r="L441">
        <f t="shared" si="41"/>
        <v>0.99594123982779248</v>
      </c>
      <c r="M441">
        <f>'SHW q '!U443</f>
        <v>1.0571050218845386</v>
      </c>
    </row>
    <row r="442" spans="3:13" ht="14.4" x14ac:dyDescent="0.3">
      <c r="C442" s="9">
        <f>C438+1</f>
        <v>2009</v>
      </c>
      <c r="D442" s="10" t="s">
        <v>505</v>
      </c>
      <c r="E442">
        <f>'SHW q '!M444</f>
        <v>0.76459583943702814</v>
      </c>
      <c r="F442">
        <f t="shared" si="38"/>
        <v>-0.26840789922426062</v>
      </c>
      <c r="G442">
        <f t="shared" si="36"/>
        <v>-2.250801152915366E-2</v>
      </c>
      <c r="H442">
        <f t="shared" si="39"/>
        <v>0.97774340394217274</v>
      </c>
      <c r="I442">
        <f>'CAPE calculation'!P643</f>
        <v>0.88020981690113187</v>
      </c>
      <c r="J442">
        <f t="shared" si="40"/>
        <v>-0.12759497163265324</v>
      </c>
      <c r="K442">
        <f t="shared" si="37"/>
        <v>-0.12172650816331726</v>
      </c>
      <c r="L442">
        <f t="shared" si="41"/>
        <v>0.88539048246225227</v>
      </c>
      <c r="M442">
        <f>'SHW q '!U444</f>
        <v>1.0069042290505912</v>
      </c>
    </row>
    <row r="443" spans="3:13" ht="14.4" x14ac:dyDescent="0.3">
      <c r="C443" s="9"/>
      <c r="D443" s="10" t="s">
        <v>506</v>
      </c>
      <c r="E443">
        <f>'SHW q '!M445</f>
        <v>0.91614035028760943</v>
      </c>
      <c r="F443">
        <f t="shared" si="38"/>
        <v>-8.7585705207118919E-2</v>
      </c>
      <c r="G443">
        <f t="shared" si="36"/>
        <v>0.15831418248798804</v>
      </c>
      <c r="H443">
        <f t="shared" si="39"/>
        <v>1.1715342124259041</v>
      </c>
      <c r="I443">
        <f>'CAPE calculation'!P644</f>
        <v>1.1150859538302389</v>
      </c>
      <c r="J443">
        <f t="shared" si="40"/>
        <v>0.10893149057789135</v>
      </c>
      <c r="K443">
        <f t="shared" si="37"/>
        <v>0.11479995404722733</v>
      </c>
      <c r="L443">
        <f t="shared" si="41"/>
        <v>1.1216490337775127</v>
      </c>
      <c r="M443">
        <f>'SHW q '!U445</f>
        <v>1.202681040879731</v>
      </c>
    </row>
    <row r="444" spans="3:13" ht="14.4" x14ac:dyDescent="0.3">
      <c r="C444" s="9"/>
      <c r="D444" s="10" t="s">
        <v>507</v>
      </c>
      <c r="E444">
        <f>'SHW q '!M446</f>
        <v>0.99858636780315058</v>
      </c>
      <c r="F444">
        <f t="shared" si="38"/>
        <v>-1.4146323174896837E-3</v>
      </c>
      <c r="G444">
        <f t="shared" si="36"/>
        <v>0.24448525537761728</v>
      </c>
      <c r="H444">
        <f t="shared" si="39"/>
        <v>1.2769638337360005</v>
      </c>
      <c r="I444">
        <f>'CAPE calculation'!P645</f>
        <v>1.3085702249935516</v>
      </c>
      <c r="J444">
        <f t="shared" si="40"/>
        <v>0.26893510986554947</v>
      </c>
      <c r="K444">
        <f t="shared" si="37"/>
        <v>0.27480357333488548</v>
      </c>
      <c r="L444">
        <f t="shared" si="41"/>
        <v>1.3162720985341112</v>
      </c>
      <c r="M444">
        <f>'SHW q '!U446</f>
        <v>1.30891278319005</v>
      </c>
    </row>
    <row r="445" spans="3:13" ht="14.4" x14ac:dyDescent="0.3">
      <c r="C445" s="9"/>
      <c r="D445" s="10" t="s">
        <v>508</v>
      </c>
      <c r="E445">
        <f>'SHW q '!M447</f>
        <v>1.054637174158239</v>
      </c>
      <c r="F445">
        <f t="shared" si="38"/>
        <v>5.3196797026681161E-2</v>
      </c>
      <c r="G445">
        <f t="shared" si="36"/>
        <v>0.29909668472178813</v>
      </c>
      <c r="H445">
        <f t="shared" si="39"/>
        <v>1.3486400100537783</v>
      </c>
      <c r="I445">
        <f>'CAPE calculation'!P646</f>
        <v>1.4084334162670946</v>
      </c>
      <c r="J445">
        <f t="shared" si="40"/>
        <v>0.34247803442108143</v>
      </c>
      <c r="K445">
        <f t="shared" si="37"/>
        <v>0.34834649789041744</v>
      </c>
      <c r="L445">
        <f t="shared" si="41"/>
        <v>1.4167230562536999</v>
      </c>
      <c r="M445">
        <f>'SHW q '!U447</f>
        <v>1.3788932777594847</v>
      </c>
    </row>
    <row r="446" spans="3:13" ht="14.4" x14ac:dyDescent="0.3">
      <c r="C446" s="9">
        <f>C442+1</f>
        <v>2010</v>
      </c>
      <c r="D446" s="10" t="s">
        <v>505</v>
      </c>
      <c r="E446">
        <f>'SHW q '!M448</f>
        <v>1.0742780289323681</v>
      </c>
      <c r="F446">
        <f t="shared" si="38"/>
        <v>7.1648834961507563E-2</v>
      </c>
      <c r="G446">
        <f t="shared" si="36"/>
        <v>0.31754872265661449</v>
      </c>
      <c r="H446">
        <f t="shared" si="39"/>
        <v>1.3737561762852484</v>
      </c>
      <c r="I446">
        <f>'CAPE calculation'!P647</f>
        <v>1.4537837064837891</v>
      </c>
      <c r="J446">
        <f t="shared" si="40"/>
        <v>0.37416961046933572</v>
      </c>
      <c r="K446">
        <f t="shared" si="37"/>
        <v>0.38003807393867173</v>
      </c>
      <c r="L446">
        <f t="shared" si="41"/>
        <v>1.4623402654278987</v>
      </c>
      <c r="M446">
        <f>'SHW q '!U448</f>
        <v>1.4036403748489115</v>
      </c>
    </row>
    <row r="447" spans="3:13" ht="14.4" x14ac:dyDescent="0.3">
      <c r="C447" s="9"/>
      <c r="D447" s="10" t="s">
        <v>506</v>
      </c>
      <c r="E447">
        <f>'SHW q '!M449</f>
        <v>0.95638929925968841</v>
      </c>
      <c r="F447">
        <f t="shared" si="38"/>
        <v>-4.4590232022157041E-2</v>
      </c>
      <c r="G447">
        <f t="shared" si="36"/>
        <v>0.20130965567294992</v>
      </c>
      <c r="H447">
        <f t="shared" si="39"/>
        <v>1.2230034231425502</v>
      </c>
      <c r="I447">
        <f>'CAPE calculation'!P648</f>
        <v>1.3652645771066954</v>
      </c>
      <c r="J447">
        <f t="shared" si="40"/>
        <v>0.3113482392366298</v>
      </c>
      <c r="K447">
        <f t="shared" si="37"/>
        <v>0.3172167027059658</v>
      </c>
      <c r="L447">
        <f t="shared" si="41"/>
        <v>1.3733001375385654</v>
      </c>
      <c r="M447">
        <f>'SHW q '!U449</f>
        <v>1.2514951332278006</v>
      </c>
    </row>
    <row r="448" spans="3:13" ht="14.4" x14ac:dyDescent="0.3">
      <c r="C448" s="9"/>
      <c r="D448" s="10" t="s">
        <v>507</v>
      </c>
      <c r="E448">
        <f>'SHW q '!M450</f>
        <v>1.021426124283032</v>
      </c>
      <c r="F448">
        <f t="shared" si="38"/>
        <v>2.1199811840911246E-2</v>
      </c>
      <c r="G448">
        <f t="shared" si="36"/>
        <v>0.2670996995360182</v>
      </c>
      <c r="H448">
        <f t="shared" si="39"/>
        <v>1.3061706644484097</v>
      </c>
      <c r="I448">
        <f>'CAPE calculation'!P649</f>
        <v>1.4092934805893444</v>
      </c>
      <c r="J448">
        <f t="shared" si="40"/>
        <v>0.3430885012125362</v>
      </c>
      <c r="K448">
        <f t="shared" si="37"/>
        <v>0.34895696468187221</v>
      </c>
      <c r="L448">
        <f t="shared" si="41"/>
        <v>1.4175881826708379</v>
      </c>
      <c r="M448">
        <f>'SHW q '!U450</f>
        <v>1.3336139170072701</v>
      </c>
    </row>
    <row r="449" spans="3:13" ht="14.4" x14ac:dyDescent="0.3">
      <c r="C449" s="9"/>
      <c r="D449" s="10" t="s">
        <v>508</v>
      </c>
      <c r="E449">
        <f>'SHW q '!M451</f>
        <v>1.2214591364212091</v>
      </c>
      <c r="F449">
        <f t="shared" si="38"/>
        <v>0.20004615755084174</v>
      </c>
      <c r="G449">
        <f t="shared" si="36"/>
        <v>0.44594604524594872</v>
      </c>
      <c r="H449">
        <f t="shared" si="39"/>
        <v>1.5619671887046669</v>
      </c>
      <c r="I449">
        <f>'CAPE calculation'!P650</f>
        <v>1.5479024398750978</v>
      </c>
      <c r="J449">
        <f t="shared" si="40"/>
        <v>0.43690074984498134</v>
      </c>
      <c r="K449">
        <f t="shared" si="37"/>
        <v>0.44276921331431734</v>
      </c>
      <c r="L449">
        <f t="shared" si="41"/>
        <v>1.5570129550139398</v>
      </c>
      <c r="M449">
        <f>'SHW q '!U451</f>
        <v>1.5913225771052417</v>
      </c>
    </row>
    <row r="450" spans="3:13" ht="14.4" x14ac:dyDescent="0.3">
      <c r="C450" s="9">
        <f>C446+1</f>
        <v>2011</v>
      </c>
      <c r="D450" s="10" t="s">
        <v>505</v>
      </c>
      <c r="E450">
        <f>'SHW q '!M452</f>
        <v>1.2415677474582809</v>
      </c>
      <c r="F450">
        <f t="shared" si="38"/>
        <v>0.21637489351331857</v>
      </c>
      <c r="G450">
        <f t="shared" si="36"/>
        <v>0.46227478120842552</v>
      </c>
      <c r="H450">
        <f t="shared" si="39"/>
        <v>1.5876815083358229</v>
      </c>
      <c r="I450">
        <f>'CAPE calculation'!P651</f>
        <v>1.5832525649050022</v>
      </c>
      <c r="J450">
        <f t="shared" si="40"/>
        <v>0.45948131643835627</v>
      </c>
      <c r="K450">
        <f t="shared" si="37"/>
        <v>0.46534977990769227</v>
      </c>
      <c r="L450">
        <f t="shared" si="41"/>
        <v>1.5925711408627619</v>
      </c>
      <c r="M450">
        <f>'SHW q '!U452</f>
        <v>1.618869343363216</v>
      </c>
    </row>
    <row r="451" spans="3:13" ht="14.4" x14ac:dyDescent="0.3">
      <c r="C451" s="9"/>
      <c r="D451" s="10" t="s">
        <v>506</v>
      </c>
      <c r="E451">
        <f>'SHW q '!M453</f>
        <v>1.237660866726926</v>
      </c>
      <c r="F451">
        <f t="shared" si="38"/>
        <v>0.21322320032699721</v>
      </c>
      <c r="G451">
        <f t="shared" si="36"/>
        <v>0.45912308802210416</v>
      </c>
      <c r="H451">
        <f t="shared" si="39"/>
        <v>1.5826855004215192</v>
      </c>
      <c r="I451">
        <f>'CAPE calculation'!P652</f>
        <v>1.5275240586836083</v>
      </c>
      <c r="J451">
        <f t="shared" si="40"/>
        <v>0.42364816230527863</v>
      </c>
      <c r="K451">
        <f t="shared" si="37"/>
        <v>0.42951662577461464</v>
      </c>
      <c r="L451">
        <f t="shared" si="41"/>
        <v>1.536514632445289</v>
      </c>
      <c r="M451">
        <f>'SHW q '!U453</f>
        <v>1.6124333931190373</v>
      </c>
    </row>
    <row r="452" spans="3:13" ht="14.4" x14ac:dyDescent="0.3">
      <c r="C452" s="9"/>
      <c r="D452" s="10" t="s">
        <v>507</v>
      </c>
      <c r="E452">
        <f>'SHW q '!M454</f>
        <v>1.152478054723916</v>
      </c>
      <c r="F452">
        <f t="shared" si="38"/>
        <v>0.14191445425307289</v>
      </c>
      <c r="G452">
        <f t="shared" si="36"/>
        <v>0.38781434194817987</v>
      </c>
      <c r="H452">
        <f t="shared" si="39"/>
        <v>1.4737561441925953</v>
      </c>
      <c r="I452">
        <f>'CAPE calculation'!P653</f>
        <v>1.3591614343552496</v>
      </c>
      <c r="J452">
        <f t="shared" si="40"/>
        <v>0.30686791719085349</v>
      </c>
      <c r="K452">
        <f t="shared" si="37"/>
        <v>0.31273638066018949</v>
      </c>
      <c r="L452">
        <f t="shared" si="41"/>
        <v>1.3671610734183051</v>
      </c>
      <c r="M452">
        <f>'SHW q '!U454</f>
        <v>1.504342948357386</v>
      </c>
    </row>
    <row r="453" spans="3:13" ht="14.4" x14ac:dyDescent="0.3">
      <c r="C453" s="9"/>
      <c r="D453" s="10" t="s">
        <v>508</v>
      </c>
      <c r="E453">
        <f>'SHW q '!M455</f>
        <v>1.219021498240364</v>
      </c>
      <c r="F453">
        <f t="shared" si="38"/>
        <v>0.19804848630782612</v>
      </c>
      <c r="G453">
        <f t="shared" si="36"/>
        <v>0.44394837400293308</v>
      </c>
      <c r="H453">
        <f t="shared" si="39"/>
        <v>1.5588500063586661</v>
      </c>
      <c r="I453">
        <f>'CAPE calculation'!P654</f>
        <v>1.4126952659679284</v>
      </c>
      <c r="J453">
        <f t="shared" si="40"/>
        <v>0.34549941587722172</v>
      </c>
      <c r="K453">
        <f t="shared" si="37"/>
        <v>0.35136787934655772</v>
      </c>
      <c r="L453">
        <f t="shared" si="41"/>
        <v>1.4210099899942112</v>
      </c>
      <c r="M453">
        <f>'SHW q '!U455</f>
        <v>1.5885973462027827</v>
      </c>
    </row>
    <row r="454" spans="3:13" ht="14.4" x14ac:dyDescent="0.3">
      <c r="C454" s="9">
        <f>C450+1</f>
        <v>2012</v>
      </c>
      <c r="D454" s="10" t="s">
        <v>505</v>
      </c>
      <c r="E454">
        <f>'SHW q '!M456</f>
        <v>1.3133985285725549</v>
      </c>
      <c r="F454">
        <f t="shared" si="38"/>
        <v>0.27261807445474939</v>
      </c>
      <c r="G454">
        <f t="shared" ref="G454:G498" si="42">F454-$F$503</f>
        <v>0.51851796214985635</v>
      </c>
      <c r="H454">
        <f t="shared" si="39"/>
        <v>1.6795366673780265</v>
      </c>
      <c r="I454">
        <f>'CAPE calculation'!P655</f>
        <v>1.5136815814534237</v>
      </c>
      <c r="J454">
        <f t="shared" si="40"/>
        <v>0.41454481681476674</v>
      </c>
      <c r="K454">
        <f t="shared" ref="K454:K492" si="43">J454-$J$503</f>
        <v>0.42041328028410274</v>
      </c>
      <c r="L454">
        <f t="shared" si="41"/>
        <v>1.5225906823166089</v>
      </c>
      <c r="M454">
        <f>'SHW q '!U456</f>
        <v>1.713412664148185</v>
      </c>
    </row>
    <row r="455" spans="3:13" ht="14.4" x14ac:dyDescent="0.3">
      <c r="C455" s="9"/>
      <c r="D455" s="10" t="s">
        <v>506</v>
      </c>
      <c r="E455">
        <f>'SHW q '!M457</f>
        <v>1.291836519292862</v>
      </c>
      <c r="F455">
        <f t="shared" ref="F455:F499" si="44">LN(E455)</f>
        <v>0.25606486429936737</v>
      </c>
      <c r="G455">
        <f t="shared" si="42"/>
        <v>0.50196475199447432</v>
      </c>
      <c r="H455">
        <f t="shared" ref="H455:H499" si="45">EXP(G455)</f>
        <v>1.6519637834286678</v>
      </c>
      <c r="I455">
        <f>'CAPE calculation'!P656</f>
        <v>1.4068335490962383</v>
      </c>
      <c r="J455">
        <f t="shared" ref="J455:J498" si="46">LN(I455)</f>
        <v>0.34134146914129598</v>
      </c>
      <c r="K455">
        <f t="shared" si="43"/>
        <v>0.34720993261063199</v>
      </c>
      <c r="L455">
        <f t="shared" ref="L455:L498" si="47">EXP(K455)</f>
        <v>1.4151137727180232</v>
      </c>
      <c r="M455">
        <f>'SHW q '!U457</f>
        <v>1.6866420415889534</v>
      </c>
    </row>
    <row r="456" spans="3:13" ht="14.4" x14ac:dyDescent="0.3">
      <c r="C456" s="9"/>
      <c r="D456" s="10" t="s">
        <v>507</v>
      </c>
      <c r="E456">
        <f>'SHW q '!M458</f>
        <v>1.3149951870337511</v>
      </c>
      <c r="F456">
        <f t="shared" si="44"/>
        <v>0.27383300557265045</v>
      </c>
      <c r="G456">
        <f t="shared" si="42"/>
        <v>0.5197328932677574</v>
      </c>
      <c r="H456">
        <f t="shared" si="45"/>
        <v>1.6815784287874693</v>
      </c>
      <c r="I456">
        <f>'CAPE calculation'!P657</f>
        <v>1.4892564218191664</v>
      </c>
      <c r="J456">
        <f t="shared" si="46"/>
        <v>0.39827694963364019</v>
      </c>
      <c r="K456">
        <f t="shared" si="43"/>
        <v>0.40414541310297619</v>
      </c>
      <c r="L456">
        <f t="shared" si="47"/>
        <v>1.4980217631139938</v>
      </c>
      <c r="M456">
        <f>'SHW q '!U458</f>
        <v>1.7158957480279733</v>
      </c>
    </row>
    <row r="457" spans="3:13" ht="14.4" x14ac:dyDescent="0.3">
      <c r="C457" s="9"/>
      <c r="D457" s="10" t="s">
        <v>508</v>
      </c>
      <c r="E457">
        <f>'SHW q '!M459</f>
        <v>1.2950838391815989</v>
      </c>
      <c r="F457">
        <f t="shared" si="44"/>
        <v>0.25857543373668496</v>
      </c>
      <c r="G457">
        <f t="shared" si="42"/>
        <v>0.50447532143179186</v>
      </c>
      <c r="H457">
        <f t="shared" si="45"/>
        <v>1.6561163637043341</v>
      </c>
      <c r="I457">
        <f>'CAPE calculation'!P658</f>
        <v>1.4470482488579324</v>
      </c>
      <c r="J457">
        <f t="shared" si="46"/>
        <v>0.36952579115559686</v>
      </c>
      <c r="K457">
        <f t="shared" si="43"/>
        <v>0.37539425462493287</v>
      </c>
      <c r="L457">
        <f t="shared" si="47"/>
        <v>1.4555651648070531</v>
      </c>
      <c r="M457">
        <f>'SHW q '!U459</f>
        <v>1.6900418427996566</v>
      </c>
    </row>
    <row r="458" spans="3:13" ht="14.4" x14ac:dyDescent="0.3">
      <c r="C458" s="9">
        <f>C454+1</f>
        <v>2013</v>
      </c>
      <c r="D458" s="10" t="s">
        <v>505</v>
      </c>
      <c r="E458">
        <f>'SHW q '!M460</f>
        <v>1.4171113740513999</v>
      </c>
      <c r="F458">
        <f t="shared" si="44"/>
        <v>0.34862055610354226</v>
      </c>
      <c r="G458">
        <f t="shared" si="42"/>
        <v>0.59452044379864921</v>
      </c>
      <c r="H458">
        <f t="shared" si="45"/>
        <v>1.8121617031690644</v>
      </c>
      <c r="I458">
        <f>'CAPE calculation'!P659</f>
        <v>1.523516708210352</v>
      </c>
      <c r="J458">
        <f t="shared" si="46"/>
        <v>0.42102128637420316</v>
      </c>
      <c r="K458">
        <f t="shared" si="43"/>
        <v>0.42688974984353917</v>
      </c>
      <c r="L458">
        <f t="shared" si="47"/>
        <v>1.5324836958426922</v>
      </c>
      <c r="M458">
        <f>'SHW q '!U460</f>
        <v>1.8570401497947528</v>
      </c>
    </row>
    <row r="459" spans="3:13" ht="14.4" x14ac:dyDescent="0.3">
      <c r="C459" s="9"/>
      <c r="D459" s="10" t="s">
        <v>506</v>
      </c>
      <c r="E459">
        <f>'SHW q '!M461</f>
        <v>1.4202199917905789</v>
      </c>
      <c r="F459">
        <f t="shared" si="44"/>
        <v>0.35081178340989971</v>
      </c>
      <c r="G459">
        <f t="shared" si="42"/>
        <v>0.59671167110500667</v>
      </c>
      <c r="H459">
        <f t="shared" si="45"/>
        <v>1.8161369150824562</v>
      </c>
      <c r="I459">
        <f>'CAPE calculation'!P660</f>
        <v>1.5554357805120675</v>
      </c>
      <c r="J459">
        <f t="shared" si="46"/>
        <v>0.4417557510722801</v>
      </c>
      <c r="K459">
        <f t="shared" si="43"/>
        <v>0.44762421454161611</v>
      </c>
      <c r="L459">
        <f t="shared" si="47"/>
        <v>1.5645906347592093</v>
      </c>
      <c r="M459">
        <f>'SHW q '!U461</f>
        <v>1.8633654103136528</v>
      </c>
    </row>
    <row r="460" spans="3:13" ht="14.4" x14ac:dyDescent="0.3">
      <c r="C460" s="9"/>
      <c r="D460" s="10" t="s">
        <v>507</v>
      </c>
      <c r="E460">
        <f>'SHW q '!M462</f>
        <v>1.4119697741977548</v>
      </c>
      <c r="F460">
        <f t="shared" si="44"/>
        <v>0.34498573246640285</v>
      </c>
      <c r="G460">
        <f t="shared" si="42"/>
        <v>0.59088562016150981</v>
      </c>
      <c r="H460">
        <f t="shared" si="45"/>
        <v>1.8055867715734215</v>
      </c>
      <c r="I460">
        <f>'CAPE calculation'!P661</f>
        <v>1.5893873868834494</v>
      </c>
      <c r="J460">
        <f t="shared" si="46"/>
        <v>0.46334865072011772</v>
      </c>
      <c r="K460">
        <f t="shared" si="43"/>
        <v>0.46921711418945372</v>
      </c>
      <c r="L460">
        <f t="shared" si="47"/>
        <v>1.5987420706649769</v>
      </c>
      <c r="M460">
        <f>'SHW q '!U462</f>
        <v>1.8516233569684146</v>
      </c>
    </row>
    <row r="461" spans="3:13" ht="14.4" x14ac:dyDescent="0.3">
      <c r="C461" s="9"/>
      <c r="D461" s="10" t="s">
        <v>508</v>
      </c>
      <c r="E461">
        <f>'SHW q '!M463</f>
        <v>1.474507862087834</v>
      </c>
      <c r="F461">
        <f t="shared" si="44"/>
        <v>0.38832428129548863</v>
      </c>
      <c r="G461">
        <f t="shared" si="42"/>
        <v>0.63422416899059564</v>
      </c>
      <c r="H461">
        <f t="shared" si="45"/>
        <v>1.8855586989314135</v>
      </c>
      <c r="I461">
        <f>'CAPE calculation'!P662</f>
        <v>1.688057906361228</v>
      </c>
      <c r="J461">
        <f t="shared" si="46"/>
        <v>0.52357870030173936</v>
      </c>
      <c r="K461">
        <f t="shared" si="43"/>
        <v>0.52944716377107537</v>
      </c>
      <c r="L461">
        <f t="shared" si="47"/>
        <v>1.6979933368605733</v>
      </c>
      <c r="M461">
        <f>'SHW q '!U463</f>
        <v>1.9275809988238832</v>
      </c>
    </row>
    <row r="462" spans="3:13" ht="14.4" x14ac:dyDescent="0.3">
      <c r="C462" s="9">
        <f>C458+1</f>
        <v>2014</v>
      </c>
      <c r="D462" s="10" t="s">
        <v>505</v>
      </c>
      <c r="E462">
        <f>'SHW q '!M464</f>
        <v>1.5123694334235938</v>
      </c>
      <c r="F462">
        <f t="shared" si="44"/>
        <v>0.41367758218744721</v>
      </c>
      <c r="G462">
        <f t="shared" si="42"/>
        <v>0.65957746988255417</v>
      </c>
      <c r="H462">
        <f t="shared" si="45"/>
        <v>1.9339749990563031</v>
      </c>
      <c r="I462">
        <f>'CAPE calculation'!P663</f>
        <v>1.6970553766024767</v>
      </c>
      <c r="J462">
        <f t="shared" si="46"/>
        <v>0.52889461777770519</v>
      </c>
      <c r="K462">
        <f t="shared" si="43"/>
        <v>0.53476308124704119</v>
      </c>
      <c r="L462">
        <f t="shared" si="47"/>
        <v>1.7070437636620888</v>
      </c>
      <c r="M462">
        <f>'SHW q '!U464</f>
        <v>1.9844201808448463</v>
      </c>
    </row>
    <row r="463" spans="3:13" ht="14.4" x14ac:dyDescent="0.3">
      <c r="C463" s="9"/>
      <c r="D463" s="10" t="s">
        <v>506</v>
      </c>
      <c r="E463">
        <f>'SHW q '!M465</f>
        <v>1.5150242865848811</v>
      </c>
      <c r="F463">
        <f t="shared" si="44"/>
        <v>0.41543146958193783</v>
      </c>
      <c r="G463">
        <f t="shared" si="42"/>
        <v>0.66133135727704473</v>
      </c>
      <c r="H463">
        <f t="shared" si="45"/>
        <v>1.9373699497387382</v>
      </c>
      <c r="I463">
        <f>'CAPE calculation'!P664</f>
        <v>1.7406039261568464</v>
      </c>
      <c r="J463">
        <f t="shared" si="46"/>
        <v>0.55423213700490814</v>
      </c>
      <c r="K463">
        <f t="shared" si="43"/>
        <v>0.56010060047424415</v>
      </c>
      <c r="L463">
        <f t="shared" si="47"/>
        <v>1.7508486276389756</v>
      </c>
      <c r="M463">
        <f>'SHW q '!U465</f>
        <v>1.9857827205168423</v>
      </c>
    </row>
    <row r="464" spans="3:13" ht="14.4" x14ac:dyDescent="0.3">
      <c r="C464" s="9"/>
      <c r="D464" s="10" t="s">
        <v>507</v>
      </c>
      <c r="E464">
        <f>'SHW q '!M466</f>
        <v>1.5122814249126302</v>
      </c>
      <c r="F464">
        <f t="shared" si="44"/>
        <v>0.41361938802546921</v>
      </c>
      <c r="G464">
        <f t="shared" si="42"/>
        <v>0.65951927572057611</v>
      </c>
      <c r="H464">
        <f t="shared" si="45"/>
        <v>1.9338624562766447</v>
      </c>
      <c r="I464">
        <f>'CAPE calculation'!P665</f>
        <v>1.7673402759661618</v>
      </c>
      <c r="J464">
        <f t="shared" si="46"/>
        <v>0.56947574750079433</v>
      </c>
      <c r="K464">
        <f t="shared" si="43"/>
        <v>0.57534421097013033</v>
      </c>
      <c r="L464">
        <f t="shared" si="47"/>
        <v>1.7777423400271075</v>
      </c>
      <c r="M464">
        <f>'SHW q '!U466</f>
        <v>1.9834527018183239</v>
      </c>
    </row>
    <row r="465" spans="3:13" ht="14.4" x14ac:dyDescent="0.3">
      <c r="C465" s="9"/>
      <c r="D465" s="10" t="s">
        <v>508</v>
      </c>
      <c r="E465">
        <f>'SHW q '!M467</f>
        <v>1.5668888343112761</v>
      </c>
      <c r="F465">
        <f t="shared" si="44"/>
        <v>0.44909201912879543</v>
      </c>
      <c r="G465">
        <f t="shared" si="42"/>
        <v>0.69499190682390233</v>
      </c>
      <c r="H465">
        <f t="shared" si="45"/>
        <v>2.0036928576364121</v>
      </c>
      <c r="I465">
        <f>'CAPE calculation'!P666</f>
        <v>1.8298504595751124</v>
      </c>
      <c r="J465">
        <f t="shared" si="46"/>
        <v>0.60423424743521537</v>
      </c>
      <c r="K465">
        <f t="shared" si="43"/>
        <v>0.61010271090455137</v>
      </c>
      <c r="L465">
        <f t="shared" si="47"/>
        <v>1.8406204408635465</v>
      </c>
      <c r="M465">
        <f>'SHW q '!U467</f>
        <v>2.0559545749091392</v>
      </c>
    </row>
    <row r="466" spans="3:13" ht="14.4" x14ac:dyDescent="0.3">
      <c r="C466" s="9">
        <f>C462+1</f>
        <v>2015</v>
      </c>
      <c r="D466" s="10" t="s">
        <v>505</v>
      </c>
      <c r="E466">
        <f>'SHW q '!M468</f>
        <v>1.546664766298643</v>
      </c>
      <c r="F466">
        <f t="shared" si="44"/>
        <v>0.43610084888307721</v>
      </c>
      <c r="G466">
        <f t="shared" si="42"/>
        <v>0.68200073657818416</v>
      </c>
      <c r="H466">
        <f t="shared" si="45"/>
        <v>1.9778308949100789</v>
      </c>
      <c r="I466">
        <f>'CAPE calculation'!P667</f>
        <v>1.8279452807926471</v>
      </c>
      <c r="J466">
        <f t="shared" si="46"/>
        <v>0.60319253866305811</v>
      </c>
      <c r="K466">
        <f t="shared" si="43"/>
        <v>0.60906100213239411</v>
      </c>
      <c r="L466">
        <f t="shared" si="47"/>
        <v>1.8387040487386295</v>
      </c>
      <c r="M466">
        <f>'SHW q '!U468</f>
        <v>2.0324209556245192</v>
      </c>
    </row>
    <row r="467" spans="3:13" ht="14.4" x14ac:dyDescent="0.3">
      <c r="C467" s="9"/>
      <c r="D467" s="10" t="s">
        <v>506</v>
      </c>
      <c r="E467">
        <f>'SHW q '!M469</f>
        <v>1.5159351000720371</v>
      </c>
      <c r="F467">
        <f t="shared" si="44"/>
        <v>0.41603247632493928</v>
      </c>
      <c r="G467">
        <f t="shared" si="42"/>
        <v>0.66193236402004629</v>
      </c>
      <c r="H467">
        <f t="shared" si="45"/>
        <v>1.9385346721101602</v>
      </c>
      <c r="I467">
        <f>'CAPE calculation'!P668</f>
        <v>1.8146723439764598</v>
      </c>
      <c r="J467">
        <f t="shared" si="46"/>
        <v>0.59590492468516887</v>
      </c>
      <c r="K467">
        <f t="shared" si="43"/>
        <v>0.60177338815450487</v>
      </c>
      <c r="L467">
        <f t="shared" si="47"/>
        <v>1.8253529911774355</v>
      </c>
      <c r="M467">
        <f>'SHW q '!U469</f>
        <v>1.9939401067044569</v>
      </c>
    </row>
    <row r="468" spans="3:13" ht="14.4" x14ac:dyDescent="0.3">
      <c r="C468" s="9"/>
      <c r="D468" s="10" t="s">
        <v>507</v>
      </c>
      <c r="E468">
        <f>'SHW q '!M470</f>
        <v>1.4471890531943219</v>
      </c>
      <c r="F468">
        <f t="shared" si="44"/>
        <v>0.36962309094259133</v>
      </c>
      <c r="G468">
        <f t="shared" si="42"/>
        <v>0.61552297863769834</v>
      </c>
      <c r="H468">
        <f t="shared" si="45"/>
        <v>1.8506241834377701</v>
      </c>
      <c r="I468">
        <f>'CAPE calculation'!P669</f>
        <v>1.6793319062058096</v>
      </c>
      <c r="J468">
        <f t="shared" si="46"/>
        <v>0.51839603944404944</v>
      </c>
      <c r="K468">
        <f t="shared" si="43"/>
        <v>0.52426450291338544</v>
      </c>
      <c r="L468">
        <f t="shared" si="47"/>
        <v>1.6892159779408882</v>
      </c>
      <c r="M468">
        <f>'SHW q '!U470</f>
        <v>1.9053701418659306</v>
      </c>
    </row>
    <row r="469" spans="3:13" ht="14.4" x14ac:dyDescent="0.3">
      <c r="C469" s="9"/>
      <c r="D469" s="10" t="s">
        <v>508</v>
      </c>
      <c r="E469">
        <f>'SHW q '!M471</f>
        <v>1.5192362270902169</v>
      </c>
      <c r="F469">
        <f t="shared" si="44"/>
        <v>0.41820772639422055</v>
      </c>
      <c r="G469">
        <f t="shared" si="42"/>
        <v>0.6641076140893275</v>
      </c>
      <c r="H469">
        <f t="shared" si="45"/>
        <v>1.9427560594119495</v>
      </c>
      <c r="I469">
        <f>'CAPE calculation'!P670</f>
        <v>1.7818068743036655</v>
      </c>
      <c r="J469">
        <f t="shared" si="46"/>
        <v>0.57762794736389944</v>
      </c>
      <c r="K469">
        <f t="shared" si="43"/>
        <v>0.58349641083323545</v>
      </c>
      <c r="L469">
        <f t="shared" si="47"/>
        <v>1.7922940846630899</v>
      </c>
      <c r="M469">
        <f>'SHW q '!U471</f>
        <v>1.9984984683102218</v>
      </c>
    </row>
    <row r="470" spans="3:13" ht="14.4" x14ac:dyDescent="0.3">
      <c r="C470" s="9">
        <f>C466+1</f>
        <v>2016</v>
      </c>
      <c r="D470" s="10" t="s">
        <v>505</v>
      </c>
      <c r="E470">
        <f>'SHW q '!M472</f>
        <v>1.5631772362704668</v>
      </c>
      <c r="F470">
        <f t="shared" si="44"/>
        <v>0.44672043993734301</v>
      </c>
      <c r="G470">
        <f t="shared" si="42"/>
        <v>0.69262032763244996</v>
      </c>
      <c r="H470">
        <f t="shared" si="45"/>
        <v>1.9989465716702761</v>
      </c>
      <c r="I470">
        <f>'CAPE calculation'!P671</f>
        <v>1.7416502894660097</v>
      </c>
      <c r="J470">
        <f t="shared" si="46"/>
        <v>0.55483310596114421</v>
      </c>
      <c r="K470">
        <f t="shared" si="43"/>
        <v>0.56070156943048022</v>
      </c>
      <c r="L470">
        <f t="shared" si="47"/>
        <v>1.7519011495460735</v>
      </c>
      <c r="M470">
        <f>'SHW q '!U472</f>
        <v>2.0633016062649414</v>
      </c>
    </row>
    <row r="471" spans="3:13" ht="14.4" x14ac:dyDescent="0.3">
      <c r="C471" s="9"/>
      <c r="D471" s="10" t="s">
        <v>506</v>
      </c>
      <c r="E471">
        <f>'SHW q '!M473</f>
        <v>1.550159937790597</v>
      </c>
      <c r="F471">
        <f t="shared" si="44"/>
        <v>0.43835811127923296</v>
      </c>
      <c r="G471">
        <f t="shared" si="42"/>
        <v>0.68425799897433992</v>
      </c>
      <c r="H471">
        <f t="shared" si="45"/>
        <v>1.9823004207636605</v>
      </c>
      <c r="I471">
        <f>'CAPE calculation'!P672</f>
        <v>1.7739937977249334</v>
      </c>
      <c r="J471">
        <f t="shared" si="46"/>
        <v>0.57323338767210652</v>
      </c>
      <c r="K471">
        <f t="shared" si="43"/>
        <v>0.57910185114144253</v>
      </c>
      <c r="L471">
        <f t="shared" si="47"/>
        <v>1.7844350225295722</v>
      </c>
      <c r="M471">
        <f>'SHW q '!U473</f>
        <v>2.0452754041817234</v>
      </c>
    </row>
    <row r="472" spans="3:13" ht="14.4" x14ac:dyDescent="0.3">
      <c r="C472" s="9"/>
      <c r="D472" s="10" t="s">
        <v>507</v>
      </c>
      <c r="E472">
        <f>'SHW q '!M474</f>
        <v>1.5319865011071381</v>
      </c>
      <c r="F472">
        <f t="shared" si="44"/>
        <v>0.42656525999181105</v>
      </c>
      <c r="G472">
        <f t="shared" si="42"/>
        <v>0.67246514768691801</v>
      </c>
      <c r="H472">
        <f t="shared" si="45"/>
        <v>1.9590607470331627</v>
      </c>
      <c r="I472">
        <f>'CAPE calculation'!P673</f>
        <v>1.8352718416811087</v>
      </c>
      <c r="J472">
        <f t="shared" si="46"/>
        <v>0.60719261314001027</v>
      </c>
      <c r="K472">
        <f t="shared" si="43"/>
        <v>0.61306107660934628</v>
      </c>
      <c r="L472">
        <f t="shared" si="47"/>
        <v>1.8460737316883855</v>
      </c>
      <c r="M472">
        <f>'SHW q '!U474</f>
        <v>2.0185305921434269</v>
      </c>
    </row>
    <row r="473" spans="3:13" ht="14.4" x14ac:dyDescent="0.3">
      <c r="C473" s="9"/>
      <c r="D473" s="10" t="s">
        <v>508</v>
      </c>
      <c r="E473">
        <f>'SHW q '!M475</f>
        <v>1.5455484698104478</v>
      </c>
      <c r="F473">
        <f t="shared" si="44"/>
        <v>0.43537884399437632</v>
      </c>
      <c r="G473">
        <f t="shared" si="42"/>
        <v>0.68127873168948327</v>
      </c>
      <c r="H473">
        <f t="shared" si="45"/>
        <v>1.9764034067236662</v>
      </c>
      <c r="I473">
        <f>'CAPE calculation'!P674</f>
        <v>1.9127600670206446</v>
      </c>
      <c r="J473">
        <f t="shared" si="46"/>
        <v>0.64854726022962961</v>
      </c>
      <c r="K473">
        <f t="shared" si="43"/>
        <v>0.65441572369896561</v>
      </c>
      <c r="L473">
        <f t="shared" si="47"/>
        <v>1.9240180307647745</v>
      </c>
      <c r="M473">
        <f>'SHW q '!U475</f>
        <v>2.0328530755349066</v>
      </c>
    </row>
    <row r="474" spans="3:13" ht="14.4" x14ac:dyDescent="0.3">
      <c r="C474" s="9">
        <f>C470+1</f>
        <v>2017</v>
      </c>
      <c r="D474" s="10" t="s">
        <v>505</v>
      </c>
      <c r="E474">
        <f>'SHW q '!M476</f>
        <v>1.6001032280975762</v>
      </c>
      <c r="F474">
        <f t="shared" si="44"/>
        <v>0.47006814472555236</v>
      </c>
      <c r="G474">
        <f t="shared" si="42"/>
        <v>0.71596803242065932</v>
      </c>
      <c r="H474">
        <f t="shared" si="45"/>
        <v>2.0461664793401404</v>
      </c>
      <c r="I474">
        <f>'CAPE calculation'!P675</f>
        <v>1.9956687525324999</v>
      </c>
      <c r="J474">
        <f t="shared" si="46"/>
        <v>0.69097920847207028</v>
      </c>
      <c r="K474">
        <f t="shared" si="43"/>
        <v>0.69684767194140629</v>
      </c>
      <c r="L474">
        <f t="shared" si="47"/>
        <v>2.0074146933060852</v>
      </c>
      <c r="M474">
        <f>'SHW q '!U476</f>
        <v>2.1041664074254482</v>
      </c>
    </row>
    <row r="475" spans="3:13" ht="14.4" x14ac:dyDescent="0.3">
      <c r="C475" s="9"/>
      <c r="D475" s="10" t="s">
        <v>506</v>
      </c>
      <c r="E475">
        <f>'SHW q '!M477</f>
        <v>1.5280822782190391</v>
      </c>
      <c r="F475">
        <f t="shared" si="44"/>
        <v>0.42401353629661992</v>
      </c>
      <c r="G475">
        <f t="shared" si="42"/>
        <v>0.66991342399172682</v>
      </c>
      <c r="H475">
        <f t="shared" si="45"/>
        <v>1.9540681378931892</v>
      </c>
      <c r="I475">
        <f>'CAPE calculation'!P676</f>
        <v>2.0409264557902014</v>
      </c>
      <c r="J475">
        <f t="shared" si="46"/>
        <v>0.71340384975869497</v>
      </c>
      <c r="K475">
        <f t="shared" si="43"/>
        <v>0.71927231322803098</v>
      </c>
      <c r="L475">
        <f t="shared" si="47"/>
        <v>2.052938770580687</v>
      </c>
      <c r="M475">
        <f>'SHW q '!U477</f>
        <v>2.0065029397394176</v>
      </c>
    </row>
    <row r="476" spans="3:13" ht="14.4" x14ac:dyDescent="0.3">
      <c r="C476" s="9"/>
      <c r="D476" s="10" t="s">
        <v>507</v>
      </c>
      <c r="E476">
        <f>'SHW q '!M478</f>
        <v>1.543983636042233</v>
      </c>
      <c r="F476">
        <f t="shared" si="44"/>
        <v>0.43436585312817794</v>
      </c>
      <c r="G476">
        <f t="shared" si="42"/>
        <v>0.68026574082328484</v>
      </c>
      <c r="H476">
        <f t="shared" si="45"/>
        <v>1.9744023418260799</v>
      </c>
      <c r="I476">
        <f>'CAPE calculation'!P677</f>
        <v>2.0688979479316161</v>
      </c>
      <c r="J476">
        <f t="shared" si="46"/>
        <v>0.7270160732026073</v>
      </c>
      <c r="K476">
        <f t="shared" si="43"/>
        <v>0.73288453667194331</v>
      </c>
      <c r="L476">
        <f t="shared" si="47"/>
        <v>2.0810748949986877</v>
      </c>
      <c r="M476">
        <f>'SHW q '!U478</f>
        <v>2.0247635438297249</v>
      </c>
    </row>
    <row r="477" spans="3:13" ht="14.4" x14ac:dyDescent="0.3">
      <c r="C477" s="9"/>
      <c r="D477" s="10" t="s">
        <v>508</v>
      </c>
      <c r="E477">
        <f>'SHW q '!M479</f>
        <v>1.575528462391008</v>
      </c>
      <c r="F477">
        <f t="shared" si="44"/>
        <v>0.45459074767626217</v>
      </c>
      <c r="G477">
        <f t="shared" si="42"/>
        <v>0.70049063537136913</v>
      </c>
      <c r="H477">
        <f t="shared" si="45"/>
        <v>2.0147409681959609</v>
      </c>
      <c r="I477">
        <f>'CAPE calculation'!P678</f>
        <v>2.1986084560010752</v>
      </c>
      <c r="J477">
        <f t="shared" si="46"/>
        <v>0.78782464023959076</v>
      </c>
      <c r="K477">
        <f t="shared" si="43"/>
        <v>0.79369310370892676</v>
      </c>
      <c r="L477">
        <f t="shared" si="47"/>
        <v>2.2115488423631513</v>
      </c>
      <c r="M477">
        <f>'SHW q '!U479</f>
        <v>2.0658038211646805</v>
      </c>
    </row>
    <row r="478" spans="3:13" ht="14.4" x14ac:dyDescent="0.3">
      <c r="C478" s="9">
        <f>C474+1</f>
        <v>2018</v>
      </c>
      <c r="D478" s="10" t="s">
        <v>505</v>
      </c>
      <c r="E478">
        <f>'SHW q '!M480</f>
        <v>1.5660000878173299</v>
      </c>
      <c r="F478">
        <f t="shared" si="44"/>
        <v>0.4485246536460874</v>
      </c>
      <c r="G478">
        <f t="shared" si="42"/>
        <v>0.69442454134119436</v>
      </c>
      <c r="H478">
        <f t="shared" si="45"/>
        <v>2.0025563539080209</v>
      </c>
      <c r="I478">
        <f>'CAPE calculation'!P679</f>
        <v>2.1790891067041898</v>
      </c>
      <c r="J478">
        <f t="shared" si="46"/>
        <v>0.77890694851975761</v>
      </c>
      <c r="K478">
        <f t="shared" si="43"/>
        <v>0.78477541198909362</v>
      </c>
      <c r="L478">
        <f t="shared" si="47"/>
        <v>2.1919146077074161</v>
      </c>
      <c r="M478">
        <f>'SHW q '!U480</f>
        <v>2.0546825479983299</v>
      </c>
    </row>
    <row r="479" spans="3:13" ht="14.4" x14ac:dyDescent="0.3">
      <c r="C479" s="9"/>
      <c r="D479" s="10" t="s">
        <v>506</v>
      </c>
      <c r="E479">
        <f>'SHW q '!M481</f>
        <v>1.6046075922886498</v>
      </c>
      <c r="F479">
        <f t="shared" si="44"/>
        <v>0.47287923590334657</v>
      </c>
      <c r="G479">
        <f t="shared" si="42"/>
        <v>0.71877912359845353</v>
      </c>
      <c r="H479">
        <f t="shared" si="45"/>
        <v>2.0519265321021569</v>
      </c>
      <c r="I479">
        <f>'CAPE calculation'!P680</f>
        <v>2.1640186108197046</v>
      </c>
      <c r="J479">
        <f t="shared" si="46"/>
        <v>0.77196696114120211</v>
      </c>
      <c r="K479">
        <f t="shared" si="43"/>
        <v>0.77783542461053812</v>
      </c>
      <c r="L479">
        <f t="shared" si="47"/>
        <v>2.1767554111546144</v>
      </c>
      <c r="M479">
        <f>'SHW q '!U481</f>
        <v>2.1023238522499055</v>
      </c>
    </row>
    <row r="480" spans="3:13" ht="14.4" x14ac:dyDescent="0.3">
      <c r="C480" s="9"/>
      <c r="D480" s="10" t="s">
        <v>507</v>
      </c>
      <c r="E480">
        <f>'SHW q '!M482</f>
        <v>1.6897666128697921</v>
      </c>
      <c r="F480">
        <f t="shared" si="44"/>
        <v>0.52459042050483773</v>
      </c>
      <c r="G480">
        <f t="shared" si="42"/>
        <v>0.77049030819994468</v>
      </c>
      <c r="H480">
        <f t="shared" si="45"/>
        <v>2.1608254645377487</v>
      </c>
      <c r="I480">
        <f>'CAPE calculation'!P681</f>
        <v>2.2280305350104492</v>
      </c>
      <c r="J480">
        <f t="shared" si="46"/>
        <v>0.80111802709250979</v>
      </c>
      <c r="K480">
        <f t="shared" si="43"/>
        <v>0.80698649056184579</v>
      </c>
      <c r="L480">
        <f t="shared" si="47"/>
        <v>2.2411440913923699</v>
      </c>
      <c r="M480">
        <f>'SHW q '!U482</f>
        <v>2.2105038073027083</v>
      </c>
    </row>
    <row r="481" spans="3:13" ht="14.4" x14ac:dyDescent="0.3">
      <c r="C481" s="9"/>
      <c r="D481" s="10" t="s">
        <v>508</v>
      </c>
      <c r="E481">
        <f>'SHW q '!M483</f>
        <v>1.5166754356744738</v>
      </c>
      <c r="F481">
        <f t="shared" si="44"/>
        <v>0.41652072604142437</v>
      </c>
      <c r="G481">
        <f t="shared" si="42"/>
        <v>0.66242061373653138</v>
      </c>
      <c r="H481">
        <f t="shared" si="45"/>
        <v>1.9394813922133183</v>
      </c>
      <c r="I481">
        <f>'CAPE calculation'!P682</f>
        <v>1.9057820915741297</v>
      </c>
      <c r="J481">
        <f t="shared" si="46"/>
        <v>0.64489247108547598</v>
      </c>
      <c r="K481">
        <f t="shared" si="43"/>
        <v>0.65076093455481199</v>
      </c>
      <c r="L481">
        <f t="shared" si="47"/>
        <v>1.9169989849320996</v>
      </c>
      <c r="M481">
        <f>'SHW q '!U483</f>
        <v>1.9885274886252948</v>
      </c>
    </row>
    <row r="482" spans="3:13" ht="14.4" x14ac:dyDescent="0.3">
      <c r="C482" s="9">
        <f>C478+1</f>
        <v>2019</v>
      </c>
      <c r="D482" s="10" t="s">
        <v>505</v>
      </c>
      <c r="E482">
        <f>'SHW q '!M484</f>
        <v>1.631613554413635</v>
      </c>
      <c r="F482">
        <f t="shared" si="44"/>
        <v>0.48956943586340784</v>
      </c>
      <c r="G482">
        <f t="shared" si="42"/>
        <v>0.7354693235585148</v>
      </c>
      <c r="H482">
        <f t="shared" si="45"/>
        <v>2.0864609880498355</v>
      </c>
      <c r="I482">
        <f>'CAPE calculation'!P683</f>
        <v>1.9329096955473346</v>
      </c>
      <c r="J482">
        <f t="shared" si="46"/>
        <v>0.65902648188055535</v>
      </c>
      <c r="K482">
        <f t="shared" si="43"/>
        <v>0.66489494534989135</v>
      </c>
      <c r="L482">
        <f t="shared" si="47"/>
        <v>1.9442862542952615</v>
      </c>
      <c r="M482">
        <f>'SHW q '!U484</f>
        <v>2.1422587983383021</v>
      </c>
    </row>
    <row r="483" spans="3:13" ht="14.4" x14ac:dyDescent="0.3">
      <c r="C483" s="9"/>
      <c r="D483" s="10" t="s">
        <v>506</v>
      </c>
      <c r="E483">
        <f>'SHW q '!M485</f>
        <v>1.5950082204278277</v>
      </c>
      <c r="F483">
        <f t="shared" si="44"/>
        <v>0.46687889009677297</v>
      </c>
      <c r="G483">
        <f t="shared" si="42"/>
        <v>0.71277877779187993</v>
      </c>
      <c r="H483">
        <f t="shared" si="45"/>
        <v>2.0396511285035475</v>
      </c>
      <c r="I483">
        <f>'CAPE calculation'!P684</f>
        <v>1.8462877677830813</v>
      </c>
      <c r="J483">
        <f t="shared" si="46"/>
        <v>0.61317701113794865</v>
      </c>
      <c r="K483">
        <f t="shared" si="43"/>
        <v>0.61904547460728465</v>
      </c>
      <c r="L483">
        <f t="shared" si="47"/>
        <v>1.8571544944098601</v>
      </c>
      <c r="M483">
        <f>'SHW q '!U485</f>
        <v>2.0908758519813295</v>
      </c>
    </row>
    <row r="484" spans="3:13" ht="14.4" x14ac:dyDescent="0.3">
      <c r="C484" s="9"/>
      <c r="D484" s="10" t="s">
        <v>507</v>
      </c>
      <c r="E484">
        <f>'SHW q '!M486</f>
        <v>1.5941769056699271</v>
      </c>
      <c r="F484">
        <f t="shared" si="44"/>
        <v>0.46635755643700744</v>
      </c>
      <c r="G484">
        <f t="shared" si="42"/>
        <v>0.71225744413211434</v>
      </c>
      <c r="H484">
        <f t="shared" si="45"/>
        <v>2.0385880668450698</v>
      </c>
      <c r="I484">
        <f>'CAPE calculation'!P685</f>
        <v>1.792289490573959</v>
      </c>
      <c r="J484">
        <f t="shared" si="46"/>
        <v>0.58349384758479417</v>
      </c>
      <c r="K484">
        <f t="shared" si="43"/>
        <v>0.58936231105413017</v>
      </c>
      <c r="L484">
        <f t="shared" si="47"/>
        <v>1.8028383986423377</v>
      </c>
      <c r="M484">
        <f>'SHW q '!U486</f>
        <v>2.0907701951600437</v>
      </c>
    </row>
    <row r="485" spans="3:13" ht="14.4" x14ac:dyDescent="0.3">
      <c r="C485" s="9"/>
      <c r="D485" s="10" t="s">
        <v>508</v>
      </c>
      <c r="E485">
        <f>'SHW q '!M487</f>
        <v>1.6654780296399332</v>
      </c>
      <c r="F485">
        <f t="shared" si="44"/>
        <v>0.51011218711453421</v>
      </c>
      <c r="G485">
        <f t="shared" si="42"/>
        <v>0.75601207480964117</v>
      </c>
      <c r="H485">
        <f t="shared" si="45"/>
        <v>2.1297659154018538</v>
      </c>
      <c r="I485">
        <f>'CAPE calculation'!P686</f>
        <v>1.853754815649675</v>
      </c>
      <c r="J485">
        <f t="shared" si="46"/>
        <v>0.61721321225472225</v>
      </c>
      <c r="K485">
        <f t="shared" si="43"/>
        <v>0.62308167572405826</v>
      </c>
      <c r="L485">
        <f t="shared" si="47"/>
        <v>1.8646654912042924</v>
      </c>
      <c r="M485">
        <f>'SHW q '!U487</f>
        <v>2.1822641348896004</v>
      </c>
    </row>
    <row r="486" spans="3:13" ht="14.4" x14ac:dyDescent="0.3">
      <c r="C486" s="9">
        <f>C482+1</f>
        <v>2020</v>
      </c>
      <c r="D486" s="10" t="s">
        <v>505</v>
      </c>
      <c r="E486">
        <f>'SHW q '!M488</f>
        <v>1.4363042434280562</v>
      </c>
      <c r="F486">
        <f t="shared" si="44"/>
        <v>0.36207331686752314</v>
      </c>
      <c r="G486">
        <f t="shared" si="42"/>
        <v>0.60797320456263004</v>
      </c>
      <c r="H486">
        <f t="shared" si="45"/>
        <v>1.8367049984210586</v>
      </c>
      <c r="I486">
        <f>'CAPE calculation'!P687</f>
        <v>1.5182632187810445</v>
      </c>
      <c r="J486">
        <f t="shared" si="46"/>
        <v>0.41756706234815733</v>
      </c>
      <c r="K486">
        <f t="shared" si="43"/>
        <v>0.42343552581749333</v>
      </c>
      <c r="L486">
        <f t="shared" si="47"/>
        <v>1.5271992858632619</v>
      </c>
      <c r="M486">
        <f>'SHW q '!U488</f>
        <v>1.8781517206667395</v>
      </c>
    </row>
    <row r="487" spans="3:13" ht="14.4" x14ac:dyDescent="0.3">
      <c r="C487" s="9"/>
      <c r="D487" s="10" t="s">
        <v>506</v>
      </c>
      <c r="E487">
        <f>'SHW q '!M489</f>
        <v>1.6916493342879868</v>
      </c>
      <c r="F487">
        <f t="shared" si="44"/>
        <v>0.52570399046616179</v>
      </c>
      <c r="G487">
        <f t="shared" si="42"/>
        <v>0.77160387816126874</v>
      </c>
      <c r="H487">
        <f t="shared" si="45"/>
        <v>2.1632330351170705</v>
      </c>
      <c r="I487">
        <f>'CAPE calculation'!P688</f>
        <v>1.7654350563059815</v>
      </c>
      <c r="J487">
        <f t="shared" si="46"/>
        <v>0.5683971508363066</v>
      </c>
      <c r="K487">
        <f t="shared" si="43"/>
        <v>0.5742656143056426</v>
      </c>
      <c r="L487">
        <f t="shared" si="47"/>
        <v>1.7758259067838811</v>
      </c>
      <c r="M487">
        <f>'SHW q '!U489</f>
        <v>2.2102667368345115</v>
      </c>
    </row>
    <row r="488" spans="3:13" ht="14.4" x14ac:dyDescent="0.3">
      <c r="C488" s="9"/>
      <c r="D488" s="10" t="s">
        <v>507</v>
      </c>
      <c r="E488">
        <f>'SHW q '!M490</f>
        <v>1.7703357402434909</v>
      </c>
      <c r="F488">
        <f t="shared" si="44"/>
        <v>0.57116921235143392</v>
      </c>
      <c r="G488">
        <f t="shared" si="42"/>
        <v>0.81706910004654087</v>
      </c>
      <c r="H488">
        <f t="shared" si="45"/>
        <v>2.2638549721388017</v>
      </c>
      <c r="I488">
        <f>'CAPE calculation'!P689</f>
        <v>1.8877422249210201</v>
      </c>
      <c r="J488">
        <f t="shared" si="46"/>
        <v>0.63538152499129774</v>
      </c>
      <c r="K488">
        <f t="shared" si="43"/>
        <v>0.64124998846063375</v>
      </c>
      <c r="L488">
        <f t="shared" si="47"/>
        <v>1.8988529407357468</v>
      </c>
      <c r="M488">
        <f>'SHW q '!U490</f>
        <v>2.3128490825765216</v>
      </c>
    </row>
    <row r="489" spans="3:13" ht="14.4" x14ac:dyDescent="0.3">
      <c r="C489" s="9"/>
      <c r="D489" s="10" t="s">
        <v>508</v>
      </c>
      <c r="E489">
        <f>'SHW q '!M491</f>
        <v>1.8849969341478852</v>
      </c>
      <c r="F489">
        <f t="shared" si="44"/>
        <v>0.63392619445190612</v>
      </c>
      <c r="G489">
        <f t="shared" si="42"/>
        <v>0.87982608214701308</v>
      </c>
      <c r="H489">
        <f t="shared" si="45"/>
        <v>2.410480444376137</v>
      </c>
      <c r="I489">
        <f>'CAPE calculation'!P690</f>
        <v>2.0680096488971582</v>
      </c>
      <c r="J489">
        <f t="shared" si="46"/>
        <v>0.72658662244630279</v>
      </c>
      <c r="K489">
        <f t="shared" si="43"/>
        <v>0.73245508591563879</v>
      </c>
      <c r="L489">
        <f t="shared" si="47"/>
        <v>2.0801813676878265</v>
      </c>
      <c r="M489">
        <f>'SHW q '!U491</f>
        <v>2.4666411183566175</v>
      </c>
    </row>
    <row r="490" spans="3:13" ht="14.4" x14ac:dyDescent="0.3">
      <c r="C490" s="9">
        <f>C486+1</f>
        <v>2021</v>
      </c>
      <c r="D490" s="10" t="s">
        <v>505</v>
      </c>
      <c r="E490">
        <f>'SHW q '!M492</f>
        <v>1.9181175343817511</v>
      </c>
      <c r="F490">
        <f t="shared" si="44"/>
        <v>0.65134425424052955</v>
      </c>
      <c r="G490">
        <f t="shared" si="42"/>
        <v>0.89724414193563651</v>
      </c>
      <c r="H490">
        <f t="shared" si="45"/>
        <v>2.4528341255537796</v>
      </c>
      <c r="I490">
        <f>'CAPE calculation'!P691</f>
        <v>2.1411009658670528</v>
      </c>
      <c r="J490">
        <f t="shared" si="46"/>
        <v>0.76132016677075898</v>
      </c>
      <c r="K490">
        <f t="shared" si="43"/>
        <v>0.76718863024009498</v>
      </c>
      <c r="L490">
        <f t="shared" si="47"/>
        <v>2.153702879437843</v>
      </c>
      <c r="M490">
        <f>'SHW q '!U492</f>
        <v>2.5108168101459492</v>
      </c>
    </row>
    <row r="491" spans="3:13" ht="14.4" x14ac:dyDescent="0.3">
      <c r="C491" s="9"/>
      <c r="D491" s="10" t="s">
        <v>506</v>
      </c>
      <c r="E491">
        <f>'SHW q '!M493</f>
        <v>1.9618725056594162</v>
      </c>
      <c r="F491">
        <f t="shared" si="44"/>
        <v>0.67389937720679483</v>
      </c>
      <c r="G491">
        <f t="shared" si="42"/>
        <v>0.91979926490190178</v>
      </c>
      <c r="H491">
        <f t="shared" si="45"/>
        <v>2.5087867378357349</v>
      </c>
      <c r="I491">
        <f>'CAPE calculation'!P692</f>
        <v>2.2397496011977531</v>
      </c>
      <c r="J491">
        <f t="shared" si="46"/>
        <v>0.80636407443894509</v>
      </c>
      <c r="K491">
        <f t="shared" si="43"/>
        <v>0.81223253790828109</v>
      </c>
      <c r="L491">
        <f t="shared" si="47"/>
        <v>2.2529321326824725</v>
      </c>
      <c r="M491">
        <f>'SHW q '!U493</f>
        <v>2.5620975469736549</v>
      </c>
    </row>
    <row r="492" spans="3:13" ht="14.4" x14ac:dyDescent="0.3">
      <c r="C492" s="9"/>
      <c r="D492" s="10" t="s">
        <v>507</v>
      </c>
      <c r="E492">
        <f>'SHW q '!M494</f>
        <v>1.8600607996877201</v>
      </c>
      <c r="F492">
        <f t="shared" si="44"/>
        <v>0.62060917519501935</v>
      </c>
      <c r="G492">
        <f t="shared" si="42"/>
        <v>0.8665090628901263</v>
      </c>
      <c r="H492">
        <f t="shared" si="45"/>
        <v>2.3785928251521122</v>
      </c>
      <c r="I492">
        <f>'CAPE calculation'!P693</f>
        <v>2.2983431949890587</v>
      </c>
      <c r="J492">
        <f t="shared" si="46"/>
        <v>0.83218851335361732</v>
      </c>
      <c r="K492">
        <f t="shared" si="43"/>
        <v>0.83805697682295333</v>
      </c>
      <c r="L492">
        <f t="shared" si="47"/>
        <v>2.3118705917634266</v>
      </c>
      <c r="M492">
        <f>'SHW q '!U494</f>
        <v>2.4295131647797255</v>
      </c>
    </row>
    <row r="493" spans="3:13" ht="14.4" x14ac:dyDescent="0.3">
      <c r="C493" s="9"/>
      <c r="D493" s="10" t="s">
        <v>508</v>
      </c>
      <c r="E493">
        <f>'SHW q '!M495</f>
        <v>1.9014089102759208</v>
      </c>
      <c r="F493">
        <f t="shared" si="44"/>
        <v>0.64259514309775434</v>
      </c>
      <c r="G493">
        <f t="shared" si="42"/>
        <v>0.8884950307928613</v>
      </c>
      <c r="H493">
        <f t="shared" si="45"/>
        <v>2.431467612468313</v>
      </c>
      <c r="I493">
        <f>'CAPE calculation'!P694</f>
        <v>2.3438420692992636</v>
      </c>
      <c r="J493">
        <f t="shared" si="46"/>
        <v>0.85179149286605005</v>
      </c>
      <c r="K493">
        <f t="shared" ref="K493:K498" si="48">J493-$J$503</f>
        <v>0.85765995633538605</v>
      </c>
      <c r="L493">
        <f t="shared" si="47"/>
        <v>2.3576372595550064</v>
      </c>
      <c r="M493">
        <f>'SHW q '!U495</f>
        <v>2.4739723584282478</v>
      </c>
    </row>
    <row r="494" spans="3:13" ht="14.4" x14ac:dyDescent="0.3">
      <c r="C494" s="9">
        <f>C490+1</f>
        <v>2022</v>
      </c>
      <c r="D494" s="10" t="s">
        <v>505</v>
      </c>
      <c r="E494">
        <f>'SHW q '!M496</f>
        <v>1.8484911591011042</v>
      </c>
      <c r="F494">
        <f t="shared" si="44"/>
        <v>0.61436971664094508</v>
      </c>
      <c r="G494">
        <f t="shared" si="42"/>
        <v>0.86026960433605204</v>
      </c>
      <c r="H494">
        <f t="shared" si="45"/>
        <v>2.3637978979682623</v>
      </c>
      <c r="I494">
        <f>'CAPE calculation'!P695</f>
        <v>2.1038031843232883</v>
      </c>
      <c r="J494">
        <f t="shared" si="46"/>
        <v>0.74374674692740894</v>
      </c>
      <c r="K494">
        <f t="shared" si="48"/>
        <v>0.74961521039674495</v>
      </c>
      <c r="L494">
        <f t="shared" si="47"/>
        <v>2.1161855737208191</v>
      </c>
      <c r="M494">
        <f>'SHW q '!U496</f>
        <v>2.4136978456160358</v>
      </c>
    </row>
    <row r="495" spans="3:13" ht="14.4" x14ac:dyDescent="0.3">
      <c r="C495" s="9"/>
      <c r="D495" s="10" t="s">
        <v>506</v>
      </c>
      <c r="E495">
        <f>'SHW q '!M497</f>
        <v>1.601719439793815</v>
      </c>
      <c r="F495">
        <f t="shared" si="44"/>
        <v>0.47107770209405853</v>
      </c>
      <c r="G495">
        <f t="shared" si="42"/>
        <v>0.71697758978916548</v>
      </c>
      <c r="H495">
        <f t="shared" si="45"/>
        <v>2.048233244870195</v>
      </c>
      <c r="I495">
        <f>'CAPE calculation'!P696</f>
        <v>1.787745383842583</v>
      </c>
      <c r="J495">
        <f t="shared" si="46"/>
        <v>0.58095526383848028</v>
      </c>
      <c r="K495">
        <f t="shared" si="48"/>
        <v>0.58682372730781629</v>
      </c>
      <c r="L495">
        <f t="shared" si="47"/>
        <v>1.7982675465863842</v>
      </c>
      <c r="M495">
        <f>'SHW q '!U497</f>
        <v>2.0957364831635887</v>
      </c>
    </row>
    <row r="496" spans="3:13" ht="14.4" x14ac:dyDescent="0.3">
      <c r="C496" s="9"/>
      <c r="D496" s="10" t="s">
        <v>507</v>
      </c>
      <c r="E496">
        <f>'SHW q '!M498</f>
        <v>1.5539788264554639</v>
      </c>
      <c r="F496">
        <f t="shared" si="44"/>
        <v>0.44081862666309779</v>
      </c>
      <c r="G496">
        <f t="shared" si="42"/>
        <v>0.68671851435820475</v>
      </c>
      <c r="H496">
        <f t="shared" si="45"/>
        <v>1.9871839069270334</v>
      </c>
      <c r="I496">
        <f>'CAPE calculation'!P697</f>
        <v>1.7396791143803825</v>
      </c>
      <c r="J496">
        <f t="shared" si="46"/>
        <v>0.55370067919675892</v>
      </c>
      <c r="K496">
        <f t="shared" si="48"/>
        <v>0.55956914266609492</v>
      </c>
      <c r="L496">
        <f t="shared" si="47"/>
        <v>1.7499183726824554</v>
      </c>
      <c r="M496">
        <f>'SHW q '!U498</f>
        <v>2.0365374584882909</v>
      </c>
    </row>
    <row r="497" spans="3:13" ht="14.4" x14ac:dyDescent="0.3">
      <c r="C497" s="9"/>
      <c r="D497" s="10" t="s">
        <v>508</v>
      </c>
      <c r="E497">
        <f>'SHW q '!M499</f>
        <v>1.5686887111599939</v>
      </c>
      <c r="F497">
        <f t="shared" si="44"/>
        <v>0.45024005455148913</v>
      </c>
      <c r="G497">
        <f t="shared" si="42"/>
        <v>0.69613994224659614</v>
      </c>
      <c r="H497">
        <f t="shared" si="45"/>
        <v>2.0059944889375161</v>
      </c>
      <c r="I497">
        <f>'CAPE calculation'!P698</f>
        <v>1.7473405663565438</v>
      </c>
      <c r="J497">
        <f t="shared" si="46"/>
        <v>0.55809495568841205</v>
      </c>
      <c r="K497">
        <f t="shared" si="48"/>
        <v>0.56396341915774806</v>
      </c>
      <c r="L497">
        <f t="shared" si="47"/>
        <v>1.7576249177939565</v>
      </c>
      <c r="M497">
        <f>'SHW q '!U499</f>
        <v>2.0518325670003663</v>
      </c>
    </row>
    <row r="498" spans="3:13" ht="14.4" x14ac:dyDescent="0.3">
      <c r="C498" s="9">
        <v>2023</v>
      </c>
      <c r="D498" s="10" t="s">
        <v>505</v>
      </c>
      <c r="E498">
        <f>'SHW q '!M500</f>
        <v>1.6523640607290329</v>
      </c>
      <c r="F498">
        <f t="shared" si="44"/>
        <v>0.50220702656358562</v>
      </c>
      <c r="G498">
        <f t="shared" si="42"/>
        <v>0.74810691425869258</v>
      </c>
      <c r="H498">
        <f t="shared" si="45"/>
        <v>2.1129961450986614</v>
      </c>
      <c r="I498">
        <f>'CAPE calculation'!P699</f>
        <v>1.7250521876456968</v>
      </c>
      <c r="J498">
        <f t="shared" si="46"/>
        <v>0.54525730373333925</v>
      </c>
      <c r="K498">
        <f t="shared" si="48"/>
        <v>0.55112576720267525</v>
      </c>
      <c r="L498">
        <f t="shared" si="47"/>
        <v>1.7352053560017768</v>
      </c>
      <c r="M498">
        <f>'SHW q '!U500</f>
        <v>2.1575168609224029</v>
      </c>
    </row>
    <row r="499" spans="3:13" x14ac:dyDescent="0.25">
      <c r="C499" s="9"/>
      <c r="D499" s="9" t="s">
        <v>506</v>
      </c>
      <c r="E499">
        <f>'SHW q '!M501</f>
        <v>1.7563026739026331</v>
      </c>
      <c r="F499">
        <f t="shared" si="44"/>
        <v>0.56321084590788706</v>
      </c>
      <c r="G499">
        <f>F499-$F$503</f>
        <v>0.80911073360299401</v>
      </c>
      <c r="H499">
        <f t="shared" si="45"/>
        <v>2.2459098861938411</v>
      </c>
      <c r="M499">
        <f>'SHW q '!U501</f>
        <v>2.2909759569854908</v>
      </c>
    </row>
    <row r="502" spans="3:13" x14ac:dyDescent="0.25">
      <c r="F502" s="6" t="s">
        <v>568</v>
      </c>
      <c r="G502" s="6"/>
      <c r="H502" s="6"/>
      <c r="I502" s="6"/>
      <c r="J502" s="6" t="s">
        <v>568</v>
      </c>
    </row>
    <row r="503" spans="3:13" x14ac:dyDescent="0.25">
      <c r="F503">
        <f>AVERAGE(F6:F499)</f>
        <v>-0.24589988769510696</v>
      </c>
      <c r="J503">
        <f t="shared" ref="J503" si="49">AVERAGE(J6:J499)</f>
        <v>-5.868463469335978E-3</v>
      </c>
    </row>
    <row r="506" spans="3:13" x14ac:dyDescent="0.25">
      <c r="E506" s="6" t="s">
        <v>575</v>
      </c>
      <c r="G506" s="6" t="s">
        <v>576</v>
      </c>
      <c r="H506" s="6" t="s">
        <v>579</v>
      </c>
      <c r="J506" s="6" t="s">
        <v>538</v>
      </c>
      <c r="L506" t="str">
        <f>G506</f>
        <v>S&amp;P 500</v>
      </c>
      <c r="M506" t="str">
        <f>H506</f>
        <v xml:space="preserve">Valuation </v>
      </c>
    </row>
    <row r="507" spans="3:13" x14ac:dyDescent="0.25">
      <c r="E507" s="6" t="s">
        <v>578</v>
      </c>
      <c r="G507" s="65">
        <f>Data!B1838</f>
        <v>4345.3728571428574</v>
      </c>
      <c r="H507" s="66">
        <v>1.246</v>
      </c>
      <c r="J507" s="6" t="s">
        <v>580</v>
      </c>
      <c r="L507">
        <f>'CAPE calculation'!B1836</f>
        <v>3968.5591304347827</v>
      </c>
      <c r="M507" s="66">
        <v>0.73499999999999999</v>
      </c>
    </row>
    <row r="508" spans="3:13" x14ac:dyDescent="0.25">
      <c r="E508" s="6" t="s">
        <v>577</v>
      </c>
      <c r="G508">
        <v>4461.8999999999996</v>
      </c>
      <c r="H508">
        <f>124.591*G508/G507</f>
        <v>127.9320788286785</v>
      </c>
      <c r="J508" t="str">
        <f>E508</f>
        <v>12th September 2023</v>
      </c>
      <c r="L508">
        <f>G508</f>
        <v>4461.8999999999996</v>
      </c>
      <c r="M508">
        <f>73.5205*L508/L507</f>
        <v>82.660005349110378</v>
      </c>
    </row>
    <row r="509" spans="3:13" x14ac:dyDescent="0.25">
      <c r="M509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A44-17EA-4DC0-872C-F7AC8346DFC3}">
  <dimension ref="A1:Z2465"/>
  <sheetViews>
    <sheetView showGridLines="0" zoomScale="97" zoomScaleNormal="100" workbookViewId="0">
      <pane xSplit="1" ySplit="8" topLeftCell="B1819" activePane="bottomRight" state="frozen"/>
      <selection pane="topRight" activeCell="B1" sqref="B1"/>
      <selection pane="bottomLeft" activeCell="A9" sqref="A9"/>
      <selection pane="bottomRight" activeCell="B1838" sqref="B1838"/>
    </sheetView>
  </sheetViews>
  <sheetFormatPr defaultColWidth="11.6640625" defaultRowHeight="13.2" x14ac:dyDescent="0.25"/>
  <cols>
    <col min="1" max="1" width="11.6640625" style="23"/>
    <col min="2" max="2" width="11.88671875" style="30" bestFit="1" customWidth="1"/>
    <col min="3" max="3" width="11.88671875" style="57" bestFit="1" customWidth="1"/>
    <col min="4" max="5" width="11.88671875" style="30" bestFit="1" customWidth="1"/>
    <col min="6" max="6" width="11.88671875" style="57" bestFit="1" customWidth="1"/>
    <col min="7" max="7" width="11.88671875" style="27" bestFit="1" customWidth="1"/>
    <col min="8" max="9" width="11.88671875" style="57" bestFit="1" customWidth="1"/>
    <col min="10" max="10" width="15.109375" style="59" customWidth="1"/>
    <col min="11" max="11" width="11.88671875" style="57" bestFit="1" customWidth="1"/>
    <col min="12" max="12" width="12.33203125" style="59" bestFit="1" customWidth="1"/>
    <col min="13" max="13" width="11.88671875" style="58" bestFit="1" customWidth="1"/>
    <col min="14" max="14" width="2.44140625" style="58" customWidth="1"/>
    <col min="15" max="16" width="14.6640625" style="51" customWidth="1"/>
    <col min="17" max="17" width="12" style="19" bestFit="1" customWidth="1"/>
    <col min="18" max="19" width="11.88671875" style="15" customWidth="1"/>
    <col min="20" max="21" width="16.33203125" style="20" customWidth="1"/>
    <col min="22" max="22" width="16.33203125" style="21" customWidth="1"/>
    <col min="23" max="23" width="11.6640625" style="21"/>
    <col min="24" max="24" width="14.5546875" style="22" bestFit="1" customWidth="1"/>
    <col min="25" max="257" width="11.6640625" style="23"/>
    <col min="258" max="265" width="11.88671875" style="23" bestFit="1" customWidth="1"/>
    <col min="266" max="266" width="15.109375" style="23" customWidth="1"/>
    <col min="267" max="267" width="11.88671875" style="23" bestFit="1" customWidth="1"/>
    <col min="268" max="268" width="12.33203125" style="23" bestFit="1" customWidth="1"/>
    <col min="269" max="269" width="11.88671875" style="23" bestFit="1" customWidth="1"/>
    <col min="270" max="270" width="2.44140625" style="23" customWidth="1"/>
    <col min="271" max="272" width="14.6640625" style="23" customWidth="1"/>
    <col min="273" max="273" width="12" style="23" bestFit="1" customWidth="1"/>
    <col min="274" max="275" width="11.88671875" style="23" customWidth="1"/>
    <col min="276" max="278" width="16.33203125" style="23" customWidth="1"/>
    <col min="279" max="279" width="11.6640625" style="23"/>
    <col min="280" max="280" width="14.5546875" style="23" bestFit="1" customWidth="1"/>
    <col min="281" max="513" width="11.6640625" style="23"/>
    <col min="514" max="521" width="11.88671875" style="23" bestFit="1" customWidth="1"/>
    <col min="522" max="522" width="15.109375" style="23" customWidth="1"/>
    <col min="523" max="523" width="11.88671875" style="23" bestFit="1" customWidth="1"/>
    <col min="524" max="524" width="12.33203125" style="23" bestFit="1" customWidth="1"/>
    <col min="525" max="525" width="11.88671875" style="23" bestFit="1" customWidth="1"/>
    <col min="526" max="526" width="2.44140625" style="23" customWidth="1"/>
    <col min="527" max="528" width="14.6640625" style="23" customWidth="1"/>
    <col min="529" max="529" width="12" style="23" bestFit="1" customWidth="1"/>
    <col min="530" max="531" width="11.88671875" style="23" customWidth="1"/>
    <col min="532" max="534" width="16.33203125" style="23" customWidth="1"/>
    <col min="535" max="535" width="11.6640625" style="23"/>
    <col min="536" max="536" width="14.5546875" style="23" bestFit="1" customWidth="1"/>
    <col min="537" max="769" width="11.6640625" style="23"/>
    <col min="770" max="777" width="11.88671875" style="23" bestFit="1" customWidth="1"/>
    <col min="778" max="778" width="15.109375" style="23" customWidth="1"/>
    <col min="779" max="779" width="11.88671875" style="23" bestFit="1" customWidth="1"/>
    <col min="780" max="780" width="12.33203125" style="23" bestFit="1" customWidth="1"/>
    <col min="781" max="781" width="11.88671875" style="23" bestFit="1" customWidth="1"/>
    <col min="782" max="782" width="2.44140625" style="23" customWidth="1"/>
    <col min="783" max="784" width="14.6640625" style="23" customWidth="1"/>
    <col min="785" max="785" width="12" style="23" bestFit="1" customWidth="1"/>
    <col min="786" max="787" width="11.88671875" style="23" customWidth="1"/>
    <col min="788" max="790" width="16.33203125" style="23" customWidth="1"/>
    <col min="791" max="791" width="11.6640625" style="23"/>
    <col min="792" max="792" width="14.5546875" style="23" bestFit="1" customWidth="1"/>
    <col min="793" max="1025" width="11.6640625" style="23"/>
    <col min="1026" max="1033" width="11.88671875" style="23" bestFit="1" customWidth="1"/>
    <col min="1034" max="1034" width="15.109375" style="23" customWidth="1"/>
    <col min="1035" max="1035" width="11.88671875" style="23" bestFit="1" customWidth="1"/>
    <col min="1036" max="1036" width="12.33203125" style="23" bestFit="1" customWidth="1"/>
    <col min="1037" max="1037" width="11.88671875" style="23" bestFit="1" customWidth="1"/>
    <col min="1038" max="1038" width="2.44140625" style="23" customWidth="1"/>
    <col min="1039" max="1040" width="14.6640625" style="23" customWidth="1"/>
    <col min="1041" max="1041" width="12" style="23" bestFit="1" customWidth="1"/>
    <col min="1042" max="1043" width="11.88671875" style="23" customWidth="1"/>
    <col min="1044" max="1046" width="16.33203125" style="23" customWidth="1"/>
    <col min="1047" max="1047" width="11.6640625" style="23"/>
    <col min="1048" max="1048" width="14.5546875" style="23" bestFit="1" customWidth="1"/>
    <col min="1049" max="1281" width="11.6640625" style="23"/>
    <col min="1282" max="1289" width="11.88671875" style="23" bestFit="1" customWidth="1"/>
    <col min="1290" max="1290" width="15.109375" style="23" customWidth="1"/>
    <col min="1291" max="1291" width="11.88671875" style="23" bestFit="1" customWidth="1"/>
    <col min="1292" max="1292" width="12.33203125" style="23" bestFit="1" customWidth="1"/>
    <col min="1293" max="1293" width="11.88671875" style="23" bestFit="1" customWidth="1"/>
    <col min="1294" max="1294" width="2.44140625" style="23" customWidth="1"/>
    <col min="1295" max="1296" width="14.6640625" style="23" customWidth="1"/>
    <col min="1297" max="1297" width="12" style="23" bestFit="1" customWidth="1"/>
    <col min="1298" max="1299" width="11.88671875" style="23" customWidth="1"/>
    <col min="1300" max="1302" width="16.33203125" style="23" customWidth="1"/>
    <col min="1303" max="1303" width="11.6640625" style="23"/>
    <col min="1304" max="1304" width="14.5546875" style="23" bestFit="1" customWidth="1"/>
    <col min="1305" max="1537" width="11.6640625" style="23"/>
    <col min="1538" max="1545" width="11.88671875" style="23" bestFit="1" customWidth="1"/>
    <col min="1546" max="1546" width="15.109375" style="23" customWidth="1"/>
    <col min="1547" max="1547" width="11.88671875" style="23" bestFit="1" customWidth="1"/>
    <col min="1548" max="1548" width="12.33203125" style="23" bestFit="1" customWidth="1"/>
    <col min="1549" max="1549" width="11.88671875" style="23" bestFit="1" customWidth="1"/>
    <col min="1550" max="1550" width="2.44140625" style="23" customWidth="1"/>
    <col min="1551" max="1552" width="14.6640625" style="23" customWidth="1"/>
    <col min="1553" max="1553" width="12" style="23" bestFit="1" customWidth="1"/>
    <col min="1554" max="1555" width="11.88671875" style="23" customWidth="1"/>
    <col min="1556" max="1558" width="16.33203125" style="23" customWidth="1"/>
    <col min="1559" max="1559" width="11.6640625" style="23"/>
    <col min="1560" max="1560" width="14.5546875" style="23" bestFit="1" customWidth="1"/>
    <col min="1561" max="1793" width="11.6640625" style="23"/>
    <col min="1794" max="1801" width="11.88671875" style="23" bestFit="1" customWidth="1"/>
    <col min="1802" max="1802" width="15.109375" style="23" customWidth="1"/>
    <col min="1803" max="1803" width="11.88671875" style="23" bestFit="1" customWidth="1"/>
    <col min="1804" max="1804" width="12.33203125" style="23" bestFit="1" customWidth="1"/>
    <col min="1805" max="1805" width="11.88671875" style="23" bestFit="1" customWidth="1"/>
    <col min="1806" max="1806" width="2.44140625" style="23" customWidth="1"/>
    <col min="1807" max="1808" width="14.6640625" style="23" customWidth="1"/>
    <col min="1809" max="1809" width="12" style="23" bestFit="1" customWidth="1"/>
    <col min="1810" max="1811" width="11.88671875" style="23" customWidth="1"/>
    <col min="1812" max="1814" width="16.33203125" style="23" customWidth="1"/>
    <col min="1815" max="1815" width="11.6640625" style="23"/>
    <col min="1816" max="1816" width="14.5546875" style="23" bestFit="1" customWidth="1"/>
    <col min="1817" max="2049" width="11.6640625" style="23"/>
    <col min="2050" max="2057" width="11.88671875" style="23" bestFit="1" customWidth="1"/>
    <col min="2058" max="2058" width="15.109375" style="23" customWidth="1"/>
    <col min="2059" max="2059" width="11.88671875" style="23" bestFit="1" customWidth="1"/>
    <col min="2060" max="2060" width="12.33203125" style="23" bestFit="1" customWidth="1"/>
    <col min="2061" max="2061" width="11.88671875" style="23" bestFit="1" customWidth="1"/>
    <col min="2062" max="2062" width="2.44140625" style="23" customWidth="1"/>
    <col min="2063" max="2064" width="14.6640625" style="23" customWidth="1"/>
    <col min="2065" max="2065" width="12" style="23" bestFit="1" customWidth="1"/>
    <col min="2066" max="2067" width="11.88671875" style="23" customWidth="1"/>
    <col min="2068" max="2070" width="16.33203125" style="23" customWidth="1"/>
    <col min="2071" max="2071" width="11.6640625" style="23"/>
    <col min="2072" max="2072" width="14.5546875" style="23" bestFit="1" customWidth="1"/>
    <col min="2073" max="2305" width="11.6640625" style="23"/>
    <col min="2306" max="2313" width="11.88671875" style="23" bestFit="1" customWidth="1"/>
    <col min="2314" max="2314" width="15.109375" style="23" customWidth="1"/>
    <col min="2315" max="2315" width="11.88671875" style="23" bestFit="1" customWidth="1"/>
    <col min="2316" max="2316" width="12.33203125" style="23" bestFit="1" customWidth="1"/>
    <col min="2317" max="2317" width="11.88671875" style="23" bestFit="1" customWidth="1"/>
    <col min="2318" max="2318" width="2.44140625" style="23" customWidth="1"/>
    <col min="2319" max="2320" width="14.6640625" style="23" customWidth="1"/>
    <col min="2321" max="2321" width="12" style="23" bestFit="1" customWidth="1"/>
    <col min="2322" max="2323" width="11.88671875" style="23" customWidth="1"/>
    <col min="2324" max="2326" width="16.33203125" style="23" customWidth="1"/>
    <col min="2327" max="2327" width="11.6640625" style="23"/>
    <col min="2328" max="2328" width="14.5546875" style="23" bestFit="1" customWidth="1"/>
    <col min="2329" max="2561" width="11.6640625" style="23"/>
    <col min="2562" max="2569" width="11.88671875" style="23" bestFit="1" customWidth="1"/>
    <col min="2570" max="2570" width="15.109375" style="23" customWidth="1"/>
    <col min="2571" max="2571" width="11.88671875" style="23" bestFit="1" customWidth="1"/>
    <col min="2572" max="2572" width="12.33203125" style="23" bestFit="1" customWidth="1"/>
    <col min="2573" max="2573" width="11.88671875" style="23" bestFit="1" customWidth="1"/>
    <col min="2574" max="2574" width="2.44140625" style="23" customWidth="1"/>
    <col min="2575" max="2576" width="14.6640625" style="23" customWidth="1"/>
    <col min="2577" max="2577" width="12" style="23" bestFit="1" customWidth="1"/>
    <col min="2578" max="2579" width="11.88671875" style="23" customWidth="1"/>
    <col min="2580" max="2582" width="16.33203125" style="23" customWidth="1"/>
    <col min="2583" max="2583" width="11.6640625" style="23"/>
    <col min="2584" max="2584" width="14.5546875" style="23" bestFit="1" customWidth="1"/>
    <col min="2585" max="2817" width="11.6640625" style="23"/>
    <col min="2818" max="2825" width="11.88671875" style="23" bestFit="1" customWidth="1"/>
    <col min="2826" max="2826" width="15.109375" style="23" customWidth="1"/>
    <col min="2827" max="2827" width="11.88671875" style="23" bestFit="1" customWidth="1"/>
    <col min="2828" max="2828" width="12.33203125" style="23" bestFit="1" customWidth="1"/>
    <col min="2829" max="2829" width="11.88671875" style="23" bestFit="1" customWidth="1"/>
    <col min="2830" max="2830" width="2.44140625" style="23" customWidth="1"/>
    <col min="2831" max="2832" width="14.6640625" style="23" customWidth="1"/>
    <col min="2833" max="2833" width="12" style="23" bestFit="1" customWidth="1"/>
    <col min="2834" max="2835" width="11.88671875" style="23" customWidth="1"/>
    <col min="2836" max="2838" width="16.33203125" style="23" customWidth="1"/>
    <col min="2839" max="2839" width="11.6640625" style="23"/>
    <col min="2840" max="2840" width="14.5546875" style="23" bestFit="1" customWidth="1"/>
    <col min="2841" max="3073" width="11.6640625" style="23"/>
    <col min="3074" max="3081" width="11.88671875" style="23" bestFit="1" customWidth="1"/>
    <col min="3082" max="3082" width="15.109375" style="23" customWidth="1"/>
    <col min="3083" max="3083" width="11.88671875" style="23" bestFit="1" customWidth="1"/>
    <col min="3084" max="3084" width="12.33203125" style="23" bestFit="1" customWidth="1"/>
    <col min="3085" max="3085" width="11.88671875" style="23" bestFit="1" customWidth="1"/>
    <col min="3086" max="3086" width="2.44140625" style="23" customWidth="1"/>
    <col min="3087" max="3088" width="14.6640625" style="23" customWidth="1"/>
    <col min="3089" max="3089" width="12" style="23" bestFit="1" customWidth="1"/>
    <col min="3090" max="3091" width="11.88671875" style="23" customWidth="1"/>
    <col min="3092" max="3094" width="16.33203125" style="23" customWidth="1"/>
    <col min="3095" max="3095" width="11.6640625" style="23"/>
    <col min="3096" max="3096" width="14.5546875" style="23" bestFit="1" customWidth="1"/>
    <col min="3097" max="3329" width="11.6640625" style="23"/>
    <col min="3330" max="3337" width="11.88671875" style="23" bestFit="1" customWidth="1"/>
    <col min="3338" max="3338" width="15.109375" style="23" customWidth="1"/>
    <col min="3339" max="3339" width="11.88671875" style="23" bestFit="1" customWidth="1"/>
    <col min="3340" max="3340" width="12.33203125" style="23" bestFit="1" customWidth="1"/>
    <col min="3341" max="3341" width="11.88671875" style="23" bestFit="1" customWidth="1"/>
    <col min="3342" max="3342" width="2.44140625" style="23" customWidth="1"/>
    <col min="3343" max="3344" width="14.6640625" style="23" customWidth="1"/>
    <col min="3345" max="3345" width="12" style="23" bestFit="1" customWidth="1"/>
    <col min="3346" max="3347" width="11.88671875" style="23" customWidth="1"/>
    <col min="3348" max="3350" width="16.33203125" style="23" customWidth="1"/>
    <col min="3351" max="3351" width="11.6640625" style="23"/>
    <col min="3352" max="3352" width="14.5546875" style="23" bestFit="1" customWidth="1"/>
    <col min="3353" max="3585" width="11.6640625" style="23"/>
    <col min="3586" max="3593" width="11.88671875" style="23" bestFit="1" customWidth="1"/>
    <col min="3594" max="3594" width="15.109375" style="23" customWidth="1"/>
    <col min="3595" max="3595" width="11.88671875" style="23" bestFit="1" customWidth="1"/>
    <col min="3596" max="3596" width="12.33203125" style="23" bestFit="1" customWidth="1"/>
    <col min="3597" max="3597" width="11.88671875" style="23" bestFit="1" customWidth="1"/>
    <col min="3598" max="3598" width="2.44140625" style="23" customWidth="1"/>
    <col min="3599" max="3600" width="14.6640625" style="23" customWidth="1"/>
    <col min="3601" max="3601" width="12" style="23" bestFit="1" customWidth="1"/>
    <col min="3602" max="3603" width="11.88671875" style="23" customWidth="1"/>
    <col min="3604" max="3606" width="16.33203125" style="23" customWidth="1"/>
    <col min="3607" max="3607" width="11.6640625" style="23"/>
    <col min="3608" max="3608" width="14.5546875" style="23" bestFit="1" customWidth="1"/>
    <col min="3609" max="3841" width="11.6640625" style="23"/>
    <col min="3842" max="3849" width="11.88671875" style="23" bestFit="1" customWidth="1"/>
    <col min="3850" max="3850" width="15.109375" style="23" customWidth="1"/>
    <col min="3851" max="3851" width="11.88671875" style="23" bestFit="1" customWidth="1"/>
    <col min="3852" max="3852" width="12.33203125" style="23" bestFit="1" customWidth="1"/>
    <col min="3853" max="3853" width="11.88671875" style="23" bestFit="1" customWidth="1"/>
    <col min="3854" max="3854" width="2.44140625" style="23" customWidth="1"/>
    <col min="3855" max="3856" width="14.6640625" style="23" customWidth="1"/>
    <col min="3857" max="3857" width="12" style="23" bestFit="1" customWidth="1"/>
    <col min="3858" max="3859" width="11.88671875" style="23" customWidth="1"/>
    <col min="3860" max="3862" width="16.33203125" style="23" customWidth="1"/>
    <col min="3863" max="3863" width="11.6640625" style="23"/>
    <col min="3864" max="3864" width="14.5546875" style="23" bestFit="1" customWidth="1"/>
    <col min="3865" max="4097" width="11.6640625" style="23"/>
    <col min="4098" max="4105" width="11.88671875" style="23" bestFit="1" customWidth="1"/>
    <col min="4106" max="4106" width="15.109375" style="23" customWidth="1"/>
    <col min="4107" max="4107" width="11.88671875" style="23" bestFit="1" customWidth="1"/>
    <col min="4108" max="4108" width="12.33203125" style="23" bestFit="1" customWidth="1"/>
    <col min="4109" max="4109" width="11.88671875" style="23" bestFit="1" customWidth="1"/>
    <col min="4110" max="4110" width="2.44140625" style="23" customWidth="1"/>
    <col min="4111" max="4112" width="14.6640625" style="23" customWidth="1"/>
    <col min="4113" max="4113" width="12" style="23" bestFit="1" customWidth="1"/>
    <col min="4114" max="4115" width="11.88671875" style="23" customWidth="1"/>
    <col min="4116" max="4118" width="16.33203125" style="23" customWidth="1"/>
    <col min="4119" max="4119" width="11.6640625" style="23"/>
    <col min="4120" max="4120" width="14.5546875" style="23" bestFit="1" customWidth="1"/>
    <col min="4121" max="4353" width="11.6640625" style="23"/>
    <col min="4354" max="4361" width="11.88671875" style="23" bestFit="1" customWidth="1"/>
    <col min="4362" max="4362" width="15.109375" style="23" customWidth="1"/>
    <col min="4363" max="4363" width="11.88671875" style="23" bestFit="1" customWidth="1"/>
    <col min="4364" max="4364" width="12.33203125" style="23" bestFit="1" customWidth="1"/>
    <col min="4365" max="4365" width="11.88671875" style="23" bestFit="1" customWidth="1"/>
    <col min="4366" max="4366" width="2.44140625" style="23" customWidth="1"/>
    <col min="4367" max="4368" width="14.6640625" style="23" customWidth="1"/>
    <col min="4369" max="4369" width="12" style="23" bestFit="1" customWidth="1"/>
    <col min="4370" max="4371" width="11.88671875" style="23" customWidth="1"/>
    <col min="4372" max="4374" width="16.33203125" style="23" customWidth="1"/>
    <col min="4375" max="4375" width="11.6640625" style="23"/>
    <col min="4376" max="4376" width="14.5546875" style="23" bestFit="1" customWidth="1"/>
    <col min="4377" max="4609" width="11.6640625" style="23"/>
    <col min="4610" max="4617" width="11.88671875" style="23" bestFit="1" customWidth="1"/>
    <col min="4618" max="4618" width="15.109375" style="23" customWidth="1"/>
    <col min="4619" max="4619" width="11.88671875" style="23" bestFit="1" customWidth="1"/>
    <col min="4620" max="4620" width="12.33203125" style="23" bestFit="1" customWidth="1"/>
    <col min="4621" max="4621" width="11.88671875" style="23" bestFit="1" customWidth="1"/>
    <col min="4622" max="4622" width="2.44140625" style="23" customWidth="1"/>
    <col min="4623" max="4624" width="14.6640625" style="23" customWidth="1"/>
    <col min="4625" max="4625" width="12" style="23" bestFit="1" customWidth="1"/>
    <col min="4626" max="4627" width="11.88671875" style="23" customWidth="1"/>
    <col min="4628" max="4630" width="16.33203125" style="23" customWidth="1"/>
    <col min="4631" max="4631" width="11.6640625" style="23"/>
    <col min="4632" max="4632" width="14.5546875" style="23" bestFit="1" customWidth="1"/>
    <col min="4633" max="4865" width="11.6640625" style="23"/>
    <col min="4866" max="4873" width="11.88671875" style="23" bestFit="1" customWidth="1"/>
    <col min="4874" max="4874" width="15.109375" style="23" customWidth="1"/>
    <col min="4875" max="4875" width="11.88671875" style="23" bestFit="1" customWidth="1"/>
    <col min="4876" max="4876" width="12.33203125" style="23" bestFit="1" customWidth="1"/>
    <col min="4877" max="4877" width="11.88671875" style="23" bestFit="1" customWidth="1"/>
    <col min="4878" max="4878" width="2.44140625" style="23" customWidth="1"/>
    <col min="4879" max="4880" width="14.6640625" style="23" customWidth="1"/>
    <col min="4881" max="4881" width="12" style="23" bestFit="1" customWidth="1"/>
    <col min="4882" max="4883" width="11.88671875" style="23" customWidth="1"/>
    <col min="4884" max="4886" width="16.33203125" style="23" customWidth="1"/>
    <col min="4887" max="4887" width="11.6640625" style="23"/>
    <col min="4888" max="4888" width="14.5546875" style="23" bestFit="1" customWidth="1"/>
    <col min="4889" max="5121" width="11.6640625" style="23"/>
    <col min="5122" max="5129" width="11.88671875" style="23" bestFit="1" customWidth="1"/>
    <col min="5130" max="5130" width="15.109375" style="23" customWidth="1"/>
    <col min="5131" max="5131" width="11.88671875" style="23" bestFit="1" customWidth="1"/>
    <col min="5132" max="5132" width="12.33203125" style="23" bestFit="1" customWidth="1"/>
    <col min="5133" max="5133" width="11.88671875" style="23" bestFit="1" customWidth="1"/>
    <col min="5134" max="5134" width="2.44140625" style="23" customWidth="1"/>
    <col min="5135" max="5136" width="14.6640625" style="23" customWidth="1"/>
    <col min="5137" max="5137" width="12" style="23" bestFit="1" customWidth="1"/>
    <col min="5138" max="5139" width="11.88671875" style="23" customWidth="1"/>
    <col min="5140" max="5142" width="16.33203125" style="23" customWidth="1"/>
    <col min="5143" max="5143" width="11.6640625" style="23"/>
    <col min="5144" max="5144" width="14.5546875" style="23" bestFit="1" customWidth="1"/>
    <col min="5145" max="5377" width="11.6640625" style="23"/>
    <col min="5378" max="5385" width="11.88671875" style="23" bestFit="1" customWidth="1"/>
    <col min="5386" max="5386" width="15.109375" style="23" customWidth="1"/>
    <col min="5387" max="5387" width="11.88671875" style="23" bestFit="1" customWidth="1"/>
    <col min="5388" max="5388" width="12.33203125" style="23" bestFit="1" customWidth="1"/>
    <col min="5389" max="5389" width="11.88671875" style="23" bestFit="1" customWidth="1"/>
    <col min="5390" max="5390" width="2.44140625" style="23" customWidth="1"/>
    <col min="5391" max="5392" width="14.6640625" style="23" customWidth="1"/>
    <col min="5393" max="5393" width="12" style="23" bestFit="1" customWidth="1"/>
    <col min="5394" max="5395" width="11.88671875" style="23" customWidth="1"/>
    <col min="5396" max="5398" width="16.33203125" style="23" customWidth="1"/>
    <col min="5399" max="5399" width="11.6640625" style="23"/>
    <col min="5400" max="5400" width="14.5546875" style="23" bestFit="1" customWidth="1"/>
    <col min="5401" max="5633" width="11.6640625" style="23"/>
    <col min="5634" max="5641" width="11.88671875" style="23" bestFit="1" customWidth="1"/>
    <col min="5642" max="5642" width="15.109375" style="23" customWidth="1"/>
    <col min="5643" max="5643" width="11.88671875" style="23" bestFit="1" customWidth="1"/>
    <col min="5644" max="5644" width="12.33203125" style="23" bestFit="1" customWidth="1"/>
    <col min="5645" max="5645" width="11.88671875" style="23" bestFit="1" customWidth="1"/>
    <col min="5646" max="5646" width="2.44140625" style="23" customWidth="1"/>
    <col min="5647" max="5648" width="14.6640625" style="23" customWidth="1"/>
    <col min="5649" max="5649" width="12" style="23" bestFit="1" customWidth="1"/>
    <col min="5650" max="5651" width="11.88671875" style="23" customWidth="1"/>
    <col min="5652" max="5654" width="16.33203125" style="23" customWidth="1"/>
    <col min="5655" max="5655" width="11.6640625" style="23"/>
    <col min="5656" max="5656" width="14.5546875" style="23" bestFit="1" customWidth="1"/>
    <col min="5657" max="5889" width="11.6640625" style="23"/>
    <col min="5890" max="5897" width="11.88671875" style="23" bestFit="1" customWidth="1"/>
    <col min="5898" max="5898" width="15.109375" style="23" customWidth="1"/>
    <col min="5899" max="5899" width="11.88671875" style="23" bestFit="1" customWidth="1"/>
    <col min="5900" max="5900" width="12.33203125" style="23" bestFit="1" customWidth="1"/>
    <col min="5901" max="5901" width="11.88671875" style="23" bestFit="1" customWidth="1"/>
    <col min="5902" max="5902" width="2.44140625" style="23" customWidth="1"/>
    <col min="5903" max="5904" width="14.6640625" style="23" customWidth="1"/>
    <col min="5905" max="5905" width="12" style="23" bestFit="1" customWidth="1"/>
    <col min="5906" max="5907" width="11.88671875" style="23" customWidth="1"/>
    <col min="5908" max="5910" width="16.33203125" style="23" customWidth="1"/>
    <col min="5911" max="5911" width="11.6640625" style="23"/>
    <col min="5912" max="5912" width="14.5546875" style="23" bestFit="1" customWidth="1"/>
    <col min="5913" max="6145" width="11.6640625" style="23"/>
    <col min="6146" max="6153" width="11.88671875" style="23" bestFit="1" customWidth="1"/>
    <col min="6154" max="6154" width="15.109375" style="23" customWidth="1"/>
    <col min="6155" max="6155" width="11.88671875" style="23" bestFit="1" customWidth="1"/>
    <col min="6156" max="6156" width="12.33203125" style="23" bestFit="1" customWidth="1"/>
    <col min="6157" max="6157" width="11.88671875" style="23" bestFit="1" customWidth="1"/>
    <col min="6158" max="6158" width="2.44140625" style="23" customWidth="1"/>
    <col min="6159" max="6160" width="14.6640625" style="23" customWidth="1"/>
    <col min="6161" max="6161" width="12" style="23" bestFit="1" customWidth="1"/>
    <col min="6162" max="6163" width="11.88671875" style="23" customWidth="1"/>
    <col min="6164" max="6166" width="16.33203125" style="23" customWidth="1"/>
    <col min="6167" max="6167" width="11.6640625" style="23"/>
    <col min="6168" max="6168" width="14.5546875" style="23" bestFit="1" customWidth="1"/>
    <col min="6169" max="6401" width="11.6640625" style="23"/>
    <col min="6402" max="6409" width="11.88671875" style="23" bestFit="1" customWidth="1"/>
    <col min="6410" max="6410" width="15.109375" style="23" customWidth="1"/>
    <col min="6411" max="6411" width="11.88671875" style="23" bestFit="1" customWidth="1"/>
    <col min="6412" max="6412" width="12.33203125" style="23" bestFit="1" customWidth="1"/>
    <col min="6413" max="6413" width="11.88671875" style="23" bestFit="1" customWidth="1"/>
    <col min="6414" max="6414" width="2.44140625" style="23" customWidth="1"/>
    <col min="6415" max="6416" width="14.6640625" style="23" customWidth="1"/>
    <col min="6417" max="6417" width="12" style="23" bestFit="1" customWidth="1"/>
    <col min="6418" max="6419" width="11.88671875" style="23" customWidth="1"/>
    <col min="6420" max="6422" width="16.33203125" style="23" customWidth="1"/>
    <col min="6423" max="6423" width="11.6640625" style="23"/>
    <col min="6424" max="6424" width="14.5546875" style="23" bestFit="1" customWidth="1"/>
    <col min="6425" max="6657" width="11.6640625" style="23"/>
    <col min="6658" max="6665" width="11.88671875" style="23" bestFit="1" customWidth="1"/>
    <col min="6666" max="6666" width="15.109375" style="23" customWidth="1"/>
    <col min="6667" max="6667" width="11.88671875" style="23" bestFit="1" customWidth="1"/>
    <col min="6668" max="6668" width="12.33203125" style="23" bestFit="1" customWidth="1"/>
    <col min="6669" max="6669" width="11.88671875" style="23" bestFit="1" customWidth="1"/>
    <col min="6670" max="6670" width="2.44140625" style="23" customWidth="1"/>
    <col min="6671" max="6672" width="14.6640625" style="23" customWidth="1"/>
    <col min="6673" max="6673" width="12" style="23" bestFit="1" customWidth="1"/>
    <col min="6674" max="6675" width="11.88671875" style="23" customWidth="1"/>
    <col min="6676" max="6678" width="16.33203125" style="23" customWidth="1"/>
    <col min="6679" max="6679" width="11.6640625" style="23"/>
    <col min="6680" max="6680" width="14.5546875" style="23" bestFit="1" customWidth="1"/>
    <col min="6681" max="6913" width="11.6640625" style="23"/>
    <col min="6914" max="6921" width="11.88671875" style="23" bestFit="1" customWidth="1"/>
    <col min="6922" max="6922" width="15.109375" style="23" customWidth="1"/>
    <col min="6923" max="6923" width="11.88671875" style="23" bestFit="1" customWidth="1"/>
    <col min="6924" max="6924" width="12.33203125" style="23" bestFit="1" customWidth="1"/>
    <col min="6925" max="6925" width="11.88671875" style="23" bestFit="1" customWidth="1"/>
    <col min="6926" max="6926" width="2.44140625" style="23" customWidth="1"/>
    <col min="6927" max="6928" width="14.6640625" style="23" customWidth="1"/>
    <col min="6929" max="6929" width="12" style="23" bestFit="1" customWidth="1"/>
    <col min="6930" max="6931" width="11.88671875" style="23" customWidth="1"/>
    <col min="6932" max="6934" width="16.33203125" style="23" customWidth="1"/>
    <col min="6935" max="6935" width="11.6640625" style="23"/>
    <col min="6936" max="6936" width="14.5546875" style="23" bestFit="1" customWidth="1"/>
    <col min="6937" max="7169" width="11.6640625" style="23"/>
    <col min="7170" max="7177" width="11.88671875" style="23" bestFit="1" customWidth="1"/>
    <col min="7178" max="7178" width="15.109375" style="23" customWidth="1"/>
    <col min="7179" max="7179" width="11.88671875" style="23" bestFit="1" customWidth="1"/>
    <col min="7180" max="7180" width="12.33203125" style="23" bestFit="1" customWidth="1"/>
    <col min="7181" max="7181" width="11.88671875" style="23" bestFit="1" customWidth="1"/>
    <col min="7182" max="7182" width="2.44140625" style="23" customWidth="1"/>
    <col min="7183" max="7184" width="14.6640625" style="23" customWidth="1"/>
    <col min="7185" max="7185" width="12" style="23" bestFit="1" customWidth="1"/>
    <col min="7186" max="7187" width="11.88671875" style="23" customWidth="1"/>
    <col min="7188" max="7190" width="16.33203125" style="23" customWidth="1"/>
    <col min="7191" max="7191" width="11.6640625" style="23"/>
    <col min="7192" max="7192" width="14.5546875" style="23" bestFit="1" customWidth="1"/>
    <col min="7193" max="7425" width="11.6640625" style="23"/>
    <col min="7426" max="7433" width="11.88671875" style="23" bestFit="1" customWidth="1"/>
    <col min="7434" max="7434" width="15.109375" style="23" customWidth="1"/>
    <col min="7435" max="7435" width="11.88671875" style="23" bestFit="1" customWidth="1"/>
    <col min="7436" max="7436" width="12.33203125" style="23" bestFit="1" customWidth="1"/>
    <col min="7437" max="7437" width="11.88671875" style="23" bestFit="1" customWidth="1"/>
    <col min="7438" max="7438" width="2.44140625" style="23" customWidth="1"/>
    <col min="7439" max="7440" width="14.6640625" style="23" customWidth="1"/>
    <col min="7441" max="7441" width="12" style="23" bestFit="1" customWidth="1"/>
    <col min="7442" max="7443" width="11.88671875" style="23" customWidth="1"/>
    <col min="7444" max="7446" width="16.33203125" style="23" customWidth="1"/>
    <col min="7447" max="7447" width="11.6640625" style="23"/>
    <col min="7448" max="7448" width="14.5546875" style="23" bestFit="1" customWidth="1"/>
    <col min="7449" max="7681" width="11.6640625" style="23"/>
    <col min="7682" max="7689" width="11.88671875" style="23" bestFit="1" customWidth="1"/>
    <col min="7690" max="7690" width="15.109375" style="23" customWidth="1"/>
    <col min="7691" max="7691" width="11.88671875" style="23" bestFit="1" customWidth="1"/>
    <col min="7692" max="7692" width="12.33203125" style="23" bestFit="1" customWidth="1"/>
    <col min="7693" max="7693" width="11.88671875" style="23" bestFit="1" customWidth="1"/>
    <col min="7694" max="7694" width="2.44140625" style="23" customWidth="1"/>
    <col min="7695" max="7696" width="14.6640625" style="23" customWidth="1"/>
    <col min="7697" max="7697" width="12" style="23" bestFit="1" customWidth="1"/>
    <col min="7698" max="7699" width="11.88671875" style="23" customWidth="1"/>
    <col min="7700" max="7702" width="16.33203125" style="23" customWidth="1"/>
    <col min="7703" max="7703" width="11.6640625" style="23"/>
    <col min="7704" max="7704" width="14.5546875" style="23" bestFit="1" customWidth="1"/>
    <col min="7705" max="7937" width="11.6640625" style="23"/>
    <col min="7938" max="7945" width="11.88671875" style="23" bestFit="1" customWidth="1"/>
    <col min="7946" max="7946" width="15.109375" style="23" customWidth="1"/>
    <col min="7947" max="7947" width="11.88671875" style="23" bestFit="1" customWidth="1"/>
    <col min="7948" max="7948" width="12.33203125" style="23" bestFit="1" customWidth="1"/>
    <col min="7949" max="7949" width="11.88671875" style="23" bestFit="1" customWidth="1"/>
    <col min="7950" max="7950" width="2.44140625" style="23" customWidth="1"/>
    <col min="7951" max="7952" width="14.6640625" style="23" customWidth="1"/>
    <col min="7953" max="7953" width="12" style="23" bestFit="1" customWidth="1"/>
    <col min="7954" max="7955" width="11.88671875" style="23" customWidth="1"/>
    <col min="7956" max="7958" width="16.33203125" style="23" customWidth="1"/>
    <col min="7959" max="7959" width="11.6640625" style="23"/>
    <col min="7960" max="7960" width="14.5546875" style="23" bestFit="1" customWidth="1"/>
    <col min="7961" max="8193" width="11.6640625" style="23"/>
    <col min="8194" max="8201" width="11.88671875" style="23" bestFit="1" customWidth="1"/>
    <col min="8202" max="8202" width="15.109375" style="23" customWidth="1"/>
    <col min="8203" max="8203" width="11.88671875" style="23" bestFit="1" customWidth="1"/>
    <col min="8204" max="8204" width="12.33203125" style="23" bestFit="1" customWidth="1"/>
    <col min="8205" max="8205" width="11.88671875" style="23" bestFit="1" customWidth="1"/>
    <col min="8206" max="8206" width="2.44140625" style="23" customWidth="1"/>
    <col min="8207" max="8208" width="14.6640625" style="23" customWidth="1"/>
    <col min="8209" max="8209" width="12" style="23" bestFit="1" customWidth="1"/>
    <col min="8210" max="8211" width="11.88671875" style="23" customWidth="1"/>
    <col min="8212" max="8214" width="16.33203125" style="23" customWidth="1"/>
    <col min="8215" max="8215" width="11.6640625" style="23"/>
    <col min="8216" max="8216" width="14.5546875" style="23" bestFit="1" customWidth="1"/>
    <col min="8217" max="8449" width="11.6640625" style="23"/>
    <col min="8450" max="8457" width="11.88671875" style="23" bestFit="1" customWidth="1"/>
    <col min="8458" max="8458" width="15.109375" style="23" customWidth="1"/>
    <col min="8459" max="8459" width="11.88671875" style="23" bestFit="1" customWidth="1"/>
    <col min="8460" max="8460" width="12.33203125" style="23" bestFit="1" customWidth="1"/>
    <col min="8461" max="8461" width="11.88671875" style="23" bestFit="1" customWidth="1"/>
    <col min="8462" max="8462" width="2.44140625" style="23" customWidth="1"/>
    <col min="8463" max="8464" width="14.6640625" style="23" customWidth="1"/>
    <col min="8465" max="8465" width="12" style="23" bestFit="1" customWidth="1"/>
    <col min="8466" max="8467" width="11.88671875" style="23" customWidth="1"/>
    <col min="8468" max="8470" width="16.33203125" style="23" customWidth="1"/>
    <col min="8471" max="8471" width="11.6640625" style="23"/>
    <col min="8472" max="8472" width="14.5546875" style="23" bestFit="1" customWidth="1"/>
    <col min="8473" max="8705" width="11.6640625" style="23"/>
    <col min="8706" max="8713" width="11.88671875" style="23" bestFit="1" customWidth="1"/>
    <col min="8714" max="8714" width="15.109375" style="23" customWidth="1"/>
    <col min="8715" max="8715" width="11.88671875" style="23" bestFit="1" customWidth="1"/>
    <col min="8716" max="8716" width="12.33203125" style="23" bestFit="1" customWidth="1"/>
    <col min="8717" max="8717" width="11.88671875" style="23" bestFit="1" customWidth="1"/>
    <col min="8718" max="8718" width="2.44140625" style="23" customWidth="1"/>
    <col min="8719" max="8720" width="14.6640625" style="23" customWidth="1"/>
    <col min="8721" max="8721" width="12" style="23" bestFit="1" customWidth="1"/>
    <col min="8722" max="8723" width="11.88671875" style="23" customWidth="1"/>
    <col min="8724" max="8726" width="16.33203125" style="23" customWidth="1"/>
    <col min="8727" max="8727" width="11.6640625" style="23"/>
    <col min="8728" max="8728" width="14.5546875" style="23" bestFit="1" customWidth="1"/>
    <col min="8729" max="8961" width="11.6640625" style="23"/>
    <col min="8962" max="8969" width="11.88671875" style="23" bestFit="1" customWidth="1"/>
    <col min="8970" max="8970" width="15.109375" style="23" customWidth="1"/>
    <col min="8971" max="8971" width="11.88671875" style="23" bestFit="1" customWidth="1"/>
    <col min="8972" max="8972" width="12.33203125" style="23" bestFit="1" customWidth="1"/>
    <col min="8973" max="8973" width="11.88671875" style="23" bestFit="1" customWidth="1"/>
    <col min="8974" max="8974" width="2.44140625" style="23" customWidth="1"/>
    <col min="8975" max="8976" width="14.6640625" style="23" customWidth="1"/>
    <col min="8977" max="8977" width="12" style="23" bestFit="1" customWidth="1"/>
    <col min="8978" max="8979" width="11.88671875" style="23" customWidth="1"/>
    <col min="8980" max="8982" width="16.33203125" style="23" customWidth="1"/>
    <col min="8983" max="8983" width="11.6640625" style="23"/>
    <col min="8984" max="8984" width="14.5546875" style="23" bestFit="1" customWidth="1"/>
    <col min="8985" max="9217" width="11.6640625" style="23"/>
    <col min="9218" max="9225" width="11.88671875" style="23" bestFit="1" customWidth="1"/>
    <col min="9226" max="9226" width="15.109375" style="23" customWidth="1"/>
    <col min="9227" max="9227" width="11.88671875" style="23" bestFit="1" customWidth="1"/>
    <col min="9228" max="9228" width="12.33203125" style="23" bestFit="1" customWidth="1"/>
    <col min="9229" max="9229" width="11.88671875" style="23" bestFit="1" customWidth="1"/>
    <col min="9230" max="9230" width="2.44140625" style="23" customWidth="1"/>
    <col min="9231" max="9232" width="14.6640625" style="23" customWidth="1"/>
    <col min="9233" max="9233" width="12" style="23" bestFit="1" customWidth="1"/>
    <col min="9234" max="9235" width="11.88671875" style="23" customWidth="1"/>
    <col min="9236" max="9238" width="16.33203125" style="23" customWidth="1"/>
    <col min="9239" max="9239" width="11.6640625" style="23"/>
    <col min="9240" max="9240" width="14.5546875" style="23" bestFit="1" customWidth="1"/>
    <col min="9241" max="9473" width="11.6640625" style="23"/>
    <col min="9474" max="9481" width="11.88671875" style="23" bestFit="1" customWidth="1"/>
    <col min="9482" max="9482" width="15.109375" style="23" customWidth="1"/>
    <col min="9483" max="9483" width="11.88671875" style="23" bestFit="1" customWidth="1"/>
    <col min="9484" max="9484" width="12.33203125" style="23" bestFit="1" customWidth="1"/>
    <col min="9485" max="9485" width="11.88671875" style="23" bestFit="1" customWidth="1"/>
    <col min="9486" max="9486" width="2.44140625" style="23" customWidth="1"/>
    <col min="9487" max="9488" width="14.6640625" style="23" customWidth="1"/>
    <col min="9489" max="9489" width="12" style="23" bestFit="1" customWidth="1"/>
    <col min="9490" max="9491" width="11.88671875" style="23" customWidth="1"/>
    <col min="9492" max="9494" width="16.33203125" style="23" customWidth="1"/>
    <col min="9495" max="9495" width="11.6640625" style="23"/>
    <col min="9496" max="9496" width="14.5546875" style="23" bestFit="1" customWidth="1"/>
    <col min="9497" max="9729" width="11.6640625" style="23"/>
    <col min="9730" max="9737" width="11.88671875" style="23" bestFit="1" customWidth="1"/>
    <col min="9738" max="9738" width="15.109375" style="23" customWidth="1"/>
    <col min="9739" max="9739" width="11.88671875" style="23" bestFit="1" customWidth="1"/>
    <col min="9740" max="9740" width="12.33203125" style="23" bestFit="1" customWidth="1"/>
    <col min="9741" max="9741" width="11.88671875" style="23" bestFit="1" customWidth="1"/>
    <col min="9742" max="9742" width="2.44140625" style="23" customWidth="1"/>
    <col min="9743" max="9744" width="14.6640625" style="23" customWidth="1"/>
    <col min="9745" max="9745" width="12" style="23" bestFit="1" customWidth="1"/>
    <col min="9746" max="9747" width="11.88671875" style="23" customWidth="1"/>
    <col min="9748" max="9750" width="16.33203125" style="23" customWidth="1"/>
    <col min="9751" max="9751" width="11.6640625" style="23"/>
    <col min="9752" max="9752" width="14.5546875" style="23" bestFit="1" customWidth="1"/>
    <col min="9753" max="9985" width="11.6640625" style="23"/>
    <col min="9986" max="9993" width="11.88671875" style="23" bestFit="1" customWidth="1"/>
    <col min="9994" max="9994" width="15.109375" style="23" customWidth="1"/>
    <col min="9995" max="9995" width="11.88671875" style="23" bestFit="1" customWidth="1"/>
    <col min="9996" max="9996" width="12.33203125" style="23" bestFit="1" customWidth="1"/>
    <col min="9997" max="9997" width="11.88671875" style="23" bestFit="1" customWidth="1"/>
    <col min="9998" max="9998" width="2.44140625" style="23" customWidth="1"/>
    <col min="9999" max="10000" width="14.6640625" style="23" customWidth="1"/>
    <col min="10001" max="10001" width="12" style="23" bestFit="1" customWidth="1"/>
    <col min="10002" max="10003" width="11.88671875" style="23" customWidth="1"/>
    <col min="10004" max="10006" width="16.33203125" style="23" customWidth="1"/>
    <col min="10007" max="10007" width="11.6640625" style="23"/>
    <col min="10008" max="10008" width="14.5546875" style="23" bestFit="1" customWidth="1"/>
    <col min="10009" max="10241" width="11.6640625" style="23"/>
    <col min="10242" max="10249" width="11.88671875" style="23" bestFit="1" customWidth="1"/>
    <col min="10250" max="10250" width="15.109375" style="23" customWidth="1"/>
    <col min="10251" max="10251" width="11.88671875" style="23" bestFit="1" customWidth="1"/>
    <col min="10252" max="10252" width="12.33203125" style="23" bestFit="1" customWidth="1"/>
    <col min="10253" max="10253" width="11.88671875" style="23" bestFit="1" customWidth="1"/>
    <col min="10254" max="10254" width="2.44140625" style="23" customWidth="1"/>
    <col min="10255" max="10256" width="14.6640625" style="23" customWidth="1"/>
    <col min="10257" max="10257" width="12" style="23" bestFit="1" customWidth="1"/>
    <col min="10258" max="10259" width="11.88671875" style="23" customWidth="1"/>
    <col min="10260" max="10262" width="16.33203125" style="23" customWidth="1"/>
    <col min="10263" max="10263" width="11.6640625" style="23"/>
    <col min="10264" max="10264" width="14.5546875" style="23" bestFit="1" customWidth="1"/>
    <col min="10265" max="10497" width="11.6640625" style="23"/>
    <col min="10498" max="10505" width="11.88671875" style="23" bestFit="1" customWidth="1"/>
    <col min="10506" max="10506" width="15.109375" style="23" customWidth="1"/>
    <col min="10507" max="10507" width="11.88671875" style="23" bestFit="1" customWidth="1"/>
    <col min="10508" max="10508" width="12.33203125" style="23" bestFit="1" customWidth="1"/>
    <col min="10509" max="10509" width="11.88671875" style="23" bestFit="1" customWidth="1"/>
    <col min="10510" max="10510" width="2.44140625" style="23" customWidth="1"/>
    <col min="10511" max="10512" width="14.6640625" style="23" customWidth="1"/>
    <col min="10513" max="10513" width="12" style="23" bestFit="1" customWidth="1"/>
    <col min="10514" max="10515" width="11.88671875" style="23" customWidth="1"/>
    <col min="10516" max="10518" width="16.33203125" style="23" customWidth="1"/>
    <col min="10519" max="10519" width="11.6640625" style="23"/>
    <col min="10520" max="10520" width="14.5546875" style="23" bestFit="1" customWidth="1"/>
    <col min="10521" max="10753" width="11.6640625" style="23"/>
    <col min="10754" max="10761" width="11.88671875" style="23" bestFit="1" customWidth="1"/>
    <col min="10762" max="10762" width="15.109375" style="23" customWidth="1"/>
    <col min="10763" max="10763" width="11.88671875" style="23" bestFit="1" customWidth="1"/>
    <col min="10764" max="10764" width="12.33203125" style="23" bestFit="1" customWidth="1"/>
    <col min="10765" max="10765" width="11.88671875" style="23" bestFit="1" customWidth="1"/>
    <col min="10766" max="10766" width="2.44140625" style="23" customWidth="1"/>
    <col min="10767" max="10768" width="14.6640625" style="23" customWidth="1"/>
    <col min="10769" max="10769" width="12" style="23" bestFit="1" customWidth="1"/>
    <col min="10770" max="10771" width="11.88671875" style="23" customWidth="1"/>
    <col min="10772" max="10774" width="16.33203125" style="23" customWidth="1"/>
    <col min="10775" max="10775" width="11.6640625" style="23"/>
    <col min="10776" max="10776" width="14.5546875" style="23" bestFit="1" customWidth="1"/>
    <col min="10777" max="11009" width="11.6640625" style="23"/>
    <col min="11010" max="11017" width="11.88671875" style="23" bestFit="1" customWidth="1"/>
    <col min="11018" max="11018" width="15.109375" style="23" customWidth="1"/>
    <col min="11019" max="11019" width="11.88671875" style="23" bestFit="1" customWidth="1"/>
    <col min="11020" max="11020" width="12.33203125" style="23" bestFit="1" customWidth="1"/>
    <col min="11021" max="11021" width="11.88671875" style="23" bestFit="1" customWidth="1"/>
    <col min="11022" max="11022" width="2.44140625" style="23" customWidth="1"/>
    <col min="11023" max="11024" width="14.6640625" style="23" customWidth="1"/>
    <col min="11025" max="11025" width="12" style="23" bestFit="1" customWidth="1"/>
    <col min="11026" max="11027" width="11.88671875" style="23" customWidth="1"/>
    <col min="11028" max="11030" width="16.33203125" style="23" customWidth="1"/>
    <col min="11031" max="11031" width="11.6640625" style="23"/>
    <col min="11032" max="11032" width="14.5546875" style="23" bestFit="1" customWidth="1"/>
    <col min="11033" max="11265" width="11.6640625" style="23"/>
    <col min="11266" max="11273" width="11.88671875" style="23" bestFit="1" customWidth="1"/>
    <col min="11274" max="11274" width="15.109375" style="23" customWidth="1"/>
    <col min="11275" max="11275" width="11.88671875" style="23" bestFit="1" customWidth="1"/>
    <col min="11276" max="11276" width="12.33203125" style="23" bestFit="1" customWidth="1"/>
    <col min="11277" max="11277" width="11.88671875" style="23" bestFit="1" customWidth="1"/>
    <col min="11278" max="11278" width="2.44140625" style="23" customWidth="1"/>
    <col min="11279" max="11280" width="14.6640625" style="23" customWidth="1"/>
    <col min="11281" max="11281" width="12" style="23" bestFit="1" customWidth="1"/>
    <col min="11282" max="11283" width="11.88671875" style="23" customWidth="1"/>
    <col min="11284" max="11286" width="16.33203125" style="23" customWidth="1"/>
    <col min="11287" max="11287" width="11.6640625" style="23"/>
    <col min="11288" max="11288" width="14.5546875" style="23" bestFit="1" customWidth="1"/>
    <col min="11289" max="11521" width="11.6640625" style="23"/>
    <col min="11522" max="11529" width="11.88671875" style="23" bestFit="1" customWidth="1"/>
    <col min="11530" max="11530" width="15.109375" style="23" customWidth="1"/>
    <col min="11531" max="11531" width="11.88671875" style="23" bestFit="1" customWidth="1"/>
    <col min="11532" max="11532" width="12.33203125" style="23" bestFit="1" customWidth="1"/>
    <col min="11533" max="11533" width="11.88671875" style="23" bestFit="1" customWidth="1"/>
    <col min="11534" max="11534" width="2.44140625" style="23" customWidth="1"/>
    <col min="11535" max="11536" width="14.6640625" style="23" customWidth="1"/>
    <col min="11537" max="11537" width="12" style="23" bestFit="1" customWidth="1"/>
    <col min="11538" max="11539" width="11.88671875" style="23" customWidth="1"/>
    <col min="11540" max="11542" width="16.33203125" style="23" customWidth="1"/>
    <col min="11543" max="11543" width="11.6640625" style="23"/>
    <col min="11544" max="11544" width="14.5546875" style="23" bestFit="1" customWidth="1"/>
    <col min="11545" max="11777" width="11.6640625" style="23"/>
    <col min="11778" max="11785" width="11.88671875" style="23" bestFit="1" customWidth="1"/>
    <col min="11786" max="11786" width="15.109375" style="23" customWidth="1"/>
    <col min="11787" max="11787" width="11.88671875" style="23" bestFit="1" customWidth="1"/>
    <col min="11788" max="11788" width="12.33203125" style="23" bestFit="1" customWidth="1"/>
    <col min="11789" max="11789" width="11.88671875" style="23" bestFit="1" customWidth="1"/>
    <col min="11790" max="11790" width="2.44140625" style="23" customWidth="1"/>
    <col min="11791" max="11792" width="14.6640625" style="23" customWidth="1"/>
    <col min="11793" max="11793" width="12" style="23" bestFit="1" customWidth="1"/>
    <col min="11794" max="11795" width="11.88671875" style="23" customWidth="1"/>
    <col min="11796" max="11798" width="16.33203125" style="23" customWidth="1"/>
    <col min="11799" max="11799" width="11.6640625" style="23"/>
    <col min="11800" max="11800" width="14.5546875" style="23" bestFit="1" customWidth="1"/>
    <col min="11801" max="12033" width="11.6640625" style="23"/>
    <col min="12034" max="12041" width="11.88671875" style="23" bestFit="1" customWidth="1"/>
    <col min="12042" max="12042" width="15.109375" style="23" customWidth="1"/>
    <col min="12043" max="12043" width="11.88671875" style="23" bestFit="1" customWidth="1"/>
    <col min="12044" max="12044" width="12.33203125" style="23" bestFit="1" customWidth="1"/>
    <col min="12045" max="12045" width="11.88671875" style="23" bestFit="1" customWidth="1"/>
    <col min="12046" max="12046" width="2.44140625" style="23" customWidth="1"/>
    <col min="12047" max="12048" width="14.6640625" style="23" customWidth="1"/>
    <col min="12049" max="12049" width="12" style="23" bestFit="1" customWidth="1"/>
    <col min="12050" max="12051" width="11.88671875" style="23" customWidth="1"/>
    <col min="12052" max="12054" width="16.33203125" style="23" customWidth="1"/>
    <col min="12055" max="12055" width="11.6640625" style="23"/>
    <col min="12056" max="12056" width="14.5546875" style="23" bestFit="1" customWidth="1"/>
    <col min="12057" max="12289" width="11.6640625" style="23"/>
    <col min="12290" max="12297" width="11.88671875" style="23" bestFit="1" customWidth="1"/>
    <col min="12298" max="12298" width="15.109375" style="23" customWidth="1"/>
    <col min="12299" max="12299" width="11.88671875" style="23" bestFit="1" customWidth="1"/>
    <col min="12300" max="12300" width="12.33203125" style="23" bestFit="1" customWidth="1"/>
    <col min="12301" max="12301" width="11.88671875" style="23" bestFit="1" customWidth="1"/>
    <col min="12302" max="12302" width="2.44140625" style="23" customWidth="1"/>
    <col min="12303" max="12304" width="14.6640625" style="23" customWidth="1"/>
    <col min="12305" max="12305" width="12" style="23" bestFit="1" customWidth="1"/>
    <col min="12306" max="12307" width="11.88671875" style="23" customWidth="1"/>
    <col min="12308" max="12310" width="16.33203125" style="23" customWidth="1"/>
    <col min="12311" max="12311" width="11.6640625" style="23"/>
    <col min="12312" max="12312" width="14.5546875" style="23" bestFit="1" customWidth="1"/>
    <col min="12313" max="12545" width="11.6640625" style="23"/>
    <col min="12546" max="12553" width="11.88671875" style="23" bestFit="1" customWidth="1"/>
    <col min="12554" max="12554" width="15.109375" style="23" customWidth="1"/>
    <col min="12555" max="12555" width="11.88671875" style="23" bestFit="1" customWidth="1"/>
    <col min="12556" max="12556" width="12.33203125" style="23" bestFit="1" customWidth="1"/>
    <col min="12557" max="12557" width="11.88671875" style="23" bestFit="1" customWidth="1"/>
    <col min="12558" max="12558" width="2.44140625" style="23" customWidth="1"/>
    <col min="12559" max="12560" width="14.6640625" style="23" customWidth="1"/>
    <col min="12561" max="12561" width="12" style="23" bestFit="1" customWidth="1"/>
    <col min="12562" max="12563" width="11.88671875" style="23" customWidth="1"/>
    <col min="12564" max="12566" width="16.33203125" style="23" customWidth="1"/>
    <col min="12567" max="12567" width="11.6640625" style="23"/>
    <col min="12568" max="12568" width="14.5546875" style="23" bestFit="1" customWidth="1"/>
    <col min="12569" max="12801" width="11.6640625" style="23"/>
    <col min="12802" max="12809" width="11.88671875" style="23" bestFit="1" customWidth="1"/>
    <col min="12810" max="12810" width="15.109375" style="23" customWidth="1"/>
    <col min="12811" max="12811" width="11.88671875" style="23" bestFit="1" customWidth="1"/>
    <col min="12812" max="12812" width="12.33203125" style="23" bestFit="1" customWidth="1"/>
    <col min="12813" max="12813" width="11.88671875" style="23" bestFit="1" customWidth="1"/>
    <col min="12814" max="12814" width="2.44140625" style="23" customWidth="1"/>
    <col min="12815" max="12816" width="14.6640625" style="23" customWidth="1"/>
    <col min="12817" max="12817" width="12" style="23" bestFit="1" customWidth="1"/>
    <col min="12818" max="12819" width="11.88671875" style="23" customWidth="1"/>
    <col min="12820" max="12822" width="16.33203125" style="23" customWidth="1"/>
    <col min="12823" max="12823" width="11.6640625" style="23"/>
    <col min="12824" max="12824" width="14.5546875" style="23" bestFit="1" customWidth="1"/>
    <col min="12825" max="13057" width="11.6640625" style="23"/>
    <col min="13058" max="13065" width="11.88671875" style="23" bestFit="1" customWidth="1"/>
    <col min="13066" max="13066" width="15.109375" style="23" customWidth="1"/>
    <col min="13067" max="13067" width="11.88671875" style="23" bestFit="1" customWidth="1"/>
    <col min="13068" max="13068" width="12.33203125" style="23" bestFit="1" customWidth="1"/>
    <col min="13069" max="13069" width="11.88671875" style="23" bestFit="1" customWidth="1"/>
    <col min="13070" max="13070" width="2.44140625" style="23" customWidth="1"/>
    <col min="13071" max="13072" width="14.6640625" style="23" customWidth="1"/>
    <col min="13073" max="13073" width="12" style="23" bestFit="1" customWidth="1"/>
    <col min="13074" max="13075" width="11.88671875" style="23" customWidth="1"/>
    <col min="13076" max="13078" width="16.33203125" style="23" customWidth="1"/>
    <col min="13079" max="13079" width="11.6640625" style="23"/>
    <col min="13080" max="13080" width="14.5546875" style="23" bestFit="1" customWidth="1"/>
    <col min="13081" max="13313" width="11.6640625" style="23"/>
    <col min="13314" max="13321" width="11.88671875" style="23" bestFit="1" customWidth="1"/>
    <col min="13322" max="13322" width="15.109375" style="23" customWidth="1"/>
    <col min="13323" max="13323" width="11.88671875" style="23" bestFit="1" customWidth="1"/>
    <col min="13324" max="13324" width="12.33203125" style="23" bestFit="1" customWidth="1"/>
    <col min="13325" max="13325" width="11.88671875" style="23" bestFit="1" customWidth="1"/>
    <col min="13326" max="13326" width="2.44140625" style="23" customWidth="1"/>
    <col min="13327" max="13328" width="14.6640625" style="23" customWidth="1"/>
    <col min="13329" max="13329" width="12" style="23" bestFit="1" customWidth="1"/>
    <col min="13330" max="13331" width="11.88671875" style="23" customWidth="1"/>
    <col min="13332" max="13334" width="16.33203125" style="23" customWidth="1"/>
    <col min="13335" max="13335" width="11.6640625" style="23"/>
    <col min="13336" max="13336" width="14.5546875" style="23" bestFit="1" customWidth="1"/>
    <col min="13337" max="13569" width="11.6640625" style="23"/>
    <col min="13570" max="13577" width="11.88671875" style="23" bestFit="1" customWidth="1"/>
    <col min="13578" max="13578" width="15.109375" style="23" customWidth="1"/>
    <col min="13579" max="13579" width="11.88671875" style="23" bestFit="1" customWidth="1"/>
    <col min="13580" max="13580" width="12.33203125" style="23" bestFit="1" customWidth="1"/>
    <col min="13581" max="13581" width="11.88671875" style="23" bestFit="1" customWidth="1"/>
    <col min="13582" max="13582" width="2.44140625" style="23" customWidth="1"/>
    <col min="13583" max="13584" width="14.6640625" style="23" customWidth="1"/>
    <col min="13585" max="13585" width="12" style="23" bestFit="1" customWidth="1"/>
    <col min="13586" max="13587" width="11.88671875" style="23" customWidth="1"/>
    <col min="13588" max="13590" width="16.33203125" style="23" customWidth="1"/>
    <col min="13591" max="13591" width="11.6640625" style="23"/>
    <col min="13592" max="13592" width="14.5546875" style="23" bestFit="1" customWidth="1"/>
    <col min="13593" max="13825" width="11.6640625" style="23"/>
    <col min="13826" max="13833" width="11.88671875" style="23" bestFit="1" customWidth="1"/>
    <col min="13834" max="13834" width="15.109375" style="23" customWidth="1"/>
    <col min="13835" max="13835" width="11.88671875" style="23" bestFit="1" customWidth="1"/>
    <col min="13836" max="13836" width="12.33203125" style="23" bestFit="1" customWidth="1"/>
    <col min="13837" max="13837" width="11.88671875" style="23" bestFit="1" customWidth="1"/>
    <col min="13838" max="13838" width="2.44140625" style="23" customWidth="1"/>
    <col min="13839" max="13840" width="14.6640625" style="23" customWidth="1"/>
    <col min="13841" max="13841" width="12" style="23" bestFit="1" customWidth="1"/>
    <col min="13842" max="13843" width="11.88671875" style="23" customWidth="1"/>
    <col min="13844" max="13846" width="16.33203125" style="23" customWidth="1"/>
    <col min="13847" max="13847" width="11.6640625" style="23"/>
    <col min="13848" max="13848" width="14.5546875" style="23" bestFit="1" customWidth="1"/>
    <col min="13849" max="14081" width="11.6640625" style="23"/>
    <col min="14082" max="14089" width="11.88671875" style="23" bestFit="1" customWidth="1"/>
    <col min="14090" max="14090" width="15.109375" style="23" customWidth="1"/>
    <col min="14091" max="14091" width="11.88671875" style="23" bestFit="1" customWidth="1"/>
    <col min="14092" max="14092" width="12.33203125" style="23" bestFit="1" customWidth="1"/>
    <col min="14093" max="14093" width="11.88671875" style="23" bestFit="1" customWidth="1"/>
    <col min="14094" max="14094" width="2.44140625" style="23" customWidth="1"/>
    <col min="14095" max="14096" width="14.6640625" style="23" customWidth="1"/>
    <col min="14097" max="14097" width="12" style="23" bestFit="1" customWidth="1"/>
    <col min="14098" max="14099" width="11.88671875" style="23" customWidth="1"/>
    <col min="14100" max="14102" width="16.33203125" style="23" customWidth="1"/>
    <col min="14103" max="14103" width="11.6640625" style="23"/>
    <col min="14104" max="14104" width="14.5546875" style="23" bestFit="1" customWidth="1"/>
    <col min="14105" max="14337" width="11.6640625" style="23"/>
    <col min="14338" max="14345" width="11.88671875" style="23" bestFit="1" customWidth="1"/>
    <col min="14346" max="14346" width="15.109375" style="23" customWidth="1"/>
    <col min="14347" max="14347" width="11.88671875" style="23" bestFit="1" customWidth="1"/>
    <col min="14348" max="14348" width="12.33203125" style="23" bestFit="1" customWidth="1"/>
    <col min="14349" max="14349" width="11.88671875" style="23" bestFit="1" customWidth="1"/>
    <col min="14350" max="14350" width="2.44140625" style="23" customWidth="1"/>
    <col min="14351" max="14352" width="14.6640625" style="23" customWidth="1"/>
    <col min="14353" max="14353" width="12" style="23" bestFit="1" customWidth="1"/>
    <col min="14354" max="14355" width="11.88671875" style="23" customWidth="1"/>
    <col min="14356" max="14358" width="16.33203125" style="23" customWidth="1"/>
    <col min="14359" max="14359" width="11.6640625" style="23"/>
    <col min="14360" max="14360" width="14.5546875" style="23" bestFit="1" customWidth="1"/>
    <col min="14361" max="14593" width="11.6640625" style="23"/>
    <col min="14594" max="14601" width="11.88671875" style="23" bestFit="1" customWidth="1"/>
    <col min="14602" max="14602" width="15.109375" style="23" customWidth="1"/>
    <col min="14603" max="14603" width="11.88671875" style="23" bestFit="1" customWidth="1"/>
    <col min="14604" max="14604" width="12.33203125" style="23" bestFit="1" customWidth="1"/>
    <col min="14605" max="14605" width="11.88671875" style="23" bestFit="1" customWidth="1"/>
    <col min="14606" max="14606" width="2.44140625" style="23" customWidth="1"/>
    <col min="14607" max="14608" width="14.6640625" style="23" customWidth="1"/>
    <col min="14609" max="14609" width="12" style="23" bestFit="1" customWidth="1"/>
    <col min="14610" max="14611" width="11.88671875" style="23" customWidth="1"/>
    <col min="14612" max="14614" width="16.33203125" style="23" customWidth="1"/>
    <col min="14615" max="14615" width="11.6640625" style="23"/>
    <col min="14616" max="14616" width="14.5546875" style="23" bestFit="1" customWidth="1"/>
    <col min="14617" max="14849" width="11.6640625" style="23"/>
    <col min="14850" max="14857" width="11.88671875" style="23" bestFit="1" customWidth="1"/>
    <col min="14858" max="14858" width="15.109375" style="23" customWidth="1"/>
    <col min="14859" max="14859" width="11.88671875" style="23" bestFit="1" customWidth="1"/>
    <col min="14860" max="14860" width="12.33203125" style="23" bestFit="1" customWidth="1"/>
    <col min="14861" max="14861" width="11.88671875" style="23" bestFit="1" customWidth="1"/>
    <col min="14862" max="14862" width="2.44140625" style="23" customWidth="1"/>
    <col min="14863" max="14864" width="14.6640625" style="23" customWidth="1"/>
    <col min="14865" max="14865" width="12" style="23" bestFit="1" customWidth="1"/>
    <col min="14866" max="14867" width="11.88671875" style="23" customWidth="1"/>
    <col min="14868" max="14870" width="16.33203125" style="23" customWidth="1"/>
    <col min="14871" max="14871" width="11.6640625" style="23"/>
    <col min="14872" max="14872" width="14.5546875" style="23" bestFit="1" customWidth="1"/>
    <col min="14873" max="15105" width="11.6640625" style="23"/>
    <col min="15106" max="15113" width="11.88671875" style="23" bestFit="1" customWidth="1"/>
    <col min="15114" max="15114" width="15.109375" style="23" customWidth="1"/>
    <col min="15115" max="15115" width="11.88671875" style="23" bestFit="1" customWidth="1"/>
    <col min="15116" max="15116" width="12.33203125" style="23" bestFit="1" customWidth="1"/>
    <col min="15117" max="15117" width="11.88671875" style="23" bestFit="1" customWidth="1"/>
    <col min="15118" max="15118" width="2.44140625" style="23" customWidth="1"/>
    <col min="15119" max="15120" width="14.6640625" style="23" customWidth="1"/>
    <col min="15121" max="15121" width="12" style="23" bestFit="1" customWidth="1"/>
    <col min="15122" max="15123" width="11.88671875" style="23" customWidth="1"/>
    <col min="15124" max="15126" width="16.33203125" style="23" customWidth="1"/>
    <col min="15127" max="15127" width="11.6640625" style="23"/>
    <col min="15128" max="15128" width="14.5546875" style="23" bestFit="1" customWidth="1"/>
    <col min="15129" max="15361" width="11.6640625" style="23"/>
    <col min="15362" max="15369" width="11.88671875" style="23" bestFit="1" customWidth="1"/>
    <col min="15370" max="15370" width="15.109375" style="23" customWidth="1"/>
    <col min="15371" max="15371" width="11.88671875" style="23" bestFit="1" customWidth="1"/>
    <col min="15372" max="15372" width="12.33203125" style="23" bestFit="1" customWidth="1"/>
    <col min="15373" max="15373" width="11.88671875" style="23" bestFit="1" customWidth="1"/>
    <col min="15374" max="15374" width="2.44140625" style="23" customWidth="1"/>
    <col min="15375" max="15376" width="14.6640625" style="23" customWidth="1"/>
    <col min="15377" max="15377" width="12" style="23" bestFit="1" customWidth="1"/>
    <col min="15378" max="15379" width="11.88671875" style="23" customWidth="1"/>
    <col min="15380" max="15382" width="16.33203125" style="23" customWidth="1"/>
    <col min="15383" max="15383" width="11.6640625" style="23"/>
    <col min="15384" max="15384" width="14.5546875" style="23" bestFit="1" customWidth="1"/>
    <col min="15385" max="15617" width="11.6640625" style="23"/>
    <col min="15618" max="15625" width="11.88671875" style="23" bestFit="1" customWidth="1"/>
    <col min="15626" max="15626" width="15.109375" style="23" customWidth="1"/>
    <col min="15627" max="15627" width="11.88671875" style="23" bestFit="1" customWidth="1"/>
    <col min="15628" max="15628" width="12.33203125" style="23" bestFit="1" customWidth="1"/>
    <col min="15629" max="15629" width="11.88671875" style="23" bestFit="1" customWidth="1"/>
    <col min="15630" max="15630" width="2.44140625" style="23" customWidth="1"/>
    <col min="15631" max="15632" width="14.6640625" style="23" customWidth="1"/>
    <col min="15633" max="15633" width="12" style="23" bestFit="1" customWidth="1"/>
    <col min="15634" max="15635" width="11.88671875" style="23" customWidth="1"/>
    <col min="15636" max="15638" width="16.33203125" style="23" customWidth="1"/>
    <col min="15639" max="15639" width="11.6640625" style="23"/>
    <col min="15640" max="15640" width="14.5546875" style="23" bestFit="1" customWidth="1"/>
    <col min="15641" max="15873" width="11.6640625" style="23"/>
    <col min="15874" max="15881" width="11.88671875" style="23" bestFit="1" customWidth="1"/>
    <col min="15882" max="15882" width="15.109375" style="23" customWidth="1"/>
    <col min="15883" max="15883" width="11.88671875" style="23" bestFit="1" customWidth="1"/>
    <col min="15884" max="15884" width="12.33203125" style="23" bestFit="1" customWidth="1"/>
    <col min="15885" max="15885" width="11.88671875" style="23" bestFit="1" customWidth="1"/>
    <col min="15886" max="15886" width="2.44140625" style="23" customWidth="1"/>
    <col min="15887" max="15888" width="14.6640625" style="23" customWidth="1"/>
    <col min="15889" max="15889" width="12" style="23" bestFit="1" customWidth="1"/>
    <col min="15890" max="15891" width="11.88671875" style="23" customWidth="1"/>
    <col min="15892" max="15894" width="16.33203125" style="23" customWidth="1"/>
    <col min="15895" max="15895" width="11.6640625" style="23"/>
    <col min="15896" max="15896" width="14.5546875" style="23" bestFit="1" customWidth="1"/>
    <col min="15897" max="16129" width="11.6640625" style="23"/>
    <col min="16130" max="16137" width="11.88671875" style="23" bestFit="1" customWidth="1"/>
    <col min="16138" max="16138" width="15.109375" style="23" customWidth="1"/>
    <col min="16139" max="16139" width="11.88671875" style="23" bestFit="1" customWidth="1"/>
    <col min="16140" max="16140" width="12.33203125" style="23" bestFit="1" customWidth="1"/>
    <col min="16141" max="16141" width="11.88671875" style="23" bestFit="1" customWidth="1"/>
    <col min="16142" max="16142" width="2.44140625" style="23" customWidth="1"/>
    <col min="16143" max="16144" width="14.6640625" style="23" customWidth="1"/>
    <col min="16145" max="16145" width="12" style="23" bestFit="1" customWidth="1"/>
    <col min="16146" max="16147" width="11.88671875" style="23" customWidth="1"/>
    <col min="16148" max="16150" width="16.33203125" style="23" customWidth="1"/>
    <col min="16151" max="16151" width="11.6640625" style="23"/>
    <col min="16152" max="16152" width="14.5546875" style="23" bestFit="1" customWidth="1"/>
    <col min="16153" max="16384" width="11.6640625" style="23"/>
  </cols>
  <sheetData>
    <row r="1" spans="1:25" ht="13.8" thickBot="1" x14ac:dyDescent="0.3">
      <c r="A1" s="12"/>
      <c r="B1" s="13"/>
      <c r="C1" s="14"/>
      <c r="D1" s="13"/>
      <c r="E1" s="13"/>
      <c r="F1" s="14"/>
      <c r="G1" s="15"/>
      <c r="H1" s="14"/>
      <c r="I1" s="14"/>
      <c r="J1" s="16"/>
      <c r="K1" s="14"/>
      <c r="L1" s="16"/>
      <c r="M1" s="17"/>
      <c r="N1" s="17"/>
      <c r="O1" s="18"/>
      <c r="P1" s="18"/>
    </row>
    <row r="2" spans="1:25" x14ac:dyDescent="0.25">
      <c r="A2" s="24" t="s">
        <v>510</v>
      </c>
      <c r="B2" s="13"/>
      <c r="C2" s="14"/>
      <c r="D2" s="13"/>
      <c r="E2" s="13"/>
      <c r="F2" s="14"/>
      <c r="G2" s="15"/>
      <c r="H2" s="14"/>
      <c r="I2" s="14"/>
      <c r="J2" s="16"/>
      <c r="K2" s="14"/>
      <c r="L2" s="16"/>
      <c r="M2" s="25" t="s">
        <v>511</v>
      </c>
      <c r="N2" s="17"/>
      <c r="O2" s="26" t="s">
        <v>512</v>
      </c>
      <c r="P2" s="26"/>
    </row>
    <row r="3" spans="1:25" x14ac:dyDescent="0.25">
      <c r="A3" s="24" t="s">
        <v>513</v>
      </c>
      <c r="B3" s="13"/>
      <c r="C3" s="14"/>
      <c r="D3" s="13"/>
      <c r="E3" s="13"/>
      <c r="F3" s="14"/>
      <c r="H3" s="14"/>
      <c r="I3" s="14"/>
      <c r="J3" s="16"/>
      <c r="K3" s="14"/>
      <c r="L3" s="16"/>
      <c r="M3" s="28" t="s">
        <v>514</v>
      </c>
      <c r="N3" s="17"/>
      <c r="O3" s="26" t="s">
        <v>514</v>
      </c>
      <c r="P3" s="26"/>
    </row>
    <row r="4" spans="1:25" x14ac:dyDescent="0.25">
      <c r="A4" s="29"/>
      <c r="B4" s="13"/>
      <c r="C4" s="13"/>
      <c r="D4" s="13"/>
      <c r="E4" s="13"/>
      <c r="F4" s="13"/>
      <c r="G4" s="15"/>
      <c r="H4" s="13"/>
      <c r="I4" s="30"/>
      <c r="J4" s="31"/>
      <c r="K4" s="13"/>
      <c r="L4" s="31"/>
      <c r="M4" s="28" t="s">
        <v>515</v>
      </c>
      <c r="N4" s="17"/>
      <c r="O4" s="26" t="s">
        <v>516</v>
      </c>
      <c r="P4" s="26"/>
    </row>
    <row r="5" spans="1:25" x14ac:dyDescent="0.25">
      <c r="A5" s="29"/>
      <c r="B5" s="13"/>
      <c r="C5" s="13"/>
      <c r="D5" s="13"/>
      <c r="E5" s="13" t="s">
        <v>517</v>
      </c>
      <c r="F5" s="13"/>
      <c r="G5" s="15"/>
      <c r="H5" s="13"/>
      <c r="I5" s="13"/>
      <c r="J5" s="31" t="s">
        <v>518</v>
      </c>
      <c r="K5" s="13"/>
      <c r="L5" s="31" t="s">
        <v>518</v>
      </c>
      <c r="M5" s="28" t="s">
        <v>519</v>
      </c>
      <c r="N5" s="17"/>
      <c r="O5" s="26" t="s">
        <v>519</v>
      </c>
      <c r="P5" s="26"/>
      <c r="Q5" s="32"/>
      <c r="R5" s="33" t="s">
        <v>520</v>
      </c>
      <c r="S5" s="33" t="s">
        <v>518</v>
      </c>
      <c r="T5" s="33"/>
      <c r="U5" s="33"/>
      <c r="V5" s="33"/>
      <c r="W5" s="33"/>
    </row>
    <row r="6" spans="1:25" x14ac:dyDescent="0.25">
      <c r="A6" s="29"/>
      <c r="B6" s="13" t="s">
        <v>521</v>
      </c>
      <c r="C6" s="13"/>
      <c r="D6" s="13"/>
      <c r="E6" s="13" t="s">
        <v>515</v>
      </c>
      <c r="F6" s="13"/>
      <c r="G6" s="15" t="s">
        <v>522</v>
      </c>
      <c r="H6" s="13"/>
      <c r="I6" s="13"/>
      <c r="J6" s="31" t="s">
        <v>523</v>
      </c>
      <c r="K6" s="13"/>
      <c r="L6" s="31" t="s">
        <v>524</v>
      </c>
      <c r="M6" s="28" t="s">
        <v>525</v>
      </c>
      <c r="N6" s="17"/>
      <c r="O6" s="26" t="s">
        <v>525</v>
      </c>
      <c r="P6" s="26"/>
      <c r="Q6" s="32" t="s">
        <v>526</v>
      </c>
      <c r="R6" s="33" t="s">
        <v>523</v>
      </c>
      <c r="S6" s="33" t="s">
        <v>523</v>
      </c>
      <c r="T6" s="33" t="s">
        <v>527</v>
      </c>
      <c r="U6" s="33" t="s">
        <v>527</v>
      </c>
      <c r="V6" s="33" t="s">
        <v>528</v>
      </c>
      <c r="W6" s="32"/>
    </row>
    <row r="7" spans="1:25" x14ac:dyDescent="0.25">
      <c r="A7" s="29"/>
      <c r="B7" s="13" t="s">
        <v>529</v>
      </c>
      <c r="C7" s="13" t="s">
        <v>530</v>
      </c>
      <c r="D7" s="13" t="s">
        <v>519</v>
      </c>
      <c r="E7" s="13" t="s">
        <v>531</v>
      </c>
      <c r="F7" s="13" t="s">
        <v>532</v>
      </c>
      <c r="G7" s="15" t="s">
        <v>533</v>
      </c>
      <c r="H7" s="13" t="s">
        <v>518</v>
      </c>
      <c r="I7" s="13" t="s">
        <v>518</v>
      </c>
      <c r="J7" s="31" t="s">
        <v>534</v>
      </c>
      <c r="K7" s="13" t="s">
        <v>518</v>
      </c>
      <c r="L7" s="31" t="s">
        <v>535</v>
      </c>
      <c r="M7" s="28" t="s">
        <v>536</v>
      </c>
      <c r="N7" s="17"/>
      <c r="O7" s="26" t="s">
        <v>537</v>
      </c>
      <c r="P7" s="26"/>
      <c r="Q7" s="32" t="s">
        <v>538</v>
      </c>
      <c r="R7" s="33" t="s">
        <v>539</v>
      </c>
      <c r="S7" s="33" t="s">
        <v>539</v>
      </c>
      <c r="T7" s="33" t="s">
        <v>540</v>
      </c>
      <c r="U7" s="33" t="s">
        <v>541</v>
      </c>
      <c r="V7" s="33" t="s">
        <v>542</v>
      </c>
      <c r="W7" s="32"/>
    </row>
    <row r="8" spans="1:25" ht="13.8" thickBot="1" x14ac:dyDescent="0.3">
      <c r="A8" s="29" t="s">
        <v>543</v>
      </c>
      <c r="B8" s="13" t="s">
        <v>544</v>
      </c>
      <c r="C8" s="13" t="s">
        <v>545</v>
      </c>
      <c r="D8" s="13" t="s">
        <v>546</v>
      </c>
      <c r="E8" s="13" t="s">
        <v>547</v>
      </c>
      <c r="F8" s="13" t="s">
        <v>548</v>
      </c>
      <c r="G8" s="15" t="s">
        <v>549</v>
      </c>
      <c r="H8" s="13" t="s">
        <v>515</v>
      </c>
      <c r="I8" s="13" t="s">
        <v>530</v>
      </c>
      <c r="J8" s="31" t="s">
        <v>515</v>
      </c>
      <c r="K8" s="13" t="s">
        <v>519</v>
      </c>
      <c r="L8" s="31" t="s">
        <v>519</v>
      </c>
      <c r="M8" s="34" t="s">
        <v>538</v>
      </c>
      <c r="N8" s="17"/>
      <c r="O8" s="26" t="s">
        <v>550</v>
      </c>
      <c r="P8" s="26"/>
      <c r="Q8" s="32" t="s">
        <v>551</v>
      </c>
      <c r="R8" s="33" t="s">
        <v>552</v>
      </c>
      <c r="S8" s="33" t="s">
        <v>552</v>
      </c>
      <c r="T8" s="33" t="s">
        <v>553</v>
      </c>
      <c r="U8" s="33" t="s">
        <v>553</v>
      </c>
      <c r="V8" s="33" t="s">
        <v>552</v>
      </c>
      <c r="W8" s="32"/>
    </row>
    <row r="9" spans="1:25" x14ac:dyDescent="0.25">
      <c r="A9" s="12">
        <v>1871.01</v>
      </c>
      <c r="B9" s="13">
        <v>4.4400000000000004</v>
      </c>
      <c r="C9" s="14">
        <v>0.26</v>
      </c>
      <c r="D9" s="13">
        <v>0.4</v>
      </c>
      <c r="E9" s="13">
        <v>12.46406116</v>
      </c>
      <c r="F9" s="14">
        <f>1871+1/24</f>
        <v>1871.0416666666667</v>
      </c>
      <c r="G9" s="15">
        <v>5.32</v>
      </c>
      <c r="H9" s="14">
        <f>B9*$E$1839/E9</f>
        <v>108.5415084725082</v>
      </c>
      <c r="I9" s="14">
        <f>C9*$E$1839/E9</f>
        <v>6.3560342799216505</v>
      </c>
      <c r="J9" s="16">
        <f>H9</f>
        <v>108.5415084725082</v>
      </c>
      <c r="K9" s="14">
        <f>D9*$E$1838/E9</f>
        <v>9.7723846534783867</v>
      </c>
      <c r="L9" s="16">
        <f>K9*(J9/H9)</f>
        <v>9.7723846534783867</v>
      </c>
      <c r="M9" s="35" t="s">
        <v>66</v>
      </c>
      <c r="N9" s="17"/>
      <c r="O9" s="18" t="s">
        <v>66</v>
      </c>
      <c r="P9" s="18"/>
      <c r="R9" s="15">
        <f>((G9/G10+G9/1200+((1+G10/1200)^(-119))*(1-G9/G10)))</f>
        <v>1.0041769357097787</v>
      </c>
      <c r="S9" s="15">
        <v>1</v>
      </c>
      <c r="T9" s="21">
        <f>(($J129/$J9)^(1/10)-1)</f>
        <v>0.13060944596425705</v>
      </c>
      <c r="U9" s="21">
        <f t="shared" ref="U9:U72" si="0">(($S129/$S9)^(1/10)-1)</f>
        <v>9.2503676352099218E-2</v>
      </c>
      <c r="V9" s="21">
        <f t="shared" ref="V9:V72" si="1">T9-U9</f>
        <v>3.8105769612157836E-2</v>
      </c>
      <c r="Y9" s="36"/>
    </row>
    <row r="10" spans="1:25" x14ac:dyDescent="0.25">
      <c r="A10" s="12">
        <v>1871.02</v>
      </c>
      <c r="B10" s="13">
        <v>4.5</v>
      </c>
      <c r="C10" s="14">
        <v>0.26</v>
      </c>
      <c r="D10" s="13">
        <v>0.4</v>
      </c>
      <c r="E10" s="13">
        <v>12.844641319999999</v>
      </c>
      <c r="F10" s="14">
        <f>F9+1/12</f>
        <v>1871.125</v>
      </c>
      <c r="G10" s="15">
        <f>G9*11/12+G21*1/12</f>
        <v>5.3233333333333333</v>
      </c>
      <c r="H10" s="14">
        <f t="shared" ref="H10:H73" si="2">B10*$E$1839/E10</f>
        <v>106.74879631438398</v>
      </c>
      <c r="I10" s="14">
        <f t="shared" ref="I10:I73" si="3">C10*$E$1839/E10</f>
        <v>6.1677082314977412</v>
      </c>
      <c r="J10" s="16">
        <f>J9*((H10+(I10/12))/H9)</f>
        <v>107.26277200034212</v>
      </c>
      <c r="K10" s="14">
        <f>D10*$E$1839/E10</f>
        <v>9.4887818946119111</v>
      </c>
      <c r="L10" s="16">
        <f t="shared" ref="L10:L73" si="4">K10*(J10/H10)</f>
        <v>9.5344686222526356</v>
      </c>
      <c r="M10" s="35" t="s">
        <v>66</v>
      </c>
      <c r="N10" s="17"/>
      <c r="O10" s="18" t="s">
        <v>66</v>
      </c>
      <c r="P10" s="18"/>
      <c r="R10" s="15">
        <f>((G10/G11+G10/1200+((1+G11/1200)^(-119))*(1-G10/G11)))</f>
        <v>1.0041797523411402</v>
      </c>
      <c r="S10" s="15">
        <f>S9*R9*E9/E10</f>
        <v>0.97442368613747099</v>
      </c>
      <c r="T10" s="21">
        <f t="shared" ref="T10:T73" si="5">(($J130/$J10)^(1/10)-1)</f>
        <v>0.13085848171395131</v>
      </c>
      <c r="U10" s="21">
        <f t="shared" si="0"/>
        <v>9.4634634344509472E-2</v>
      </c>
      <c r="V10" s="21">
        <f t="shared" si="1"/>
        <v>3.6223847369441842E-2</v>
      </c>
      <c r="Y10" s="36"/>
    </row>
    <row r="11" spans="1:25" x14ac:dyDescent="0.25">
      <c r="A11" s="12">
        <v>1871.03</v>
      </c>
      <c r="B11" s="13">
        <v>4.6100000000000003</v>
      </c>
      <c r="C11" s="14">
        <v>0.26</v>
      </c>
      <c r="D11" s="13">
        <v>0.4</v>
      </c>
      <c r="E11" s="13">
        <v>13.0349719</v>
      </c>
      <c r="F11" s="14">
        <f t="shared" ref="F11:F74" si="6">F10+1/12</f>
        <v>1871.2083333333333</v>
      </c>
      <c r="G11" s="15">
        <f>G9*10/12+G21*2/12</f>
        <v>5.3266666666666671</v>
      </c>
      <c r="H11" s="14">
        <f t="shared" si="2"/>
        <v>107.7614137396031</v>
      </c>
      <c r="I11" s="14">
        <f t="shared" si="3"/>
        <v>6.0776502326023429</v>
      </c>
      <c r="J11" s="16">
        <f t="shared" ref="J11:J74" si="7">J10*((H11+(I11/12))/H10)</f>
        <v>108.78917440702372</v>
      </c>
      <c r="K11" s="14">
        <f t="shared" ref="K11:K74" si="8">D11*$E$1839/E11</f>
        <v>9.3502311270805283</v>
      </c>
      <c r="L11" s="16">
        <f t="shared" si="4"/>
        <v>9.4394077576593247</v>
      </c>
      <c r="M11" s="35" t="s">
        <v>66</v>
      </c>
      <c r="N11" s="17"/>
      <c r="O11" s="18" t="s">
        <v>66</v>
      </c>
      <c r="P11" s="18"/>
      <c r="R11" s="15">
        <f t="shared" ref="R11:R74" si="9">((G11/G12+G11/1200+((1+G12/1200)^(-119))*(1-G11/G12)))</f>
        <v>1.0041825689642252</v>
      </c>
      <c r="S11" s="15">
        <f t="shared" ref="S11:S74" si="10">S10*R10*E10/E11</f>
        <v>0.96420898578857406</v>
      </c>
      <c r="T11" s="21">
        <f t="shared" si="5"/>
        <v>0.13095087292935181</v>
      </c>
      <c r="U11" s="21">
        <f t="shared" si="0"/>
        <v>9.6185995634464394E-2</v>
      </c>
      <c r="V11" s="21">
        <f t="shared" si="1"/>
        <v>3.476487729488742E-2</v>
      </c>
      <c r="Y11" s="36"/>
    </row>
    <row r="12" spans="1:25" x14ac:dyDescent="0.25">
      <c r="A12" s="12">
        <v>1871.04</v>
      </c>
      <c r="B12" s="13">
        <v>4.74</v>
      </c>
      <c r="C12" s="14">
        <v>0.26</v>
      </c>
      <c r="D12" s="13">
        <v>0.4</v>
      </c>
      <c r="E12" s="13">
        <v>12.559226450000001</v>
      </c>
      <c r="F12" s="14">
        <f t="shared" si="6"/>
        <v>1871.2916666666665</v>
      </c>
      <c r="G12" s="15">
        <f>G9*9/12+G21*3/12</f>
        <v>5.33</v>
      </c>
      <c r="H12" s="14">
        <f t="shared" si="2"/>
        <v>114.9973691253891</v>
      </c>
      <c r="I12" s="14">
        <f t="shared" si="3"/>
        <v>6.3078725680593175</v>
      </c>
      <c r="J12" s="16">
        <f t="shared" si="7"/>
        <v>116.62481121407306</v>
      </c>
      <c r="K12" s="14">
        <f t="shared" si="8"/>
        <v>9.7044193354758743</v>
      </c>
      <c r="L12" s="16">
        <f t="shared" si="4"/>
        <v>9.8417562205968832</v>
      </c>
      <c r="M12" s="35" t="s">
        <v>66</v>
      </c>
      <c r="N12" s="17"/>
      <c r="O12" s="18" t="s">
        <v>66</v>
      </c>
      <c r="P12" s="18"/>
      <c r="R12" s="15">
        <f t="shared" si="9"/>
        <v>1.0041853855790357</v>
      </c>
      <c r="S12" s="15">
        <f t="shared" si="10"/>
        <v>1.004919008380089</v>
      </c>
      <c r="T12" s="21">
        <f t="shared" si="5"/>
        <v>0.12205603761969908</v>
      </c>
      <c r="U12" s="21">
        <f t="shared" si="0"/>
        <v>9.0971906239022626E-2</v>
      </c>
      <c r="V12" s="21">
        <f t="shared" si="1"/>
        <v>3.108413138067645E-2</v>
      </c>
      <c r="Y12" s="36"/>
    </row>
    <row r="13" spans="1:25" x14ac:dyDescent="0.25">
      <c r="A13" s="12">
        <v>1871.05</v>
      </c>
      <c r="B13" s="13">
        <v>4.8600000000000003</v>
      </c>
      <c r="C13" s="14">
        <v>0.26</v>
      </c>
      <c r="D13" s="13">
        <v>0.4</v>
      </c>
      <c r="E13" s="13">
        <v>12.273811569999999</v>
      </c>
      <c r="F13" s="14">
        <f t="shared" si="6"/>
        <v>1871.3749999999998</v>
      </c>
      <c r="G13" s="15">
        <f>G9*8/12+G21*4/12</f>
        <v>5.3333333333333339</v>
      </c>
      <c r="H13" s="14">
        <f t="shared" si="2"/>
        <v>120.65054050687209</v>
      </c>
      <c r="I13" s="14">
        <f t="shared" si="3"/>
        <v>6.454555664976696</v>
      </c>
      <c r="J13" s="16">
        <f t="shared" si="7"/>
        <v>122.90347795177786</v>
      </c>
      <c r="K13" s="14">
        <f t="shared" si="8"/>
        <v>9.9300856384256875</v>
      </c>
      <c r="L13" s="16">
        <f t="shared" si="4"/>
        <v>10.115512588623693</v>
      </c>
      <c r="M13" s="35" t="s">
        <v>66</v>
      </c>
      <c r="N13" s="17"/>
      <c r="O13" s="18" t="s">
        <v>66</v>
      </c>
      <c r="P13" s="18"/>
      <c r="R13" s="15">
        <f t="shared" si="9"/>
        <v>1.0041882021855737</v>
      </c>
      <c r="S13" s="15">
        <f t="shared" si="10"/>
        <v>1.0325911467539233</v>
      </c>
      <c r="T13" s="21">
        <f t="shared" si="5"/>
        <v>0.12263809890224753</v>
      </c>
      <c r="U13" s="21">
        <f t="shared" si="0"/>
        <v>8.9488437190410108E-2</v>
      </c>
      <c r="V13" s="21">
        <f t="shared" si="1"/>
        <v>3.3149661711837419E-2</v>
      </c>
      <c r="Y13" s="36"/>
    </row>
    <row r="14" spans="1:25" x14ac:dyDescent="0.25">
      <c r="A14" s="12">
        <v>1871.06</v>
      </c>
      <c r="B14" s="13">
        <v>4.82</v>
      </c>
      <c r="C14" s="14">
        <v>0.26</v>
      </c>
      <c r="D14" s="13">
        <v>0.4</v>
      </c>
      <c r="E14" s="13">
        <v>12.08348099</v>
      </c>
      <c r="F14" s="14">
        <f t="shared" si="6"/>
        <v>1871.458333333333</v>
      </c>
      <c r="G14" s="15">
        <f>G9*7/12+G21*5/12</f>
        <v>5.3366666666666669</v>
      </c>
      <c r="H14" s="14">
        <f t="shared" si="2"/>
        <v>121.54229408027564</v>
      </c>
      <c r="I14" s="14">
        <f t="shared" si="3"/>
        <v>6.5562233321310508</v>
      </c>
      <c r="J14" s="16">
        <f t="shared" si="7"/>
        <v>124.36843757027853</v>
      </c>
      <c r="K14" s="14">
        <f t="shared" si="8"/>
        <v>10.086497434047772</v>
      </c>
      <c r="L14" s="16">
        <f t="shared" si="4"/>
        <v>10.321032163508592</v>
      </c>
      <c r="M14" s="35" t="s">
        <v>66</v>
      </c>
      <c r="N14" s="17"/>
      <c r="O14" s="18" t="s">
        <v>66</v>
      </c>
      <c r="P14" s="18"/>
      <c r="R14" s="15">
        <f t="shared" si="9"/>
        <v>1.0041910187838414</v>
      </c>
      <c r="S14" s="15">
        <f t="shared" si="10"/>
        <v>1.0532486237736511</v>
      </c>
      <c r="T14" s="21">
        <f t="shared" si="5"/>
        <v>0.12309279994112088</v>
      </c>
      <c r="U14" s="21">
        <f t="shared" si="0"/>
        <v>8.7724911019543717E-2</v>
      </c>
      <c r="V14" s="21">
        <f t="shared" si="1"/>
        <v>3.5367888921577162E-2</v>
      </c>
      <c r="Y14" s="36"/>
    </row>
    <row r="15" spans="1:25" x14ac:dyDescent="0.25">
      <c r="A15" s="12">
        <v>1871.07</v>
      </c>
      <c r="B15" s="13">
        <v>4.7300000000000004</v>
      </c>
      <c r="C15" s="14">
        <v>0.26</v>
      </c>
      <c r="D15" s="13">
        <v>0.4</v>
      </c>
      <c r="E15" s="13">
        <v>12.08348099</v>
      </c>
      <c r="F15" s="14">
        <f t="shared" si="6"/>
        <v>1871.5416666666663</v>
      </c>
      <c r="G15" s="15">
        <f>G9*6/12+G21*6/12</f>
        <v>5.34</v>
      </c>
      <c r="H15" s="14">
        <f t="shared" si="2"/>
        <v>119.27283215761491</v>
      </c>
      <c r="I15" s="14">
        <f t="shared" si="3"/>
        <v>6.5562233321310508</v>
      </c>
      <c r="J15" s="16">
        <f t="shared" si="7"/>
        <v>122.60526124234583</v>
      </c>
      <c r="K15" s="14">
        <f t="shared" si="8"/>
        <v>10.086497434047772</v>
      </c>
      <c r="L15" s="16">
        <f t="shared" si="4"/>
        <v>10.36830961880303</v>
      </c>
      <c r="M15" s="35" t="s">
        <v>66</v>
      </c>
      <c r="N15" s="17"/>
      <c r="O15" s="18" t="s">
        <v>66</v>
      </c>
      <c r="P15" s="18"/>
      <c r="R15" s="15">
        <f t="shared" si="9"/>
        <v>1.0041938353738404</v>
      </c>
      <c r="S15" s="15">
        <f t="shared" si="10"/>
        <v>1.0576628085399415</v>
      </c>
      <c r="T15" s="21">
        <f t="shared" si="5"/>
        <v>0.12002181566560766</v>
      </c>
      <c r="U15" s="21">
        <f t="shared" si="0"/>
        <v>8.6580856149985452E-2</v>
      </c>
      <c r="V15" s="21">
        <f t="shared" si="1"/>
        <v>3.3440959515622204E-2</v>
      </c>
      <c r="Y15" s="36"/>
    </row>
    <row r="16" spans="1:25" x14ac:dyDescent="0.25">
      <c r="A16" s="12">
        <v>1871.08</v>
      </c>
      <c r="B16" s="13">
        <v>4.79</v>
      </c>
      <c r="C16" s="14">
        <v>0.26</v>
      </c>
      <c r="D16" s="13">
        <v>0.4</v>
      </c>
      <c r="E16" s="13">
        <v>11.893231399999999</v>
      </c>
      <c r="F16" s="14">
        <f t="shared" si="6"/>
        <v>1871.6249999999995</v>
      </c>
      <c r="G16" s="15">
        <f>G9*5/12+G21*7/12</f>
        <v>5.3433333333333337</v>
      </c>
      <c r="H16" s="14">
        <f t="shared" si="2"/>
        <v>122.71795199410651</v>
      </c>
      <c r="I16" s="14">
        <f t="shared" si="3"/>
        <v>6.6610996907030673</v>
      </c>
      <c r="J16" s="16">
        <f t="shared" si="7"/>
        <v>126.71723682251088</v>
      </c>
      <c r="K16" s="14">
        <f t="shared" si="8"/>
        <v>10.247845678004721</v>
      </c>
      <c r="L16" s="16">
        <f t="shared" si="4"/>
        <v>10.581815183508217</v>
      </c>
      <c r="M16" s="35" t="s">
        <v>66</v>
      </c>
      <c r="N16" s="17"/>
      <c r="O16" s="18" t="s">
        <v>66</v>
      </c>
      <c r="P16" s="18"/>
      <c r="R16" s="15">
        <f t="shared" si="9"/>
        <v>1.0041966519555729</v>
      </c>
      <c r="S16" s="15">
        <f t="shared" si="10"/>
        <v>1.0790882870419878</v>
      </c>
      <c r="T16" s="21">
        <f t="shared" si="5"/>
        <v>0.11193301028006664</v>
      </c>
      <c r="U16" s="21">
        <f t="shared" si="0"/>
        <v>8.2668610945189513E-2</v>
      </c>
      <c r="V16" s="21">
        <f t="shared" si="1"/>
        <v>2.9264399334877123E-2</v>
      </c>
      <c r="Y16" s="36"/>
    </row>
    <row r="17" spans="1:25" x14ac:dyDescent="0.25">
      <c r="A17" s="12">
        <v>1871.09</v>
      </c>
      <c r="B17" s="13">
        <v>4.84</v>
      </c>
      <c r="C17" s="14">
        <v>0.26</v>
      </c>
      <c r="D17" s="13">
        <v>0.4</v>
      </c>
      <c r="E17" s="13">
        <v>12.178646280000001</v>
      </c>
      <c r="F17" s="14">
        <f t="shared" si="6"/>
        <v>1871.7083333333328</v>
      </c>
      <c r="G17" s="15">
        <f>G9*4/12+G21*8/12</f>
        <v>5.3466666666666676</v>
      </c>
      <c r="H17" s="14">
        <f t="shared" si="2"/>
        <v>121.09293316301162</v>
      </c>
      <c r="I17" s="14">
        <f t="shared" si="3"/>
        <v>6.5049922773518638</v>
      </c>
      <c r="J17" s="16">
        <f t="shared" si="7"/>
        <v>125.59900861504103</v>
      </c>
      <c r="K17" s="14">
        <f t="shared" si="8"/>
        <v>10.007680426695176</v>
      </c>
      <c r="L17" s="16">
        <f t="shared" si="4"/>
        <v>10.380083356614962</v>
      </c>
      <c r="M17" s="35" t="s">
        <v>66</v>
      </c>
      <c r="N17" s="17"/>
      <c r="O17" s="18" t="s">
        <v>66</v>
      </c>
      <c r="P17" s="18"/>
      <c r="R17" s="15">
        <f t="shared" si="9"/>
        <v>1.0041994685290414</v>
      </c>
      <c r="S17" s="15">
        <f t="shared" si="10"/>
        <v>1.0582215453478223</v>
      </c>
      <c r="T17" s="21">
        <f t="shared" si="5"/>
        <v>0.11002820544053638</v>
      </c>
      <c r="U17" s="21">
        <f t="shared" si="0"/>
        <v>8.1047904784233182E-2</v>
      </c>
      <c r="V17" s="21">
        <f t="shared" si="1"/>
        <v>2.8980300656303193E-2</v>
      </c>
      <c r="Y17" s="36"/>
    </row>
    <row r="18" spans="1:25" x14ac:dyDescent="0.25">
      <c r="A18" s="12">
        <v>1871.1</v>
      </c>
      <c r="B18" s="13">
        <v>4.59</v>
      </c>
      <c r="C18" s="14">
        <v>0.26</v>
      </c>
      <c r="D18" s="13">
        <v>0.4</v>
      </c>
      <c r="E18" s="13">
        <v>12.368895869999999</v>
      </c>
      <c r="F18" s="14">
        <f t="shared" si="6"/>
        <v>1871.7916666666661</v>
      </c>
      <c r="G18" s="15">
        <f>G9*3/12+G21*9/12</f>
        <v>5.3500000000000005</v>
      </c>
      <c r="H18" s="14">
        <f t="shared" si="2"/>
        <v>113.07177412594712</v>
      </c>
      <c r="I18" s="14">
        <f t="shared" si="3"/>
        <v>6.4049370964588785</v>
      </c>
      <c r="J18" s="16">
        <f t="shared" si="7"/>
        <v>117.8329748261836</v>
      </c>
      <c r="K18" s="14">
        <f t="shared" si="8"/>
        <v>9.8537493791675068</v>
      </c>
      <c r="L18" s="16">
        <f t="shared" si="4"/>
        <v>10.268668830168506</v>
      </c>
      <c r="M18" s="35" t="s">
        <v>66</v>
      </c>
      <c r="N18" s="17"/>
      <c r="O18" s="18" t="s">
        <v>66</v>
      </c>
      <c r="P18" s="18"/>
      <c r="R18" s="15">
        <f t="shared" si="9"/>
        <v>1.0042022850942474</v>
      </c>
      <c r="S18" s="15">
        <f t="shared" si="10"/>
        <v>1.0463203456452661</v>
      </c>
      <c r="T18" s="21">
        <f t="shared" si="5"/>
        <v>0.11476525767910184</v>
      </c>
      <c r="U18" s="21">
        <f t="shared" si="0"/>
        <v>8.1652652124726721E-2</v>
      </c>
      <c r="V18" s="21">
        <f t="shared" si="1"/>
        <v>3.3112605554375119E-2</v>
      </c>
      <c r="Y18" s="36"/>
    </row>
    <row r="19" spans="1:25" x14ac:dyDescent="0.25">
      <c r="A19" s="12">
        <v>1871.11</v>
      </c>
      <c r="B19" s="13">
        <v>4.6399999999999997</v>
      </c>
      <c r="C19" s="14">
        <v>0.26</v>
      </c>
      <c r="D19" s="13">
        <v>0.4</v>
      </c>
      <c r="E19" s="13">
        <v>12.368895869999999</v>
      </c>
      <c r="F19" s="14">
        <f t="shared" si="6"/>
        <v>1871.8749999999993</v>
      </c>
      <c r="G19" s="15">
        <f>G9*2/12+G21*10/12</f>
        <v>5.3533333333333335</v>
      </c>
      <c r="H19" s="14">
        <f t="shared" si="2"/>
        <v>114.30349279834307</v>
      </c>
      <c r="I19" s="14">
        <f t="shared" si="3"/>
        <v>6.4049370964588785</v>
      </c>
      <c r="J19" s="16">
        <f t="shared" si="7"/>
        <v>119.67277799158883</v>
      </c>
      <c r="K19" s="14">
        <f t="shared" si="8"/>
        <v>9.8537493791675068</v>
      </c>
      <c r="L19" s="16">
        <f t="shared" si="4"/>
        <v>10.316618792378348</v>
      </c>
      <c r="M19" s="35" t="s">
        <v>66</v>
      </c>
      <c r="N19" s="17"/>
      <c r="O19" s="18" t="s">
        <v>66</v>
      </c>
      <c r="P19" s="18"/>
      <c r="R19" s="15">
        <f t="shared" si="9"/>
        <v>1.004205101651193</v>
      </c>
      <c r="S19" s="15">
        <f t="shared" si="10"/>
        <v>1.050717282037579</v>
      </c>
      <c r="T19" s="21">
        <f t="shared" si="5"/>
        <v>0.11526991934606401</v>
      </c>
      <c r="U19" s="21">
        <f t="shared" si="0"/>
        <v>8.2593250229019644E-2</v>
      </c>
      <c r="V19" s="21">
        <f t="shared" si="1"/>
        <v>3.2676669117044366E-2</v>
      </c>
      <c r="Y19" s="36"/>
    </row>
    <row r="20" spans="1:25" x14ac:dyDescent="0.25">
      <c r="A20" s="12">
        <v>1871.12</v>
      </c>
      <c r="B20" s="13">
        <v>4.74</v>
      </c>
      <c r="C20" s="14">
        <v>0.26</v>
      </c>
      <c r="D20" s="13">
        <v>0.4</v>
      </c>
      <c r="E20" s="13">
        <v>12.654391739999999</v>
      </c>
      <c r="F20" s="14">
        <f t="shared" si="6"/>
        <v>1871.9583333333326</v>
      </c>
      <c r="G20" s="15">
        <f>G9*1/12+G21*11/12</f>
        <v>5.3566666666666665</v>
      </c>
      <c r="H20" s="14">
        <f t="shared" si="2"/>
        <v>114.13255015922246</v>
      </c>
      <c r="I20" s="14">
        <f t="shared" si="3"/>
        <v>6.2604352408012316</v>
      </c>
      <c r="J20" s="16">
        <f t="shared" si="7"/>
        <v>120.04001488170329</v>
      </c>
      <c r="K20" s="14">
        <f t="shared" si="8"/>
        <v>9.631438832001896</v>
      </c>
      <c r="L20" s="16">
        <f t="shared" si="4"/>
        <v>10.129959061747114</v>
      </c>
      <c r="M20" s="35" t="s">
        <v>66</v>
      </c>
      <c r="N20" s="17"/>
      <c r="O20" s="18" t="s">
        <v>66</v>
      </c>
      <c r="P20" s="18"/>
      <c r="R20" s="15">
        <f t="shared" si="9"/>
        <v>1.0042079181998806</v>
      </c>
      <c r="S20" s="15">
        <f t="shared" si="10"/>
        <v>1.0313307279996851</v>
      </c>
      <c r="T20" s="21">
        <f t="shared" si="5"/>
        <v>0.11213517395572437</v>
      </c>
      <c r="U20" s="21">
        <f t="shared" si="0"/>
        <v>8.4999177747215882E-2</v>
      </c>
      <c r="V20" s="21">
        <f t="shared" si="1"/>
        <v>2.7135996208508484E-2</v>
      </c>
      <c r="Y20" s="36"/>
    </row>
    <row r="21" spans="1:25" x14ac:dyDescent="0.25">
      <c r="A21" s="12">
        <v>1872.01</v>
      </c>
      <c r="B21" s="13">
        <v>4.8600000000000003</v>
      </c>
      <c r="C21" s="14">
        <v>0.26329999999999998</v>
      </c>
      <c r="D21" s="13">
        <v>0.40250000000000002</v>
      </c>
      <c r="E21" s="13">
        <v>12.654391739999999</v>
      </c>
      <c r="F21" s="14">
        <f t="shared" si="6"/>
        <v>1872.0416666666658</v>
      </c>
      <c r="G21" s="15">
        <v>5.36</v>
      </c>
      <c r="H21" s="14">
        <f t="shared" si="2"/>
        <v>117.02198180882303</v>
      </c>
      <c r="I21" s="14">
        <f t="shared" si="3"/>
        <v>6.3398946111652466</v>
      </c>
      <c r="J21" s="16">
        <f t="shared" si="7"/>
        <v>123.63467306292701</v>
      </c>
      <c r="K21" s="14">
        <f t="shared" si="8"/>
        <v>9.6916353247019078</v>
      </c>
      <c r="L21" s="16">
        <f t="shared" si="4"/>
        <v>10.239291339059285</v>
      </c>
      <c r="M21" s="35" t="s">
        <v>66</v>
      </c>
      <c r="N21" s="17"/>
      <c r="O21" s="18" t="s">
        <v>66</v>
      </c>
      <c r="P21" s="18"/>
      <c r="R21" s="15">
        <f t="shared" si="9"/>
        <v>1.0030599998857486</v>
      </c>
      <c r="S21" s="15">
        <f t="shared" si="10"/>
        <v>1.0356704833401311</v>
      </c>
      <c r="T21" s="21">
        <f t="shared" si="5"/>
        <v>0.10768446401001164</v>
      </c>
      <c r="U21" s="21">
        <f t="shared" si="0"/>
        <v>8.4930989181411398E-2</v>
      </c>
      <c r="V21" s="21">
        <f t="shared" si="1"/>
        <v>2.275347482860024E-2</v>
      </c>
      <c r="Y21" s="36"/>
    </row>
    <row r="22" spans="1:25" x14ac:dyDescent="0.25">
      <c r="A22" s="12">
        <v>1872.02</v>
      </c>
      <c r="B22" s="13">
        <v>4.88</v>
      </c>
      <c r="C22" s="14">
        <v>0.26669999999999999</v>
      </c>
      <c r="D22" s="13">
        <v>0.40500000000000003</v>
      </c>
      <c r="E22" s="13">
        <v>12.654391739999999</v>
      </c>
      <c r="F22" s="14">
        <f t="shared" si="6"/>
        <v>1872.1249999999991</v>
      </c>
      <c r="G22" s="15">
        <f>G21*11/12+G33*1/12</f>
        <v>5.378333333333333</v>
      </c>
      <c r="H22" s="14">
        <f t="shared" si="2"/>
        <v>117.50355375042311</v>
      </c>
      <c r="I22" s="14">
        <f t="shared" si="3"/>
        <v>6.421761841237263</v>
      </c>
      <c r="J22" s="16">
        <f t="shared" si="7"/>
        <v>124.70884468228545</v>
      </c>
      <c r="K22" s="14">
        <f t="shared" si="8"/>
        <v>9.7518318174019178</v>
      </c>
      <c r="L22" s="16">
        <f t="shared" si="4"/>
        <v>10.349811904984756</v>
      </c>
      <c r="M22" s="35" t="s">
        <v>66</v>
      </c>
      <c r="N22" s="17"/>
      <c r="O22" s="18" t="s">
        <v>66</v>
      </c>
      <c r="P22" s="18"/>
      <c r="R22" s="15">
        <f t="shared" si="9"/>
        <v>1.0030764483003818</v>
      </c>
      <c r="S22" s="15">
        <f t="shared" si="10"/>
        <v>1.0388396349008251</v>
      </c>
      <c r="T22" s="21">
        <f t="shared" si="5"/>
        <v>0.10375207603565961</v>
      </c>
      <c r="U22" s="21">
        <f t="shared" si="0"/>
        <v>8.3909829002996705E-2</v>
      </c>
      <c r="V22" s="21">
        <f t="shared" si="1"/>
        <v>1.9842247032662907E-2</v>
      </c>
      <c r="Y22" s="36"/>
    </row>
    <row r="23" spans="1:25" x14ac:dyDescent="0.25">
      <c r="A23" s="12">
        <v>1872.03</v>
      </c>
      <c r="B23" s="13">
        <v>5.04</v>
      </c>
      <c r="C23" s="14">
        <v>0.27</v>
      </c>
      <c r="D23" s="13">
        <v>0.40749999999999997</v>
      </c>
      <c r="E23" s="13">
        <v>12.844641319999999</v>
      </c>
      <c r="F23" s="14">
        <f t="shared" si="6"/>
        <v>1872.2083333333323</v>
      </c>
      <c r="G23" s="15">
        <f>G21*10/12+G33*2/12</f>
        <v>5.3966666666666665</v>
      </c>
      <c r="H23" s="14">
        <f t="shared" si="2"/>
        <v>119.55865187211008</v>
      </c>
      <c r="I23" s="14">
        <f t="shared" si="3"/>
        <v>6.4049277788630397</v>
      </c>
      <c r="J23" s="16">
        <f t="shared" si="7"/>
        <v>127.45643398880131</v>
      </c>
      <c r="K23" s="14">
        <f t="shared" si="8"/>
        <v>9.6666965551358839</v>
      </c>
      <c r="L23" s="16">
        <f t="shared" si="4"/>
        <v>10.30525731159455</v>
      </c>
      <c r="M23" s="35" t="s">
        <v>66</v>
      </c>
      <c r="N23" s="17"/>
      <c r="O23" s="18" t="s">
        <v>66</v>
      </c>
      <c r="P23" s="18"/>
      <c r="R23" s="15">
        <f t="shared" si="9"/>
        <v>1.0030928953450977</v>
      </c>
      <c r="S23" s="15">
        <f t="shared" si="10"/>
        <v>1.0266013661348654</v>
      </c>
      <c r="T23" s="21">
        <f t="shared" si="5"/>
        <v>0.10166592292535204</v>
      </c>
      <c r="U23" s="21">
        <f t="shared" si="0"/>
        <v>8.5514588498155408E-2</v>
      </c>
      <c r="V23" s="21">
        <f t="shared" si="1"/>
        <v>1.6151334427196629E-2</v>
      </c>
      <c r="Y23" s="36"/>
    </row>
    <row r="24" spans="1:25" x14ac:dyDescent="0.25">
      <c r="A24" s="12">
        <v>1872.04</v>
      </c>
      <c r="B24" s="13">
        <v>5.18</v>
      </c>
      <c r="C24" s="14">
        <v>0.27329999999999999</v>
      </c>
      <c r="D24" s="13">
        <v>0.41</v>
      </c>
      <c r="E24" s="13">
        <v>13.130137189999999</v>
      </c>
      <c r="F24" s="14">
        <f t="shared" si="6"/>
        <v>1872.2916666666656</v>
      </c>
      <c r="G24" s="15">
        <f>G21*9/12+G33*3/12</f>
        <v>5.4150000000000009</v>
      </c>
      <c r="H24" s="14">
        <f t="shared" si="2"/>
        <v>120.20788337246614</v>
      </c>
      <c r="I24" s="14">
        <f t="shared" si="3"/>
        <v>6.3422421864276055</v>
      </c>
      <c r="J24" s="16">
        <f t="shared" si="7"/>
        <v>128.71198536239638</v>
      </c>
      <c r="K24" s="14">
        <f t="shared" si="8"/>
        <v>9.5145235873959688</v>
      </c>
      <c r="L24" s="16">
        <f t="shared" si="4"/>
        <v>10.187628185054541</v>
      </c>
      <c r="M24" s="35" t="s">
        <v>66</v>
      </c>
      <c r="N24" s="17"/>
      <c r="O24" s="18" t="s">
        <v>66</v>
      </c>
      <c r="P24" s="18"/>
      <c r="R24" s="15">
        <f t="shared" si="9"/>
        <v>1.0031093410217495</v>
      </c>
      <c r="S24" s="15">
        <f t="shared" si="10"/>
        <v>1.0073855331848895</v>
      </c>
      <c r="T24" s="21">
        <f t="shared" si="5"/>
        <v>0.10007866793276299</v>
      </c>
      <c r="U24" s="21">
        <f t="shared" si="0"/>
        <v>8.6885497930643041E-2</v>
      </c>
      <c r="V24" s="21">
        <f t="shared" si="1"/>
        <v>1.3193170002119947E-2</v>
      </c>
      <c r="Y24" s="36"/>
    </row>
    <row r="25" spans="1:25" x14ac:dyDescent="0.25">
      <c r="A25" s="12">
        <v>1872.05</v>
      </c>
      <c r="B25" s="13">
        <v>5.18</v>
      </c>
      <c r="C25" s="14">
        <v>0.2767</v>
      </c>
      <c r="D25" s="13">
        <v>0.41249999999999998</v>
      </c>
      <c r="E25" s="13">
        <v>13.130137189999999</v>
      </c>
      <c r="F25" s="14">
        <f t="shared" si="6"/>
        <v>1872.3749999999989</v>
      </c>
      <c r="G25" s="15">
        <f>G21*8/12+G33*4/12</f>
        <v>5.4333333333333336</v>
      </c>
      <c r="H25" s="14">
        <f t="shared" si="2"/>
        <v>120.20788337246614</v>
      </c>
      <c r="I25" s="14">
        <f t="shared" si="3"/>
        <v>6.4211431137377186</v>
      </c>
      <c r="J25" s="16">
        <f t="shared" si="7"/>
        <v>129.28493591499893</v>
      </c>
      <c r="K25" s="14">
        <f t="shared" si="8"/>
        <v>9.572538975123992</v>
      </c>
      <c r="L25" s="16">
        <f t="shared" si="4"/>
        <v>10.295373757709855</v>
      </c>
      <c r="M25" s="35" t="s">
        <v>66</v>
      </c>
      <c r="N25" s="17"/>
      <c r="O25" s="18" t="s">
        <v>66</v>
      </c>
      <c r="P25" s="18"/>
      <c r="R25" s="15">
        <f t="shared" si="9"/>
        <v>1.0031257853321864</v>
      </c>
      <c r="S25" s="15">
        <f t="shared" si="10"/>
        <v>1.0105178383479383</v>
      </c>
      <c r="T25" s="21">
        <f t="shared" si="5"/>
        <v>9.7760663722721741E-2</v>
      </c>
      <c r="U25" s="21">
        <f t="shared" si="0"/>
        <v>8.587668085729061E-2</v>
      </c>
      <c r="V25" s="21">
        <f t="shared" si="1"/>
        <v>1.1883982865431131E-2</v>
      </c>
      <c r="Y25" s="36"/>
    </row>
    <row r="26" spans="1:25" x14ac:dyDescent="0.25">
      <c r="A26" s="12">
        <v>1872.06</v>
      </c>
      <c r="B26" s="13">
        <v>5.13</v>
      </c>
      <c r="C26" s="14">
        <v>0.28000000000000003</v>
      </c>
      <c r="D26" s="13">
        <v>0.41499999999999998</v>
      </c>
      <c r="E26" s="13">
        <v>13.0349719</v>
      </c>
      <c r="F26" s="14">
        <f t="shared" si="6"/>
        <v>1872.4583333333321</v>
      </c>
      <c r="G26" s="15">
        <f>G21*7/12+G33*5/12</f>
        <v>5.4516666666666662</v>
      </c>
      <c r="H26" s="14">
        <f t="shared" si="2"/>
        <v>119.91671420480776</v>
      </c>
      <c r="I26" s="14">
        <f t="shared" si="3"/>
        <v>6.5451617889563698</v>
      </c>
      <c r="J26" s="16">
        <f t="shared" si="7"/>
        <v>129.55839647154897</v>
      </c>
      <c r="K26" s="14">
        <f t="shared" si="8"/>
        <v>9.7008647943460478</v>
      </c>
      <c r="L26" s="16">
        <f t="shared" si="4"/>
        <v>10.480844938731545</v>
      </c>
      <c r="M26" s="35" t="s">
        <v>66</v>
      </c>
      <c r="N26" s="17"/>
      <c r="O26" s="18" t="s">
        <v>66</v>
      </c>
      <c r="P26" s="18"/>
      <c r="R26" s="15">
        <f t="shared" si="9"/>
        <v>1.0031422282782549</v>
      </c>
      <c r="S26" s="15">
        <f t="shared" si="10"/>
        <v>1.0210771159167262</v>
      </c>
      <c r="T26" s="21">
        <f t="shared" si="5"/>
        <v>9.6471705622548587E-2</v>
      </c>
      <c r="U26" s="21">
        <f t="shared" si="0"/>
        <v>8.4086342005472936E-2</v>
      </c>
      <c r="V26" s="21">
        <f t="shared" si="1"/>
        <v>1.2385363617075651E-2</v>
      </c>
      <c r="Y26" s="36"/>
    </row>
    <row r="27" spans="1:25" x14ac:dyDescent="0.25">
      <c r="A27" s="12">
        <v>1872.07</v>
      </c>
      <c r="B27" s="13">
        <v>5.0999999999999996</v>
      </c>
      <c r="C27" s="14">
        <v>0.2833</v>
      </c>
      <c r="D27" s="13">
        <v>0.41749999999999998</v>
      </c>
      <c r="E27" s="13">
        <v>12.844641319999999</v>
      </c>
      <c r="F27" s="14">
        <f t="shared" si="6"/>
        <v>1872.5416666666654</v>
      </c>
      <c r="G27" s="15">
        <f>G21*6/12+G33*6/12</f>
        <v>5.4700000000000006</v>
      </c>
      <c r="H27" s="14">
        <f t="shared" si="2"/>
        <v>120.98196915630184</v>
      </c>
      <c r="I27" s="14">
        <f t="shared" si="3"/>
        <v>6.7204297768588859</v>
      </c>
      <c r="J27" s="16">
        <f t="shared" si="7"/>
        <v>131.31436574463496</v>
      </c>
      <c r="K27" s="14">
        <f t="shared" si="8"/>
        <v>9.9039161025011815</v>
      </c>
      <c r="L27" s="16">
        <f t="shared" si="4"/>
        <v>10.749754450663744</v>
      </c>
      <c r="M27" s="35" t="s">
        <v>66</v>
      </c>
      <c r="N27" s="17"/>
      <c r="O27" s="18" t="s">
        <v>66</v>
      </c>
      <c r="P27" s="18"/>
      <c r="R27" s="15">
        <f t="shared" si="9"/>
        <v>1.0031586698618002</v>
      </c>
      <c r="S27" s="15">
        <f t="shared" si="10"/>
        <v>1.0394633320598912</v>
      </c>
      <c r="T27" s="21">
        <f t="shared" si="5"/>
        <v>0.10250040147031392</v>
      </c>
      <c r="U27" s="21">
        <f t="shared" si="0"/>
        <v>8.3452520669814678E-2</v>
      </c>
      <c r="V27" s="21">
        <f t="shared" si="1"/>
        <v>1.9047880800499239E-2</v>
      </c>
      <c r="Y27" s="36"/>
    </row>
    <row r="28" spans="1:25" x14ac:dyDescent="0.25">
      <c r="A28" s="12">
        <v>1872.08</v>
      </c>
      <c r="B28" s="13">
        <v>5.04</v>
      </c>
      <c r="C28" s="14">
        <v>0.28670000000000001</v>
      </c>
      <c r="D28" s="13">
        <v>0.42</v>
      </c>
      <c r="E28" s="13">
        <v>12.93980661</v>
      </c>
      <c r="F28" s="14">
        <f t="shared" si="6"/>
        <v>1872.6249999999986</v>
      </c>
      <c r="G28" s="15">
        <f>G21*5/12+G33*7/12</f>
        <v>5.4883333333333333</v>
      </c>
      <c r="H28" s="14">
        <f t="shared" si="2"/>
        <v>118.67936255038052</v>
      </c>
      <c r="I28" s="14">
        <f t="shared" si="3"/>
        <v>6.7510661196813677</v>
      </c>
      <c r="J28" s="16">
        <f t="shared" si="7"/>
        <v>129.42574275002215</v>
      </c>
      <c r="K28" s="14">
        <f t="shared" si="8"/>
        <v>9.8899468791983765</v>
      </c>
      <c r="L28" s="16">
        <f t="shared" si="4"/>
        <v>10.785478562501845</v>
      </c>
      <c r="M28" s="35" t="s">
        <v>66</v>
      </c>
      <c r="N28" s="17"/>
      <c r="O28" s="18" t="s">
        <v>66</v>
      </c>
      <c r="P28" s="18"/>
      <c r="R28" s="15">
        <f t="shared" si="9"/>
        <v>1.0031751100846626</v>
      </c>
      <c r="S28" s="15">
        <f t="shared" si="10"/>
        <v>1.0350778150153286</v>
      </c>
      <c r="T28" s="21">
        <f t="shared" si="5"/>
        <v>0.10684171794485087</v>
      </c>
      <c r="U28" s="21">
        <f t="shared" si="0"/>
        <v>8.3249217682672683E-2</v>
      </c>
      <c r="V28" s="21">
        <f t="shared" si="1"/>
        <v>2.3592500262178184E-2</v>
      </c>
      <c r="Y28" s="36"/>
    </row>
    <row r="29" spans="1:25" x14ac:dyDescent="0.25">
      <c r="A29" s="12">
        <v>1872.09</v>
      </c>
      <c r="B29" s="13">
        <v>4.95</v>
      </c>
      <c r="C29" s="14">
        <v>0.28999999999999998</v>
      </c>
      <c r="D29" s="13">
        <v>0.42249999999999999</v>
      </c>
      <c r="E29" s="13">
        <v>13.0349719</v>
      </c>
      <c r="F29" s="14">
        <f t="shared" si="6"/>
        <v>1872.7083333333319</v>
      </c>
      <c r="G29" s="15">
        <f>G21*4/12+G33*8/12</f>
        <v>5.5066666666666668</v>
      </c>
      <c r="H29" s="14">
        <f t="shared" si="2"/>
        <v>115.70911019762154</v>
      </c>
      <c r="I29" s="14">
        <f t="shared" si="3"/>
        <v>6.7789175671333828</v>
      </c>
      <c r="J29" s="16">
        <f t="shared" si="7"/>
        <v>126.80259715736368</v>
      </c>
      <c r="K29" s="14">
        <f t="shared" si="8"/>
        <v>9.8761816279788075</v>
      </c>
      <c r="L29" s="16">
        <f t="shared" si="4"/>
        <v>10.82304995939114</v>
      </c>
      <c r="M29" s="35" t="s">
        <v>66</v>
      </c>
      <c r="N29" s="17"/>
      <c r="O29" s="18" t="s">
        <v>66</v>
      </c>
      <c r="P29" s="18"/>
      <c r="R29" s="15">
        <f t="shared" si="9"/>
        <v>1.0031915489486818</v>
      </c>
      <c r="S29" s="15">
        <f t="shared" si="10"/>
        <v>1.0307834454158584</v>
      </c>
      <c r="T29" s="21">
        <f t="shared" si="5"/>
        <v>0.11370306084803916</v>
      </c>
      <c r="U29" s="21">
        <f t="shared" si="0"/>
        <v>8.6993117135232945E-2</v>
      </c>
      <c r="V29" s="21">
        <f t="shared" si="1"/>
        <v>2.6709943712806217E-2</v>
      </c>
      <c r="Y29" s="36"/>
    </row>
    <row r="30" spans="1:25" x14ac:dyDescent="0.25">
      <c r="A30" s="12">
        <v>1872.1</v>
      </c>
      <c r="B30" s="13">
        <v>4.97</v>
      </c>
      <c r="C30" s="14">
        <v>0.29330000000000001</v>
      </c>
      <c r="D30" s="13">
        <v>0.42499999999999999</v>
      </c>
      <c r="E30" s="13">
        <v>12.74947603</v>
      </c>
      <c r="F30" s="14">
        <f t="shared" si="6"/>
        <v>1872.7916666666652</v>
      </c>
      <c r="G30" s="15">
        <f>G21*3/12+G33*9/12</f>
        <v>5.5249999999999995</v>
      </c>
      <c r="H30" s="14">
        <f t="shared" si="2"/>
        <v>118.77813617098114</v>
      </c>
      <c r="I30" s="14">
        <f t="shared" si="3"/>
        <v>7.0095829655832542</v>
      </c>
      <c r="J30" s="16">
        <f t="shared" si="7"/>
        <v>130.80599764265313</v>
      </c>
      <c r="K30" s="14">
        <f t="shared" si="8"/>
        <v>10.157084079007442</v>
      </c>
      <c r="L30" s="16">
        <f t="shared" si="4"/>
        <v>11.18562354087074</v>
      </c>
      <c r="M30" s="35" t="s">
        <v>66</v>
      </c>
      <c r="N30" s="17"/>
      <c r="O30" s="18" t="s">
        <v>66</v>
      </c>
      <c r="P30" s="18"/>
      <c r="R30" s="15">
        <f t="shared" si="9"/>
        <v>1.0032079864556935</v>
      </c>
      <c r="S30" s="15">
        <f t="shared" si="10"/>
        <v>1.0572289881054313</v>
      </c>
      <c r="T30" s="21">
        <f t="shared" si="5"/>
        <v>0.10870071962282002</v>
      </c>
      <c r="U30" s="21">
        <f t="shared" si="0"/>
        <v>8.5572332702204434E-2</v>
      </c>
      <c r="V30" s="21">
        <f t="shared" si="1"/>
        <v>2.3128386920615585E-2</v>
      </c>
      <c r="Y30" s="36"/>
    </row>
    <row r="31" spans="1:25" x14ac:dyDescent="0.25">
      <c r="A31" s="12">
        <v>1872.11</v>
      </c>
      <c r="B31" s="13">
        <v>4.95</v>
      </c>
      <c r="C31" s="14">
        <v>0.29670000000000002</v>
      </c>
      <c r="D31" s="13">
        <v>0.42749999999999999</v>
      </c>
      <c r="E31" s="13">
        <v>13.130137189999999</v>
      </c>
      <c r="F31" s="14">
        <f t="shared" si="6"/>
        <v>1872.8749999999984</v>
      </c>
      <c r="G31" s="15">
        <f>G21*2/12+G33*10/12</f>
        <v>5.543333333333333</v>
      </c>
      <c r="H31" s="14">
        <f t="shared" si="2"/>
        <v>114.87046770148793</v>
      </c>
      <c r="I31" s="14">
        <f t="shared" si="3"/>
        <v>6.8852662155619129</v>
      </c>
      <c r="J31" s="16">
        <f t="shared" si="7"/>
        <v>127.13450014625454</v>
      </c>
      <c r="K31" s="14">
        <f t="shared" si="8"/>
        <v>9.9206313014921381</v>
      </c>
      <c r="L31" s="16">
        <f t="shared" si="4"/>
        <v>10.9797977399038</v>
      </c>
      <c r="M31" s="35" t="s">
        <v>66</v>
      </c>
      <c r="N31" s="17"/>
      <c r="O31" s="18" t="s">
        <v>66</v>
      </c>
      <c r="P31" s="18"/>
      <c r="R31" s="15">
        <f t="shared" si="9"/>
        <v>1.0032244226075313</v>
      </c>
      <c r="S31" s="15">
        <f t="shared" si="10"/>
        <v>1.0298716812178139</v>
      </c>
      <c r="T31" s="21">
        <f t="shared" si="5"/>
        <v>0.10855245783606438</v>
      </c>
      <c r="U31" s="21">
        <f t="shared" si="0"/>
        <v>8.9766167685533693E-2</v>
      </c>
      <c r="V31" s="21">
        <f t="shared" si="1"/>
        <v>1.8786290150530682E-2</v>
      </c>
      <c r="Y31" s="36"/>
    </row>
    <row r="32" spans="1:25" x14ac:dyDescent="0.25">
      <c r="A32" s="12">
        <v>1872.12</v>
      </c>
      <c r="B32" s="13">
        <v>5.07</v>
      </c>
      <c r="C32" s="14">
        <v>0.3</v>
      </c>
      <c r="D32" s="13">
        <v>0.43</v>
      </c>
      <c r="E32" s="13">
        <v>12.93980661</v>
      </c>
      <c r="F32" s="14">
        <f t="shared" si="6"/>
        <v>1872.9583333333317</v>
      </c>
      <c r="G32" s="15">
        <f>G21*1/12+G33*11/12</f>
        <v>5.5616666666666665</v>
      </c>
      <c r="H32" s="14">
        <f t="shared" si="2"/>
        <v>119.38578732746613</v>
      </c>
      <c r="I32" s="14">
        <f t="shared" si="3"/>
        <v>7.0642477708559825</v>
      </c>
      <c r="J32" s="16">
        <f t="shared" si="7"/>
        <v>132.78343136479609</v>
      </c>
      <c r="K32" s="14">
        <f t="shared" si="8"/>
        <v>10.125421804893575</v>
      </c>
      <c r="L32" s="16">
        <f t="shared" si="4"/>
        <v>11.261711141392958</v>
      </c>
      <c r="M32" s="35" t="s">
        <v>66</v>
      </c>
      <c r="N32" s="17"/>
      <c r="O32" s="18" t="s">
        <v>66</v>
      </c>
      <c r="P32" s="18"/>
      <c r="R32" s="15">
        <f t="shared" si="9"/>
        <v>1.0032408574060259</v>
      </c>
      <c r="S32" s="15">
        <f t="shared" si="10"/>
        <v>1.0483895674210992</v>
      </c>
      <c r="T32" s="21">
        <f t="shared" si="5"/>
        <v>0.10586247483438749</v>
      </c>
      <c r="U32" s="21">
        <f t="shared" si="0"/>
        <v>8.9178020285641146E-2</v>
      </c>
      <c r="V32" s="21">
        <f t="shared" si="1"/>
        <v>1.6684454548746341E-2</v>
      </c>
      <c r="Y32" s="36"/>
    </row>
    <row r="33" spans="1:25" x14ac:dyDescent="0.25">
      <c r="A33" s="12">
        <v>1873.01</v>
      </c>
      <c r="B33" s="13">
        <v>5.1100000000000003</v>
      </c>
      <c r="C33" s="14">
        <v>0.30249999999999999</v>
      </c>
      <c r="D33" s="13">
        <v>0.4325</v>
      </c>
      <c r="E33" s="13">
        <v>12.93980661</v>
      </c>
      <c r="F33" s="14">
        <f t="shared" si="6"/>
        <v>1873.0416666666649</v>
      </c>
      <c r="G33" s="15">
        <v>5.58</v>
      </c>
      <c r="H33" s="14">
        <f t="shared" si="2"/>
        <v>120.32768703024692</v>
      </c>
      <c r="I33" s="14">
        <f t="shared" si="3"/>
        <v>7.1231165022797835</v>
      </c>
      <c r="J33" s="16">
        <f t="shared" si="7"/>
        <v>134.49123930435809</v>
      </c>
      <c r="K33" s="14">
        <f t="shared" si="8"/>
        <v>10.184290536317375</v>
      </c>
      <c r="L33" s="16">
        <f t="shared" si="4"/>
        <v>11.383064774781774</v>
      </c>
      <c r="M33" s="35" t="s">
        <v>66</v>
      </c>
      <c r="N33" s="17"/>
      <c r="O33" s="18" t="s">
        <v>66</v>
      </c>
      <c r="P33" s="18"/>
      <c r="R33" s="15">
        <f t="shared" si="9"/>
        <v>1.0053472215787504</v>
      </c>
      <c r="S33" s="15">
        <f t="shared" si="10"/>
        <v>1.0517872485150761</v>
      </c>
      <c r="T33" s="21">
        <f t="shared" si="5"/>
        <v>0.1043883357395603</v>
      </c>
      <c r="U33" s="21">
        <f t="shared" si="0"/>
        <v>8.9146981124955227E-2</v>
      </c>
      <c r="V33" s="21">
        <f t="shared" si="1"/>
        <v>1.5241354614605074E-2</v>
      </c>
      <c r="Y33" s="36"/>
    </row>
    <row r="34" spans="1:25" x14ac:dyDescent="0.25">
      <c r="A34" s="12">
        <v>1873.02</v>
      </c>
      <c r="B34" s="13">
        <v>5.15</v>
      </c>
      <c r="C34" s="14">
        <v>0.30499999999999999</v>
      </c>
      <c r="D34" s="13">
        <v>0.435</v>
      </c>
      <c r="E34" s="13">
        <v>13.225221489999999</v>
      </c>
      <c r="F34" s="14">
        <f t="shared" si="6"/>
        <v>1873.1249999999982</v>
      </c>
      <c r="G34" s="15">
        <f>G33*11/12+G45*1/12</f>
        <v>5.5708333333333337</v>
      </c>
      <c r="H34" s="14">
        <f t="shared" si="2"/>
        <v>118.65245517336137</v>
      </c>
      <c r="I34" s="14">
        <f t="shared" si="3"/>
        <v>7.0269900636650897</v>
      </c>
      <c r="J34" s="16">
        <f t="shared" si="7"/>
        <v>133.27332931773662</v>
      </c>
      <c r="K34" s="14">
        <f t="shared" si="8"/>
        <v>10.02210058260431</v>
      </c>
      <c r="L34" s="16">
        <f t="shared" si="4"/>
        <v>11.257067621983577</v>
      </c>
      <c r="M34" s="35" t="s">
        <v>66</v>
      </c>
      <c r="N34" s="17"/>
      <c r="O34" s="18" t="s">
        <v>66</v>
      </c>
      <c r="P34" s="18"/>
      <c r="R34" s="15">
        <f t="shared" si="9"/>
        <v>1.0053398720295676</v>
      </c>
      <c r="S34" s="15">
        <f t="shared" si="10"/>
        <v>1.0345912828835473</v>
      </c>
      <c r="T34" s="21">
        <f t="shared" si="5"/>
        <v>0.10236955495561761</v>
      </c>
      <c r="U34" s="21">
        <f t="shared" si="0"/>
        <v>9.0247718971019575E-2</v>
      </c>
      <c r="V34" s="21">
        <f t="shared" si="1"/>
        <v>1.2121835984598039E-2</v>
      </c>
      <c r="Y34" s="36"/>
    </row>
    <row r="35" spans="1:25" x14ac:dyDescent="0.25">
      <c r="A35" s="12">
        <v>1873.03</v>
      </c>
      <c r="B35" s="13">
        <v>5.1100000000000003</v>
      </c>
      <c r="C35" s="14">
        <v>0.3075</v>
      </c>
      <c r="D35" s="13">
        <v>0.4375</v>
      </c>
      <c r="E35" s="13">
        <v>13.225221489999999</v>
      </c>
      <c r="F35" s="14">
        <f t="shared" si="6"/>
        <v>1873.2083333333314</v>
      </c>
      <c r="G35" s="15">
        <f>G33*10/12+G45*2/12</f>
        <v>5.5616666666666656</v>
      </c>
      <c r="H35" s="14">
        <f t="shared" si="2"/>
        <v>117.73088270599546</v>
      </c>
      <c r="I35" s="14">
        <f t="shared" si="3"/>
        <v>7.0845883428754597</v>
      </c>
      <c r="J35" s="16">
        <f t="shared" si="7"/>
        <v>132.90132851988372</v>
      </c>
      <c r="K35" s="14">
        <f t="shared" si="8"/>
        <v>10.079698861814681</v>
      </c>
      <c r="L35" s="16">
        <f t="shared" si="4"/>
        <v>11.378538400674977</v>
      </c>
      <c r="M35" s="35" t="s">
        <v>66</v>
      </c>
      <c r="N35" s="17"/>
      <c r="O35" s="18" t="s">
        <v>66</v>
      </c>
      <c r="P35" s="18"/>
      <c r="R35" s="15">
        <f t="shared" si="9"/>
        <v>1.0053325226495526</v>
      </c>
      <c r="S35" s="15">
        <f t="shared" si="10"/>
        <v>1.0401158679370517</v>
      </c>
      <c r="T35" s="21">
        <f t="shared" si="5"/>
        <v>0.10559090483294353</v>
      </c>
      <c r="U35" s="21">
        <f t="shared" si="0"/>
        <v>9.1036886852623455E-2</v>
      </c>
      <c r="V35" s="21">
        <f t="shared" si="1"/>
        <v>1.4554017980320078E-2</v>
      </c>
      <c r="Y35" s="36"/>
    </row>
    <row r="36" spans="1:25" x14ac:dyDescent="0.25">
      <c r="A36" s="12">
        <v>1873.04</v>
      </c>
      <c r="B36" s="13">
        <v>5.04</v>
      </c>
      <c r="C36" s="14">
        <v>0.31</v>
      </c>
      <c r="D36" s="13">
        <v>0.44</v>
      </c>
      <c r="E36" s="13">
        <v>13.225221489999999</v>
      </c>
      <c r="F36" s="14">
        <f t="shared" si="6"/>
        <v>1873.2916666666647</v>
      </c>
      <c r="G36" s="15">
        <f>G33*9/12+G45*3/12</f>
        <v>5.5524999999999993</v>
      </c>
      <c r="H36" s="14">
        <f t="shared" si="2"/>
        <v>116.1181308881051</v>
      </c>
      <c r="I36" s="14">
        <f t="shared" si="3"/>
        <v>7.1421866220858288</v>
      </c>
      <c r="J36" s="16">
        <f t="shared" si="7"/>
        <v>131.75263797657746</v>
      </c>
      <c r="K36" s="14">
        <f t="shared" si="8"/>
        <v>10.137297141025048</v>
      </c>
      <c r="L36" s="16">
        <f t="shared" si="4"/>
        <v>11.502214426526605</v>
      </c>
      <c r="M36" s="35" t="s">
        <v>66</v>
      </c>
      <c r="N36" s="17"/>
      <c r="O36" s="18" t="s">
        <v>66</v>
      </c>
      <c r="P36" s="18"/>
      <c r="R36" s="15">
        <f t="shared" si="9"/>
        <v>1.0053251734388198</v>
      </c>
      <c r="S36" s="15">
        <f t="shared" si="10"/>
        <v>1.0456623093609851</v>
      </c>
      <c r="T36" s="21">
        <f t="shared" si="5"/>
        <v>0.11040916305818338</v>
      </c>
      <c r="U36" s="21">
        <f t="shared" si="0"/>
        <v>9.1838133322106108E-2</v>
      </c>
      <c r="V36" s="21">
        <f t="shared" si="1"/>
        <v>1.8571029736077271E-2</v>
      </c>
      <c r="Y36" s="36"/>
    </row>
    <row r="37" spans="1:25" x14ac:dyDescent="0.25">
      <c r="A37" s="12">
        <v>1873.05</v>
      </c>
      <c r="B37" s="13">
        <v>5.05</v>
      </c>
      <c r="C37" s="14">
        <v>0.3125</v>
      </c>
      <c r="D37" s="13">
        <v>0.4425</v>
      </c>
      <c r="E37" s="13">
        <v>12.93980661</v>
      </c>
      <c r="F37" s="14">
        <f t="shared" si="6"/>
        <v>1873.374999999998</v>
      </c>
      <c r="G37" s="15">
        <f>G33*8/12+G45*4/12</f>
        <v>5.543333333333333</v>
      </c>
      <c r="H37" s="14">
        <f t="shared" si="2"/>
        <v>118.9148374760757</v>
      </c>
      <c r="I37" s="14">
        <f t="shared" si="3"/>
        <v>7.3585914279749822</v>
      </c>
      <c r="J37" s="16">
        <f t="shared" si="7"/>
        <v>135.62168311659514</v>
      </c>
      <c r="K37" s="14">
        <f t="shared" si="8"/>
        <v>10.419765462012576</v>
      </c>
      <c r="L37" s="16">
        <f t="shared" si="4"/>
        <v>11.883682134473933</v>
      </c>
      <c r="M37" s="35" t="s">
        <v>66</v>
      </c>
      <c r="N37" s="17"/>
      <c r="O37" s="18" t="s">
        <v>66</v>
      </c>
      <c r="P37" s="18"/>
      <c r="R37" s="15">
        <f t="shared" si="9"/>
        <v>1.0053178243974839</v>
      </c>
      <c r="S37" s="15">
        <f t="shared" si="10"/>
        <v>1.0744177639884591</v>
      </c>
      <c r="T37" s="21">
        <f t="shared" si="5"/>
        <v>0.10688473560051936</v>
      </c>
      <c r="U37" s="21">
        <f t="shared" si="0"/>
        <v>9.0269518999617882E-2</v>
      </c>
      <c r="V37" s="21">
        <f t="shared" si="1"/>
        <v>1.6615216600901483E-2</v>
      </c>
      <c r="Y37" s="36"/>
    </row>
    <row r="38" spans="1:25" x14ac:dyDescent="0.25">
      <c r="A38" s="12">
        <v>1873.06</v>
      </c>
      <c r="B38" s="13">
        <v>4.9800000000000004</v>
      </c>
      <c r="C38" s="14">
        <v>0.315</v>
      </c>
      <c r="D38" s="13">
        <v>0.44500000000000001</v>
      </c>
      <c r="E38" s="13">
        <v>12.559226450000001</v>
      </c>
      <c r="F38" s="14">
        <f t="shared" si="6"/>
        <v>1873.4583333333312</v>
      </c>
      <c r="G38" s="15">
        <f>G33*7/12+G45*5/12</f>
        <v>5.5341666666666667</v>
      </c>
      <c r="H38" s="14">
        <f t="shared" si="2"/>
        <v>120.82002072667464</v>
      </c>
      <c r="I38" s="14">
        <f t="shared" si="3"/>
        <v>7.6422302266872508</v>
      </c>
      <c r="J38" s="16">
        <f t="shared" si="7"/>
        <v>138.52086018245222</v>
      </c>
      <c r="K38" s="14">
        <f t="shared" si="8"/>
        <v>10.79616651071691</v>
      </c>
      <c r="L38" s="16">
        <f t="shared" si="4"/>
        <v>12.377868028351653</v>
      </c>
      <c r="M38" s="35" t="s">
        <v>66</v>
      </c>
      <c r="N38" s="17"/>
      <c r="O38" s="18" t="s">
        <v>66</v>
      </c>
      <c r="P38" s="18"/>
      <c r="R38" s="15">
        <f t="shared" si="9"/>
        <v>1.005310475525659</v>
      </c>
      <c r="S38" s="15">
        <f t="shared" si="10"/>
        <v>1.1128623698390758</v>
      </c>
      <c r="T38" s="21">
        <f t="shared" si="5"/>
        <v>0.10928658872736285</v>
      </c>
      <c r="U38" s="21">
        <f t="shared" si="0"/>
        <v>8.9995542543321427E-2</v>
      </c>
      <c r="V38" s="21">
        <f t="shared" si="1"/>
        <v>1.9291046184041427E-2</v>
      </c>
      <c r="Y38" s="36"/>
    </row>
    <row r="39" spans="1:25" x14ac:dyDescent="0.25">
      <c r="A39" s="12">
        <v>1873.07</v>
      </c>
      <c r="B39" s="13">
        <v>4.97</v>
      </c>
      <c r="C39" s="14">
        <v>0.3175</v>
      </c>
      <c r="D39" s="13">
        <v>0.44750000000000001</v>
      </c>
      <c r="E39" s="13">
        <v>12.559226450000001</v>
      </c>
      <c r="F39" s="14">
        <f t="shared" si="6"/>
        <v>1873.5416666666645</v>
      </c>
      <c r="G39" s="15">
        <f>G33*6/12+G45*6/12</f>
        <v>5.5250000000000004</v>
      </c>
      <c r="H39" s="14">
        <f t="shared" si="2"/>
        <v>120.57741024328772</v>
      </c>
      <c r="I39" s="14">
        <f t="shared" si="3"/>
        <v>7.7028828475339743</v>
      </c>
      <c r="J39" s="16">
        <f t="shared" si="7"/>
        <v>138.97865586327609</v>
      </c>
      <c r="K39" s="14">
        <f t="shared" si="8"/>
        <v>10.856819131563634</v>
      </c>
      <c r="L39" s="16">
        <f t="shared" si="4"/>
        <v>12.513671730144075</v>
      </c>
      <c r="M39" s="35" t="s">
        <v>66</v>
      </c>
      <c r="N39" s="17"/>
      <c r="O39" s="18" t="s">
        <v>66</v>
      </c>
      <c r="P39" s="18"/>
      <c r="R39" s="15">
        <f t="shared" si="9"/>
        <v>1.0053031268234605</v>
      </c>
      <c r="S39" s="15">
        <f t="shared" si="10"/>
        <v>1.1187721982175332</v>
      </c>
      <c r="T39" s="21">
        <f t="shared" si="5"/>
        <v>0.10995788113977434</v>
      </c>
      <c r="U39" s="21">
        <f t="shared" si="0"/>
        <v>9.1958923783486357E-2</v>
      </c>
      <c r="V39" s="21">
        <f t="shared" si="1"/>
        <v>1.7998957356287981E-2</v>
      </c>
      <c r="Y39" s="36"/>
    </row>
    <row r="40" spans="1:25" x14ac:dyDescent="0.25">
      <c r="A40" s="12">
        <v>1873.08</v>
      </c>
      <c r="B40" s="13">
        <v>4.97</v>
      </c>
      <c r="C40" s="14">
        <v>0.32</v>
      </c>
      <c r="D40" s="13">
        <v>0.45</v>
      </c>
      <c r="E40" s="13">
        <v>12.559226450000001</v>
      </c>
      <c r="F40" s="14">
        <f t="shared" si="6"/>
        <v>1873.6249999999977</v>
      </c>
      <c r="G40" s="15">
        <f>G33*5/12+G45*7/12</f>
        <v>5.5158333333333331</v>
      </c>
      <c r="H40" s="14">
        <f t="shared" si="2"/>
        <v>120.57741024328772</v>
      </c>
      <c r="I40" s="14">
        <f t="shared" si="3"/>
        <v>7.7635354683806987</v>
      </c>
      <c r="J40" s="16">
        <f t="shared" si="7"/>
        <v>139.72434952317292</v>
      </c>
      <c r="K40" s="14">
        <f t="shared" si="8"/>
        <v>10.917471752410359</v>
      </c>
      <c r="L40" s="16">
        <f t="shared" si="4"/>
        <v>12.651098045357712</v>
      </c>
      <c r="M40" s="35" t="s">
        <v>66</v>
      </c>
      <c r="N40" s="17"/>
      <c r="O40" s="18" t="s">
        <v>66</v>
      </c>
      <c r="P40" s="18"/>
      <c r="R40" s="15">
        <f t="shared" si="9"/>
        <v>1.0052957782910019</v>
      </c>
      <c r="S40" s="15">
        <f t="shared" si="10"/>
        <v>1.1247051890712423</v>
      </c>
      <c r="T40" s="21">
        <f t="shared" si="5"/>
        <v>0.10477284115871521</v>
      </c>
      <c r="U40" s="21">
        <f t="shared" si="0"/>
        <v>9.1718313746155467E-2</v>
      </c>
      <c r="V40" s="21">
        <f t="shared" si="1"/>
        <v>1.3054527412559747E-2</v>
      </c>
      <c r="Y40" s="36"/>
    </row>
    <row r="41" spans="1:25" x14ac:dyDescent="0.25">
      <c r="A41" s="12">
        <v>1873.09</v>
      </c>
      <c r="B41" s="13">
        <v>4.59</v>
      </c>
      <c r="C41" s="14">
        <v>0.32250000000000001</v>
      </c>
      <c r="D41" s="13">
        <v>0.45250000000000001</v>
      </c>
      <c r="E41" s="13">
        <v>12.559226450000001</v>
      </c>
      <c r="F41" s="14">
        <f t="shared" si="6"/>
        <v>1873.708333333331</v>
      </c>
      <c r="G41" s="15">
        <f>G33*4/12+G45*8/12</f>
        <v>5.5066666666666668</v>
      </c>
      <c r="H41" s="14">
        <f t="shared" si="2"/>
        <v>111.35821187458563</v>
      </c>
      <c r="I41" s="14">
        <f t="shared" si="3"/>
        <v>7.8241880892274223</v>
      </c>
      <c r="J41" s="16">
        <f t="shared" si="7"/>
        <v>129.79675175146861</v>
      </c>
      <c r="K41" s="14">
        <f t="shared" si="8"/>
        <v>10.978124373257081</v>
      </c>
      <c r="L41" s="16">
        <f t="shared" si="4"/>
        <v>12.795867138897506</v>
      </c>
      <c r="M41" s="35" t="s">
        <v>66</v>
      </c>
      <c r="N41" s="17"/>
      <c r="O41" s="18" t="s">
        <v>66</v>
      </c>
      <c r="P41" s="18"/>
      <c r="R41" s="15">
        <f t="shared" si="9"/>
        <v>1.0052884299283993</v>
      </c>
      <c r="S41" s="15">
        <f t="shared" si="10"/>
        <v>1.130661378395303</v>
      </c>
      <c r="T41" s="21">
        <f t="shared" si="5"/>
        <v>0.11585285902884657</v>
      </c>
      <c r="U41" s="21">
        <f t="shared" si="0"/>
        <v>9.2598763330255851E-2</v>
      </c>
      <c r="V41" s="21">
        <f t="shared" si="1"/>
        <v>2.3254095698590715E-2</v>
      </c>
      <c r="Y41" s="36"/>
    </row>
    <row r="42" spans="1:25" x14ac:dyDescent="0.25">
      <c r="A42" s="12">
        <v>1873.1</v>
      </c>
      <c r="B42" s="13">
        <v>4.1900000000000004</v>
      </c>
      <c r="C42" s="14">
        <v>0.32500000000000001</v>
      </c>
      <c r="D42" s="13">
        <v>0.45500000000000002</v>
      </c>
      <c r="E42" s="13">
        <v>12.273811569999999</v>
      </c>
      <c r="F42" s="14">
        <f t="shared" si="6"/>
        <v>1873.7916666666642</v>
      </c>
      <c r="G42" s="15">
        <f>G33*3/12+G45*9/12</f>
        <v>5.4975000000000005</v>
      </c>
      <c r="H42" s="14">
        <f t="shared" si="2"/>
        <v>104.01764706250907</v>
      </c>
      <c r="I42" s="14">
        <f t="shared" si="3"/>
        <v>8.0681945812208706</v>
      </c>
      <c r="J42" s="16">
        <f t="shared" si="7"/>
        <v>122.02442255696799</v>
      </c>
      <c r="K42" s="14">
        <f t="shared" si="8"/>
        <v>11.295472413709218</v>
      </c>
      <c r="L42" s="16">
        <f t="shared" si="4"/>
        <v>13.250862115374805</v>
      </c>
      <c r="M42" s="35" t="s">
        <v>66</v>
      </c>
      <c r="N42" s="17"/>
      <c r="O42" s="18" t="s">
        <v>66</v>
      </c>
      <c r="P42" s="18"/>
      <c r="R42" s="15">
        <f t="shared" si="9"/>
        <v>1.0052810817357669</v>
      </c>
      <c r="S42" s="15">
        <f t="shared" si="10"/>
        <v>1.1630722161205505</v>
      </c>
      <c r="T42" s="21">
        <f t="shared" si="5"/>
        <v>0.12024919033565862</v>
      </c>
      <c r="U42" s="21">
        <f t="shared" si="0"/>
        <v>8.9851257398516404E-2</v>
      </c>
      <c r="V42" s="21">
        <f t="shared" si="1"/>
        <v>3.0397932937142214E-2</v>
      </c>
      <c r="Y42" s="36"/>
    </row>
    <row r="43" spans="1:25" x14ac:dyDescent="0.25">
      <c r="A43" s="12">
        <v>1873.11</v>
      </c>
      <c r="B43" s="13">
        <v>4.04</v>
      </c>
      <c r="C43" s="14">
        <v>0.32750000000000001</v>
      </c>
      <c r="D43" s="13">
        <v>0.45750000000000002</v>
      </c>
      <c r="E43" s="13">
        <v>11.893231399999999</v>
      </c>
      <c r="F43" s="14">
        <f t="shared" si="6"/>
        <v>1873.8749999999975</v>
      </c>
      <c r="G43" s="15">
        <f>G33*2/12+G45*10/12</f>
        <v>5.4883333333333324</v>
      </c>
      <c r="H43" s="14">
        <f t="shared" si="2"/>
        <v>103.50324134784768</v>
      </c>
      <c r="I43" s="14">
        <f t="shared" si="3"/>
        <v>8.3904236488663653</v>
      </c>
      <c r="J43" s="16">
        <f t="shared" si="7"/>
        <v>122.24120939146533</v>
      </c>
      <c r="K43" s="14">
        <f t="shared" si="8"/>
        <v>11.720973494217899</v>
      </c>
      <c r="L43" s="16">
        <f t="shared" si="4"/>
        <v>13.842909231830543</v>
      </c>
      <c r="M43" s="35" t="s">
        <v>66</v>
      </c>
      <c r="N43" s="17"/>
      <c r="O43" s="18" t="s">
        <v>66</v>
      </c>
      <c r="P43" s="18"/>
      <c r="R43" s="15">
        <f t="shared" si="9"/>
        <v>1.0052737337132196</v>
      </c>
      <c r="S43" s="15">
        <f t="shared" si="10"/>
        <v>1.2066290414056366</v>
      </c>
      <c r="T43" s="21">
        <f t="shared" si="5"/>
        <v>0.12342998034291397</v>
      </c>
      <c r="U43" s="21">
        <f t="shared" si="0"/>
        <v>8.7312017371285355E-2</v>
      </c>
      <c r="V43" s="21">
        <f t="shared" si="1"/>
        <v>3.6117962971628614E-2</v>
      </c>
      <c r="Y43" s="36"/>
    </row>
    <row r="44" spans="1:25" x14ac:dyDescent="0.25">
      <c r="A44" s="12">
        <v>1873.12</v>
      </c>
      <c r="B44" s="13">
        <v>4.42</v>
      </c>
      <c r="C44" s="14">
        <v>0.33</v>
      </c>
      <c r="D44" s="13">
        <v>0.46</v>
      </c>
      <c r="E44" s="13">
        <v>12.178646280000001</v>
      </c>
      <c r="F44" s="14">
        <f t="shared" si="6"/>
        <v>1873.9583333333308</v>
      </c>
      <c r="G44" s="15">
        <f>G33*1/12+G45*11/12</f>
        <v>5.4791666666666661</v>
      </c>
      <c r="H44" s="14">
        <f t="shared" si="2"/>
        <v>110.58486871498168</v>
      </c>
      <c r="I44" s="14">
        <f t="shared" si="3"/>
        <v>8.2563363520235207</v>
      </c>
      <c r="J44" s="16">
        <f t="shared" si="7"/>
        <v>131.41746377588018</v>
      </c>
      <c r="K44" s="14">
        <f t="shared" si="8"/>
        <v>11.508832490699453</v>
      </c>
      <c r="L44" s="16">
        <f t="shared" si="4"/>
        <v>13.676930619209251</v>
      </c>
      <c r="M44" s="35" t="s">
        <v>66</v>
      </c>
      <c r="N44" s="17"/>
      <c r="O44" s="18" t="s">
        <v>66</v>
      </c>
      <c r="P44" s="18"/>
      <c r="R44" s="15">
        <f t="shared" si="9"/>
        <v>1.0052663858608724</v>
      </c>
      <c r="S44" s="15">
        <f t="shared" si="10"/>
        <v>1.1845651757323503</v>
      </c>
      <c r="T44" s="21">
        <f t="shared" si="5"/>
        <v>0.11227108128967789</v>
      </c>
      <c r="U44" s="21">
        <f t="shared" si="0"/>
        <v>8.8528455328220845E-2</v>
      </c>
      <c r="V44" s="21">
        <f t="shared" si="1"/>
        <v>2.3742625961457042E-2</v>
      </c>
      <c r="Y44" s="36"/>
    </row>
    <row r="45" spans="1:25" x14ac:dyDescent="0.25">
      <c r="A45" s="12">
        <v>1874.01</v>
      </c>
      <c r="B45" s="13">
        <v>4.66</v>
      </c>
      <c r="C45" s="14">
        <v>0.33</v>
      </c>
      <c r="D45" s="13">
        <v>0.46</v>
      </c>
      <c r="E45" s="13">
        <v>12.368895869999999</v>
      </c>
      <c r="F45" s="14">
        <f t="shared" si="6"/>
        <v>1874.041666666664</v>
      </c>
      <c r="G45" s="15">
        <v>5.47</v>
      </c>
      <c r="H45" s="14">
        <f t="shared" si="2"/>
        <v>114.79618026730145</v>
      </c>
      <c r="I45" s="14">
        <f t="shared" si="3"/>
        <v>8.1293432378131918</v>
      </c>
      <c r="J45" s="16">
        <f t="shared" si="7"/>
        <v>137.22719190639165</v>
      </c>
      <c r="K45" s="14">
        <f t="shared" si="8"/>
        <v>11.331811786042632</v>
      </c>
      <c r="L45" s="16">
        <f t="shared" si="4"/>
        <v>13.54603181908587</v>
      </c>
      <c r="M45" s="35" t="s">
        <v>66</v>
      </c>
      <c r="N45" s="17"/>
      <c r="O45" s="18" t="s">
        <v>66</v>
      </c>
      <c r="P45" s="18"/>
      <c r="R45" s="15">
        <f t="shared" si="9"/>
        <v>1.0071091456603121</v>
      </c>
      <c r="S45" s="15">
        <f t="shared" si="10"/>
        <v>1.1724874567369146</v>
      </c>
      <c r="T45" s="21">
        <f t="shared" si="5"/>
        <v>0.10468779814198337</v>
      </c>
      <c r="U45" s="21">
        <f t="shared" si="0"/>
        <v>8.9980452646566844E-2</v>
      </c>
      <c r="V45" s="21">
        <f t="shared" si="1"/>
        <v>1.4707345495416524E-2</v>
      </c>
      <c r="Y45" s="36"/>
    </row>
    <row r="46" spans="1:25" x14ac:dyDescent="0.25">
      <c r="A46" s="12">
        <v>1874.02</v>
      </c>
      <c r="B46" s="13">
        <v>4.8</v>
      </c>
      <c r="C46" s="14">
        <v>0.33</v>
      </c>
      <c r="D46" s="13">
        <v>0.46</v>
      </c>
      <c r="E46" s="13">
        <v>12.368895869999999</v>
      </c>
      <c r="F46" s="14">
        <f t="shared" si="6"/>
        <v>1874.1249999999973</v>
      </c>
      <c r="G46" s="15">
        <f>G45*11/12+G57*1/12</f>
        <v>5.4366666666666665</v>
      </c>
      <c r="H46" s="14">
        <f t="shared" si="2"/>
        <v>118.24499255001007</v>
      </c>
      <c r="I46" s="14">
        <f t="shared" si="3"/>
        <v>8.1293432378131918</v>
      </c>
      <c r="J46" s="16">
        <f t="shared" si="7"/>
        <v>142.15971436225442</v>
      </c>
      <c r="K46" s="14">
        <f t="shared" si="8"/>
        <v>11.331811786042632</v>
      </c>
      <c r="L46" s="16">
        <f t="shared" si="4"/>
        <v>13.623639293049381</v>
      </c>
      <c r="M46" s="35" t="s">
        <v>66</v>
      </c>
      <c r="N46" s="17"/>
      <c r="O46" s="18" t="s">
        <v>66</v>
      </c>
      <c r="P46" s="18"/>
      <c r="R46" s="15">
        <f t="shared" si="9"/>
        <v>1.0070852297331554</v>
      </c>
      <c r="S46" s="15">
        <f t="shared" si="10"/>
        <v>1.180822840851746</v>
      </c>
      <c r="T46" s="21">
        <f t="shared" si="5"/>
        <v>0.10429674065200834</v>
      </c>
      <c r="U46" s="21">
        <f t="shared" si="0"/>
        <v>8.9612050368849561E-2</v>
      </c>
      <c r="V46" s="21">
        <f t="shared" si="1"/>
        <v>1.4684690283158774E-2</v>
      </c>
      <c r="Y46" s="36"/>
    </row>
    <row r="47" spans="1:25" x14ac:dyDescent="0.25">
      <c r="A47" s="12">
        <v>1874.03</v>
      </c>
      <c r="B47" s="13">
        <v>4.7300000000000004</v>
      </c>
      <c r="C47" s="14">
        <v>0.33</v>
      </c>
      <c r="D47" s="13">
        <v>0.46</v>
      </c>
      <c r="E47" s="13">
        <v>12.368895869999999</v>
      </c>
      <c r="F47" s="14">
        <f t="shared" si="6"/>
        <v>1874.2083333333305</v>
      </c>
      <c r="G47" s="15">
        <f>G45*10/12+G57*2/12</f>
        <v>5.4033333333333324</v>
      </c>
      <c r="H47" s="14">
        <f t="shared" si="2"/>
        <v>116.52058640865577</v>
      </c>
      <c r="I47" s="14">
        <f t="shared" si="3"/>
        <v>8.1293432378131918</v>
      </c>
      <c r="J47" s="16">
        <f t="shared" si="7"/>
        <v>140.90100855800532</v>
      </c>
      <c r="K47" s="14">
        <f t="shared" si="8"/>
        <v>11.331811786042632</v>
      </c>
      <c r="L47" s="16">
        <f t="shared" si="4"/>
        <v>13.702846498241529</v>
      </c>
      <c r="M47" s="35" t="s">
        <v>66</v>
      </c>
      <c r="N47" s="17"/>
      <c r="O47" s="18" t="s">
        <v>66</v>
      </c>
      <c r="P47" s="18"/>
      <c r="R47" s="15">
        <f t="shared" si="9"/>
        <v>1.0070613220358624</v>
      </c>
      <c r="S47" s="15">
        <f t="shared" si="10"/>
        <v>1.1891892419533379</v>
      </c>
      <c r="T47" s="21">
        <f t="shared" si="5"/>
        <v>0.10542636932176053</v>
      </c>
      <c r="U47" s="21">
        <f t="shared" si="0"/>
        <v>8.9245635090707376E-2</v>
      </c>
      <c r="V47" s="21">
        <f t="shared" si="1"/>
        <v>1.6180734231053151E-2</v>
      </c>
      <c r="Y47" s="36"/>
    </row>
    <row r="48" spans="1:25" x14ac:dyDescent="0.25">
      <c r="A48" s="12">
        <v>1874.04</v>
      </c>
      <c r="B48" s="13">
        <v>4.5999999999999996</v>
      </c>
      <c r="C48" s="14">
        <v>0.33</v>
      </c>
      <c r="D48" s="13">
        <v>0.46</v>
      </c>
      <c r="E48" s="13">
        <v>12.178646280000001</v>
      </c>
      <c r="F48" s="14">
        <f t="shared" si="6"/>
        <v>1874.2916666666638</v>
      </c>
      <c r="G48" s="15">
        <f>G45*9/12+G57*3/12</f>
        <v>5.37</v>
      </c>
      <c r="H48" s="14">
        <f t="shared" si="2"/>
        <v>115.08832490699452</v>
      </c>
      <c r="I48" s="14">
        <f t="shared" si="3"/>
        <v>8.2563363520235207</v>
      </c>
      <c r="J48" s="16">
        <f t="shared" si="7"/>
        <v>140.00105387973429</v>
      </c>
      <c r="K48" s="14">
        <f t="shared" si="8"/>
        <v>11.508832490699453</v>
      </c>
      <c r="L48" s="16">
        <f t="shared" si="4"/>
        <v>14.000105387973431</v>
      </c>
      <c r="M48" s="35" t="s">
        <v>66</v>
      </c>
      <c r="N48" s="17"/>
      <c r="O48" s="18" t="s">
        <v>66</v>
      </c>
      <c r="P48" s="18"/>
      <c r="R48" s="15">
        <f t="shared" si="9"/>
        <v>1.0070374225887071</v>
      </c>
      <c r="S48" s="15">
        <f t="shared" si="10"/>
        <v>1.2162946727781339</v>
      </c>
      <c r="T48" s="21">
        <f t="shared" si="5"/>
        <v>0.10390272399850331</v>
      </c>
      <c r="U48" s="21">
        <f t="shared" si="0"/>
        <v>8.9461596274408972E-2</v>
      </c>
      <c r="V48" s="21">
        <f t="shared" si="1"/>
        <v>1.4441127724094338E-2</v>
      </c>
      <c r="Y48" s="36"/>
    </row>
    <row r="49" spans="1:25" x14ac:dyDescent="0.25">
      <c r="A49" s="12">
        <v>1874.05</v>
      </c>
      <c r="B49" s="13">
        <v>4.4800000000000004</v>
      </c>
      <c r="C49" s="14">
        <v>0.33</v>
      </c>
      <c r="D49" s="13">
        <v>0.46</v>
      </c>
      <c r="E49" s="13">
        <v>12.08348099</v>
      </c>
      <c r="F49" s="14">
        <f t="shared" si="6"/>
        <v>1874.374999999997</v>
      </c>
      <c r="G49" s="15">
        <f>G45*8/12+G57*4/12</f>
        <v>5.3366666666666669</v>
      </c>
      <c r="H49" s="14">
        <f t="shared" si="2"/>
        <v>112.96877126133504</v>
      </c>
      <c r="I49" s="14">
        <f t="shared" si="3"/>
        <v>8.3213603830894112</v>
      </c>
      <c r="J49" s="16">
        <f t="shared" si="7"/>
        <v>138.26624302297557</v>
      </c>
      <c r="K49" s="14">
        <f t="shared" si="8"/>
        <v>11.599472049154938</v>
      </c>
      <c r="L49" s="16">
        <f t="shared" si="4"/>
        <v>14.196980310394816</v>
      </c>
      <c r="M49" s="35" t="s">
        <v>66</v>
      </c>
      <c r="N49" s="17"/>
      <c r="O49" s="18" t="s">
        <v>66</v>
      </c>
      <c r="P49" s="18"/>
      <c r="R49" s="15">
        <f t="shared" si="9"/>
        <v>1.0070135314120179</v>
      </c>
      <c r="S49" s="15">
        <f t="shared" si="10"/>
        <v>1.2345007781010944</v>
      </c>
      <c r="T49" s="21">
        <f t="shared" si="5"/>
        <v>9.8946329803003996E-2</v>
      </c>
      <c r="U49" s="21">
        <f t="shared" si="0"/>
        <v>9.0563362731595376E-2</v>
      </c>
      <c r="V49" s="21">
        <f t="shared" si="1"/>
        <v>8.3829670714086202E-3</v>
      </c>
      <c r="Y49" s="36"/>
    </row>
    <row r="50" spans="1:25" x14ac:dyDescent="0.25">
      <c r="A50" s="12">
        <v>1874.06</v>
      </c>
      <c r="B50" s="13">
        <v>4.46</v>
      </c>
      <c r="C50" s="14">
        <v>0.33</v>
      </c>
      <c r="D50" s="13">
        <v>0.46</v>
      </c>
      <c r="E50" s="13">
        <v>11.79806612</v>
      </c>
      <c r="F50" s="14">
        <f t="shared" si="6"/>
        <v>1874.4583333333303</v>
      </c>
      <c r="G50" s="15">
        <f>G45*7/12+G57*5/12</f>
        <v>5.3033333333333337</v>
      </c>
      <c r="H50" s="14">
        <f t="shared" si="2"/>
        <v>115.18514866570355</v>
      </c>
      <c r="I50" s="14">
        <f t="shared" si="3"/>
        <v>8.5226679506013845</v>
      </c>
      <c r="J50" s="16">
        <f t="shared" si="7"/>
        <v>141.84820594491254</v>
      </c>
      <c r="K50" s="14">
        <f t="shared" si="8"/>
        <v>11.88008259780799</v>
      </c>
      <c r="L50" s="16">
        <f t="shared" si="4"/>
        <v>14.630084021224162</v>
      </c>
      <c r="M50" s="35" t="s">
        <v>66</v>
      </c>
      <c r="N50" s="17"/>
      <c r="O50" s="18" t="s">
        <v>66</v>
      </c>
      <c r="P50" s="18"/>
      <c r="R50" s="15">
        <f t="shared" si="9"/>
        <v>1.0069896485261771</v>
      </c>
      <c r="S50" s="15">
        <f t="shared" si="10"/>
        <v>1.2732330745820959</v>
      </c>
      <c r="T50" s="21">
        <f t="shared" si="5"/>
        <v>9.2226727131259567E-2</v>
      </c>
      <c r="U50" s="21">
        <f t="shared" si="0"/>
        <v>8.7599342363323007E-2</v>
      </c>
      <c r="V50" s="21">
        <f t="shared" si="1"/>
        <v>4.6273847679365598E-3</v>
      </c>
      <c r="Y50" s="36"/>
    </row>
    <row r="51" spans="1:25" x14ac:dyDescent="0.25">
      <c r="A51" s="12">
        <v>1874.07</v>
      </c>
      <c r="B51" s="13">
        <v>4.46</v>
      </c>
      <c r="C51" s="14">
        <v>0.33</v>
      </c>
      <c r="D51" s="13">
        <v>0.46</v>
      </c>
      <c r="E51" s="13">
        <v>11.893231399999999</v>
      </c>
      <c r="F51" s="14">
        <f t="shared" si="6"/>
        <v>1874.5416666666636</v>
      </c>
      <c r="G51" s="15">
        <f>G45*6/12+G57*6/12</f>
        <v>5.27</v>
      </c>
      <c r="H51" s="14">
        <f t="shared" si="2"/>
        <v>114.26347930975263</v>
      </c>
      <c r="I51" s="14">
        <f t="shared" si="3"/>
        <v>8.4544726843538935</v>
      </c>
      <c r="J51" s="16">
        <f t="shared" si="7"/>
        <v>141.58081473665061</v>
      </c>
      <c r="K51" s="14">
        <f t="shared" si="8"/>
        <v>11.785022529705429</v>
      </c>
      <c r="L51" s="16">
        <f t="shared" si="4"/>
        <v>14.602505555798047</v>
      </c>
      <c r="M51" s="35" t="s">
        <v>66</v>
      </c>
      <c r="N51" s="17"/>
      <c r="O51" s="18" t="s">
        <v>66</v>
      </c>
      <c r="P51" s="18"/>
      <c r="R51" s="15">
        <f t="shared" si="9"/>
        <v>1.006965773951622</v>
      </c>
      <c r="S51" s="15">
        <f t="shared" si="10"/>
        <v>1.2718733715616586</v>
      </c>
      <c r="T51" s="21">
        <f t="shared" si="5"/>
        <v>9.4262400013793712E-2</v>
      </c>
      <c r="U51" s="21">
        <f t="shared" si="0"/>
        <v>8.9291081935029215E-2</v>
      </c>
      <c r="V51" s="21">
        <f t="shared" si="1"/>
        <v>4.9713180787644973E-3</v>
      </c>
      <c r="Y51" s="36"/>
    </row>
    <row r="52" spans="1:25" x14ac:dyDescent="0.25">
      <c r="A52" s="12">
        <v>1874.08</v>
      </c>
      <c r="B52" s="13">
        <v>4.47</v>
      </c>
      <c r="C52" s="14">
        <v>0.33</v>
      </c>
      <c r="D52" s="13">
        <v>0.46</v>
      </c>
      <c r="E52" s="13">
        <v>11.79806612</v>
      </c>
      <c r="F52" s="14">
        <f t="shared" si="6"/>
        <v>1874.6249999999968</v>
      </c>
      <c r="G52" s="15">
        <f>G45*5/12+G57*7/12</f>
        <v>5.2366666666666664</v>
      </c>
      <c r="H52" s="14">
        <f t="shared" si="2"/>
        <v>115.44341133087327</v>
      </c>
      <c r="I52" s="14">
        <f t="shared" si="3"/>
        <v>8.5226679506013845</v>
      </c>
      <c r="J52" s="16">
        <f t="shared" si="7"/>
        <v>143.92285433246357</v>
      </c>
      <c r="K52" s="14">
        <f t="shared" si="8"/>
        <v>11.88008259780799</v>
      </c>
      <c r="L52" s="16">
        <f t="shared" si="4"/>
        <v>14.810853018553299</v>
      </c>
      <c r="M52" s="35" t="s">
        <v>66</v>
      </c>
      <c r="N52" s="17"/>
      <c r="O52" s="18" t="s">
        <v>66</v>
      </c>
      <c r="P52" s="18"/>
      <c r="R52" s="15">
        <f t="shared" si="9"/>
        <v>1.0069419077088448</v>
      </c>
      <c r="S52" s="15">
        <f t="shared" si="10"/>
        <v>1.2910635716193151</v>
      </c>
      <c r="T52" s="21">
        <f t="shared" si="5"/>
        <v>9.975115768984244E-2</v>
      </c>
      <c r="U52" s="21">
        <f t="shared" si="0"/>
        <v>8.8059593459123064E-2</v>
      </c>
      <c r="V52" s="21">
        <f t="shared" si="1"/>
        <v>1.1691564230719376E-2</v>
      </c>
      <c r="Y52" s="36"/>
    </row>
    <row r="53" spans="1:25" x14ac:dyDescent="0.25">
      <c r="A53" s="12">
        <v>1874.09</v>
      </c>
      <c r="B53" s="13">
        <v>4.54</v>
      </c>
      <c r="C53" s="14">
        <v>0.33</v>
      </c>
      <c r="D53" s="13">
        <v>0.46</v>
      </c>
      <c r="E53" s="13">
        <v>11.79806612</v>
      </c>
      <c r="F53" s="14">
        <f t="shared" si="6"/>
        <v>1874.7083333333301</v>
      </c>
      <c r="G53" s="15">
        <f>G45*4/12+G57*8/12</f>
        <v>5.2033333333333331</v>
      </c>
      <c r="H53" s="14">
        <f t="shared" si="2"/>
        <v>117.25124998706146</v>
      </c>
      <c r="I53" s="14">
        <f t="shared" si="3"/>
        <v>8.5226679506013845</v>
      </c>
      <c r="J53" s="16">
        <f t="shared" si="7"/>
        <v>147.06211122226566</v>
      </c>
      <c r="K53" s="14">
        <f t="shared" si="8"/>
        <v>11.88008259780799</v>
      </c>
      <c r="L53" s="16">
        <f t="shared" si="4"/>
        <v>14.900566335295641</v>
      </c>
      <c r="M53" s="35" t="s">
        <v>66</v>
      </c>
      <c r="N53" s="17"/>
      <c r="O53" s="18" t="s">
        <v>66</v>
      </c>
      <c r="P53" s="18"/>
      <c r="R53" s="15">
        <f t="shared" si="9"/>
        <v>1.0069180498183923</v>
      </c>
      <c r="S53" s="15">
        <f t="shared" si="10"/>
        <v>1.3000260157797479</v>
      </c>
      <c r="T53" s="21">
        <f t="shared" si="5"/>
        <v>9.5678558811523207E-2</v>
      </c>
      <c r="U53" s="21">
        <f t="shared" si="0"/>
        <v>8.8894495766643322E-2</v>
      </c>
      <c r="V53" s="21">
        <f t="shared" si="1"/>
        <v>6.7840630448798844E-3</v>
      </c>
      <c r="Y53" s="36"/>
    </row>
    <row r="54" spans="1:25" x14ac:dyDescent="0.25">
      <c r="A54" s="12">
        <v>1874.1</v>
      </c>
      <c r="B54" s="13">
        <v>4.53</v>
      </c>
      <c r="C54" s="14">
        <v>0.33</v>
      </c>
      <c r="D54" s="13">
        <v>0.46</v>
      </c>
      <c r="E54" s="13">
        <v>11.60773554</v>
      </c>
      <c r="F54" s="14">
        <f t="shared" si="6"/>
        <v>1874.7916666666633</v>
      </c>
      <c r="G54" s="15">
        <f>G45*3/12+G57*9/12</f>
        <v>5.17</v>
      </c>
      <c r="H54" s="14">
        <f t="shared" si="2"/>
        <v>118.91130662337612</v>
      </c>
      <c r="I54" s="14">
        <f t="shared" si="3"/>
        <v>8.6624130652790541</v>
      </c>
      <c r="J54" s="16">
        <f t="shared" si="7"/>
        <v>150.04963442446513</v>
      </c>
      <c r="K54" s="14">
        <f t="shared" si="8"/>
        <v>12.074878818267774</v>
      </c>
      <c r="L54" s="16">
        <f t="shared" si="4"/>
        <v>15.236828219702859</v>
      </c>
      <c r="M54" s="35" t="s">
        <v>66</v>
      </c>
      <c r="N54" s="17"/>
      <c r="O54" s="18" t="s">
        <v>66</v>
      </c>
      <c r="P54" s="18"/>
      <c r="R54" s="15">
        <f t="shared" si="9"/>
        <v>1.0068942003008658</v>
      </c>
      <c r="S54" s="15">
        <f t="shared" si="10"/>
        <v>1.3304834912891119</v>
      </c>
      <c r="T54" s="21">
        <f t="shared" si="5"/>
        <v>9.1695180263305032E-2</v>
      </c>
      <c r="U54" s="21">
        <f t="shared" si="0"/>
        <v>8.7974152302882525E-2</v>
      </c>
      <c r="V54" s="21">
        <f t="shared" si="1"/>
        <v>3.7210279604225072E-3</v>
      </c>
      <c r="Y54" s="36"/>
    </row>
    <row r="55" spans="1:25" x14ac:dyDescent="0.25">
      <c r="A55" s="12">
        <v>1874.11</v>
      </c>
      <c r="B55" s="13">
        <v>4.57</v>
      </c>
      <c r="C55" s="14">
        <v>0.33</v>
      </c>
      <c r="D55" s="13">
        <v>0.46</v>
      </c>
      <c r="E55" s="13">
        <v>11.51265124</v>
      </c>
      <c r="F55" s="14">
        <f t="shared" si="6"/>
        <v>1874.8749999999966</v>
      </c>
      <c r="G55" s="15">
        <f>G45*2/12+G57*10/12</f>
        <v>5.1366666666666667</v>
      </c>
      <c r="H55" s="14">
        <f t="shared" si="2"/>
        <v>120.95207011586675</v>
      </c>
      <c r="I55" s="14">
        <f t="shared" si="3"/>
        <v>8.7339569230275771</v>
      </c>
      <c r="J55" s="16">
        <f t="shared" si="7"/>
        <v>153.54321644571948</v>
      </c>
      <c r="K55" s="14">
        <f t="shared" si="8"/>
        <v>12.174606619977835</v>
      </c>
      <c r="L55" s="16">
        <f t="shared" si="4"/>
        <v>15.455115878562573</v>
      </c>
      <c r="M55" s="35" t="s">
        <v>66</v>
      </c>
      <c r="N55" s="17"/>
      <c r="O55" s="18" t="s">
        <v>66</v>
      </c>
      <c r="P55" s="18"/>
      <c r="R55" s="15">
        <f t="shared" si="9"/>
        <v>1.0068703591769228</v>
      </c>
      <c r="S55" s="15">
        <f t="shared" si="10"/>
        <v>1.3507204836288711</v>
      </c>
      <c r="T55" s="21">
        <f t="shared" si="5"/>
        <v>9.0050902757926377E-2</v>
      </c>
      <c r="U55" s="21">
        <f t="shared" si="0"/>
        <v>8.9173310411911455E-2</v>
      </c>
      <c r="V55" s="21">
        <f t="shared" si="1"/>
        <v>8.7759234601492153E-4</v>
      </c>
      <c r="Y55" s="36"/>
    </row>
    <row r="56" spans="1:25" x14ac:dyDescent="0.25">
      <c r="A56" s="12">
        <v>1874.12</v>
      </c>
      <c r="B56" s="13">
        <v>4.54</v>
      </c>
      <c r="C56" s="14">
        <v>0.33</v>
      </c>
      <c r="D56" s="13">
        <v>0.46</v>
      </c>
      <c r="E56" s="13">
        <v>11.51265124</v>
      </c>
      <c r="F56" s="14">
        <f t="shared" si="6"/>
        <v>1874.9583333333298</v>
      </c>
      <c r="G56" s="15">
        <f>G45*1/12+G57*11/12</f>
        <v>5.1033333333333335</v>
      </c>
      <c r="H56" s="14">
        <f t="shared" si="2"/>
        <v>120.15807403195514</v>
      </c>
      <c r="I56" s="14">
        <f t="shared" si="3"/>
        <v>8.7339569230275771</v>
      </c>
      <c r="J56" s="16">
        <f t="shared" si="7"/>
        <v>153.45922125072727</v>
      </c>
      <c r="K56" s="14">
        <f t="shared" si="8"/>
        <v>12.174606619977835</v>
      </c>
      <c r="L56" s="16">
        <f t="shared" si="4"/>
        <v>15.548731668575893</v>
      </c>
      <c r="M56" s="35" t="s">
        <v>66</v>
      </c>
      <c r="N56" s="17"/>
      <c r="O56" s="18" t="s">
        <v>66</v>
      </c>
      <c r="P56" s="18"/>
      <c r="R56" s="15">
        <f t="shared" si="9"/>
        <v>1.0068465264672748</v>
      </c>
      <c r="S56" s="15">
        <f t="shared" si="10"/>
        <v>1.3600004184990284</v>
      </c>
      <c r="T56" s="21">
        <f t="shared" si="5"/>
        <v>9.1753960910075039E-2</v>
      </c>
      <c r="U56" s="21">
        <f t="shared" si="0"/>
        <v>9.0069110799300578E-2</v>
      </c>
      <c r="V56" s="21">
        <f t="shared" si="1"/>
        <v>1.6848501107744607E-3</v>
      </c>
      <c r="Y56" s="36"/>
    </row>
    <row r="57" spans="1:25" x14ac:dyDescent="0.25">
      <c r="A57" s="12">
        <v>1875.01</v>
      </c>
      <c r="B57" s="13">
        <v>4.54</v>
      </c>
      <c r="C57" s="14">
        <v>0.32750000000000001</v>
      </c>
      <c r="D57" s="13">
        <v>0.45169999999999999</v>
      </c>
      <c r="E57" s="13">
        <v>11.51265124</v>
      </c>
      <c r="F57" s="14">
        <f t="shared" si="6"/>
        <v>1875.0416666666631</v>
      </c>
      <c r="G57" s="15">
        <v>5.07</v>
      </c>
      <c r="H57" s="14">
        <f t="shared" si="2"/>
        <v>120.15807403195514</v>
      </c>
      <c r="I57" s="14">
        <f t="shared" si="3"/>
        <v>8.6677905827016115</v>
      </c>
      <c r="J57" s="16">
        <f t="shared" si="7"/>
        <v>154.38172299374514</v>
      </c>
      <c r="K57" s="14">
        <f t="shared" si="8"/>
        <v>11.954934370095623</v>
      </c>
      <c r="L57" s="16">
        <f t="shared" si="4"/>
        <v>15.359961294333628</v>
      </c>
      <c r="M57" s="35" t="s">
        <v>66</v>
      </c>
      <c r="N57" s="17"/>
      <c r="O57" s="18" t="s">
        <v>66</v>
      </c>
      <c r="P57" s="18"/>
      <c r="R57" s="15">
        <f t="shared" si="9"/>
        <v>1.0073431926888408</v>
      </c>
      <c r="S57" s="15">
        <f t="shared" si="10"/>
        <v>1.3693116973597868</v>
      </c>
      <c r="T57" s="21">
        <f t="shared" si="5"/>
        <v>8.9208398274062795E-2</v>
      </c>
      <c r="U57" s="21">
        <f t="shared" si="0"/>
        <v>8.972112928294762E-2</v>
      </c>
      <c r="V57" s="21">
        <f t="shared" si="1"/>
        <v>-5.1273100888482581E-4</v>
      </c>
      <c r="Y57" s="36"/>
    </row>
    <row r="58" spans="1:25" x14ac:dyDescent="0.25">
      <c r="A58" s="12">
        <v>1875.02</v>
      </c>
      <c r="B58" s="13">
        <v>4.53</v>
      </c>
      <c r="C58" s="14">
        <v>0.32500000000000001</v>
      </c>
      <c r="D58" s="13">
        <v>0.44330000000000003</v>
      </c>
      <c r="E58" s="13">
        <v>11.51265124</v>
      </c>
      <c r="F58" s="14">
        <f t="shared" si="6"/>
        <v>1875.1249999999964</v>
      </c>
      <c r="G58" s="15">
        <f>G57*11/12+G69*1/12</f>
        <v>5.03</v>
      </c>
      <c r="H58" s="14">
        <f t="shared" si="2"/>
        <v>119.8934086706513</v>
      </c>
      <c r="I58" s="14">
        <f t="shared" si="3"/>
        <v>8.6016242423756442</v>
      </c>
      <c r="J58" s="16">
        <f t="shared" si="7"/>
        <v>154.9626380674184</v>
      </c>
      <c r="K58" s="14">
        <f t="shared" si="8"/>
        <v>11.732615466600379</v>
      </c>
      <c r="L58" s="16">
        <f t="shared" si="4"/>
        <v>15.164445354367897</v>
      </c>
      <c r="M58" s="35" t="s">
        <v>66</v>
      </c>
      <c r="N58" s="17"/>
      <c r="O58" s="18" t="s">
        <v>66</v>
      </c>
      <c r="P58" s="18"/>
      <c r="R58" s="15">
        <f t="shared" si="9"/>
        <v>1.0073155682359349</v>
      </c>
      <c r="S58" s="15">
        <f t="shared" si="10"/>
        <v>1.3793668170045832</v>
      </c>
      <c r="T58" s="21">
        <f t="shared" si="5"/>
        <v>9.1463780582804022E-2</v>
      </c>
      <c r="U58" s="21">
        <f t="shared" si="0"/>
        <v>8.811211747288672E-2</v>
      </c>
      <c r="V58" s="21">
        <f t="shared" si="1"/>
        <v>3.3516631099173022E-3</v>
      </c>
      <c r="Y58" s="36"/>
    </row>
    <row r="59" spans="1:25" x14ac:dyDescent="0.25">
      <c r="A59" s="12">
        <v>1875.03</v>
      </c>
      <c r="B59" s="13">
        <v>4.59</v>
      </c>
      <c r="C59" s="14">
        <v>0.32250000000000001</v>
      </c>
      <c r="D59" s="13">
        <v>0.435</v>
      </c>
      <c r="E59" s="13">
        <v>11.51265124</v>
      </c>
      <c r="F59" s="14">
        <f t="shared" si="6"/>
        <v>1875.2083333333296</v>
      </c>
      <c r="G59" s="15">
        <f>G57*10/12+G69*2/12</f>
        <v>4.99</v>
      </c>
      <c r="H59" s="14">
        <f t="shared" si="2"/>
        <v>121.48140083847446</v>
      </c>
      <c r="I59" s="14">
        <f t="shared" si="3"/>
        <v>8.5354579020496768</v>
      </c>
      <c r="J59" s="16">
        <f t="shared" si="7"/>
        <v>157.93446570143755</v>
      </c>
      <c r="K59" s="14">
        <f t="shared" si="8"/>
        <v>11.51294321671817</v>
      </c>
      <c r="L59" s="16">
        <f t="shared" si="4"/>
        <v>14.967645442293103</v>
      </c>
      <c r="M59" s="35" t="s">
        <v>66</v>
      </c>
      <c r="N59" s="17"/>
      <c r="O59" s="18" t="s">
        <v>66</v>
      </c>
      <c r="P59" s="18"/>
      <c r="R59" s="15">
        <f t="shared" si="9"/>
        <v>1.0072879584453418</v>
      </c>
      <c r="S59" s="15">
        <f t="shared" si="10"/>
        <v>1.3894576690767646</v>
      </c>
      <c r="T59" s="21">
        <f t="shared" si="5"/>
        <v>9.2756125299535475E-2</v>
      </c>
      <c r="U59" s="21">
        <f t="shared" si="0"/>
        <v>9.0254177086700693E-2</v>
      </c>
      <c r="V59" s="21">
        <f t="shared" si="1"/>
        <v>2.5019482128347814E-3</v>
      </c>
      <c r="Y59" s="36"/>
    </row>
    <row r="60" spans="1:25" x14ac:dyDescent="0.25">
      <c r="A60" s="12">
        <v>1875.04</v>
      </c>
      <c r="B60" s="13">
        <v>4.6500000000000004</v>
      </c>
      <c r="C60" s="14">
        <v>0.32</v>
      </c>
      <c r="D60" s="13">
        <v>0.42670000000000002</v>
      </c>
      <c r="E60" s="13">
        <v>11.60773554</v>
      </c>
      <c r="F60" s="14">
        <f t="shared" si="6"/>
        <v>1875.2916666666629</v>
      </c>
      <c r="G60" s="15">
        <f>G57*9/12+G69*3/12</f>
        <v>4.95</v>
      </c>
      <c r="H60" s="14">
        <f t="shared" si="2"/>
        <v>122.06127501075031</v>
      </c>
      <c r="I60" s="14">
        <f t="shared" si="3"/>
        <v>8.3999156996645379</v>
      </c>
      <c r="J60" s="16">
        <f t="shared" si="7"/>
        <v>159.59838406815268</v>
      </c>
      <c r="K60" s="14">
        <f t="shared" si="8"/>
        <v>11.200762590771433</v>
      </c>
      <c r="L60" s="16">
        <f t="shared" si="4"/>
        <v>14.645296877823819</v>
      </c>
      <c r="M60" s="35" t="s">
        <v>66</v>
      </c>
      <c r="N60" s="17"/>
      <c r="O60" s="18" t="s">
        <v>66</v>
      </c>
      <c r="P60" s="18"/>
      <c r="R60" s="15">
        <f t="shared" si="9"/>
        <v>1.0072603633605304</v>
      </c>
      <c r="S60" s="15">
        <f t="shared" si="10"/>
        <v>1.3881193428160883</v>
      </c>
      <c r="T60" s="21">
        <f t="shared" si="5"/>
        <v>9.0695274841059437E-2</v>
      </c>
      <c r="U60" s="21">
        <f t="shared" si="0"/>
        <v>8.9529622959025668E-2</v>
      </c>
      <c r="V60" s="21">
        <f t="shared" si="1"/>
        <v>1.1656518820337691E-3</v>
      </c>
      <c r="Y60" s="36"/>
    </row>
    <row r="61" spans="1:25" x14ac:dyDescent="0.25">
      <c r="A61" s="12">
        <v>1875.05</v>
      </c>
      <c r="B61" s="13">
        <v>4.47</v>
      </c>
      <c r="C61" s="14">
        <v>0.3175</v>
      </c>
      <c r="D61" s="13">
        <v>0.41830000000000001</v>
      </c>
      <c r="E61" s="13">
        <v>11.322320660000001</v>
      </c>
      <c r="F61" s="14">
        <f t="shared" si="6"/>
        <v>1875.3749999999961</v>
      </c>
      <c r="G61" s="15">
        <f>G57*8/12+G69*4/12</f>
        <v>4.91</v>
      </c>
      <c r="H61" s="14">
        <f t="shared" si="2"/>
        <v>120.29415531497585</v>
      </c>
      <c r="I61" s="14">
        <f t="shared" si="3"/>
        <v>8.5443835151017531</v>
      </c>
      <c r="J61" s="16">
        <f t="shared" si="7"/>
        <v>158.21882861348416</v>
      </c>
      <c r="K61" s="14">
        <f t="shared" si="8"/>
        <v>11.257057084620673</v>
      </c>
      <c r="L61" s="16">
        <f t="shared" si="4"/>
        <v>14.806025952800992</v>
      </c>
      <c r="M61" s="35" t="s">
        <v>66</v>
      </c>
      <c r="N61" s="17"/>
      <c r="O61" s="18" t="s">
        <v>66</v>
      </c>
      <c r="P61" s="18"/>
      <c r="R61" s="15">
        <f t="shared" si="9"/>
        <v>1.0072327830251093</v>
      </c>
      <c r="S61" s="15">
        <f t="shared" si="10"/>
        <v>1.4334435834246131</v>
      </c>
      <c r="T61" s="21">
        <f t="shared" si="5"/>
        <v>9.3516579038204428E-2</v>
      </c>
      <c r="U61" s="21">
        <f t="shared" si="0"/>
        <v>8.8992586834211185E-2</v>
      </c>
      <c r="V61" s="21">
        <f t="shared" si="1"/>
        <v>4.5239922039932434E-3</v>
      </c>
      <c r="Y61" s="36"/>
    </row>
    <row r="62" spans="1:25" x14ac:dyDescent="0.25">
      <c r="A62" s="12">
        <v>1875.06</v>
      </c>
      <c r="B62" s="13">
        <v>4.38</v>
      </c>
      <c r="C62" s="14">
        <v>0.315</v>
      </c>
      <c r="D62" s="13">
        <v>0.41</v>
      </c>
      <c r="E62" s="13">
        <v>11.13207107</v>
      </c>
      <c r="F62" s="14">
        <f t="shared" si="6"/>
        <v>1875.4583333333294</v>
      </c>
      <c r="G62" s="15">
        <f>G57*7/12+G69*5/12</f>
        <v>4.87</v>
      </c>
      <c r="H62" s="14">
        <f t="shared" si="2"/>
        <v>119.88658638701992</v>
      </c>
      <c r="I62" s="14">
        <f t="shared" si="3"/>
        <v>8.6219805278336246</v>
      </c>
      <c r="J62" s="16">
        <f t="shared" si="7"/>
        <v>158.62778358832</v>
      </c>
      <c r="K62" s="14">
        <f t="shared" si="8"/>
        <v>11.222260369561223</v>
      </c>
      <c r="L62" s="16">
        <f t="shared" si="4"/>
        <v>14.848719468313057</v>
      </c>
      <c r="M62" s="35" t="s">
        <v>66</v>
      </c>
      <c r="N62" s="17"/>
      <c r="O62" s="18" t="s">
        <v>66</v>
      </c>
      <c r="P62" s="18"/>
      <c r="R62" s="15">
        <f t="shared" si="9"/>
        <v>1.0072052174828279</v>
      </c>
      <c r="S62" s="15">
        <f t="shared" si="10"/>
        <v>1.4684864298039291</v>
      </c>
      <c r="T62" s="21">
        <f t="shared" si="5"/>
        <v>9.5914444065068993E-2</v>
      </c>
      <c r="U62" s="21">
        <f t="shared" si="0"/>
        <v>8.9383604061397115E-2</v>
      </c>
      <c r="V62" s="21">
        <f t="shared" si="1"/>
        <v>6.5308400036718783E-3</v>
      </c>
      <c r="Y62" s="36"/>
    </row>
    <row r="63" spans="1:25" x14ac:dyDescent="0.25">
      <c r="A63" s="12">
        <v>1875.07</v>
      </c>
      <c r="B63" s="13">
        <v>4.3899999999999997</v>
      </c>
      <c r="C63" s="14">
        <v>0.3125</v>
      </c>
      <c r="D63" s="13">
        <v>0.4017</v>
      </c>
      <c r="E63" s="13">
        <v>11.13207107</v>
      </c>
      <c r="F63" s="14">
        <f t="shared" si="6"/>
        <v>1875.5416666666626</v>
      </c>
      <c r="G63" s="15">
        <f>G57*6/12+G69*6/12</f>
        <v>4.83</v>
      </c>
      <c r="H63" s="14">
        <f t="shared" si="2"/>
        <v>120.16030005457017</v>
      </c>
      <c r="I63" s="14">
        <f t="shared" si="3"/>
        <v>8.5535521109460557</v>
      </c>
      <c r="J63" s="16">
        <f t="shared" si="7"/>
        <v>159.93308260662189</v>
      </c>
      <c r="K63" s="14">
        <f t="shared" si="8"/>
        <v>10.995078025494497</v>
      </c>
      <c r="L63" s="16">
        <f t="shared" si="4"/>
        <v>14.6344235268975</v>
      </c>
      <c r="M63" s="35" t="s">
        <v>66</v>
      </c>
      <c r="N63" s="17"/>
      <c r="O63" s="18" t="s">
        <v>66</v>
      </c>
      <c r="P63" s="18"/>
      <c r="R63" s="15">
        <f t="shared" si="9"/>
        <v>1.0071776667775758</v>
      </c>
      <c r="S63" s="15">
        <f t="shared" si="10"/>
        <v>1.4790671939012479</v>
      </c>
      <c r="T63" s="21">
        <f t="shared" si="5"/>
        <v>9.8260060266824878E-2</v>
      </c>
      <c r="U63" s="21">
        <f t="shared" si="0"/>
        <v>8.7725444828712584E-2</v>
      </c>
      <c r="V63" s="21">
        <f t="shared" si="1"/>
        <v>1.0534615438112294E-2</v>
      </c>
      <c r="Y63" s="36"/>
    </row>
    <row r="64" spans="1:25" x14ac:dyDescent="0.25">
      <c r="A64" s="12">
        <v>1875.08</v>
      </c>
      <c r="B64" s="13">
        <v>4.41</v>
      </c>
      <c r="C64" s="14">
        <v>0.31</v>
      </c>
      <c r="D64" s="13">
        <v>0.39329999999999998</v>
      </c>
      <c r="E64" s="13">
        <v>11.22715537</v>
      </c>
      <c r="F64" s="14">
        <f t="shared" si="6"/>
        <v>1875.6249999999959</v>
      </c>
      <c r="G64" s="15">
        <f>G57*5/12+G69*7/12</f>
        <v>4.79</v>
      </c>
      <c r="H64" s="14">
        <f t="shared" si="2"/>
        <v>119.6854372916726</v>
      </c>
      <c r="I64" s="14">
        <f t="shared" si="3"/>
        <v>8.4132620318409295</v>
      </c>
      <c r="J64" s="16">
        <f t="shared" si="7"/>
        <v>160.23421072846463</v>
      </c>
      <c r="K64" s="14">
        <f t="shared" si="8"/>
        <v>10.673986958461413</v>
      </c>
      <c r="L64" s="16">
        <f t="shared" si="4"/>
        <v>14.290275528232458</v>
      </c>
      <c r="M64" s="35" t="s">
        <v>66</v>
      </c>
      <c r="N64" s="17"/>
      <c r="O64" s="18" t="s">
        <v>66</v>
      </c>
      <c r="P64" s="18"/>
      <c r="R64" s="15">
        <f t="shared" si="9"/>
        <v>1.0071501309533841</v>
      </c>
      <c r="S64" s="15">
        <f t="shared" si="10"/>
        <v>1.4770671144241894</v>
      </c>
      <c r="T64" s="21">
        <f t="shared" si="5"/>
        <v>0.10457179338880329</v>
      </c>
      <c r="U64" s="21">
        <f t="shared" si="0"/>
        <v>8.8298362154796584E-2</v>
      </c>
      <c r="V64" s="21">
        <f t="shared" si="1"/>
        <v>1.6273431234006708E-2</v>
      </c>
      <c r="Y64" s="36"/>
    </row>
    <row r="65" spans="1:25" x14ac:dyDescent="0.25">
      <c r="A65" s="12">
        <v>1875.09</v>
      </c>
      <c r="B65" s="13">
        <v>4.37</v>
      </c>
      <c r="C65" s="14">
        <v>0.3075</v>
      </c>
      <c r="D65" s="13">
        <v>0.38500000000000001</v>
      </c>
      <c r="E65" s="13">
        <v>11.13207107</v>
      </c>
      <c r="F65" s="14">
        <f t="shared" si="6"/>
        <v>1875.7083333333292</v>
      </c>
      <c r="G65" s="15">
        <f>G57*4/12+G69*8/12</f>
        <v>4.75</v>
      </c>
      <c r="H65" s="14">
        <f t="shared" si="2"/>
        <v>119.61287271946964</v>
      </c>
      <c r="I65" s="14">
        <f t="shared" si="3"/>
        <v>8.416695277170918</v>
      </c>
      <c r="J65" s="16">
        <f t="shared" si="7"/>
        <v>161.07608048624712</v>
      </c>
      <c r="K65" s="14">
        <f t="shared" si="8"/>
        <v>10.53797620068554</v>
      </c>
      <c r="L65" s="16">
        <f t="shared" si="4"/>
        <v>14.190913269383326</v>
      </c>
      <c r="M65" s="35" t="s">
        <v>66</v>
      </c>
      <c r="N65" s="17"/>
      <c r="O65" s="18" t="s">
        <v>66</v>
      </c>
      <c r="P65" s="18"/>
      <c r="R65" s="15">
        <f t="shared" si="9"/>
        <v>1.0071226100544257</v>
      </c>
      <c r="S65" s="15">
        <f t="shared" si="10"/>
        <v>1.5003348770741327</v>
      </c>
      <c r="T65" s="21">
        <f t="shared" si="5"/>
        <v>0.10440819145589186</v>
      </c>
      <c r="U65" s="21">
        <f t="shared" si="0"/>
        <v>8.8325407366840913E-2</v>
      </c>
      <c r="V65" s="21">
        <f t="shared" si="1"/>
        <v>1.608278408905095E-2</v>
      </c>
      <c r="Y65" s="36"/>
    </row>
    <row r="66" spans="1:25" x14ac:dyDescent="0.25">
      <c r="A66" s="12">
        <v>1875.1</v>
      </c>
      <c r="B66" s="13">
        <v>4.3</v>
      </c>
      <c r="C66" s="14">
        <v>0.30499999999999999</v>
      </c>
      <c r="D66" s="13">
        <v>0.37669999999999998</v>
      </c>
      <c r="E66" s="13">
        <v>11.13207107</v>
      </c>
      <c r="F66" s="14">
        <f t="shared" si="6"/>
        <v>1875.7916666666624</v>
      </c>
      <c r="G66" s="15">
        <f>G57*3/12+G69*9/12</f>
        <v>4.7100000000000009</v>
      </c>
      <c r="H66" s="14">
        <f t="shared" si="2"/>
        <v>117.6968770466177</v>
      </c>
      <c r="I66" s="14">
        <f t="shared" si="3"/>
        <v>8.3482668602833492</v>
      </c>
      <c r="J66" s="16">
        <f t="shared" si="7"/>
        <v>159.43276044314752</v>
      </c>
      <c r="K66" s="14">
        <f t="shared" si="8"/>
        <v>10.310793856618812</v>
      </c>
      <c r="L66" s="16">
        <f t="shared" si="4"/>
        <v>13.967051362542716</v>
      </c>
      <c r="M66" s="35" t="s">
        <v>66</v>
      </c>
      <c r="N66" s="17"/>
      <c r="O66" s="18" t="s">
        <v>66</v>
      </c>
      <c r="P66" s="18"/>
      <c r="R66" s="15">
        <f t="shared" si="9"/>
        <v>1.0070951041250158</v>
      </c>
      <c r="S66" s="15">
        <f t="shared" si="10"/>
        <v>1.5110211773545867</v>
      </c>
      <c r="T66" s="21">
        <f t="shared" si="5"/>
        <v>0.11227183026903442</v>
      </c>
      <c r="U66" s="21">
        <f t="shared" si="0"/>
        <v>8.7976727736581273E-2</v>
      </c>
      <c r="V66" s="21">
        <f t="shared" si="1"/>
        <v>2.429510253245315E-2</v>
      </c>
      <c r="Y66" s="36"/>
    </row>
    <row r="67" spans="1:25" x14ac:dyDescent="0.25">
      <c r="A67" s="12">
        <v>1875.11</v>
      </c>
      <c r="B67" s="13">
        <v>4.37</v>
      </c>
      <c r="C67" s="14">
        <v>0.30249999999999999</v>
      </c>
      <c r="D67" s="13">
        <v>0.36830000000000002</v>
      </c>
      <c r="E67" s="13">
        <v>11.03690579</v>
      </c>
      <c r="F67" s="14">
        <f t="shared" si="6"/>
        <v>1875.8749999999957</v>
      </c>
      <c r="G67" s="15">
        <f>G57*2/12+G69*10/12</f>
        <v>4.67</v>
      </c>
      <c r="H67" s="14">
        <f t="shared" si="2"/>
        <v>120.64422994408835</v>
      </c>
      <c r="I67" s="14">
        <f t="shared" si="3"/>
        <v>8.3512310201571456</v>
      </c>
      <c r="J67" s="16">
        <f t="shared" si="7"/>
        <v>164.36797714194995</v>
      </c>
      <c r="K67" s="14">
        <f t="shared" si="8"/>
        <v>10.167796313136783</v>
      </c>
      <c r="L67" s="16">
        <f t="shared" si="4"/>
        <v>13.85279770740965</v>
      </c>
      <c r="M67" s="35" t="s">
        <v>66</v>
      </c>
      <c r="N67" s="17"/>
      <c r="O67" s="18" t="s">
        <v>66</v>
      </c>
      <c r="P67" s="18"/>
      <c r="R67" s="15">
        <f t="shared" si="9"/>
        <v>1.0070676132096117</v>
      </c>
      <c r="S67" s="15">
        <f t="shared" si="10"/>
        <v>1.5348631899060345</v>
      </c>
      <c r="T67" s="21">
        <f t="shared" si="5"/>
        <v>0.11499503759337637</v>
      </c>
      <c r="U67" s="21">
        <f t="shared" si="0"/>
        <v>8.5396078743462667E-2</v>
      </c>
      <c r="V67" s="21">
        <f t="shared" si="1"/>
        <v>2.9598958849913704E-2</v>
      </c>
      <c r="Y67" s="36"/>
    </row>
    <row r="68" spans="1:25" x14ac:dyDescent="0.25">
      <c r="A68" s="12">
        <v>1875.12</v>
      </c>
      <c r="B68" s="13">
        <v>4.37</v>
      </c>
      <c r="C68" s="14">
        <v>0.3</v>
      </c>
      <c r="D68" s="13">
        <v>0.36</v>
      </c>
      <c r="E68" s="13">
        <v>10.9417405</v>
      </c>
      <c r="F68" s="14">
        <f t="shared" si="6"/>
        <v>1875.9583333333289</v>
      </c>
      <c r="G68" s="15">
        <f>G57*1/12+G69*11/12</f>
        <v>4.63</v>
      </c>
      <c r="H68" s="14">
        <f t="shared" si="2"/>
        <v>121.69352764306558</v>
      </c>
      <c r="I68" s="14">
        <f t="shared" si="3"/>
        <v>8.354246748951871</v>
      </c>
      <c r="J68" s="16">
        <f t="shared" si="7"/>
        <v>166.74605876996796</v>
      </c>
      <c r="K68" s="14">
        <f t="shared" si="8"/>
        <v>10.025096098742244</v>
      </c>
      <c r="L68" s="16">
        <f t="shared" si="4"/>
        <v>13.736517427274247</v>
      </c>
      <c r="M68" s="35" t="s">
        <v>66</v>
      </c>
      <c r="N68" s="17"/>
      <c r="O68" s="18" t="s">
        <v>66</v>
      </c>
      <c r="P68" s="18"/>
      <c r="R68" s="15">
        <f t="shared" si="9"/>
        <v>1.0070401373528144</v>
      </c>
      <c r="S68" s="15">
        <f t="shared" si="10"/>
        <v>1.5591547604140388</v>
      </c>
      <c r="T68" s="21">
        <f t="shared" si="5"/>
        <v>0.11035320886148181</v>
      </c>
      <c r="U68" s="21">
        <f t="shared" si="0"/>
        <v>8.1565062593567994E-2</v>
      </c>
      <c r="V68" s="21">
        <f t="shared" si="1"/>
        <v>2.8788146267913817E-2</v>
      </c>
      <c r="Y68" s="36"/>
    </row>
    <row r="69" spans="1:25" x14ac:dyDescent="0.25">
      <c r="A69" s="12">
        <v>1876.01</v>
      </c>
      <c r="B69" s="13">
        <v>4.46</v>
      </c>
      <c r="C69" s="14">
        <v>0.3</v>
      </c>
      <c r="D69" s="13">
        <v>0.3533</v>
      </c>
      <c r="E69" s="13">
        <v>10.846575209999999</v>
      </c>
      <c r="F69" s="14">
        <f t="shared" si="6"/>
        <v>1876.0416666666622</v>
      </c>
      <c r="G69" s="15">
        <v>4.59</v>
      </c>
      <c r="H69" s="14">
        <f t="shared" si="2"/>
        <v>125.28950140382609</v>
      </c>
      <c r="I69" s="14">
        <f t="shared" si="3"/>
        <v>8.4275449374770908</v>
      </c>
      <c r="J69" s="16">
        <f t="shared" si="7"/>
        <v>172.63560325011326</v>
      </c>
      <c r="K69" s="14">
        <f t="shared" si="8"/>
        <v>9.9248387547021881</v>
      </c>
      <c r="L69" s="16">
        <f t="shared" si="4"/>
        <v>13.675371889745518</v>
      </c>
      <c r="M69" s="35" t="s">
        <v>66</v>
      </c>
      <c r="N69" s="17"/>
      <c r="O69" s="18" t="s">
        <v>66</v>
      </c>
      <c r="P69" s="18"/>
      <c r="R69" s="15">
        <f t="shared" si="9"/>
        <v>1.0047535252938302</v>
      </c>
      <c r="S69" s="15">
        <f t="shared" si="10"/>
        <v>1.5839073864861757</v>
      </c>
      <c r="T69" s="21">
        <f t="shared" si="5"/>
        <v>0.10953518207915169</v>
      </c>
      <c r="U69" s="21">
        <f t="shared" si="0"/>
        <v>8.2824970216905935E-2</v>
      </c>
      <c r="V69" s="21">
        <f t="shared" si="1"/>
        <v>2.6710211862245758E-2</v>
      </c>
      <c r="Y69" s="36"/>
    </row>
    <row r="70" spans="1:25" x14ac:dyDescent="0.25">
      <c r="A70" s="12">
        <v>1876.02</v>
      </c>
      <c r="B70" s="13">
        <v>4.5199999999999996</v>
      </c>
      <c r="C70" s="14">
        <v>0.3</v>
      </c>
      <c r="D70" s="13">
        <v>0.34670000000000001</v>
      </c>
      <c r="E70" s="13">
        <v>10.846575209999999</v>
      </c>
      <c r="F70" s="14">
        <f t="shared" si="6"/>
        <v>1876.1249999999955</v>
      </c>
      <c r="G70" s="15">
        <f>G69*11/12+G81*1/12</f>
        <v>4.5783333333333331</v>
      </c>
      <c r="H70" s="14">
        <f t="shared" si="2"/>
        <v>126.9750103913215</v>
      </c>
      <c r="I70" s="14">
        <f t="shared" si="3"/>
        <v>8.4275449374770908</v>
      </c>
      <c r="J70" s="16">
        <f t="shared" si="7"/>
        <v>175.92574367079925</v>
      </c>
      <c r="K70" s="14">
        <f t="shared" si="8"/>
        <v>9.7394327660776927</v>
      </c>
      <c r="L70" s="16">
        <f t="shared" si="4"/>
        <v>13.494127285545598</v>
      </c>
      <c r="M70" s="35" t="s">
        <v>66</v>
      </c>
      <c r="N70" s="17"/>
      <c r="O70" s="18" t="s">
        <v>66</v>
      </c>
      <c r="P70" s="18"/>
      <c r="R70" s="15">
        <f t="shared" si="9"/>
        <v>1.0047443025681573</v>
      </c>
      <c r="S70" s="15">
        <f t="shared" si="10"/>
        <v>1.5914365303109221</v>
      </c>
      <c r="T70" s="21">
        <f t="shared" si="5"/>
        <v>0.109966211808318</v>
      </c>
      <c r="U70" s="21">
        <f t="shared" si="0"/>
        <v>8.2501543111416442E-2</v>
      </c>
      <c r="V70" s="21">
        <f t="shared" si="1"/>
        <v>2.7464668696901562E-2</v>
      </c>
      <c r="Y70" s="36"/>
    </row>
    <row r="71" spans="1:25" x14ac:dyDescent="0.25">
      <c r="A71" s="12">
        <v>1876.03</v>
      </c>
      <c r="B71" s="13">
        <v>4.51</v>
      </c>
      <c r="C71" s="14">
        <v>0.3</v>
      </c>
      <c r="D71" s="13">
        <v>0.34</v>
      </c>
      <c r="E71" s="13">
        <v>10.846575209999999</v>
      </c>
      <c r="F71" s="14">
        <f t="shared" si="6"/>
        <v>1876.2083333333287</v>
      </c>
      <c r="G71" s="15">
        <f>G69*10/12+G81*2/12</f>
        <v>4.5666666666666664</v>
      </c>
      <c r="H71" s="14">
        <f t="shared" si="2"/>
        <v>126.69409222673893</v>
      </c>
      <c r="I71" s="14">
        <f t="shared" si="3"/>
        <v>8.4275449374770908</v>
      </c>
      <c r="J71" s="16">
        <f t="shared" si="7"/>
        <v>176.50956804138815</v>
      </c>
      <c r="K71" s="14">
        <f t="shared" si="8"/>
        <v>9.5512175958073708</v>
      </c>
      <c r="L71" s="16">
        <f t="shared" si="4"/>
        <v>13.306708011989352</v>
      </c>
      <c r="M71" s="35" t="s">
        <v>66</v>
      </c>
      <c r="N71" s="17"/>
      <c r="O71" s="18" t="s">
        <v>66</v>
      </c>
      <c r="P71" s="18"/>
      <c r="R71" s="15">
        <f t="shared" si="9"/>
        <v>1.0047350802178763</v>
      </c>
      <c r="S71" s="15">
        <f t="shared" si="10"/>
        <v>1.5989867867287357</v>
      </c>
      <c r="T71" s="21">
        <f t="shared" si="5"/>
        <v>0.10901821433351011</v>
      </c>
      <c r="U71" s="21">
        <f t="shared" si="0"/>
        <v>8.3477150939624822E-2</v>
      </c>
      <c r="V71" s="21">
        <f t="shared" si="1"/>
        <v>2.5541063393885288E-2</v>
      </c>
      <c r="Y71" s="36"/>
    </row>
    <row r="72" spans="1:25" x14ac:dyDescent="0.25">
      <c r="A72" s="12">
        <v>1876.04</v>
      </c>
      <c r="B72" s="13">
        <v>4.34</v>
      </c>
      <c r="C72" s="14">
        <v>0.3</v>
      </c>
      <c r="D72" s="13">
        <v>0.33329999999999999</v>
      </c>
      <c r="E72" s="13">
        <v>10.751490909999999</v>
      </c>
      <c r="F72" s="14">
        <f t="shared" si="6"/>
        <v>1876.291666666662</v>
      </c>
      <c r="G72" s="15">
        <f>G69*9/12+G81*3/12</f>
        <v>4.5550000000000006</v>
      </c>
      <c r="H72" s="14">
        <f t="shared" si="2"/>
        <v>122.99670911408511</v>
      </c>
      <c r="I72" s="14">
        <f t="shared" si="3"/>
        <v>8.5020766668722434</v>
      </c>
      <c r="J72" s="16">
        <f t="shared" si="7"/>
        <v>172.34548011774982</v>
      </c>
      <c r="K72" s="14">
        <f t="shared" si="8"/>
        <v>9.4458071768950624</v>
      </c>
      <c r="L72" s="16">
        <f t="shared" si="4"/>
        <v>13.235656341761755</v>
      </c>
      <c r="M72" s="35" t="s">
        <v>66</v>
      </c>
      <c r="N72" s="17"/>
      <c r="O72" s="18" t="s">
        <v>66</v>
      </c>
      <c r="P72" s="18"/>
      <c r="R72" s="15">
        <f t="shared" si="9"/>
        <v>1.0047258582433127</v>
      </c>
      <c r="S72" s="15">
        <f t="shared" si="10"/>
        <v>1.6207662356618915</v>
      </c>
      <c r="T72" s="21">
        <f t="shared" si="5"/>
        <v>0.11192838192299148</v>
      </c>
      <c r="U72" s="21">
        <f t="shared" si="0"/>
        <v>8.3517230858883851E-2</v>
      </c>
      <c r="V72" s="21">
        <f t="shared" si="1"/>
        <v>2.8411151064107631E-2</v>
      </c>
      <c r="Y72" s="36"/>
    </row>
    <row r="73" spans="1:25" x14ac:dyDescent="0.25">
      <c r="A73" s="12">
        <v>1876.05</v>
      </c>
      <c r="B73" s="13">
        <v>4.18</v>
      </c>
      <c r="C73" s="14">
        <v>0.3</v>
      </c>
      <c r="D73" s="13">
        <v>0.32669999999999999</v>
      </c>
      <c r="E73" s="13">
        <v>10.370910739999999</v>
      </c>
      <c r="F73" s="14">
        <f t="shared" si="6"/>
        <v>1876.3749999999952</v>
      </c>
      <c r="G73" s="15">
        <f>G69*8/12+G81*4/12</f>
        <v>4.543333333333333</v>
      </c>
      <c r="H73" s="14">
        <f t="shared" si="2"/>
        <v>122.80946504414715</v>
      </c>
      <c r="I73" s="14">
        <f t="shared" si="3"/>
        <v>8.8140764385751549</v>
      </c>
      <c r="J73" s="16">
        <f t="shared" si="7"/>
        <v>173.11231513726719</v>
      </c>
      <c r="K73" s="14">
        <f t="shared" si="8"/>
        <v>9.5985292416083432</v>
      </c>
      <c r="L73" s="16">
        <f t="shared" si="4"/>
        <v>13.530094104149569</v>
      </c>
      <c r="M73" s="35" t="s">
        <v>66</v>
      </c>
      <c r="N73" s="17"/>
      <c r="O73" s="18" t="s">
        <v>66</v>
      </c>
      <c r="P73" s="18"/>
      <c r="R73" s="15">
        <f t="shared" si="9"/>
        <v>1.0047166366447913</v>
      </c>
      <c r="S73" s="15">
        <f t="shared" si="10"/>
        <v>1.6881839075548075</v>
      </c>
      <c r="T73" s="21">
        <f t="shared" si="5"/>
        <v>0.11241410249312955</v>
      </c>
      <c r="U73" s="21">
        <f t="shared" ref="U73:U128" si="11">(($S193/$S73)^(1/10)-1)</f>
        <v>8.1971734677914743E-2</v>
      </c>
      <c r="V73" s="21">
        <f t="shared" ref="V73:V128" si="12">T73-U73</f>
        <v>3.044236781521481E-2</v>
      </c>
      <c r="Y73" s="36"/>
    </row>
    <row r="74" spans="1:25" x14ac:dyDescent="0.25">
      <c r="A74" s="12">
        <v>1876.06</v>
      </c>
      <c r="B74" s="13">
        <v>4.1500000000000004</v>
      </c>
      <c r="C74" s="14">
        <v>0.3</v>
      </c>
      <c r="D74" s="13">
        <v>0.32</v>
      </c>
      <c r="E74" s="13">
        <v>10.08541488</v>
      </c>
      <c r="F74" s="14">
        <f t="shared" si="6"/>
        <v>1876.4583333333285</v>
      </c>
      <c r="G74" s="15">
        <f>G69*7/12+G81*5/12</f>
        <v>4.5316666666666663</v>
      </c>
      <c r="H74" s="14">
        <f t="shared" ref="H74:H137" si="13">B74*$E$1839/E74</f>
        <v>125.37957189124582</v>
      </c>
      <c r="I74" s="14">
        <f t="shared" ref="I74:I137" si="14">C74*$E$1839/E74</f>
        <v>9.06358351021054</v>
      </c>
      <c r="J74" s="16">
        <f t="shared" si="7"/>
        <v>177.79980921588316</v>
      </c>
      <c r="K74" s="14">
        <f t="shared" si="8"/>
        <v>9.6678224108912438</v>
      </c>
      <c r="L74" s="16">
        <f t="shared" ref="L74:L137" si="15">K74*(J74/H74)</f>
        <v>13.709864807007857</v>
      </c>
      <c r="M74" s="35" t="s">
        <v>66</v>
      </c>
      <c r="N74" s="17"/>
      <c r="O74" s="18" t="s">
        <v>66</v>
      </c>
      <c r="P74" s="18"/>
      <c r="R74" s="15">
        <f t="shared" si="9"/>
        <v>1.0047074154226387</v>
      </c>
      <c r="S74" s="15">
        <f t="shared" si="10"/>
        <v>1.7441606243682406</v>
      </c>
      <c r="T74" s="21">
        <f t="shared" ref="T74:T128" si="16">(($J194/$J74)^(1/10)-1)</f>
        <v>0.11623666750572381</v>
      </c>
      <c r="U74" s="21">
        <f t="shared" si="11"/>
        <v>7.9999817603011891E-2</v>
      </c>
      <c r="V74" s="21">
        <f t="shared" si="12"/>
        <v>3.6236849902711921E-2</v>
      </c>
      <c r="Y74" s="36"/>
    </row>
    <row r="75" spans="1:25" x14ac:dyDescent="0.25">
      <c r="A75" s="12">
        <v>1876.07</v>
      </c>
      <c r="B75" s="13">
        <v>4.0999999999999996</v>
      </c>
      <c r="C75" s="14">
        <v>0.3</v>
      </c>
      <c r="D75" s="13">
        <v>0.31330000000000002</v>
      </c>
      <c r="E75" s="13">
        <v>10.08541488</v>
      </c>
      <c r="F75" s="14">
        <f t="shared" ref="F75:F138" si="17">F74+1/12</f>
        <v>1876.5416666666617</v>
      </c>
      <c r="G75" s="15">
        <f>G69*6/12+G81*6/12</f>
        <v>4.5199999999999996</v>
      </c>
      <c r="H75" s="14">
        <f t="shared" si="13"/>
        <v>123.86897463954402</v>
      </c>
      <c r="I75" s="14">
        <f t="shared" si="14"/>
        <v>9.06358351021054</v>
      </c>
      <c r="J75" s="16">
        <f t="shared" ref="J75:J138" si="18">J74*((H75+(I75/12))/H74)</f>
        <v>176.72872602783562</v>
      </c>
      <c r="K75" s="14">
        <f t="shared" ref="K75:K138" si="19">D75*$E$1839/E75</f>
        <v>9.4654023791632085</v>
      </c>
      <c r="L75" s="16">
        <f t="shared" si="15"/>
        <v>13.504660942566078</v>
      </c>
      <c r="M75" s="35" t="s">
        <v>66</v>
      </c>
      <c r="N75" s="17"/>
      <c r="O75" s="18" t="s">
        <v>66</v>
      </c>
      <c r="P75" s="18"/>
      <c r="R75" s="15">
        <f t="shared" ref="R75:R138" si="20">((G75/G76+G75/1200+((1+G76/1200)^(-119))*(1-G75/G76)))</f>
        <v>1.0046981945771802</v>
      </c>
      <c r="S75" s="15">
        <f t="shared" ref="S75:S138" si="21">S74*R74*E74/E75</f>
        <v>1.7523711129909509</v>
      </c>
      <c r="T75" s="21">
        <f t="shared" si="16"/>
        <v>0.11759364095515057</v>
      </c>
      <c r="U75" s="21">
        <f t="shared" si="11"/>
        <v>7.8330823946356265E-2</v>
      </c>
      <c r="V75" s="21">
        <f t="shared" si="12"/>
        <v>3.9262817008794304E-2</v>
      </c>
      <c r="Y75" s="36"/>
    </row>
    <row r="76" spans="1:25" x14ac:dyDescent="0.25">
      <c r="A76" s="12">
        <v>1876.08</v>
      </c>
      <c r="B76" s="13">
        <v>3.93</v>
      </c>
      <c r="C76" s="14">
        <v>0.3</v>
      </c>
      <c r="D76" s="13">
        <v>0.30669999999999997</v>
      </c>
      <c r="E76" s="13">
        <v>10.180580170000001</v>
      </c>
      <c r="F76" s="14">
        <f t="shared" si="17"/>
        <v>1876.624999999995</v>
      </c>
      <c r="G76" s="15">
        <f>G69*5/12+G81*7/12</f>
        <v>4.5083333333333337</v>
      </c>
      <c r="H76" s="14">
        <f t="shared" si="13"/>
        <v>117.62306076904065</v>
      </c>
      <c r="I76" s="14">
        <f t="shared" si="14"/>
        <v>8.9788596006901251</v>
      </c>
      <c r="J76" s="16">
        <f t="shared" si="18"/>
        <v>168.88497659415719</v>
      </c>
      <c r="K76" s="14">
        <f t="shared" si="19"/>
        <v>9.1793874651055365</v>
      </c>
      <c r="L76" s="16">
        <f t="shared" si="15"/>
        <v>13.179903898582188</v>
      </c>
      <c r="M76" s="35" t="s">
        <v>66</v>
      </c>
      <c r="N76" s="17"/>
      <c r="O76" s="18" t="s">
        <v>66</v>
      </c>
      <c r="P76" s="18"/>
      <c r="R76" s="15">
        <f t="shared" si="20"/>
        <v>1.0046889741087426</v>
      </c>
      <c r="S76" s="15">
        <f t="shared" si="21"/>
        <v>1.7441464460155387</v>
      </c>
      <c r="T76" s="21">
        <f t="shared" si="16"/>
        <v>0.12251791865412565</v>
      </c>
      <c r="U76" s="21">
        <f t="shared" si="11"/>
        <v>7.7695185070670192E-2</v>
      </c>
      <c r="V76" s="21">
        <f t="shared" si="12"/>
        <v>4.4822733583455454E-2</v>
      </c>
      <c r="Y76" s="36"/>
    </row>
    <row r="77" spans="1:25" x14ac:dyDescent="0.25">
      <c r="A77" s="12">
        <v>1876.09</v>
      </c>
      <c r="B77" s="13">
        <v>3.69</v>
      </c>
      <c r="C77" s="14">
        <v>0.3</v>
      </c>
      <c r="D77" s="13">
        <v>0.3</v>
      </c>
      <c r="E77" s="13">
        <v>10.275745450000001</v>
      </c>
      <c r="F77" s="14">
        <f t="shared" si="17"/>
        <v>1876.7083333333283</v>
      </c>
      <c r="G77" s="15">
        <f>G69*4/12+G81*8/12</f>
        <v>4.496666666666667</v>
      </c>
      <c r="H77" s="14">
        <f t="shared" si="13"/>
        <v>109.41717128658534</v>
      </c>
      <c r="I77" s="14">
        <f t="shared" si="14"/>
        <v>8.8957049826492156</v>
      </c>
      <c r="J77" s="16">
        <f t="shared" si="18"/>
        <v>158.16721823718441</v>
      </c>
      <c r="K77" s="14">
        <f t="shared" si="19"/>
        <v>8.8957049826492156</v>
      </c>
      <c r="L77" s="16">
        <f t="shared" si="15"/>
        <v>12.859123433917432</v>
      </c>
      <c r="M77" s="35" t="s">
        <v>66</v>
      </c>
      <c r="N77" s="17"/>
      <c r="O77" s="18" t="s">
        <v>66</v>
      </c>
      <c r="P77" s="18"/>
      <c r="R77" s="15">
        <f t="shared" si="20"/>
        <v>1.004679754017652</v>
      </c>
      <c r="S77" s="15">
        <f t="shared" si="21"/>
        <v>1.7360961513783471</v>
      </c>
      <c r="T77" s="21">
        <f t="shared" si="16"/>
        <v>0.13319853175354246</v>
      </c>
      <c r="U77" s="21">
        <f t="shared" si="11"/>
        <v>7.8391420705782089E-2</v>
      </c>
      <c r="V77" s="21">
        <f t="shared" si="12"/>
        <v>5.4807111047760371E-2</v>
      </c>
      <c r="Y77" s="36"/>
    </row>
    <row r="78" spans="1:25" x14ac:dyDescent="0.25">
      <c r="A78" s="12">
        <v>1876.1</v>
      </c>
      <c r="B78" s="13">
        <v>3.67</v>
      </c>
      <c r="C78" s="14">
        <v>0.3</v>
      </c>
      <c r="D78" s="13">
        <v>0.29330000000000001</v>
      </c>
      <c r="E78" s="13">
        <v>10.465995039999999</v>
      </c>
      <c r="F78" s="14">
        <f t="shared" si="17"/>
        <v>1876.7916666666615</v>
      </c>
      <c r="G78" s="15">
        <f>G69*3/12+G81*9/12</f>
        <v>4.4850000000000003</v>
      </c>
      <c r="H78" s="14">
        <f t="shared" si="13"/>
        <v>106.84593253925337</v>
      </c>
      <c r="I78" s="14">
        <f t="shared" si="14"/>
        <v>8.7339999350888302</v>
      </c>
      <c r="J78" s="16">
        <f t="shared" si="18"/>
        <v>155.50249656833932</v>
      </c>
      <c r="K78" s="14">
        <f t="shared" si="19"/>
        <v>8.5389406032051802</v>
      </c>
      <c r="L78" s="16">
        <f t="shared" si="15"/>
        <v>12.427488349725863</v>
      </c>
      <c r="M78" s="35" t="s">
        <v>66</v>
      </c>
      <c r="N78" s="17"/>
      <c r="O78" s="18" t="s">
        <v>66</v>
      </c>
      <c r="P78" s="18"/>
      <c r="R78" s="15">
        <f t="shared" si="20"/>
        <v>1.0046705343042359</v>
      </c>
      <c r="S78" s="15">
        <f t="shared" si="21"/>
        <v>1.7125144225562385</v>
      </c>
      <c r="T78" s="21">
        <f t="shared" si="16"/>
        <v>0.13835154000468131</v>
      </c>
      <c r="U78" s="21">
        <f t="shared" si="11"/>
        <v>8.0066311899993803E-2</v>
      </c>
      <c r="V78" s="21">
        <f t="shared" si="12"/>
        <v>5.8285228104687503E-2</v>
      </c>
      <c r="Y78" s="36"/>
    </row>
    <row r="79" spans="1:25" x14ac:dyDescent="0.25">
      <c r="A79" s="12">
        <v>1876.11</v>
      </c>
      <c r="B79" s="13">
        <v>3.6</v>
      </c>
      <c r="C79" s="14">
        <v>0.3</v>
      </c>
      <c r="D79" s="13">
        <v>0.28670000000000001</v>
      </c>
      <c r="E79" s="13">
        <v>10.56116033</v>
      </c>
      <c r="F79" s="14">
        <f t="shared" si="17"/>
        <v>1876.8749999999948</v>
      </c>
      <c r="G79" s="15">
        <f>G69*2/12+G81*10/12</f>
        <v>4.4733333333333336</v>
      </c>
      <c r="H79" s="14">
        <f t="shared" si="13"/>
        <v>103.86358749654549</v>
      </c>
      <c r="I79" s="14">
        <f t="shared" si="14"/>
        <v>8.6552989580454565</v>
      </c>
      <c r="J79" s="16">
        <f t="shared" si="18"/>
        <v>152.21175782234172</v>
      </c>
      <c r="K79" s="14">
        <f t="shared" si="19"/>
        <v>8.2715807042387759</v>
      </c>
      <c r="L79" s="16">
        <f t="shared" si="15"/>
        <v>12.121975268795937</v>
      </c>
      <c r="M79" s="35" t="s">
        <v>66</v>
      </c>
      <c r="N79" s="17"/>
      <c r="O79" s="18" t="s">
        <v>66</v>
      </c>
      <c r="P79" s="18"/>
      <c r="R79" s="15">
        <f t="shared" si="20"/>
        <v>1.0046613149688211</v>
      </c>
      <c r="S79" s="15">
        <f t="shared" si="21"/>
        <v>1.7050094552280191</v>
      </c>
      <c r="T79" s="21">
        <f t="shared" si="16"/>
        <v>0.14394905408238179</v>
      </c>
      <c r="U79" s="21">
        <f t="shared" si="11"/>
        <v>8.074114453889969E-2</v>
      </c>
      <c r="V79" s="21">
        <f t="shared" si="12"/>
        <v>6.3207909543482099E-2</v>
      </c>
      <c r="Y79" s="36"/>
    </row>
    <row r="80" spans="1:25" x14ac:dyDescent="0.25">
      <c r="A80" s="12">
        <v>1876.12</v>
      </c>
      <c r="B80" s="13">
        <v>3.58</v>
      </c>
      <c r="C80" s="14">
        <v>0.3</v>
      </c>
      <c r="D80" s="13">
        <v>0.28000000000000003</v>
      </c>
      <c r="E80" s="13">
        <v>10.751490909999999</v>
      </c>
      <c r="F80" s="14">
        <f t="shared" si="17"/>
        <v>1876.958333333328</v>
      </c>
      <c r="G80" s="15">
        <f>G69*1/12+G81*11/12</f>
        <v>4.4616666666666669</v>
      </c>
      <c r="H80" s="14">
        <f t="shared" si="13"/>
        <v>101.45811489134211</v>
      </c>
      <c r="I80" s="14">
        <f t="shared" si="14"/>
        <v>8.5020766668722434</v>
      </c>
      <c r="J80" s="16">
        <f t="shared" si="18"/>
        <v>149.7248592183787</v>
      </c>
      <c r="K80" s="14">
        <f t="shared" si="19"/>
        <v>7.9352715557474269</v>
      </c>
      <c r="L80" s="16">
        <f t="shared" si="15"/>
        <v>11.710324184677662</v>
      </c>
      <c r="M80" s="35" t="s">
        <v>66</v>
      </c>
      <c r="N80" s="17"/>
      <c r="O80" s="18" t="s">
        <v>66</v>
      </c>
      <c r="P80" s="18"/>
      <c r="R80" s="15">
        <f t="shared" si="20"/>
        <v>1.0046520960117353</v>
      </c>
      <c r="S80" s="15">
        <f t="shared" si="21"/>
        <v>1.6826330509190333</v>
      </c>
      <c r="T80" s="21">
        <f t="shared" si="16"/>
        <v>0.14180043980962043</v>
      </c>
      <c r="U80" s="21">
        <f t="shared" si="11"/>
        <v>8.1044370213336769E-2</v>
      </c>
      <c r="V80" s="21">
        <f t="shared" si="12"/>
        <v>6.0756069596283657E-2</v>
      </c>
      <c r="Y80" s="36"/>
    </row>
    <row r="81" spans="1:25" x14ac:dyDescent="0.25">
      <c r="A81" s="12">
        <v>1877.01</v>
      </c>
      <c r="B81" s="13">
        <v>3.55</v>
      </c>
      <c r="C81" s="14">
        <v>0.2908</v>
      </c>
      <c r="D81" s="13">
        <v>0.28170000000000001</v>
      </c>
      <c r="E81" s="13">
        <v>10.9417405</v>
      </c>
      <c r="F81" s="14">
        <f t="shared" si="17"/>
        <v>1877.0416666666613</v>
      </c>
      <c r="G81" s="15">
        <v>4.45</v>
      </c>
      <c r="H81" s="14">
        <f t="shared" si="13"/>
        <v>98.858586529263803</v>
      </c>
      <c r="I81" s="14">
        <f t="shared" si="14"/>
        <v>8.09804984865068</v>
      </c>
      <c r="J81" s="16">
        <f t="shared" si="18"/>
        <v>146.88453372484284</v>
      </c>
      <c r="K81" s="14">
        <f t="shared" si="19"/>
        <v>7.8446376972658065</v>
      </c>
      <c r="L81" s="16">
        <f t="shared" si="15"/>
        <v>11.655598070503727</v>
      </c>
      <c r="M81" s="35" t="s">
        <v>66</v>
      </c>
      <c r="N81" s="17"/>
      <c r="O81" s="18" t="s">
        <v>66</v>
      </c>
      <c r="P81" s="18"/>
      <c r="R81" s="15">
        <f t="shared" si="20"/>
        <v>1.004442533161084</v>
      </c>
      <c r="S81" s="15">
        <f t="shared" si="21"/>
        <v>1.6610679219869882</v>
      </c>
      <c r="T81" s="21">
        <f t="shared" si="16"/>
        <v>0.14039429114462587</v>
      </c>
      <c r="U81" s="21">
        <f t="shared" si="11"/>
        <v>8.0037070033219582E-2</v>
      </c>
      <c r="V81" s="21">
        <f t="shared" si="12"/>
        <v>6.035722111140629E-2</v>
      </c>
      <c r="Y81" s="36"/>
    </row>
    <row r="82" spans="1:25" x14ac:dyDescent="0.25">
      <c r="A82" s="12">
        <v>1877.02</v>
      </c>
      <c r="B82" s="13">
        <v>3.34</v>
      </c>
      <c r="C82" s="14">
        <v>0.28170000000000001</v>
      </c>
      <c r="D82" s="13">
        <v>0.2833</v>
      </c>
      <c r="E82" s="13">
        <v>10.65632562</v>
      </c>
      <c r="F82" s="14">
        <f t="shared" si="17"/>
        <v>1877.1249999999945</v>
      </c>
      <c r="G82" s="15">
        <f>G81*11/12+G93*1/12</f>
        <v>4.440833333333333</v>
      </c>
      <c r="H82" s="14">
        <f t="shared" si="13"/>
        <v>95.501773903188976</v>
      </c>
      <c r="I82" s="14">
        <f t="shared" si="14"/>
        <v>8.0547454217150705</v>
      </c>
      <c r="J82" s="16">
        <f t="shared" si="18"/>
        <v>142.89428114180106</v>
      </c>
      <c r="K82" s="14">
        <f t="shared" si="19"/>
        <v>8.1004947744830655</v>
      </c>
      <c r="L82" s="16">
        <f t="shared" si="15"/>
        <v>12.120344265710251</v>
      </c>
      <c r="M82" s="35" t="s">
        <v>66</v>
      </c>
      <c r="N82" s="17"/>
      <c r="O82" s="18" t="s">
        <v>66</v>
      </c>
      <c r="P82" s="18"/>
      <c r="R82" s="15">
        <f t="shared" si="20"/>
        <v>1.0044352053538859</v>
      </c>
      <c r="S82" s="15">
        <f t="shared" si="21"/>
        <v>1.7131343139871542</v>
      </c>
      <c r="T82" s="21">
        <f t="shared" si="16"/>
        <v>0.14175117808280069</v>
      </c>
      <c r="U82" s="21">
        <f t="shared" si="11"/>
        <v>7.5638237390101226E-2</v>
      </c>
      <c r="V82" s="21">
        <f t="shared" si="12"/>
        <v>6.6112940692699462E-2</v>
      </c>
      <c r="Y82" s="36"/>
    </row>
    <row r="83" spans="1:25" x14ac:dyDescent="0.25">
      <c r="A83" s="12">
        <v>1877.03</v>
      </c>
      <c r="B83" s="13">
        <v>3.17</v>
      </c>
      <c r="C83" s="14">
        <v>0.27250000000000002</v>
      </c>
      <c r="D83" s="13">
        <v>0.28499999999999998</v>
      </c>
      <c r="E83" s="13">
        <v>10.180580170000001</v>
      </c>
      <c r="F83" s="14">
        <f t="shared" si="17"/>
        <v>1877.2083333333278</v>
      </c>
      <c r="G83" s="15">
        <f>G81*10/12+G93*2/12</f>
        <v>4.4316666666666666</v>
      </c>
      <c r="H83" s="14">
        <f t="shared" si="13"/>
        <v>94.876616447292321</v>
      </c>
      <c r="I83" s="14">
        <f t="shared" si="14"/>
        <v>8.1557974706268634</v>
      </c>
      <c r="J83" s="16">
        <f t="shared" si="18"/>
        <v>142.97581515399349</v>
      </c>
      <c r="K83" s="14">
        <f t="shared" si="19"/>
        <v>8.5299166206556176</v>
      </c>
      <c r="L83" s="16">
        <f t="shared" si="15"/>
        <v>12.854292529617711</v>
      </c>
      <c r="M83" s="35" t="s">
        <v>66</v>
      </c>
      <c r="N83" s="17"/>
      <c r="O83" s="18" t="s">
        <v>66</v>
      </c>
      <c r="P83" s="18"/>
      <c r="R83" s="15">
        <f t="shared" si="20"/>
        <v>1.0044278777306086</v>
      </c>
      <c r="S83" s="15">
        <f t="shared" si="21"/>
        <v>1.8011434150689984</v>
      </c>
      <c r="T83" s="21">
        <f t="shared" si="16"/>
        <v>0.14471927044295541</v>
      </c>
      <c r="U83" s="21">
        <f t="shared" si="11"/>
        <v>7.0466246038505931E-2</v>
      </c>
      <c r="V83" s="21">
        <f t="shared" si="12"/>
        <v>7.4253024404449475E-2</v>
      </c>
      <c r="Y83" s="36"/>
    </row>
    <row r="84" spans="1:25" x14ac:dyDescent="0.25">
      <c r="A84" s="12">
        <v>1877.04</v>
      </c>
      <c r="B84" s="13">
        <v>2.94</v>
      </c>
      <c r="C84" s="14">
        <v>0.26329999999999998</v>
      </c>
      <c r="D84" s="13">
        <v>0.28670000000000001</v>
      </c>
      <c r="E84" s="13">
        <v>10.465995039999999</v>
      </c>
      <c r="F84" s="14">
        <f t="shared" si="17"/>
        <v>1877.2916666666611</v>
      </c>
      <c r="G84" s="15">
        <f>G81*9/12+G93*3/12</f>
        <v>4.4225000000000003</v>
      </c>
      <c r="H84" s="14">
        <f t="shared" si="13"/>
        <v>85.593199363870539</v>
      </c>
      <c r="I84" s="14">
        <f t="shared" si="14"/>
        <v>7.6655406096962961</v>
      </c>
      <c r="J84" s="16">
        <f t="shared" si="18"/>
        <v>129.94866549275156</v>
      </c>
      <c r="K84" s="14">
        <f t="shared" si="19"/>
        <v>8.3467926046332259</v>
      </c>
      <c r="L84" s="16">
        <f t="shared" si="15"/>
        <v>12.672204896861182</v>
      </c>
      <c r="M84" s="35" t="s">
        <v>66</v>
      </c>
      <c r="N84" s="17"/>
      <c r="O84" s="18" t="s">
        <v>66</v>
      </c>
      <c r="P84" s="18"/>
      <c r="R84" s="15">
        <f t="shared" si="20"/>
        <v>1.0044205502913774</v>
      </c>
      <c r="S84" s="15">
        <f t="shared" si="21"/>
        <v>1.7597827500645762</v>
      </c>
      <c r="T84" s="21">
        <f t="shared" si="16"/>
        <v>0.15871290353602885</v>
      </c>
      <c r="U84" s="21">
        <f t="shared" si="11"/>
        <v>7.3160830614048544E-2</v>
      </c>
      <c r="V84" s="21">
        <f t="shared" si="12"/>
        <v>8.5552072921980304E-2</v>
      </c>
      <c r="Y84" s="36"/>
    </row>
    <row r="85" spans="1:25" x14ac:dyDescent="0.25">
      <c r="A85" s="12">
        <v>1877.05</v>
      </c>
      <c r="B85" s="13">
        <v>2.94</v>
      </c>
      <c r="C85" s="14">
        <v>0.25419999999999998</v>
      </c>
      <c r="D85" s="13">
        <v>0.2883</v>
      </c>
      <c r="E85" s="13">
        <v>10.65632562</v>
      </c>
      <c r="F85" s="14">
        <f t="shared" si="17"/>
        <v>1877.3749999999943</v>
      </c>
      <c r="G85" s="15">
        <f>G81*8/12+G93*4/12</f>
        <v>4.4133333333333331</v>
      </c>
      <c r="H85" s="14">
        <f t="shared" si="13"/>
        <v>84.064435711190299</v>
      </c>
      <c r="I85" s="14">
        <f t="shared" si="14"/>
        <v>7.2684284210151597</v>
      </c>
      <c r="J85" s="16">
        <f t="shared" si="18"/>
        <v>128.5472623094451</v>
      </c>
      <c r="K85" s="14">
        <f t="shared" si="19"/>
        <v>8.2434615018830488</v>
      </c>
      <c r="L85" s="16">
        <f t="shared" si="15"/>
        <v>12.605501946875178</v>
      </c>
      <c r="M85" s="35" t="s">
        <v>66</v>
      </c>
      <c r="N85" s="17"/>
      <c r="O85" s="18" t="s">
        <v>66</v>
      </c>
      <c r="P85" s="18"/>
      <c r="R85" s="15">
        <f t="shared" si="20"/>
        <v>1.0044132230363174</v>
      </c>
      <c r="S85" s="15">
        <f t="shared" si="21"/>
        <v>1.7359918744254137</v>
      </c>
      <c r="T85" s="21">
        <f t="shared" si="16"/>
        <v>0.16233557057379455</v>
      </c>
      <c r="U85" s="21">
        <f t="shared" si="11"/>
        <v>7.482890996850311E-2</v>
      </c>
      <c r="V85" s="21">
        <f t="shared" si="12"/>
        <v>8.7506660605291442E-2</v>
      </c>
      <c r="Y85" s="36"/>
    </row>
    <row r="86" spans="1:25" x14ac:dyDescent="0.25">
      <c r="A86" s="12">
        <v>1877.06</v>
      </c>
      <c r="B86" s="13">
        <v>2.73</v>
      </c>
      <c r="C86" s="14">
        <v>0.245</v>
      </c>
      <c r="D86" s="13">
        <v>0.28999999999999998</v>
      </c>
      <c r="E86" s="13">
        <v>10.08541488</v>
      </c>
      <c r="F86" s="14">
        <f t="shared" si="17"/>
        <v>1877.4583333333276</v>
      </c>
      <c r="G86" s="15">
        <f>G81*7/12+G93*5/12</f>
        <v>4.4041666666666668</v>
      </c>
      <c r="H86" s="14">
        <f t="shared" si="13"/>
        <v>82.478609942915909</v>
      </c>
      <c r="I86" s="14">
        <f t="shared" si="14"/>
        <v>7.4019265333386075</v>
      </c>
      <c r="J86" s="16">
        <f t="shared" si="18"/>
        <v>127.06551666217725</v>
      </c>
      <c r="K86" s="14">
        <f t="shared" si="19"/>
        <v>8.7614640598701889</v>
      </c>
      <c r="L86" s="16">
        <f t="shared" si="15"/>
        <v>13.49780213627524</v>
      </c>
      <c r="M86" s="35" t="s">
        <v>66</v>
      </c>
      <c r="N86" s="17"/>
      <c r="O86" s="18" t="s">
        <v>66</v>
      </c>
      <c r="P86" s="18"/>
      <c r="R86" s="15">
        <f t="shared" si="20"/>
        <v>1.0044058959655546</v>
      </c>
      <c r="S86" s="15">
        <f t="shared" si="21"/>
        <v>1.8423571486255097</v>
      </c>
      <c r="T86" s="21">
        <f t="shared" si="16"/>
        <v>0.16205707677969539</v>
      </c>
      <c r="U86" s="21">
        <f t="shared" si="11"/>
        <v>6.9928055828592628E-2</v>
      </c>
      <c r="V86" s="21">
        <f t="shared" si="12"/>
        <v>9.2129020951102758E-2</v>
      </c>
      <c r="Y86" s="36"/>
    </row>
    <row r="87" spans="1:25" x14ac:dyDescent="0.25">
      <c r="A87" s="12">
        <v>1877.07</v>
      </c>
      <c r="B87" s="13">
        <v>2.85</v>
      </c>
      <c r="C87" s="14">
        <v>0.23580000000000001</v>
      </c>
      <c r="D87" s="13">
        <v>0.29170000000000001</v>
      </c>
      <c r="E87" s="13">
        <v>10.180580170000001</v>
      </c>
      <c r="F87" s="14">
        <f t="shared" si="17"/>
        <v>1877.5416666666608</v>
      </c>
      <c r="G87" s="15">
        <f>G81*6/12+G93*6/12</f>
        <v>4.3949999999999996</v>
      </c>
      <c r="H87" s="14">
        <f t="shared" si="13"/>
        <v>85.299166206556194</v>
      </c>
      <c r="I87" s="14">
        <f t="shared" si="14"/>
        <v>7.0573836461424388</v>
      </c>
      <c r="J87" s="16">
        <f t="shared" si="18"/>
        <v>132.31687351886998</v>
      </c>
      <c r="K87" s="14">
        <f t="shared" si="19"/>
        <v>8.7304444850710308</v>
      </c>
      <c r="L87" s="16">
        <f t="shared" si="15"/>
        <v>13.542748072089251</v>
      </c>
      <c r="M87" s="35" t="s">
        <v>66</v>
      </c>
      <c r="N87" s="17"/>
      <c r="O87" s="18" t="s">
        <v>66</v>
      </c>
      <c r="P87" s="18"/>
      <c r="R87" s="15">
        <f t="shared" si="20"/>
        <v>1.0043985690792139</v>
      </c>
      <c r="S87" s="15">
        <f t="shared" si="21"/>
        <v>1.8331766521383228</v>
      </c>
      <c r="T87" s="21">
        <f t="shared" si="16"/>
        <v>0.15629330873783354</v>
      </c>
      <c r="U87" s="21">
        <f t="shared" si="11"/>
        <v>7.1953547612414237E-2</v>
      </c>
      <c r="V87" s="21">
        <f t="shared" si="12"/>
        <v>8.4339761125419299E-2</v>
      </c>
      <c r="Y87" s="36"/>
    </row>
    <row r="88" spans="1:25" x14ac:dyDescent="0.25">
      <c r="A88" s="12">
        <v>1877.08</v>
      </c>
      <c r="B88" s="13">
        <v>3.05</v>
      </c>
      <c r="C88" s="14">
        <v>0.22670000000000001</v>
      </c>
      <c r="D88" s="13">
        <v>0.29330000000000001</v>
      </c>
      <c r="E88" s="13">
        <v>9.8000000000000007</v>
      </c>
      <c r="F88" s="14">
        <f t="shared" si="17"/>
        <v>1877.6249999999941</v>
      </c>
      <c r="G88" s="15">
        <f>G81*5/12+G93*7/12</f>
        <v>4.3858333333333333</v>
      </c>
      <c r="H88" s="14">
        <f t="shared" si="13"/>
        <v>94.830102040816328</v>
      </c>
      <c r="I88" s="14">
        <f t="shared" si="14"/>
        <v>7.0485193877551033</v>
      </c>
      <c r="J88" s="16">
        <f t="shared" si="18"/>
        <v>148.01249550674083</v>
      </c>
      <c r="K88" s="14">
        <f t="shared" si="19"/>
        <v>9.1192357142857148</v>
      </c>
      <c r="L88" s="16">
        <f t="shared" si="15"/>
        <v>14.233463912172816</v>
      </c>
      <c r="M88" s="35" t="s">
        <v>66</v>
      </c>
      <c r="N88" s="17"/>
      <c r="O88" s="18" t="s">
        <v>66</v>
      </c>
      <c r="P88" s="18"/>
      <c r="R88" s="15">
        <f t="shared" si="20"/>
        <v>1.0043912423774213</v>
      </c>
      <c r="S88" s="15">
        <f t="shared" si="21"/>
        <v>1.9127440302159064</v>
      </c>
      <c r="T88" s="21">
        <f t="shared" si="16"/>
        <v>0.13955989189381079</v>
      </c>
      <c r="U88" s="21">
        <f t="shared" si="11"/>
        <v>6.6339364450650917E-2</v>
      </c>
      <c r="V88" s="21">
        <f t="shared" si="12"/>
        <v>7.3220527443159877E-2</v>
      </c>
      <c r="Y88" s="36"/>
    </row>
    <row r="89" spans="1:25" x14ac:dyDescent="0.25">
      <c r="A89" s="12">
        <v>1877.09</v>
      </c>
      <c r="B89" s="13">
        <v>3.24</v>
      </c>
      <c r="C89" s="14">
        <v>0.2175</v>
      </c>
      <c r="D89" s="13">
        <v>0.29499999999999998</v>
      </c>
      <c r="E89" s="13">
        <v>9.7048347110000002</v>
      </c>
      <c r="F89" s="14">
        <f t="shared" si="17"/>
        <v>1877.7083333333273</v>
      </c>
      <c r="G89" s="15">
        <f>G81*4/12+G93*8/12</f>
        <v>4.3766666666666669</v>
      </c>
      <c r="H89" s="14">
        <f t="shared" si="13"/>
        <v>101.72538012224165</v>
      </c>
      <c r="I89" s="14">
        <f t="shared" si="14"/>
        <v>6.82878709153937</v>
      </c>
      <c r="J89" s="16">
        <f t="shared" si="18"/>
        <v>159.66297473742236</v>
      </c>
      <c r="K89" s="14">
        <f t="shared" si="19"/>
        <v>9.2620330666855821</v>
      </c>
      <c r="L89" s="16">
        <f t="shared" si="15"/>
        <v>14.537215292450494</v>
      </c>
      <c r="M89" s="35" t="s">
        <v>66</v>
      </c>
      <c r="N89" s="17"/>
      <c r="O89" s="18" t="s">
        <v>66</v>
      </c>
      <c r="P89" s="18"/>
      <c r="R89" s="15">
        <f t="shared" si="20"/>
        <v>1.0043839158603021</v>
      </c>
      <c r="S89" s="15">
        <f t="shared" si="21"/>
        <v>1.9399820211954759</v>
      </c>
      <c r="T89" s="21">
        <f t="shared" si="16"/>
        <v>0.13127468006042053</v>
      </c>
      <c r="U89" s="21">
        <f t="shared" si="11"/>
        <v>6.6318028704753784E-2</v>
      </c>
      <c r="V89" s="21">
        <f t="shared" si="12"/>
        <v>6.495665135566675E-2</v>
      </c>
      <c r="Y89" s="36"/>
    </row>
    <row r="90" spans="1:25" x14ac:dyDescent="0.25">
      <c r="A90" s="12">
        <v>1877.1</v>
      </c>
      <c r="B90" s="13">
        <v>3.31</v>
      </c>
      <c r="C90" s="14">
        <v>0.20830000000000001</v>
      </c>
      <c r="D90" s="13">
        <v>0.29670000000000002</v>
      </c>
      <c r="E90" s="13">
        <v>9.7048347110000002</v>
      </c>
      <c r="F90" s="14">
        <f t="shared" si="17"/>
        <v>1877.7916666666606</v>
      </c>
      <c r="G90" s="15">
        <f>G81*3/12+G93*9/12</f>
        <v>4.3675000000000006</v>
      </c>
      <c r="H90" s="14">
        <f t="shared" si="13"/>
        <v>103.92315068043823</v>
      </c>
      <c r="I90" s="14">
        <f t="shared" si="14"/>
        <v>6.5399372467478196</v>
      </c>
      <c r="J90" s="16">
        <f t="shared" si="18"/>
        <v>163.9678794806641</v>
      </c>
      <c r="K90" s="14">
        <f t="shared" si="19"/>
        <v>9.3154074945275003</v>
      </c>
      <c r="L90" s="16">
        <f t="shared" si="15"/>
        <v>14.697664604807565</v>
      </c>
      <c r="M90" s="35" t="s">
        <v>66</v>
      </c>
      <c r="N90" s="17"/>
      <c r="O90" s="18" t="s">
        <v>66</v>
      </c>
      <c r="P90" s="18"/>
      <c r="R90" s="15">
        <f t="shared" si="20"/>
        <v>1.0043765895279828</v>
      </c>
      <c r="S90" s="15">
        <f t="shared" si="21"/>
        <v>1.9484867391468959</v>
      </c>
      <c r="T90" s="21">
        <f t="shared" si="16"/>
        <v>0.12353034304649135</v>
      </c>
      <c r="U90" s="21">
        <f t="shared" si="11"/>
        <v>6.4786319405561565E-2</v>
      </c>
      <c r="V90" s="21">
        <f t="shared" si="12"/>
        <v>5.8744023640929788E-2</v>
      </c>
      <c r="Y90" s="36"/>
    </row>
    <row r="91" spans="1:25" x14ac:dyDescent="0.25">
      <c r="A91" s="12">
        <v>1877.11</v>
      </c>
      <c r="B91" s="13">
        <v>3.26</v>
      </c>
      <c r="C91" s="14">
        <v>0.19919999999999999</v>
      </c>
      <c r="D91" s="13">
        <v>0.29830000000000001</v>
      </c>
      <c r="E91" s="13">
        <v>9.5145851239999999</v>
      </c>
      <c r="F91" s="14">
        <f t="shared" si="17"/>
        <v>1877.8749999999939</v>
      </c>
      <c r="G91" s="15">
        <f>G81*2/12+G93*10/12</f>
        <v>4.3583333333333334</v>
      </c>
      <c r="H91" s="14">
        <f t="shared" si="13"/>
        <v>104.39992780078259</v>
      </c>
      <c r="I91" s="14">
        <f t="shared" si="14"/>
        <v>6.3792839318760404</v>
      </c>
      <c r="J91" s="16">
        <f t="shared" si="18"/>
        <v>165.55888787389904</v>
      </c>
      <c r="K91" s="14">
        <f t="shared" si="19"/>
        <v>9.55291363894891</v>
      </c>
      <c r="L91" s="16">
        <f t="shared" si="15"/>
        <v>15.149146089811067</v>
      </c>
      <c r="M91" s="35" t="s">
        <v>66</v>
      </c>
      <c r="N91" s="17"/>
      <c r="O91" s="18" t="s">
        <v>66</v>
      </c>
      <c r="P91" s="18"/>
      <c r="R91" s="15">
        <f t="shared" si="20"/>
        <v>1.0043692633805883</v>
      </c>
      <c r="S91" s="15">
        <f t="shared" si="21"/>
        <v>1.9961460925673595</v>
      </c>
      <c r="T91" s="21">
        <f t="shared" si="16"/>
        <v>0.12369224054914918</v>
      </c>
      <c r="U91" s="21">
        <f t="shared" si="11"/>
        <v>6.1170700598773164E-2</v>
      </c>
      <c r="V91" s="21">
        <f t="shared" si="12"/>
        <v>6.2521539950376015E-2</v>
      </c>
      <c r="Y91" s="36"/>
    </row>
    <row r="92" spans="1:25" x14ac:dyDescent="0.25">
      <c r="A92" s="12">
        <v>1877.12</v>
      </c>
      <c r="B92" s="13">
        <v>3.25</v>
      </c>
      <c r="C92" s="14">
        <v>0.19</v>
      </c>
      <c r="D92" s="13">
        <v>0.3</v>
      </c>
      <c r="E92" s="13">
        <v>9.5145851239999999</v>
      </c>
      <c r="F92" s="14">
        <f t="shared" si="17"/>
        <v>1877.9583333333271</v>
      </c>
      <c r="G92" s="15">
        <f>G81*1/12+G93*11/12</f>
        <v>4.3491666666666662</v>
      </c>
      <c r="H92" s="14">
        <f t="shared" si="13"/>
        <v>104.07968262347958</v>
      </c>
      <c r="I92" s="14">
        <f t="shared" si="14"/>
        <v>6.0846583687572684</v>
      </c>
      <c r="J92" s="16">
        <f t="shared" si="18"/>
        <v>165.85513332766115</v>
      </c>
      <c r="K92" s="14">
        <f t="shared" si="19"/>
        <v>9.6073553190904235</v>
      </c>
      <c r="L92" s="16">
        <f t="shared" si="15"/>
        <v>15.30970461486103</v>
      </c>
      <c r="M92" s="35" t="s">
        <v>66</v>
      </c>
      <c r="N92" s="17"/>
      <c r="O92" s="18" t="s">
        <v>66</v>
      </c>
      <c r="P92" s="18"/>
      <c r="R92" s="15">
        <f t="shared" si="20"/>
        <v>1.0043619374182455</v>
      </c>
      <c r="S92" s="15">
        <f t="shared" si="21"/>
        <v>2.0048677805919186</v>
      </c>
      <c r="T92" s="21">
        <f t="shared" si="16"/>
        <v>0.12068740905577857</v>
      </c>
      <c r="U92" s="21">
        <f t="shared" si="11"/>
        <v>5.8455430646356277E-2</v>
      </c>
      <c r="V92" s="21">
        <f t="shared" si="12"/>
        <v>6.2231978409422295E-2</v>
      </c>
      <c r="Y92" s="36"/>
    </row>
    <row r="93" spans="1:25" x14ac:dyDescent="0.25">
      <c r="A93" s="12">
        <v>1878.01</v>
      </c>
      <c r="B93" s="13">
        <v>3.25</v>
      </c>
      <c r="C93" s="14">
        <v>0.18920000000000001</v>
      </c>
      <c r="D93" s="13">
        <v>0.30080000000000001</v>
      </c>
      <c r="E93" s="13">
        <v>9.229089256</v>
      </c>
      <c r="F93" s="14">
        <f t="shared" si="17"/>
        <v>1878.0416666666604</v>
      </c>
      <c r="G93" s="15">
        <v>4.34</v>
      </c>
      <c r="H93" s="14">
        <f t="shared" si="13"/>
        <v>107.2993198495945</v>
      </c>
      <c r="I93" s="14">
        <f t="shared" si="14"/>
        <v>6.2464711740133172</v>
      </c>
      <c r="J93" s="16">
        <f t="shared" si="18"/>
        <v>171.81525402445664</v>
      </c>
      <c r="K93" s="14">
        <f t="shared" si="19"/>
        <v>9.9309647417717013</v>
      </c>
      <c r="L93" s="16">
        <f t="shared" si="15"/>
        <v>15.902162587863559</v>
      </c>
      <c r="M93" s="35" t="s">
        <v>66</v>
      </c>
      <c r="N93" s="17"/>
      <c r="O93" s="18" t="s">
        <v>66</v>
      </c>
      <c r="P93" s="18"/>
      <c r="R93" s="15">
        <f t="shared" si="20"/>
        <v>1.0044217286102688</v>
      </c>
      <c r="S93" s="15">
        <f t="shared" si="21"/>
        <v>2.0759026922234454</v>
      </c>
      <c r="T93" s="21">
        <f t="shared" si="16"/>
        <v>0.11673997892457599</v>
      </c>
      <c r="U93" s="21">
        <f t="shared" si="11"/>
        <v>5.3783076352889481E-2</v>
      </c>
      <c r="V93" s="21">
        <f t="shared" si="12"/>
        <v>6.2956902571686513E-2</v>
      </c>
      <c r="Y93" s="36"/>
    </row>
    <row r="94" spans="1:25" x14ac:dyDescent="0.25">
      <c r="A94" s="12">
        <v>1878.02</v>
      </c>
      <c r="B94" s="13">
        <v>3.18</v>
      </c>
      <c r="C94" s="14">
        <v>0.1883</v>
      </c>
      <c r="D94" s="13">
        <v>0.30170000000000002</v>
      </c>
      <c r="E94" s="13">
        <v>9.1340049590000003</v>
      </c>
      <c r="F94" s="14">
        <f t="shared" si="17"/>
        <v>1878.1249999999936</v>
      </c>
      <c r="G94" s="15">
        <f>G93*11/12+G105*1/12</f>
        <v>4.33</v>
      </c>
      <c r="H94" s="14">
        <f t="shared" si="13"/>
        <v>106.08117735312477</v>
      </c>
      <c r="I94" s="14">
        <f t="shared" si="14"/>
        <v>6.2814734891803123</v>
      </c>
      <c r="J94" s="16">
        <f t="shared" si="18"/>
        <v>170.70287310998651</v>
      </c>
      <c r="K94" s="14">
        <f t="shared" si="19"/>
        <v>10.064368304225706</v>
      </c>
      <c r="L94" s="16">
        <f t="shared" si="15"/>
        <v>16.195300885938028</v>
      </c>
      <c r="M94" s="35" t="s">
        <v>66</v>
      </c>
      <c r="N94" s="17"/>
      <c r="O94" s="18" t="s">
        <v>66</v>
      </c>
      <c r="P94" s="18"/>
      <c r="R94" s="15">
        <f t="shared" si="20"/>
        <v>1.0044137681563745</v>
      </c>
      <c r="S94" s="15">
        <f t="shared" si="21"/>
        <v>2.1067873132148214</v>
      </c>
      <c r="T94" s="21">
        <f t="shared" si="16"/>
        <v>0.11854460093593122</v>
      </c>
      <c r="U94" s="21">
        <f t="shared" si="11"/>
        <v>5.3913136018938435E-2</v>
      </c>
      <c r="V94" s="21">
        <f t="shared" si="12"/>
        <v>6.4631464916992787E-2</v>
      </c>
      <c r="Y94" s="36"/>
    </row>
    <row r="95" spans="1:25" x14ac:dyDescent="0.25">
      <c r="A95" s="12">
        <v>1878.03</v>
      </c>
      <c r="B95" s="13">
        <v>3.24</v>
      </c>
      <c r="C95" s="14">
        <v>0.1875</v>
      </c>
      <c r="D95" s="13">
        <v>0.30249999999999999</v>
      </c>
      <c r="E95" s="13">
        <v>8.9436743799999991</v>
      </c>
      <c r="F95" s="14">
        <f t="shared" si="17"/>
        <v>1878.2083333333269</v>
      </c>
      <c r="G95" s="15">
        <f>G93*10/12+G105*2/12</f>
        <v>4.32</v>
      </c>
      <c r="H95" s="14">
        <f t="shared" si="13"/>
        <v>110.38282008652469</v>
      </c>
      <c r="I95" s="14">
        <f t="shared" si="14"/>
        <v>6.3878946809331421</v>
      </c>
      <c r="J95" s="16">
        <f t="shared" si="18"/>
        <v>178.48155850485622</v>
      </c>
      <c r="K95" s="14">
        <f t="shared" si="19"/>
        <v>10.305803418572136</v>
      </c>
      <c r="L95" s="16">
        <f t="shared" si="15"/>
        <v>16.663787483863892</v>
      </c>
      <c r="M95" s="35" t="s">
        <v>66</v>
      </c>
      <c r="N95" s="17"/>
      <c r="O95" s="18" t="s">
        <v>66</v>
      </c>
      <c r="P95" s="18"/>
      <c r="R95" s="15">
        <f t="shared" si="20"/>
        <v>1.0044058079432483</v>
      </c>
      <c r="S95" s="15">
        <f t="shared" si="21"/>
        <v>2.1611186719048097</v>
      </c>
      <c r="T95" s="21">
        <f t="shared" si="16"/>
        <v>0.10972463559295131</v>
      </c>
      <c r="U95" s="21">
        <f t="shared" si="11"/>
        <v>5.1712284110447371E-2</v>
      </c>
      <c r="V95" s="21">
        <f t="shared" si="12"/>
        <v>5.8012351482503943E-2</v>
      </c>
      <c r="Y95" s="36"/>
    </row>
    <row r="96" spans="1:25" x14ac:dyDescent="0.25">
      <c r="A96" s="12">
        <v>1878.04</v>
      </c>
      <c r="B96" s="13">
        <v>3.33</v>
      </c>
      <c r="C96" s="14">
        <v>0.1867</v>
      </c>
      <c r="D96" s="13">
        <v>0.30330000000000001</v>
      </c>
      <c r="E96" s="13">
        <v>8.8485090910000004</v>
      </c>
      <c r="F96" s="14">
        <f t="shared" si="17"/>
        <v>1878.2916666666601</v>
      </c>
      <c r="G96" s="15">
        <f>G93*9/12+G105*3/12</f>
        <v>4.3100000000000005</v>
      </c>
      <c r="H96" s="14">
        <f t="shared" si="13"/>
        <v>114.66914816553927</v>
      </c>
      <c r="I96" s="14">
        <f t="shared" si="14"/>
        <v>6.4290480367886422</v>
      </c>
      <c r="J96" s="16">
        <f t="shared" si="18"/>
        <v>186.27853927209341</v>
      </c>
      <c r="K96" s="14">
        <f t="shared" si="19"/>
        <v>10.444189981563982</v>
      </c>
      <c r="L96" s="16">
        <f t="shared" si="15"/>
        <v>16.966450739106886</v>
      </c>
      <c r="M96" s="35" t="s">
        <v>66</v>
      </c>
      <c r="N96" s="17"/>
      <c r="O96" s="18" t="s">
        <v>66</v>
      </c>
      <c r="P96" s="18"/>
      <c r="R96" s="15">
        <f t="shared" si="20"/>
        <v>1.0043978479710691</v>
      </c>
      <c r="S96" s="15">
        <f t="shared" si="21"/>
        <v>2.1939852759131644</v>
      </c>
      <c r="T96" s="21">
        <f t="shared" si="16"/>
        <v>0.10714224225389746</v>
      </c>
      <c r="U96" s="21">
        <f t="shared" si="11"/>
        <v>5.1818822714418289E-2</v>
      </c>
      <c r="V96" s="21">
        <f t="shared" si="12"/>
        <v>5.5323419539479168E-2</v>
      </c>
      <c r="Y96" s="36"/>
    </row>
    <row r="97" spans="1:25" x14ac:dyDescent="0.25">
      <c r="A97" s="12">
        <v>1878.05</v>
      </c>
      <c r="B97" s="13">
        <v>3.34</v>
      </c>
      <c r="C97" s="14">
        <v>0.18579999999999999</v>
      </c>
      <c r="D97" s="13">
        <v>0.30420000000000003</v>
      </c>
      <c r="E97" s="13">
        <v>8.5630942149999996</v>
      </c>
      <c r="F97" s="14">
        <f t="shared" si="17"/>
        <v>1878.3749999999934</v>
      </c>
      <c r="G97" s="15">
        <f>G93*8/12+G105*4/12</f>
        <v>4.3</v>
      </c>
      <c r="H97" s="14">
        <f t="shared" si="13"/>
        <v>118.84699320688253</v>
      </c>
      <c r="I97" s="14">
        <f t="shared" si="14"/>
        <v>6.6113087837840645</v>
      </c>
      <c r="J97" s="16">
        <f t="shared" si="18"/>
        <v>193.96039294365178</v>
      </c>
      <c r="K97" s="14">
        <f t="shared" si="19"/>
        <v>10.824327944171758</v>
      </c>
      <c r="L97" s="16">
        <f t="shared" si="15"/>
        <v>17.665494471095474</v>
      </c>
      <c r="M97" s="35" t="s">
        <v>66</v>
      </c>
      <c r="N97" s="17"/>
      <c r="O97" s="18" t="s">
        <v>66</v>
      </c>
      <c r="P97" s="18"/>
      <c r="R97" s="15">
        <f t="shared" si="20"/>
        <v>1.0043898882400162</v>
      </c>
      <c r="S97" s="15">
        <f t="shared" si="21"/>
        <v>2.2770830012558188</v>
      </c>
      <c r="T97" s="21">
        <f t="shared" si="16"/>
        <v>0.10590338286570189</v>
      </c>
      <c r="U97" s="21">
        <f t="shared" si="11"/>
        <v>4.9617399723885347E-2</v>
      </c>
      <c r="V97" s="21">
        <f t="shared" si="12"/>
        <v>5.6285983141816542E-2</v>
      </c>
      <c r="Y97" s="36"/>
    </row>
    <row r="98" spans="1:25" x14ac:dyDescent="0.25">
      <c r="A98" s="12">
        <v>1878.06</v>
      </c>
      <c r="B98" s="13">
        <v>3.41</v>
      </c>
      <c r="C98" s="14">
        <v>0.185</v>
      </c>
      <c r="D98" s="13">
        <v>0.30499999999999999</v>
      </c>
      <c r="E98" s="13">
        <v>8.3728446279999993</v>
      </c>
      <c r="F98" s="14">
        <f t="shared" si="17"/>
        <v>1878.4583333333267</v>
      </c>
      <c r="G98" s="15">
        <f>G93*7/12+G105*5/12</f>
        <v>4.29</v>
      </c>
      <c r="H98" s="14">
        <f t="shared" si="13"/>
        <v>124.09486216014857</v>
      </c>
      <c r="I98" s="14">
        <f t="shared" si="14"/>
        <v>6.7324192081019012</v>
      </c>
      <c r="J98" s="16">
        <f t="shared" si="18"/>
        <v>203.44062673119387</v>
      </c>
      <c r="K98" s="14">
        <f t="shared" si="19"/>
        <v>11.099393829573403</v>
      </c>
      <c r="L98" s="16">
        <f t="shared" si="15"/>
        <v>18.196302390913232</v>
      </c>
      <c r="M98" s="35" t="s">
        <v>66</v>
      </c>
      <c r="N98" s="17"/>
      <c r="O98" s="18" t="s">
        <v>66</v>
      </c>
      <c r="P98" s="18"/>
      <c r="R98" s="15">
        <f t="shared" si="20"/>
        <v>1.0043819287502689</v>
      </c>
      <c r="S98" s="15">
        <f t="shared" si="21"/>
        <v>2.3390466481712737</v>
      </c>
      <c r="T98" s="21">
        <f t="shared" si="16"/>
        <v>9.892094350792946E-2</v>
      </c>
      <c r="U98" s="21">
        <f t="shared" si="11"/>
        <v>4.8516120025503318E-2</v>
      </c>
      <c r="V98" s="21">
        <f t="shared" si="12"/>
        <v>5.0404823482426142E-2</v>
      </c>
      <c r="Y98" s="36"/>
    </row>
    <row r="99" spans="1:25" x14ac:dyDescent="0.25">
      <c r="A99" s="12">
        <v>1878.07</v>
      </c>
      <c r="B99" s="13">
        <v>3.48</v>
      </c>
      <c r="C99" s="14">
        <v>0.1842</v>
      </c>
      <c r="D99" s="13">
        <v>0.30580000000000002</v>
      </c>
      <c r="E99" s="13">
        <v>8.4679289260000008</v>
      </c>
      <c r="F99" s="14">
        <f t="shared" si="17"/>
        <v>1878.5416666666599</v>
      </c>
      <c r="G99" s="15">
        <f>G93*6/12+G105*6/12</f>
        <v>4.2799999999999994</v>
      </c>
      <c r="H99" s="14">
        <f t="shared" si="13"/>
        <v>125.22022908627329</v>
      </c>
      <c r="I99" s="14">
        <f t="shared" si="14"/>
        <v>6.6280362637044652</v>
      </c>
      <c r="J99" s="16">
        <f t="shared" si="18"/>
        <v>206.19104686223304</v>
      </c>
      <c r="K99" s="14">
        <f t="shared" si="19"/>
        <v>11.003547716834015</v>
      </c>
      <c r="L99" s="16">
        <f t="shared" si="15"/>
        <v>18.118741991514614</v>
      </c>
      <c r="M99" s="35" t="s">
        <v>66</v>
      </c>
      <c r="N99" s="17"/>
      <c r="O99" s="18" t="s">
        <v>66</v>
      </c>
      <c r="P99" s="18"/>
      <c r="R99" s="15">
        <f t="shared" si="20"/>
        <v>1.0043739695020064</v>
      </c>
      <c r="S99" s="15">
        <f t="shared" si="21"/>
        <v>2.3229165130070015</v>
      </c>
      <c r="T99" s="21">
        <f t="shared" si="16"/>
        <v>9.9383617716456873E-2</v>
      </c>
      <c r="U99" s="21">
        <f t="shared" si="11"/>
        <v>4.8472788674609246E-2</v>
      </c>
      <c r="V99" s="21">
        <f t="shared" si="12"/>
        <v>5.0910829041847627E-2</v>
      </c>
      <c r="Y99" s="36"/>
    </row>
    <row r="100" spans="1:25" x14ac:dyDescent="0.25">
      <c r="A100" s="12">
        <v>1878.08</v>
      </c>
      <c r="B100" s="13">
        <v>3.45</v>
      </c>
      <c r="C100" s="14">
        <v>0.18329999999999999</v>
      </c>
      <c r="D100" s="13">
        <v>0.30669999999999997</v>
      </c>
      <c r="E100" s="13">
        <v>8.5630942149999996</v>
      </c>
      <c r="F100" s="14">
        <f t="shared" si="17"/>
        <v>1878.6249999999932</v>
      </c>
      <c r="G100" s="15">
        <f>G93*5/12+G105*7/12</f>
        <v>4.2699999999999996</v>
      </c>
      <c r="H100" s="14">
        <f t="shared" si="13"/>
        <v>122.76111573764814</v>
      </c>
      <c r="I100" s="14">
        <f t="shared" si="14"/>
        <v>6.5223514535393923</v>
      </c>
      <c r="J100" s="16">
        <f t="shared" si="18"/>
        <v>203.03679386543442</v>
      </c>
      <c r="K100" s="14">
        <f t="shared" si="19"/>
        <v>10.913285274416429</v>
      </c>
      <c r="L100" s="16">
        <f t="shared" si="15"/>
        <v>18.049676718414126</v>
      </c>
      <c r="M100" s="35" t="s">
        <v>66</v>
      </c>
      <c r="N100" s="17"/>
      <c r="O100" s="18" t="s">
        <v>66</v>
      </c>
      <c r="P100" s="18"/>
      <c r="R100" s="15">
        <f t="shared" si="20"/>
        <v>1.0043660104954082</v>
      </c>
      <c r="S100" s="15">
        <f t="shared" si="21"/>
        <v>2.3071484085249341</v>
      </c>
      <c r="T100" s="21">
        <f t="shared" si="16"/>
        <v>0.10382760299540639</v>
      </c>
      <c r="U100" s="21">
        <f t="shared" si="11"/>
        <v>4.9658128364912901E-2</v>
      </c>
      <c r="V100" s="21">
        <f t="shared" si="12"/>
        <v>5.4169474630493486E-2</v>
      </c>
      <c r="Y100" s="36"/>
    </row>
    <row r="101" spans="1:25" x14ac:dyDescent="0.25">
      <c r="A101" s="12">
        <v>1878.09</v>
      </c>
      <c r="B101" s="13">
        <v>3.52</v>
      </c>
      <c r="C101" s="14">
        <v>0.1825</v>
      </c>
      <c r="D101" s="13">
        <v>0.3075</v>
      </c>
      <c r="E101" s="13">
        <v>8.5630942149999996</v>
      </c>
      <c r="F101" s="14">
        <f t="shared" si="17"/>
        <v>1878.7083333333264</v>
      </c>
      <c r="G101" s="15">
        <f>G93*4/12+G105*8/12</f>
        <v>4.26</v>
      </c>
      <c r="H101" s="14">
        <f t="shared" si="13"/>
        <v>125.25192098449897</v>
      </c>
      <c r="I101" s="14">
        <f t="shared" si="14"/>
        <v>6.4938851078610975</v>
      </c>
      <c r="J101" s="16">
        <f t="shared" si="18"/>
        <v>208.05141033227997</v>
      </c>
      <c r="K101" s="14">
        <f t="shared" si="19"/>
        <v>10.941751620094726</v>
      </c>
      <c r="L101" s="16">
        <f t="shared" si="15"/>
        <v>18.174945646925028</v>
      </c>
      <c r="M101" s="35" t="s">
        <v>66</v>
      </c>
      <c r="N101" s="17"/>
      <c r="O101" s="18" t="s">
        <v>66</v>
      </c>
      <c r="P101" s="18"/>
      <c r="R101" s="15">
        <f t="shared" si="20"/>
        <v>1.0043580517306545</v>
      </c>
      <c r="S101" s="15">
        <f t="shared" si="21"/>
        <v>2.317221442691018</v>
      </c>
      <c r="T101" s="21">
        <f t="shared" si="16"/>
        <v>0.10423562132954323</v>
      </c>
      <c r="U101" s="21">
        <f t="shared" si="11"/>
        <v>4.9670451105291447E-2</v>
      </c>
      <c r="V101" s="21">
        <f t="shared" si="12"/>
        <v>5.456517022425178E-2</v>
      </c>
      <c r="Y101" s="36"/>
    </row>
    <row r="102" spans="1:25" x14ac:dyDescent="0.25">
      <c r="A102" s="12">
        <v>1878.1</v>
      </c>
      <c r="B102" s="13">
        <v>3.48</v>
      </c>
      <c r="C102" s="14">
        <v>0.1817</v>
      </c>
      <c r="D102" s="13">
        <v>0.30830000000000002</v>
      </c>
      <c r="E102" s="13">
        <v>8.4679289260000008</v>
      </c>
      <c r="F102" s="14">
        <f t="shared" si="17"/>
        <v>1878.7916666666597</v>
      </c>
      <c r="G102" s="15">
        <f>G93*3/12+G105*9/12</f>
        <v>4.25</v>
      </c>
      <c r="H102" s="14">
        <f t="shared" si="13"/>
        <v>125.22022908627329</v>
      </c>
      <c r="I102" s="14">
        <f t="shared" si="14"/>
        <v>6.5380792025792687</v>
      </c>
      <c r="J102" s="16">
        <f t="shared" si="18"/>
        <v>208.90378186972981</v>
      </c>
      <c r="K102" s="14">
        <f t="shared" si="19"/>
        <v>11.093504777959211</v>
      </c>
      <c r="L102" s="16">
        <f t="shared" si="15"/>
        <v>18.50719423863152</v>
      </c>
      <c r="M102" s="35" t="s">
        <v>66</v>
      </c>
      <c r="N102" s="17"/>
      <c r="O102" s="18" t="s">
        <v>66</v>
      </c>
      <c r="P102" s="18"/>
      <c r="R102" s="15">
        <f t="shared" si="20"/>
        <v>1.004350093207925</v>
      </c>
      <c r="S102" s="15">
        <f t="shared" si="21"/>
        <v>2.3534751790138597</v>
      </c>
      <c r="T102" s="21">
        <f t="shared" si="16"/>
        <v>0.1022776192460364</v>
      </c>
      <c r="U102" s="21">
        <f t="shared" si="11"/>
        <v>4.7284254876306386E-2</v>
      </c>
      <c r="V102" s="21">
        <f t="shared" si="12"/>
        <v>5.4993364369730013E-2</v>
      </c>
      <c r="Y102" s="36"/>
    </row>
    <row r="103" spans="1:25" x14ac:dyDescent="0.25">
      <c r="A103" s="12">
        <v>1878.11</v>
      </c>
      <c r="B103" s="13">
        <v>3.47</v>
      </c>
      <c r="C103" s="14">
        <v>0.18079999999999999</v>
      </c>
      <c r="D103" s="13">
        <v>0.30919999999999997</v>
      </c>
      <c r="E103" s="13">
        <v>8.3728446279999993</v>
      </c>
      <c r="F103" s="14">
        <f t="shared" si="17"/>
        <v>1878.874999999993</v>
      </c>
      <c r="G103" s="15">
        <f>G93*2/12+G105*10/12</f>
        <v>4.2399999999999993</v>
      </c>
      <c r="H103" s="14">
        <f t="shared" si="13"/>
        <v>126.27834947088431</v>
      </c>
      <c r="I103" s="14">
        <f t="shared" si="14"/>
        <v>6.5795750963503981</v>
      </c>
      <c r="J103" s="16">
        <f t="shared" si="18"/>
        <v>211.58375508594054</v>
      </c>
      <c r="K103" s="14">
        <f t="shared" si="19"/>
        <v>11.252237941324907</v>
      </c>
      <c r="L103" s="16">
        <f t="shared" si="15"/>
        <v>18.853515006505134</v>
      </c>
      <c r="M103" s="35" t="s">
        <v>66</v>
      </c>
      <c r="N103" s="17"/>
      <c r="O103" s="18" t="s">
        <v>66</v>
      </c>
      <c r="P103" s="18"/>
      <c r="R103" s="15">
        <f t="shared" si="20"/>
        <v>1.0043421349273991</v>
      </c>
      <c r="S103" s="15">
        <f t="shared" si="21"/>
        <v>2.3905559824884408</v>
      </c>
      <c r="T103" s="21">
        <f t="shared" si="16"/>
        <v>9.7722810529392579E-2</v>
      </c>
      <c r="U103" s="21">
        <f t="shared" si="11"/>
        <v>4.490438843299871E-2</v>
      </c>
      <c r="V103" s="21">
        <f t="shared" si="12"/>
        <v>5.2818422096393869E-2</v>
      </c>
      <c r="Y103" s="36"/>
    </row>
    <row r="104" spans="1:25" x14ac:dyDescent="0.25">
      <c r="A104" s="12">
        <v>1878.12</v>
      </c>
      <c r="B104" s="13">
        <v>3.45</v>
      </c>
      <c r="C104" s="14">
        <v>0.18</v>
      </c>
      <c r="D104" s="13">
        <v>0.31</v>
      </c>
      <c r="E104" s="13">
        <v>8.18251405</v>
      </c>
      <c r="F104" s="14">
        <f t="shared" si="17"/>
        <v>1878.9583333333262</v>
      </c>
      <c r="G104" s="15">
        <f>G93*1/12+G105*11/12</f>
        <v>4.2299999999999995</v>
      </c>
      <c r="H104" s="14">
        <f t="shared" si="13"/>
        <v>128.47090681133633</v>
      </c>
      <c r="I104" s="14">
        <f t="shared" si="14"/>
        <v>6.7028299205914594</v>
      </c>
      <c r="J104" s="16">
        <f t="shared" si="18"/>
        <v>216.19336297305284</v>
      </c>
      <c r="K104" s="14">
        <f t="shared" si="19"/>
        <v>11.543762641018626</v>
      </c>
      <c r="L104" s="16">
        <f t="shared" si="15"/>
        <v>19.426070296129385</v>
      </c>
      <c r="M104" s="35" t="s">
        <v>66</v>
      </c>
      <c r="N104" s="17"/>
      <c r="O104" s="18" t="s">
        <v>66</v>
      </c>
      <c r="P104" s="18"/>
      <c r="R104" s="15">
        <f t="shared" si="20"/>
        <v>1.0043341768892575</v>
      </c>
      <c r="S104" s="15">
        <f t="shared" si="21"/>
        <v>2.4567834282733547</v>
      </c>
      <c r="T104" s="21">
        <f t="shared" si="16"/>
        <v>9.3657945065172443E-2</v>
      </c>
      <c r="U104" s="21">
        <f t="shared" si="11"/>
        <v>4.2514842079854676E-2</v>
      </c>
      <c r="V104" s="21">
        <f t="shared" si="12"/>
        <v>5.1143102985317768E-2</v>
      </c>
      <c r="Y104" s="36"/>
    </row>
    <row r="105" spans="1:25" x14ac:dyDescent="0.25">
      <c r="A105" s="12">
        <v>1879.01</v>
      </c>
      <c r="B105" s="13">
        <v>3.58</v>
      </c>
      <c r="C105" s="14">
        <v>0.1817</v>
      </c>
      <c r="D105" s="13">
        <v>0.31580000000000003</v>
      </c>
      <c r="E105" s="13">
        <v>8.2776793390000005</v>
      </c>
      <c r="F105" s="14">
        <f t="shared" si="17"/>
        <v>1879.0416666666595</v>
      </c>
      <c r="G105" s="15">
        <v>4.22</v>
      </c>
      <c r="H105" s="14">
        <f t="shared" si="13"/>
        <v>131.77920469335061</v>
      </c>
      <c r="I105" s="14">
        <f t="shared" si="14"/>
        <v>6.6883467856932413</v>
      </c>
      <c r="J105" s="16">
        <f t="shared" si="18"/>
        <v>222.69857166919249</v>
      </c>
      <c r="K105" s="14">
        <f t="shared" si="19"/>
        <v>11.624545486636904</v>
      </c>
      <c r="L105" s="16">
        <f t="shared" si="15"/>
        <v>19.64475109863994</v>
      </c>
      <c r="M105" s="35" t="s">
        <v>66</v>
      </c>
      <c r="N105" s="17"/>
      <c r="O105" s="18" t="s">
        <v>66</v>
      </c>
      <c r="P105" s="18"/>
      <c r="R105" s="15">
        <f t="shared" si="20"/>
        <v>1.0048663382006082</v>
      </c>
      <c r="S105" s="15">
        <f t="shared" si="21"/>
        <v>2.4390644525498382</v>
      </c>
      <c r="T105" s="21">
        <f t="shared" si="16"/>
        <v>9.6763243245123087E-2</v>
      </c>
      <c r="U105" s="21">
        <f t="shared" si="11"/>
        <v>4.7399937053232533E-2</v>
      </c>
      <c r="V105" s="21">
        <f t="shared" si="12"/>
        <v>4.9363306191890555E-2</v>
      </c>
      <c r="Y105" s="36"/>
    </row>
    <row r="106" spans="1:25" x14ac:dyDescent="0.25">
      <c r="A106" s="12">
        <v>1879.02</v>
      </c>
      <c r="B106" s="13">
        <v>3.71</v>
      </c>
      <c r="C106" s="14">
        <v>0.18329999999999999</v>
      </c>
      <c r="D106" s="13">
        <v>0.32169999999999999</v>
      </c>
      <c r="E106" s="13">
        <v>8.3728446279999993</v>
      </c>
      <c r="F106" s="14">
        <f t="shared" si="17"/>
        <v>1879.1249999999927</v>
      </c>
      <c r="G106" s="15">
        <f>G105*11/12+G117*1/12</f>
        <v>4.2033333333333331</v>
      </c>
      <c r="H106" s="14">
        <f t="shared" si="13"/>
        <v>135.01229871382731</v>
      </c>
      <c r="I106" s="14">
        <f t="shared" si="14"/>
        <v>6.6705537342977204</v>
      </c>
      <c r="J106" s="16">
        <f t="shared" si="18"/>
        <v>229.1016986886271</v>
      </c>
      <c r="K106" s="14">
        <f t="shared" si="19"/>
        <v>11.707131131061521</v>
      </c>
      <c r="L106" s="16">
        <f t="shared" si="15"/>
        <v>19.865772632919498</v>
      </c>
      <c r="M106" s="35" t="s">
        <v>66</v>
      </c>
      <c r="N106" s="17"/>
      <c r="O106" s="18" t="s">
        <v>66</v>
      </c>
      <c r="P106" s="18"/>
      <c r="R106" s="15">
        <f t="shared" si="20"/>
        <v>1.004853493821275</v>
      </c>
      <c r="S106" s="15">
        <f t="shared" si="21"/>
        <v>2.4230765874387807</v>
      </c>
      <c r="T106" s="21">
        <f t="shared" si="16"/>
        <v>9.6609408759285031E-2</v>
      </c>
      <c r="U106" s="21">
        <f t="shared" si="11"/>
        <v>4.9668133462527964E-2</v>
      </c>
      <c r="V106" s="21">
        <f t="shared" si="12"/>
        <v>4.6941275296757068E-2</v>
      </c>
      <c r="Y106" s="36"/>
    </row>
    <row r="107" spans="1:25" x14ac:dyDescent="0.25">
      <c r="A107" s="12">
        <v>1879.03</v>
      </c>
      <c r="B107" s="13">
        <v>3.65</v>
      </c>
      <c r="C107" s="14">
        <v>0.185</v>
      </c>
      <c r="D107" s="13">
        <v>0.32750000000000001</v>
      </c>
      <c r="E107" s="13">
        <v>8.2776793390000005</v>
      </c>
      <c r="F107" s="14">
        <f t="shared" si="17"/>
        <v>1879.208333333326</v>
      </c>
      <c r="G107" s="15">
        <f>G105*10/12+G117*2/12</f>
        <v>4.1866666666666656</v>
      </c>
      <c r="H107" s="14">
        <f t="shared" si="13"/>
        <v>134.35589305327645</v>
      </c>
      <c r="I107" s="14">
        <f t="shared" si="14"/>
        <v>6.8098192369468888</v>
      </c>
      <c r="J107" s="16">
        <f t="shared" si="18"/>
        <v>228.95080955376417</v>
      </c>
      <c r="K107" s="14">
        <f t="shared" si="19"/>
        <v>12.055220541081654</v>
      </c>
      <c r="L107" s="16">
        <f t="shared" si="15"/>
        <v>20.542846610645967</v>
      </c>
      <c r="M107" s="35" t="s">
        <v>66</v>
      </c>
      <c r="N107" s="17"/>
      <c r="O107" s="18" t="s">
        <v>66</v>
      </c>
      <c r="P107" s="18"/>
      <c r="R107" s="15">
        <f t="shared" si="20"/>
        <v>1.0048406505677119</v>
      </c>
      <c r="S107" s="15">
        <f t="shared" si="21"/>
        <v>2.4628293569541437</v>
      </c>
      <c r="T107" s="21">
        <f t="shared" si="16"/>
        <v>9.6110971247693522E-2</v>
      </c>
      <c r="U107" s="21">
        <f t="shared" si="11"/>
        <v>4.9555504087045454E-2</v>
      </c>
      <c r="V107" s="21">
        <f t="shared" si="12"/>
        <v>4.6555467160648067E-2</v>
      </c>
      <c r="Y107" s="36"/>
    </row>
    <row r="108" spans="1:25" x14ac:dyDescent="0.25">
      <c r="A108" s="12">
        <v>1879.04</v>
      </c>
      <c r="B108" s="13">
        <v>3.77</v>
      </c>
      <c r="C108" s="14">
        <v>0.1867</v>
      </c>
      <c r="D108" s="13">
        <v>0.33329999999999999</v>
      </c>
      <c r="E108" s="13">
        <v>8.18251405</v>
      </c>
      <c r="F108" s="14">
        <f t="shared" si="17"/>
        <v>1879.2916666666592</v>
      </c>
      <c r="G108" s="15">
        <f>G105*9/12+G117*3/12</f>
        <v>4.17</v>
      </c>
      <c r="H108" s="14">
        <f t="shared" si="13"/>
        <v>140.38704889238781</v>
      </c>
      <c r="I108" s="14">
        <f t="shared" si="14"/>
        <v>6.9523241454134759</v>
      </c>
      <c r="J108" s="16">
        <f t="shared" si="18"/>
        <v>240.21554084042015</v>
      </c>
      <c r="K108" s="14">
        <f t="shared" si="19"/>
        <v>12.411406736295188</v>
      </c>
      <c r="L108" s="16">
        <f t="shared" si="15"/>
        <v>21.237092775096031</v>
      </c>
      <c r="M108" s="35" t="s">
        <v>66</v>
      </c>
      <c r="N108" s="17"/>
      <c r="O108" s="18" t="s">
        <v>66</v>
      </c>
      <c r="P108" s="18"/>
      <c r="R108" s="15">
        <f t="shared" si="20"/>
        <v>1.004827808441316</v>
      </c>
      <c r="S108" s="15">
        <f t="shared" si="21"/>
        <v>2.5035332096859122</v>
      </c>
      <c r="T108" s="21">
        <f t="shared" si="16"/>
        <v>9.1045780350762717E-2</v>
      </c>
      <c r="U108" s="21">
        <f t="shared" si="11"/>
        <v>4.8158813833927505E-2</v>
      </c>
      <c r="V108" s="21">
        <f t="shared" si="12"/>
        <v>4.2886966516835212E-2</v>
      </c>
      <c r="Y108" s="36"/>
    </row>
    <row r="109" spans="1:25" x14ac:dyDescent="0.25">
      <c r="A109" s="12">
        <v>1879.05</v>
      </c>
      <c r="B109" s="13">
        <v>3.94</v>
      </c>
      <c r="C109" s="14">
        <v>0.1883</v>
      </c>
      <c r="D109" s="13">
        <v>0.3392</v>
      </c>
      <c r="E109" s="13">
        <v>8.18251405</v>
      </c>
      <c r="F109" s="14">
        <f t="shared" si="17"/>
        <v>1879.3749999999925</v>
      </c>
      <c r="G109" s="15">
        <f>G105*8/12+G117*4/12</f>
        <v>4.1533333333333324</v>
      </c>
      <c r="H109" s="14">
        <f t="shared" si="13"/>
        <v>146.71749937294641</v>
      </c>
      <c r="I109" s="14">
        <f t="shared" si="14"/>
        <v>7.0119048558187336</v>
      </c>
      <c r="J109" s="16">
        <f t="shared" si="18"/>
        <v>252.04737748177092</v>
      </c>
      <c r="K109" s="14">
        <f t="shared" si="19"/>
        <v>12.631110605914575</v>
      </c>
      <c r="L109" s="16">
        <f t="shared" si="15"/>
        <v>21.699104173049925</v>
      </c>
      <c r="M109" s="35" t="s">
        <v>66</v>
      </c>
      <c r="N109" s="17"/>
      <c r="O109" s="18" t="s">
        <v>66</v>
      </c>
      <c r="P109" s="18"/>
      <c r="R109" s="15">
        <f t="shared" si="20"/>
        <v>1.0048149674434854</v>
      </c>
      <c r="S109" s="15">
        <f t="shared" si="21"/>
        <v>2.515619788448749</v>
      </c>
      <c r="T109" s="21">
        <f t="shared" si="16"/>
        <v>9.1789140645424094E-2</v>
      </c>
      <c r="U109" s="21">
        <f t="shared" si="11"/>
        <v>5.0567110086689793E-2</v>
      </c>
      <c r="V109" s="21">
        <f t="shared" si="12"/>
        <v>4.1222030558734302E-2</v>
      </c>
      <c r="Y109" s="36"/>
    </row>
    <row r="110" spans="1:25" x14ac:dyDescent="0.25">
      <c r="A110" s="12">
        <v>1879.06</v>
      </c>
      <c r="B110" s="13">
        <v>3.96</v>
      </c>
      <c r="C110" s="14">
        <v>0.19</v>
      </c>
      <c r="D110" s="13">
        <v>0.34499999999999997</v>
      </c>
      <c r="E110" s="13">
        <v>8.0873811569999994</v>
      </c>
      <c r="F110" s="14">
        <f t="shared" si="17"/>
        <v>1879.4583333333258</v>
      </c>
      <c r="G110" s="15">
        <f>G105*7/12+G117*5/12</f>
        <v>4.1366666666666667</v>
      </c>
      <c r="H110" s="14">
        <f t="shared" si="13"/>
        <v>149.19687554921558</v>
      </c>
      <c r="I110" s="14">
        <f t="shared" si="14"/>
        <v>7.1584359480684254</v>
      </c>
      <c r="J110" s="16">
        <f t="shared" si="18"/>
        <v>257.33151661739794</v>
      </c>
      <c r="K110" s="14">
        <f t="shared" si="19"/>
        <v>12.998212642545298</v>
      </c>
      <c r="L110" s="16">
        <f t="shared" si="15"/>
        <v>22.419033644697549</v>
      </c>
      <c r="M110" s="35" t="s">
        <v>66</v>
      </c>
      <c r="N110" s="17"/>
      <c r="O110" s="18" t="s">
        <v>66</v>
      </c>
      <c r="P110" s="18"/>
      <c r="R110" s="15">
        <f t="shared" si="20"/>
        <v>1.00480212757562</v>
      </c>
      <c r="S110" s="15">
        <f t="shared" si="21"/>
        <v>2.5574664536825686</v>
      </c>
      <c r="T110" s="21">
        <f t="shared" si="16"/>
        <v>9.1733185230576719E-2</v>
      </c>
      <c r="U110" s="21">
        <f t="shared" si="11"/>
        <v>4.9157552491394085E-2</v>
      </c>
      <c r="V110" s="21">
        <f t="shared" si="12"/>
        <v>4.2575632739182634E-2</v>
      </c>
      <c r="Y110" s="36"/>
    </row>
    <row r="111" spans="1:25" x14ac:dyDescent="0.25">
      <c r="A111" s="12">
        <v>1879.07</v>
      </c>
      <c r="B111" s="13">
        <v>4.04</v>
      </c>
      <c r="C111" s="14">
        <v>0.19170000000000001</v>
      </c>
      <c r="D111" s="13">
        <v>0.3508</v>
      </c>
      <c r="E111" s="13">
        <v>8.18251405</v>
      </c>
      <c r="F111" s="14">
        <f t="shared" si="17"/>
        <v>1879.541666666659</v>
      </c>
      <c r="G111" s="15">
        <f>G105*6/12+G117*6/12</f>
        <v>4.1199999999999992</v>
      </c>
      <c r="H111" s="14">
        <f t="shared" si="13"/>
        <v>150.44129377327502</v>
      </c>
      <c r="I111" s="14">
        <f t="shared" si="14"/>
        <v>7.1385138654299061</v>
      </c>
      <c r="J111" s="16">
        <f t="shared" si="18"/>
        <v>260.5038914439038</v>
      </c>
      <c r="K111" s="14">
        <f t="shared" si="19"/>
        <v>13.06307075635269</v>
      </c>
      <c r="L111" s="16">
        <f t="shared" si="15"/>
        <v>22.619991365970652</v>
      </c>
      <c r="M111" s="35" t="s">
        <v>66</v>
      </c>
      <c r="N111" s="17"/>
      <c r="O111" s="18" t="s">
        <v>66</v>
      </c>
      <c r="P111" s="18"/>
      <c r="R111" s="15">
        <f t="shared" si="20"/>
        <v>1.0047892888391219</v>
      </c>
      <c r="S111" s="15">
        <f t="shared" si="21"/>
        <v>2.5398709093681653</v>
      </c>
      <c r="T111" s="21">
        <f t="shared" si="16"/>
        <v>8.8541710736451451E-2</v>
      </c>
      <c r="U111" s="21">
        <f t="shared" si="11"/>
        <v>5.0204458524767626E-2</v>
      </c>
      <c r="V111" s="21">
        <f t="shared" si="12"/>
        <v>3.8337252211683825E-2</v>
      </c>
      <c r="Y111" s="36"/>
    </row>
    <row r="112" spans="1:25" x14ac:dyDescent="0.25">
      <c r="A112" s="12">
        <v>1879.08</v>
      </c>
      <c r="B112" s="13">
        <v>4.07</v>
      </c>
      <c r="C112" s="14">
        <v>0.1933</v>
      </c>
      <c r="D112" s="13">
        <v>0.35670000000000002</v>
      </c>
      <c r="E112" s="13">
        <v>8.18251405</v>
      </c>
      <c r="F112" s="14">
        <f t="shared" si="17"/>
        <v>1879.6249999999923</v>
      </c>
      <c r="G112" s="15">
        <f>G105*5/12+G117*7/12</f>
        <v>4.1033333333333326</v>
      </c>
      <c r="H112" s="14">
        <f t="shared" si="13"/>
        <v>151.5584320933736</v>
      </c>
      <c r="I112" s="14">
        <f t="shared" si="14"/>
        <v>7.1980945758351629</v>
      </c>
      <c r="J112" s="16">
        <f t="shared" si="18"/>
        <v>263.47701032046962</v>
      </c>
      <c r="K112" s="14">
        <f t="shared" si="19"/>
        <v>13.282774625972078</v>
      </c>
      <c r="L112" s="16">
        <f t="shared" si="15"/>
        <v>23.091461813590048</v>
      </c>
      <c r="M112" s="35" t="s">
        <v>66</v>
      </c>
      <c r="N112" s="17"/>
      <c r="O112" s="18" t="s">
        <v>66</v>
      </c>
      <c r="P112" s="18"/>
      <c r="R112" s="15">
        <f t="shared" si="20"/>
        <v>1.0047764512353945</v>
      </c>
      <c r="S112" s="15">
        <f t="shared" si="21"/>
        <v>2.5520350847672124</v>
      </c>
      <c r="T112" s="21">
        <f t="shared" si="16"/>
        <v>8.9111386893727218E-2</v>
      </c>
      <c r="U112" s="21">
        <f t="shared" si="11"/>
        <v>5.0024868987590176E-2</v>
      </c>
      <c r="V112" s="21">
        <f t="shared" si="12"/>
        <v>3.9086517906137042E-2</v>
      </c>
      <c r="Y112" s="36"/>
    </row>
    <row r="113" spans="1:25" x14ac:dyDescent="0.25">
      <c r="A113" s="12">
        <v>1879.09</v>
      </c>
      <c r="B113" s="13">
        <v>4.22</v>
      </c>
      <c r="C113" s="14">
        <v>0.19500000000000001</v>
      </c>
      <c r="D113" s="13">
        <v>0.36249999999999999</v>
      </c>
      <c r="E113" s="13">
        <v>8.4679289260000008</v>
      </c>
      <c r="F113" s="14">
        <f t="shared" si="17"/>
        <v>1879.7083333333255</v>
      </c>
      <c r="G113" s="15">
        <f>G105*4/12+G117*8/12</f>
        <v>4.086666666666666</v>
      </c>
      <c r="H113" s="14">
        <f t="shared" si="13"/>
        <v>151.84751917933139</v>
      </c>
      <c r="I113" s="14">
        <f t="shared" si="14"/>
        <v>7.0166507677653138</v>
      </c>
      <c r="J113" s="16">
        <f t="shared" si="18"/>
        <v>264.99608327369674</v>
      </c>
      <c r="K113" s="14">
        <f t="shared" si="19"/>
        <v>13.043773863153467</v>
      </c>
      <c r="L113" s="16">
        <f t="shared" si="15"/>
        <v>22.763289143771345</v>
      </c>
      <c r="M113" s="35" t="s">
        <v>66</v>
      </c>
      <c r="N113" s="17"/>
      <c r="O113" s="18" t="s">
        <v>66</v>
      </c>
      <c r="P113" s="18"/>
      <c r="R113" s="15">
        <f t="shared" si="20"/>
        <v>1.0047636147658443</v>
      </c>
      <c r="S113" s="15">
        <f t="shared" si="21"/>
        <v>2.4777965516564411</v>
      </c>
      <c r="T113" s="21">
        <f t="shared" si="16"/>
        <v>9.0104551557638191E-2</v>
      </c>
      <c r="U113" s="21">
        <f t="shared" si="11"/>
        <v>5.2144394527997129E-2</v>
      </c>
      <c r="V113" s="21">
        <f t="shared" si="12"/>
        <v>3.7960157029641062E-2</v>
      </c>
      <c r="Y113" s="36"/>
    </row>
    <row r="114" spans="1:25" x14ac:dyDescent="0.25">
      <c r="A114" s="12">
        <v>1879.1</v>
      </c>
      <c r="B114" s="13">
        <v>4.68</v>
      </c>
      <c r="C114" s="14">
        <v>0.19670000000000001</v>
      </c>
      <c r="D114" s="13">
        <v>0.36830000000000002</v>
      </c>
      <c r="E114" s="13">
        <v>8.9436743799999991</v>
      </c>
      <c r="F114" s="14">
        <f t="shared" si="17"/>
        <v>1879.7916666666588</v>
      </c>
      <c r="G114" s="15">
        <f>G105*3/12+G117*9/12</f>
        <v>4.0699999999999994</v>
      </c>
      <c r="H114" s="14">
        <f t="shared" si="13"/>
        <v>159.4418512360912</v>
      </c>
      <c r="I114" s="14">
        <f t="shared" si="14"/>
        <v>6.701327379944261</v>
      </c>
      <c r="J114" s="16">
        <f t="shared" si="18"/>
        <v>279.22386730884278</v>
      </c>
      <c r="K114" s="14">
        <f t="shared" si="19"/>
        <v>12.547528591934274</v>
      </c>
      <c r="L114" s="16">
        <f t="shared" si="15"/>
        <v>21.973963745693766</v>
      </c>
      <c r="M114" s="35" t="s">
        <v>66</v>
      </c>
      <c r="N114" s="17"/>
      <c r="O114" s="18" t="s">
        <v>66</v>
      </c>
      <c r="P114" s="18"/>
      <c r="R114" s="15">
        <f t="shared" si="20"/>
        <v>1.004750779431878</v>
      </c>
      <c r="S114" s="15">
        <f t="shared" si="21"/>
        <v>2.3571692610154491</v>
      </c>
      <c r="T114" s="21">
        <f t="shared" si="16"/>
        <v>8.2800089835030732E-2</v>
      </c>
      <c r="U114" s="21">
        <f t="shared" si="11"/>
        <v>5.7732581236854985E-2</v>
      </c>
      <c r="V114" s="21">
        <f t="shared" si="12"/>
        <v>2.5067508598175747E-2</v>
      </c>
      <c r="Y114" s="36"/>
    </row>
    <row r="115" spans="1:25" x14ac:dyDescent="0.25">
      <c r="A115" s="12">
        <v>1879.11</v>
      </c>
      <c r="B115" s="13">
        <v>4.93</v>
      </c>
      <c r="C115" s="14">
        <v>0.1983</v>
      </c>
      <c r="D115" s="13">
        <v>0.37419999999999998</v>
      </c>
      <c r="E115" s="13">
        <v>9.4194198349999994</v>
      </c>
      <c r="F115" s="14">
        <f t="shared" si="17"/>
        <v>1879.874999999992</v>
      </c>
      <c r="G115" s="15">
        <f>G105*2/12+G117*10/12</f>
        <v>4.0533333333333328</v>
      </c>
      <c r="H115" s="14">
        <f t="shared" si="13"/>
        <v>159.47595778864655</v>
      </c>
      <c r="I115" s="14">
        <f t="shared" si="14"/>
        <v>6.414621182452052</v>
      </c>
      <c r="J115" s="16">
        <f t="shared" si="18"/>
        <v>280.21973491468918</v>
      </c>
      <c r="K115" s="14">
        <f t="shared" si="19"/>
        <v>12.104645720996256</v>
      </c>
      <c r="L115" s="16">
        <f t="shared" si="15"/>
        <v>21.269416796161604</v>
      </c>
      <c r="M115" s="35" t="s">
        <v>66</v>
      </c>
      <c r="N115" s="17"/>
      <c r="O115" s="18" t="s">
        <v>66</v>
      </c>
      <c r="P115" s="18"/>
      <c r="R115" s="15">
        <f t="shared" si="20"/>
        <v>1.0047379452349057</v>
      </c>
      <c r="S115" s="15">
        <f t="shared" si="21"/>
        <v>2.2487488045936366</v>
      </c>
      <c r="T115" s="21">
        <f t="shared" si="16"/>
        <v>8.1779571543002527E-2</v>
      </c>
      <c r="U115" s="21">
        <f t="shared" si="11"/>
        <v>6.305032386033349E-2</v>
      </c>
      <c r="V115" s="21">
        <f t="shared" si="12"/>
        <v>1.8729247682669037E-2</v>
      </c>
      <c r="Y115" s="36"/>
    </row>
    <row r="116" spans="1:25" x14ac:dyDescent="0.25">
      <c r="A116" s="12">
        <v>1879.12</v>
      </c>
      <c r="B116" s="13">
        <v>4.92</v>
      </c>
      <c r="C116" s="14">
        <v>0.2</v>
      </c>
      <c r="D116" s="13">
        <v>0.38</v>
      </c>
      <c r="E116" s="13">
        <v>9.7048347110000002</v>
      </c>
      <c r="F116" s="14">
        <f t="shared" si="17"/>
        <v>1879.9583333333253</v>
      </c>
      <c r="G116" s="15">
        <f>G105*1/12+G117*11/12</f>
        <v>4.0366666666666671</v>
      </c>
      <c r="H116" s="14">
        <f t="shared" si="13"/>
        <v>154.47187351895954</v>
      </c>
      <c r="I116" s="14">
        <f t="shared" si="14"/>
        <v>6.2793444519902248</v>
      </c>
      <c r="J116" s="16">
        <f t="shared" si="18"/>
        <v>272.34638419061355</v>
      </c>
      <c r="K116" s="14">
        <f t="shared" si="19"/>
        <v>11.930754458781427</v>
      </c>
      <c r="L116" s="16">
        <f t="shared" si="15"/>
        <v>21.034883331795353</v>
      </c>
      <c r="M116" s="35" t="s">
        <v>66</v>
      </c>
      <c r="N116" s="17"/>
      <c r="O116" s="18" t="s">
        <v>66</v>
      </c>
      <c r="P116" s="18"/>
      <c r="R116" s="15">
        <f t="shared" si="20"/>
        <v>1.004725112176339</v>
      </c>
      <c r="S116" s="15">
        <f t="shared" si="21"/>
        <v>2.1929552076819072</v>
      </c>
      <c r="T116" s="21">
        <f t="shared" si="16"/>
        <v>8.3300077284706786E-2</v>
      </c>
      <c r="U116" s="21">
        <f t="shared" si="11"/>
        <v>6.4743286223947427E-2</v>
      </c>
      <c r="V116" s="21">
        <f t="shared" si="12"/>
        <v>1.8556791060759359E-2</v>
      </c>
      <c r="Y116" s="36"/>
    </row>
    <row r="117" spans="1:25" x14ac:dyDescent="0.25">
      <c r="A117" s="12">
        <v>1880.01</v>
      </c>
      <c r="B117" s="13">
        <v>5.1100000000000003</v>
      </c>
      <c r="C117" s="14">
        <v>0.20499999999999999</v>
      </c>
      <c r="D117" s="13">
        <v>0.38919999999999999</v>
      </c>
      <c r="E117" s="13">
        <v>9.9903305790000001</v>
      </c>
      <c r="F117" s="14">
        <f t="shared" si="17"/>
        <v>1880.0416666666586</v>
      </c>
      <c r="G117" s="15">
        <v>4.0199999999999996</v>
      </c>
      <c r="H117" s="14">
        <f t="shared" si="13"/>
        <v>155.85240024718507</v>
      </c>
      <c r="I117" s="14">
        <f t="shared" si="14"/>
        <v>6.2523957046326686</v>
      </c>
      <c r="J117" s="16">
        <f t="shared" si="18"/>
        <v>275.69898746914907</v>
      </c>
      <c r="K117" s="14">
        <f t="shared" si="19"/>
        <v>11.870401991429439</v>
      </c>
      <c r="L117" s="16">
        <f t="shared" si="15"/>
        <v>20.99844342915711</v>
      </c>
      <c r="M117" s="35" t="s">
        <v>66</v>
      </c>
      <c r="N117" s="17"/>
      <c r="O117" s="18" t="s">
        <v>66</v>
      </c>
      <c r="P117" s="18"/>
      <c r="R117" s="15">
        <f t="shared" si="20"/>
        <v>1.0055306639798018</v>
      </c>
      <c r="S117" s="15">
        <f t="shared" si="21"/>
        <v>2.1403524891297896</v>
      </c>
      <c r="T117" s="21">
        <f t="shared" si="16"/>
        <v>8.6237032044705453E-2</v>
      </c>
      <c r="U117" s="21">
        <f t="shared" si="11"/>
        <v>7.0297515736478022E-2</v>
      </c>
      <c r="V117" s="21">
        <f t="shared" si="12"/>
        <v>1.593951630822743E-2</v>
      </c>
      <c r="Y117" s="36"/>
    </row>
    <row r="118" spans="1:25" x14ac:dyDescent="0.25">
      <c r="A118" s="12">
        <v>1880.02</v>
      </c>
      <c r="B118" s="13">
        <v>5.2</v>
      </c>
      <c r="C118" s="14">
        <v>0.21</v>
      </c>
      <c r="D118" s="13">
        <v>0.39829999999999999</v>
      </c>
      <c r="E118" s="13">
        <v>9.9903305790000001</v>
      </c>
      <c r="F118" s="14">
        <f t="shared" si="17"/>
        <v>1880.1249999999918</v>
      </c>
      <c r="G118" s="15">
        <f>G117*11/12+G129*1/12</f>
        <v>3.9933333333333332</v>
      </c>
      <c r="H118" s="14">
        <f t="shared" si="13"/>
        <v>158.59735445897502</v>
      </c>
      <c r="I118" s="14">
        <f t="shared" si="14"/>
        <v>6.4048931608432218</v>
      </c>
      <c r="J118" s="16">
        <f t="shared" si="18"/>
        <v>281.49891724467426</v>
      </c>
      <c r="K118" s="14">
        <f t="shared" si="19"/>
        <v>12.147947361732644</v>
      </c>
      <c r="L118" s="16">
        <f t="shared" si="15"/>
        <v>21.561734372798799</v>
      </c>
      <c r="M118" s="35" t="s">
        <v>66</v>
      </c>
      <c r="N118" s="17"/>
      <c r="O118" s="18" t="s">
        <v>66</v>
      </c>
      <c r="P118" s="18"/>
      <c r="R118" s="15">
        <f t="shared" si="20"/>
        <v>1.0055111531554377</v>
      </c>
      <c r="S118" s="15">
        <f t="shared" si="21"/>
        <v>2.1521900595454988</v>
      </c>
      <c r="T118" s="21">
        <f t="shared" si="16"/>
        <v>8.3135500088081127E-2</v>
      </c>
      <c r="U118" s="21">
        <f t="shared" si="11"/>
        <v>6.9862487185594402E-2</v>
      </c>
      <c r="V118" s="21">
        <f t="shared" si="12"/>
        <v>1.3273012902486725E-2</v>
      </c>
      <c r="Y118" s="36"/>
    </row>
    <row r="119" spans="1:25" x14ac:dyDescent="0.25">
      <c r="A119" s="12">
        <v>1880.03</v>
      </c>
      <c r="B119" s="13">
        <v>5.3</v>
      </c>
      <c r="C119" s="14">
        <v>0.215</v>
      </c>
      <c r="D119" s="13">
        <v>0.40749999999999997</v>
      </c>
      <c r="E119" s="13">
        <v>10.08541488</v>
      </c>
      <c r="F119" s="14">
        <f t="shared" si="17"/>
        <v>1880.2083333333251</v>
      </c>
      <c r="G119" s="15">
        <f>G117*10/12+G129*2/12</f>
        <v>3.9666666666666663</v>
      </c>
      <c r="H119" s="14">
        <f t="shared" si="13"/>
        <v>160.1233086803862</v>
      </c>
      <c r="I119" s="14">
        <f t="shared" si="14"/>
        <v>6.4955681823175535</v>
      </c>
      <c r="J119" s="16">
        <f t="shared" si="18"/>
        <v>285.16814035747421</v>
      </c>
      <c r="K119" s="14">
        <f t="shared" si="19"/>
        <v>12.311367601369316</v>
      </c>
      <c r="L119" s="16">
        <f t="shared" si="15"/>
        <v>21.925663621824668</v>
      </c>
      <c r="M119" s="35" t="s">
        <v>66</v>
      </c>
      <c r="N119" s="17"/>
      <c r="O119" s="18" t="s">
        <v>66</v>
      </c>
      <c r="P119" s="18"/>
      <c r="R119" s="15">
        <f t="shared" si="20"/>
        <v>1.0054916470183479</v>
      </c>
      <c r="S119" s="15">
        <f t="shared" si="21"/>
        <v>2.143648647263011</v>
      </c>
      <c r="T119" s="21">
        <f t="shared" si="16"/>
        <v>8.1292342077649016E-2</v>
      </c>
      <c r="U119" s="21">
        <f t="shared" si="11"/>
        <v>7.0444823014995439E-2</v>
      </c>
      <c r="V119" s="21">
        <f t="shared" si="12"/>
        <v>1.0847519062653577E-2</v>
      </c>
      <c r="Y119" s="36"/>
    </row>
    <row r="120" spans="1:25" x14ac:dyDescent="0.25">
      <c r="A120" s="12">
        <v>1880.04</v>
      </c>
      <c r="B120" s="13">
        <v>5.18</v>
      </c>
      <c r="C120" s="14">
        <v>0.22</v>
      </c>
      <c r="D120" s="13">
        <v>0.41670000000000001</v>
      </c>
      <c r="E120" s="13">
        <v>9.7048347110000002</v>
      </c>
      <c r="F120" s="14">
        <f t="shared" si="17"/>
        <v>1880.2916666666583</v>
      </c>
      <c r="G120" s="15">
        <f>G117*9/12+G129*3/12</f>
        <v>3.9399999999999995</v>
      </c>
      <c r="H120" s="14">
        <f t="shared" si="13"/>
        <v>162.63502130654683</v>
      </c>
      <c r="I120" s="14">
        <f t="shared" si="14"/>
        <v>6.9072788971892471</v>
      </c>
      <c r="J120" s="16">
        <f t="shared" si="18"/>
        <v>290.66643465624759</v>
      </c>
      <c r="K120" s="14">
        <f t="shared" si="19"/>
        <v>13.083014165721634</v>
      </c>
      <c r="L120" s="16">
        <f t="shared" si="15"/>
        <v>23.382375158544086</v>
      </c>
      <c r="M120" s="35" t="s">
        <v>66</v>
      </c>
      <c r="N120" s="17"/>
      <c r="O120" s="18" t="s">
        <v>66</v>
      </c>
      <c r="P120" s="18"/>
      <c r="R120" s="15">
        <f t="shared" si="20"/>
        <v>1.005472145577851</v>
      </c>
      <c r="S120" s="15">
        <f t="shared" si="21"/>
        <v>2.2399467633136738</v>
      </c>
      <c r="T120" s="21">
        <f t="shared" si="16"/>
        <v>8.1824199605325498E-2</v>
      </c>
      <c r="U120" s="21">
        <f t="shared" si="11"/>
        <v>6.5909053785043969E-2</v>
      </c>
      <c r="V120" s="21">
        <f t="shared" si="12"/>
        <v>1.5915145820281529E-2</v>
      </c>
      <c r="Y120" s="36"/>
    </row>
    <row r="121" spans="1:25" x14ac:dyDescent="0.25">
      <c r="A121" s="12">
        <v>1880.05</v>
      </c>
      <c r="B121" s="13">
        <v>4.7699999999999996</v>
      </c>
      <c r="C121" s="14">
        <v>0.22500000000000001</v>
      </c>
      <c r="D121" s="13">
        <v>0.42580000000000001</v>
      </c>
      <c r="E121" s="13">
        <v>9.4194198349999994</v>
      </c>
      <c r="F121" s="14">
        <f t="shared" si="17"/>
        <v>1880.3749999999916</v>
      </c>
      <c r="G121" s="15">
        <f>G117*8/12+G129*4/12</f>
        <v>3.9133333333333331</v>
      </c>
      <c r="H121" s="14">
        <f t="shared" si="13"/>
        <v>154.3002674750191</v>
      </c>
      <c r="I121" s="14">
        <f t="shared" si="14"/>
        <v>7.2783145035386383</v>
      </c>
      <c r="J121" s="16">
        <f t="shared" si="18"/>
        <v>276.85430273463606</v>
      </c>
      <c r="K121" s="14">
        <f t="shared" si="19"/>
        <v>13.773805847141118</v>
      </c>
      <c r="L121" s="16">
        <f t="shared" si="15"/>
        <v>24.713744675976528</v>
      </c>
      <c r="M121" s="35" t="s">
        <v>66</v>
      </c>
      <c r="N121" s="17"/>
      <c r="O121" s="18" t="s">
        <v>66</v>
      </c>
      <c r="P121" s="18"/>
      <c r="R121" s="15">
        <f t="shared" si="20"/>
        <v>1.0054526488432851</v>
      </c>
      <c r="S121" s="15">
        <f t="shared" si="21"/>
        <v>2.320447405059896</v>
      </c>
      <c r="T121" s="21">
        <f t="shared" si="16"/>
        <v>9.0655952439658405E-2</v>
      </c>
      <c r="U121" s="21">
        <f t="shared" si="11"/>
        <v>6.0992209032631806E-2</v>
      </c>
      <c r="V121" s="21">
        <f t="shared" si="12"/>
        <v>2.9663743407026599E-2</v>
      </c>
      <c r="Y121" s="36"/>
    </row>
    <row r="122" spans="1:25" x14ac:dyDescent="0.25">
      <c r="A122" s="12">
        <v>1880.06</v>
      </c>
      <c r="B122" s="13">
        <v>4.79</v>
      </c>
      <c r="C122" s="14">
        <v>0.23</v>
      </c>
      <c r="D122" s="13">
        <v>0.435</v>
      </c>
      <c r="E122" s="13">
        <v>9.229089256</v>
      </c>
      <c r="F122" s="14">
        <f t="shared" si="17"/>
        <v>1880.4583333333248</v>
      </c>
      <c r="G122" s="15">
        <f>G117*7/12+G129*5/12</f>
        <v>3.8866666666666667</v>
      </c>
      <c r="H122" s="14">
        <f t="shared" si="13"/>
        <v>158.14268987063312</v>
      </c>
      <c r="I122" s="14">
        <f t="shared" si="14"/>
        <v>7.5934903278174577</v>
      </c>
      <c r="J122" s="16">
        <f t="shared" si="18"/>
        <v>284.883984509833</v>
      </c>
      <c r="K122" s="14">
        <f t="shared" si="19"/>
        <v>14.361601272176495</v>
      </c>
      <c r="L122" s="16">
        <f t="shared" si="15"/>
        <v>25.871510075527635</v>
      </c>
      <c r="M122" s="35" t="s">
        <v>66</v>
      </c>
      <c r="N122" s="17"/>
      <c r="O122" s="18" t="s">
        <v>66</v>
      </c>
      <c r="P122" s="18"/>
      <c r="R122" s="15">
        <f t="shared" si="20"/>
        <v>1.0054331568240089</v>
      </c>
      <c r="S122" s="15">
        <f t="shared" si="21"/>
        <v>2.3812152762304288</v>
      </c>
      <c r="T122" s="21">
        <f t="shared" si="16"/>
        <v>8.712214361342796E-2</v>
      </c>
      <c r="U122" s="21">
        <f t="shared" si="11"/>
        <v>5.8412780526710506E-2</v>
      </c>
      <c r="V122" s="21">
        <f t="shared" si="12"/>
        <v>2.8709363086717454E-2</v>
      </c>
      <c r="Y122" s="36"/>
    </row>
    <row r="123" spans="1:25" x14ac:dyDescent="0.25">
      <c r="A123" s="12">
        <v>1880.07</v>
      </c>
      <c r="B123" s="13">
        <v>5.01</v>
      </c>
      <c r="C123" s="14">
        <v>0.23499999999999999</v>
      </c>
      <c r="D123" s="13">
        <v>0.44419999999999998</v>
      </c>
      <c r="E123" s="13">
        <v>9.229089256</v>
      </c>
      <c r="F123" s="14">
        <f t="shared" si="17"/>
        <v>1880.5416666666581</v>
      </c>
      <c r="G123" s="15">
        <f>G117*6/12+G129*6/12</f>
        <v>3.8600000000000003</v>
      </c>
      <c r="H123" s="14">
        <f t="shared" si="13"/>
        <v>165.40602844506722</v>
      </c>
      <c r="I123" s="14">
        <f t="shared" si="14"/>
        <v>7.7585662045091395</v>
      </c>
      <c r="J123" s="16">
        <f t="shared" si="18"/>
        <v>299.13313996330845</v>
      </c>
      <c r="K123" s="14">
        <f t="shared" si="19"/>
        <v>14.665340885289194</v>
      </c>
      <c r="L123" s="16">
        <f t="shared" si="15"/>
        <v>26.521944265808706</v>
      </c>
      <c r="M123" s="35" t="s">
        <v>66</v>
      </c>
      <c r="N123" s="17"/>
      <c r="O123" s="18" t="s">
        <v>66</v>
      </c>
      <c r="P123" s="18"/>
      <c r="R123" s="15">
        <f t="shared" si="20"/>
        <v>1.0054136695294011</v>
      </c>
      <c r="S123" s="15">
        <f t="shared" si="21"/>
        <v>2.3941527922579144</v>
      </c>
      <c r="T123" s="21">
        <f t="shared" si="16"/>
        <v>8.140838182329424E-2</v>
      </c>
      <c r="U123" s="21">
        <f t="shared" si="11"/>
        <v>5.8000756739075454E-2</v>
      </c>
      <c r="V123" s="21">
        <f t="shared" si="12"/>
        <v>2.3407625084218786E-2</v>
      </c>
      <c r="Y123" s="36"/>
    </row>
    <row r="124" spans="1:25" x14ac:dyDescent="0.25">
      <c r="A124" s="12">
        <v>1880.08</v>
      </c>
      <c r="B124" s="13">
        <v>5.19</v>
      </c>
      <c r="C124" s="14">
        <v>0.24</v>
      </c>
      <c r="D124" s="13">
        <v>0.45329999999999998</v>
      </c>
      <c r="E124" s="13">
        <v>9.229089256</v>
      </c>
      <c r="F124" s="14">
        <f t="shared" si="17"/>
        <v>1880.6249999999914</v>
      </c>
      <c r="G124" s="15">
        <f>G117*5/12+G129*7/12</f>
        <v>3.8333333333333335</v>
      </c>
      <c r="H124" s="14">
        <f t="shared" si="13"/>
        <v>171.34876000596785</v>
      </c>
      <c r="I124" s="14">
        <f t="shared" si="14"/>
        <v>7.9236420812008248</v>
      </c>
      <c r="J124" s="16">
        <f t="shared" si="18"/>
        <v>311.07458267641454</v>
      </c>
      <c r="K124" s="14">
        <f t="shared" si="19"/>
        <v>14.965778980868057</v>
      </c>
      <c r="L124" s="16">
        <f t="shared" si="15"/>
        <v>27.169577712373545</v>
      </c>
      <c r="M124" s="35" t="s">
        <v>66</v>
      </c>
      <c r="N124" s="17"/>
      <c r="O124" s="18" t="s">
        <v>66</v>
      </c>
      <c r="P124" s="18"/>
      <c r="R124" s="15">
        <f t="shared" si="20"/>
        <v>1.0053941869688605</v>
      </c>
      <c r="S124" s="15">
        <f t="shared" si="21"/>
        <v>2.407113944278092</v>
      </c>
      <c r="T124" s="21">
        <f t="shared" si="16"/>
        <v>7.1090003978579341E-2</v>
      </c>
      <c r="U124" s="21">
        <f t="shared" si="11"/>
        <v>5.375326390602253E-2</v>
      </c>
      <c r="V124" s="21">
        <f t="shared" si="12"/>
        <v>1.7336740072556811E-2</v>
      </c>
      <c r="Y124" s="36"/>
    </row>
    <row r="125" spans="1:25" x14ac:dyDescent="0.25">
      <c r="A125" s="12">
        <v>1880.09</v>
      </c>
      <c r="B125" s="13">
        <v>5.18</v>
      </c>
      <c r="C125" s="14">
        <v>0.245</v>
      </c>
      <c r="D125" s="13">
        <v>0.46250000000000002</v>
      </c>
      <c r="E125" s="13">
        <v>9.3242545450000005</v>
      </c>
      <c r="F125" s="14">
        <f t="shared" si="17"/>
        <v>1880.7083333333246</v>
      </c>
      <c r="G125" s="15">
        <f>G117*4/12+G129*8/12</f>
        <v>3.8066666666666666</v>
      </c>
      <c r="H125" s="14">
        <f t="shared" si="13"/>
        <v>169.27315662423285</v>
      </c>
      <c r="I125" s="14">
        <f t="shared" si="14"/>
        <v>8.0061628133083111</v>
      </c>
      <c r="J125" s="16">
        <f t="shared" si="18"/>
        <v>308.51766517808773</v>
      </c>
      <c r="K125" s="14">
        <f t="shared" si="19"/>
        <v>15.113674698592222</v>
      </c>
      <c r="L125" s="16">
        <f t="shared" si="15"/>
        <v>27.546220105186407</v>
      </c>
      <c r="M125" s="35" t="s">
        <v>66</v>
      </c>
      <c r="N125" s="17"/>
      <c r="O125" s="18" t="s">
        <v>66</v>
      </c>
      <c r="P125" s="18"/>
      <c r="R125" s="15">
        <f t="shared" si="20"/>
        <v>1.0053747091518059</v>
      </c>
      <c r="S125" s="15">
        <f t="shared" si="21"/>
        <v>2.3953983376449153</v>
      </c>
      <c r="T125" s="21">
        <f t="shared" si="16"/>
        <v>6.9279584626232404E-2</v>
      </c>
      <c r="U125" s="21">
        <f t="shared" si="11"/>
        <v>5.3184267575099975E-2</v>
      </c>
      <c r="V125" s="21">
        <f t="shared" si="12"/>
        <v>1.6095317051132429E-2</v>
      </c>
      <c r="Y125" s="36"/>
    </row>
    <row r="126" spans="1:25" x14ac:dyDescent="0.25">
      <c r="A126" s="12">
        <v>1880.1</v>
      </c>
      <c r="B126" s="13">
        <v>5.33</v>
      </c>
      <c r="C126" s="14">
        <v>0.25</v>
      </c>
      <c r="D126" s="13">
        <v>0.47170000000000001</v>
      </c>
      <c r="E126" s="13">
        <v>9.3242545450000005</v>
      </c>
      <c r="F126" s="14">
        <f t="shared" si="17"/>
        <v>1880.7916666666579</v>
      </c>
      <c r="G126" s="15">
        <f>G117*3/12+G129*9/12</f>
        <v>3.7800000000000002</v>
      </c>
      <c r="H126" s="14">
        <f t="shared" si="13"/>
        <v>174.17488895891142</v>
      </c>
      <c r="I126" s="14">
        <f t="shared" si="14"/>
        <v>8.1695538911309296</v>
      </c>
      <c r="J126" s="16">
        <f t="shared" si="18"/>
        <v>318.69239512685033</v>
      </c>
      <c r="K126" s="14">
        <f t="shared" si="19"/>
        <v>15.414314281785838</v>
      </c>
      <c r="L126" s="16">
        <f t="shared" si="15"/>
        <v>28.203978007755218</v>
      </c>
      <c r="M126" s="35" t="s">
        <v>66</v>
      </c>
      <c r="N126" s="17"/>
      <c r="O126" s="18" t="s">
        <v>66</v>
      </c>
      <c r="P126" s="18"/>
      <c r="R126" s="15">
        <f t="shared" si="20"/>
        <v>1.0053552360876774</v>
      </c>
      <c r="S126" s="15">
        <f t="shared" si="21"/>
        <v>2.408272907012476</v>
      </c>
      <c r="T126" s="21">
        <f t="shared" si="16"/>
        <v>6.1289257063371183E-2</v>
      </c>
      <c r="U126" s="21">
        <f t="shared" si="11"/>
        <v>5.278512270498581E-2</v>
      </c>
      <c r="V126" s="21">
        <f t="shared" si="12"/>
        <v>8.5041343583853735E-3</v>
      </c>
      <c r="Y126" s="36"/>
    </row>
    <row r="127" spans="1:25" x14ac:dyDescent="0.25">
      <c r="A127" s="12">
        <v>1880.11</v>
      </c>
      <c r="B127" s="13">
        <v>5.61</v>
      </c>
      <c r="C127" s="14">
        <v>0.255</v>
      </c>
      <c r="D127" s="13">
        <v>0.48080000000000001</v>
      </c>
      <c r="E127" s="13">
        <v>9.4194198349999994</v>
      </c>
      <c r="F127" s="14">
        <f t="shared" si="17"/>
        <v>1880.8749999999911</v>
      </c>
      <c r="G127" s="15">
        <f>G117*2/12+G129*10/12</f>
        <v>3.7533333333333334</v>
      </c>
      <c r="H127" s="14">
        <f t="shared" si="13"/>
        <v>181.47264162156335</v>
      </c>
      <c r="I127" s="14">
        <f t="shared" si="14"/>
        <v>8.2487564373437881</v>
      </c>
      <c r="J127" s="16">
        <f t="shared" si="18"/>
        <v>333.30303323778077</v>
      </c>
      <c r="K127" s="14">
        <f t="shared" si="19"/>
        <v>15.552949392450564</v>
      </c>
      <c r="L127" s="16">
        <f t="shared" si="15"/>
        <v>28.565436431501784</v>
      </c>
      <c r="M127" s="35" t="s">
        <v>66</v>
      </c>
      <c r="N127" s="17"/>
      <c r="O127" s="18" t="s">
        <v>66</v>
      </c>
      <c r="P127" s="18"/>
      <c r="R127" s="15">
        <f t="shared" si="20"/>
        <v>1.0053357677859338</v>
      </c>
      <c r="S127" s="15">
        <f t="shared" si="21"/>
        <v>2.3967084696086709</v>
      </c>
      <c r="T127" s="21">
        <f t="shared" si="16"/>
        <v>5.1490916591568903E-2</v>
      </c>
      <c r="U127" s="21">
        <f t="shared" si="11"/>
        <v>5.5970256736687318E-2</v>
      </c>
      <c r="V127" s="21">
        <f t="shared" si="12"/>
        <v>-4.4793401451184156E-3</v>
      </c>
      <c r="Y127" s="36"/>
    </row>
    <row r="128" spans="1:25" x14ac:dyDescent="0.25">
      <c r="A128" s="12">
        <v>1880.12</v>
      </c>
      <c r="B128" s="13">
        <v>5.84</v>
      </c>
      <c r="C128" s="14">
        <v>0.26</v>
      </c>
      <c r="D128" s="13">
        <v>0.49</v>
      </c>
      <c r="E128" s="13">
        <v>9.5145851239999999</v>
      </c>
      <c r="F128" s="14">
        <f t="shared" si="17"/>
        <v>1880.9583333333244</v>
      </c>
      <c r="G128" s="15">
        <f>G117*1/12+G129*11/12</f>
        <v>3.726666666666667</v>
      </c>
      <c r="H128" s="14">
        <f t="shared" si="13"/>
        <v>187.02318354496023</v>
      </c>
      <c r="I128" s="14">
        <f t="shared" si="14"/>
        <v>8.326374609878366</v>
      </c>
      <c r="J128" s="16">
        <f t="shared" si="18"/>
        <v>344.77186732775567</v>
      </c>
      <c r="K128" s="14">
        <f t="shared" si="19"/>
        <v>15.692013687847691</v>
      </c>
      <c r="L128" s="16">
        <f t="shared" si="15"/>
        <v>28.927776539486349</v>
      </c>
      <c r="M128" s="35" t="s">
        <v>66</v>
      </c>
      <c r="N128" s="17"/>
      <c r="O128" s="18" t="s">
        <v>66</v>
      </c>
      <c r="P128" s="18"/>
      <c r="R128" s="15">
        <f t="shared" si="20"/>
        <v>1.0053163042560556</v>
      </c>
      <c r="S128" s="15">
        <f t="shared" si="21"/>
        <v>2.3853968594927881</v>
      </c>
      <c r="T128" s="21">
        <f t="shared" si="16"/>
        <v>4.5882043257926997E-2</v>
      </c>
      <c r="U128" s="21">
        <f t="shared" si="11"/>
        <v>5.663894316368645E-2</v>
      </c>
      <c r="V128" s="21">
        <f t="shared" si="12"/>
        <v>-1.0756899905759454E-2</v>
      </c>
      <c r="Y128" s="36"/>
    </row>
    <row r="129" spans="1:26" x14ac:dyDescent="0.25">
      <c r="A129" s="12">
        <v>1881.01</v>
      </c>
      <c r="B129" s="13">
        <v>6.19</v>
      </c>
      <c r="C129" s="14">
        <v>0.26500000000000001</v>
      </c>
      <c r="D129" s="13">
        <v>0.48580000000000001</v>
      </c>
      <c r="E129" s="13">
        <v>9.4194198349999994</v>
      </c>
      <c r="F129" s="14">
        <f t="shared" si="17"/>
        <v>1881.0416666666576</v>
      </c>
      <c r="G129" s="15">
        <v>3.7</v>
      </c>
      <c r="H129" s="14">
        <f t="shared" si="13"/>
        <v>200.23451900846294</v>
      </c>
      <c r="I129" s="14">
        <f t="shared" si="14"/>
        <v>8.5722370819455076</v>
      </c>
      <c r="J129" s="16">
        <f t="shared" si="18"/>
        <v>370.44347421342059</v>
      </c>
      <c r="K129" s="14">
        <f t="shared" si="19"/>
        <v>15.714689714751422</v>
      </c>
      <c r="L129" s="16">
        <f t="shared" si="15"/>
        <v>29.072930496426451</v>
      </c>
      <c r="M129" s="35">
        <f t="shared" ref="M129:M192" si="22">H129/AVERAGE(K9:K128)</f>
        <v>18.474039364735109</v>
      </c>
      <c r="N129" s="17"/>
      <c r="O129" s="18">
        <f t="shared" ref="O129:O192" si="23">J129/AVERAGE(L9:L128)</f>
        <v>24.135137742891764</v>
      </c>
      <c r="P129" s="18"/>
      <c r="Q129" s="37">
        <f t="shared" ref="Q129:Q192" si="24">1/M129-(G129/100-(((E129/E9)^(1/10))-1))</f>
        <v>-1.0488999915277748E-2</v>
      </c>
      <c r="R129" s="15">
        <f t="shared" si="20"/>
        <v>1.003636193113409</v>
      </c>
      <c r="S129" s="15">
        <f t="shared" si="21"/>
        <v>2.422306367277153</v>
      </c>
      <c r="T129" s="21">
        <f>(($J249/$J129)^(1/10)-1)</f>
        <v>4.5353276058498038E-2</v>
      </c>
      <c r="U129" s="21">
        <f>(($S249/$S129)^(1/10)-1)</f>
        <v>5.6467965502210449E-2</v>
      </c>
      <c r="V129" s="21">
        <f>T129-U129</f>
        <v>-1.1114689443712411E-2</v>
      </c>
      <c r="Y129" s="36"/>
      <c r="Z129" s="36"/>
    </row>
    <row r="130" spans="1:26" x14ac:dyDescent="0.25">
      <c r="A130" s="12">
        <v>1881.02</v>
      </c>
      <c r="B130" s="13">
        <v>6.17</v>
      </c>
      <c r="C130" s="14">
        <v>0.27</v>
      </c>
      <c r="D130" s="13">
        <v>0.48170000000000002</v>
      </c>
      <c r="E130" s="13">
        <v>9.5145851239999999</v>
      </c>
      <c r="F130" s="14">
        <f t="shared" si="17"/>
        <v>1881.1249999999909</v>
      </c>
      <c r="G130" s="15">
        <f>G129*11/12+G141*1/12</f>
        <v>3.6933333333333338</v>
      </c>
      <c r="H130" s="14">
        <f t="shared" si="13"/>
        <v>197.59127439595972</v>
      </c>
      <c r="I130" s="14">
        <f t="shared" si="14"/>
        <v>8.6466197871813826</v>
      </c>
      <c r="J130" s="16">
        <f t="shared" si="18"/>
        <v>366.88639991475281</v>
      </c>
      <c r="K130" s="14">
        <f t="shared" si="19"/>
        <v>15.42621019068619</v>
      </c>
      <c r="L130" s="16">
        <f t="shared" si="15"/>
        <v>28.643302891237667</v>
      </c>
      <c r="M130" s="35">
        <f t="shared" si="22"/>
        <v>18.147258164990234</v>
      </c>
      <c r="N130" s="17"/>
      <c r="O130" s="18">
        <f t="shared" si="23"/>
        <v>23.655503266150099</v>
      </c>
      <c r="P130" s="18"/>
      <c r="Q130" s="37">
        <f t="shared" si="24"/>
        <v>-1.1392839551264057E-2</v>
      </c>
      <c r="R130" s="15">
        <f t="shared" si="20"/>
        <v>1.0036308102375502</v>
      </c>
      <c r="S130" s="15">
        <f t="shared" si="21"/>
        <v>2.4067982309690459</v>
      </c>
      <c r="T130" s="21">
        <f t="shared" ref="T130:T193" si="25">(($J250/$J130)^(1/10)-1)</f>
        <v>4.6774019030632941E-2</v>
      </c>
      <c r="U130" s="21">
        <f t="shared" ref="U130:U193" si="26">(($S250/$S130)^(1/10)-1)</f>
        <v>5.619874876652009E-2</v>
      </c>
      <c r="V130" s="21">
        <f t="shared" ref="V130:V193" si="27">T130-U130</f>
        <v>-9.4247297358871496E-3</v>
      </c>
      <c r="Y130" s="36"/>
      <c r="Z130" s="36"/>
    </row>
    <row r="131" spans="1:26" x14ac:dyDescent="0.25">
      <c r="A131" s="12">
        <v>1881.03</v>
      </c>
      <c r="B131" s="13">
        <v>6.24</v>
      </c>
      <c r="C131" s="14">
        <v>0.27500000000000002</v>
      </c>
      <c r="D131" s="13">
        <v>0.47749999999999998</v>
      </c>
      <c r="E131" s="13">
        <v>9.5145851239999999</v>
      </c>
      <c r="F131" s="14">
        <f t="shared" si="17"/>
        <v>1881.2083333333242</v>
      </c>
      <c r="G131" s="15">
        <f>G129*10/12+G141*2/12</f>
        <v>3.686666666666667</v>
      </c>
      <c r="H131" s="14">
        <f t="shared" si="13"/>
        <v>199.83299063708083</v>
      </c>
      <c r="I131" s="14">
        <f t="shared" si="14"/>
        <v>8.8067423758328882</v>
      </c>
      <c r="J131" s="16">
        <f t="shared" si="18"/>
        <v>372.4114989950466</v>
      </c>
      <c r="K131" s="14">
        <f t="shared" si="19"/>
        <v>15.291707216218924</v>
      </c>
      <c r="L131" s="16">
        <f t="shared" si="15"/>
        <v>28.497835059316465</v>
      </c>
      <c r="M131" s="35">
        <f t="shared" si="22"/>
        <v>18.270119140204997</v>
      </c>
      <c r="N131" s="17"/>
      <c r="O131" s="18">
        <f t="shared" si="23"/>
        <v>23.767712891469262</v>
      </c>
      <c r="P131" s="18"/>
      <c r="Q131" s="37">
        <f t="shared" si="24"/>
        <v>-1.3123118077292363E-2</v>
      </c>
      <c r="R131" s="15">
        <f t="shared" si="20"/>
        <v>1.0036254274364746</v>
      </c>
      <c r="S131" s="15">
        <f t="shared" si="21"/>
        <v>2.4155368586257659</v>
      </c>
      <c r="T131" s="21">
        <f t="shared" si="25"/>
        <v>4.2422581098677137E-2</v>
      </c>
      <c r="U131" s="21">
        <f t="shared" si="26"/>
        <v>5.4884513803230339E-2</v>
      </c>
      <c r="V131" s="21">
        <f t="shared" si="27"/>
        <v>-1.2461932704553202E-2</v>
      </c>
      <c r="Y131" s="36"/>
      <c r="Z131" s="36"/>
    </row>
    <row r="132" spans="1:26" x14ac:dyDescent="0.25">
      <c r="A132" s="12">
        <v>1881.04</v>
      </c>
      <c r="B132" s="13">
        <v>6.22</v>
      </c>
      <c r="C132" s="14">
        <v>0.28000000000000003</v>
      </c>
      <c r="D132" s="13">
        <v>0.4733</v>
      </c>
      <c r="E132" s="13">
        <v>9.6096694209999995</v>
      </c>
      <c r="F132" s="14">
        <f t="shared" si="17"/>
        <v>1881.2916666666574</v>
      </c>
      <c r="G132" s="15">
        <f>G129*9/12+G141*3/12</f>
        <v>3.68</v>
      </c>
      <c r="H132" s="14">
        <f t="shared" si="13"/>
        <v>197.22156059378563</v>
      </c>
      <c r="I132" s="14">
        <f t="shared" si="14"/>
        <v>8.8781409913601248</v>
      </c>
      <c r="J132" s="16">
        <f t="shared" si="18"/>
        <v>368.92358762224461</v>
      </c>
      <c r="K132" s="14">
        <f t="shared" si="19"/>
        <v>15.007229040038382</v>
      </c>
      <c r="L132" s="16">
        <f t="shared" si="15"/>
        <v>28.072593894149257</v>
      </c>
      <c r="M132" s="35">
        <f t="shared" si="22"/>
        <v>17.950108278222892</v>
      </c>
      <c r="N132" s="17"/>
      <c r="O132" s="18">
        <f t="shared" si="23"/>
        <v>23.308850117141493</v>
      </c>
      <c r="P132" s="18"/>
      <c r="Q132" s="37">
        <f t="shared" si="24"/>
        <v>-7.5035017219817618E-3</v>
      </c>
      <c r="R132" s="15">
        <f t="shared" si="20"/>
        <v>1.0036200447102193</v>
      </c>
      <c r="S132" s="15">
        <f t="shared" si="21"/>
        <v>2.4003066741761567</v>
      </c>
      <c r="T132" s="21">
        <f t="shared" si="25"/>
        <v>4.5970733040427092E-2</v>
      </c>
      <c r="U132" s="21">
        <f t="shared" si="26"/>
        <v>5.4635360559144752E-2</v>
      </c>
      <c r="V132" s="21">
        <f t="shared" si="27"/>
        <v>-8.6646275187176602E-3</v>
      </c>
      <c r="Y132" s="36"/>
      <c r="Z132" s="36"/>
    </row>
    <row r="133" spans="1:26" x14ac:dyDescent="0.25">
      <c r="A133" s="12">
        <v>1881.05</v>
      </c>
      <c r="B133" s="13">
        <v>6.5</v>
      </c>
      <c r="C133" s="14">
        <v>0.28499999999999998</v>
      </c>
      <c r="D133" s="13">
        <v>0.46920000000000001</v>
      </c>
      <c r="E133" s="13">
        <v>9.5145851239999999</v>
      </c>
      <c r="F133" s="14">
        <f t="shared" si="17"/>
        <v>1881.3749999999907</v>
      </c>
      <c r="G133" s="15">
        <f>G129*8/12+G141*4/12</f>
        <v>3.6733333333333338</v>
      </c>
      <c r="H133" s="14">
        <f t="shared" si="13"/>
        <v>208.15936524695917</v>
      </c>
      <c r="I133" s="14">
        <f t="shared" si="14"/>
        <v>9.1269875531359013</v>
      </c>
      <c r="J133" s="16">
        <f t="shared" si="18"/>
        <v>390.80664579156155</v>
      </c>
      <c r="K133" s="14">
        <f t="shared" si="19"/>
        <v>15.025903719057423</v>
      </c>
      <c r="L133" s="16">
        <f t="shared" si="15"/>
        <v>28.210227416215492</v>
      </c>
      <c r="M133" s="35">
        <f t="shared" si="22"/>
        <v>18.869718693152603</v>
      </c>
      <c r="N133" s="17"/>
      <c r="O133" s="18">
        <f t="shared" si="23"/>
        <v>24.4566860477379</v>
      </c>
      <c r="P133" s="18"/>
      <c r="Q133" s="37">
        <f t="shared" si="24"/>
        <v>-8.8810899862742376E-3</v>
      </c>
      <c r="R133" s="15">
        <f t="shared" si="20"/>
        <v>1.0036146620588215</v>
      </c>
      <c r="S133" s="15">
        <f t="shared" si="21"/>
        <v>2.4330702656658305</v>
      </c>
      <c r="T133" s="21">
        <f t="shared" si="25"/>
        <v>4.1157417335913049E-2</v>
      </c>
      <c r="U133" s="21">
        <f t="shared" si="26"/>
        <v>5.4785523143780823E-2</v>
      </c>
      <c r="V133" s="21">
        <f t="shared" si="27"/>
        <v>-1.3628105807867774E-2</v>
      </c>
      <c r="Y133" s="36"/>
      <c r="Z133" s="36"/>
    </row>
    <row r="134" spans="1:26" x14ac:dyDescent="0.25">
      <c r="A134" s="12">
        <v>1881.06</v>
      </c>
      <c r="B134" s="13">
        <v>6.58</v>
      </c>
      <c r="C134" s="14">
        <v>0.28999999999999998</v>
      </c>
      <c r="D134" s="13">
        <v>0.46500000000000002</v>
      </c>
      <c r="E134" s="13">
        <v>9.5145851239999999</v>
      </c>
      <c r="F134" s="14">
        <f t="shared" si="17"/>
        <v>1881.4583333333239</v>
      </c>
      <c r="G134" s="15">
        <f>G129*7/12+G141*5/12</f>
        <v>3.666666666666667</v>
      </c>
      <c r="H134" s="14">
        <f t="shared" si="13"/>
        <v>210.72132666538329</v>
      </c>
      <c r="I134" s="14">
        <f t="shared" si="14"/>
        <v>9.2871101417874087</v>
      </c>
      <c r="J134" s="16">
        <f t="shared" si="18"/>
        <v>397.06957280745195</v>
      </c>
      <c r="K134" s="14">
        <f t="shared" si="19"/>
        <v>14.891400744590156</v>
      </c>
      <c r="L134" s="16">
        <f t="shared" si="15"/>
        <v>28.060387743991665</v>
      </c>
      <c r="M134" s="35">
        <f t="shared" si="22"/>
        <v>19.028710731115787</v>
      </c>
      <c r="N134" s="17"/>
      <c r="O134" s="18">
        <f t="shared" si="23"/>
        <v>24.616330670871363</v>
      </c>
      <c r="P134" s="18"/>
      <c r="Q134" s="37">
        <f t="shared" si="24"/>
        <v>-7.7324654335102216E-3</v>
      </c>
      <c r="R134" s="15">
        <f t="shared" si="20"/>
        <v>1.0036092794823186</v>
      </c>
      <c r="S134" s="15">
        <f t="shared" si="21"/>
        <v>2.4418649924415798</v>
      </c>
      <c r="T134" s="21">
        <f t="shared" si="25"/>
        <v>4.0279351615211789E-2</v>
      </c>
      <c r="U134" s="21">
        <f t="shared" si="26"/>
        <v>5.7281368771541885E-2</v>
      </c>
      <c r="V134" s="21">
        <f t="shared" si="27"/>
        <v>-1.7002017156330096E-2</v>
      </c>
      <c r="Y134" s="36"/>
      <c r="Z134" s="36"/>
    </row>
    <row r="135" spans="1:26" x14ac:dyDescent="0.25">
      <c r="A135" s="12">
        <v>1881.07</v>
      </c>
      <c r="B135" s="13">
        <v>6.35</v>
      </c>
      <c r="C135" s="14">
        <v>0.29499999999999998</v>
      </c>
      <c r="D135" s="13">
        <v>0.46079999999999999</v>
      </c>
      <c r="E135" s="13">
        <v>9.6096694209999995</v>
      </c>
      <c r="F135" s="14">
        <f t="shared" si="17"/>
        <v>1881.5416666666572</v>
      </c>
      <c r="G135" s="15">
        <f>G129*6/12+G141*6/12</f>
        <v>3.66</v>
      </c>
      <c r="H135" s="14">
        <f t="shared" si="13"/>
        <v>201.34355462548854</v>
      </c>
      <c r="I135" s="14">
        <f t="shared" si="14"/>
        <v>9.3537556873258456</v>
      </c>
      <c r="J135" s="16">
        <f t="shared" si="18"/>
        <v>380.86750942884174</v>
      </c>
      <c r="K135" s="14">
        <f t="shared" si="19"/>
        <v>14.610883460066947</v>
      </c>
      <c r="L135" s="16">
        <f t="shared" si="15"/>
        <v>27.638385566111854</v>
      </c>
      <c r="M135" s="35">
        <f t="shared" si="22"/>
        <v>18.116367187389748</v>
      </c>
      <c r="N135" s="17"/>
      <c r="O135" s="18">
        <f t="shared" si="23"/>
        <v>23.397455434510494</v>
      </c>
      <c r="P135" s="18"/>
      <c r="Q135" s="37">
        <f t="shared" si="24"/>
        <v>-4.0478721406957199E-3</v>
      </c>
      <c r="R135" s="15">
        <f t="shared" si="20"/>
        <v>1.0036038969807477</v>
      </c>
      <c r="S135" s="15">
        <f t="shared" si="21"/>
        <v>2.4264297656938569</v>
      </c>
      <c r="T135" s="21">
        <f t="shared" si="25"/>
        <v>4.4567268499420054E-2</v>
      </c>
      <c r="U135" s="21">
        <f t="shared" si="26"/>
        <v>5.9584011133140269E-2</v>
      </c>
      <c r="V135" s="21">
        <f t="shared" si="27"/>
        <v>-1.5016742633720215E-2</v>
      </c>
      <c r="Y135" s="36"/>
      <c r="Z135" s="36"/>
    </row>
    <row r="136" spans="1:26" x14ac:dyDescent="0.25">
      <c r="A136" s="12">
        <v>1881.08</v>
      </c>
      <c r="B136" s="13">
        <v>6.2</v>
      </c>
      <c r="C136" s="14">
        <v>0.3</v>
      </c>
      <c r="D136" s="13">
        <v>0.45669999999999999</v>
      </c>
      <c r="E136" s="13">
        <v>9.8000000000000007</v>
      </c>
      <c r="F136" s="14">
        <f t="shared" si="17"/>
        <v>1881.6249999999905</v>
      </c>
      <c r="G136" s="15">
        <f>G129*5/12+G141*7/12</f>
        <v>3.6533333333333333</v>
      </c>
      <c r="H136" s="14">
        <f t="shared" si="13"/>
        <v>192.76938775510206</v>
      </c>
      <c r="I136" s="14">
        <f t="shared" si="14"/>
        <v>9.3275510204081638</v>
      </c>
      <c r="J136" s="16">
        <f t="shared" si="18"/>
        <v>366.11871438369019</v>
      </c>
      <c r="K136" s="14">
        <f t="shared" si="19"/>
        <v>14.199641836734695</v>
      </c>
      <c r="L136" s="16">
        <f t="shared" si="15"/>
        <v>26.968776912746986</v>
      </c>
      <c r="M136" s="35">
        <f t="shared" si="22"/>
        <v>17.286243553973456</v>
      </c>
      <c r="N136" s="17"/>
      <c r="O136" s="18">
        <f t="shared" si="23"/>
        <v>22.294300579943204</v>
      </c>
      <c r="P136" s="18"/>
      <c r="Q136" s="37">
        <f t="shared" si="24"/>
        <v>2.1436052233798006E-3</v>
      </c>
      <c r="R136" s="15">
        <f t="shared" si="20"/>
        <v>1.0035985145541462</v>
      </c>
      <c r="S136" s="15">
        <f t="shared" si="21"/>
        <v>2.3878796596676124</v>
      </c>
      <c r="T136" s="21">
        <f t="shared" si="25"/>
        <v>5.2557110986098943E-2</v>
      </c>
      <c r="U136" s="21">
        <f t="shared" si="26"/>
        <v>6.1615833877553872E-2</v>
      </c>
      <c r="V136" s="21">
        <f t="shared" si="27"/>
        <v>-9.0587228914549289E-3</v>
      </c>
      <c r="Y136" s="36"/>
      <c r="Z136" s="36"/>
    </row>
    <row r="137" spans="1:26" x14ac:dyDescent="0.25">
      <c r="A137" s="12">
        <v>1881.09</v>
      </c>
      <c r="B137" s="13">
        <v>6.25</v>
      </c>
      <c r="C137" s="14">
        <v>0.30499999999999999</v>
      </c>
      <c r="D137" s="13">
        <v>0.45250000000000001</v>
      </c>
      <c r="E137" s="13">
        <v>10.180580170000001</v>
      </c>
      <c r="F137" s="14">
        <f t="shared" si="17"/>
        <v>1881.7083333333237</v>
      </c>
      <c r="G137" s="15">
        <f>G129*4/12+G141*8/12</f>
        <v>3.6466666666666669</v>
      </c>
      <c r="H137" s="14">
        <f t="shared" si="13"/>
        <v>187.0595750143776</v>
      </c>
      <c r="I137" s="14">
        <f t="shared" si="14"/>
        <v>9.1285072607016264</v>
      </c>
      <c r="J137" s="16">
        <f t="shared" si="18"/>
        <v>356.71909163983725</v>
      </c>
      <c r="K137" s="14">
        <f t="shared" si="19"/>
        <v>13.543113231040939</v>
      </c>
      <c r="L137" s="16">
        <f t="shared" si="15"/>
        <v>25.826462234724218</v>
      </c>
      <c r="M137" s="35">
        <f t="shared" si="22"/>
        <v>16.724836648772904</v>
      </c>
      <c r="N137" s="17"/>
      <c r="O137" s="18">
        <f t="shared" si="23"/>
        <v>21.542784022650437</v>
      </c>
      <c r="P137" s="18"/>
      <c r="Q137" s="37">
        <f t="shared" si="24"/>
        <v>5.564050621919725E-3</v>
      </c>
      <c r="R137" s="15">
        <f t="shared" si="20"/>
        <v>1.0035931322025515</v>
      </c>
      <c r="S137" s="15">
        <f t="shared" si="21"/>
        <v>2.3068852566080684</v>
      </c>
      <c r="T137" s="21">
        <f t="shared" si="25"/>
        <v>6.52507750753617E-2</v>
      </c>
      <c r="U137" s="21">
        <f t="shared" si="26"/>
        <v>6.6944701713953059E-2</v>
      </c>
      <c r="V137" s="21">
        <f t="shared" si="27"/>
        <v>-1.6939266385913587E-3</v>
      </c>
      <c r="Y137" s="36"/>
      <c r="Z137" s="36"/>
    </row>
    <row r="138" spans="1:26" x14ac:dyDescent="0.25">
      <c r="A138" s="12">
        <v>1881.1</v>
      </c>
      <c r="B138" s="13">
        <v>6.15</v>
      </c>
      <c r="C138" s="14">
        <v>0.31</v>
      </c>
      <c r="D138" s="13">
        <v>0.44829999999999998</v>
      </c>
      <c r="E138" s="13">
        <v>10.275745450000001</v>
      </c>
      <c r="F138" s="14">
        <f t="shared" si="17"/>
        <v>1881.791666666657</v>
      </c>
      <c r="G138" s="15">
        <f>G129*3/12+G141*9/12</f>
        <v>3.64</v>
      </c>
      <c r="H138" s="14">
        <f t="shared" ref="H138:H201" si="28">B138*$E$1839/E138</f>
        <v>182.36195214430893</v>
      </c>
      <c r="I138" s="14">
        <f t="shared" ref="I138:I201" si="29">C138*$E$1839/E138</f>
        <v>9.1922284820708562</v>
      </c>
      <c r="J138" s="16">
        <f t="shared" si="18"/>
        <v>349.22159707544273</v>
      </c>
      <c r="K138" s="14">
        <f t="shared" si="19"/>
        <v>13.293148479072144</v>
      </c>
      <c r="L138" s="16">
        <f t="shared" ref="L138:L201" si="30">K138*(J138/H138)</f>
        <v>25.456266986816416</v>
      </c>
      <c r="M138" s="35">
        <f t="shared" si="22"/>
        <v>16.261989411181361</v>
      </c>
      <c r="N138" s="17"/>
      <c r="O138" s="18">
        <f t="shared" si="23"/>
        <v>20.927319306516619</v>
      </c>
      <c r="P138" s="18"/>
      <c r="Q138" s="37">
        <f t="shared" si="24"/>
        <v>6.724035747653706E-3</v>
      </c>
      <c r="R138" s="15">
        <f t="shared" si="20"/>
        <v>1.0035877499260009</v>
      </c>
      <c r="S138" s="15">
        <f t="shared" si="21"/>
        <v>2.2937330112418839</v>
      </c>
      <c r="T138" s="21">
        <f t="shared" si="25"/>
        <v>6.7882600876726595E-2</v>
      </c>
      <c r="U138" s="21">
        <f t="shared" si="26"/>
        <v>6.7890115979221566E-2</v>
      </c>
      <c r="V138" s="21">
        <f t="shared" si="27"/>
        <v>-7.5151024949704492E-6</v>
      </c>
      <c r="Y138" s="36"/>
      <c r="Z138" s="36"/>
    </row>
    <row r="139" spans="1:26" x14ac:dyDescent="0.25">
      <c r="A139" s="12">
        <v>1881.11</v>
      </c>
      <c r="B139" s="13">
        <v>6.19</v>
      </c>
      <c r="C139" s="14">
        <v>0.315</v>
      </c>
      <c r="D139" s="13">
        <v>0.44419999999999998</v>
      </c>
      <c r="E139" s="13">
        <v>10.180580170000001</v>
      </c>
      <c r="F139" s="14">
        <f t="shared" ref="F139:F202" si="31">F138+1/12</f>
        <v>1881.8749999999902</v>
      </c>
      <c r="G139" s="15">
        <f>G129*2/12+G141*10/12</f>
        <v>3.6333333333333337</v>
      </c>
      <c r="H139" s="14">
        <f t="shared" si="28"/>
        <v>185.26380309423959</v>
      </c>
      <c r="I139" s="14">
        <f t="shared" si="29"/>
        <v>9.4278025807246326</v>
      </c>
      <c r="J139" s="16">
        <f t="shared" ref="J139:J202" si="32">J138*((H139+(I139/12))/H138)</f>
        <v>356.28313064049632</v>
      </c>
      <c r="K139" s="14">
        <f t="shared" ref="K139:K202" si="33">D139*$E$1839/E139</f>
        <v>13.294698115421845</v>
      </c>
      <c r="L139" s="16">
        <f t="shared" si="30"/>
        <v>25.567199778757423</v>
      </c>
      <c r="M139" s="35">
        <f t="shared" si="22"/>
        <v>16.478642316644876</v>
      </c>
      <c r="N139" s="17"/>
      <c r="O139" s="18">
        <f t="shared" si="23"/>
        <v>21.189774650457188</v>
      </c>
      <c r="P139" s="18"/>
      <c r="Q139" s="37">
        <f t="shared" si="24"/>
        <v>5.0693073656584084E-3</v>
      </c>
      <c r="R139" s="15">
        <f t="shared" ref="R139:R202" si="34">((G139/G140+G139/1200+((1+G140/1200)^(-119))*(1-G139/G140)))</f>
        <v>1.0035823677245315</v>
      </c>
      <c r="S139" s="15">
        <f t="shared" ref="S139:S202" si="35">S138*R138*E138/E139</f>
        <v>2.3234804663770237</v>
      </c>
      <c r="T139" s="21">
        <f t="shared" si="25"/>
        <v>6.5847343483768306E-2</v>
      </c>
      <c r="U139" s="21">
        <f t="shared" si="26"/>
        <v>6.8192546948356636E-2</v>
      </c>
      <c r="V139" s="21">
        <f t="shared" si="27"/>
        <v>-2.3452034645883302E-3</v>
      </c>
      <c r="Y139" s="36"/>
      <c r="Z139" s="36"/>
    </row>
    <row r="140" spans="1:26" x14ac:dyDescent="0.25">
      <c r="A140" s="12">
        <v>1881.12</v>
      </c>
      <c r="B140" s="13">
        <v>6.01</v>
      </c>
      <c r="C140" s="14">
        <v>0.32</v>
      </c>
      <c r="D140" s="13">
        <v>0.44</v>
      </c>
      <c r="E140" s="13">
        <v>10.180580170000001</v>
      </c>
      <c r="F140" s="14">
        <f t="shared" si="31"/>
        <v>1881.9583333333235</v>
      </c>
      <c r="G140" s="15">
        <f>G129*1/12+G141*11/12</f>
        <v>3.6266666666666669</v>
      </c>
      <c r="H140" s="14">
        <f t="shared" si="28"/>
        <v>179.87648733382551</v>
      </c>
      <c r="I140" s="14">
        <f t="shared" si="29"/>
        <v>9.5774502407361339</v>
      </c>
      <c r="J140" s="16">
        <f t="shared" si="32"/>
        <v>347.45759267094172</v>
      </c>
      <c r="K140" s="14">
        <f t="shared" si="33"/>
        <v>13.168994081012183</v>
      </c>
      <c r="L140" s="16">
        <f t="shared" si="30"/>
        <v>25.437827084062288</v>
      </c>
      <c r="M140" s="35">
        <f t="shared" si="22"/>
        <v>15.958754206105088</v>
      </c>
      <c r="N140" s="17"/>
      <c r="O140" s="18">
        <f t="shared" si="23"/>
        <v>20.509855894384813</v>
      </c>
      <c r="P140" s="18"/>
      <c r="Q140" s="37">
        <f t="shared" si="24"/>
        <v>4.8775071089470767E-3</v>
      </c>
      <c r="R140" s="15">
        <f t="shared" si="34"/>
        <v>1.0035769855981806</v>
      </c>
      <c r="S140" s="15">
        <f t="shared" si="35"/>
        <v>2.3318040278083521</v>
      </c>
      <c r="T140" s="21">
        <f t="shared" si="25"/>
        <v>7.2099449277684524E-2</v>
      </c>
      <c r="U140" s="21">
        <f t="shared" si="26"/>
        <v>6.8145621975638226E-2</v>
      </c>
      <c r="V140" s="21">
        <f t="shared" si="27"/>
        <v>3.9538273020462977E-3</v>
      </c>
      <c r="Y140" s="36"/>
      <c r="Z140" s="36"/>
    </row>
    <row r="141" spans="1:26" x14ac:dyDescent="0.25">
      <c r="A141" s="12">
        <v>1882.01</v>
      </c>
      <c r="B141" s="13">
        <v>5.92</v>
      </c>
      <c r="C141" s="14">
        <v>0.32</v>
      </c>
      <c r="D141" s="13">
        <v>0.43919999999999998</v>
      </c>
      <c r="E141" s="13">
        <v>10.180580170000001</v>
      </c>
      <c r="F141" s="14">
        <f t="shared" si="31"/>
        <v>1882.0416666666567</v>
      </c>
      <c r="G141" s="15">
        <v>3.62</v>
      </c>
      <c r="H141" s="14">
        <f t="shared" si="28"/>
        <v>177.18282945361847</v>
      </c>
      <c r="I141" s="14">
        <f t="shared" si="29"/>
        <v>9.5774502407361339</v>
      </c>
      <c r="J141" s="16">
        <f t="shared" si="32"/>
        <v>343.79608725732663</v>
      </c>
      <c r="K141" s="14">
        <f t="shared" si="33"/>
        <v>13.145050455410342</v>
      </c>
      <c r="L141" s="16">
        <f t="shared" si="30"/>
        <v>25.505952960036797</v>
      </c>
      <c r="M141" s="35">
        <f t="shared" si="22"/>
        <v>15.678764160028752</v>
      </c>
      <c r="N141" s="17"/>
      <c r="O141" s="18">
        <f t="shared" si="23"/>
        <v>20.14205377538326</v>
      </c>
      <c r="P141" s="18"/>
      <c r="Q141" s="37">
        <f t="shared" si="24"/>
        <v>6.0631781355543271E-3</v>
      </c>
      <c r="R141" s="15">
        <f t="shared" si="34"/>
        <v>1.0029473239550168</v>
      </c>
      <c r="S141" s="15">
        <f t="shared" si="35"/>
        <v>2.3401448572336023</v>
      </c>
      <c r="T141" s="21">
        <f t="shared" si="25"/>
        <v>7.8324813670879845E-2</v>
      </c>
      <c r="U141" s="21">
        <f t="shared" si="26"/>
        <v>7.0841489005616154E-2</v>
      </c>
      <c r="V141" s="21">
        <f t="shared" si="27"/>
        <v>7.4833246652636909E-3</v>
      </c>
      <c r="Y141" s="36"/>
      <c r="Z141" s="36"/>
    </row>
    <row r="142" spans="1:26" x14ac:dyDescent="0.25">
      <c r="A142" s="12">
        <v>1882.02</v>
      </c>
      <c r="B142" s="13">
        <v>5.79</v>
      </c>
      <c r="C142" s="14">
        <v>0.32</v>
      </c>
      <c r="D142" s="13">
        <v>0.43830000000000002</v>
      </c>
      <c r="E142" s="13">
        <v>10.275745450000001</v>
      </c>
      <c r="F142" s="14">
        <f t="shared" si="31"/>
        <v>1882.12499999999</v>
      </c>
      <c r="G142" s="15">
        <f>G141*11/12+G153*1/12</f>
        <v>3.6208333333333336</v>
      </c>
      <c r="H142" s="14">
        <f t="shared" si="28"/>
        <v>171.68710616512985</v>
      </c>
      <c r="I142" s="14">
        <f t="shared" si="29"/>
        <v>9.4887519814924968</v>
      </c>
      <c r="J142" s="16">
        <f t="shared" si="32"/>
        <v>334.66676858762207</v>
      </c>
      <c r="K142" s="14">
        <f t="shared" si="33"/>
        <v>12.996624979650504</v>
      </c>
      <c r="L142" s="16">
        <f t="shared" si="30"/>
        <v>25.33410097961222</v>
      </c>
      <c r="M142" s="35">
        <f t="shared" si="22"/>
        <v>15.153861528363043</v>
      </c>
      <c r="N142" s="17"/>
      <c r="O142" s="18">
        <f t="shared" si="23"/>
        <v>19.462129672651717</v>
      </c>
      <c r="P142" s="18"/>
      <c r="Q142" s="37">
        <f t="shared" si="24"/>
        <v>9.1749223696453511E-3</v>
      </c>
      <c r="R142" s="15">
        <f t="shared" si="34"/>
        <v>1.0029480211096595</v>
      </c>
      <c r="S142" s="15">
        <f t="shared" si="35"/>
        <v>2.3253057002951274</v>
      </c>
      <c r="T142" s="21">
        <f t="shared" si="25"/>
        <v>8.1790936593133523E-2</v>
      </c>
      <c r="U142" s="21">
        <f t="shared" si="26"/>
        <v>7.1732676963995434E-2</v>
      </c>
      <c r="V142" s="21">
        <f t="shared" si="27"/>
        <v>1.0058259629138089E-2</v>
      </c>
      <c r="Y142" s="36"/>
      <c r="Z142" s="36"/>
    </row>
    <row r="143" spans="1:26" x14ac:dyDescent="0.25">
      <c r="A143" s="12">
        <v>1882.03</v>
      </c>
      <c r="B143" s="13">
        <v>5.78</v>
      </c>
      <c r="C143" s="14">
        <v>0.32</v>
      </c>
      <c r="D143" s="13">
        <v>0.4375</v>
      </c>
      <c r="E143" s="13">
        <v>10.275745450000001</v>
      </c>
      <c r="F143" s="14">
        <f t="shared" si="31"/>
        <v>1882.2083333333233</v>
      </c>
      <c r="G143" s="15">
        <f>G141*10/12+G153*2/12</f>
        <v>3.621666666666667</v>
      </c>
      <c r="H143" s="14">
        <f t="shared" si="28"/>
        <v>171.39058266570825</v>
      </c>
      <c r="I143" s="14">
        <f t="shared" si="29"/>
        <v>9.4887519814924968</v>
      </c>
      <c r="J143" s="16">
        <f t="shared" si="32"/>
        <v>335.63011564745983</v>
      </c>
      <c r="K143" s="14">
        <f t="shared" si="33"/>
        <v>12.972903099696774</v>
      </c>
      <c r="L143" s="16">
        <f t="shared" si="30"/>
        <v>25.404528649786101</v>
      </c>
      <c r="M143" s="35">
        <f t="shared" si="22"/>
        <v>15.091670299486754</v>
      </c>
      <c r="N143" s="17"/>
      <c r="O143" s="18">
        <f t="shared" si="23"/>
        <v>19.377440588099791</v>
      </c>
      <c r="P143" s="18"/>
      <c r="Q143" s="37">
        <f t="shared" si="24"/>
        <v>7.9781280657485257E-3</v>
      </c>
      <c r="R143" s="15">
        <f t="shared" si="34"/>
        <v>1.0029487182641554</v>
      </c>
      <c r="S143" s="15">
        <f t="shared" si="35"/>
        <v>2.3321607505860089</v>
      </c>
      <c r="T143" s="21">
        <f t="shared" si="25"/>
        <v>8.5867023255434161E-2</v>
      </c>
      <c r="U143" s="21">
        <f t="shared" si="26"/>
        <v>7.4452106489965031E-2</v>
      </c>
      <c r="V143" s="21">
        <f t="shared" si="27"/>
        <v>1.141491676546913E-2</v>
      </c>
      <c r="Y143" s="36"/>
      <c r="Z143" s="36"/>
    </row>
    <row r="144" spans="1:26" x14ac:dyDescent="0.25">
      <c r="A144" s="12">
        <v>1882.04</v>
      </c>
      <c r="B144" s="13">
        <v>5.78</v>
      </c>
      <c r="C144" s="14">
        <v>0.32</v>
      </c>
      <c r="D144" s="13">
        <v>0.43669999999999998</v>
      </c>
      <c r="E144" s="13">
        <v>10.370910739999999</v>
      </c>
      <c r="F144" s="14">
        <f t="shared" si="31"/>
        <v>1882.2916666666565</v>
      </c>
      <c r="G144" s="15">
        <f>G141*9/12+G153*3/12</f>
        <v>3.6225000000000001</v>
      </c>
      <c r="H144" s="14">
        <f t="shared" si="28"/>
        <v>169.81787271654798</v>
      </c>
      <c r="I144" s="14">
        <f t="shared" si="29"/>
        <v>9.401681534480165</v>
      </c>
      <c r="J144" s="16">
        <f t="shared" si="32"/>
        <v>334.08457253998512</v>
      </c>
      <c r="K144" s="14">
        <f t="shared" si="33"/>
        <v>12.8303572690859</v>
      </c>
      <c r="L144" s="16">
        <f t="shared" si="30"/>
        <v>25.241303257476037</v>
      </c>
      <c r="M144" s="35">
        <f t="shared" si="22"/>
        <v>14.916997168375303</v>
      </c>
      <c r="N144" s="17"/>
      <c r="O144" s="18">
        <f t="shared" si="23"/>
        <v>19.149099336903024</v>
      </c>
      <c r="P144" s="18"/>
      <c r="Q144" s="37">
        <f t="shared" si="24"/>
        <v>7.4981727357587638E-3</v>
      </c>
      <c r="R144" s="15">
        <f t="shared" si="34"/>
        <v>1.0029494154185046</v>
      </c>
      <c r="S144" s="15">
        <f t="shared" si="35"/>
        <v>2.317574217329899</v>
      </c>
      <c r="T144" s="21">
        <f t="shared" si="25"/>
        <v>8.8000811534221457E-2</v>
      </c>
      <c r="U144" s="21">
        <f t="shared" si="26"/>
        <v>7.6783745334904951E-2</v>
      </c>
      <c r="V144" s="21">
        <f t="shared" si="27"/>
        <v>1.1217066199316506E-2</v>
      </c>
      <c r="Y144" s="36"/>
      <c r="Z144" s="36"/>
    </row>
    <row r="145" spans="1:26" x14ac:dyDescent="0.25">
      <c r="A145" s="12">
        <v>1882.05</v>
      </c>
      <c r="B145" s="13">
        <v>5.71</v>
      </c>
      <c r="C145" s="14">
        <v>0.32</v>
      </c>
      <c r="D145" s="13">
        <v>0.43580000000000002</v>
      </c>
      <c r="E145" s="13">
        <v>10.465995039999999</v>
      </c>
      <c r="F145" s="14">
        <f t="shared" si="31"/>
        <v>1882.3749999999898</v>
      </c>
      <c r="G145" s="15">
        <f>G141*8/12+G153*4/12</f>
        <v>3.6233333333333335</v>
      </c>
      <c r="H145" s="14">
        <f t="shared" si="28"/>
        <v>166.2371320978574</v>
      </c>
      <c r="I145" s="14">
        <f t="shared" si="29"/>
        <v>9.3162665974280863</v>
      </c>
      <c r="J145" s="16">
        <f t="shared" si="32"/>
        <v>328.5674748870988</v>
      </c>
      <c r="K145" s="14">
        <f t="shared" si="33"/>
        <v>12.687590572372375</v>
      </c>
      <c r="L145" s="16">
        <f t="shared" si="30"/>
        <v>25.077006226934795</v>
      </c>
      <c r="M145" s="35">
        <f t="shared" si="22"/>
        <v>14.567103202191767</v>
      </c>
      <c r="N145" s="17"/>
      <c r="O145" s="18">
        <f t="shared" si="23"/>
        <v>18.698420500259164</v>
      </c>
      <c r="P145" s="18"/>
      <c r="Q145" s="37">
        <f t="shared" si="24"/>
        <v>9.9918347756730239E-3</v>
      </c>
      <c r="R145" s="15">
        <f t="shared" si="34"/>
        <v>1.0029501125727069</v>
      </c>
      <c r="S145" s="15">
        <f t="shared" si="35"/>
        <v>2.3032922810258158</v>
      </c>
      <c r="T145" s="21">
        <f t="shared" si="25"/>
        <v>9.0185722671140445E-2</v>
      </c>
      <c r="U145" s="21">
        <f t="shared" si="26"/>
        <v>7.7664059676380237E-2</v>
      </c>
      <c r="V145" s="21">
        <f t="shared" si="27"/>
        <v>1.2521662994760208E-2</v>
      </c>
      <c r="Y145" s="36"/>
      <c r="Z145" s="36"/>
    </row>
    <row r="146" spans="1:26" x14ac:dyDescent="0.25">
      <c r="A146" s="12">
        <v>1882.06</v>
      </c>
      <c r="B146" s="13">
        <v>5.68</v>
      </c>
      <c r="C146" s="14">
        <v>0.32</v>
      </c>
      <c r="D146" s="13">
        <v>0.435</v>
      </c>
      <c r="E146" s="13">
        <v>10.56116033</v>
      </c>
      <c r="F146" s="14">
        <f t="shared" si="31"/>
        <v>1882.458333333323</v>
      </c>
      <c r="G146" s="15">
        <f>G141*7/12+G153*5/12</f>
        <v>3.6241666666666665</v>
      </c>
      <c r="H146" s="14">
        <f t="shared" si="28"/>
        <v>163.8736602723273</v>
      </c>
      <c r="I146" s="14">
        <f t="shared" si="29"/>
        <v>9.2323188885818208</v>
      </c>
      <c r="J146" s="16">
        <f t="shared" si="32"/>
        <v>325.41671475893992</v>
      </c>
      <c r="K146" s="14">
        <f t="shared" si="33"/>
        <v>12.550183489165914</v>
      </c>
      <c r="L146" s="16">
        <f t="shared" si="30"/>
        <v>24.921878683123044</v>
      </c>
      <c r="M146" s="35">
        <f t="shared" si="22"/>
        <v>14.327404890131673</v>
      </c>
      <c r="N146" s="17"/>
      <c r="O146" s="18">
        <f t="shared" si="23"/>
        <v>18.390197818723429</v>
      </c>
      <c r="P146" s="18"/>
      <c r="Q146" s="37">
        <f t="shared" si="24"/>
        <v>1.2729276253183243E-2</v>
      </c>
      <c r="R146" s="15">
        <f t="shared" si="34"/>
        <v>1.0029508097267625</v>
      </c>
      <c r="S146" s="15">
        <f t="shared" si="35"/>
        <v>2.2892713462933485</v>
      </c>
      <c r="T146" s="21">
        <f t="shared" si="25"/>
        <v>9.1024269459491602E-2</v>
      </c>
      <c r="U146" s="21">
        <f t="shared" si="26"/>
        <v>7.8538130082240531E-2</v>
      </c>
      <c r="V146" s="21">
        <f t="shared" si="27"/>
        <v>1.2486139377251071E-2</v>
      </c>
      <c r="Y146" s="36"/>
      <c r="Z146" s="36"/>
    </row>
    <row r="147" spans="1:26" x14ac:dyDescent="0.25">
      <c r="A147" s="12">
        <v>1882.07</v>
      </c>
      <c r="B147" s="13">
        <v>6</v>
      </c>
      <c r="C147" s="14">
        <v>0.32</v>
      </c>
      <c r="D147" s="13">
        <v>0.43419999999999997</v>
      </c>
      <c r="E147" s="13">
        <v>10.465995039999999</v>
      </c>
      <c r="F147" s="14">
        <f t="shared" si="31"/>
        <v>1882.5416666666563</v>
      </c>
      <c r="G147" s="15">
        <f>G141*6/12+G153*6/12</f>
        <v>3.625</v>
      </c>
      <c r="H147" s="14">
        <f t="shared" si="28"/>
        <v>174.67999870177661</v>
      </c>
      <c r="I147" s="14">
        <f t="shared" si="29"/>
        <v>9.3162665974280863</v>
      </c>
      <c r="J147" s="16">
        <f t="shared" si="32"/>
        <v>348.41737402606742</v>
      </c>
      <c r="K147" s="14">
        <f t="shared" si="33"/>
        <v>12.641009239385234</v>
      </c>
      <c r="L147" s="16">
        <f t="shared" si="30"/>
        <v>25.213803967019746</v>
      </c>
      <c r="M147" s="35">
        <f t="shared" si="22"/>
        <v>15.240559761217829</v>
      </c>
      <c r="N147" s="17"/>
      <c r="O147" s="18">
        <f t="shared" si="23"/>
        <v>19.557024129217123</v>
      </c>
      <c r="P147" s="18"/>
      <c r="Q147" s="37">
        <f t="shared" si="24"/>
        <v>9.0931419186626936E-3</v>
      </c>
      <c r="R147" s="15">
        <f t="shared" si="34"/>
        <v>1.0029515068806714</v>
      </c>
      <c r="S147" s="15">
        <f t="shared" si="35"/>
        <v>2.3169038804771618</v>
      </c>
      <c r="T147" s="21">
        <f t="shared" si="25"/>
        <v>8.1088598385693045E-2</v>
      </c>
      <c r="U147" s="21">
        <f t="shared" si="26"/>
        <v>7.45920020030304E-2</v>
      </c>
      <c r="V147" s="21">
        <f t="shared" si="27"/>
        <v>6.4965963826626449E-3</v>
      </c>
      <c r="Y147" s="36"/>
      <c r="Z147" s="36"/>
    </row>
    <row r="148" spans="1:26" x14ac:dyDescent="0.25">
      <c r="A148" s="12">
        <v>1882.08</v>
      </c>
      <c r="B148" s="13">
        <v>6.18</v>
      </c>
      <c r="C148" s="14">
        <v>0.32</v>
      </c>
      <c r="D148" s="13">
        <v>0.43330000000000002</v>
      </c>
      <c r="E148" s="13">
        <v>10.56116033</v>
      </c>
      <c r="F148" s="14">
        <f t="shared" si="31"/>
        <v>1882.6249999999895</v>
      </c>
      <c r="G148" s="15">
        <f>G141*5/12+G153*7/12</f>
        <v>3.6258333333333335</v>
      </c>
      <c r="H148" s="14">
        <f t="shared" si="28"/>
        <v>178.29915853573641</v>
      </c>
      <c r="I148" s="14">
        <f t="shared" si="29"/>
        <v>9.2323188885818208</v>
      </c>
      <c r="J148" s="16">
        <f t="shared" si="32"/>
        <v>357.17073179744148</v>
      </c>
      <c r="K148" s="14">
        <f t="shared" si="33"/>
        <v>12.501136795070323</v>
      </c>
      <c r="L148" s="16">
        <f t="shared" si="30"/>
        <v>25.042407457577902</v>
      </c>
      <c r="M148" s="35">
        <f t="shared" si="22"/>
        <v>15.525429331463036</v>
      </c>
      <c r="N148" s="17"/>
      <c r="O148" s="18">
        <f t="shared" si="23"/>
        <v>19.913629768832692</v>
      </c>
      <c r="P148" s="18"/>
      <c r="Q148" s="37">
        <f t="shared" si="24"/>
        <v>8.0445140503407342E-3</v>
      </c>
      <c r="R148" s="15">
        <f t="shared" si="34"/>
        <v>1.0029522040344336</v>
      </c>
      <c r="S148" s="15">
        <f t="shared" si="35"/>
        <v>2.3028032886110448</v>
      </c>
      <c r="T148" s="21">
        <f t="shared" si="25"/>
        <v>7.8918475339219585E-2</v>
      </c>
      <c r="U148" s="21">
        <f t="shared" si="26"/>
        <v>7.4060927270700239E-2</v>
      </c>
      <c r="V148" s="21">
        <f t="shared" si="27"/>
        <v>4.8575480685193462E-3</v>
      </c>
      <c r="Y148" s="36"/>
      <c r="Z148" s="36"/>
    </row>
    <row r="149" spans="1:26" x14ac:dyDescent="0.25">
      <c r="A149" s="12">
        <v>1882.09</v>
      </c>
      <c r="B149" s="13">
        <v>6.24</v>
      </c>
      <c r="C149" s="14">
        <v>0.32</v>
      </c>
      <c r="D149" s="13">
        <v>0.4325</v>
      </c>
      <c r="E149" s="13">
        <v>10.275745450000001</v>
      </c>
      <c r="F149" s="14">
        <f t="shared" si="31"/>
        <v>1882.7083333333228</v>
      </c>
      <c r="G149" s="15">
        <f>G141*4/12+G153*8/12</f>
        <v>3.6266666666666669</v>
      </c>
      <c r="H149" s="14">
        <f t="shared" si="28"/>
        <v>185.03066363910369</v>
      </c>
      <c r="I149" s="14">
        <f t="shared" si="29"/>
        <v>9.4887519814924968</v>
      </c>
      <c r="J149" s="16">
        <f t="shared" si="32"/>
        <v>372.23935018028658</v>
      </c>
      <c r="K149" s="14">
        <f t="shared" si="33"/>
        <v>12.824641349985953</v>
      </c>
      <c r="L149" s="16">
        <f t="shared" si="30"/>
        <v>25.800243421950952</v>
      </c>
      <c r="M149" s="35">
        <f t="shared" si="22"/>
        <v>16.081106624462326</v>
      </c>
      <c r="N149" s="17"/>
      <c r="O149" s="18">
        <f t="shared" si="23"/>
        <v>20.617194705981763</v>
      </c>
      <c r="P149" s="18"/>
      <c r="Q149" s="37">
        <f t="shared" si="24"/>
        <v>2.413782879711536E-3</v>
      </c>
      <c r="R149" s="15">
        <f t="shared" si="34"/>
        <v>1.0029529011880489</v>
      </c>
      <c r="S149" s="15">
        <f t="shared" si="35"/>
        <v>2.3737521789893026</v>
      </c>
      <c r="T149" s="21">
        <f t="shared" si="25"/>
        <v>7.2144532924365512E-2</v>
      </c>
      <c r="U149" s="21">
        <f t="shared" si="26"/>
        <v>7.1024545572330622E-2</v>
      </c>
      <c r="V149" s="21">
        <f t="shared" si="27"/>
        <v>1.1199873520348902E-3</v>
      </c>
      <c r="Y149" s="36"/>
      <c r="Z149" s="36"/>
    </row>
    <row r="150" spans="1:26" x14ac:dyDescent="0.25">
      <c r="A150" s="12">
        <v>1882.1</v>
      </c>
      <c r="B150" s="13">
        <v>6.07</v>
      </c>
      <c r="C150" s="14">
        <v>0.32</v>
      </c>
      <c r="D150" s="13">
        <v>0.43169999999999997</v>
      </c>
      <c r="E150" s="13">
        <v>10.180580170000001</v>
      </c>
      <c r="F150" s="14">
        <f t="shared" si="31"/>
        <v>1882.7916666666561</v>
      </c>
      <c r="G150" s="15">
        <f>G141*3/12+G153*9/12</f>
        <v>3.6274999999999999</v>
      </c>
      <c r="H150" s="14">
        <f t="shared" si="28"/>
        <v>181.67225925396355</v>
      </c>
      <c r="I150" s="14">
        <f t="shared" si="29"/>
        <v>9.5774502407361339</v>
      </c>
      <c r="J150" s="16">
        <f t="shared" si="32"/>
        <v>367.08864564629056</v>
      </c>
      <c r="K150" s="14">
        <f t="shared" si="33"/>
        <v>12.920578965393089</v>
      </c>
      <c r="L150" s="16">
        <f t="shared" si="30"/>
        <v>26.107441239786429</v>
      </c>
      <c r="M150" s="35">
        <f t="shared" si="22"/>
        <v>15.75558103052656</v>
      </c>
      <c r="N150" s="17"/>
      <c r="O150" s="18">
        <f t="shared" si="23"/>
        <v>20.192326679272206</v>
      </c>
      <c r="P150" s="18"/>
      <c r="Q150" s="37">
        <f t="shared" si="24"/>
        <v>4.945010915350101E-3</v>
      </c>
      <c r="R150" s="15">
        <f t="shared" si="34"/>
        <v>1.0029535983415176</v>
      </c>
      <c r="S150" s="15">
        <f t="shared" si="35"/>
        <v>2.4030163434652692</v>
      </c>
      <c r="T150" s="21">
        <f t="shared" si="25"/>
        <v>7.6154360316408098E-2</v>
      </c>
      <c r="U150" s="21">
        <f t="shared" si="26"/>
        <v>6.9931876531223347E-2</v>
      </c>
      <c r="V150" s="21">
        <f t="shared" si="27"/>
        <v>6.2224837851847514E-3</v>
      </c>
      <c r="Y150" s="36"/>
      <c r="Z150" s="36"/>
    </row>
    <row r="151" spans="1:26" x14ac:dyDescent="0.25">
      <c r="A151" s="12">
        <v>1882.11</v>
      </c>
      <c r="B151" s="13">
        <v>5.81</v>
      </c>
      <c r="C151" s="14">
        <v>0.32</v>
      </c>
      <c r="D151" s="13">
        <v>0.43080000000000002</v>
      </c>
      <c r="E151" s="13">
        <v>10.08541488</v>
      </c>
      <c r="F151" s="14">
        <f t="shared" si="31"/>
        <v>1882.8749999999893</v>
      </c>
      <c r="G151" s="15">
        <f>G141*2/12+G153*10/12</f>
        <v>3.6283333333333334</v>
      </c>
      <c r="H151" s="14">
        <f t="shared" si="28"/>
        <v>175.53140064774414</v>
      </c>
      <c r="I151" s="14">
        <f t="shared" si="29"/>
        <v>9.6678224108912438</v>
      </c>
      <c r="J151" s="16">
        <f t="shared" si="32"/>
        <v>356.30827761445812</v>
      </c>
      <c r="K151" s="14">
        <f t="shared" si="33"/>
        <v>13.015305920662335</v>
      </c>
      <c r="L151" s="16">
        <f t="shared" si="30"/>
        <v>26.419553527763949</v>
      </c>
      <c r="M151" s="35">
        <f t="shared" si="22"/>
        <v>15.192670313165344</v>
      </c>
      <c r="N151" s="17"/>
      <c r="O151" s="18">
        <f t="shared" si="23"/>
        <v>19.466185805701738</v>
      </c>
      <c r="P151" s="18"/>
      <c r="Q151" s="37">
        <f t="shared" si="24"/>
        <v>3.5008618493167359E-3</v>
      </c>
      <c r="R151" s="15">
        <f t="shared" si="34"/>
        <v>1.0029542954948398</v>
      </c>
      <c r="S151" s="15">
        <f t="shared" si="35"/>
        <v>2.4328555595556973</v>
      </c>
      <c r="T151" s="21">
        <f t="shared" si="25"/>
        <v>7.6599919710658382E-2</v>
      </c>
      <c r="U151" s="21">
        <f t="shared" si="26"/>
        <v>6.6094865782868828E-2</v>
      </c>
      <c r="V151" s="21">
        <f t="shared" si="27"/>
        <v>1.0505053927789554E-2</v>
      </c>
      <c r="Y151" s="36"/>
      <c r="Z151" s="36"/>
    </row>
    <row r="152" spans="1:26" x14ac:dyDescent="0.25">
      <c r="A152" s="12">
        <v>1882.12</v>
      </c>
      <c r="B152" s="13">
        <v>5.84</v>
      </c>
      <c r="C152" s="14">
        <v>0.32</v>
      </c>
      <c r="D152" s="13">
        <v>0.43</v>
      </c>
      <c r="E152" s="13">
        <v>9.9903305790000001</v>
      </c>
      <c r="F152" s="14">
        <f t="shared" si="31"/>
        <v>1882.9583333333226</v>
      </c>
      <c r="G152" s="15">
        <f>G141*1/12+G153*11/12</f>
        <v>3.6291666666666669</v>
      </c>
      <c r="H152" s="14">
        <f t="shared" si="28"/>
        <v>178.1170288539258</v>
      </c>
      <c r="I152" s="14">
        <f t="shared" si="29"/>
        <v>9.7598371974753864</v>
      </c>
      <c r="J152" s="16">
        <f t="shared" si="32"/>
        <v>363.2077457059944</v>
      </c>
      <c r="K152" s="14">
        <f t="shared" si="33"/>
        <v>13.11478123410755</v>
      </c>
      <c r="L152" s="16">
        <f t="shared" si="30"/>
        <v>26.743036070818079</v>
      </c>
      <c r="M152" s="35">
        <f t="shared" si="22"/>
        <v>15.382128332081978</v>
      </c>
      <c r="N152" s="17"/>
      <c r="O152" s="18">
        <f t="shared" si="23"/>
        <v>19.704614063292844</v>
      </c>
      <c r="P152" s="18"/>
      <c r="Q152" s="37">
        <f t="shared" si="24"/>
        <v>3.1815143101115995E-3</v>
      </c>
      <c r="R152" s="15">
        <f t="shared" si="34"/>
        <v>1.0029549926480152</v>
      </c>
      <c r="S152" s="15">
        <f t="shared" si="35"/>
        <v>2.4632663671671393</v>
      </c>
      <c r="T152" s="21">
        <f t="shared" si="25"/>
        <v>7.2413094622438168E-2</v>
      </c>
      <c r="U152" s="21">
        <f t="shared" si="26"/>
        <v>6.3652658861443445E-2</v>
      </c>
      <c r="V152" s="21">
        <f t="shared" si="27"/>
        <v>8.7604357609947225E-3</v>
      </c>
      <c r="Y152" s="36"/>
      <c r="Z152" s="36"/>
    </row>
    <row r="153" spans="1:26" x14ac:dyDescent="0.25">
      <c r="A153" s="12">
        <v>1883.01</v>
      </c>
      <c r="B153" s="13">
        <v>5.81</v>
      </c>
      <c r="C153" s="14">
        <v>0.32079999999999997</v>
      </c>
      <c r="D153" s="13">
        <v>0.42749999999999999</v>
      </c>
      <c r="E153" s="13">
        <v>9.9903305790000001</v>
      </c>
      <c r="F153" s="14">
        <f t="shared" si="31"/>
        <v>1883.0416666666558</v>
      </c>
      <c r="G153" s="15">
        <v>3.63</v>
      </c>
      <c r="H153" s="14">
        <f t="shared" si="28"/>
        <v>177.20204411666248</v>
      </c>
      <c r="I153" s="14">
        <f t="shared" si="29"/>
        <v>9.784236790469075</v>
      </c>
      <c r="J153" s="16">
        <f t="shared" si="32"/>
        <v>363.00458155599898</v>
      </c>
      <c r="K153" s="14">
        <f t="shared" si="33"/>
        <v>13.038532506002273</v>
      </c>
      <c r="L153" s="16">
        <f t="shared" si="30"/>
        <v>26.70988960674519</v>
      </c>
      <c r="M153" s="35">
        <f t="shared" si="22"/>
        <v>15.270259119098577</v>
      </c>
      <c r="N153" s="17"/>
      <c r="O153" s="18">
        <f t="shared" si="23"/>
        <v>19.556713466650177</v>
      </c>
      <c r="P153" s="18"/>
      <c r="Q153" s="37">
        <f t="shared" si="24"/>
        <v>3.6494449665530337E-3</v>
      </c>
      <c r="R153" s="15">
        <f t="shared" si="34"/>
        <v>1.0030943156162713</v>
      </c>
      <c r="S153" s="15">
        <f t="shared" si="35"/>
        <v>2.4705453011722214</v>
      </c>
      <c r="T153" s="21">
        <f t="shared" si="25"/>
        <v>7.0838011350811136E-2</v>
      </c>
      <c r="U153" s="21">
        <f t="shared" si="26"/>
        <v>5.9651685724352754E-2</v>
      </c>
      <c r="V153" s="21">
        <f t="shared" si="27"/>
        <v>1.1186325626458382E-2</v>
      </c>
      <c r="Y153" s="36"/>
      <c r="Z153" s="36"/>
    </row>
    <row r="154" spans="1:26" x14ac:dyDescent="0.25">
      <c r="A154" s="12">
        <v>1883.02</v>
      </c>
      <c r="B154" s="13">
        <v>5.68</v>
      </c>
      <c r="C154" s="14">
        <v>0.32169999999999999</v>
      </c>
      <c r="D154" s="13">
        <v>0.42499999999999999</v>
      </c>
      <c r="E154" s="13">
        <v>10.08541488</v>
      </c>
      <c r="F154" s="14">
        <f t="shared" si="31"/>
        <v>1883.1249999999891</v>
      </c>
      <c r="G154" s="15">
        <f>G153*11/12+G165*1/12</f>
        <v>3.6291666666666669</v>
      </c>
      <c r="H154" s="14">
        <f t="shared" si="28"/>
        <v>171.60384779331955</v>
      </c>
      <c r="I154" s="14">
        <f t="shared" si="29"/>
        <v>9.7191827174491028</v>
      </c>
      <c r="J154" s="16">
        <f t="shared" si="32"/>
        <v>353.19565449459367</v>
      </c>
      <c r="K154" s="14">
        <f t="shared" si="33"/>
        <v>12.840076639464931</v>
      </c>
      <c r="L154" s="16">
        <f t="shared" si="30"/>
        <v>26.427491753556748</v>
      </c>
      <c r="M154" s="35">
        <f t="shared" si="22"/>
        <v>14.757590146176227</v>
      </c>
      <c r="N154" s="17"/>
      <c r="O154" s="18">
        <f t="shared" si="23"/>
        <v>18.898222188468392</v>
      </c>
      <c r="P154" s="18"/>
      <c r="Q154" s="37">
        <f t="shared" si="24"/>
        <v>4.730537555653086E-3</v>
      </c>
      <c r="R154" s="15">
        <f t="shared" si="34"/>
        <v>1.0030936238807047</v>
      </c>
      <c r="S154" s="15">
        <f t="shared" si="35"/>
        <v>2.4548258166309074</v>
      </c>
      <c r="T154" s="21">
        <f t="shared" si="25"/>
        <v>7.0953710792271751E-2</v>
      </c>
      <c r="U154" s="21">
        <f t="shared" si="26"/>
        <v>5.9426127509803583E-2</v>
      </c>
      <c r="V154" s="21">
        <f t="shared" si="27"/>
        <v>1.1527583282468168E-2</v>
      </c>
      <c r="Y154" s="36"/>
      <c r="Z154" s="36"/>
    </row>
    <row r="155" spans="1:26" x14ac:dyDescent="0.25">
      <c r="A155" s="12">
        <v>1883.03</v>
      </c>
      <c r="B155" s="13">
        <v>5.75</v>
      </c>
      <c r="C155" s="14">
        <v>0.32250000000000001</v>
      </c>
      <c r="D155" s="13">
        <v>0.42249999999999999</v>
      </c>
      <c r="E155" s="13">
        <v>9.9903305790000001</v>
      </c>
      <c r="F155" s="14">
        <f t="shared" si="31"/>
        <v>1883.2083333333223</v>
      </c>
      <c r="G155" s="15">
        <f>G153*10/12+G165*2/12</f>
        <v>3.6283333333333334</v>
      </c>
      <c r="H155" s="14">
        <f t="shared" si="28"/>
        <v>175.37207464213586</v>
      </c>
      <c r="I155" s="14">
        <f t="shared" si="29"/>
        <v>9.8360859255806616</v>
      </c>
      <c r="J155" s="16">
        <f t="shared" si="32"/>
        <v>362.6384881072135</v>
      </c>
      <c r="K155" s="14">
        <f t="shared" si="33"/>
        <v>12.886035049791721</v>
      </c>
      <c r="L155" s="16">
        <f t="shared" si="30"/>
        <v>26.646045430486556</v>
      </c>
      <c r="M155" s="35">
        <f t="shared" si="22"/>
        <v>15.051254121401643</v>
      </c>
      <c r="N155" s="17"/>
      <c r="O155" s="18">
        <f t="shared" si="23"/>
        <v>19.273105236150059</v>
      </c>
      <c r="P155" s="18"/>
      <c r="Q155" s="37">
        <f t="shared" si="24"/>
        <v>2.4952795648935377E-3</v>
      </c>
      <c r="R155" s="15">
        <f t="shared" si="34"/>
        <v>1.0030929321452842</v>
      </c>
      <c r="S155" s="15">
        <f t="shared" si="35"/>
        <v>2.4858565356826419</v>
      </c>
      <c r="T155" s="21">
        <f t="shared" si="25"/>
        <v>6.716270953053316E-2</v>
      </c>
      <c r="U155" s="21">
        <f t="shared" si="26"/>
        <v>6.1016058027777653E-2</v>
      </c>
      <c r="V155" s="21">
        <f t="shared" si="27"/>
        <v>6.1466515027555069E-3</v>
      </c>
      <c r="Y155" s="36"/>
      <c r="Z155" s="36"/>
    </row>
    <row r="156" spans="1:26" x14ac:dyDescent="0.25">
      <c r="A156" s="12">
        <v>1883.04</v>
      </c>
      <c r="B156" s="13">
        <v>5.87</v>
      </c>
      <c r="C156" s="14">
        <v>0.32329999999999998</v>
      </c>
      <c r="D156" s="13">
        <v>0.42</v>
      </c>
      <c r="E156" s="13">
        <v>9.8951652889999995</v>
      </c>
      <c r="F156" s="14">
        <f t="shared" si="31"/>
        <v>1883.2916666666556</v>
      </c>
      <c r="G156" s="15">
        <f>G153*9/12+G165*3/12</f>
        <v>3.6274999999999999</v>
      </c>
      <c r="H156" s="14">
        <f t="shared" si="28"/>
        <v>180.75382752709473</v>
      </c>
      <c r="I156" s="14">
        <f t="shared" si="29"/>
        <v>9.9553172810067654</v>
      </c>
      <c r="J156" s="16">
        <f t="shared" si="32"/>
        <v>375.48248945757393</v>
      </c>
      <c r="K156" s="14">
        <f t="shared" si="33"/>
        <v>12.932982548787015</v>
      </c>
      <c r="L156" s="16">
        <f t="shared" si="30"/>
        <v>26.865868070218237</v>
      </c>
      <c r="M156" s="35">
        <f t="shared" si="22"/>
        <v>15.48206722203668</v>
      </c>
      <c r="N156" s="17"/>
      <c r="O156" s="18">
        <f t="shared" si="23"/>
        <v>19.821692820458171</v>
      </c>
      <c r="P156" s="18"/>
      <c r="Q156" s="37">
        <f t="shared" si="24"/>
        <v>-2.7539500508171055E-4</v>
      </c>
      <c r="R156" s="15">
        <f t="shared" si="34"/>
        <v>1.0030922404100109</v>
      </c>
      <c r="S156" s="15">
        <f t="shared" si="35"/>
        <v>2.5175264230135626</v>
      </c>
      <c r="T156" s="21">
        <f t="shared" si="25"/>
        <v>6.5166438210078059E-2</v>
      </c>
      <c r="U156" s="21">
        <f t="shared" si="26"/>
        <v>6.1341614895081609E-2</v>
      </c>
      <c r="V156" s="21">
        <f t="shared" si="27"/>
        <v>3.8248233149964506E-3</v>
      </c>
      <c r="Y156" s="36"/>
      <c r="Z156" s="36"/>
    </row>
    <row r="157" spans="1:26" x14ac:dyDescent="0.25">
      <c r="A157" s="12">
        <v>1883.05</v>
      </c>
      <c r="B157" s="13">
        <v>5.77</v>
      </c>
      <c r="C157" s="14">
        <v>0.32419999999999999</v>
      </c>
      <c r="D157" s="13">
        <v>0.41749999999999998</v>
      </c>
      <c r="E157" s="13">
        <v>9.8000000000000007</v>
      </c>
      <c r="F157" s="14">
        <f t="shared" si="31"/>
        <v>1883.3749999999889</v>
      </c>
      <c r="G157" s="15">
        <f>G153*8/12+G165*4/12</f>
        <v>3.6266666666666669</v>
      </c>
      <c r="H157" s="14">
        <f t="shared" si="28"/>
        <v>179.39989795918368</v>
      </c>
      <c r="I157" s="14">
        <f t="shared" si="29"/>
        <v>10.079973469387756</v>
      </c>
      <c r="J157" s="16">
        <f t="shared" si="32"/>
        <v>374.41489168466074</v>
      </c>
      <c r="K157" s="14">
        <f t="shared" si="33"/>
        <v>12.980841836734694</v>
      </c>
      <c r="L157" s="16">
        <f t="shared" si="30"/>
        <v>27.091545455519213</v>
      </c>
      <c r="M157" s="35">
        <f t="shared" si="22"/>
        <v>15.335497637337072</v>
      </c>
      <c r="N157" s="17"/>
      <c r="O157" s="18">
        <f t="shared" si="23"/>
        <v>19.632642919503549</v>
      </c>
      <c r="P157" s="18"/>
      <c r="Q157" s="37">
        <f t="shared" si="24"/>
        <v>1.5315856185122018E-3</v>
      </c>
      <c r="R157" s="15">
        <f t="shared" si="34"/>
        <v>1.0030915486748841</v>
      </c>
      <c r="S157" s="15">
        <f t="shared" si="35"/>
        <v>2.5498338701624506</v>
      </c>
      <c r="T157" s="21">
        <f t="shared" si="25"/>
        <v>5.7396602854010936E-2</v>
      </c>
      <c r="U157" s="21">
        <f t="shared" si="26"/>
        <v>6.167323542397618E-2</v>
      </c>
      <c r="V157" s="21">
        <f t="shared" si="27"/>
        <v>-4.2766325699652441E-3</v>
      </c>
      <c r="Y157" s="36"/>
      <c r="Z157" s="36"/>
    </row>
    <row r="158" spans="1:26" x14ac:dyDescent="0.25">
      <c r="A158" s="12">
        <v>1883.06</v>
      </c>
      <c r="B158" s="13">
        <v>5.82</v>
      </c>
      <c r="C158" s="14">
        <v>0.32500000000000001</v>
      </c>
      <c r="D158" s="13">
        <v>0.41499999999999998</v>
      </c>
      <c r="E158" s="13">
        <v>9.5145851239999999</v>
      </c>
      <c r="F158" s="14">
        <f t="shared" si="31"/>
        <v>1883.4583333333221</v>
      </c>
      <c r="G158" s="15">
        <f>G153*7/12+G165*5/12</f>
        <v>3.6258333333333335</v>
      </c>
      <c r="H158" s="14">
        <f t="shared" si="28"/>
        <v>186.38269319035422</v>
      </c>
      <c r="I158" s="14">
        <f t="shared" si="29"/>
        <v>10.407968262347959</v>
      </c>
      <c r="J158" s="16">
        <f t="shared" si="32"/>
        <v>390.79842411344714</v>
      </c>
      <c r="K158" s="14">
        <f t="shared" si="33"/>
        <v>13.290174858075085</v>
      </c>
      <c r="L158" s="16">
        <f t="shared" si="30"/>
        <v>27.866210654137554</v>
      </c>
      <c r="M158" s="35">
        <f t="shared" si="22"/>
        <v>15.903388388583799</v>
      </c>
      <c r="N158" s="17"/>
      <c r="O158" s="18">
        <f t="shared" si="23"/>
        <v>20.356448023345443</v>
      </c>
      <c r="P158" s="18"/>
      <c r="Q158" s="37">
        <f t="shared" si="24"/>
        <v>-7.5976968980641379E-4</v>
      </c>
      <c r="R158" s="15">
        <f t="shared" si="34"/>
        <v>1.0030908569399042</v>
      </c>
      <c r="S158" s="15">
        <f t="shared" si="35"/>
        <v>2.634442213616405</v>
      </c>
      <c r="T158" s="21">
        <f t="shared" si="25"/>
        <v>5.0884397746418841E-2</v>
      </c>
      <c r="U158" s="21">
        <f t="shared" si="26"/>
        <v>6.126186231879216E-2</v>
      </c>
      <c r="V158" s="21">
        <f t="shared" si="27"/>
        <v>-1.0377464572373318E-2</v>
      </c>
      <c r="Y158" s="36"/>
      <c r="Z158" s="36"/>
    </row>
    <row r="159" spans="1:26" x14ac:dyDescent="0.25">
      <c r="A159" s="12">
        <v>1883.07</v>
      </c>
      <c r="B159" s="13">
        <v>5.73</v>
      </c>
      <c r="C159" s="14">
        <v>0.32579999999999998</v>
      </c>
      <c r="D159" s="13">
        <v>0.41249999999999998</v>
      </c>
      <c r="E159" s="13">
        <v>9.3242545450000005</v>
      </c>
      <c r="F159" s="14">
        <f t="shared" si="31"/>
        <v>1883.5416666666554</v>
      </c>
      <c r="G159" s="15">
        <f>G153*6/12+G165*6/12</f>
        <v>3.625</v>
      </c>
      <c r="H159" s="14">
        <f t="shared" si="28"/>
        <v>187.24617518472093</v>
      </c>
      <c r="I159" s="14">
        <f t="shared" si="29"/>
        <v>10.646562630921828</v>
      </c>
      <c r="J159" s="16">
        <f t="shared" si="32"/>
        <v>394.46919981228956</v>
      </c>
      <c r="K159" s="14">
        <f t="shared" si="33"/>
        <v>13.479763920366034</v>
      </c>
      <c r="L159" s="16">
        <f t="shared" si="30"/>
        <v>28.397651818947541</v>
      </c>
      <c r="M159" s="35">
        <f t="shared" si="22"/>
        <v>15.948783127017027</v>
      </c>
      <c r="N159" s="17"/>
      <c r="O159" s="18">
        <f t="shared" si="23"/>
        <v>20.410434017234639</v>
      </c>
      <c r="P159" s="18"/>
      <c r="Q159" s="37">
        <f t="shared" si="24"/>
        <v>-2.893784310230893E-3</v>
      </c>
      <c r="R159" s="15">
        <f t="shared" si="34"/>
        <v>1.0030901652050708</v>
      </c>
      <c r="S159" s="15">
        <f t="shared" si="35"/>
        <v>2.6965264444908019</v>
      </c>
      <c r="T159" s="21">
        <f t="shared" si="25"/>
        <v>4.2886011694533099E-2</v>
      </c>
      <c r="U159" s="21">
        <f t="shared" si="26"/>
        <v>6.1912515956893621E-2</v>
      </c>
      <c r="V159" s="21">
        <f t="shared" si="27"/>
        <v>-1.9026504262360522E-2</v>
      </c>
      <c r="Y159" s="36"/>
      <c r="Z159" s="36"/>
    </row>
    <row r="160" spans="1:26" x14ac:dyDescent="0.25">
      <c r="A160" s="12">
        <v>1883.08</v>
      </c>
      <c r="B160" s="13">
        <v>5.47</v>
      </c>
      <c r="C160" s="14">
        <v>0.32669999999999999</v>
      </c>
      <c r="D160" s="13">
        <v>0.41</v>
      </c>
      <c r="E160" s="13">
        <v>9.3242545450000005</v>
      </c>
      <c r="F160" s="14">
        <f t="shared" si="31"/>
        <v>1883.6249999999886</v>
      </c>
      <c r="G160" s="15">
        <f>G153*5/12+G165*7/12</f>
        <v>3.6241666666666665</v>
      </c>
      <c r="H160" s="14">
        <f t="shared" si="28"/>
        <v>178.74983913794472</v>
      </c>
      <c r="I160" s="14">
        <f t="shared" si="29"/>
        <v>10.675973024929899</v>
      </c>
      <c r="J160" s="16">
        <f t="shared" si="32"/>
        <v>378.44431883736701</v>
      </c>
      <c r="K160" s="14">
        <f t="shared" si="33"/>
        <v>13.398068381454724</v>
      </c>
      <c r="L160" s="16">
        <f t="shared" si="30"/>
        <v>28.366027554537567</v>
      </c>
      <c r="M160" s="35">
        <f t="shared" si="22"/>
        <v>15.196810876629851</v>
      </c>
      <c r="N160" s="17"/>
      <c r="O160" s="18">
        <f t="shared" si="23"/>
        <v>19.448085508176295</v>
      </c>
      <c r="P160" s="18"/>
      <c r="Q160" s="37">
        <f t="shared" si="24"/>
        <v>2.1712055410356979E-4</v>
      </c>
      <c r="R160" s="15">
        <f t="shared" si="34"/>
        <v>1.0030894734703844</v>
      </c>
      <c r="S160" s="15">
        <f t="shared" si="35"/>
        <v>2.7048591566841207</v>
      </c>
      <c r="T160" s="21">
        <f t="shared" si="25"/>
        <v>4.943056978393856E-2</v>
      </c>
      <c r="U160" s="21">
        <f t="shared" si="26"/>
        <v>6.6236070497677879E-2</v>
      </c>
      <c r="V160" s="21">
        <f t="shared" si="27"/>
        <v>-1.6805500713739319E-2</v>
      </c>
      <c r="Y160" s="36"/>
      <c r="Z160" s="36"/>
    </row>
    <row r="161" spans="1:26" x14ac:dyDescent="0.25">
      <c r="A161" s="12">
        <v>1883.09</v>
      </c>
      <c r="B161" s="13">
        <v>5.53</v>
      </c>
      <c r="C161" s="14">
        <v>0.32750000000000001</v>
      </c>
      <c r="D161" s="13">
        <v>0.40749999999999997</v>
      </c>
      <c r="E161" s="13">
        <v>9.229089256</v>
      </c>
      <c r="F161" s="14">
        <f t="shared" si="31"/>
        <v>1883.7083333333219</v>
      </c>
      <c r="G161" s="15">
        <f>G153*4/12+G165*8/12</f>
        <v>3.6233333333333335</v>
      </c>
      <c r="H161" s="14">
        <f t="shared" si="28"/>
        <v>182.57391962100235</v>
      </c>
      <c r="I161" s="14">
        <f t="shared" si="29"/>
        <v>10.812469923305294</v>
      </c>
      <c r="J161" s="16">
        <f t="shared" si="32"/>
        <v>388.44821418893855</v>
      </c>
      <c r="K161" s="14">
        <f t="shared" si="33"/>
        <v>13.453683950372234</v>
      </c>
      <c r="L161" s="16">
        <f t="shared" si="30"/>
        <v>28.624348513922683</v>
      </c>
      <c r="M161" s="35">
        <f t="shared" si="22"/>
        <v>15.494692425793458</v>
      </c>
      <c r="N161" s="17"/>
      <c r="O161" s="18">
        <f t="shared" si="23"/>
        <v>19.828736618724491</v>
      </c>
      <c r="P161" s="18"/>
      <c r="Q161" s="37">
        <f t="shared" si="24"/>
        <v>-2.0348484115957077E-3</v>
      </c>
      <c r="R161" s="15">
        <f t="shared" si="34"/>
        <v>1.0030887817358447</v>
      </c>
      <c r="S161" s="15">
        <f t="shared" si="35"/>
        <v>2.741192934805083</v>
      </c>
      <c r="T161" s="21">
        <f t="shared" si="25"/>
        <v>5.0166423843972296E-2</v>
      </c>
      <c r="U161" s="21">
        <f t="shared" si="26"/>
        <v>6.0899350444703071E-2</v>
      </c>
      <c r="V161" s="21">
        <f t="shared" si="27"/>
        <v>-1.0732926600730774E-2</v>
      </c>
      <c r="Y161" s="36"/>
      <c r="Z161" s="36"/>
    </row>
    <row r="162" spans="1:26" x14ac:dyDescent="0.25">
      <c r="A162" s="12">
        <v>1883.1</v>
      </c>
      <c r="B162" s="13">
        <v>5.38</v>
      </c>
      <c r="C162" s="14">
        <v>0.32829999999999998</v>
      </c>
      <c r="D162" s="13">
        <v>0.40500000000000003</v>
      </c>
      <c r="E162" s="13">
        <v>9.229089256</v>
      </c>
      <c r="F162" s="14">
        <f t="shared" si="31"/>
        <v>1883.7916666666551</v>
      </c>
      <c r="G162" s="15">
        <f>G153*3/12+G165*9/12</f>
        <v>3.6225000000000001</v>
      </c>
      <c r="H162" s="14">
        <f t="shared" si="28"/>
        <v>177.62164332025182</v>
      </c>
      <c r="I162" s="14">
        <f t="shared" si="29"/>
        <v>10.83888206357596</v>
      </c>
      <c r="J162" s="16">
        <f t="shared" si="32"/>
        <v>379.83339747974833</v>
      </c>
      <c r="K162" s="14">
        <f t="shared" si="33"/>
        <v>13.371146012026392</v>
      </c>
      <c r="L162" s="16">
        <f t="shared" si="30"/>
        <v>28.593406315854661</v>
      </c>
      <c r="M162" s="35">
        <f t="shared" si="22"/>
        <v>15.048056270223842</v>
      </c>
      <c r="N162" s="17"/>
      <c r="O162" s="18">
        <f t="shared" si="23"/>
        <v>19.259308186439711</v>
      </c>
      <c r="P162" s="18"/>
      <c r="Q162" s="37">
        <f t="shared" si="24"/>
        <v>2.1206134844089369E-3</v>
      </c>
      <c r="R162" s="15">
        <f t="shared" si="34"/>
        <v>1.0030880900014516</v>
      </c>
      <c r="S162" s="15">
        <f t="shared" si="35"/>
        <v>2.7496598814765356</v>
      </c>
      <c r="T162" s="21">
        <f t="shared" si="25"/>
        <v>5.4719040933593588E-2</v>
      </c>
      <c r="U162" s="21">
        <f t="shared" si="26"/>
        <v>5.9550858290052133E-2</v>
      </c>
      <c r="V162" s="21">
        <f t="shared" si="27"/>
        <v>-4.8318173564585454E-3</v>
      </c>
      <c r="Y162" s="36"/>
      <c r="Z162" s="36"/>
    </row>
    <row r="163" spans="1:26" x14ac:dyDescent="0.25">
      <c r="A163" s="12">
        <v>1883.11</v>
      </c>
      <c r="B163" s="13">
        <v>5.46</v>
      </c>
      <c r="C163" s="14">
        <v>0.32919999999999999</v>
      </c>
      <c r="D163" s="13">
        <v>0.40250000000000002</v>
      </c>
      <c r="E163" s="13">
        <v>9.1340049590000003</v>
      </c>
      <c r="F163" s="14">
        <f t="shared" si="31"/>
        <v>1883.8749999999884</v>
      </c>
      <c r="G163" s="15">
        <f>G153*2/12+G165*10/12</f>
        <v>3.621666666666667</v>
      </c>
      <c r="H163" s="14">
        <f t="shared" si="28"/>
        <v>182.13937998366706</v>
      </c>
      <c r="I163" s="14">
        <f t="shared" si="29"/>
        <v>10.981736976304614</v>
      </c>
      <c r="J163" s="16">
        <f t="shared" si="32"/>
        <v>391.45129362144439</v>
      </c>
      <c r="K163" s="14">
        <f t="shared" si="33"/>
        <v>13.426941473154944</v>
      </c>
      <c r="L163" s="16">
        <f t="shared" si="30"/>
        <v>28.856986388760323</v>
      </c>
      <c r="M163" s="35">
        <f t="shared" si="22"/>
        <v>15.40821814244887</v>
      </c>
      <c r="N163" s="17"/>
      <c r="O163" s="18">
        <f t="shared" si="23"/>
        <v>19.720544543933173</v>
      </c>
      <c r="P163" s="18"/>
      <c r="Q163" s="37">
        <f t="shared" si="24"/>
        <v>2.6325881891270456E-3</v>
      </c>
      <c r="R163" s="15">
        <f t="shared" si="34"/>
        <v>1.0030873982672053</v>
      </c>
      <c r="S163" s="15">
        <f t="shared" si="35"/>
        <v>2.7868632216408189</v>
      </c>
      <c r="T163" s="21">
        <f t="shared" si="25"/>
        <v>5.6424677914184596E-2</v>
      </c>
      <c r="U163" s="21">
        <f t="shared" si="26"/>
        <v>6.1280485508864002E-2</v>
      </c>
      <c r="V163" s="21">
        <f t="shared" si="27"/>
        <v>-4.8558075946794066E-3</v>
      </c>
      <c r="Y163" s="36"/>
      <c r="Z163" s="36"/>
    </row>
    <row r="164" spans="1:26" x14ac:dyDescent="0.25">
      <c r="A164" s="12">
        <v>1883.12</v>
      </c>
      <c r="B164" s="13">
        <v>5.34</v>
      </c>
      <c r="C164" s="14">
        <v>0.33</v>
      </c>
      <c r="D164" s="13">
        <v>0.4</v>
      </c>
      <c r="E164" s="13">
        <v>9.229089256</v>
      </c>
      <c r="F164" s="14">
        <f t="shared" si="31"/>
        <v>1883.9583333333217</v>
      </c>
      <c r="G164" s="15">
        <f>G153*1/12+G165*11/12</f>
        <v>3.6208333333333336</v>
      </c>
      <c r="H164" s="14">
        <f t="shared" si="28"/>
        <v>176.30103630671834</v>
      </c>
      <c r="I164" s="14">
        <f t="shared" si="29"/>
        <v>10.895007861651134</v>
      </c>
      <c r="J164" s="16">
        <f t="shared" si="32"/>
        <v>380.85489335369545</v>
      </c>
      <c r="K164" s="14">
        <f t="shared" si="33"/>
        <v>13.206070135334709</v>
      </c>
      <c r="L164" s="16">
        <f t="shared" si="30"/>
        <v>28.528456430988424</v>
      </c>
      <c r="M164" s="35">
        <f t="shared" si="22"/>
        <v>14.896403941887167</v>
      </c>
      <c r="N164" s="17"/>
      <c r="O164" s="18">
        <f t="shared" si="23"/>
        <v>19.066539273012445</v>
      </c>
      <c r="P164" s="18"/>
      <c r="Q164" s="37">
        <f t="shared" si="24"/>
        <v>3.5706001324259107E-3</v>
      </c>
      <c r="R164" s="15">
        <f t="shared" si="34"/>
        <v>1.0030867065331059</v>
      </c>
      <c r="S164" s="15">
        <f t="shared" si="35"/>
        <v>2.7666665895248732</v>
      </c>
      <c r="T164" s="21">
        <f t="shared" si="25"/>
        <v>5.7475353446503341E-2</v>
      </c>
      <c r="U164" s="21">
        <f t="shared" si="26"/>
        <v>6.3844100093285894E-2</v>
      </c>
      <c r="V164" s="21">
        <f t="shared" si="27"/>
        <v>-6.3687466467825526E-3</v>
      </c>
      <c r="Y164" s="36"/>
      <c r="Z164" s="36"/>
    </row>
    <row r="165" spans="1:26" x14ac:dyDescent="0.25">
      <c r="A165" s="12">
        <v>1884.01</v>
      </c>
      <c r="B165" s="13">
        <v>5.18</v>
      </c>
      <c r="C165" s="14">
        <v>0.32829999999999998</v>
      </c>
      <c r="D165" s="13">
        <v>0.39250000000000002</v>
      </c>
      <c r="E165" s="13">
        <v>9.229089256</v>
      </c>
      <c r="F165" s="14">
        <f t="shared" si="31"/>
        <v>1884.0416666666549</v>
      </c>
      <c r="G165" s="15">
        <v>3.62</v>
      </c>
      <c r="H165" s="14">
        <f t="shared" si="28"/>
        <v>171.01860825258447</v>
      </c>
      <c r="I165" s="14">
        <f t="shared" si="29"/>
        <v>10.83888206357596</v>
      </c>
      <c r="J165" s="16">
        <f t="shared" si="32"/>
        <v>371.39473833261121</v>
      </c>
      <c r="K165" s="14">
        <f t="shared" si="33"/>
        <v>12.958456320297183</v>
      </c>
      <c r="L165" s="16">
        <f t="shared" si="30"/>
        <v>28.141396678677584</v>
      </c>
      <c r="M165" s="35">
        <f t="shared" si="22"/>
        <v>14.432821721970729</v>
      </c>
      <c r="N165" s="17"/>
      <c r="O165" s="18">
        <f t="shared" si="23"/>
        <v>18.47845044066656</v>
      </c>
      <c r="P165" s="18"/>
      <c r="Q165" s="37">
        <f t="shared" si="24"/>
        <v>4.2286421889659587E-3</v>
      </c>
      <c r="R165" s="15">
        <f t="shared" si="34"/>
        <v>1.0037103920018629</v>
      </c>
      <c r="S165" s="15">
        <f t="shared" si="35"/>
        <v>2.7752064773616856</v>
      </c>
      <c r="T165" s="21">
        <f t="shared" si="25"/>
        <v>6.1361303636609632E-2</v>
      </c>
      <c r="U165" s="21">
        <f t="shared" si="26"/>
        <v>6.6799644147194748E-2</v>
      </c>
      <c r="V165" s="21">
        <f t="shared" si="27"/>
        <v>-5.4383405105851157E-3</v>
      </c>
      <c r="Y165" s="36"/>
      <c r="Z165" s="36"/>
    </row>
    <row r="166" spans="1:26" x14ac:dyDescent="0.25">
      <c r="A166" s="12">
        <v>1884.02</v>
      </c>
      <c r="B166" s="13">
        <v>5.32</v>
      </c>
      <c r="C166" s="14">
        <v>0.32669999999999999</v>
      </c>
      <c r="D166" s="13">
        <v>0.38500000000000001</v>
      </c>
      <c r="E166" s="13">
        <v>9.229089256</v>
      </c>
      <c r="F166" s="14">
        <f t="shared" si="31"/>
        <v>1884.1249999999882</v>
      </c>
      <c r="G166" s="15">
        <f>G165*11/12+G177*1/12</f>
        <v>3.6116666666666668</v>
      </c>
      <c r="H166" s="14">
        <f t="shared" si="28"/>
        <v>175.64073279995162</v>
      </c>
      <c r="I166" s="14">
        <f t="shared" si="29"/>
        <v>10.786057783034623</v>
      </c>
      <c r="J166" s="16">
        <f t="shared" si="32"/>
        <v>383.38440727424654</v>
      </c>
      <c r="K166" s="14">
        <f t="shared" si="33"/>
        <v>12.710842505259656</v>
      </c>
      <c r="L166" s="16">
        <f t="shared" si="30"/>
        <v>27.744924210636263</v>
      </c>
      <c r="M166" s="35">
        <f t="shared" si="22"/>
        <v>14.80596022881671</v>
      </c>
      <c r="N166" s="17"/>
      <c r="O166" s="18">
        <f t="shared" si="23"/>
        <v>18.96024883164489</v>
      </c>
      <c r="P166" s="18"/>
      <c r="Q166" s="37">
        <f t="shared" si="24"/>
        <v>2.5658227261833311E-3</v>
      </c>
      <c r="R166" s="15">
        <f t="shared" si="34"/>
        <v>1.0037037188195472</v>
      </c>
      <c r="S166" s="15">
        <f t="shared" si="35"/>
        <v>2.7855035812788063</v>
      </c>
      <c r="T166" s="21">
        <f t="shared" si="25"/>
        <v>6.1427589579871267E-2</v>
      </c>
      <c r="U166" s="21">
        <f t="shared" si="26"/>
        <v>6.8402515600217706E-2</v>
      </c>
      <c r="V166" s="21">
        <f t="shared" si="27"/>
        <v>-6.9749260203464392E-3</v>
      </c>
      <c r="Y166" s="36"/>
      <c r="Z166" s="36"/>
    </row>
    <row r="167" spans="1:26" x14ac:dyDescent="0.25">
      <c r="A167" s="12">
        <v>1884.03</v>
      </c>
      <c r="B167" s="13">
        <v>5.3</v>
      </c>
      <c r="C167" s="14">
        <v>0.32500000000000001</v>
      </c>
      <c r="D167" s="13">
        <v>0.3775</v>
      </c>
      <c r="E167" s="13">
        <v>9.229089256</v>
      </c>
      <c r="F167" s="14">
        <f t="shared" si="31"/>
        <v>1884.2083333333214</v>
      </c>
      <c r="G167" s="15">
        <f>G165*10/12+G177*2/12</f>
        <v>3.6033333333333335</v>
      </c>
      <c r="H167" s="14">
        <f t="shared" si="28"/>
        <v>174.98042929318487</v>
      </c>
      <c r="I167" s="14">
        <f t="shared" si="29"/>
        <v>10.72993198495945</v>
      </c>
      <c r="J167" s="16">
        <f t="shared" si="32"/>
        <v>383.89486583656344</v>
      </c>
      <c r="K167" s="14">
        <f t="shared" si="33"/>
        <v>12.463228690222131</v>
      </c>
      <c r="L167" s="16">
        <f t="shared" si="30"/>
        <v>27.343455066660891</v>
      </c>
      <c r="M167" s="35">
        <f t="shared" si="22"/>
        <v>14.73602345401447</v>
      </c>
      <c r="N167" s="17"/>
      <c r="O167" s="18">
        <f t="shared" si="23"/>
        <v>18.875642451992515</v>
      </c>
      <c r="P167" s="18"/>
      <c r="Q167" s="37">
        <f t="shared" si="24"/>
        <v>2.9697008462466201E-3</v>
      </c>
      <c r="R167" s="15">
        <f t="shared" si="34"/>
        <v>1.0036970457842034</v>
      </c>
      <c r="S167" s="15">
        <f t="shared" si="35"/>
        <v>2.7958203033147049</v>
      </c>
      <c r="T167" s="21">
        <f t="shared" si="25"/>
        <v>6.7913097106354625E-2</v>
      </c>
      <c r="U167" s="21">
        <f t="shared" si="26"/>
        <v>7.1568922197797535E-2</v>
      </c>
      <c r="V167" s="21">
        <f t="shared" si="27"/>
        <v>-3.6558250914429102E-3</v>
      </c>
      <c r="Y167" s="36"/>
      <c r="Z167" s="36"/>
    </row>
    <row r="168" spans="1:26" x14ac:dyDescent="0.25">
      <c r="A168" s="12">
        <v>1884.04</v>
      </c>
      <c r="B168" s="13">
        <v>5.0599999999999996</v>
      </c>
      <c r="C168" s="14">
        <v>0.32329999999999998</v>
      </c>
      <c r="D168" s="13">
        <v>0.37</v>
      </c>
      <c r="E168" s="13">
        <v>9.0388396689999997</v>
      </c>
      <c r="F168" s="14">
        <f t="shared" si="31"/>
        <v>1884.2916666666547</v>
      </c>
      <c r="G168" s="15">
        <f>G165*9/12+G177*3/12</f>
        <v>3.5949999999999998</v>
      </c>
      <c r="H168" s="14">
        <f t="shared" si="28"/>
        <v>170.57300012608513</v>
      </c>
      <c r="I168" s="14">
        <f t="shared" si="29"/>
        <v>10.898468565368244</v>
      </c>
      <c r="J168" s="16">
        <f t="shared" si="32"/>
        <v>376.21781347379164</v>
      </c>
      <c r="K168" s="14">
        <f t="shared" si="33"/>
        <v>12.472729258231521</v>
      </c>
      <c r="L168" s="16">
        <f t="shared" si="30"/>
        <v>27.509998218439307</v>
      </c>
      <c r="M168" s="35">
        <f t="shared" si="22"/>
        <v>14.353453682579474</v>
      </c>
      <c r="N168" s="17"/>
      <c r="O168" s="18">
        <f t="shared" si="23"/>
        <v>18.395357641018055</v>
      </c>
      <c r="P168" s="18"/>
      <c r="Q168" s="37">
        <f t="shared" si="24"/>
        <v>4.3444054785742731E-3</v>
      </c>
      <c r="R168" s="15">
        <f t="shared" si="34"/>
        <v>1.003690372895923</v>
      </c>
      <c r="S168" s="15">
        <f t="shared" si="35"/>
        <v>2.865220590486206</v>
      </c>
      <c r="T168" s="21">
        <f t="shared" si="25"/>
        <v>7.1949238312908781E-2</v>
      </c>
      <c r="U168" s="21">
        <f t="shared" si="26"/>
        <v>6.9447376007533146E-2</v>
      </c>
      <c r="V168" s="21">
        <f t="shared" si="27"/>
        <v>2.501862305375635E-3</v>
      </c>
      <c r="Y168" s="36"/>
      <c r="Z168" s="36"/>
    </row>
    <row r="169" spans="1:26" x14ac:dyDescent="0.25">
      <c r="A169" s="12">
        <v>1884.05</v>
      </c>
      <c r="B169" s="13">
        <v>4.6500000000000004</v>
      </c>
      <c r="C169" s="14">
        <v>0.32169999999999999</v>
      </c>
      <c r="D169" s="13">
        <v>0.36249999999999999</v>
      </c>
      <c r="E169" s="13">
        <v>8.8485090910000004</v>
      </c>
      <c r="F169" s="14">
        <f t="shared" si="31"/>
        <v>1884.3749999999879</v>
      </c>
      <c r="G169" s="15">
        <f>G165*8/12+G177*4/12</f>
        <v>3.5866666666666669</v>
      </c>
      <c r="H169" s="14">
        <f t="shared" si="28"/>
        <v>160.12358527620347</v>
      </c>
      <c r="I169" s="14">
        <f t="shared" si="29"/>
        <v>11.077797286742937</v>
      </c>
      <c r="J169" s="16">
        <f t="shared" si="32"/>
        <v>355.20657127948101</v>
      </c>
      <c r="K169" s="14">
        <f t="shared" si="33"/>
        <v>12.482752615618011</v>
      </c>
      <c r="L169" s="16">
        <f t="shared" si="30"/>
        <v>27.690834857808998</v>
      </c>
      <c r="M169" s="35">
        <f t="shared" si="22"/>
        <v>13.465050313804902</v>
      </c>
      <c r="N169" s="17"/>
      <c r="O169" s="18">
        <f t="shared" si="23"/>
        <v>17.272918948879873</v>
      </c>
      <c r="P169" s="18"/>
      <c r="Q169" s="37">
        <f t="shared" si="24"/>
        <v>7.7210795261653253E-3</v>
      </c>
      <c r="R169" s="15">
        <f t="shared" si="34"/>
        <v>1.0036837001547976</v>
      </c>
      <c r="S169" s="15">
        <f t="shared" si="35"/>
        <v>2.9376523816989404</v>
      </c>
      <c r="T169" s="21">
        <f t="shared" si="25"/>
        <v>7.4521666454081981E-2</v>
      </c>
      <c r="U169" s="21">
        <f t="shared" si="26"/>
        <v>6.7280863955631931E-2</v>
      </c>
      <c r="V169" s="21">
        <f t="shared" si="27"/>
        <v>7.2408024984500496E-3</v>
      </c>
      <c r="Y169" s="36"/>
      <c r="Z169" s="36"/>
    </row>
    <row r="170" spans="1:26" x14ac:dyDescent="0.25">
      <c r="A170" s="12">
        <v>1884.06</v>
      </c>
      <c r="B170" s="13">
        <v>4.46</v>
      </c>
      <c r="C170" s="14">
        <v>0.32</v>
      </c>
      <c r="D170" s="13">
        <v>0.35499999999999998</v>
      </c>
      <c r="E170" s="13">
        <v>8.8485090910000004</v>
      </c>
      <c r="F170" s="14">
        <f t="shared" si="31"/>
        <v>1884.4583333333212</v>
      </c>
      <c r="G170" s="15">
        <f>G165*7/12+G177*5/12</f>
        <v>3.5783333333333336</v>
      </c>
      <c r="H170" s="14">
        <f t="shared" si="28"/>
        <v>153.58090114663815</v>
      </c>
      <c r="I170" s="14">
        <f t="shared" si="29"/>
        <v>11.019257481373142</v>
      </c>
      <c r="J170" s="16">
        <f t="shared" si="32"/>
        <v>342.72978132056016</v>
      </c>
      <c r="K170" s="14">
        <f t="shared" si="33"/>
        <v>12.224488768398329</v>
      </c>
      <c r="L170" s="16">
        <f t="shared" si="30"/>
        <v>27.280061069237416</v>
      </c>
      <c r="M170" s="35">
        <f t="shared" si="22"/>
        <v>12.906876483666856</v>
      </c>
      <c r="N170" s="17"/>
      <c r="O170" s="18">
        <f t="shared" si="23"/>
        <v>16.5755624574753</v>
      </c>
      <c r="P170" s="18"/>
      <c r="Q170" s="37">
        <f t="shared" si="24"/>
        <v>1.3335959139286327E-2</v>
      </c>
      <c r="R170" s="15">
        <f t="shared" si="34"/>
        <v>1.0036770275609186</v>
      </c>
      <c r="S170" s="15">
        <f t="shared" si="35"/>
        <v>2.9484738122321463</v>
      </c>
      <c r="T170" s="21">
        <f t="shared" si="25"/>
        <v>7.736576607772383E-2</v>
      </c>
      <c r="U170" s="21">
        <f t="shared" si="26"/>
        <v>6.7387027198885896E-2</v>
      </c>
      <c r="V170" s="21">
        <f t="shared" si="27"/>
        <v>9.9787388788379339E-3</v>
      </c>
      <c r="Y170" s="36"/>
      <c r="Z170" s="36"/>
    </row>
    <row r="171" spans="1:26" x14ac:dyDescent="0.25">
      <c r="A171" s="12">
        <v>1884.07</v>
      </c>
      <c r="B171" s="13">
        <v>4.46</v>
      </c>
      <c r="C171" s="14">
        <v>0.31830000000000003</v>
      </c>
      <c r="D171" s="13">
        <v>0.34749999999999998</v>
      </c>
      <c r="E171" s="13">
        <v>8.7534247930000006</v>
      </c>
      <c r="F171" s="14">
        <f t="shared" si="31"/>
        <v>1884.5416666666545</v>
      </c>
      <c r="G171" s="15">
        <f>G165*6/12+G177*6/12</f>
        <v>3.57</v>
      </c>
      <c r="H171" s="14">
        <f t="shared" si="28"/>
        <v>155.24917756610469</v>
      </c>
      <c r="I171" s="14">
        <f t="shared" si="29"/>
        <v>11.079778748719983</v>
      </c>
      <c r="J171" s="16">
        <f t="shared" si="32"/>
        <v>348.51315358948807</v>
      </c>
      <c r="K171" s="14">
        <f t="shared" si="33"/>
        <v>12.09620834175367</v>
      </c>
      <c r="L171" s="16">
        <f t="shared" si="30"/>
        <v>27.154332034158536</v>
      </c>
      <c r="M171" s="35">
        <f t="shared" si="22"/>
        <v>13.043931585991668</v>
      </c>
      <c r="N171" s="17"/>
      <c r="O171" s="18">
        <f t="shared" si="23"/>
        <v>16.769768530632774</v>
      </c>
      <c r="P171" s="18"/>
      <c r="Q171" s="37">
        <f t="shared" si="24"/>
        <v>1.0776582875225441E-2</v>
      </c>
      <c r="R171" s="15">
        <f t="shared" si="34"/>
        <v>1.0036703551143773</v>
      </c>
      <c r="S171" s="15">
        <f t="shared" si="35"/>
        <v>2.991461070356741</v>
      </c>
      <c r="T171" s="21">
        <f t="shared" si="25"/>
        <v>7.3789069696210019E-2</v>
      </c>
      <c r="U171" s="21">
        <f t="shared" si="26"/>
        <v>6.6339615262161589E-2</v>
      </c>
      <c r="V171" s="21">
        <f t="shared" si="27"/>
        <v>7.4494544340484303E-3</v>
      </c>
      <c r="Y171" s="36"/>
      <c r="Z171" s="36"/>
    </row>
    <row r="172" spans="1:26" x14ac:dyDescent="0.25">
      <c r="A172" s="12">
        <v>1884.08</v>
      </c>
      <c r="B172" s="13">
        <v>4.74</v>
      </c>
      <c r="C172" s="14">
        <v>0.31669999999999998</v>
      </c>
      <c r="D172" s="13">
        <v>0.34</v>
      </c>
      <c r="E172" s="13">
        <v>8.7534247930000006</v>
      </c>
      <c r="F172" s="14">
        <f t="shared" si="31"/>
        <v>1884.6249999999877</v>
      </c>
      <c r="G172" s="15">
        <f>G165*5/12+G177*7/12</f>
        <v>3.5616666666666665</v>
      </c>
      <c r="H172" s="14">
        <f t="shared" si="28"/>
        <v>164.99576270478391</v>
      </c>
      <c r="I172" s="14">
        <f t="shared" si="29"/>
        <v>11.024083976498957</v>
      </c>
      <c r="J172" s="16">
        <f t="shared" si="32"/>
        <v>372.45519977413812</v>
      </c>
      <c r="K172" s="14">
        <f t="shared" si="33"/>
        <v>11.835139096967623</v>
      </c>
      <c r="L172" s="16">
        <f t="shared" si="30"/>
        <v>26.716195764389656</v>
      </c>
      <c r="M172" s="35">
        <f t="shared" si="22"/>
        <v>13.859813341769325</v>
      </c>
      <c r="N172" s="17"/>
      <c r="O172" s="18">
        <f t="shared" si="23"/>
        <v>17.832062630600053</v>
      </c>
      <c r="P172" s="18"/>
      <c r="Q172" s="37">
        <f t="shared" si="24"/>
        <v>7.1264007069202495E-3</v>
      </c>
      <c r="R172" s="15">
        <f t="shared" si="34"/>
        <v>1.0036636828152661</v>
      </c>
      <c r="S172" s="15">
        <f t="shared" si="35"/>
        <v>3.0024407947957856</v>
      </c>
      <c r="T172" s="21">
        <f t="shared" si="25"/>
        <v>6.8022516804265853E-2</v>
      </c>
      <c r="U172" s="21">
        <f t="shared" si="26"/>
        <v>6.3401076592445316E-2</v>
      </c>
      <c r="V172" s="21">
        <f t="shared" si="27"/>
        <v>4.6214402118205378E-3</v>
      </c>
      <c r="Y172" s="36"/>
      <c r="Z172" s="36"/>
    </row>
    <row r="173" spans="1:26" x14ac:dyDescent="0.25">
      <c r="A173" s="12">
        <v>1884.09</v>
      </c>
      <c r="B173" s="13">
        <v>4.59</v>
      </c>
      <c r="C173" s="14">
        <v>0.315</v>
      </c>
      <c r="D173" s="13">
        <v>0.33250000000000002</v>
      </c>
      <c r="E173" s="13">
        <v>8.6582595040000001</v>
      </c>
      <c r="F173" s="14">
        <f t="shared" si="31"/>
        <v>1884.708333333321</v>
      </c>
      <c r="G173" s="15">
        <f>G165*4/12+G177*8/12</f>
        <v>3.5533333333333337</v>
      </c>
      <c r="H173" s="14">
        <f t="shared" si="28"/>
        <v>161.53050152330016</v>
      </c>
      <c r="I173" s="14">
        <f t="shared" si="29"/>
        <v>11.085426575128444</v>
      </c>
      <c r="J173" s="16">
        <f t="shared" si="32"/>
        <v>366.7181687177042</v>
      </c>
      <c r="K173" s="14">
        <f t="shared" si="33"/>
        <v>11.701283607080024</v>
      </c>
      <c r="L173" s="16">
        <f t="shared" si="30"/>
        <v>26.56509609992084</v>
      </c>
      <c r="M173" s="35">
        <f t="shared" si="22"/>
        <v>13.569154744335721</v>
      </c>
      <c r="N173" s="17"/>
      <c r="O173" s="18">
        <f t="shared" si="23"/>
        <v>17.474388100341244</v>
      </c>
      <c r="P173" s="18"/>
      <c r="Q173" s="37">
        <f t="shared" si="24"/>
        <v>7.6948439400387481E-3</v>
      </c>
      <c r="R173" s="15">
        <f t="shared" si="34"/>
        <v>1.0036570106636764</v>
      </c>
      <c r="S173" s="15">
        <f t="shared" si="35"/>
        <v>3.0465623341726928</v>
      </c>
      <c r="T173" s="21">
        <f t="shared" si="25"/>
        <v>7.0307305331770875E-2</v>
      </c>
      <c r="U173" s="21">
        <f t="shared" si="26"/>
        <v>6.0857558975657478E-2</v>
      </c>
      <c r="V173" s="21">
        <f t="shared" si="27"/>
        <v>9.4497463561133976E-3</v>
      </c>
      <c r="Y173" s="36"/>
      <c r="Z173" s="36"/>
    </row>
    <row r="174" spans="1:26" x14ac:dyDescent="0.25">
      <c r="A174" s="12">
        <v>1884.1</v>
      </c>
      <c r="B174" s="13">
        <v>4.4400000000000004</v>
      </c>
      <c r="C174" s="14">
        <v>0.31330000000000002</v>
      </c>
      <c r="D174" s="13">
        <v>0.32500000000000001</v>
      </c>
      <c r="E174" s="13">
        <v>8.5630942149999996</v>
      </c>
      <c r="F174" s="14">
        <f t="shared" si="31"/>
        <v>1884.7916666666542</v>
      </c>
      <c r="G174" s="15">
        <f>G165*3/12+G177*9/12</f>
        <v>3.5449999999999999</v>
      </c>
      <c r="H174" s="14">
        <f t="shared" si="28"/>
        <v>157.98821851453849</v>
      </c>
      <c r="I174" s="14">
        <f t="shared" si="29"/>
        <v>11.148132626262367</v>
      </c>
      <c r="J174" s="16">
        <f t="shared" si="32"/>
        <v>360.78533066397233</v>
      </c>
      <c r="K174" s="14">
        <f t="shared" si="33"/>
        <v>11.564452931807434</v>
      </c>
      <c r="L174" s="16">
        <f t="shared" si="30"/>
        <v>26.408836140943922</v>
      </c>
      <c r="M174" s="35">
        <f t="shared" si="22"/>
        <v>13.273251319134154</v>
      </c>
      <c r="N174" s="17"/>
      <c r="O174" s="18">
        <f t="shared" si="23"/>
        <v>17.112421679154778</v>
      </c>
      <c r="P174" s="18"/>
      <c r="Q174" s="37">
        <f t="shared" si="24"/>
        <v>9.9265400778954793E-3</v>
      </c>
      <c r="R174" s="15">
        <f t="shared" si="34"/>
        <v>1.0036503386596998</v>
      </c>
      <c r="S174" s="15">
        <f t="shared" si="35"/>
        <v>3.0916851994187473</v>
      </c>
      <c r="T174" s="21">
        <f t="shared" si="25"/>
        <v>7.2116021619816228E-2</v>
      </c>
      <c r="U174" s="21">
        <f t="shared" si="26"/>
        <v>6.2777294381323401E-2</v>
      </c>
      <c r="V174" s="21">
        <f t="shared" si="27"/>
        <v>9.3387272384928277E-3</v>
      </c>
      <c r="Y174" s="36"/>
      <c r="Z174" s="36"/>
    </row>
    <row r="175" spans="1:26" x14ac:dyDescent="0.25">
      <c r="A175" s="12">
        <v>1884.11</v>
      </c>
      <c r="B175" s="13">
        <v>4.3499999999999996</v>
      </c>
      <c r="C175" s="14">
        <v>0.31169999999999998</v>
      </c>
      <c r="D175" s="13">
        <v>0.3175</v>
      </c>
      <c r="E175" s="13">
        <v>8.3728446279999993</v>
      </c>
      <c r="F175" s="14">
        <f t="shared" si="31"/>
        <v>1884.8749999999875</v>
      </c>
      <c r="G175" s="15">
        <f>G165*2/12+G177*10/12</f>
        <v>3.5366666666666671</v>
      </c>
      <c r="H175" s="14">
        <f t="shared" si="28"/>
        <v>158.30283002834199</v>
      </c>
      <c r="I175" s="14">
        <f t="shared" si="29"/>
        <v>11.343216579272228</v>
      </c>
      <c r="J175" s="16">
        <f t="shared" si="32"/>
        <v>363.66241902330853</v>
      </c>
      <c r="K175" s="14">
        <f t="shared" si="33"/>
        <v>11.554287019310019</v>
      </c>
      <c r="L175" s="16">
        <f t="shared" si="30"/>
        <v>26.543176560896661</v>
      </c>
      <c r="M175" s="35">
        <f t="shared" si="22"/>
        <v>13.304437602119728</v>
      </c>
      <c r="N175" s="17"/>
      <c r="O175" s="18">
        <f t="shared" si="23"/>
        <v>17.173051638572851</v>
      </c>
      <c r="P175" s="18"/>
      <c r="Q175" s="37">
        <f t="shared" si="24"/>
        <v>8.4526608310660362E-3</v>
      </c>
      <c r="R175" s="15">
        <f t="shared" si="34"/>
        <v>1.0036436668034285</v>
      </c>
      <c r="S175" s="15">
        <f t="shared" si="35"/>
        <v>3.1734772734469385</v>
      </c>
      <c r="T175" s="21">
        <f t="shared" si="25"/>
        <v>7.1702733072093183E-2</v>
      </c>
      <c r="U175" s="21">
        <f t="shared" si="26"/>
        <v>6.0493170421616949E-2</v>
      </c>
      <c r="V175" s="21">
        <f t="shared" si="27"/>
        <v>1.1209562650476235E-2</v>
      </c>
      <c r="Y175" s="36"/>
      <c r="Z175" s="36"/>
    </row>
    <row r="176" spans="1:26" x14ac:dyDescent="0.25">
      <c r="A176" s="12">
        <v>1884.12</v>
      </c>
      <c r="B176" s="13">
        <v>4.34</v>
      </c>
      <c r="C176" s="14">
        <v>0.31</v>
      </c>
      <c r="D176" s="13">
        <v>0.31</v>
      </c>
      <c r="E176" s="13">
        <v>8.2776793390000005</v>
      </c>
      <c r="F176" s="14">
        <f t="shared" si="31"/>
        <v>1884.9583333333208</v>
      </c>
      <c r="G176" s="15">
        <f>G165*1/12+G177*11/12</f>
        <v>3.5283333333333333</v>
      </c>
      <c r="H176" s="14">
        <f t="shared" si="28"/>
        <v>159.75467831540269</v>
      </c>
      <c r="I176" s="14">
        <f t="shared" si="29"/>
        <v>11.411048451100191</v>
      </c>
      <c r="J176" s="16">
        <f t="shared" si="32"/>
        <v>369.18219895131642</v>
      </c>
      <c r="K176" s="14">
        <f t="shared" si="33"/>
        <v>11.411048451100191</v>
      </c>
      <c r="L176" s="16">
        <f t="shared" si="30"/>
        <v>26.370157067951169</v>
      </c>
      <c r="M176" s="35">
        <f t="shared" si="22"/>
        <v>13.432292746944757</v>
      </c>
      <c r="N176" s="17"/>
      <c r="O176" s="18">
        <f t="shared" si="23"/>
        <v>17.357970009963754</v>
      </c>
      <c r="P176" s="18"/>
      <c r="Q176" s="37">
        <f t="shared" si="24"/>
        <v>6.7139154078263014E-3</v>
      </c>
      <c r="R176" s="15">
        <f t="shared" si="34"/>
        <v>1.0036369950949544</v>
      </c>
      <c r="S176" s="15">
        <f t="shared" si="35"/>
        <v>3.2216575487722565</v>
      </c>
      <c r="T176" s="21">
        <f t="shared" si="25"/>
        <v>7.107339396509138E-2</v>
      </c>
      <c r="U176" s="21">
        <f t="shared" si="26"/>
        <v>6.09069899599195E-2</v>
      </c>
      <c r="V176" s="21">
        <f t="shared" si="27"/>
        <v>1.0166404005171881E-2</v>
      </c>
      <c r="Y176" s="36"/>
      <c r="Z176" s="36"/>
    </row>
    <row r="177" spans="1:26" x14ac:dyDescent="0.25">
      <c r="A177" s="12">
        <v>1885.01</v>
      </c>
      <c r="B177" s="13">
        <v>4.24</v>
      </c>
      <c r="C177" s="14">
        <v>0.30420000000000003</v>
      </c>
      <c r="D177" s="13">
        <v>0.30669999999999997</v>
      </c>
      <c r="E177" s="13">
        <v>8.2776793390000005</v>
      </c>
      <c r="F177" s="14">
        <f t="shared" si="31"/>
        <v>1885.041666666654</v>
      </c>
      <c r="G177" s="15">
        <v>3.52</v>
      </c>
      <c r="H177" s="14">
        <f t="shared" si="28"/>
        <v>156.07369494408005</v>
      </c>
      <c r="I177" s="14">
        <f t="shared" si="29"/>
        <v>11.197551415563478</v>
      </c>
      <c r="J177" s="16">
        <f t="shared" si="32"/>
        <v>362.8320949993082</v>
      </c>
      <c r="K177" s="14">
        <f t="shared" si="33"/>
        <v>11.289575999846544</v>
      </c>
      <c r="L177" s="16">
        <f t="shared" si="30"/>
        <v>26.245425362332032</v>
      </c>
      <c r="M177" s="35">
        <f t="shared" si="22"/>
        <v>13.129817425635958</v>
      </c>
      <c r="N177" s="17"/>
      <c r="O177" s="18">
        <f t="shared" si="23"/>
        <v>16.987379177257107</v>
      </c>
      <c r="P177" s="18"/>
      <c r="Q177" s="37">
        <f t="shared" si="24"/>
        <v>8.5123158224836709E-3</v>
      </c>
      <c r="R177" s="15">
        <f t="shared" si="34"/>
        <v>1.0039790233810126</v>
      </c>
      <c r="S177" s="15">
        <f t="shared" si="35"/>
        <v>3.233374701474764</v>
      </c>
      <c r="T177" s="21">
        <f t="shared" si="25"/>
        <v>7.2116062306961437E-2</v>
      </c>
      <c r="U177" s="21">
        <f t="shared" si="26"/>
        <v>6.1006296117269265E-2</v>
      </c>
      <c r="V177" s="21">
        <f t="shared" si="27"/>
        <v>1.1109766189692172E-2</v>
      </c>
      <c r="Y177" s="36"/>
      <c r="Z177" s="36"/>
    </row>
    <row r="178" spans="1:26" x14ac:dyDescent="0.25">
      <c r="A178" s="12">
        <v>1885.02</v>
      </c>
      <c r="B178" s="13">
        <v>4.37</v>
      </c>
      <c r="C178" s="14">
        <v>0.29830000000000001</v>
      </c>
      <c r="D178" s="13">
        <v>0.30330000000000001</v>
      </c>
      <c r="E178" s="13">
        <v>8.3728446279999993</v>
      </c>
      <c r="F178" s="14">
        <f t="shared" si="31"/>
        <v>1885.1249999999873</v>
      </c>
      <c r="G178" s="15">
        <f>G177*11/12+G189*1/12</f>
        <v>3.5074999999999998</v>
      </c>
      <c r="H178" s="14">
        <f t="shared" si="28"/>
        <v>159.03065913192057</v>
      </c>
      <c r="I178" s="14">
        <f t="shared" si="29"/>
        <v>10.855571079874577</v>
      </c>
      <c r="J178" s="16">
        <f t="shared" si="32"/>
        <v>371.80933260955709</v>
      </c>
      <c r="K178" s="14">
        <f t="shared" si="33"/>
        <v>11.037528355769224</v>
      </c>
      <c r="L178" s="16">
        <f t="shared" si="30"/>
        <v>25.80543949210038</v>
      </c>
      <c r="M178" s="35">
        <f t="shared" si="22"/>
        <v>13.384817593597958</v>
      </c>
      <c r="N178" s="17"/>
      <c r="O178" s="18">
        <f t="shared" si="23"/>
        <v>17.334064590871236</v>
      </c>
      <c r="P178" s="18"/>
      <c r="Q178" s="37">
        <f t="shared" si="24"/>
        <v>8.2929509633673237E-3</v>
      </c>
      <c r="R178" s="15">
        <f t="shared" si="34"/>
        <v>1.0039692212858526</v>
      </c>
      <c r="S178" s="15">
        <f t="shared" si="35"/>
        <v>3.2093437864353462</v>
      </c>
      <c r="T178" s="21">
        <f t="shared" si="25"/>
        <v>6.8417577629089177E-2</v>
      </c>
      <c r="U178" s="21">
        <f t="shared" si="26"/>
        <v>6.200026643535117E-2</v>
      </c>
      <c r="V178" s="21">
        <f t="shared" si="27"/>
        <v>6.4173111937380067E-3</v>
      </c>
      <c r="Y178" s="36"/>
      <c r="Z178" s="36"/>
    </row>
    <row r="179" spans="1:26" x14ac:dyDescent="0.25">
      <c r="A179" s="12">
        <v>1885.03</v>
      </c>
      <c r="B179" s="13">
        <v>4.38</v>
      </c>
      <c r="C179" s="14">
        <v>0.29249999999999998</v>
      </c>
      <c r="D179" s="13">
        <v>0.3</v>
      </c>
      <c r="E179" s="13">
        <v>8.18251405</v>
      </c>
      <c r="F179" s="14">
        <f t="shared" si="31"/>
        <v>1885.2083333333205</v>
      </c>
      <c r="G179" s="15">
        <f>G177*10/12+G189*2/12</f>
        <v>3.4950000000000001</v>
      </c>
      <c r="H179" s="14">
        <f t="shared" si="28"/>
        <v>163.10219473439221</v>
      </c>
      <c r="I179" s="14">
        <f t="shared" si="29"/>
        <v>10.892098620961121</v>
      </c>
      <c r="J179" s="16">
        <f t="shared" si="32"/>
        <v>383.45059058084803</v>
      </c>
      <c r="K179" s="14">
        <f t="shared" si="33"/>
        <v>11.171383200985767</v>
      </c>
      <c r="L179" s="16">
        <f t="shared" si="30"/>
        <v>26.263739080879997</v>
      </c>
      <c r="M179" s="35">
        <f t="shared" si="22"/>
        <v>13.73419409345251</v>
      </c>
      <c r="N179" s="17"/>
      <c r="O179" s="18">
        <f t="shared" si="23"/>
        <v>17.80318966917185</v>
      </c>
      <c r="P179" s="18"/>
      <c r="Q179" s="37">
        <f t="shared" si="24"/>
        <v>4.2926131988318961E-3</v>
      </c>
      <c r="R179" s="15">
        <f t="shared" si="34"/>
        <v>1.0039594196907509</v>
      </c>
      <c r="S179" s="15">
        <f t="shared" si="35"/>
        <v>3.297030105801086</v>
      </c>
      <c r="T179" s="21">
        <f t="shared" si="25"/>
        <v>6.556223756780355E-2</v>
      </c>
      <c r="U179" s="21">
        <f t="shared" si="26"/>
        <v>5.934418850820089E-2</v>
      </c>
      <c r="V179" s="21">
        <f t="shared" si="27"/>
        <v>6.2180490596026594E-3</v>
      </c>
      <c r="Y179" s="36"/>
      <c r="Z179" s="36"/>
    </row>
    <row r="180" spans="1:26" x14ac:dyDescent="0.25">
      <c r="A180" s="12">
        <v>1885.04</v>
      </c>
      <c r="B180" s="13">
        <v>4.37</v>
      </c>
      <c r="C180" s="14">
        <v>0.28670000000000001</v>
      </c>
      <c r="D180" s="13">
        <v>0.29670000000000002</v>
      </c>
      <c r="E180" s="13">
        <v>8.2776793390000005</v>
      </c>
      <c r="F180" s="14">
        <f t="shared" si="31"/>
        <v>1885.2916666666538</v>
      </c>
      <c r="G180" s="15">
        <f>G177*9/12+G189*3/12</f>
        <v>3.4824999999999999</v>
      </c>
      <c r="H180" s="14">
        <f t="shared" si="28"/>
        <v>160.85897332679949</v>
      </c>
      <c r="I180" s="14">
        <f t="shared" si="29"/>
        <v>10.553379325582016</v>
      </c>
      <c r="J180" s="16">
        <f t="shared" si="32"/>
        <v>380.24438226988627</v>
      </c>
      <c r="K180" s="14">
        <f t="shared" si="33"/>
        <v>10.921477662714281</v>
      </c>
      <c r="L180" s="16">
        <f t="shared" si="30"/>
        <v>25.816592269902806</v>
      </c>
      <c r="M180" s="35">
        <f t="shared" si="22"/>
        <v>13.548548541030055</v>
      </c>
      <c r="N180" s="17"/>
      <c r="O180" s="18">
        <f t="shared" si="23"/>
        <v>17.57750568664596</v>
      </c>
      <c r="P180" s="18"/>
      <c r="Q180" s="37">
        <f t="shared" si="24"/>
        <v>5.7379374721847481E-3</v>
      </c>
      <c r="R180" s="15">
        <f t="shared" si="34"/>
        <v>1.0039496185961747</v>
      </c>
      <c r="S180" s="15">
        <f t="shared" si="35"/>
        <v>3.272029666775143</v>
      </c>
      <c r="T180" s="21">
        <f t="shared" si="25"/>
        <v>6.6817085926331066E-2</v>
      </c>
      <c r="U180" s="21">
        <f t="shared" si="26"/>
        <v>5.5851711698121642E-2</v>
      </c>
      <c r="V180" s="21">
        <f t="shared" si="27"/>
        <v>1.0965374228209424E-2</v>
      </c>
      <c r="Y180" s="36"/>
      <c r="Z180" s="36"/>
    </row>
    <row r="181" spans="1:26" x14ac:dyDescent="0.25">
      <c r="A181" s="12">
        <v>1885.05</v>
      </c>
      <c r="B181" s="13">
        <v>4.32</v>
      </c>
      <c r="C181" s="14">
        <v>0.28079999999999999</v>
      </c>
      <c r="D181" s="13">
        <v>0.29330000000000001</v>
      </c>
      <c r="E181" s="13">
        <v>8.0873811569999994</v>
      </c>
      <c r="F181" s="14">
        <f t="shared" si="31"/>
        <v>1885.374999999987</v>
      </c>
      <c r="G181" s="15">
        <f>G177*8/12+G189*4/12</f>
        <v>3.4699999999999998</v>
      </c>
      <c r="H181" s="14">
        <f t="shared" si="28"/>
        <v>162.76022787187159</v>
      </c>
      <c r="I181" s="14">
        <f t="shared" si="29"/>
        <v>10.579414811671651</v>
      </c>
      <c r="J181" s="16">
        <f t="shared" si="32"/>
        <v>386.82263893967365</v>
      </c>
      <c r="K181" s="14">
        <f t="shared" si="33"/>
        <v>11.050364545097207</v>
      </c>
      <c r="L181" s="16">
        <f t="shared" si="30"/>
        <v>26.262750000232931</v>
      </c>
      <c r="M181" s="35">
        <f t="shared" si="22"/>
        <v>13.711371872561941</v>
      </c>
      <c r="N181" s="17"/>
      <c r="O181" s="18">
        <f t="shared" si="23"/>
        <v>17.804975054591765</v>
      </c>
      <c r="P181" s="18"/>
      <c r="Q181" s="37">
        <f t="shared" si="24"/>
        <v>5.1448214108692769E-3</v>
      </c>
      <c r="R181" s="15">
        <f t="shared" si="34"/>
        <v>1.003939818002592</v>
      </c>
      <c r="S181" s="15">
        <f t="shared" si="35"/>
        <v>3.3622487329327182</v>
      </c>
      <c r="T181" s="21">
        <f t="shared" si="25"/>
        <v>6.9611353143753663E-2</v>
      </c>
      <c r="U181" s="21">
        <f t="shared" si="26"/>
        <v>5.173573114962049E-2</v>
      </c>
      <c r="V181" s="21">
        <f t="shared" si="27"/>
        <v>1.7875621994133173E-2</v>
      </c>
      <c r="Y181" s="36"/>
      <c r="Z181" s="36"/>
    </row>
    <row r="182" spans="1:26" x14ac:dyDescent="0.25">
      <c r="A182" s="12">
        <v>1885.06</v>
      </c>
      <c r="B182" s="13">
        <v>4.3</v>
      </c>
      <c r="C182" s="14">
        <v>0.27500000000000002</v>
      </c>
      <c r="D182" s="13">
        <v>0.28999999999999998</v>
      </c>
      <c r="E182" s="13">
        <v>7.8970910740000004</v>
      </c>
      <c r="F182" s="14">
        <f t="shared" si="31"/>
        <v>1885.4583333333203</v>
      </c>
      <c r="G182" s="15">
        <f>G177*7/12+G189*5/12</f>
        <v>3.4575</v>
      </c>
      <c r="H182" s="14">
        <f t="shared" si="28"/>
        <v>165.91045838557844</v>
      </c>
      <c r="I182" s="14">
        <f t="shared" si="29"/>
        <v>10.610552571170716</v>
      </c>
      <c r="J182" s="16">
        <f t="shared" si="32"/>
        <v>396.41106233094968</v>
      </c>
      <c r="K182" s="14">
        <f t="shared" si="33"/>
        <v>11.189309984143664</v>
      </c>
      <c r="L182" s="16">
        <f t="shared" si="30"/>
        <v>26.734699552552424</v>
      </c>
      <c r="M182" s="35">
        <f t="shared" si="22"/>
        <v>13.978784368698348</v>
      </c>
      <c r="N182" s="17"/>
      <c r="O182" s="18">
        <f t="shared" si="23"/>
        <v>18.166486027738834</v>
      </c>
      <c r="P182" s="18"/>
      <c r="Q182" s="37">
        <f t="shared" si="24"/>
        <v>3.2111125845226407E-3</v>
      </c>
      <c r="R182" s="15">
        <f t="shared" si="34"/>
        <v>1.0039300179104702</v>
      </c>
      <c r="S182" s="15">
        <f t="shared" si="35"/>
        <v>3.4568320770515939</v>
      </c>
      <c r="T182" s="21">
        <f t="shared" si="25"/>
        <v>6.7985077548855744E-2</v>
      </c>
      <c r="U182" s="21">
        <f t="shared" si="26"/>
        <v>4.7599761094873738E-2</v>
      </c>
      <c r="V182" s="21">
        <f t="shared" si="27"/>
        <v>2.0385316453982005E-2</v>
      </c>
      <c r="Y182" s="36"/>
      <c r="Z182" s="36"/>
    </row>
    <row r="183" spans="1:26" x14ac:dyDescent="0.25">
      <c r="A183" s="12">
        <v>1885.07</v>
      </c>
      <c r="B183" s="13">
        <v>4.46</v>
      </c>
      <c r="C183" s="14">
        <v>0.26919999999999999</v>
      </c>
      <c r="D183" s="13">
        <v>0.28670000000000001</v>
      </c>
      <c r="E183" s="13">
        <v>7.9922320659999997</v>
      </c>
      <c r="F183" s="14">
        <f t="shared" si="31"/>
        <v>1885.5416666666536</v>
      </c>
      <c r="G183" s="15">
        <f>G177*6/12+G189*6/12</f>
        <v>3.4449999999999998</v>
      </c>
      <c r="H183" s="14">
        <f t="shared" si="28"/>
        <v>170.03535292489846</v>
      </c>
      <c r="I183" s="14">
        <f t="shared" si="29"/>
        <v>10.263120405242748</v>
      </c>
      <c r="J183" s="16">
        <f t="shared" si="32"/>
        <v>408.31018179636038</v>
      </c>
      <c r="K183" s="14">
        <f t="shared" si="33"/>
        <v>10.930299480620715</v>
      </c>
      <c r="L183" s="16">
        <f t="shared" si="30"/>
        <v>26.247203838792942</v>
      </c>
      <c r="M183" s="35">
        <f t="shared" si="22"/>
        <v>14.326658777089325</v>
      </c>
      <c r="N183" s="17"/>
      <c r="O183" s="18">
        <f t="shared" si="23"/>
        <v>18.62723898158238</v>
      </c>
      <c r="P183" s="18"/>
      <c r="Q183" s="37">
        <f t="shared" si="24"/>
        <v>2.7569141791608381E-3</v>
      </c>
      <c r="R183" s="15">
        <f t="shared" si="34"/>
        <v>1.0039202183202782</v>
      </c>
      <c r="S183" s="15">
        <f t="shared" si="35"/>
        <v>3.4291050046263361</v>
      </c>
      <c r="T183" s="21">
        <f t="shared" si="25"/>
        <v>6.7106572790171404E-2</v>
      </c>
      <c r="U183" s="21">
        <f t="shared" si="26"/>
        <v>5.0076419680159745E-2</v>
      </c>
      <c r="V183" s="21">
        <f t="shared" si="27"/>
        <v>1.7030153110011659E-2</v>
      </c>
      <c r="Y183" s="36"/>
      <c r="Z183" s="36"/>
    </row>
    <row r="184" spans="1:26" x14ac:dyDescent="0.25">
      <c r="A184" s="12">
        <v>1885.08</v>
      </c>
      <c r="B184" s="13">
        <v>4.71</v>
      </c>
      <c r="C184" s="14">
        <v>0.26329999999999998</v>
      </c>
      <c r="D184" s="13">
        <v>0.2833</v>
      </c>
      <c r="E184" s="13">
        <v>7.9922320659999997</v>
      </c>
      <c r="F184" s="14">
        <f t="shared" si="31"/>
        <v>1885.6249999999868</v>
      </c>
      <c r="G184" s="15">
        <f>G177*5/12+G189*7/12</f>
        <v>3.4325000000000001</v>
      </c>
      <c r="H184" s="14">
        <f t="shared" si="28"/>
        <v>179.56648257315507</v>
      </c>
      <c r="I184" s="14">
        <f t="shared" si="29"/>
        <v>10.038185745543892</v>
      </c>
      <c r="J184" s="16">
        <f t="shared" si="32"/>
        <v>433.20626954404457</v>
      </c>
      <c r="K184" s="14">
        <f t="shared" si="33"/>
        <v>10.800676117404425</v>
      </c>
      <c r="L184" s="16">
        <f t="shared" si="30"/>
        <v>26.056759270027147</v>
      </c>
      <c r="M184" s="35">
        <f t="shared" si="22"/>
        <v>15.130410796707146</v>
      </c>
      <c r="N184" s="17"/>
      <c r="O184" s="18">
        <f t="shared" si="23"/>
        <v>19.676139676121828</v>
      </c>
      <c r="P184" s="18"/>
      <c r="Q184" s="37">
        <f t="shared" si="24"/>
        <v>-1.6484217982207366E-3</v>
      </c>
      <c r="R184" s="15">
        <f t="shared" si="34"/>
        <v>1.003910419232485</v>
      </c>
      <c r="S184" s="15">
        <f t="shared" si="35"/>
        <v>3.4425478448876299</v>
      </c>
      <c r="T184" s="21">
        <f t="shared" si="25"/>
        <v>6.4202112509714082E-2</v>
      </c>
      <c r="U184" s="21">
        <f t="shared" si="26"/>
        <v>5.132113952714179E-2</v>
      </c>
      <c r="V184" s="21">
        <f t="shared" si="27"/>
        <v>1.2880972982572292E-2</v>
      </c>
      <c r="Y184" s="36"/>
      <c r="Z184" s="36"/>
    </row>
    <row r="185" spans="1:26" x14ac:dyDescent="0.25">
      <c r="A185" s="12">
        <v>1885.09</v>
      </c>
      <c r="B185" s="13">
        <v>4.6500000000000004</v>
      </c>
      <c r="C185" s="14">
        <v>0.25750000000000001</v>
      </c>
      <c r="D185" s="13">
        <v>0.28000000000000003</v>
      </c>
      <c r="E185" s="13">
        <v>7.8970910740000004</v>
      </c>
      <c r="F185" s="14">
        <f t="shared" si="31"/>
        <v>1885.7083333333201</v>
      </c>
      <c r="G185" s="15">
        <f>G177*4/12+G189*8/12</f>
        <v>3.42</v>
      </c>
      <c r="H185" s="14">
        <f t="shared" si="28"/>
        <v>179.41479802161393</v>
      </c>
      <c r="I185" s="14">
        <f t="shared" si="29"/>
        <v>9.9353355893689432</v>
      </c>
      <c r="J185" s="16">
        <f t="shared" si="32"/>
        <v>434.83775501222823</v>
      </c>
      <c r="K185" s="14">
        <f t="shared" si="33"/>
        <v>10.803471708828365</v>
      </c>
      <c r="L185" s="16">
        <f t="shared" si="30"/>
        <v>26.183778796435245</v>
      </c>
      <c r="M185" s="35">
        <f t="shared" si="22"/>
        <v>15.116285028724239</v>
      </c>
      <c r="N185" s="17"/>
      <c r="O185" s="18">
        <f t="shared" si="23"/>
        <v>19.662671854522621</v>
      </c>
      <c r="P185" s="18"/>
      <c r="Q185" s="37">
        <f t="shared" si="24"/>
        <v>-1.7970460660680643E-3</v>
      </c>
      <c r="R185" s="15">
        <f t="shared" si="34"/>
        <v>1.0039006206475598</v>
      </c>
      <c r="S185" s="15">
        <f t="shared" si="35"/>
        <v>3.4976462709902125</v>
      </c>
      <c r="T185" s="21">
        <f t="shared" si="25"/>
        <v>6.4824876170400891E-2</v>
      </c>
      <c r="U185" s="21">
        <f t="shared" si="26"/>
        <v>4.986052009694153E-2</v>
      </c>
      <c r="V185" s="21">
        <f t="shared" si="27"/>
        <v>1.4964356073459362E-2</v>
      </c>
      <c r="Y185" s="36"/>
      <c r="Z185" s="36"/>
    </row>
    <row r="186" spans="1:26" x14ac:dyDescent="0.25">
      <c r="A186" s="12">
        <v>1885.1</v>
      </c>
      <c r="B186" s="13">
        <v>4.92</v>
      </c>
      <c r="C186" s="14">
        <v>0.25169999999999998</v>
      </c>
      <c r="D186" s="13">
        <v>0.2767</v>
      </c>
      <c r="E186" s="13">
        <v>7.8970910740000004</v>
      </c>
      <c r="F186" s="14">
        <f t="shared" si="31"/>
        <v>1885.7916666666533</v>
      </c>
      <c r="G186" s="15">
        <f>G177*3/12+G189*9/12</f>
        <v>3.4075000000000002</v>
      </c>
      <c r="H186" s="14">
        <f t="shared" si="28"/>
        <v>189.83243145512699</v>
      </c>
      <c r="I186" s="14">
        <f t="shared" si="29"/>
        <v>9.7115493896860698</v>
      </c>
      <c r="J186" s="16">
        <f t="shared" si="32"/>
        <v>462.04784442398807</v>
      </c>
      <c r="K186" s="14">
        <f t="shared" si="33"/>
        <v>10.676145077974317</v>
      </c>
      <c r="L186" s="16">
        <f t="shared" si="30"/>
        <v>25.985495640674287</v>
      </c>
      <c r="M186" s="35">
        <f t="shared" si="22"/>
        <v>15.991023962168978</v>
      </c>
      <c r="N186" s="17"/>
      <c r="O186" s="18">
        <f t="shared" si="23"/>
        <v>20.799074639680093</v>
      </c>
      <c r="P186" s="18"/>
      <c r="Q186" s="37">
        <f t="shared" si="24"/>
        <v>-5.2907838125079987E-3</v>
      </c>
      <c r="R186" s="15">
        <f t="shared" si="34"/>
        <v>1.0038908225659726</v>
      </c>
      <c r="S186" s="15">
        <f t="shared" si="35"/>
        <v>3.5112892622526974</v>
      </c>
      <c r="T186" s="21">
        <f t="shared" si="25"/>
        <v>5.7192090479622815E-2</v>
      </c>
      <c r="U186" s="21">
        <f t="shared" si="26"/>
        <v>4.9660305629274815E-2</v>
      </c>
      <c r="V186" s="21">
        <f t="shared" si="27"/>
        <v>7.531784850348E-3</v>
      </c>
      <c r="Y186" s="36"/>
      <c r="Z186" s="36"/>
    </row>
    <row r="187" spans="1:26" x14ac:dyDescent="0.25">
      <c r="A187" s="12">
        <v>1885.11</v>
      </c>
      <c r="B187" s="13">
        <v>5.24</v>
      </c>
      <c r="C187" s="14">
        <v>0.24579999999999999</v>
      </c>
      <c r="D187" s="13">
        <v>0.27329999999999999</v>
      </c>
      <c r="E187" s="13">
        <v>7.9922320659999997</v>
      </c>
      <c r="F187" s="14">
        <f t="shared" si="31"/>
        <v>1885.8749999999866</v>
      </c>
      <c r="G187" s="15">
        <f>G177*2/12+G189*10/12</f>
        <v>3.3950000000000005</v>
      </c>
      <c r="H187" s="14">
        <f t="shared" si="28"/>
        <v>199.77247742745919</v>
      </c>
      <c r="I187" s="14">
        <f t="shared" si="29"/>
        <v>9.3710066701659276</v>
      </c>
      <c r="J187" s="16">
        <f t="shared" si="32"/>
        <v>488.14242634740651</v>
      </c>
      <c r="K187" s="14">
        <f t="shared" si="33"/>
        <v>10.419430931474157</v>
      </c>
      <c r="L187" s="16">
        <f t="shared" si="30"/>
        <v>25.459794870371407</v>
      </c>
      <c r="M187" s="35">
        <f t="shared" si="22"/>
        <v>16.824034498619014</v>
      </c>
      <c r="N187" s="17"/>
      <c r="O187" s="18">
        <f t="shared" si="23"/>
        <v>21.875099662394927</v>
      </c>
      <c r="P187" s="18"/>
      <c r="Q187" s="37">
        <f t="shared" si="24"/>
        <v>-6.2733324591975198E-3</v>
      </c>
      <c r="R187" s="15">
        <f t="shared" si="34"/>
        <v>1.003881024988194</v>
      </c>
      <c r="S187" s="15">
        <f t="shared" si="35"/>
        <v>3.4829894036788773</v>
      </c>
      <c r="T187" s="21">
        <f t="shared" si="25"/>
        <v>4.8167624512902574E-2</v>
      </c>
      <c r="U187" s="21">
        <f t="shared" si="26"/>
        <v>5.0719775080593887E-2</v>
      </c>
      <c r="V187" s="21">
        <f t="shared" si="27"/>
        <v>-2.5521505676913137E-3</v>
      </c>
      <c r="Y187" s="36"/>
      <c r="Z187" s="36"/>
    </row>
    <row r="188" spans="1:26" x14ac:dyDescent="0.25">
      <c r="A188" s="12">
        <v>1885.12</v>
      </c>
      <c r="B188" s="13">
        <v>5.2</v>
      </c>
      <c r="C188" s="14">
        <v>0.24</v>
      </c>
      <c r="D188" s="13">
        <v>0.27</v>
      </c>
      <c r="E188" s="13">
        <v>8.18251405</v>
      </c>
      <c r="F188" s="14">
        <f t="shared" si="31"/>
        <v>1885.9583333333198</v>
      </c>
      <c r="G188" s="15">
        <f>G177*1/12+G189*11/12</f>
        <v>3.3825000000000003</v>
      </c>
      <c r="H188" s="14">
        <f t="shared" si="28"/>
        <v>193.63730881708665</v>
      </c>
      <c r="I188" s="14">
        <f t="shared" si="29"/>
        <v>8.9371065607886138</v>
      </c>
      <c r="J188" s="16">
        <f t="shared" si="32"/>
        <v>474.97100394406715</v>
      </c>
      <c r="K188" s="14">
        <f t="shared" si="33"/>
        <v>10.054244880887191</v>
      </c>
      <c r="L188" s="16">
        <f t="shared" si="30"/>
        <v>24.66195597401887</v>
      </c>
      <c r="M188" s="35">
        <f t="shared" si="22"/>
        <v>16.304475952278516</v>
      </c>
      <c r="N188" s="17"/>
      <c r="O188" s="18">
        <f t="shared" si="23"/>
        <v>21.192987772511714</v>
      </c>
      <c r="P188" s="18"/>
      <c r="Q188" s="37">
        <f t="shared" si="24"/>
        <v>-1.1325526271278794E-3</v>
      </c>
      <c r="R188" s="15">
        <f t="shared" si="34"/>
        <v>1.0038712279146946</v>
      </c>
      <c r="S188" s="15">
        <f t="shared" si="35"/>
        <v>3.4151967200486206</v>
      </c>
      <c r="T188" s="21">
        <f t="shared" si="25"/>
        <v>4.6530913650104422E-2</v>
      </c>
      <c r="U188" s="21">
        <f t="shared" si="26"/>
        <v>5.4472030734386889E-2</v>
      </c>
      <c r="V188" s="21">
        <f t="shared" si="27"/>
        <v>-7.9411170842824674E-3</v>
      </c>
      <c r="Y188" s="36"/>
      <c r="Z188" s="36"/>
    </row>
    <row r="189" spans="1:26" x14ac:dyDescent="0.25">
      <c r="A189" s="12">
        <v>1886.01</v>
      </c>
      <c r="B189" s="13">
        <v>5.2</v>
      </c>
      <c r="C189" s="14">
        <v>0.23830000000000001</v>
      </c>
      <c r="D189" s="13">
        <v>0.27500000000000002</v>
      </c>
      <c r="E189" s="13">
        <v>7.9922320659999997</v>
      </c>
      <c r="F189" s="14">
        <f t="shared" si="31"/>
        <v>1886.0416666666531</v>
      </c>
      <c r="G189" s="15">
        <v>3.37</v>
      </c>
      <c r="H189" s="14">
        <f t="shared" si="28"/>
        <v>198.24749668373809</v>
      </c>
      <c r="I189" s="14">
        <f t="shared" si="29"/>
        <v>9.0850727807182299</v>
      </c>
      <c r="J189" s="16">
        <f t="shared" si="32"/>
        <v>488.13634427335535</v>
      </c>
      <c r="K189" s="14">
        <f t="shared" si="33"/>
        <v>10.484242613082303</v>
      </c>
      <c r="L189" s="16">
        <f t="shared" si="30"/>
        <v>25.814902822148603</v>
      </c>
      <c r="M189" s="35">
        <f t="shared" si="22"/>
        <v>16.692317470797644</v>
      </c>
      <c r="N189" s="17"/>
      <c r="O189" s="18">
        <f t="shared" si="23"/>
        <v>21.692296410859051</v>
      </c>
      <c r="P189" s="18"/>
      <c r="Q189" s="37">
        <f t="shared" si="24"/>
        <v>-3.8685591279262119E-3</v>
      </c>
      <c r="R189" s="15">
        <f t="shared" si="34"/>
        <v>1.001756475011806</v>
      </c>
      <c r="S189" s="15">
        <f t="shared" si="35"/>
        <v>3.5100427479843779</v>
      </c>
      <c r="T189" s="21">
        <f t="shared" si="25"/>
        <v>4.4323828938781062E-2</v>
      </c>
      <c r="U189" s="21">
        <f t="shared" si="26"/>
        <v>5.3292581073839163E-2</v>
      </c>
      <c r="V189" s="21">
        <f t="shared" si="27"/>
        <v>-8.9687521350581001E-3</v>
      </c>
      <c r="Y189" s="36"/>
      <c r="Z189" s="36"/>
    </row>
    <row r="190" spans="1:26" x14ac:dyDescent="0.25">
      <c r="A190" s="12">
        <v>1886.02</v>
      </c>
      <c r="B190" s="13">
        <v>5.3</v>
      </c>
      <c r="C190" s="14">
        <v>0.23669999999999999</v>
      </c>
      <c r="D190" s="13">
        <v>0.28000000000000003</v>
      </c>
      <c r="E190" s="13">
        <v>7.9922320659999997</v>
      </c>
      <c r="F190" s="14">
        <f t="shared" si="31"/>
        <v>1886.1249999999864</v>
      </c>
      <c r="G190" s="15">
        <f>G189*11/12+G201*1/12</f>
        <v>3.3825000000000003</v>
      </c>
      <c r="H190" s="14">
        <f t="shared" si="28"/>
        <v>202.05994854304075</v>
      </c>
      <c r="I190" s="14">
        <f t="shared" si="29"/>
        <v>9.024073550969387</v>
      </c>
      <c r="J190" s="16">
        <f t="shared" si="32"/>
        <v>499.3752142383799</v>
      </c>
      <c r="K190" s="14">
        <f t="shared" si="33"/>
        <v>10.674865206047437</v>
      </c>
      <c r="L190" s="16">
        <f t="shared" si="30"/>
        <v>26.382086789952151</v>
      </c>
      <c r="M190" s="35">
        <f t="shared" si="22"/>
        <v>17.006648259460992</v>
      </c>
      <c r="N190" s="17"/>
      <c r="O190" s="18">
        <f t="shared" si="23"/>
        <v>22.092422581197699</v>
      </c>
      <c r="P190" s="18"/>
      <c r="Q190" s="37">
        <f t="shared" si="24"/>
        <v>-5.1008240881719666E-3</v>
      </c>
      <c r="R190" s="15">
        <f t="shared" si="34"/>
        <v>1.0017675107673607</v>
      </c>
      <c r="S190" s="15">
        <f t="shared" si="35"/>
        <v>3.5162080503615831</v>
      </c>
      <c r="T190" s="21">
        <f t="shared" si="25"/>
        <v>4.8135797710093131E-2</v>
      </c>
      <c r="U190" s="21">
        <f t="shared" si="26"/>
        <v>5.5086050760473126E-2</v>
      </c>
      <c r="V190" s="21">
        <f t="shared" si="27"/>
        <v>-6.9502530503799953E-3</v>
      </c>
      <c r="Y190" s="36"/>
      <c r="Z190" s="36"/>
    </row>
    <row r="191" spans="1:26" x14ac:dyDescent="0.25">
      <c r="A191" s="12">
        <v>1886.03</v>
      </c>
      <c r="B191" s="13">
        <v>5.19</v>
      </c>
      <c r="C191" s="14">
        <v>0.23499999999999999</v>
      </c>
      <c r="D191" s="13">
        <v>0.28499999999999998</v>
      </c>
      <c r="E191" s="13">
        <v>7.8970910740000004</v>
      </c>
      <c r="F191" s="14">
        <f t="shared" si="31"/>
        <v>1886.2083333333196</v>
      </c>
      <c r="G191" s="15">
        <f>G189*10/12+G201*2/12</f>
        <v>3.3950000000000005</v>
      </c>
      <c r="H191" s="14">
        <f t="shared" si="28"/>
        <v>200.25006488864005</v>
      </c>
      <c r="I191" s="14">
        <f t="shared" si="29"/>
        <v>9.0671994699095197</v>
      </c>
      <c r="J191" s="16">
        <f t="shared" si="32"/>
        <v>496.76963529193313</v>
      </c>
      <c r="K191" s="14">
        <f t="shared" si="33"/>
        <v>10.996390846486014</v>
      </c>
      <c r="L191" s="16">
        <f t="shared" si="30"/>
        <v>27.279257429325806</v>
      </c>
      <c r="M191" s="35">
        <f t="shared" si="22"/>
        <v>16.84326610157013</v>
      </c>
      <c r="N191" s="17"/>
      <c r="O191" s="18">
        <f t="shared" si="23"/>
        <v>21.873223559591622</v>
      </c>
      <c r="P191" s="18"/>
      <c r="Q191" s="37">
        <f t="shared" si="24"/>
        <v>-5.8162972749696701E-3</v>
      </c>
      <c r="R191" s="15">
        <f t="shared" si="34"/>
        <v>1.0017785460191069</v>
      </c>
      <c r="S191" s="15">
        <f t="shared" si="35"/>
        <v>3.564859728035608</v>
      </c>
      <c r="T191" s="21">
        <f t="shared" si="25"/>
        <v>4.7395757552546103E-2</v>
      </c>
      <c r="U191" s="21">
        <f t="shared" si="26"/>
        <v>5.4097412247031906E-2</v>
      </c>
      <c r="V191" s="21">
        <f t="shared" si="27"/>
        <v>-6.7016546944858035E-3</v>
      </c>
      <c r="Y191" s="36"/>
      <c r="Z191" s="36"/>
    </row>
    <row r="192" spans="1:26" x14ac:dyDescent="0.25">
      <c r="A192" s="12">
        <v>1886.04</v>
      </c>
      <c r="B192" s="13">
        <v>5.12</v>
      </c>
      <c r="C192" s="14">
        <v>0.23330000000000001</v>
      </c>
      <c r="D192" s="13">
        <v>0.28999999999999998</v>
      </c>
      <c r="E192" s="13">
        <v>7.8019419829999999</v>
      </c>
      <c r="F192" s="14">
        <f t="shared" si="31"/>
        <v>1886.2916666666529</v>
      </c>
      <c r="G192" s="15">
        <f>G189*9/12+G201*3/12</f>
        <v>3.4075000000000002</v>
      </c>
      <c r="H192" s="14">
        <f t="shared" si="28"/>
        <v>199.95842104431097</v>
      </c>
      <c r="I192" s="14">
        <f t="shared" si="29"/>
        <v>9.1113866464136226</v>
      </c>
      <c r="J192" s="16">
        <f t="shared" si="32"/>
        <v>497.92972752823397</v>
      </c>
      <c r="K192" s="14">
        <f t="shared" si="33"/>
        <v>11.325769941962925</v>
      </c>
      <c r="L192" s="16">
        <f t="shared" si="30"/>
        <v>28.203050973278874</v>
      </c>
      <c r="M192" s="35">
        <f t="shared" si="22"/>
        <v>16.801716131246298</v>
      </c>
      <c r="N192" s="17"/>
      <c r="O192" s="18">
        <f t="shared" si="23"/>
        <v>21.812473807208224</v>
      </c>
      <c r="P192" s="18"/>
      <c r="Q192" s="37">
        <f t="shared" si="24"/>
        <v>-6.1157463251582528E-3</v>
      </c>
      <c r="R192" s="15">
        <f t="shared" si="34"/>
        <v>1.001789580767515</v>
      </c>
      <c r="S192" s="15">
        <f t="shared" si="35"/>
        <v>3.6147527969742783</v>
      </c>
      <c r="T192" s="21">
        <f t="shared" si="25"/>
        <v>5.0004035610122344E-2</v>
      </c>
      <c r="U192" s="21">
        <f t="shared" si="26"/>
        <v>5.463036811154387E-2</v>
      </c>
      <c r="V192" s="21">
        <f t="shared" si="27"/>
        <v>-4.6263325014215262E-3</v>
      </c>
      <c r="Y192" s="36"/>
      <c r="Z192" s="36"/>
    </row>
    <row r="193" spans="1:26" x14ac:dyDescent="0.25">
      <c r="A193" s="12">
        <v>1886.05</v>
      </c>
      <c r="B193" s="13">
        <v>5.0199999999999996</v>
      </c>
      <c r="C193" s="14">
        <v>0.23169999999999999</v>
      </c>
      <c r="D193" s="13">
        <v>0.29499999999999998</v>
      </c>
      <c r="E193" s="13">
        <v>7.6116519010000001</v>
      </c>
      <c r="F193" s="14">
        <f t="shared" si="31"/>
        <v>1886.3749999999861</v>
      </c>
      <c r="G193" s="15">
        <f>G189*8/12+G201*4/12</f>
        <v>3.42</v>
      </c>
      <c r="H193" s="14">
        <f t="shared" si="28"/>
        <v>200.9542764033975</v>
      </c>
      <c r="I193" s="14">
        <f t="shared" si="29"/>
        <v>9.275120685790279</v>
      </c>
      <c r="J193" s="16">
        <f t="shared" si="32"/>
        <v>502.33428911657154</v>
      </c>
      <c r="K193" s="14">
        <f t="shared" si="33"/>
        <v>11.80906604362595</v>
      </c>
      <c r="L193" s="16">
        <f t="shared" si="30"/>
        <v>29.519644479957897</v>
      </c>
      <c r="M193" s="35">
        <f t="shared" ref="M193:M256" si="36">H193/AVERAGE(K73:K192)</f>
        <v>16.863195515097818</v>
      </c>
      <c r="N193" s="17"/>
      <c r="O193" s="18">
        <f t="shared" ref="O193:O256" si="37">J193/AVERAGE(L73:L192)</f>
        <v>21.885839695764258</v>
      </c>
      <c r="P193" s="18"/>
      <c r="Q193" s="37">
        <f t="shared" ref="Q193:Q256" si="38">1/M193-(G193/100-(((E193/E73)^(1/10))-1))</f>
        <v>-5.3582071231189007E-3</v>
      </c>
      <c r="R193" s="15">
        <f t="shared" si="34"/>
        <v>1.0018006150130552</v>
      </c>
      <c r="S193" s="15">
        <f t="shared" si="35"/>
        <v>3.7117516530029881</v>
      </c>
      <c r="T193" s="21">
        <f t="shared" si="25"/>
        <v>5.0527738072549511E-2</v>
      </c>
      <c r="U193" s="21">
        <f t="shared" si="26"/>
        <v>5.3858307806657679E-2</v>
      </c>
      <c r="V193" s="21">
        <f t="shared" si="27"/>
        <v>-3.3305697341081686E-3</v>
      </c>
      <c r="Y193" s="36"/>
      <c r="Z193" s="36"/>
    </row>
    <row r="194" spans="1:26" x14ac:dyDescent="0.25">
      <c r="A194" s="12">
        <v>1886.06</v>
      </c>
      <c r="B194" s="13">
        <v>5.25</v>
      </c>
      <c r="C194" s="14">
        <v>0.23</v>
      </c>
      <c r="D194" s="13">
        <v>0.3</v>
      </c>
      <c r="E194" s="13">
        <v>7.5165028100000004</v>
      </c>
      <c r="F194" s="14">
        <f t="shared" si="31"/>
        <v>1886.4583333333194</v>
      </c>
      <c r="G194" s="15">
        <f>G189*7/12+G201*5/12</f>
        <v>3.4325000000000001</v>
      </c>
      <c r="H194" s="14">
        <f t="shared" si="28"/>
        <v>212.82171249530873</v>
      </c>
      <c r="I194" s="14">
        <f t="shared" si="29"/>
        <v>9.323617880746859</v>
      </c>
      <c r="J194" s="16">
        <f t="shared" si="32"/>
        <v>533.94206543874691</v>
      </c>
      <c r="K194" s="14">
        <f t="shared" si="33"/>
        <v>12.161240714017641</v>
      </c>
      <c r="L194" s="16">
        <f t="shared" si="30"/>
        <v>30.51097516792839</v>
      </c>
      <c r="M194" s="35">
        <f t="shared" si="36"/>
        <v>17.831494055376869</v>
      </c>
      <c r="N194" s="17"/>
      <c r="O194" s="18">
        <f t="shared" si="37"/>
        <v>23.12866698957647</v>
      </c>
      <c r="P194" s="18"/>
      <c r="Q194" s="37">
        <f t="shared" si="38"/>
        <v>-7.2154380820541111E-3</v>
      </c>
      <c r="R194" s="15">
        <f t="shared" si="34"/>
        <v>1.0018116487561965</v>
      </c>
      <c r="S194" s="15">
        <f t="shared" si="35"/>
        <v>3.7655056117860193</v>
      </c>
      <c r="T194" s="21">
        <f t="shared" ref="T194:T257" si="39">(($J314/$J194)^(1/10)-1)</f>
        <v>4.4162914298999656E-2</v>
      </c>
      <c r="U194" s="21">
        <f t="shared" ref="U194:U257" si="40">(($S314/$S194)^(1/10)-1)</f>
        <v>5.4384063894723944E-2</v>
      </c>
      <c r="V194" s="21">
        <f t="shared" ref="V194:V257" si="41">T194-U194</f>
        <v>-1.0221149595724288E-2</v>
      </c>
      <c r="Y194" s="36"/>
      <c r="Z194" s="36"/>
    </row>
    <row r="195" spans="1:26" x14ac:dyDescent="0.25">
      <c r="A195" s="12">
        <v>1886.07</v>
      </c>
      <c r="B195" s="13">
        <v>5.33</v>
      </c>
      <c r="C195" s="14">
        <v>0.2283</v>
      </c>
      <c r="D195" s="13">
        <v>0.30499999999999999</v>
      </c>
      <c r="E195" s="13">
        <v>7.6116519010000001</v>
      </c>
      <c r="F195" s="14">
        <f t="shared" si="31"/>
        <v>1886.5416666666526</v>
      </c>
      <c r="G195" s="15">
        <f>G189*6/12+G201*6/12</f>
        <v>3.4449999999999998</v>
      </c>
      <c r="H195" s="14">
        <f t="shared" si="28"/>
        <v>213.36380343229257</v>
      </c>
      <c r="I195" s="14">
        <f t="shared" si="29"/>
        <v>9.1390161957959464</v>
      </c>
      <c r="J195" s="16">
        <f t="shared" si="32"/>
        <v>537.21281843206566</v>
      </c>
      <c r="K195" s="14">
        <f t="shared" si="33"/>
        <v>12.209373367138694</v>
      </c>
      <c r="L195" s="16">
        <f t="shared" si="30"/>
        <v>30.741071223598507</v>
      </c>
      <c r="M195" s="35">
        <f t="shared" si="36"/>
        <v>17.845845041532197</v>
      </c>
      <c r="N195" s="17"/>
      <c r="O195" s="18">
        <f t="shared" si="37"/>
        <v>23.130067401873358</v>
      </c>
      <c r="P195" s="18"/>
      <c r="Q195" s="37">
        <f t="shared" si="38"/>
        <v>-6.1632867403132729E-3</v>
      </c>
      <c r="R195" s="15">
        <f t="shared" si="34"/>
        <v>1.0018226819974081</v>
      </c>
      <c r="S195" s="15">
        <f t="shared" si="35"/>
        <v>3.7251715870576572</v>
      </c>
      <c r="T195" s="21">
        <f t="shared" si="39"/>
        <v>3.6949247601742119E-2</v>
      </c>
      <c r="U195" s="21">
        <f t="shared" si="40"/>
        <v>5.5975824039454336E-2</v>
      </c>
      <c r="V195" s="21">
        <f t="shared" si="41"/>
        <v>-1.9026576437712217E-2</v>
      </c>
      <c r="Y195" s="36"/>
      <c r="Z195" s="36"/>
    </row>
    <row r="196" spans="1:26" x14ac:dyDescent="0.25">
      <c r="A196" s="12">
        <v>1886.08</v>
      </c>
      <c r="B196" s="13">
        <v>5.37</v>
      </c>
      <c r="C196" s="14">
        <v>0.22670000000000001</v>
      </c>
      <c r="D196" s="13">
        <v>0.31</v>
      </c>
      <c r="E196" s="13">
        <v>7.7067928930000003</v>
      </c>
      <c r="F196" s="14">
        <f t="shared" si="31"/>
        <v>1886.6249999999859</v>
      </c>
      <c r="G196" s="15">
        <f>G189*5/12+G201*7/12</f>
        <v>3.4575</v>
      </c>
      <c r="H196" s="14">
        <f t="shared" si="28"/>
        <v>212.31127172058549</v>
      </c>
      <c r="I196" s="14">
        <f t="shared" si="29"/>
        <v>8.9629358098802108</v>
      </c>
      <c r="J196" s="16">
        <f t="shared" si="32"/>
        <v>536.44331961967805</v>
      </c>
      <c r="K196" s="14">
        <f t="shared" si="33"/>
        <v>12.256330397277747</v>
      </c>
      <c r="L196" s="16">
        <f t="shared" si="30"/>
        <v>30.967863888659252</v>
      </c>
      <c r="M196" s="35">
        <f t="shared" si="36"/>
        <v>17.72391279961926</v>
      </c>
      <c r="N196" s="17"/>
      <c r="O196" s="18">
        <f t="shared" si="37"/>
        <v>22.954973839219793</v>
      </c>
      <c r="P196" s="18"/>
      <c r="Q196" s="37">
        <f t="shared" si="38"/>
        <v>-5.6081304491678724E-3</v>
      </c>
      <c r="R196" s="15">
        <f t="shared" si="34"/>
        <v>1.0018337147371585</v>
      </c>
      <c r="S196" s="15">
        <f t="shared" si="35"/>
        <v>3.6858900200017954</v>
      </c>
      <c r="T196" s="21">
        <f t="shared" si="39"/>
        <v>3.14492943165261E-2</v>
      </c>
      <c r="U196" s="21">
        <f t="shared" si="40"/>
        <v>5.7550837080464268E-2</v>
      </c>
      <c r="V196" s="21">
        <f t="shared" si="41"/>
        <v>-2.6101542763938168E-2</v>
      </c>
      <c r="Y196" s="36"/>
      <c r="Z196" s="36"/>
    </row>
    <row r="197" spans="1:26" x14ac:dyDescent="0.25">
      <c r="A197" s="12">
        <v>1886.09</v>
      </c>
      <c r="B197" s="13">
        <v>5.51</v>
      </c>
      <c r="C197" s="14">
        <v>0.22500000000000001</v>
      </c>
      <c r="D197" s="13">
        <v>0.315</v>
      </c>
      <c r="E197" s="13">
        <v>7.7067928930000003</v>
      </c>
      <c r="F197" s="14">
        <f t="shared" si="31"/>
        <v>1886.7083333333192</v>
      </c>
      <c r="G197" s="15">
        <f>G189*4/12+G201*8/12</f>
        <v>3.4699999999999998</v>
      </c>
      <c r="H197" s="14">
        <f t="shared" si="28"/>
        <v>217.8463886741948</v>
      </c>
      <c r="I197" s="14">
        <f t="shared" si="29"/>
        <v>8.8957236754435272</v>
      </c>
      <c r="J197" s="16">
        <f t="shared" si="32"/>
        <v>552.30186282072532</v>
      </c>
      <c r="K197" s="14">
        <f t="shared" si="33"/>
        <v>12.454013145620937</v>
      </c>
      <c r="L197" s="16">
        <f t="shared" si="30"/>
        <v>31.574425914433483</v>
      </c>
      <c r="M197" s="35">
        <f t="shared" si="36"/>
        <v>18.14714392580002</v>
      </c>
      <c r="N197" s="17"/>
      <c r="O197" s="18">
        <f t="shared" si="37"/>
        <v>23.484613598095905</v>
      </c>
      <c r="P197" s="18"/>
      <c r="Q197" s="37">
        <f t="shared" si="38"/>
        <v>-7.95345627047922E-3</v>
      </c>
      <c r="R197" s="15">
        <f t="shared" si="34"/>
        <v>1.0018447469759157</v>
      </c>
      <c r="S197" s="15">
        <f t="shared" si="35"/>
        <v>3.6926488908510184</v>
      </c>
      <c r="T197" s="21">
        <f t="shared" si="39"/>
        <v>3.4115279701617096E-2</v>
      </c>
      <c r="U197" s="21">
        <f t="shared" si="40"/>
        <v>5.781086342808428E-2</v>
      </c>
      <c r="V197" s="21">
        <f t="shared" si="41"/>
        <v>-2.3695583726467184E-2</v>
      </c>
      <c r="Y197" s="36"/>
      <c r="Z197" s="36"/>
    </row>
    <row r="198" spans="1:26" x14ac:dyDescent="0.25">
      <c r="A198" s="12">
        <v>1886.1</v>
      </c>
      <c r="B198" s="13">
        <v>5.65</v>
      </c>
      <c r="C198" s="14">
        <v>0.2233</v>
      </c>
      <c r="D198" s="13">
        <v>0.32</v>
      </c>
      <c r="E198" s="13">
        <v>7.7067928930000003</v>
      </c>
      <c r="F198" s="14">
        <f t="shared" si="31"/>
        <v>1886.7916666666524</v>
      </c>
      <c r="G198" s="15">
        <f>G189*3/12+G201*9/12</f>
        <v>3.4824999999999999</v>
      </c>
      <c r="H198" s="14">
        <f t="shared" si="28"/>
        <v>223.3815056278041</v>
      </c>
      <c r="I198" s="14">
        <f t="shared" si="29"/>
        <v>8.8285115410068418</v>
      </c>
      <c r="J198" s="16">
        <f t="shared" si="32"/>
        <v>568.20017098023357</v>
      </c>
      <c r="K198" s="14">
        <f t="shared" si="33"/>
        <v>12.651695893964128</v>
      </c>
      <c r="L198" s="16">
        <f t="shared" si="30"/>
        <v>32.181248621889338</v>
      </c>
      <c r="M198" s="35">
        <f t="shared" si="36"/>
        <v>18.562381342866558</v>
      </c>
      <c r="N198" s="17"/>
      <c r="O198" s="18">
        <f t="shared" si="37"/>
        <v>24.001461288727924</v>
      </c>
      <c r="P198" s="18"/>
      <c r="Q198" s="37">
        <f t="shared" si="38"/>
        <v>-1.1092002599045241E-2</v>
      </c>
      <c r="R198" s="15">
        <f t="shared" si="34"/>
        <v>1.0018557787141473</v>
      </c>
      <c r="S198" s="15">
        <f t="shared" si="35"/>
        <v>3.6994608937255347</v>
      </c>
      <c r="T198" s="21">
        <f t="shared" si="39"/>
        <v>3.0775345256867537E-2</v>
      </c>
      <c r="U198" s="21">
        <f t="shared" si="40"/>
        <v>5.4914522982869363E-2</v>
      </c>
      <c r="V198" s="21">
        <f t="shared" si="41"/>
        <v>-2.4139177726001826E-2</v>
      </c>
      <c r="Y198" s="36"/>
      <c r="Z198" s="36"/>
    </row>
    <row r="199" spans="1:26" x14ac:dyDescent="0.25">
      <c r="A199" s="12">
        <v>1886.11</v>
      </c>
      <c r="B199" s="13">
        <v>5.79</v>
      </c>
      <c r="C199" s="14">
        <v>0.22170000000000001</v>
      </c>
      <c r="D199" s="13">
        <v>0.32500000000000001</v>
      </c>
      <c r="E199" s="13">
        <v>7.7067928930000003</v>
      </c>
      <c r="F199" s="14">
        <f t="shared" si="31"/>
        <v>1886.8749999999857</v>
      </c>
      <c r="G199" s="15">
        <f>G189*2/12+G201*10/12</f>
        <v>3.4950000000000001</v>
      </c>
      <c r="H199" s="14">
        <f t="shared" si="28"/>
        <v>228.91662258141341</v>
      </c>
      <c r="I199" s="14">
        <f t="shared" si="29"/>
        <v>8.7652530615370221</v>
      </c>
      <c r="J199" s="16">
        <f t="shared" si="32"/>
        <v>584.13743152821462</v>
      </c>
      <c r="K199" s="14">
        <f t="shared" si="33"/>
        <v>12.849378642307316</v>
      </c>
      <c r="L199" s="16">
        <f t="shared" si="30"/>
        <v>32.788370508923968</v>
      </c>
      <c r="M199" s="35">
        <f t="shared" si="36"/>
        <v>18.968312634942826</v>
      </c>
      <c r="N199" s="17"/>
      <c r="O199" s="18">
        <f t="shared" si="37"/>
        <v>24.504279362629486</v>
      </c>
      <c r="P199" s="18"/>
      <c r="Q199" s="37">
        <f t="shared" si="38"/>
        <v>-1.3247391881082038E-2</v>
      </c>
      <c r="R199" s="15">
        <f t="shared" si="34"/>
        <v>1.0018668099523205</v>
      </c>
      <c r="S199" s="15">
        <f t="shared" si="35"/>
        <v>3.7063262745059311</v>
      </c>
      <c r="T199" s="21">
        <f t="shared" si="39"/>
        <v>3.210031519203338E-2</v>
      </c>
      <c r="U199" s="21">
        <f t="shared" si="40"/>
        <v>5.2114662125251066E-2</v>
      </c>
      <c r="V199" s="21">
        <f t="shared" si="41"/>
        <v>-2.0014346933217686E-2</v>
      </c>
      <c r="Y199" s="36"/>
      <c r="Z199" s="36"/>
    </row>
    <row r="200" spans="1:26" x14ac:dyDescent="0.25">
      <c r="A200" s="12">
        <v>1886.12</v>
      </c>
      <c r="B200" s="13">
        <v>5.64</v>
      </c>
      <c r="C200" s="14">
        <v>0.22</v>
      </c>
      <c r="D200" s="13">
        <v>0.33</v>
      </c>
      <c r="E200" s="13">
        <v>7.8019419829999999</v>
      </c>
      <c r="F200" s="14">
        <f t="shared" si="31"/>
        <v>1886.9583333333189</v>
      </c>
      <c r="G200" s="15">
        <f>G189*1/12+G201*11/12</f>
        <v>3.5074999999999998</v>
      </c>
      <c r="H200" s="14">
        <f t="shared" si="28"/>
        <v>220.26669818162378</v>
      </c>
      <c r="I200" s="14">
        <f t="shared" si="29"/>
        <v>8.5919634042477355</v>
      </c>
      <c r="J200" s="16">
        <f t="shared" si="32"/>
        <v>563.89205157291542</v>
      </c>
      <c r="K200" s="14">
        <f t="shared" si="33"/>
        <v>12.887945106371603</v>
      </c>
      <c r="L200" s="16">
        <f t="shared" si="30"/>
        <v>32.993683868628025</v>
      </c>
      <c r="M200" s="35">
        <f t="shared" si="36"/>
        <v>18.194057556886431</v>
      </c>
      <c r="N200" s="17"/>
      <c r="O200" s="18">
        <f t="shared" si="37"/>
        <v>23.485324841739725</v>
      </c>
      <c r="P200" s="18"/>
      <c r="Q200" s="37">
        <f t="shared" si="38"/>
        <v>-1.1670475276021233E-2</v>
      </c>
      <c r="R200" s="15">
        <f t="shared" si="34"/>
        <v>1.0018778406909017</v>
      </c>
      <c r="S200" s="15">
        <f t="shared" si="35"/>
        <v>3.6679601573689107</v>
      </c>
      <c r="T200" s="21">
        <f t="shared" si="39"/>
        <v>3.2266295589027161E-2</v>
      </c>
      <c r="U200" s="21">
        <f t="shared" si="40"/>
        <v>5.3657956475100743E-2</v>
      </c>
      <c r="V200" s="21">
        <f t="shared" si="41"/>
        <v>-2.1391660886073582E-2</v>
      </c>
      <c r="Y200" s="36"/>
      <c r="Z200" s="36"/>
    </row>
    <row r="201" spans="1:26" x14ac:dyDescent="0.25">
      <c r="A201" s="12">
        <v>1887.01</v>
      </c>
      <c r="B201" s="13">
        <v>5.58</v>
      </c>
      <c r="C201" s="14">
        <v>0.2225</v>
      </c>
      <c r="D201" s="13">
        <v>0.33250000000000002</v>
      </c>
      <c r="E201" s="13">
        <v>7.9922320659999997</v>
      </c>
      <c r="F201" s="14">
        <f t="shared" si="31"/>
        <v>1887.0416666666522</v>
      </c>
      <c r="G201" s="15">
        <v>3.52</v>
      </c>
      <c r="H201" s="14">
        <f t="shared" si="28"/>
        <v>212.7348137490882</v>
      </c>
      <c r="I201" s="14">
        <f t="shared" si="29"/>
        <v>8.4827053869484086</v>
      </c>
      <c r="J201" s="16">
        <f t="shared" si="32"/>
        <v>546.41978294879209</v>
      </c>
      <c r="K201" s="14">
        <f t="shared" si="33"/>
        <v>12.676402432181332</v>
      </c>
      <c r="L201" s="16">
        <f t="shared" si="30"/>
        <v>32.559960184672647</v>
      </c>
      <c r="M201" s="35">
        <f t="shared" si="36"/>
        <v>17.512222096304949</v>
      </c>
      <c r="N201" s="17"/>
      <c r="O201" s="18">
        <f t="shared" si="37"/>
        <v>22.590754381510632</v>
      </c>
      <c r="P201" s="18"/>
      <c r="Q201" s="37">
        <f t="shared" si="38"/>
        <v>-9.0202886756547418E-3</v>
      </c>
      <c r="R201" s="15">
        <f t="shared" si="34"/>
        <v>1.0018888709303571</v>
      </c>
      <c r="S201" s="15">
        <f t="shared" si="35"/>
        <v>3.5873521530383266</v>
      </c>
      <c r="T201" s="21">
        <f t="shared" si="39"/>
        <v>3.889511615068808E-2</v>
      </c>
      <c r="U201" s="21">
        <f t="shared" si="40"/>
        <v>5.9516530340948393E-2</v>
      </c>
      <c r="V201" s="21">
        <f t="shared" si="41"/>
        <v>-2.0621414190260312E-2</v>
      </c>
      <c r="Y201" s="36"/>
      <c r="Z201" s="36"/>
    </row>
    <row r="202" spans="1:26" x14ac:dyDescent="0.25">
      <c r="A202" s="12">
        <v>1887.02</v>
      </c>
      <c r="B202" s="13">
        <v>5.54</v>
      </c>
      <c r="C202" s="14">
        <v>0.22500000000000001</v>
      </c>
      <c r="D202" s="13">
        <v>0.33500000000000002</v>
      </c>
      <c r="E202" s="13">
        <v>8.0873811569999994</v>
      </c>
      <c r="F202" s="14">
        <f t="shared" si="31"/>
        <v>1887.1249999999854</v>
      </c>
      <c r="G202" s="15">
        <f>G201*11/12+G213*1/12</f>
        <v>3.5324999999999998</v>
      </c>
      <c r="H202" s="14">
        <f t="shared" ref="H202:H265" si="42">B202*$E$1839/E202</f>
        <v>208.72492185420566</v>
      </c>
      <c r="I202" s="14">
        <f t="shared" ref="I202:I265" si="43">C202*$E$1839/E202</f>
        <v>8.4770952016599779</v>
      </c>
      <c r="J202" s="16">
        <f t="shared" si="32"/>
        <v>537.93466549029472</v>
      </c>
      <c r="K202" s="14">
        <f t="shared" si="33"/>
        <v>12.621452855804854</v>
      </c>
      <c r="L202" s="16">
        <f t="shared" ref="L202:L265" si="44">K202*(J202/H202)</f>
        <v>32.528540241741645</v>
      </c>
      <c r="M202" s="35">
        <f t="shared" si="36"/>
        <v>17.125366596972309</v>
      </c>
      <c r="N202" s="17"/>
      <c r="O202" s="18">
        <f t="shared" si="37"/>
        <v>22.080922961887403</v>
      </c>
      <c r="P202" s="18"/>
      <c r="Q202" s="37">
        <f t="shared" si="38"/>
        <v>-4.1399718116107778E-3</v>
      </c>
      <c r="R202" s="15">
        <f t="shared" si="34"/>
        <v>1.0018999006711522</v>
      </c>
      <c r="S202" s="15">
        <f t="shared" si="35"/>
        <v>3.5518428126023083</v>
      </c>
      <c r="T202" s="21">
        <f t="shared" si="39"/>
        <v>3.9904228913522743E-2</v>
      </c>
      <c r="U202" s="21">
        <f t="shared" si="40"/>
        <v>6.0908215040206715E-2</v>
      </c>
      <c r="V202" s="21">
        <f t="shared" si="41"/>
        <v>-2.1003986126683971E-2</v>
      </c>
      <c r="Y202" s="36"/>
      <c r="Z202" s="36"/>
    </row>
    <row r="203" spans="1:26" x14ac:dyDescent="0.25">
      <c r="A203" s="12">
        <v>1887.03</v>
      </c>
      <c r="B203" s="13">
        <v>5.67</v>
      </c>
      <c r="C203" s="14">
        <v>0.22750000000000001</v>
      </c>
      <c r="D203" s="13">
        <v>0.33750000000000002</v>
      </c>
      <c r="E203" s="13">
        <v>8.0873811569999994</v>
      </c>
      <c r="F203" s="14">
        <f t="shared" ref="F203:F266" si="45">F202+1/12</f>
        <v>1887.2083333333187</v>
      </c>
      <c r="G203" s="15">
        <f>G201*10/12+G213*2/12</f>
        <v>3.5450000000000004</v>
      </c>
      <c r="H203" s="14">
        <f t="shared" si="42"/>
        <v>213.62279908183143</v>
      </c>
      <c r="I203" s="14">
        <f t="shared" si="43"/>
        <v>8.5712851483450887</v>
      </c>
      <c r="J203" s="16">
        <f t="shared" ref="J203:J266" si="46">J202*((H203+(I203/12))/H202)</f>
        <v>552.39853755052195</v>
      </c>
      <c r="K203" s="14">
        <f t="shared" ref="K203:K266" si="47">D203*$E$1839/E203</f>
        <v>12.715642802489967</v>
      </c>
      <c r="L203" s="16">
        <f t="shared" si="44"/>
        <v>32.880865330388211</v>
      </c>
      <c r="M203" s="35">
        <f t="shared" si="36"/>
        <v>17.473213711513754</v>
      </c>
      <c r="N203" s="17"/>
      <c r="O203" s="18">
        <f t="shared" si="37"/>
        <v>22.51743823312971</v>
      </c>
      <c r="P203" s="18"/>
      <c r="Q203" s="37">
        <f t="shared" si="38"/>
        <v>-9.7436043927961319E-4</v>
      </c>
      <c r="R203" s="15">
        <f t="shared" ref="R203:R266" si="48">((G203/G204+G203/1200+((1+G204/1200)^(-119))*(1-G203/G204)))</f>
        <v>1.0019109299137525</v>
      </c>
      <c r="S203" s="15">
        <f t="shared" ref="S203:S266" si="49">S202*R202*E202/E203</f>
        <v>3.5585909611457986</v>
      </c>
      <c r="T203" s="21">
        <f t="shared" si="39"/>
        <v>3.7767384509683977E-2</v>
      </c>
      <c r="U203" s="21">
        <f t="shared" si="40"/>
        <v>6.1043721247201255E-2</v>
      </c>
      <c r="V203" s="21">
        <f t="shared" si="41"/>
        <v>-2.3276336737517278E-2</v>
      </c>
      <c r="Y203" s="36"/>
      <c r="Z203" s="36"/>
    </row>
    <row r="204" spans="1:26" x14ac:dyDescent="0.25">
      <c r="A204" s="12">
        <v>1887.04</v>
      </c>
      <c r="B204" s="13">
        <v>5.8</v>
      </c>
      <c r="C204" s="14">
        <v>0.23</v>
      </c>
      <c r="D204" s="13">
        <v>0.34</v>
      </c>
      <c r="E204" s="13">
        <v>8.0873811569999994</v>
      </c>
      <c r="F204" s="14">
        <f t="shared" si="45"/>
        <v>1887.291666666652</v>
      </c>
      <c r="G204" s="15">
        <f>G201*9/12+G213*3/12</f>
        <v>3.5575000000000001</v>
      </c>
      <c r="H204" s="14">
        <f t="shared" si="42"/>
        <v>218.5206763094572</v>
      </c>
      <c r="I204" s="14">
        <f t="shared" si="43"/>
        <v>8.6654750950301995</v>
      </c>
      <c r="J204" s="16">
        <f t="shared" si="46"/>
        <v>566.93106815333545</v>
      </c>
      <c r="K204" s="14">
        <f t="shared" si="47"/>
        <v>12.809832749175078</v>
      </c>
      <c r="L204" s="16">
        <f t="shared" si="44"/>
        <v>33.233890202092077</v>
      </c>
      <c r="M204" s="35">
        <f t="shared" si="36"/>
        <v>17.822983639100713</v>
      </c>
      <c r="N204" s="17"/>
      <c r="O204" s="18">
        <f t="shared" si="37"/>
        <v>22.95367744890201</v>
      </c>
      <c r="P204" s="18"/>
      <c r="Q204" s="37">
        <f t="shared" si="38"/>
        <v>-4.9207840008725148E-3</v>
      </c>
      <c r="R204" s="15">
        <f t="shared" si="48"/>
        <v>1.0019219586586225</v>
      </c>
      <c r="S204" s="15">
        <f t="shared" si="49"/>
        <v>3.5653911790642616</v>
      </c>
      <c r="T204" s="21">
        <f t="shared" si="39"/>
        <v>3.3729802457283853E-2</v>
      </c>
      <c r="U204" s="21">
        <f t="shared" si="40"/>
        <v>6.2751083190132118E-2</v>
      </c>
      <c r="V204" s="21">
        <f t="shared" si="41"/>
        <v>-2.9021280732848265E-2</v>
      </c>
      <c r="Y204" s="36"/>
      <c r="Z204" s="36"/>
    </row>
    <row r="205" spans="1:26" x14ac:dyDescent="0.25">
      <c r="A205" s="12">
        <v>1887.05</v>
      </c>
      <c r="B205" s="13">
        <v>5.9</v>
      </c>
      <c r="C205" s="14">
        <v>0.23250000000000001</v>
      </c>
      <c r="D205" s="13">
        <v>0.34250000000000003</v>
      </c>
      <c r="E205" s="13">
        <v>8.0873811569999994</v>
      </c>
      <c r="F205" s="14">
        <f t="shared" si="45"/>
        <v>1887.3749999999852</v>
      </c>
      <c r="G205" s="15">
        <f>G201*8/12+G213*4/12</f>
        <v>3.5700000000000003</v>
      </c>
      <c r="H205" s="14">
        <f t="shared" si="42"/>
        <v>222.28827417686165</v>
      </c>
      <c r="I205" s="14">
        <f t="shared" si="43"/>
        <v>8.7596650417153104</v>
      </c>
      <c r="J205" s="16">
        <f t="shared" si="46"/>
        <v>578.59958475002588</v>
      </c>
      <c r="K205" s="14">
        <f t="shared" si="47"/>
        <v>12.904022695860188</v>
      </c>
      <c r="L205" s="16">
        <f t="shared" si="44"/>
        <v>33.588196233370148</v>
      </c>
      <c r="M205" s="35">
        <f t="shared" si="36"/>
        <v>18.075445427458249</v>
      </c>
      <c r="N205" s="17"/>
      <c r="O205" s="18">
        <f t="shared" si="37"/>
        <v>23.264710044683639</v>
      </c>
      <c r="P205" s="18"/>
      <c r="Q205" s="37">
        <f t="shared" si="38"/>
        <v>-7.5842111504657583E-3</v>
      </c>
      <c r="R205" s="15">
        <f t="shared" si="48"/>
        <v>1.0019329869062263</v>
      </c>
      <c r="S205" s="15">
        <f t="shared" si="49"/>
        <v>3.5722437135122407</v>
      </c>
      <c r="T205" s="21">
        <f t="shared" si="39"/>
        <v>3.4065606033785834E-2</v>
      </c>
      <c r="U205" s="21">
        <f t="shared" si="40"/>
        <v>6.4483239640638068E-2</v>
      </c>
      <c r="V205" s="21">
        <f t="shared" si="41"/>
        <v>-3.0417633606852235E-2</v>
      </c>
      <c r="Y205" s="36"/>
      <c r="Z205" s="36"/>
    </row>
    <row r="206" spans="1:26" x14ac:dyDescent="0.25">
      <c r="A206" s="12">
        <v>1887.06</v>
      </c>
      <c r="B206" s="13">
        <v>5.73</v>
      </c>
      <c r="C206" s="14">
        <v>0.23499999999999999</v>
      </c>
      <c r="D206" s="13">
        <v>0.34499999999999997</v>
      </c>
      <c r="E206" s="13">
        <v>7.9922320659999997</v>
      </c>
      <c r="F206" s="14">
        <f t="shared" si="45"/>
        <v>1887.4583333333185</v>
      </c>
      <c r="G206" s="15">
        <f>G201*7/12+G213*5/12</f>
        <v>3.5825</v>
      </c>
      <c r="H206" s="14">
        <f t="shared" si="42"/>
        <v>218.45349153804221</v>
      </c>
      <c r="I206" s="14">
        <f t="shared" si="43"/>
        <v>8.9592618693612405</v>
      </c>
      <c r="J206" s="16">
        <f t="shared" si="46"/>
        <v>570.56129206033029</v>
      </c>
      <c r="K206" s="14">
        <f t="shared" si="47"/>
        <v>13.152958914594162</v>
      </c>
      <c r="L206" s="16">
        <f t="shared" si="44"/>
        <v>34.353166799443962</v>
      </c>
      <c r="M206" s="35">
        <f t="shared" si="36"/>
        <v>17.70769566327299</v>
      </c>
      <c r="N206" s="17"/>
      <c r="O206" s="18">
        <f t="shared" si="37"/>
        <v>22.781332053852918</v>
      </c>
      <c r="P206" s="18"/>
      <c r="Q206" s="37">
        <f t="shared" si="38"/>
        <v>-2.3459262036217912E-3</v>
      </c>
      <c r="R206" s="15">
        <f t="shared" si="48"/>
        <v>1.0019440146570282</v>
      </c>
      <c r="S206" s="15">
        <f t="shared" si="49"/>
        <v>3.6217592827738923</v>
      </c>
      <c r="T206" s="21">
        <f t="shared" si="39"/>
        <v>4.0602202850867908E-2</v>
      </c>
      <c r="U206" s="21">
        <f t="shared" si="40"/>
        <v>6.335538917605632E-2</v>
      </c>
      <c r="V206" s="21">
        <f t="shared" si="41"/>
        <v>-2.2753186325188413E-2</v>
      </c>
      <c r="Y206" s="36"/>
      <c r="Z206" s="36"/>
    </row>
    <row r="207" spans="1:26" x14ac:dyDescent="0.25">
      <c r="A207" s="12">
        <v>1887.07</v>
      </c>
      <c r="B207" s="13">
        <v>5.59</v>
      </c>
      <c r="C207" s="14">
        <v>0.23749999999999999</v>
      </c>
      <c r="D207" s="13">
        <v>0.34749999999999998</v>
      </c>
      <c r="E207" s="13">
        <v>7.8970910740000004</v>
      </c>
      <c r="F207" s="14">
        <f t="shared" si="45"/>
        <v>1887.5416666666517</v>
      </c>
      <c r="G207" s="15">
        <f>G201*6/12+G213*6/12</f>
        <v>3.5949999999999998</v>
      </c>
      <c r="H207" s="14">
        <f t="shared" si="42"/>
        <v>215.68359590125198</v>
      </c>
      <c r="I207" s="14">
        <f t="shared" si="43"/>
        <v>9.163659038738345</v>
      </c>
      <c r="J207" s="16">
        <f t="shared" si="46"/>
        <v>565.321308039423</v>
      </c>
      <c r="K207" s="14">
        <f t="shared" si="47"/>
        <v>13.40788006720663</v>
      </c>
      <c r="L207" s="16">
        <f t="shared" si="44"/>
        <v>35.14296145683354</v>
      </c>
      <c r="M207" s="35">
        <f t="shared" si="36"/>
        <v>17.431460535613073</v>
      </c>
      <c r="N207" s="17"/>
      <c r="O207" s="18">
        <f t="shared" si="37"/>
        <v>22.416555953423345</v>
      </c>
      <c r="P207" s="18"/>
      <c r="Q207" s="37">
        <f t="shared" si="38"/>
        <v>-3.6613784970699961E-3</v>
      </c>
      <c r="R207" s="15">
        <f t="shared" si="48"/>
        <v>1.0019550419114911</v>
      </c>
      <c r="S207" s="15">
        <f t="shared" si="49"/>
        <v>3.6725183661029361</v>
      </c>
      <c r="T207" s="21">
        <f t="shared" si="39"/>
        <v>4.645836123488789E-2</v>
      </c>
      <c r="U207" s="21">
        <f t="shared" si="40"/>
        <v>6.2212256832081314E-2</v>
      </c>
      <c r="V207" s="21">
        <f t="shared" si="41"/>
        <v>-1.5753895597193424E-2</v>
      </c>
      <c r="Y207" s="36"/>
      <c r="Z207" s="36"/>
    </row>
    <row r="208" spans="1:26" x14ac:dyDescent="0.25">
      <c r="A208" s="12">
        <v>1887.08</v>
      </c>
      <c r="B208" s="13">
        <v>5.45</v>
      </c>
      <c r="C208" s="14">
        <v>0.24</v>
      </c>
      <c r="D208" s="13">
        <v>0.35</v>
      </c>
      <c r="E208" s="13">
        <v>7.9922320659999997</v>
      </c>
      <c r="F208" s="14">
        <f t="shared" si="45"/>
        <v>1887.624999999985</v>
      </c>
      <c r="G208" s="15">
        <f>G201*5/12+G213*7/12</f>
        <v>3.6074999999999999</v>
      </c>
      <c r="H208" s="14">
        <f t="shared" si="42"/>
        <v>207.77862633199473</v>
      </c>
      <c r="I208" s="14">
        <f t="shared" si="43"/>
        <v>9.1498844623263746</v>
      </c>
      <c r="J208" s="16">
        <f t="shared" si="46"/>
        <v>546.6003864707501</v>
      </c>
      <c r="K208" s="14">
        <f t="shared" si="47"/>
        <v>13.343581507559295</v>
      </c>
      <c r="L208" s="16">
        <f t="shared" si="44"/>
        <v>35.102777112800467</v>
      </c>
      <c r="M208" s="35">
        <f t="shared" si="36"/>
        <v>16.739849614820709</v>
      </c>
      <c r="N208" s="17"/>
      <c r="O208" s="18">
        <f t="shared" si="37"/>
        <v>21.520614675737047</v>
      </c>
      <c r="P208" s="18"/>
      <c r="Q208" s="37">
        <f t="shared" si="38"/>
        <v>3.4779576235530324E-3</v>
      </c>
      <c r="R208" s="15">
        <f t="shared" si="48"/>
        <v>1.0019660686700782</v>
      </c>
      <c r="S208" s="15">
        <f t="shared" si="49"/>
        <v>3.635894492062445</v>
      </c>
      <c r="T208" s="21">
        <f t="shared" si="39"/>
        <v>5.2268982363676386E-2</v>
      </c>
      <c r="U208" s="21">
        <f t="shared" si="40"/>
        <v>5.88957684251179E-2</v>
      </c>
      <c r="V208" s="21">
        <f t="shared" si="41"/>
        <v>-6.6267860614415142E-3</v>
      </c>
      <c r="Y208" s="36"/>
      <c r="Z208" s="36"/>
    </row>
    <row r="209" spans="1:26" x14ac:dyDescent="0.25">
      <c r="A209" s="12">
        <v>1887.09</v>
      </c>
      <c r="B209" s="13">
        <v>5.38</v>
      </c>
      <c r="C209" s="14">
        <v>0.24249999999999999</v>
      </c>
      <c r="D209" s="13">
        <v>0.35249999999999998</v>
      </c>
      <c r="E209" s="13">
        <v>7.8970910740000004</v>
      </c>
      <c r="F209" s="14">
        <f t="shared" si="45"/>
        <v>1887.7083333333183</v>
      </c>
      <c r="G209" s="15">
        <f>G201*4/12+G213*8/12</f>
        <v>3.62</v>
      </c>
      <c r="H209" s="14">
        <f t="shared" si="42"/>
        <v>207.58099211963074</v>
      </c>
      <c r="I209" s="14">
        <f t="shared" si="43"/>
        <v>9.3565781763959937</v>
      </c>
      <c r="J209" s="16">
        <f t="shared" si="46"/>
        <v>548.13165802659069</v>
      </c>
      <c r="K209" s="14">
        <f t="shared" si="47"/>
        <v>13.600799204864281</v>
      </c>
      <c r="L209" s="16">
        <f t="shared" si="44"/>
        <v>35.913830753600969</v>
      </c>
      <c r="M209" s="35">
        <f t="shared" si="36"/>
        <v>16.676629667380148</v>
      </c>
      <c r="N209" s="17"/>
      <c r="O209" s="18">
        <f t="shared" si="37"/>
        <v>21.434140136239723</v>
      </c>
      <c r="P209" s="18"/>
      <c r="Q209" s="37">
        <f t="shared" si="38"/>
        <v>3.3621784870726812E-3</v>
      </c>
      <c r="R209" s="15">
        <f t="shared" si="48"/>
        <v>1.0019770949332516</v>
      </c>
      <c r="S209" s="15">
        <f t="shared" si="49"/>
        <v>3.6869328329594402</v>
      </c>
      <c r="T209" s="21">
        <f t="shared" si="39"/>
        <v>5.4261979497677526E-2</v>
      </c>
      <c r="U209" s="21">
        <f t="shared" si="40"/>
        <v>5.4736357356398146E-2</v>
      </c>
      <c r="V209" s="21">
        <f t="shared" si="41"/>
        <v>-4.7437785872062044E-4</v>
      </c>
      <c r="Y209" s="36"/>
      <c r="Z209" s="36"/>
    </row>
    <row r="210" spans="1:26" x14ac:dyDescent="0.25">
      <c r="A210" s="12">
        <v>1887.1</v>
      </c>
      <c r="B210" s="13">
        <v>5.2</v>
      </c>
      <c r="C210" s="14">
        <v>0.245</v>
      </c>
      <c r="D210" s="13">
        <v>0.35499999999999998</v>
      </c>
      <c r="E210" s="13">
        <v>7.9922320659999997</v>
      </c>
      <c r="F210" s="14">
        <f t="shared" si="45"/>
        <v>1887.7916666666515</v>
      </c>
      <c r="G210" s="15">
        <f>G201*3/12+G213*9/12</f>
        <v>3.6324999999999998</v>
      </c>
      <c r="H210" s="14">
        <f t="shared" si="42"/>
        <v>198.24749668373809</v>
      </c>
      <c r="I210" s="14">
        <f t="shared" si="43"/>
        <v>9.340507055291507</v>
      </c>
      <c r="J210" s="16">
        <f t="shared" si="46"/>
        <v>525.54128508834276</v>
      </c>
      <c r="K210" s="14">
        <f t="shared" si="47"/>
        <v>13.534204100524427</v>
      </c>
      <c r="L210" s="16">
        <f t="shared" si="44"/>
        <v>35.878299270454164</v>
      </c>
      <c r="M210" s="35">
        <f t="shared" si="36"/>
        <v>15.880666812517315</v>
      </c>
      <c r="N210" s="17"/>
      <c r="O210" s="18">
        <f t="shared" si="37"/>
        <v>20.408601387649568</v>
      </c>
      <c r="P210" s="18"/>
      <c r="Q210" s="37">
        <f t="shared" si="38"/>
        <v>7.4165025414431179E-3</v>
      </c>
      <c r="R210" s="15">
        <f t="shared" si="48"/>
        <v>1.0019881207014731</v>
      </c>
      <c r="S210" s="15">
        <f t="shared" si="49"/>
        <v>3.6502455519905932</v>
      </c>
      <c r="T210" s="21">
        <f t="shared" si="39"/>
        <v>5.7083066914884295E-2</v>
      </c>
      <c r="U210" s="21">
        <f t="shared" si="40"/>
        <v>5.7623650152356376E-2</v>
      </c>
      <c r="V210" s="21">
        <f t="shared" si="41"/>
        <v>-5.4058323747208092E-4</v>
      </c>
      <c r="Y210" s="36"/>
      <c r="Z210" s="36"/>
    </row>
    <row r="211" spans="1:26" x14ac:dyDescent="0.25">
      <c r="A211" s="12">
        <v>1887.11</v>
      </c>
      <c r="B211" s="13">
        <v>5.3</v>
      </c>
      <c r="C211" s="14">
        <v>0.2475</v>
      </c>
      <c r="D211" s="13">
        <v>0.35749999999999998</v>
      </c>
      <c r="E211" s="13">
        <v>8.0873811569999994</v>
      </c>
      <c r="F211" s="14">
        <f t="shared" si="45"/>
        <v>1887.8749999999848</v>
      </c>
      <c r="G211" s="15">
        <f>G201*2/12+G213*10/12</f>
        <v>3.6450000000000005</v>
      </c>
      <c r="H211" s="14">
        <f t="shared" si="42"/>
        <v>199.68268697243499</v>
      </c>
      <c r="I211" s="14">
        <f t="shared" si="43"/>
        <v>9.3248047218259735</v>
      </c>
      <c r="J211" s="16">
        <f t="shared" si="46"/>
        <v>531.40583616469257</v>
      </c>
      <c r="K211" s="14">
        <f t="shared" si="47"/>
        <v>13.469162375970853</v>
      </c>
      <c r="L211" s="16">
        <f t="shared" si="44"/>
        <v>35.844827628090123</v>
      </c>
      <c r="M211" s="35">
        <f t="shared" si="36"/>
        <v>15.950712201066775</v>
      </c>
      <c r="N211" s="17"/>
      <c r="O211" s="18">
        <f t="shared" si="37"/>
        <v>20.495857279505195</v>
      </c>
      <c r="P211" s="18"/>
      <c r="Q211" s="37">
        <f t="shared" si="38"/>
        <v>1.0122384862189325E-2</v>
      </c>
      <c r="R211" s="15">
        <f t="shared" si="48"/>
        <v>1.0019991459752047</v>
      </c>
      <c r="S211" s="15">
        <f t="shared" si="49"/>
        <v>3.6144716860752424</v>
      </c>
      <c r="T211" s="21">
        <f t="shared" si="39"/>
        <v>5.2464919453968584E-2</v>
      </c>
      <c r="U211" s="21">
        <f t="shared" si="40"/>
        <v>5.8999124724486984E-2</v>
      </c>
      <c r="V211" s="21">
        <f t="shared" si="41"/>
        <v>-6.5342052705184006E-3</v>
      </c>
      <c r="Y211" s="36"/>
      <c r="Z211" s="36"/>
    </row>
    <row r="212" spans="1:26" x14ac:dyDescent="0.25">
      <c r="A212" s="12">
        <v>1887.12</v>
      </c>
      <c r="B212" s="13">
        <v>5.27</v>
      </c>
      <c r="C212" s="14">
        <v>0.25</v>
      </c>
      <c r="D212" s="13">
        <v>0.36</v>
      </c>
      <c r="E212" s="13">
        <v>8.2776793390000005</v>
      </c>
      <c r="F212" s="14">
        <f t="shared" si="45"/>
        <v>1887.958333333318</v>
      </c>
      <c r="G212" s="15">
        <f>G201*1/12+G213*11/12</f>
        <v>3.6574999999999998</v>
      </c>
      <c r="H212" s="14">
        <f t="shared" si="42"/>
        <v>193.98782366870324</v>
      </c>
      <c r="I212" s="14">
        <f t="shared" si="43"/>
        <v>9.2024584283066062</v>
      </c>
      <c r="J212" s="16">
        <f t="shared" si="46"/>
        <v>518.29121102711474</v>
      </c>
      <c r="K212" s="14">
        <f t="shared" si="47"/>
        <v>13.251540136761511</v>
      </c>
      <c r="L212" s="16">
        <f t="shared" si="44"/>
        <v>35.405092214375955</v>
      </c>
      <c r="M212" s="35">
        <f t="shared" si="36"/>
        <v>15.455513454469948</v>
      </c>
      <c r="N212" s="17"/>
      <c r="O212" s="18">
        <f t="shared" si="37"/>
        <v>19.857946875058207</v>
      </c>
      <c r="P212" s="18"/>
      <c r="Q212" s="37">
        <f t="shared" si="38"/>
        <v>1.429702825508912E-2</v>
      </c>
      <c r="R212" s="15">
        <f t="shared" si="48"/>
        <v>1.0020101707549067</v>
      </c>
      <c r="S212" s="15">
        <f t="shared" si="49"/>
        <v>3.5384371951168614</v>
      </c>
      <c r="T212" s="21">
        <f t="shared" si="39"/>
        <v>5.7678975826847223E-2</v>
      </c>
      <c r="U212" s="21">
        <f t="shared" si="40"/>
        <v>6.1586799125739944E-2</v>
      </c>
      <c r="V212" s="21">
        <f t="shared" si="41"/>
        <v>-3.9078232988927208E-3</v>
      </c>
      <c r="Y212" s="36"/>
      <c r="Z212" s="36"/>
    </row>
    <row r="213" spans="1:26" x14ac:dyDescent="0.25">
      <c r="A213" s="12">
        <v>1888.01</v>
      </c>
      <c r="B213" s="13">
        <v>5.31</v>
      </c>
      <c r="C213" s="14">
        <v>0.24829999999999999</v>
      </c>
      <c r="D213" s="13">
        <v>0.35170000000000001</v>
      </c>
      <c r="E213" s="13">
        <v>8.3728446279999993</v>
      </c>
      <c r="F213" s="14">
        <f t="shared" si="45"/>
        <v>1888.0416666666513</v>
      </c>
      <c r="G213" s="15">
        <v>3.67</v>
      </c>
      <c r="H213" s="14">
        <f t="shared" si="42"/>
        <v>193.23862700011401</v>
      </c>
      <c r="I213" s="14">
        <f t="shared" si="43"/>
        <v>9.0359983209281189</v>
      </c>
      <c r="J213" s="16">
        <f t="shared" si="46"/>
        <v>518.30137228716114</v>
      </c>
      <c r="K213" s="14">
        <f t="shared" si="47"/>
        <v>12.798874786429398</v>
      </c>
      <c r="L213" s="16">
        <f t="shared" si="44"/>
        <v>34.328925166364328</v>
      </c>
      <c r="M213" s="35">
        <f t="shared" si="36"/>
        <v>15.358662514259903</v>
      </c>
      <c r="N213" s="17"/>
      <c r="O213" s="18">
        <f t="shared" si="37"/>
        <v>19.731734100274643</v>
      </c>
      <c r="P213" s="18"/>
      <c r="Q213" s="37">
        <f t="shared" si="38"/>
        <v>1.8720415575164712E-2</v>
      </c>
      <c r="R213" s="15">
        <f t="shared" si="48"/>
        <v>1.0045816690372138</v>
      </c>
      <c r="S213" s="15">
        <f t="shared" si="49"/>
        <v>3.5052515322032569</v>
      </c>
      <c r="T213" s="21">
        <f t="shared" si="39"/>
        <v>6.0865157184430529E-2</v>
      </c>
      <c r="U213" s="21">
        <f t="shared" si="40"/>
        <v>6.2921439888693254E-2</v>
      </c>
      <c r="V213" s="21">
        <f t="shared" si="41"/>
        <v>-2.0562827042627241E-3</v>
      </c>
      <c r="Y213" s="36"/>
      <c r="Z213" s="36"/>
    </row>
    <row r="214" spans="1:26" x14ac:dyDescent="0.25">
      <c r="A214" s="12">
        <v>1888.02</v>
      </c>
      <c r="B214" s="13">
        <v>5.28</v>
      </c>
      <c r="C214" s="14">
        <v>0.2467</v>
      </c>
      <c r="D214" s="13">
        <v>0.34329999999999999</v>
      </c>
      <c r="E214" s="13">
        <v>8.2776793390000005</v>
      </c>
      <c r="F214" s="14">
        <f t="shared" si="45"/>
        <v>1888.1249999999845</v>
      </c>
      <c r="G214" s="15">
        <f>G213*11/12+G225*1/12</f>
        <v>3.6516666666666664</v>
      </c>
      <c r="H214" s="14">
        <f t="shared" si="42"/>
        <v>194.35592200583554</v>
      </c>
      <c r="I214" s="14">
        <f t="shared" si="43"/>
        <v>9.0809859770529595</v>
      </c>
      <c r="J214" s="16">
        <f t="shared" si="46"/>
        <v>523.32790092481662</v>
      </c>
      <c r="K214" s="14">
        <f t="shared" si="47"/>
        <v>12.636815913750631</v>
      </c>
      <c r="L214" s="16">
        <f t="shared" si="44"/>
        <v>34.026225073388169</v>
      </c>
      <c r="M214" s="35">
        <f t="shared" si="36"/>
        <v>15.418178318820539</v>
      </c>
      <c r="N214" s="17"/>
      <c r="O214" s="18">
        <f t="shared" si="37"/>
        <v>19.807302727374452</v>
      </c>
      <c r="P214" s="18"/>
      <c r="Q214" s="37">
        <f t="shared" si="38"/>
        <v>1.8545973596228914E-2</v>
      </c>
      <c r="R214" s="15">
        <f t="shared" si="48"/>
        <v>1.0045677011853911</v>
      </c>
      <c r="S214" s="15">
        <f t="shared" si="49"/>
        <v>3.5617945950055767</v>
      </c>
      <c r="T214" s="21">
        <f t="shared" si="39"/>
        <v>5.8453781626417678E-2</v>
      </c>
      <c r="U214" s="21">
        <f t="shared" si="40"/>
        <v>6.0198696369751392E-2</v>
      </c>
      <c r="V214" s="21">
        <f t="shared" si="41"/>
        <v>-1.7449147433337142E-3</v>
      </c>
      <c r="Y214" s="36"/>
      <c r="Z214" s="36"/>
    </row>
    <row r="215" spans="1:26" x14ac:dyDescent="0.25">
      <c r="A215" s="12">
        <v>1888.03</v>
      </c>
      <c r="B215" s="13">
        <v>5.08</v>
      </c>
      <c r="C215" s="14">
        <v>0.245</v>
      </c>
      <c r="D215" s="13">
        <v>0.33500000000000002</v>
      </c>
      <c r="E215" s="13">
        <v>8.2776793390000005</v>
      </c>
      <c r="F215" s="14">
        <f t="shared" si="45"/>
        <v>1888.2083333333178</v>
      </c>
      <c r="G215" s="15">
        <f>G213*10/12+G225*2/12</f>
        <v>3.6333333333333337</v>
      </c>
      <c r="H215" s="14">
        <f t="shared" si="42"/>
        <v>186.99395526319023</v>
      </c>
      <c r="I215" s="14">
        <f t="shared" si="43"/>
        <v>9.0184092597404746</v>
      </c>
      <c r="J215" s="16">
        <f t="shared" si="46"/>
        <v>505.52847500163188</v>
      </c>
      <c r="K215" s="14">
        <f t="shared" si="47"/>
        <v>12.331294293930853</v>
      </c>
      <c r="L215" s="16">
        <f t="shared" si="44"/>
        <v>33.337015575895016</v>
      </c>
      <c r="M215" s="35">
        <f t="shared" si="36"/>
        <v>14.808972366946566</v>
      </c>
      <c r="N215" s="17"/>
      <c r="O215" s="18">
        <f t="shared" si="37"/>
        <v>19.026611493191698</v>
      </c>
      <c r="P215" s="18"/>
      <c r="Q215" s="37">
        <f t="shared" si="38"/>
        <v>2.3484775724689676E-2</v>
      </c>
      <c r="R215" s="15">
        <f t="shared" si="48"/>
        <v>1.0045537348950258</v>
      </c>
      <c r="S215" s="15">
        <f t="shared" si="49"/>
        <v>3.5780638083993033</v>
      </c>
      <c r="T215" s="21">
        <f t="shared" si="39"/>
        <v>5.7574262323825121E-2</v>
      </c>
      <c r="U215" s="21">
        <f t="shared" si="40"/>
        <v>6.0195091247454258E-2</v>
      </c>
      <c r="V215" s="21">
        <f t="shared" si="41"/>
        <v>-2.6208289236291371E-3</v>
      </c>
      <c r="Y215" s="36"/>
      <c r="Z215" s="36"/>
    </row>
    <row r="216" spans="1:26" x14ac:dyDescent="0.25">
      <c r="A216" s="12">
        <v>1888.04</v>
      </c>
      <c r="B216" s="13">
        <v>5.0999999999999996</v>
      </c>
      <c r="C216" s="14">
        <v>0.24329999999999999</v>
      </c>
      <c r="D216" s="13">
        <v>0.32669999999999999</v>
      </c>
      <c r="E216" s="13">
        <v>8.18251405</v>
      </c>
      <c r="F216" s="14">
        <f t="shared" si="45"/>
        <v>1888.2916666666511</v>
      </c>
      <c r="G216" s="15">
        <f>G213*9/12+G225*3/12</f>
        <v>3.6150000000000002</v>
      </c>
      <c r="H216" s="14">
        <f t="shared" si="42"/>
        <v>189.91351441675801</v>
      </c>
      <c r="I216" s="14">
        <f t="shared" si="43"/>
        <v>9.0599917759994568</v>
      </c>
      <c r="J216" s="16">
        <f t="shared" si="46"/>
        <v>515.46245354193468</v>
      </c>
      <c r="K216" s="14">
        <f t="shared" si="47"/>
        <v>12.1656363058735</v>
      </c>
      <c r="L216" s="16">
        <f t="shared" si="44"/>
        <v>33.019918347480406</v>
      </c>
      <c r="M216" s="35">
        <f t="shared" si="36"/>
        <v>15.020108681844462</v>
      </c>
      <c r="N216" s="17"/>
      <c r="O216" s="18">
        <f t="shared" si="37"/>
        <v>19.299571616567651</v>
      </c>
      <c r="P216" s="18"/>
      <c r="Q216" s="37">
        <f t="shared" si="38"/>
        <v>2.2632996042627557E-2</v>
      </c>
      <c r="R216" s="15">
        <f t="shared" si="48"/>
        <v>1.0045397701682555</v>
      </c>
      <c r="S216" s="15">
        <f t="shared" si="49"/>
        <v>3.6361609028814996</v>
      </c>
      <c r="T216" s="21">
        <f t="shared" si="39"/>
        <v>5.4046228589141432E-2</v>
      </c>
      <c r="U216" s="21">
        <f t="shared" si="40"/>
        <v>5.8966097231183623E-2</v>
      </c>
      <c r="V216" s="21">
        <f t="shared" si="41"/>
        <v>-4.9198686420421911E-3</v>
      </c>
      <c r="Y216" s="36"/>
      <c r="Z216" s="36"/>
    </row>
    <row r="217" spans="1:26" x14ac:dyDescent="0.25">
      <c r="A217" s="12">
        <v>1888.05</v>
      </c>
      <c r="B217" s="13">
        <v>5.17</v>
      </c>
      <c r="C217" s="14">
        <v>0.2417</v>
      </c>
      <c r="D217" s="13">
        <v>0.31830000000000003</v>
      </c>
      <c r="E217" s="13">
        <v>8.0873811569999994</v>
      </c>
      <c r="F217" s="14">
        <f t="shared" si="45"/>
        <v>1888.3749999999843</v>
      </c>
      <c r="G217" s="15">
        <f>G213*8/12+G225*4/12</f>
        <v>3.5966666666666667</v>
      </c>
      <c r="H217" s="14">
        <f t="shared" si="42"/>
        <v>194.78480974480925</v>
      </c>
      <c r="I217" s="14">
        <f t="shared" si="43"/>
        <v>9.1062840455165173</v>
      </c>
      <c r="J217" s="16">
        <f t="shared" si="46"/>
        <v>530.74378906826632</v>
      </c>
      <c r="K217" s="14">
        <f t="shared" si="47"/>
        <v>11.992264011948315</v>
      </c>
      <c r="L217" s="16">
        <f t="shared" si="44"/>
        <v>32.676160166427309</v>
      </c>
      <c r="M217" s="35">
        <f t="shared" si="36"/>
        <v>15.387916957229132</v>
      </c>
      <c r="N217" s="17"/>
      <c r="O217" s="18">
        <f t="shared" si="37"/>
        <v>19.77268583969424</v>
      </c>
      <c r="P217" s="18"/>
      <c r="Q217" s="37">
        <f t="shared" si="38"/>
        <v>2.3320027160848557E-2</v>
      </c>
      <c r="R217" s="15">
        <f t="shared" si="48"/>
        <v>1.0045258070072212</v>
      </c>
      <c r="S217" s="15">
        <f t="shared" si="49"/>
        <v>3.6956350386550132</v>
      </c>
      <c r="T217" s="21">
        <f t="shared" si="39"/>
        <v>5.0839347211230956E-2</v>
      </c>
      <c r="U217" s="21">
        <f t="shared" si="40"/>
        <v>5.055071098822439E-2</v>
      </c>
      <c r="V217" s="21">
        <f t="shared" si="41"/>
        <v>2.8863622300656644E-4</v>
      </c>
      <c r="Y217" s="36"/>
      <c r="Z217" s="36"/>
    </row>
    <row r="218" spans="1:26" x14ac:dyDescent="0.25">
      <c r="A218" s="12">
        <v>1888.06</v>
      </c>
      <c r="B218" s="13">
        <v>5.01</v>
      </c>
      <c r="C218" s="14">
        <v>0.24</v>
      </c>
      <c r="D218" s="13">
        <v>0.31</v>
      </c>
      <c r="E218" s="13">
        <v>7.9922320659999997</v>
      </c>
      <c r="F218" s="14">
        <f t="shared" si="45"/>
        <v>1888.4583333333176</v>
      </c>
      <c r="G218" s="15">
        <f>G213*7/12+G225*5/12</f>
        <v>3.5783333333333331</v>
      </c>
      <c r="H218" s="14">
        <f t="shared" si="42"/>
        <v>191.00383815106306</v>
      </c>
      <c r="I218" s="14">
        <f t="shared" si="43"/>
        <v>9.1498844623263746</v>
      </c>
      <c r="J218" s="16">
        <f t="shared" si="46"/>
        <v>522.51912225244087</v>
      </c>
      <c r="K218" s="14">
        <f t="shared" si="47"/>
        <v>11.818600763838232</v>
      </c>
      <c r="L218" s="16">
        <f t="shared" si="44"/>
        <v>32.33152253458217</v>
      </c>
      <c r="M218" s="35">
        <f t="shared" si="36"/>
        <v>15.0776288184347</v>
      </c>
      <c r="N218" s="17"/>
      <c r="O218" s="18">
        <f t="shared" si="37"/>
        <v>19.375983676114195</v>
      </c>
      <c r="P218" s="18"/>
      <c r="Q218" s="37">
        <f t="shared" si="38"/>
        <v>2.5898537334721194E-2</v>
      </c>
      <c r="R218" s="15">
        <f t="shared" si="48"/>
        <v>1.0045118454140671</v>
      </c>
      <c r="S218" s="15">
        <f t="shared" si="49"/>
        <v>3.7565571530193069</v>
      </c>
      <c r="T218" s="21">
        <f t="shared" si="39"/>
        <v>6.4064534325128708E-2</v>
      </c>
      <c r="U218" s="21">
        <f t="shared" si="40"/>
        <v>5.6469285824678916E-2</v>
      </c>
      <c r="V218" s="21">
        <f t="shared" si="41"/>
        <v>7.5952485004497916E-3</v>
      </c>
      <c r="Y218" s="36"/>
      <c r="Z218" s="36"/>
    </row>
    <row r="219" spans="1:26" x14ac:dyDescent="0.25">
      <c r="A219" s="12">
        <v>1888.07</v>
      </c>
      <c r="B219" s="13">
        <v>5.14</v>
      </c>
      <c r="C219" s="14">
        <v>0.23830000000000001</v>
      </c>
      <c r="D219" s="13">
        <v>0.30170000000000002</v>
      </c>
      <c r="E219" s="13">
        <v>8.0873811569999994</v>
      </c>
      <c r="F219" s="14">
        <f t="shared" si="45"/>
        <v>1888.5416666666508</v>
      </c>
      <c r="G219" s="15">
        <f>G213*6/12+G225*6/12</f>
        <v>3.5600000000000005</v>
      </c>
      <c r="H219" s="14">
        <f t="shared" si="42"/>
        <v>193.6545303845879</v>
      </c>
      <c r="I219" s="14">
        <f t="shared" si="43"/>
        <v>8.9781857180247684</v>
      </c>
      <c r="J219" s="16">
        <f t="shared" si="46"/>
        <v>531.81724355276583</v>
      </c>
      <c r="K219" s="14">
        <f t="shared" si="47"/>
        <v>11.366842765959179</v>
      </c>
      <c r="L219" s="16">
        <f t="shared" si="44"/>
        <v>31.215809801531027</v>
      </c>
      <c r="M219" s="35">
        <f t="shared" si="36"/>
        <v>15.279642515498177</v>
      </c>
      <c r="N219" s="17"/>
      <c r="O219" s="18">
        <f t="shared" si="37"/>
        <v>19.635009581546452</v>
      </c>
      <c r="P219" s="18"/>
      <c r="Q219" s="37">
        <f t="shared" si="38"/>
        <v>2.5259012921316784E-2</v>
      </c>
      <c r="R219" s="15">
        <f t="shared" si="48"/>
        <v>1.0044978853909405</v>
      </c>
      <c r="S219" s="15">
        <f t="shared" si="49"/>
        <v>3.7291103675228134</v>
      </c>
      <c r="T219" s="21">
        <f t="shared" si="39"/>
        <v>6.4451004161728997E-2</v>
      </c>
      <c r="U219" s="21">
        <f t="shared" si="40"/>
        <v>5.9217498387454715E-2</v>
      </c>
      <c r="V219" s="21">
        <f t="shared" si="41"/>
        <v>5.233505774274283E-3</v>
      </c>
      <c r="Y219" s="36"/>
      <c r="Z219" s="36"/>
    </row>
    <row r="220" spans="1:26" x14ac:dyDescent="0.25">
      <c r="A220" s="12">
        <v>1888.08</v>
      </c>
      <c r="B220" s="13">
        <v>5.25</v>
      </c>
      <c r="C220" s="14">
        <v>0.23669999999999999</v>
      </c>
      <c r="D220" s="13">
        <v>0.29330000000000001</v>
      </c>
      <c r="E220" s="13">
        <v>8.0873811569999994</v>
      </c>
      <c r="F220" s="14">
        <f t="shared" si="45"/>
        <v>1888.6249999999841</v>
      </c>
      <c r="G220" s="15">
        <f>G213*5/12+G225*7/12</f>
        <v>3.541666666666667</v>
      </c>
      <c r="H220" s="14">
        <f t="shared" si="42"/>
        <v>197.7988880387328</v>
      </c>
      <c r="I220" s="14">
        <f t="shared" si="43"/>
        <v>8.9179041521462956</v>
      </c>
      <c r="J220" s="16">
        <f t="shared" si="46"/>
        <v>545.23942096908547</v>
      </c>
      <c r="K220" s="14">
        <f t="shared" si="47"/>
        <v>11.050364545097207</v>
      </c>
      <c r="L220" s="16">
        <f t="shared" si="44"/>
        <v>30.460708984806242</v>
      </c>
      <c r="M220" s="35">
        <f t="shared" si="36"/>
        <v>15.602911670088808</v>
      </c>
      <c r="N220" s="17"/>
      <c r="O220" s="18">
        <f t="shared" si="37"/>
        <v>20.049771885586601</v>
      </c>
      <c r="P220" s="18"/>
      <c r="Q220" s="37">
        <f t="shared" si="38"/>
        <v>2.2974575191211162E-2</v>
      </c>
      <c r="R220" s="15">
        <f t="shared" si="48"/>
        <v>1.0044839269399921</v>
      </c>
      <c r="S220" s="15">
        <f t="shared" si="49"/>
        <v>3.7458834785660993</v>
      </c>
      <c r="T220" s="21">
        <f t="shared" si="39"/>
        <v>6.603245633340693E-2</v>
      </c>
      <c r="U220" s="21">
        <f t="shared" si="40"/>
        <v>5.9213019345224716E-2</v>
      </c>
      <c r="V220" s="21">
        <f t="shared" si="41"/>
        <v>6.8194369881822148E-3</v>
      </c>
      <c r="Y220" s="36"/>
      <c r="Z220" s="36"/>
    </row>
    <row r="221" spans="1:26" x14ac:dyDescent="0.25">
      <c r="A221" s="12">
        <v>1888.09</v>
      </c>
      <c r="B221" s="13">
        <v>5.38</v>
      </c>
      <c r="C221" s="14">
        <v>0.23499999999999999</v>
      </c>
      <c r="D221" s="13">
        <v>0.28499999999999998</v>
      </c>
      <c r="E221" s="13">
        <v>8.0873811569999994</v>
      </c>
      <c r="F221" s="14">
        <f t="shared" si="45"/>
        <v>1888.7083333333173</v>
      </c>
      <c r="G221" s="15">
        <f>G213*4/12+G225*8/12</f>
        <v>3.5233333333333334</v>
      </c>
      <c r="H221" s="14">
        <f t="shared" si="42"/>
        <v>202.69676526635857</v>
      </c>
      <c r="I221" s="14">
        <f t="shared" si="43"/>
        <v>8.8538549884004194</v>
      </c>
      <c r="J221" s="16">
        <f t="shared" si="46"/>
        <v>560.77441716971259</v>
      </c>
      <c r="K221" s="14">
        <f t="shared" si="47"/>
        <v>10.737653922102636</v>
      </c>
      <c r="L221" s="16">
        <f t="shared" si="44"/>
        <v>29.706451467168783</v>
      </c>
      <c r="M221" s="35">
        <f t="shared" si="36"/>
        <v>15.987828821761426</v>
      </c>
      <c r="N221" s="17"/>
      <c r="O221" s="18">
        <f t="shared" si="37"/>
        <v>20.54290254934909</v>
      </c>
      <c r="P221" s="18"/>
      <c r="Q221" s="37">
        <f t="shared" si="38"/>
        <v>2.1614886504528329E-2</v>
      </c>
      <c r="R221" s="15">
        <f t="shared" si="48"/>
        <v>1.0044699700633755</v>
      </c>
      <c r="S221" s="15">
        <f t="shared" si="49"/>
        <v>3.762679746409713</v>
      </c>
      <c r="T221" s="21">
        <f t="shared" si="39"/>
        <v>6.3167783307784386E-2</v>
      </c>
      <c r="U221" s="21">
        <f t="shared" si="40"/>
        <v>5.9208365106472316E-2</v>
      </c>
      <c r="V221" s="21">
        <f t="shared" si="41"/>
        <v>3.9594182013120705E-3</v>
      </c>
      <c r="Y221" s="36"/>
      <c r="Z221" s="36"/>
    </row>
    <row r="222" spans="1:26" x14ac:dyDescent="0.25">
      <c r="A222" s="12">
        <v>1888.1</v>
      </c>
      <c r="B222" s="13">
        <v>5.35</v>
      </c>
      <c r="C222" s="14">
        <v>0.23330000000000001</v>
      </c>
      <c r="D222" s="13">
        <v>0.2767</v>
      </c>
      <c r="E222" s="13">
        <v>8.18251405</v>
      </c>
      <c r="F222" s="14">
        <f t="shared" si="45"/>
        <v>1888.7916666666506</v>
      </c>
      <c r="G222" s="15">
        <f>G213*3/12+G225*9/12</f>
        <v>3.5049999999999999</v>
      </c>
      <c r="H222" s="14">
        <f t="shared" si="42"/>
        <v>199.2230004175795</v>
      </c>
      <c r="I222" s="14">
        <f t="shared" si="43"/>
        <v>8.6876123359666</v>
      </c>
      <c r="J222" s="16">
        <f t="shared" si="46"/>
        <v>553.16691591330346</v>
      </c>
      <c r="K222" s="14">
        <f t="shared" si="47"/>
        <v>10.303739105709207</v>
      </c>
      <c r="L222" s="16">
        <f t="shared" si="44"/>
        <v>28.609586099665627</v>
      </c>
      <c r="M222" s="35">
        <f t="shared" si="36"/>
        <v>15.715941874329708</v>
      </c>
      <c r="N222" s="17"/>
      <c r="O222" s="18">
        <f t="shared" si="37"/>
        <v>20.193130565349637</v>
      </c>
      <c r="P222" s="18"/>
      <c r="Q222" s="37">
        <f t="shared" si="38"/>
        <v>2.5156877140990894E-2</v>
      </c>
      <c r="R222" s="15">
        <f t="shared" si="48"/>
        <v>1.0044560147632471</v>
      </c>
      <c r="S222" s="15">
        <f t="shared" si="49"/>
        <v>3.7355569804328068</v>
      </c>
      <c r="T222" s="21">
        <f t="shared" si="39"/>
        <v>6.2710974958626098E-2</v>
      </c>
      <c r="U222" s="21">
        <f t="shared" si="40"/>
        <v>6.044294371587311E-2</v>
      </c>
      <c r="V222" s="21">
        <f t="shared" si="41"/>
        <v>2.2680312427529881E-3</v>
      </c>
      <c r="Y222" s="36"/>
      <c r="Z222" s="36"/>
    </row>
    <row r="223" spans="1:26" x14ac:dyDescent="0.25">
      <c r="A223" s="12">
        <v>1888.11</v>
      </c>
      <c r="B223" s="13">
        <v>5.24</v>
      </c>
      <c r="C223" s="14">
        <v>0.23169999999999999</v>
      </c>
      <c r="D223" s="13">
        <v>0.26829999999999998</v>
      </c>
      <c r="E223" s="13">
        <v>8.2776793390000005</v>
      </c>
      <c r="F223" s="14">
        <f t="shared" si="45"/>
        <v>1888.8749999999839</v>
      </c>
      <c r="G223" s="15">
        <f>G213*2/12+G225*10/12</f>
        <v>3.4866666666666668</v>
      </c>
      <c r="H223" s="14">
        <f t="shared" si="42"/>
        <v>192.88352865730647</v>
      </c>
      <c r="I223" s="14">
        <f t="shared" si="43"/>
        <v>8.5288384713545611</v>
      </c>
      <c r="J223" s="16">
        <f t="shared" si="46"/>
        <v>537.53804727783836</v>
      </c>
      <c r="K223" s="14">
        <f t="shared" si="47"/>
        <v>9.8760783852586496</v>
      </c>
      <c r="L223" s="16">
        <f t="shared" si="44"/>
        <v>27.523179023787026</v>
      </c>
      <c r="M223" s="35">
        <f t="shared" si="36"/>
        <v>15.223749016946282</v>
      </c>
      <c r="N223" s="17"/>
      <c r="O223" s="18">
        <f t="shared" si="37"/>
        <v>19.562485773849463</v>
      </c>
      <c r="P223" s="18"/>
      <c r="Q223" s="37">
        <f t="shared" si="38"/>
        <v>2.9677725599002669E-2</v>
      </c>
      <c r="R223" s="15">
        <f t="shared" si="48"/>
        <v>1.0044420610417675</v>
      </c>
      <c r="S223" s="15">
        <f t="shared" si="49"/>
        <v>3.7090650494671742</v>
      </c>
      <c r="T223" s="21">
        <f t="shared" si="39"/>
        <v>6.9559615555550236E-2</v>
      </c>
      <c r="U223" s="21">
        <f t="shared" si="40"/>
        <v>6.1664849508068054E-2</v>
      </c>
      <c r="V223" s="21">
        <f t="shared" si="41"/>
        <v>7.8947660474821824E-3</v>
      </c>
      <c r="Y223" s="36"/>
      <c r="Z223" s="36"/>
    </row>
    <row r="224" spans="1:26" x14ac:dyDescent="0.25">
      <c r="A224" s="12">
        <v>1888.12</v>
      </c>
      <c r="B224" s="13">
        <v>5.14</v>
      </c>
      <c r="C224" s="14">
        <v>0.23</v>
      </c>
      <c r="D224" s="13">
        <v>0.26</v>
      </c>
      <c r="E224" s="13">
        <v>8.2776793390000005</v>
      </c>
      <c r="F224" s="14">
        <f t="shared" si="45"/>
        <v>1888.9583333333171</v>
      </c>
      <c r="G224" s="15">
        <f>G213*1/12+G225*11/12</f>
        <v>3.4683333333333333</v>
      </c>
      <c r="H224" s="14">
        <f t="shared" si="42"/>
        <v>189.2025452859838</v>
      </c>
      <c r="I224" s="14">
        <f t="shared" si="43"/>
        <v>8.4662617540420779</v>
      </c>
      <c r="J224" s="16">
        <f t="shared" si="46"/>
        <v>529.24587320246451</v>
      </c>
      <c r="K224" s="14">
        <f t="shared" si="47"/>
        <v>9.5705567654388695</v>
      </c>
      <c r="L224" s="16">
        <f t="shared" si="44"/>
        <v>26.771192029696646</v>
      </c>
      <c r="M224" s="35">
        <f t="shared" si="36"/>
        <v>14.946748301089228</v>
      </c>
      <c r="N224" s="17"/>
      <c r="O224" s="18">
        <f t="shared" si="37"/>
        <v>19.210201901691867</v>
      </c>
      <c r="P224" s="18"/>
      <c r="Q224" s="37">
        <f t="shared" si="38"/>
        <v>3.3377840719047064E-2</v>
      </c>
      <c r="R224" s="15">
        <f t="shared" si="48"/>
        <v>1.0044281089010998</v>
      </c>
      <c r="S224" s="15">
        <f t="shared" si="49"/>
        <v>3.7255409428247939</v>
      </c>
      <c r="T224" s="21">
        <f t="shared" si="39"/>
        <v>7.6479390673240388E-2</v>
      </c>
      <c r="U224" s="21">
        <f t="shared" si="40"/>
        <v>6.0154745703598023E-2</v>
      </c>
      <c r="V224" s="21">
        <f t="shared" si="41"/>
        <v>1.6324644969642366E-2</v>
      </c>
      <c r="Y224" s="36"/>
      <c r="Z224" s="36"/>
    </row>
    <row r="225" spans="1:26" x14ac:dyDescent="0.25">
      <c r="A225" s="12">
        <v>1889.01</v>
      </c>
      <c r="B225" s="13">
        <v>5.24</v>
      </c>
      <c r="C225" s="14">
        <v>0.22919999999999999</v>
      </c>
      <c r="D225" s="13">
        <v>0.26329999999999998</v>
      </c>
      <c r="E225" s="13">
        <v>7.9922320659999997</v>
      </c>
      <c r="F225" s="14">
        <f t="shared" si="45"/>
        <v>1889.0416666666504</v>
      </c>
      <c r="G225" s="15">
        <v>3.45</v>
      </c>
      <c r="H225" s="14">
        <f t="shared" si="42"/>
        <v>199.77247742745919</v>
      </c>
      <c r="I225" s="14">
        <f t="shared" si="43"/>
        <v>8.7381396615216875</v>
      </c>
      <c r="J225" s="16">
        <f t="shared" si="46"/>
        <v>560.84945612367608</v>
      </c>
      <c r="K225" s="14">
        <f t="shared" si="47"/>
        <v>10.038185745543892</v>
      </c>
      <c r="L225" s="16">
        <f t="shared" si="44"/>
        <v>28.181614846825166</v>
      </c>
      <c r="M225" s="35">
        <f t="shared" si="36"/>
        <v>15.802286071028171</v>
      </c>
      <c r="N225" s="17"/>
      <c r="O225" s="18">
        <f t="shared" si="37"/>
        <v>20.312198653655681</v>
      </c>
      <c r="P225" s="18"/>
      <c r="Q225" s="37">
        <f t="shared" si="38"/>
        <v>2.5278875559769418E-2</v>
      </c>
      <c r="R225" s="15">
        <f t="shared" si="48"/>
        <v>1.0030847289110842</v>
      </c>
      <c r="S225" s="15">
        <f t="shared" si="49"/>
        <v>3.8756871353847919</v>
      </c>
      <c r="T225" s="21">
        <f t="shared" si="39"/>
        <v>7.8429383860420199E-2</v>
      </c>
      <c r="U225" s="21">
        <f t="shared" si="40"/>
        <v>5.6435569327559776E-2</v>
      </c>
      <c r="V225" s="21">
        <f t="shared" si="41"/>
        <v>2.1993814532860423E-2</v>
      </c>
      <c r="Y225" s="36"/>
      <c r="Z225" s="36"/>
    </row>
    <row r="226" spans="1:26" x14ac:dyDescent="0.25">
      <c r="A226" s="12">
        <v>1889.02</v>
      </c>
      <c r="B226" s="13">
        <v>5.3</v>
      </c>
      <c r="C226" s="14">
        <v>0.2283</v>
      </c>
      <c r="D226" s="13">
        <v>0.26669999999999999</v>
      </c>
      <c r="E226" s="13">
        <v>7.8970910740000004</v>
      </c>
      <c r="F226" s="14">
        <f t="shared" si="45"/>
        <v>1889.1249999999836</v>
      </c>
      <c r="G226" s="15">
        <f>G225*11/12+G237*1/12</f>
        <v>3.4475000000000002</v>
      </c>
      <c r="H226" s="14">
        <f t="shared" si="42"/>
        <v>204.49428591710833</v>
      </c>
      <c r="I226" s="14">
        <f t="shared" si="43"/>
        <v>8.8086878254482706</v>
      </c>
      <c r="J226" s="16">
        <f t="shared" si="46"/>
        <v>576.16647782130451</v>
      </c>
      <c r="K226" s="14">
        <f t="shared" si="47"/>
        <v>10.290306802659016</v>
      </c>
      <c r="L226" s="16">
        <f t="shared" si="44"/>
        <v>28.993132006592809</v>
      </c>
      <c r="M226" s="35">
        <f t="shared" si="36"/>
        <v>16.192720447848998</v>
      </c>
      <c r="N226" s="17"/>
      <c r="O226" s="18">
        <f t="shared" si="37"/>
        <v>20.813307687489537</v>
      </c>
      <c r="P226" s="18"/>
      <c r="Q226" s="37">
        <f t="shared" si="38"/>
        <v>2.1448301616429688E-2</v>
      </c>
      <c r="R226" s="15">
        <f t="shared" si="48"/>
        <v>1.0030826702487605</v>
      </c>
      <c r="S226" s="15">
        <f t="shared" si="49"/>
        <v>3.934479341090042</v>
      </c>
      <c r="T226" s="21">
        <f t="shared" si="39"/>
        <v>7.6820241835158898E-2</v>
      </c>
      <c r="U226" s="21">
        <f t="shared" si="40"/>
        <v>5.2154149905759173E-2</v>
      </c>
      <c r="V226" s="21">
        <f t="shared" si="41"/>
        <v>2.4666091929399725E-2</v>
      </c>
      <c r="Y226" s="36"/>
      <c r="Z226" s="36"/>
    </row>
    <row r="227" spans="1:26" x14ac:dyDescent="0.25">
      <c r="A227" s="12">
        <v>1889.03</v>
      </c>
      <c r="B227" s="13">
        <v>5.19</v>
      </c>
      <c r="C227" s="14">
        <v>0.22750000000000001</v>
      </c>
      <c r="D227" s="13">
        <v>0.27</v>
      </c>
      <c r="E227" s="13">
        <v>7.8019419829999999</v>
      </c>
      <c r="F227" s="14">
        <f t="shared" si="45"/>
        <v>1889.2083333333169</v>
      </c>
      <c r="G227" s="15">
        <f>G225*10/12+G237*2/12</f>
        <v>3.4449999999999998</v>
      </c>
      <c r="H227" s="14">
        <f t="shared" si="42"/>
        <v>202.69222758202613</v>
      </c>
      <c r="I227" s="14">
        <f t="shared" si="43"/>
        <v>8.8848712475743632</v>
      </c>
      <c r="J227" s="16">
        <f t="shared" si="46"/>
        <v>573.17525232099933</v>
      </c>
      <c r="K227" s="14">
        <f t="shared" si="47"/>
        <v>10.544682359758585</v>
      </c>
      <c r="L227" s="16">
        <f t="shared" si="44"/>
        <v>29.818365727682046</v>
      </c>
      <c r="M227" s="35">
        <f t="shared" si="36"/>
        <v>16.065045360769293</v>
      </c>
      <c r="N227" s="17"/>
      <c r="O227" s="18">
        <f t="shared" si="37"/>
        <v>20.648519003321077</v>
      </c>
      <c r="P227" s="18"/>
      <c r="Q227" s="37">
        <f t="shared" si="38"/>
        <v>2.1895429954547851E-2</v>
      </c>
      <c r="R227" s="15">
        <f t="shared" si="48"/>
        <v>1.0030806115904525</v>
      </c>
      <c r="S227" s="15">
        <f t="shared" si="49"/>
        <v>3.9947391586357051</v>
      </c>
      <c r="T227" s="21">
        <f t="shared" si="39"/>
        <v>7.9191928111553844E-2</v>
      </c>
      <c r="U227" s="21">
        <f t="shared" si="40"/>
        <v>5.0790327947483505E-2</v>
      </c>
      <c r="V227" s="21">
        <f t="shared" si="41"/>
        <v>2.840160016407034E-2</v>
      </c>
      <c r="Y227" s="36"/>
      <c r="Z227" s="36"/>
    </row>
    <row r="228" spans="1:26" x14ac:dyDescent="0.25">
      <c r="A228" s="12">
        <v>1889.04</v>
      </c>
      <c r="B228" s="13">
        <v>5.18</v>
      </c>
      <c r="C228" s="14">
        <v>0.22670000000000001</v>
      </c>
      <c r="D228" s="13">
        <v>0.27329999999999999</v>
      </c>
      <c r="E228" s="13">
        <v>7.8019419829999999</v>
      </c>
      <c r="F228" s="14">
        <f t="shared" si="45"/>
        <v>1889.2916666666501</v>
      </c>
      <c r="G228" s="15">
        <f>G225*9/12+G237*3/12</f>
        <v>3.4424999999999999</v>
      </c>
      <c r="H228" s="14">
        <f t="shared" si="42"/>
        <v>202.30168379092396</v>
      </c>
      <c r="I228" s="14">
        <f t="shared" si="43"/>
        <v>8.8536277442861913</v>
      </c>
      <c r="J228" s="16">
        <f t="shared" si="46"/>
        <v>574.15723368616716</v>
      </c>
      <c r="K228" s="14">
        <f t="shared" si="47"/>
        <v>10.673561810822299</v>
      </c>
      <c r="L228" s="16">
        <f t="shared" si="44"/>
        <v>30.292890341009549</v>
      </c>
      <c r="M228" s="35">
        <f t="shared" si="36"/>
        <v>16.050104533967488</v>
      </c>
      <c r="N228" s="17"/>
      <c r="O228" s="18">
        <f t="shared" si="37"/>
        <v>20.626458817142186</v>
      </c>
      <c r="P228" s="18"/>
      <c r="Q228" s="37">
        <f t="shared" si="38"/>
        <v>2.3128536760698454E-2</v>
      </c>
      <c r="R228" s="15">
        <f t="shared" si="48"/>
        <v>1.0030785529361603</v>
      </c>
      <c r="S228" s="15">
        <f t="shared" si="49"/>
        <v>4.0070453983886329</v>
      </c>
      <c r="T228" s="21">
        <f t="shared" si="39"/>
        <v>7.9161366698754509E-2</v>
      </c>
      <c r="U228" s="21">
        <f t="shared" si="40"/>
        <v>4.9273221183053328E-2</v>
      </c>
      <c r="V228" s="21">
        <f t="shared" si="41"/>
        <v>2.9888145515701181E-2</v>
      </c>
      <c r="Y228" s="36"/>
      <c r="Z228" s="36"/>
    </row>
    <row r="229" spans="1:26" x14ac:dyDescent="0.25">
      <c r="A229" s="12">
        <v>1889.05</v>
      </c>
      <c r="B229" s="13">
        <v>5.32</v>
      </c>
      <c r="C229" s="14">
        <v>0.2258</v>
      </c>
      <c r="D229" s="13">
        <v>0.2767</v>
      </c>
      <c r="E229" s="13">
        <v>7.6116519010000001</v>
      </c>
      <c r="F229" s="14">
        <f t="shared" si="45"/>
        <v>1889.3749999999834</v>
      </c>
      <c r="G229" s="15">
        <f>G225*8/12+G237*4/12</f>
        <v>3.4400000000000004</v>
      </c>
      <c r="H229" s="14">
        <f t="shared" si="42"/>
        <v>212.96349610877985</v>
      </c>
      <c r="I229" s="14">
        <f t="shared" si="43"/>
        <v>9.038939364917761</v>
      </c>
      <c r="J229" s="16">
        <f t="shared" si="46"/>
        <v>606.55457996024097</v>
      </c>
      <c r="K229" s="14">
        <f t="shared" si="47"/>
        <v>11.076503641597629</v>
      </c>
      <c r="L229" s="16">
        <f t="shared" si="44"/>
        <v>31.547678999059904</v>
      </c>
      <c r="M229" s="35">
        <f t="shared" si="36"/>
        <v>16.915421076068377</v>
      </c>
      <c r="N229" s="17"/>
      <c r="O229" s="18">
        <f t="shared" si="37"/>
        <v>21.731410413817333</v>
      </c>
      <c r="P229" s="18"/>
      <c r="Q229" s="37">
        <f t="shared" si="38"/>
        <v>1.75118181723821E-2</v>
      </c>
      <c r="R229" s="15">
        <f t="shared" si="48"/>
        <v>1.0030764942858854</v>
      </c>
      <c r="S229" s="15">
        <f t="shared" si="49"/>
        <v>4.1198651903935755</v>
      </c>
      <c r="T229" s="21">
        <f t="shared" si="39"/>
        <v>6.8988386709887495E-2</v>
      </c>
      <c r="U229" s="21">
        <f t="shared" si="40"/>
        <v>4.6597834745883082E-2</v>
      </c>
      <c r="V229" s="21">
        <f t="shared" si="41"/>
        <v>2.2390551964004413E-2</v>
      </c>
      <c r="Y229" s="36"/>
      <c r="Z229" s="36"/>
    </row>
    <row r="230" spans="1:26" x14ac:dyDescent="0.25">
      <c r="A230" s="12">
        <v>1889.06</v>
      </c>
      <c r="B230" s="13">
        <v>5.41</v>
      </c>
      <c r="C230" s="14">
        <v>0.22500000000000001</v>
      </c>
      <c r="D230" s="13">
        <v>0.28000000000000003</v>
      </c>
      <c r="E230" s="13">
        <v>7.6116519010000001</v>
      </c>
      <c r="F230" s="14">
        <f t="shared" si="45"/>
        <v>1889.4583333333167</v>
      </c>
      <c r="G230" s="15">
        <f>G225*7/12+G237*5/12</f>
        <v>3.4375</v>
      </c>
      <c r="H230" s="14">
        <f t="shared" si="42"/>
        <v>216.56626202039456</v>
      </c>
      <c r="I230" s="14">
        <f t="shared" si="43"/>
        <v>9.0069147790367428</v>
      </c>
      <c r="J230" s="16">
        <f t="shared" si="46"/>
        <v>618.95360450360124</v>
      </c>
      <c r="K230" s="14">
        <f t="shared" si="47"/>
        <v>11.208605058356834</v>
      </c>
      <c r="L230" s="16">
        <f t="shared" si="44"/>
        <v>32.03456733105515</v>
      </c>
      <c r="M230" s="35">
        <f t="shared" si="36"/>
        <v>17.219302943947689</v>
      </c>
      <c r="N230" s="17"/>
      <c r="O230" s="18">
        <f t="shared" si="37"/>
        <v>22.110623383995286</v>
      </c>
      <c r="P230" s="18"/>
      <c r="Q230" s="37">
        <f t="shared" si="38"/>
        <v>1.765522513178451E-2</v>
      </c>
      <c r="R230" s="15">
        <f t="shared" si="48"/>
        <v>1.0030744356396279</v>
      </c>
      <c r="S230" s="15">
        <f t="shared" si="49"/>
        <v>4.1325399321104399</v>
      </c>
      <c r="T230" s="21">
        <f t="shared" si="39"/>
        <v>6.3268517995437312E-2</v>
      </c>
      <c r="U230" s="21">
        <f t="shared" si="40"/>
        <v>4.5106915051926988E-2</v>
      </c>
      <c r="V230" s="21">
        <f t="shared" si="41"/>
        <v>1.8161602943510324E-2</v>
      </c>
      <c r="Y230" s="36"/>
      <c r="Z230" s="36"/>
    </row>
    <row r="231" spans="1:26" x14ac:dyDescent="0.25">
      <c r="A231" s="12">
        <v>1889.07</v>
      </c>
      <c r="B231" s="13">
        <v>5.3</v>
      </c>
      <c r="C231" s="14">
        <v>0.22420000000000001</v>
      </c>
      <c r="D231" s="13">
        <v>0.2833</v>
      </c>
      <c r="E231" s="13">
        <v>7.6116519010000001</v>
      </c>
      <c r="F231" s="14">
        <f t="shared" si="45"/>
        <v>1889.5416666666499</v>
      </c>
      <c r="G231" s="15">
        <f>G225*6/12+G237*6/12</f>
        <v>3.4350000000000005</v>
      </c>
      <c r="H231" s="14">
        <f t="shared" si="42"/>
        <v>212.16288146175432</v>
      </c>
      <c r="I231" s="14">
        <f t="shared" si="43"/>
        <v>8.9748901931557228</v>
      </c>
      <c r="J231" s="16">
        <f t="shared" si="46"/>
        <v>608.50614055081235</v>
      </c>
      <c r="K231" s="14">
        <f t="shared" si="47"/>
        <v>11.34070647511604</v>
      </c>
      <c r="L231" s="16">
        <f t="shared" si="44"/>
        <v>32.526375399631164</v>
      </c>
      <c r="M231" s="35">
        <f t="shared" si="36"/>
        <v>16.889214491107516</v>
      </c>
      <c r="N231" s="17"/>
      <c r="O231" s="18">
        <f t="shared" si="37"/>
        <v>21.675368705170939</v>
      </c>
      <c r="P231" s="18"/>
      <c r="Q231" s="37">
        <f t="shared" si="38"/>
        <v>1.7653549602927913E-2</v>
      </c>
      <c r="R231" s="15">
        <f t="shared" si="48"/>
        <v>1.003072376997389</v>
      </c>
      <c r="S231" s="15">
        <f t="shared" si="49"/>
        <v>4.1452451601599059</v>
      </c>
      <c r="T231" s="21">
        <f t="shared" si="39"/>
        <v>6.7585212009594997E-2</v>
      </c>
      <c r="U231" s="21">
        <f t="shared" si="40"/>
        <v>4.363725864485013E-2</v>
      </c>
      <c r="V231" s="21">
        <f t="shared" si="41"/>
        <v>2.3947953364744867E-2</v>
      </c>
      <c r="Y231" s="36"/>
      <c r="Z231" s="36"/>
    </row>
    <row r="232" spans="1:26" x14ac:dyDescent="0.25">
      <c r="A232" s="12">
        <v>1889.08</v>
      </c>
      <c r="B232" s="13">
        <v>5.37</v>
      </c>
      <c r="C232" s="14">
        <v>0.2233</v>
      </c>
      <c r="D232" s="13">
        <v>0.28670000000000001</v>
      </c>
      <c r="E232" s="13">
        <v>7.6116519010000001</v>
      </c>
      <c r="F232" s="14">
        <f t="shared" si="45"/>
        <v>1889.6249999999832</v>
      </c>
      <c r="G232" s="15">
        <f>G225*5/12+G237*7/12</f>
        <v>3.4325000000000001</v>
      </c>
      <c r="H232" s="14">
        <f t="shared" si="42"/>
        <v>214.96503272634357</v>
      </c>
      <c r="I232" s="14">
        <f t="shared" si="43"/>
        <v>8.9388625340395755</v>
      </c>
      <c r="J232" s="16">
        <f t="shared" si="46"/>
        <v>618.67948299181364</v>
      </c>
      <c r="K232" s="14">
        <f t="shared" si="47"/>
        <v>11.476810965110372</v>
      </c>
      <c r="L232" s="16">
        <f t="shared" si="44"/>
        <v>33.030802192505213</v>
      </c>
      <c r="M232" s="35">
        <f t="shared" si="36"/>
        <v>17.131853975345731</v>
      </c>
      <c r="N232" s="17"/>
      <c r="O232" s="18">
        <f t="shared" si="37"/>
        <v>21.973135389628141</v>
      </c>
      <c r="P232" s="18"/>
      <c r="Q232" s="37">
        <f t="shared" si="38"/>
        <v>1.6839963503965161E-2</v>
      </c>
      <c r="R232" s="15">
        <f t="shared" si="48"/>
        <v>1.0030703183591692</v>
      </c>
      <c r="S232" s="15">
        <f t="shared" si="49"/>
        <v>4.157980916038519</v>
      </c>
      <c r="T232" s="21">
        <f t="shared" si="39"/>
        <v>6.7390705049081401E-2</v>
      </c>
      <c r="U232" s="21">
        <f t="shared" si="40"/>
        <v>4.2188412475791415E-2</v>
      </c>
      <c r="V232" s="21">
        <f t="shared" si="41"/>
        <v>2.5202292573289986E-2</v>
      </c>
      <c r="Y232" s="36"/>
      <c r="Z232" s="36"/>
    </row>
    <row r="233" spans="1:26" x14ac:dyDescent="0.25">
      <c r="A233" s="12">
        <v>1889.09</v>
      </c>
      <c r="B233" s="13">
        <v>5.5</v>
      </c>
      <c r="C233" s="14">
        <v>0.2225</v>
      </c>
      <c r="D233" s="13">
        <v>0.28999999999999998</v>
      </c>
      <c r="E233" s="13">
        <v>7.7067928930000003</v>
      </c>
      <c r="F233" s="14">
        <f t="shared" si="45"/>
        <v>1889.7083333333164</v>
      </c>
      <c r="G233" s="15">
        <f>G225*4/12+G237*8/12</f>
        <v>3.4299999999999997</v>
      </c>
      <c r="H233" s="14">
        <f t="shared" si="42"/>
        <v>217.45102317750843</v>
      </c>
      <c r="I233" s="14">
        <f t="shared" si="43"/>
        <v>8.7968823012719319</v>
      </c>
      <c r="J233" s="16">
        <f t="shared" si="46"/>
        <v>627.94410064287206</v>
      </c>
      <c r="K233" s="14">
        <f t="shared" si="47"/>
        <v>11.46559940390499</v>
      </c>
      <c r="L233" s="16">
        <f t="shared" si="44"/>
        <v>33.109779852078709</v>
      </c>
      <c r="M233" s="35">
        <f t="shared" si="36"/>
        <v>17.350788026348603</v>
      </c>
      <c r="N233" s="17"/>
      <c r="O233" s="18">
        <f t="shared" si="37"/>
        <v>22.236764738619254</v>
      </c>
      <c r="P233" s="18"/>
      <c r="Q233" s="37">
        <f t="shared" si="38"/>
        <v>1.3960101329211376E-2</v>
      </c>
      <c r="R233" s="15">
        <f t="shared" si="48"/>
        <v>1.0030682597249694</v>
      </c>
      <c r="S233" s="15">
        <f t="shared" si="49"/>
        <v>4.1192590235257391</v>
      </c>
      <c r="T233" s="21">
        <f t="shared" si="39"/>
        <v>6.0867239445564714E-2</v>
      </c>
      <c r="U233" s="21">
        <f t="shared" si="40"/>
        <v>3.9418328540952619E-2</v>
      </c>
      <c r="V233" s="21">
        <f t="shared" si="41"/>
        <v>2.1448910904612095E-2</v>
      </c>
      <c r="Y233" s="36"/>
      <c r="Z233" s="36"/>
    </row>
    <row r="234" spans="1:26" x14ac:dyDescent="0.25">
      <c r="A234" s="12">
        <v>1889.1</v>
      </c>
      <c r="B234" s="13">
        <v>5.4</v>
      </c>
      <c r="C234" s="14">
        <v>0.22170000000000001</v>
      </c>
      <c r="D234" s="13">
        <v>0.29330000000000001</v>
      </c>
      <c r="E234" s="13">
        <v>7.7067928930000003</v>
      </c>
      <c r="F234" s="14">
        <f t="shared" si="45"/>
        <v>1889.7916666666497</v>
      </c>
      <c r="G234" s="15">
        <f>G225*3/12+G237*9/12</f>
        <v>3.4275000000000002</v>
      </c>
      <c r="H234" s="14">
        <f t="shared" si="42"/>
        <v>213.49736821064465</v>
      </c>
      <c r="I234" s="14">
        <f t="shared" si="43"/>
        <v>8.7652530615370221</v>
      </c>
      <c r="J234" s="16">
        <f t="shared" si="46"/>
        <v>618.63625649652488</v>
      </c>
      <c r="K234" s="14">
        <f t="shared" si="47"/>
        <v>11.596070017811495</v>
      </c>
      <c r="L234" s="16">
        <f t="shared" si="44"/>
        <v>33.601113709339032</v>
      </c>
      <c r="M234" s="35">
        <f t="shared" si="36"/>
        <v>17.053214402955494</v>
      </c>
      <c r="N234" s="17"/>
      <c r="O234" s="18">
        <f t="shared" si="37"/>
        <v>21.84047081016848</v>
      </c>
      <c r="P234" s="18"/>
      <c r="Q234" s="37">
        <f t="shared" si="38"/>
        <v>9.5907592579841938E-3</v>
      </c>
      <c r="R234" s="15">
        <f t="shared" si="48"/>
        <v>1.0030662010947902</v>
      </c>
      <c r="S234" s="15">
        <f t="shared" si="49"/>
        <v>4.1318979800843403</v>
      </c>
      <c r="T234" s="21">
        <f t="shared" si="39"/>
        <v>6.0922960947449534E-2</v>
      </c>
      <c r="U234" s="21">
        <f t="shared" si="40"/>
        <v>3.8043920536298348E-2</v>
      </c>
      <c r="V234" s="21">
        <f t="shared" si="41"/>
        <v>2.2879040411151186E-2</v>
      </c>
      <c r="Y234" s="36"/>
      <c r="Z234" s="36"/>
    </row>
    <row r="235" spans="1:26" x14ac:dyDescent="0.25">
      <c r="A235" s="12">
        <v>1889.11</v>
      </c>
      <c r="B235" s="13">
        <v>5.35</v>
      </c>
      <c r="C235" s="14">
        <v>0.2208</v>
      </c>
      <c r="D235" s="13">
        <v>0.29670000000000002</v>
      </c>
      <c r="E235" s="13">
        <v>7.7067928930000003</v>
      </c>
      <c r="F235" s="14">
        <f t="shared" si="45"/>
        <v>1889.8749999999829</v>
      </c>
      <c r="G235" s="15">
        <f>G225*2/12+G237*10/12</f>
        <v>3.4250000000000003</v>
      </c>
      <c r="H235" s="14">
        <f t="shared" si="42"/>
        <v>211.52054072721273</v>
      </c>
      <c r="I235" s="14">
        <f t="shared" si="43"/>
        <v>8.7296701668352483</v>
      </c>
      <c r="J235" s="16">
        <f t="shared" si="46"/>
        <v>615.01608877332285</v>
      </c>
      <c r="K235" s="14">
        <f t="shared" si="47"/>
        <v>11.730494286684864</v>
      </c>
      <c r="L235" s="16">
        <f t="shared" si="44"/>
        <v>34.107527764307463</v>
      </c>
      <c r="M235" s="35">
        <f t="shared" si="36"/>
        <v>16.906021170249375</v>
      </c>
      <c r="N235" s="17"/>
      <c r="O235" s="18">
        <f t="shared" si="37"/>
        <v>21.638643677166289</v>
      </c>
      <c r="P235" s="18"/>
      <c r="Q235" s="37">
        <f t="shared" si="38"/>
        <v>5.0333918368153374E-3</v>
      </c>
      <c r="R235" s="15">
        <f t="shared" si="48"/>
        <v>1.0030641424686324</v>
      </c>
      <c r="S235" s="15">
        <f t="shared" si="49"/>
        <v>4.1445672101944364</v>
      </c>
      <c r="T235" s="21">
        <f t="shared" si="39"/>
        <v>6.2520222349584653E-2</v>
      </c>
      <c r="U235" s="21">
        <f t="shared" si="40"/>
        <v>3.6687601738395026E-2</v>
      </c>
      <c r="V235" s="21">
        <f t="shared" si="41"/>
        <v>2.5832620611189627E-2</v>
      </c>
      <c r="Y235" s="36"/>
      <c r="Z235" s="36"/>
    </row>
    <row r="236" spans="1:26" x14ac:dyDescent="0.25">
      <c r="A236" s="12">
        <v>1889.12</v>
      </c>
      <c r="B236" s="13">
        <v>5.32</v>
      </c>
      <c r="C236" s="14">
        <v>0.22</v>
      </c>
      <c r="D236" s="13">
        <v>0.3</v>
      </c>
      <c r="E236" s="13">
        <v>7.8019419829999999</v>
      </c>
      <c r="F236" s="14">
        <f t="shared" si="45"/>
        <v>1889.9583333333162</v>
      </c>
      <c r="G236" s="15">
        <f>G225*1/12+G237*11/12</f>
        <v>3.4224999999999999</v>
      </c>
      <c r="H236" s="14">
        <f t="shared" si="42"/>
        <v>207.76929686635435</v>
      </c>
      <c r="I236" s="14">
        <f t="shared" si="43"/>
        <v>8.5919634042477355</v>
      </c>
      <c r="J236" s="16">
        <f t="shared" si="46"/>
        <v>606.19081971462106</v>
      </c>
      <c r="K236" s="14">
        <f t="shared" si="47"/>
        <v>11.716313733065094</v>
      </c>
      <c r="L236" s="16">
        <f t="shared" si="44"/>
        <v>34.183692841050053</v>
      </c>
      <c r="M236" s="35">
        <f t="shared" si="36"/>
        <v>16.610338076603391</v>
      </c>
      <c r="N236" s="17"/>
      <c r="O236" s="18">
        <f t="shared" si="37"/>
        <v>21.248155988127625</v>
      </c>
      <c r="P236" s="18"/>
      <c r="Q236" s="37">
        <f t="shared" si="38"/>
        <v>4.3897649033883962E-3</v>
      </c>
      <c r="R236" s="15">
        <f t="shared" si="48"/>
        <v>1.0030620838464972</v>
      </c>
      <c r="S236" s="15">
        <f t="shared" si="49"/>
        <v>4.1065665379782672</v>
      </c>
      <c r="T236" s="21">
        <f t="shared" si="39"/>
        <v>5.5603778877094667E-2</v>
      </c>
      <c r="U236" s="21">
        <f t="shared" si="40"/>
        <v>3.6620242497589439E-2</v>
      </c>
      <c r="V236" s="21">
        <f t="shared" si="41"/>
        <v>1.8983536379505228E-2</v>
      </c>
      <c r="Y236" s="36"/>
      <c r="Z236" s="36"/>
    </row>
    <row r="237" spans="1:26" x14ac:dyDescent="0.25">
      <c r="A237" s="12">
        <v>1890.01</v>
      </c>
      <c r="B237" s="13">
        <v>5.38</v>
      </c>
      <c r="C237" s="14">
        <v>0.22</v>
      </c>
      <c r="D237" s="13">
        <v>0.29920000000000002</v>
      </c>
      <c r="E237" s="13">
        <v>7.6116519010000001</v>
      </c>
      <c r="F237" s="14">
        <f t="shared" si="45"/>
        <v>1890.0416666666495</v>
      </c>
      <c r="G237" s="15">
        <v>3.42</v>
      </c>
      <c r="H237" s="14">
        <f t="shared" si="42"/>
        <v>215.36534004985631</v>
      </c>
      <c r="I237" s="14">
        <f t="shared" si="43"/>
        <v>8.8067611172803684</v>
      </c>
      <c r="J237" s="16">
        <f t="shared" si="46"/>
        <v>630.49437754797941</v>
      </c>
      <c r="K237" s="14">
        <f t="shared" si="47"/>
        <v>11.977195119501303</v>
      </c>
      <c r="L237" s="16">
        <f t="shared" si="44"/>
        <v>35.06392523463856</v>
      </c>
      <c r="M237" s="35">
        <f t="shared" si="36"/>
        <v>17.220071982181899</v>
      </c>
      <c r="N237" s="17"/>
      <c r="O237" s="18">
        <f t="shared" si="37"/>
        <v>22.015486326741613</v>
      </c>
      <c r="P237" s="18"/>
      <c r="Q237" s="37">
        <f t="shared" si="38"/>
        <v>-2.9555589998916526E-3</v>
      </c>
      <c r="R237" s="15">
        <f t="shared" si="48"/>
        <v>1.0014510943480162</v>
      </c>
      <c r="S237" s="15">
        <f t="shared" si="49"/>
        <v>4.2221190609680992</v>
      </c>
      <c r="T237" s="21">
        <f t="shared" si="39"/>
        <v>5.3163830437165105E-2</v>
      </c>
      <c r="U237" s="21">
        <f t="shared" si="40"/>
        <v>3.3981739109766762E-2</v>
      </c>
      <c r="V237" s="21">
        <f t="shared" si="41"/>
        <v>1.9182091327398343E-2</v>
      </c>
      <c r="Y237" s="36"/>
      <c r="Z237" s="36"/>
    </row>
    <row r="238" spans="1:26" x14ac:dyDescent="0.25">
      <c r="A238" s="12">
        <v>1890.02</v>
      </c>
      <c r="B238" s="13">
        <v>5.32</v>
      </c>
      <c r="C238" s="14">
        <v>0.22</v>
      </c>
      <c r="D238" s="13">
        <v>0.29830000000000001</v>
      </c>
      <c r="E238" s="13">
        <v>7.6116519010000001</v>
      </c>
      <c r="F238" s="14">
        <f t="shared" si="45"/>
        <v>1890.1249999999827</v>
      </c>
      <c r="G238" s="15">
        <f>G237*11/12+G249*1/12</f>
        <v>3.4366666666666665</v>
      </c>
      <c r="H238" s="14">
        <f t="shared" si="42"/>
        <v>212.96349610877985</v>
      </c>
      <c r="I238" s="14">
        <f t="shared" si="43"/>
        <v>8.8067611172803684</v>
      </c>
      <c r="J238" s="16">
        <f t="shared" si="46"/>
        <v>625.61136656944802</v>
      </c>
      <c r="K238" s="14">
        <f t="shared" si="47"/>
        <v>11.941167460385156</v>
      </c>
      <c r="L238" s="16">
        <f t="shared" si="44"/>
        <v>35.078923054072625</v>
      </c>
      <c r="M238" s="35">
        <f t="shared" si="36"/>
        <v>17.026814982671411</v>
      </c>
      <c r="N238" s="17"/>
      <c r="O238" s="18">
        <f t="shared" si="37"/>
        <v>21.755939559525384</v>
      </c>
      <c r="P238" s="18"/>
      <c r="Q238" s="37">
        <f t="shared" si="38"/>
        <v>-2.4631020800412462E-3</v>
      </c>
      <c r="R238" s="15">
        <f t="shared" si="48"/>
        <v>1.0014660798155122</v>
      </c>
      <c r="S238" s="15">
        <f t="shared" si="49"/>
        <v>4.2282457540741216</v>
      </c>
      <c r="T238" s="21">
        <f t="shared" si="39"/>
        <v>5.4922624918724905E-2</v>
      </c>
      <c r="U238" s="21">
        <f t="shared" si="40"/>
        <v>3.2901738937891167E-2</v>
      </c>
      <c r="V238" s="21">
        <f t="shared" si="41"/>
        <v>2.2020885980833738E-2</v>
      </c>
      <c r="Y238" s="36"/>
      <c r="Z238" s="36"/>
    </row>
    <row r="239" spans="1:26" x14ac:dyDescent="0.25">
      <c r="A239" s="12">
        <v>1890.03</v>
      </c>
      <c r="B239" s="13">
        <v>5.28</v>
      </c>
      <c r="C239" s="14">
        <v>0.22</v>
      </c>
      <c r="D239" s="13">
        <v>0.29749999999999999</v>
      </c>
      <c r="E239" s="13">
        <v>7.6116519010000001</v>
      </c>
      <c r="F239" s="14">
        <f t="shared" si="45"/>
        <v>1890.208333333316</v>
      </c>
      <c r="G239" s="15">
        <f>G237*10/12+G249*2/12</f>
        <v>3.4533333333333336</v>
      </c>
      <c r="H239" s="14">
        <f t="shared" si="42"/>
        <v>211.36226681472888</v>
      </c>
      <c r="I239" s="14">
        <f t="shared" si="43"/>
        <v>8.8067611172803684</v>
      </c>
      <c r="J239" s="16">
        <f t="shared" si="46"/>
        <v>623.06345060284309</v>
      </c>
      <c r="K239" s="14">
        <f t="shared" si="47"/>
        <v>11.909142874504134</v>
      </c>
      <c r="L239" s="16">
        <f t="shared" si="44"/>
        <v>35.106321317110947</v>
      </c>
      <c r="M239" s="35">
        <f t="shared" si="36"/>
        <v>16.901122288589907</v>
      </c>
      <c r="N239" s="17"/>
      <c r="O239" s="18">
        <f t="shared" si="37"/>
        <v>21.582789932235592</v>
      </c>
      <c r="P239" s="18"/>
      <c r="Q239" s="37">
        <f t="shared" si="38"/>
        <v>-3.1144040035788328E-3</v>
      </c>
      <c r="R239" s="15">
        <f t="shared" si="48"/>
        <v>1.0014810640939893</v>
      </c>
      <c r="S239" s="15">
        <f t="shared" si="49"/>
        <v>4.2344446998291945</v>
      </c>
      <c r="T239" s="21">
        <f t="shared" si="39"/>
        <v>5.6526328677812154E-2</v>
      </c>
      <c r="U239" s="21">
        <f t="shared" si="40"/>
        <v>3.3057381066337488E-2</v>
      </c>
      <c r="V239" s="21">
        <f t="shared" si="41"/>
        <v>2.3468947611474666E-2</v>
      </c>
      <c r="Y239" s="36"/>
      <c r="Z239" s="36"/>
    </row>
    <row r="240" spans="1:26" x14ac:dyDescent="0.25">
      <c r="A240" s="12">
        <v>1890.04</v>
      </c>
      <c r="B240" s="13">
        <v>5.39</v>
      </c>
      <c r="C240" s="14">
        <v>0.22</v>
      </c>
      <c r="D240" s="13">
        <v>0.29670000000000002</v>
      </c>
      <c r="E240" s="13">
        <v>7.6116519010000001</v>
      </c>
      <c r="F240" s="14">
        <f t="shared" si="45"/>
        <v>1890.2916666666492</v>
      </c>
      <c r="G240" s="15">
        <f>G237*9/12+G249*3/12</f>
        <v>3.4699999999999998</v>
      </c>
      <c r="H240" s="14">
        <f t="shared" si="42"/>
        <v>215.76564737336903</v>
      </c>
      <c r="I240" s="14">
        <f t="shared" si="43"/>
        <v>8.8067611172803684</v>
      </c>
      <c r="J240" s="16">
        <f t="shared" si="46"/>
        <v>638.20735391610651</v>
      </c>
      <c r="K240" s="14">
        <f t="shared" si="47"/>
        <v>11.877118288623118</v>
      </c>
      <c r="L240" s="16">
        <f t="shared" si="44"/>
        <v>35.131005919649134</v>
      </c>
      <c r="M240" s="35">
        <f t="shared" si="36"/>
        <v>17.257854542603198</v>
      </c>
      <c r="N240" s="17"/>
      <c r="O240" s="18">
        <f t="shared" si="37"/>
        <v>22.023576461344501</v>
      </c>
      <c r="P240" s="18"/>
      <c r="Q240" s="37">
        <f t="shared" si="38"/>
        <v>-7.5703300803300205E-4</v>
      </c>
      <c r="R240" s="15">
        <f t="shared" si="48"/>
        <v>1.0014960471849268</v>
      </c>
      <c r="S240" s="15">
        <f t="shared" si="49"/>
        <v>4.2407161838320944</v>
      </c>
      <c r="T240" s="21">
        <f t="shared" si="39"/>
        <v>5.5663849243016594E-2</v>
      </c>
      <c r="U240" s="21">
        <f t="shared" si="40"/>
        <v>3.3211150243813048E-2</v>
      </c>
      <c r="V240" s="21">
        <f t="shared" si="41"/>
        <v>2.2452698999203546E-2</v>
      </c>
      <c r="Y240" s="36"/>
      <c r="Z240" s="36"/>
    </row>
    <row r="241" spans="1:26" x14ac:dyDescent="0.25">
      <c r="A241" s="12">
        <v>1890.05</v>
      </c>
      <c r="B241" s="13">
        <v>5.62</v>
      </c>
      <c r="C241" s="14">
        <v>0.22</v>
      </c>
      <c r="D241" s="13">
        <v>0.29580000000000001</v>
      </c>
      <c r="E241" s="13">
        <v>7.7067928930000003</v>
      </c>
      <c r="F241" s="14">
        <f t="shared" si="45"/>
        <v>1890.3749999999825</v>
      </c>
      <c r="G241" s="15">
        <f>G237*8/12+G249*4/12</f>
        <v>3.4866666666666664</v>
      </c>
      <c r="H241" s="14">
        <f t="shared" si="42"/>
        <v>222.19540913774497</v>
      </c>
      <c r="I241" s="14">
        <f t="shared" si="43"/>
        <v>8.6980409271003367</v>
      </c>
      <c r="J241" s="16">
        <f t="shared" si="46"/>
        <v>659.36974671542691</v>
      </c>
      <c r="K241" s="14">
        <f t="shared" si="47"/>
        <v>11.694911391983091</v>
      </c>
      <c r="L241" s="16">
        <f t="shared" si="44"/>
        <v>34.704905885840446</v>
      </c>
      <c r="M241" s="35">
        <f t="shared" si="36"/>
        <v>17.78643048785862</v>
      </c>
      <c r="N241" s="17"/>
      <c r="O241" s="18">
        <f t="shared" si="37"/>
        <v>22.677242329476794</v>
      </c>
      <c r="P241" s="18"/>
      <c r="Q241" s="37">
        <f t="shared" si="38"/>
        <v>1.4888374225166534E-3</v>
      </c>
      <c r="R241" s="15">
        <f t="shared" si="48"/>
        <v>1.0015110290898022</v>
      </c>
      <c r="S241" s="15">
        <f t="shared" si="49"/>
        <v>4.1946301842867291</v>
      </c>
      <c r="T241" s="21">
        <f t="shared" si="39"/>
        <v>5.0021715342594142E-2</v>
      </c>
      <c r="U241" s="21">
        <f t="shared" si="40"/>
        <v>3.7143716427277651E-2</v>
      </c>
      <c r="V241" s="21">
        <f t="shared" si="41"/>
        <v>1.2877998915316491E-2</v>
      </c>
      <c r="Y241" s="36"/>
      <c r="Z241" s="36"/>
    </row>
    <row r="242" spans="1:26" x14ac:dyDescent="0.25">
      <c r="A242" s="12">
        <v>1890.06</v>
      </c>
      <c r="B242" s="13">
        <v>5.58</v>
      </c>
      <c r="C242" s="14">
        <v>0.22</v>
      </c>
      <c r="D242" s="13">
        <v>0.29499999999999998</v>
      </c>
      <c r="E242" s="13">
        <v>7.7067928930000003</v>
      </c>
      <c r="F242" s="14">
        <f t="shared" si="45"/>
        <v>1890.4583333333157</v>
      </c>
      <c r="G242" s="15">
        <f>G237*7/12+G249*5/12</f>
        <v>3.5033333333333334</v>
      </c>
      <c r="H242" s="14">
        <f t="shared" si="42"/>
        <v>220.61394715099948</v>
      </c>
      <c r="I242" s="14">
        <f t="shared" si="43"/>
        <v>8.6980409271003367</v>
      </c>
      <c r="J242" s="16">
        <f t="shared" si="46"/>
        <v>656.8276925317673</v>
      </c>
      <c r="K242" s="14">
        <f t="shared" si="47"/>
        <v>11.663282152248179</v>
      </c>
      <c r="L242" s="16">
        <f t="shared" si="44"/>
        <v>34.724761522736799</v>
      </c>
      <c r="M242" s="35">
        <f t="shared" si="36"/>
        <v>17.684360844450161</v>
      </c>
      <c r="N242" s="17"/>
      <c r="O242" s="18">
        <f t="shared" si="37"/>
        <v>22.525314186078045</v>
      </c>
      <c r="P242" s="18"/>
      <c r="Q242" s="37">
        <f t="shared" si="38"/>
        <v>3.649474647291602E-3</v>
      </c>
      <c r="R242" s="15">
        <f t="shared" si="48"/>
        <v>1.0015260098100913</v>
      </c>
      <c r="S242" s="15">
        <f t="shared" si="49"/>
        <v>4.200968392516149</v>
      </c>
      <c r="T242" s="21">
        <f t="shared" si="39"/>
        <v>4.8919622526198303E-2</v>
      </c>
      <c r="U242" s="21">
        <f t="shared" si="40"/>
        <v>3.8567883928620983E-2</v>
      </c>
      <c r="V242" s="21">
        <f t="shared" si="41"/>
        <v>1.035173859757732E-2</v>
      </c>
      <c r="Y242" s="36"/>
      <c r="Z242" s="36"/>
    </row>
    <row r="243" spans="1:26" x14ac:dyDescent="0.25">
      <c r="A243" s="12">
        <v>1890.07</v>
      </c>
      <c r="B243" s="13">
        <v>5.54</v>
      </c>
      <c r="C243" s="14">
        <v>0.22</v>
      </c>
      <c r="D243" s="13">
        <v>0.29420000000000002</v>
      </c>
      <c r="E243" s="13">
        <v>7.7067928930000003</v>
      </c>
      <c r="F243" s="14">
        <f t="shared" si="45"/>
        <v>1890.541666666649</v>
      </c>
      <c r="G243" s="15">
        <f>G237*6/12+G249*6/12</f>
        <v>3.5199999999999996</v>
      </c>
      <c r="H243" s="14">
        <f t="shared" si="42"/>
        <v>219.03248516425393</v>
      </c>
      <c r="I243" s="14">
        <f t="shared" si="43"/>
        <v>8.6980409271003367</v>
      </c>
      <c r="J243" s="16">
        <f t="shared" si="46"/>
        <v>654.27728631823288</v>
      </c>
      <c r="K243" s="14">
        <f t="shared" si="47"/>
        <v>11.631652912513269</v>
      </c>
      <c r="L243" s="16">
        <f t="shared" si="44"/>
        <v>34.745194518921323</v>
      </c>
      <c r="M243" s="35">
        <f t="shared" si="36"/>
        <v>17.589295440864859</v>
      </c>
      <c r="N243" s="17"/>
      <c r="O243" s="18">
        <f t="shared" si="37"/>
        <v>22.381223142941966</v>
      </c>
      <c r="P243" s="18"/>
      <c r="Q243" s="37">
        <f t="shared" si="38"/>
        <v>3.7884300307326063E-3</v>
      </c>
      <c r="R243" s="15">
        <f t="shared" si="48"/>
        <v>1.0015409893472669</v>
      </c>
      <c r="S243" s="15">
        <f t="shared" si="49"/>
        <v>4.2073791114950119</v>
      </c>
      <c r="T243" s="21">
        <f t="shared" si="39"/>
        <v>4.8431560238713089E-2</v>
      </c>
      <c r="U243" s="21">
        <f t="shared" si="40"/>
        <v>3.7442974683895569E-2</v>
      </c>
      <c r="V243" s="21">
        <f t="shared" si="41"/>
        <v>1.098858555481752E-2</v>
      </c>
      <c r="Y243" s="36"/>
      <c r="Z243" s="36"/>
    </row>
    <row r="244" spans="1:26" x14ac:dyDescent="0.25">
      <c r="A244" s="12">
        <v>1890.08</v>
      </c>
      <c r="B244" s="13">
        <v>5.41</v>
      </c>
      <c r="C244" s="14">
        <v>0.22</v>
      </c>
      <c r="D244" s="13">
        <v>0.29330000000000001</v>
      </c>
      <c r="E244" s="13">
        <v>7.9922320659999997</v>
      </c>
      <c r="F244" s="14">
        <f t="shared" si="45"/>
        <v>1890.6249999999823</v>
      </c>
      <c r="G244" s="15">
        <f>G237*5/12+G249*7/12</f>
        <v>3.5366666666666671</v>
      </c>
      <c r="H244" s="14">
        <f t="shared" si="42"/>
        <v>206.25364558827368</v>
      </c>
      <c r="I244" s="14">
        <f t="shared" si="43"/>
        <v>8.3873940904658415</v>
      </c>
      <c r="J244" s="16">
        <f t="shared" si="46"/>
        <v>618.19315164261411</v>
      </c>
      <c r="K244" s="14">
        <f t="shared" si="47"/>
        <v>11.18192130333469</v>
      </c>
      <c r="L244" s="16">
        <f t="shared" si="44"/>
        <v>33.514981770199398</v>
      </c>
      <c r="M244" s="35">
        <f t="shared" si="36"/>
        <v>16.596791133979099</v>
      </c>
      <c r="N244" s="17"/>
      <c r="O244" s="18">
        <f t="shared" si="37"/>
        <v>21.097417913470903</v>
      </c>
      <c r="P244" s="18"/>
      <c r="Q244" s="37">
        <f t="shared" si="38"/>
        <v>1.0599942338932966E-2</v>
      </c>
      <c r="R244" s="15">
        <f t="shared" si="48"/>
        <v>1.0015559677028012</v>
      </c>
      <c r="S244" s="15">
        <f t="shared" si="49"/>
        <v>4.0633663238947353</v>
      </c>
      <c r="T244" s="21">
        <f t="shared" si="39"/>
        <v>5.7523024341116891E-2</v>
      </c>
      <c r="U244" s="21">
        <f t="shared" si="40"/>
        <v>4.26487529392785E-2</v>
      </c>
      <c r="V244" s="21">
        <f t="shared" si="41"/>
        <v>1.487427140183839E-2</v>
      </c>
      <c r="Y244" s="36"/>
      <c r="Z244" s="36"/>
    </row>
    <row r="245" spans="1:26" x14ac:dyDescent="0.25">
      <c r="A245" s="12">
        <v>1890.09</v>
      </c>
      <c r="B245" s="13">
        <v>5.32</v>
      </c>
      <c r="C245" s="14">
        <v>0.22</v>
      </c>
      <c r="D245" s="13">
        <v>0.29249999999999998</v>
      </c>
      <c r="E245" s="13">
        <v>8.0873811569999994</v>
      </c>
      <c r="F245" s="14">
        <f t="shared" si="45"/>
        <v>1890.7083333333155</v>
      </c>
      <c r="G245" s="15">
        <f>G237*4/12+G249*8/12</f>
        <v>3.5533333333333337</v>
      </c>
      <c r="H245" s="14">
        <f t="shared" si="42"/>
        <v>200.43620654591592</v>
      </c>
      <c r="I245" s="14">
        <f t="shared" si="43"/>
        <v>8.2887153082897544</v>
      </c>
      <c r="J245" s="16">
        <f t="shared" si="46"/>
        <v>602.82712640823422</v>
      </c>
      <c r="K245" s="14">
        <f t="shared" si="47"/>
        <v>11.02022376215797</v>
      </c>
      <c r="L245" s="16">
        <f t="shared" si="44"/>
        <v>33.144160615490321</v>
      </c>
      <c r="M245" s="35">
        <f t="shared" si="36"/>
        <v>16.169702000615302</v>
      </c>
      <c r="N245" s="17"/>
      <c r="O245" s="18">
        <f t="shared" si="37"/>
        <v>20.535953743709669</v>
      </c>
      <c r="P245" s="18"/>
      <c r="Q245" s="37">
        <f t="shared" si="38"/>
        <v>1.2180107583306336E-2</v>
      </c>
      <c r="R245" s="15">
        <f t="shared" si="48"/>
        <v>1.0015709448781633</v>
      </c>
      <c r="S245" s="15">
        <f t="shared" si="49"/>
        <v>4.0218083728124885</v>
      </c>
      <c r="T245" s="21">
        <f t="shared" si="39"/>
        <v>5.6785962529206868E-2</v>
      </c>
      <c r="U245" s="21">
        <f t="shared" si="40"/>
        <v>4.2748953207462304E-2</v>
      </c>
      <c r="V245" s="21">
        <f t="shared" si="41"/>
        <v>1.4037009321744565E-2</v>
      </c>
      <c r="Y245" s="36"/>
      <c r="Z245" s="36"/>
    </row>
    <row r="246" spans="1:26" x14ac:dyDescent="0.25">
      <c r="A246" s="12">
        <v>1890.1</v>
      </c>
      <c r="B246" s="13">
        <v>5.08</v>
      </c>
      <c r="C246" s="14">
        <v>0.22</v>
      </c>
      <c r="D246" s="13">
        <v>0.29170000000000001</v>
      </c>
      <c r="E246" s="13">
        <v>8.0873811569999994</v>
      </c>
      <c r="F246" s="14">
        <f t="shared" si="45"/>
        <v>1890.7916666666488</v>
      </c>
      <c r="G246" s="15">
        <f>G237*3/12+G249*9/12</f>
        <v>3.57</v>
      </c>
      <c r="H246" s="14">
        <f t="shared" si="42"/>
        <v>191.39397166414525</v>
      </c>
      <c r="I246" s="14">
        <f t="shared" si="43"/>
        <v>8.2887153082897544</v>
      </c>
      <c r="J246" s="16">
        <f t="shared" si="46"/>
        <v>577.70932947455776</v>
      </c>
      <c r="K246" s="14">
        <f t="shared" si="47"/>
        <v>10.990082979218736</v>
      </c>
      <c r="L246" s="16">
        <f t="shared" si="44"/>
        <v>33.172797521206398</v>
      </c>
      <c r="M246" s="35">
        <f t="shared" si="36"/>
        <v>15.482849163344433</v>
      </c>
      <c r="N246" s="17"/>
      <c r="O246" s="18">
        <f t="shared" si="37"/>
        <v>19.649063391074293</v>
      </c>
      <c r="P246" s="18"/>
      <c r="Q246" s="37">
        <f t="shared" si="38"/>
        <v>1.4756977765159704E-2</v>
      </c>
      <c r="R246" s="15">
        <f t="shared" si="48"/>
        <v>1.0015859208748206</v>
      </c>
      <c r="S246" s="15">
        <f t="shared" si="49"/>
        <v>4.0281264120767126</v>
      </c>
      <c r="T246" s="21">
        <f t="shared" si="39"/>
        <v>6.6802957605611946E-2</v>
      </c>
      <c r="U246" s="21">
        <f t="shared" si="40"/>
        <v>4.4173154154254712E-2</v>
      </c>
      <c r="V246" s="21">
        <f t="shared" si="41"/>
        <v>2.2629803451357233E-2</v>
      </c>
      <c r="Y246" s="36"/>
      <c r="Z246" s="36"/>
    </row>
    <row r="247" spans="1:26" x14ac:dyDescent="0.25">
      <c r="A247" s="12">
        <v>1890.11</v>
      </c>
      <c r="B247" s="13">
        <v>4.71</v>
      </c>
      <c r="C247" s="14">
        <v>0.22</v>
      </c>
      <c r="D247" s="13">
        <v>0.2908</v>
      </c>
      <c r="E247" s="13">
        <v>7.8970910740000004</v>
      </c>
      <c r="F247" s="14">
        <f t="shared" si="45"/>
        <v>1890.874999999982</v>
      </c>
      <c r="G247" s="15">
        <f>G237*2/12+G249*10/12</f>
        <v>3.5866666666666669</v>
      </c>
      <c r="H247" s="14">
        <f t="shared" si="42"/>
        <v>181.7298276735057</v>
      </c>
      <c r="I247" s="14">
        <f t="shared" si="43"/>
        <v>8.4884420569365719</v>
      </c>
      <c r="J247" s="16">
        <f t="shared" si="46"/>
        <v>550.67393357169442</v>
      </c>
      <c r="K247" s="14">
        <f t="shared" si="47"/>
        <v>11.220177046168887</v>
      </c>
      <c r="L247" s="16">
        <f t="shared" si="44"/>
        <v>33.999146471899948</v>
      </c>
      <c r="M247" s="35">
        <f t="shared" si="36"/>
        <v>14.745043493292803</v>
      </c>
      <c r="N247" s="17"/>
      <c r="O247" s="18">
        <f t="shared" si="37"/>
        <v>18.70319459445366</v>
      </c>
      <c r="P247" s="18"/>
      <c r="Q247" s="37">
        <f t="shared" si="38"/>
        <v>1.4479293188767395E-2</v>
      </c>
      <c r="R247" s="15">
        <f t="shared" si="48"/>
        <v>1.0016008956942393</v>
      </c>
      <c r="S247" s="15">
        <f t="shared" si="49"/>
        <v>4.1317312756751186</v>
      </c>
      <c r="T247" s="21">
        <f t="shared" si="39"/>
        <v>8.0435404955262246E-2</v>
      </c>
      <c r="U247" s="21">
        <f t="shared" si="40"/>
        <v>4.1831556662647928E-2</v>
      </c>
      <c r="V247" s="21">
        <f t="shared" si="41"/>
        <v>3.8603848292614318E-2</v>
      </c>
      <c r="Y247" s="36"/>
      <c r="Z247" s="36"/>
    </row>
    <row r="248" spans="1:26" x14ac:dyDescent="0.25">
      <c r="A248" s="12">
        <v>1890.12</v>
      </c>
      <c r="B248" s="13">
        <v>4.5999999999999996</v>
      </c>
      <c r="C248" s="14">
        <v>0.22</v>
      </c>
      <c r="D248" s="13">
        <v>0.28999999999999998</v>
      </c>
      <c r="E248" s="13">
        <v>7.8970910740000004</v>
      </c>
      <c r="F248" s="14">
        <f t="shared" si="45"/>
        <v>1890.9583333333153</v>
      </c>
      <c r="G248" s="15">
        <f>G237*1/12+G249*11/12</f>
        <v>3.6033333333333335</v>
      </c>
      <c r="H248" s="14">
        <f t="shared" si="42"/>
        <v>177.48560664503742</v>
      </c>
      <c r="I248" s="14">
        <f t="shared" si="43"/>
        <v>8.4884420569365719</v>
      </c>
      <c r="J248" s="16">
        <f t="shared" si="46"/>
        <v>539.95664187090074</v>
      </c>
      <c r="K248" s="14">
        <f t="shared" si="47"/>
        <v>11.189309984143664</v>
      </c>
      <c r="L248" s="16">
        <f t="shared" si="44"/>
        <v>34.04074481360027</v>
      </c>
      <c r="M248" s="35">
        <f t="shared" si="36"/>
        <v>14.442991231338437</v>
      </c>
      <c r="N248" s="17"/>
      <c r="O248" s="18">
        <f t="shared" si="37"/>
        <v>18.311029377300351</v>
      </c>
      <c r="P248" s="18"/>
      <c r="Q248" s="37">
        <f t="shared" si="38"/>
        <v>1.4743783055440995E-2</v>
      </c>
      <c r="R248" s="15">
        <f t="shared" si="48"/>
        <v>1.001615869337882</v>
      </c>
      <c r="S248" s="15">
        <f t="shared" si="49"/>
        <v>4.1383457464841005</v>
      </c>
      <c r="T248" s="21">
        <f t="shared" si="39"/>
        <v>9.0655952073073864E-2</v>
      </c>
      <c r="U248" s="21">
        <f t="shared" si="40"/>
        <v>4.3266469458853374E-2</v>
      </c>
      <c r="V248" s="21">
        <f t="shared" si="41"/>
        <v>4.7389482614220491E-2</v>
      </c>
      <c r="Y248" s="36"/>
      <c r="Z248" s="36"/>
    </row>
    <row r="249" spans="1:26" x14ac:dyDescent="0.25">
      <c r="A249" s="12">
        <v>1891.01</v>
      </c>
      <c r="B249" s="13">
        <v>4.84</v>
      </c>
      <c r="C249" s="14">
        <v>0.22</v>
      </c>
      <c r="D249" s="13">
        <v>0.29420000000000002</v>
      </c>
      <c r="E249" s="13">
        <v>7.8019419829999999</v>
      </c>
      <c r="F249" s="14">
        <f t="shared" si="45"/>
        <v>1891.0416666666486</v>
      </c>
      <c r="G249" s="15">
        <v>3.62</v>
      </c>
      <c r="H249" s="14">
        <f t="shared" si="42"/>
        <v>189.02319489345021</v>
      </c>
      <c r="I249" s="14">
        <f t="shared" si="43"/>
        <v>8.5919634042477355</v>
      </c>
      <c r="J249" s="16">
        <f t="shared" si="46"/>
        <v>577.23518428272325</v>
      </c>
      <c r="K249" s="14">
        <f t="shared" si="47"/>
        <v>11.489798334225837</v>
      </c>
      <c r="L249" s="16">
        <f t="shared" si="44"/>
        <v>35.087312234706026</v>
      </c>
      <c r="M249" s="35">
        <f t="shared" si="36"/>
        <v>15.428980086469094</v>
      </c>
      <c r="N249" s="17"/>
      <c r="O249" s="18">
        <f t="shared" si="37"/>
        <v>19.546976727737341</v>
      </c>
      <c r="P249" s="18"/>
      <c r="Q249" s="37">
        <f t="shared" si="38"/>
        <v>9.9493808251887791E-3</v>
      </c>
      <c r="R249" s="15">
        <f t="shared" si="48"/>
        <v>1.0031553683529171</v>
      </c>
      <c r="S249" s="15">
        <f t="shared" si="49"/>
        <v>4.1955837893125638</v>
      </c>
      <c r="T249" s="21">
        <f t="shared" si="39"/>
        <v>8.5548769908164735E-2</v>
      </c>
      <c r="U249" s="21">
        <f t="shared" si="40"/>
        <v>4.0846766627982367E-2</v>
      </c>
      <c r="V249" s="21">
        <f t="shared" si="41"/>
        <v>4.4702003280182367E-2</v>
      </c>
      <c r="Y249" s="36"/>
      <c r="Z249" s="36"/>
    </row>
    <row r="250" spans="1:26" x14ac:dyDescent="0.25">
      <c r="A250" s="12">
        <v>1891.02</v>
      </c>
      <c r="B250" s="13">
        <v>4.9000000000000004</v>
      </c>
      <c r="C250" s="14">
        <v>0.22</v>
      </c>
      <c r="D250" s="13">
        <v>0.29830000000000001</v>
      </c>
      <c r="E250" s="13">
        <v>7.8970910740000004</v>
      </c>
      <c r="F250" s="14">
        <f t="shared" si="45"/>
        <v>1891.1249999999818</v>
      </c>
      <c r="G250" s="15">
        <f>G249*11/12+G261*1/12</f>
        <v>3.6183333333333332</v>
      </c>
      <c r="H250" s="14">
        <f t="shared" si="42"/>
        <v>189.06075490449641</v>
      </c>
      <c r="I250" s="14">
        <f t="shared" si="43"/>
        <v>8.4884420569365719</v>
      </c>
      <c r="J250" s="16">
        <f t="shared" si="46"/>
        <v>579.51003690803759</v>
      </c>
      <c r="K250" s="14">
        <f t="shared" si="47"/>
        <v>11.509555752655361</v>
      </c>
      <c r="L250" s="16">
        <f t="shared" si="44"/>
        <v>35.279151838707669</v>
      </c>
      <c r="M250" s="35">
        <f t="shared" si="36"/>
        <v>15.476522332432539</v>
      </c>
      <c r="N250" s="17"/>
      <c r="O250" s="18">
        <f t="shared" si="37"/>
        <v>19.590760596774196</v>
      </c>
      <c r="P250" s="18"/>
      <c r="Q250" s="37">
        <f t="shared" si="38"/>
        <v>9.9700471158192666E-3</v>
      </c>
      <c r="R250" s="15">
        <f t="shared" si="48"/>
        <v>1.0031539903074633</v>
      </c>
      <c r="S250" s="15">
        <f t="shared" si="49"/>
        <v>4.158111877717503</v>
      </c>
      <c r="T250" s="21">
        <f t="shared" si="39"/>
        <v>8.9584708934725699E-2</v>
      </c>
      <c r="U250" s="21">
        <f t="shared" si="40"/>
        <v>4.3285854411421187E-2</v>
      </c>
      <c r="V250" s="21">
        <f t="shared" si="41"/>
        <v>4.6298854523304511E-2</v>
      </c>
      <c r="Y250" s="36"/>
      <c r="Z250" s="36"/>
    </row>
    <row r="251" spans="1:26" x14ac:dyDescent="0.25">
      <c r="A251" s="12">
        <v>1891.03</v>
      </c>
      <c r="B251" s="13">
        <v>4.8099999999999996</v>
      </c>
      <c r="C251" s="14">
        <v>0.22</v>
      </c>
      <c r="D251" s="13">
        <v>0.30249999999999999</v>
      </c>
      <c r="E251" s="13">
        <v>7.9922320659999997</v>
      </c>
      <c r="F251" s="14">
        <f t="shared" si="45"/>
        <v>1891.2083333333151</v>
      </c>
      <c r="G251" s="15">
        <f>G249*10/12+G261*2/12</f>
        <v>3.6166666666666671</v>
      </c>
      <c r="H251" s="14">
        <f t="shared" si="42"/>
        <v>183.37893443245773</v>
      </c>
      <c r="I251" s="14">
        <f t="shared" si="43"/>
        <v>8.3873940904658415</v>
      </c>
      <c r="J251" s="16">
        <f t="shared" si="46"/>
        <v>564.23651418247789</v>
      </c>
      <c r="K251" s="14">
        <f t="shared" si="47"/>
        <v>11.532666874390534</v>
      </c>
      <c r="L251" s="16">
        <f t="shared" si="44"/>
        <v>35.484728802536296</v>
      </c>
      <c r="M251" s="35">
        <f t="shared" si="36"/>
        <v>15.051623357657382</v>
      </c>
      <c r="N251" s="17"/>
      <c r="O251" s="18">
        <f t="shared" si="37"/>
        <v>19.038836516513705</v>
      </c>
      <c r="P251" s="18"/>
      <c r="Q251" s="37">
        <f t="shared" si="38"/>
        <v>1.2986888034787779E-2</v>
      </c>
      <c r="R251" s="15">
        <f t="shared" si="48"/>
        <v>1.0031526122631842</v>
      </c>
      <c r="S251" s="15">
        <f t="shared" si="49"/>
        <v>4.1215714789915268</v>
      </c>
      <c r="T251" s="21">
        <f t="shared" si="39"/>
        <v>9.6725404865003695E-2</v>
      </c>
      <c r="U251" s="21">
        <f t="shared" si="40"/>
        <v>4.4417938971399895E-2</v>
      </c>
      <c r="V251" s="21">
        <f t="shared" si="41"/>
        <v>5.23074658936038E-2</v>
      </c>
      <c r="Y251" s="36"/>
      <c r="Z251" s="36"/>
    </row>
    <row r="252" spans="1:26" x14ac:dyDescent="0.25">
      <c r="A252" s="12">
        <v>1891.04</v>
      </c>
      <c r="B252" s="13">
        <v>4.97</v>
      </c>
      <c r="C252" s="14">
        <v>0.22</v>
      </c>
      <c r="D252" s="13">
        <v>0.30669999999999997</v>
      </c>
      <c r="E252" s="13">
        <v>8.0873811569999994</v>
      </c>
      <c r="F252" s="14">
        <f t="shared" si="45"/>
        <v>1891.2916666666483</v>
      </c>
      <c r="G252" s="15">
        <f>G249*9/12+G261*3/12</f>
        <v>3.6149999999999998</v>
      </c>
      <c r="H252" s="14">
        <f t="shared" si="42"/>
        <v>187.24961401000039</v>
      </c>
      <c r="I252" s="14">
        <f t="shared" si="43"/>
        <v>8.2887153082897544</v>
      </c>
      <c r="J252" s="16">
        <f t="shared" si="46"/>
        <v>578.271450890805</v>
      </c>
      <c r="K252" s="14">
        <f t="shared" si="47"/>
        <v>11.555222659329399</v>
      </c>
      <c r="L252" s="16">
        <f t="shared" si="44"/>
        <v>35.685282492597558</v>
      </c>
      <c r="M252" s="35">
        <f t="shared" si="36"/>
        <v>15.408945125474125</v>
      </c>
      <c r="N252" s="17"/>
      <c r="O252" s="18">
        <f t="shared" si="37"/>
        <v>19.474152883159572</v>
      </c>
      <c r="P252" s="18"/>
      <c r="Q252" s="37">
        <f t="shared" si="38"/>
        <v>1.1648752704439304E-2</v>
      </c>
      <c r="R252" s="15">
        <f t="shared" si="48"/>
        <v>1.0031512342200799</v>
      </c>
      <c r="S252" s="15">
        <f t="shared" si="49"/>
        <v>4.0859214985900998</v>
      </c>
      <c r="T252" s="21">
        <f t="shared" si="39"/>
        <v>0.10461707356759908</v>
      </c>
      <c r="U252" s="21">
        <f t="shared" si="40"/>
        <v>4.6853315298751586E-2</v>
      </c>
      <c r="V252" s="21">
        <f t="shared" si="41"/>
        <v>5.7763758268847498E-2</v>
      </c>
      <c r="Y252" s="36"/>
      <c r="Z252" s="36"/>
    </row>
    <row r="253" spans="1:26" x14ac:dyDescent="0.25">
      <c r="A253" s="12">
        <v>1891.05</v>
      </c>
      <c r="B253" s="13">
        <v>4.95</v>
      </c>
      <c r="C253" s="14">
        <v>0.22</v>
      </c>
      <c r="D253" s="13">
        <v>0.31080000000000002</v>
      </c>
      <c r="E253" s="13">
        <v>7.9922320659999997</v>
      </c>
      <c r="F253" s="14">
        <f t="shared" si="45"/>
        <v>1891.3749999999816</v>
      </c>
      <c r="G253" s="15">
        <f>G249*8/12+G261*4/12</f>
        <v>3.6133333333333333</v>
      </c>
      <c r="H253" s="14">
        <f t="shared" si="42"/>
        <v>188.71636703548148</v>
      </c>
      <c r="I253" s="14">
        <f t="shared" si="43"/>
        <v>8.3873940904658415</v>
      </c>
      <c r="J253" s="16">
        <f t="shared" si="46"/>
        <v>584.95965664539972</v>
      </c>
      <c r="K253" s="14">
        <f t="shared" si="47"/>
        <v>11.849100378712654</v>
      </c>
      <c r="L253" s="16">
        <f t="shared" si="44"/>
        <v>36.728376017250547</v>
      </c>
      <c r="M253" s="35">
        <f t="shared" si="36"/>
        <v>15.566495230713253</v>
      </c>
      <c r="N253" s="17"/>
      <c r="O253" s="18">
        <f t="shared" si="37"/>
        <v>19.657392023024794</v>
      </c>
      <c r="P253" s="18"/>
      <c r="Q253" s="37">
        <f t="shared" si="38"/>
        <v>1.0822741109611199E-2</v>
      </c>
      <c r="R253" s="15">
        <f t="shared" si="48"/>
        <v>1.0031498561781502</v>
      </c>
      <c r="S253" s="15">
        <f t="shared" si="49"/>
        <v>4.1475941791098787</v>
      </c>
      <c r="T253" s="21">
        <f t="shared" si="39"/>
        <v>9.802429218534936E-2</v>
      </c>
      <c r="U253" s="21">
        <f t="shared" si="40"/>
        <v>4.5498409289771224E-2</v>
      </c>
      <c r="V253" s="21">
        <f t="shared" si="41"/>
        <v>5.2525882895578135E-2</v>
      </c>
      <c r="Y253" s="36"/>
      <c r="Z253" s="36"/>
    </row>
    <row r="254" spans="1:26" x14ac:dyDescent="0.25">
      <c r="A254" s="12">
        <v>1891.06</v>
      </c>
      <c r="B254" s="13">
        <v>4.8499999999999996</v>
      </c>
      <c r="C254" s="14">
        <v>0.22</v>
      </c>
      <c r="D254" s="13">
        <v>0.315</v>
      </c>
      <c r="E254" s="13">
        <v>7.8019419829999999</v>
      </c>
      <c r="F254" s="14">
        <f t="shared" si="45"/>
        <v>1891.4583333333148</v>
      </c>
      <c r="G254" s="15">
        <f>G249*7/12+G261*5/12</f>
        <v>3.6116666666666668</v>
      </c>
      <c r="H254" s="14">
        <f t="shared" si="42"/>
        <v>189.41373868455233</v>
      </c>
      <c r="I254" s="14">
        <f t="shared" si="43"/>
        <v>8.5919634042477355</v>
      </c>
      <c r="J254" s="16">
        <f t="shared" si="46"/>
        <v>589.34064184355952</v>
      </c>
      <c r="K254" s="14">
        <f t="shared" si="47"/>
        <v>12.30212941971835</v>
      </c>
      <c r="L254" s="16">
        <f t="shared" si="44"/>
        <v>38.276763336231198</v>
      </c>
      <c r="M254" s="35">
        <f t="shared" si="36"/>
        <v>15.658211395638146</v>
      </c>
      <c r="N254" s="17"/>
      <c r="O254" s="18">
        <f t="shared" si="37"/>
        <v>19.757483904273553</v>
      </c>
      <c r="P254" s="18"/>
      <c r="Q254" s="37">
        <f t="shared" si="38"/>
        <v>8.0978879362577569E-3</v>
      </c>
      <c r="R254" s="15">
        <f t="shared" si="48"/>
        <v>1.003148478137396</v>
      </c>
      <c r="S254" s="15">
        <f t="shared" si="49"/>
        <v>4.262137348095381</v>
      </c>
      <c r="T254" s="21">
        <f t="shared" si="39"/>
        <v>0.10800988551661472</v>
      </c>
      <c r="U254" s="21">
        <f t="shared" si="40"/>
        <v>4.2866396856341415E-2</v>
      </c>
      <c r="V254" s="21">
        <f t="shared" si="41"/>
        <v>6.5143488660273308E-2</v>
      </c>
      <c r="Y254" s="36"/>
      <c r="Z254" s="36"/>
    </row>
    <row r="255" spans="1:26" x14ac:dyDescent="0.25">
      <c r="A255" s="12">
        <v>1891.07</v>
      </c>
      <c r="B255" s="13">
        <v>4.7699999999999996</v>
      </c>
      <c r="C255" s="14">
        <v>0.22</v>
      </c>
      <c r="D255" s="13">
        <v>0.31919999999999998</v>
      </c>
      <c r="E255" s="13">
        <v>7.7067928930000003</v>
      </c>
      <c r="F255" s="14">
        <f t="shared" si="45"/>
        <v>1891.5416666666481</v>
      </c>
      <c r="G255" s="15">
        <f>G249*6/12+G261*6/12</f>
        <v>3.61</v>
      </c>
      <c r="H255" s="14">
        <f t="shared" si="42"/>
        <v>188.58934191940276</v>
      </c>
      <c r="I255" s="14">
        <f t="shared" si="43"/>
        <v>8.6980409271003367</v>
      </c>
      <c r="J255" s="16">
        <f t="shared" si="46"/>
        <v>589.03087145827533</v>
      </c>
      <c r="K255" s="14">
        <f t="shared" si="47"/>
        <v>12.620066654229216</v>
      </c>
      <c r="L255" s="16">
        <f t="shared" si="44"/>
        <v>39.416908630918549</v>
      </c>
      <c r="M255" s="35">
        <f t="shared" si="36"/>
        <v>15.617919238645994</v>
      </c>
      <c r="N255" s="17"/>
      <c r="O255" s="18">
        <f t="shared" si="37"/>
        <v>19.690897636411638</v>
      </c>
      <c r="P255" s="18"/>
      <c r="Q255" s="37">
        <f t="shared" si="38"/>
        <v>6.1039371490865871E-3</v>
      </c>
      <c r="R255" s="15">
        <f t="shared" si="48"/>
        <v>1.0031471000978167</v>
      </c>
      <c r="S255" s="15">
        <f t="shared" si="49"/>
        <v>4.3283431846838383</v>
      </c>
      <c r="T255" s="21">
        <f t="shared" si="39"/>
        <v>9.9379431855061373E-2</v>
      </c>
      <c r="U255" s="21">
        <f t="shared" si="40"/>
        <v>4.0163486114168423E-2</v>
      </c>
      <c r="V255" s="21">
        <f t="shared" si="41"/>
        <v>5.921594574089295E-2</v>
      </c>
      <c r="Y255" s="36"/>
      <c r="Z255" s="36"/>
    </row>
    <row r="256" spans="1:26" x14ac:dyDescent="0.25">
      <c r="A256" s="12">
        <v>1891.08</v>
      </c>
      <c r="B256" s="13">
        <v>4.93</v>
      </c>
      <c r="C256" s="14">
        <v>0.22</v>
      </c>
      <c r="D256" s="13">
        <v>0.32329999999999998</v>
      </c>
      <c r="E256" s="13">
        <v>7.7067928930000003</v>
      </c>
      <c r="F256" s="14">
        <f t="shared" si="45"/>
        <v>1891.6249999999814</v>
      </c>
      <c r="G256" s="15">
        <f>G249*5/12+G261*7/12</f>
        <v>3.6083333333333334</v>
      </c>
      <c r="H256" s="14">
        <f t="shared" si="42"/>
        <v>194.91518986638479</v>
      </c>
      <c r="I256" s="14">
        <f t="shared" si="43"/>
        <v>8.6980409271003367</v>
      </c>
      <c r="J256" s="16">
        <f t="shared" si="46"/>
        <v>611.05264058686907</v>
      </c>
      <c r="K256" s="14">
        <f t="shared" si="47"/>
        <v>12.782166507870631</v>
      </c>
      <c r="L256" s="16">
        <f t="shared" si="44"/>
        <v>40.071667079459388</v>
      </c>
      <c r="M256" s="35">
        <f t="shared" si="36"/>
        <v>16.163998509963033</v>
      </c>
      <c r="N256" s="17"/>
      <c r="O256" s="18">
        <f t="shared" si="37"/>
        <v>20.360263494436552</v>
      </c>
      <c r="P256" s="18"/>
      <c r="Q256" s="37">
        <f t="shared" si="38"/>
        <v>2.0408967091835248E-3</v>
      </c>
      <c r="R256" s="15">
        <f t="shared" si="48"/>
        <v>1.0031457220594129</v>
      </c>
      <c r="S256" s="15">
        <f t="shared" si="49"/>
        <v>4.3419649139437411</v>
      </c>
      <c r="T256" s="21">
        <f t="shared" si="39"/>
        <v>9.585516806571226E-2</v>
      </c>
      <c r="U256" s="21">
        <f t="shared" si="40"/>
        <v>3.87584702306214E-2</v>
      </c>
      <c r="V256" s="21">
        <f t="shared" si="41"/>
        <v>5.7096697835090859E-2</v>
      </c>
      <c r="Y256" s="36"/>
      <c r="Z256" s="36"/>
    </row>
    <row r="257" spans="1:26" x14ac:dyDescent="0.25">
      <c r="A257" s="12">
        <v>1891.09</v>
      </c>
      <c r="B257" s="13">
        <v>5.33</v>
      </c>
      <c r="C257" s="14">
        <v>0.22</v>
      </c>
      <c r="D257" s="13">
        <v>0.32750000000000001</v>
      </c>
      <c r="E257" s="13">
        <v>7.6116519010000001</v>
      </c>
      <c r="F257" s="14">
        <f t="shared" si="45"/>
        <v>1891.7083333333146</v>
      </c>
      <c r="G257" s="15">
        <f>G249*4/12+G261*8/12</f>
        <v>3.6066666666666665</v>
      </c>
      <c r="H257" s="14">
        <f t="shared" si="42"/>
        <v>213.36380343229257</v>
      </c>
      <c r="I257" s="14">
        <f t="shared" si="43"/>
        <v>8.8067611172803684</v>
      </c>
      <c r="J257" s="16">
        <f t="shared" si="46"/>
        <v>671.18917276595425</v>
      </c>
      <c r="K257" s="14">
        <f t="shared" si="47"/>
        <v>13.11006484504237</v>
      </c>
      <c r="L257" s="16">
        <f t="shared" si="44"/>
        <v>41.240985756257047</v>
      </c>
      <c r="M257" s="35">
        <f t="shared" ref="M257:M320" si="50">H257/AVERAGE(K137:K256)</f>
        <v>17.711261413256523</v>
      </c>
      <c r="N257" s="17"/>
      <c r="O257" s="18">
        <f t="shared" ref="O257:O320" si="51">J257/AVERAGE(L137:L256)</f>
        <v>22.282941160981018</v>
      </c>
      <c r="P257" s="18"/>
      <c r="Q257" s="37">
        <f t="shared" ref="Q257:Q320" si="52">1/M257-(G257/100-(((E257/E137)^(1/10))-1))</f>
        <v>-8.2668332111861392E-3</v>
      </c>
      <c r="R257" s="15">
        <f t="shared" si="48"/>
        <v>1.0031443440221843</v>
      </c>
      <c r="S257" s="15">
        <f t="shared" si="49"/>
        <v>4.4100661581200882</v>
      </c>
      <c r="T257" s="21">
        <f t="shared" si="39"/>
        <v>8.4099861683568422E-2</v>
      </c>
      <c r="U257" s="21">
        <f t="shared" si="40"/>
        <v>3.6083976929712769E-2</v>
      </c>
      <c r="V257" s="21">
        <f t="shared" si="41"/>
        <v>4.8015884753855653E-2</v>
      </c>
      <c r="Y257" s="36"/>
      <c r="Z257" s="36"/>
    </row>
    <row r="258" spans="1:26" x14ac:dyDescent="0.25">
      <c r="A258" s="12">
        <v>1891.1</v>
      </c>
      <c r="B258" s="13">
        <v>5.33</v>
      </c>
      <c r="C258" s="14">
        <v>0.22</v>
      </c>
      <c r="D258" s="13">
        <v>0.33169999999999999</v>
      </c>
      <c r="E258" s="13">
        <v>7.6116519010000001</v>
      </c>
      <c r="F258" s="14">
        <f t="shared" si="45"/>
        <v>1891.7916666666479</v>
      </c>
      <c r="G258" s="15">
        <f>G249*3/12+G261*9/12</f>
        <v>3.6049999999999995</v>
      </c>
      <c r="H258" s="14">
        <f t="shared" si="42"/>
        <v>213.36380343229257</v>
      </c>
      <c r="I258" s="14">
        <f t="shared" si="43"/>
        <v>8.8067611172803684</v>
      </c>
      <c r="J258" s="16">
        <f t="shared" si="46"/>
        <v>673.49782845714412</v>
      </c>
      <c r="K258" s="14">
        <f t="shared" si="47"/>
        <v>13.278193920917721</v>
      </c>
      <c r="L258" s="16">
        <f t="shared" si="44"/>
        <v>41.913551538317961</v>
      </c>
      <c r="M258" s="35">
        <f t="shared" si="50"/>
        <v>17.716568589826359</v>
      </c>
      <c r="N258" s="17"/>
      <c r="O258" s="18">
        <f t="shared" si="51"/>
        <v>22.264637311753695</v>
      </c>
      <c r="P258" s="18"/>
      <c r="Q258" s="37">
        <f t="shared" si="52"/>
        <v>-9.1704230003878812E-3</v>
      </c>
      <c r="R258" s="15">
        <f t="shared" si="48"/>
        <v>1.0031429659861315</v>
      </c>
      <c r="S258" s="15">
        <f t="shared" si="49"/>
        <v>4.4239329232818108</v>
      </c>
      <c r="T258" s="21">
        <f t="shared" ref="T258:T321" si="53">(($J378/$J258)^(1/10)-1)</f>
        <v>8.286289799011648E-2</v>
      </c>
      <c r="U258" s="21">
        <f t="shared" ref="U258:U321" si="54">(($S378/$S258)^(1/10)-1)</f>
        <v>3.5972016765844606E-2</v>
      </c>
      <c r="V258" s="21">
        <f t="shared" ref="V258:V321" si="55">T258-U258</f>
        <v>4.6890881224271874E-2</v>
      </c>
      <c r="Y258" s="36"/>
      <c r="Z258" s="36"/>
    </row>
    <row r="259" spans="1:26" x14ac:dyDescent="0.25">
      <c r="A259" s="12">
        <v>1891.11</v>
      </c>
      <c r="B259" s="13">
        <v>5.25</v>
      </c>
      <c r="C259" s="14">
        <v>0.22</v>
      </c>
      <c r="D259" s="13">
        <v>0.33579999999999999</v>
      </c>
      <c r="E259" s="13">
        <v>7.5165028100000004</v>
      </c>
      <c r="F259" s="14">
        <f t="shared" si="45"/>
        <v>1891.8749999999811</v>
      </c>
      <c r="G259" s="15">
        <f>G249*2/12+G261*10/12</f>
        <v>3.6033333333333335</v>
      </c>
      <c r="H259" s="14">
        <f t="shared" si="42"/>
        <v>212.82171249530873</v>
      </c>
      <c r="I259" s="14">
        <f t="shared" si="43"/>
        <v>8.918243190279604</v>
      </c>
      <c r="J259" s="16">
        <f t="shared" si="46"/>
        <v>674.13260208851227</v>
      </c>
      <c r="K259" s="14">
        <f t="shared" si="47"/>
        <v>13.612482105890413</v>
      </c>
      <c r="L259" s="16">
        <f t="shared" si="44"/>
        <v>43.118805291680459</v>
      </c>
      <c r="M259" s="35">
        <f t="shared" si="50"/>
        <v>17.671739174763996</v>
      </c>
      <c r="N259" s="17"/>
      <c r="O259" s="18">
        <f t="shared" si="51"/>
        <v>22.185040648628004</v>
      </c>
      <c r="P259" s="18"/>
      <c r="Q259" s="37">
        <f t="shared" si="52"/>
        <v>-9.3283281651973388E-3</v>
      </c>
      <c r="R259" s="15">
        <f t="shared" si="48"/>
        <v>1.0031415879512546</v>
      </c>
      <c r="S259" s="15">
        <f t="shared" si="49"/>
        <v>4.4940144064047098</v>
      </c>
      <c r="T259" s="21">
        <f t="shared" si="53"/>
        <v>8.4106484081105215E-2</v>
      </c>
      <c r="U259" s="21">
        <f t="shared" si="54"/>
        <v>3.3305277516018306E-2</v>
      </c>
      <c r="V259" s="21">
        <f t="shared" si="55"/>
        <v>5.0801206565086909E-2</v>
      </c>
      <c r="Y259" s="36"/>
      <c r="Z259" s="36"/>
    </row>
    <row r="260" spans="1:26" x14ac:dyDescent="0.25">
      <c r="A260" s="12">
        <v>1891.12</v>
      </c>
      <c r="B260" s="13">
        <v>5.41</v>
      </c>
      <c r="C260" s="14">
        <v>0.22</v>
      </c>
      <c r="D260" s="13">
        <v>0.34</v>
      </c>
      <c r="E260" s="13">
        <v>7.5165028100000004</v>
      </c>
      <c r="F260" s="14">
        <f t="shared" si="45"/>
        <v>1891.9583333333144</v>
      </c>
      <c r="G260" s="15">
        <f>G249*1/12+G261*11/12</f>
        <v>3.601666666666667</v>
      </c>
      <c r="H260" s="14">
        <f t="shared" si="42"/>
        <v>219.30770754278481</v>
      </c>
      <c r="I260" s="14">
        <f t="shared" si="43"/>
        <v>8.918243190279604</v>
      </c>
      <c r="J260" s="16">
        <f t="shared" si="46"/>
        <v>697.03170952453479</v>
      </c>
      <c r="K260" s="14">
        <f t="shared" si="47"/>
        <v>13.782739475886661</v>
      </c>
      <c r="L260" s="16">
        <f t="shared" si="44"/>
        <v>43.806059378621413</v>
      </c>
      <c r="M260" s="35">
        <f t="shared" si="50"/>
        <v>18.206303000209932</v>
      </c>
      <c r="N260" s="17"/>
      <c r="O260" s="18">
        <f t="shared" si="51"/>
        <v>22.828744233682706</v>
      </c>
      <c r="P260" s="18"/>
      <c r="Q260" s="37">
        <f t="shared" si="52"/>
        <v>-1.0973154464467415E-2</v>
      </c>
      <c r="R260" s="15">
        <f t="shared" si="48"/>
        <v>1.0031402099175537</v>
      </c>
      <c r="S260" s="15">
        <f t="shared" si="49"/>
        <v>4.508132747916636</v>
      </c>
      <c r="T260" s="21">
        <f t="shared" si="53"/>
        <v>7.7809819283636283E-2</v>
      </c>
      <c r="U260" s="21">
        <f t="shared" si="54"/>
        <v>3.195851091253088E-2</v>
      </c>
      <c r="V260" s="21">
        <f t="shared" si="55"/>
        <v>4.5851308371105404E-2</v>
      </c>
      <c r="Y260" s="36"/>
      <c r="Z260" s="36"/>
    </row>
    <row r="261" spans="1:26" x14ac:dyDescent="0.25">
      <c r="A261" s="12">
        <v>1892.01</v>
      </c>
      <c r="B261" s="13">
        <v>5.51</v>
      </c>
      <c r="C261" s="14">
        <v>0.22170000000000001</v>
      </c>
      <c r="D261" s="13">
        <v>0.34250000000000003</v>
      </c>
      <c r="E261" s="13">
        <v>7.3262127269999997</v>
      </c>
      <c r="F261" s="14">
        <f t="shared" si="45"/>
        <v>1892.0416666666476</v>
      </c>
      <c r="G261" s="15">
        <v>3.6</v>
      </c>
      <c r="H261" s="14">
        <f t="shared" si="42"/>
        <v>229.1630154025693</v>
      </c>
      <c r="I261" s="14">
        <f t="shared" si="43"/>
        <v>9.2205881151995683</v>
      </c>
      <c r="J261" s="16">
        <f t="shared" si="46"/>
        <v>730.79727584424461</v>
      </c>
      <c r="K261" s="14">
        <f t="shared" si="47"/>
        <v>14.244706492809437</v>
      </c>
      <c r="L261" s="16">
        <f t="shared" si="44"/>
        <v>45.426146456742984</v>
      </c>
      <c r="M261" s="35">
        <f t="shared" si="50"/>
        <v>19.016388404225268</v>
      </c>
      <c r="N261" s="17"/>
      <c r="O261" s="18">
        <f t="shared" si="51"/>
        <v>23.815222199457583</v>
      </c>
      <c r="P261" s="18"/>
      <c r="Q261" s="37">
        <f t="shared" si="52"/>
        <v>-1.5780715423090869E-2</v>
      </c>
      <c r="R261" s="15">
        <f t="shared" si="48"/>
        <v>1.0019594526744053</v>
      </c>
      <c r="S261" s="15">
        <f t="shared" si="49"/>
        <v>4.6397505750525116</v>
      </c>
      <c r="T261" s="21">
        <f t="shared" si="53"/>
        <v>7.6637316745876927E-2</v>
      </c>
      <c r="U261" s="21">
        <f t="shared" si="54"/>
        <v>3.0439961943855121E-2</v>
      </c>
      <c r="V261" s="21">
        <f t="shared" si="55"/>
        <v>4.6197354802021806E-2</v>
      </c>
      <c r="Y261" s="36"/>
      <c r="Z261" s="36"/>
    </row>
    <row r="262" spans="1:26" x14ac:dyDescent="0.25">
      <c r="A262" s="12">
        <v>1892.02</v>
      </c>
      <c r="B262" s="13">
        <v>5.52</v>
      </c>
      <c r="C262" s="14">
        <v>0.2233</v>
      </c>
      <c r="D262" s="13">
        <v>0.34499999999999997</v>
      </c>
      <c r="E262" s="13">
        <v>7.3262127269999997</v>
      </c>
      <c r="F262" s="14">
        <f t="shared" si="45"/>
        <v>1892.1249999999809</v>
      </c>
      <c r="G262" s="15">
        <f>G261*11/12+G273*1/12</f>
        <v>3.6125000000000003</v>
      </c>
      <c r="H262" s="14">
        <f t="shared" si="42"/>
        <v>229.57891924177542</v>
      </c>
      <c r="I262" s="14">
        <f t="shared" si="43"/>
        <v>9.2871327294725461</v>
      </c>
      <c r="J262" s="16">
        <f t="shared" si="46"/>
        <v>734.59163012127635</v>
      </c>
      <c r="K262" s="14">
        <f t="shared" si="47"/>
        <v>14.348682452610964</v>
      </c>
      <c r="L262" s="16">
        <f t="shared" si="44"/>
        <v>45.911976882579772</v>
      </c>
      <c r="M262" s="35">
        <f t="shared" si="50"/>
        <v>19.036425040978433</v>
      </c>
      <c r="N262" s="17"/>
      <c r="O262" s="18">
        <f t="shared" si="51"/>
        <v>23.810068229783099</v>
      </c>
      <c r="P262" s="18"/>
      <c r="Q262" s="37">
        <f t="shared" si="52"/>
        <v>-1.6860961424131293E-2</v>
      </c>
      <c r="R262" s="15">
        <f t="shared" si="48"/>
        <v>1.0019704792347714</v>
      </c>
      <c r="S262" s="15">
        <f t="shared" si="49"/>
        <v>4.6488419467253719</v>
      </c>
      <c r="T262" s="21">
        <f t="shared" si="53"/>
        <v>7.735600264397724E-2</v>
      </c>
      <c r="U262" s="21">
        <f t="shared" si="54"/>
        <v>3.0423648145837978E-2</v>
      </c>
      <c r="V262" s="21">
        <f t="shared" si="55"/>
        <v>4.6932354498139262E-2</v>
      </c>
      <c r="Y262" s="36"/>
      <c r="Z262" s="36"/>
    </row>
    <row r="263" spans="1:26" x14ac:dyDescent="0.25">
      <c r="A263" s="12">
        <v>1892.03</v>
      </c>
      <c r="B263" s="13">
        <v>5.58</v>
      </c>
      <c r="C263" s="14">
        <v>0.22500000000000001</v>
      </c>
      <c r="D263" s="13">
        <v>0.34749999999999998</v>
      </c>
      <c r="E263" s="13">
        <v>7.135922645</v>
      </c>
      <c r="F263" s="14">
        <f t="shared" si="45"/>
        <v>1892.2083333333142</v>
      </c>
      <c r="G263" s="15">
        <f>G261*10/12+G273*2/12</f>
        <v>3.625</v>
      </c>
      <c r="H263" s="14">
        <f t="shared" si="42"/>
        <v>238.26295275094037</v>
      </c>
      <c r="I263" s="14">
        <f t="shared" si="43"/>
        <v>9.6073771270540469</v>
      </c>
      <c r="J263" s="16">
        <f t="shared" si="46"/>
        <v>764.93998813522433</v>
      </c>
      <c r="K263" s="14">
        <f t="shared" si="47"/>
        <v>14.838060229561247</v>
      </c>
      <c r="L263" s="16">
        <f t="shared" si="44"/>
        <v>47.637391734227663</v>
      </c>
      <c r="M263" s="35">
        <f t="shared" si="50"/>
        <v>19.738054849323017</v>
      </c>
      <c r="N263" s="17"/>
      <c r="O263" s="18">
        <f t="shared" si="51"/>
        <v>24.656692455919995</v>
      </c>
      <c r="P263" s="18"/>
      <c r="Q263" s="37">
        <f t="shared" si="52"/>
        <v>-2.1394100412433781E-2</v>
      </c>
      <c r="R263" s="15">
        <f t="shared" si="48"/>
        <v>1.0019815052999086</v>
      </c>
      <c r="S263" s="15">
        <f t="shared" si="49"/>
        <v>4.7822150145804407</v>
      </c>
      <c r="T263" s="21">
        <f t="shared" si="53"/>
        <v>7.3485534352514703E-2</v>
      </c>
      <c r="U263" s="21">
        <f t="shared" si="54"/>
        <v>2.7698926761728471E-2</v>
      </c>
      <c r="V263" s="21">
        <f t="shared" si="55"/>
        <v>4.5786607590786232E-2</v>
      </c>
      <c r="Y263" s="36"/>
      <c r="Z263" s="36"/>
    </row>
    <row r="264" spans="1:26" x14ac:dyDescent="0.25">
      <c r="A264" s="12">
        <v>1892.04</v>
      </c>
      <c r="B264" s="13">
        <v>5.57</v>
      </c>
      <c r="C264" s="14">
        <v>0.22670000000000001</v>
      </c>
      <c r="D264" s="13">
        <v>0.35</v>
      </c>
      <c r="E264" s="13">
        <v>7.0407735540000003</v>
      </c>
      <c r="F264" s="14">
        <f t="shared" si="45"/>
        <v>1892.2916666666474</v>
      </c>
      <c r="G264" s="15">
        <f>G261*9/12+G273*3/12</f>
        <v>3.6374999999999997</v>
      </c>
      <c r="H264" s="14">
        <f t="shared" si="42"/>
        <v>241.05007595874176</v>
      </c>
      <c r="I264" s="14">
        <f t="shared" si="43"/>
        <v>9.8107813680155775</v>
      </c>
      <c r="J264" s="16">
        <f t="shared" si="46"/>
        <v>776.51279125159147</v>
      </c>
      <c r="K264" s="14">
        <f t="shared" si="47"/>
        <v>15.146773175145352</v>
      </c>
      <c r="L264" s="16">
        <f t="shared" si="44"/>
        <v>48.793442897317234</v>
      </c>
      <c r="M264" s="35">
        <f t="shared" si="50"/>
        <v>19.943265241638642</v>
      </c>
      <c r="N264" s="17"/>
      <c r="O264" s="18">
        <f t="shared" si="51"/>
        <v>24.881133648672154</v>
      </c>
      <c r="P264" s="18"/>
      <c r="Q264" s="37">
        <f t="shared" si="52"/>
        <v>-2.4221072749668865E-2</v>
      </c>
      <c r="R264" s="15">
        <f t="shared" si="48"/>
        <v>1.0019925308702788</v>
      </c>
      <c r="S264" s="15">
        <f t="shared" si="49"/>
        <v>4.8564459636708266</v>
      </c>
      <c r="T264" s="21">
        <f t="shared" si="53"/>
        <v>7.4533445976514789E-2</v>
      </c>
      <c r="U264" s="21">
        <f t="shared" si="54"/>
        <v>2.5075276650222245E-2</v>
      </c>
      <c r="V264" s="21">
        <f t="shared" si="55"/>
        <v>4.9458169326292545E-2</v>
      </c>
      <c r="Y264" s="36"/>
      <c r="Z264" s="36"/>
    </row>
    <row r="265" spans="1:26" x14ac:dyDescent="0.25">
      <c r="A265" s="12">
        <v>1892.05</v>
      </c>
      <c r="B265" s="13">
        <v>5.57</v>
      </c>
      <c r="C265" s="14">
        <v>0.2283</v>
      </c>
      <c r="D265" s="13">
        <v>0.35249999999999998</v>
      </c>
      <c r="E265" s="13">
        <v>7.0407735540000003</v>
      </c>
      <c r="F265" s="14">
        <f t="shared" si="45"/>
        <v>1892.3749999999807</v>
      </c>
      <c r="G265" s="15">
        <f>G261*8/12+G273*4/12</f>
        <v>3.65</v>
      </c>
      <c r="H265" s="14">
        <f t="shared" si="42"/>
        <v>241.05007595874176</v>
      </c>
      <c r="I265" s="14">
        <f t="shared" si="43"/>
        <v>9.8800237596733833</v>
      </c>
      <c r="J265" s="16">
        <f t="shared" si="46"/>
        <v>779.16506339765283</v>
      </c>
      <c r="K265" s="14">
        <f t="shared" si="47"/>
        <v>15.254964412110677</v>
      </c>
      <c r="L265" s="16">
        <f t="shared" si="44"/>
        <v>49.309817746440331</v>
      </c>
      <c r="M265" s="35">
        <f t="shared" si="50"/>
        <v>19.911465213489802</v>
      </c>
      <c r="N265" s="17"/>
      <c r="O265" s="18">
        <f t="shared" si="51"/>
        <v>24.810091390835655</v>
      </c>
      <c r="P265" s="18"/>
      <c r="Q265" s="37">
        <f t="shared" si="52"/>
        <v>-2.5143580225281473E-2</v>
      </c>
      <c r="R265" s="15">
        <f t="shared" si="48"/>
        <v>1.0020035559463432</v>
      </c>
      <c r="S265" s="15">
        <f t="shared" si="49"/>
        <v>4.8661225821732819</v>
      </c>
      <c r="T265" s="21">
        <f t="shared" si="53"/>
        <v>7.298534383410793E-2</v>
      </c>
      <c r="U265" s="21">
        <f t="shared" si="54"/>
        <v>2.384591749367071E-2</v>
      </c>
      <c r="V265" s="21">
        <f t="shared" si="55"/>
        <v>4.913942634043722E-2</v>
      </c>
      <c r="Y265" s="36"/>
      <c r="Z265" s="36"/>
    </row>
    <row r="266" spans="1:26" x14ac:dyDescent="0.25">
      <c r="A266" s="12">
        <v>1892.06</v>
      </c>
      <c r="B266" s="13">
        <v>5.54</v>
      </c>
      <c r="C266" s="14">
        <v>0.23</v>
      </c>
      <c r="D266" s="13">
        <v>0.35499999999999998</v>
      </c>
      <c r="E266" s="13">
        <v>7.0407735540000003</v>
      </c>
      <c r="F266" s="14">
        <f t="shared" si="45"/>
        <v>1892.4583333333139</v>
      </c>
      <c r="G266" s="15">
        <f>G261*7/12+G273*5/12</f>
        <v>3.6625000000000001</v>
      </c>
      <c r="H266" s="14">
        <f t="shared" ref="H266:H329" si="56">B266*$E$1839/E266</f>
        <v>239.75178111515788</v>
      </c>
      <c r="I266" s="14">
        <f t="shared" ref="I266:I329" si="57">C266*$E$1839/E266</f>
        <v>9.9535938008098039</v>
      </c>
      <c r="J266" s="16">
        <f t="shared" si="46"/>
        <v>777.64963164658025</v>
      </c>
      <c r="K266" s="14">
        <f t="shared" si="47"/>
        <v>15.363155649075999</v>
      </c>
      <c r="L266" s="16">
        <f t="shared" ref="L266:L329" si="58">K266*(J266/H266)</f>
        <v>49.8313392120101</v>
      </c>
      <c r="M266" s="35">
        <f t="shared" si="50"/>
        <v>19.76928439713674</v>
      </c>
      <c r="N266" s="17"/>
      <c r="O266" s="18">
        <f t="shared" si="51"/>
        <v>24.60363200280862</v>
      </c>
      <c r="P266" s="18"/>
      <c r="Q266" s="37">
        <f t="shared" si="52"/>
        <v>-2.5776978828835721E-2</v>
      </c>
      <c r="R266" s="15">
        <f t="shared" si="48"/>
        <v>1.0020145805285625</v>
      </c>
      <c r="S266" s="15">
        <f t="shared" si="49"/>
        <v>4.8758721310084301</v>
      </c>
      <c r="T266" s="21">
        <f t="shared" si="53"/>
        <v>7.1649221258020424E-2</v>
      </c>
      <c r="U266" s="21">
        <f t="shared" si="54"/>
        <v>2.2632157413557286E-2</v>
      </c>
      <c r="V266" s="21">
        <f t="shared" si="55"/>
        <v>4.9017063844463138E-2</v>
      </c>
      <c r="Y266" s="36"/>
      <c r="Z266" s="36"/>
    </row>
    <row r="267" spans="1:26" x14ac:dyDescent="0.25">
      <c r="A267" s="12">
        <v>1892.07</v>
      </c>
      <c r="B267" s="13">
        <v>5.54</v>
      </c>
      <c r="C267" s="14">
        <v>0.23169999999999999</v>
      </c>
      <c r="D267" s="13">
        <v>0.35749999999999998</v>
      </c>
      <c r="E267" s="13">
        <v>7.2310717359999996</v>
      </c>
      <c r="F267" s="14">
        <f t="shared" ref="F267:F330" si="59">F266+1/12</f>
        <v>1892.5416666666472</v>
      </c>
      <c r="G267" s="15">
        <f>G261*6/12+G273*6/12</f>
        <v>3.6749999999999998</v>
      </c>
      <c r="H267" s="14">
        <f t="shared" si="56"/>
        <v>233.44229757756068</v>
      </c>
      <c r="I267" s="14">
        <f t="shared" si="57"/>
        <v>9.7632816513936476</v>
      </c>
      <c r="J267" s="16">
        <f t="shared" ref="J267:J330" si="60">J266*((H267+(I267/12))/H266)</f>
        <v>759.82341781259788</v>
      </c>
      <c r="K267" s="14">
        <f t="shared" ref="K267:K330" si="61">D267*$E$1839/E267</f>
        <v>15.064191585555585</v>
      </c>
      <c r="L267" s="16">
        <f t="shared" si="58"/>
        <v>49.03192632996457</v>
      </c>
      <c r="M267" s="35">
        <f t="shared" si="50"/>
        <v>19.211886434505558</v>
      </c>
      <c r="N267" s="17"/>
      <c r="O267" s="18">
        <f t="shared" si="51"/>
        <v>23.882788577933088</v>
      </c>
      <c r="P267" s="18"/>
      <c r="Q267" s="37">
        <f t="shared" si="52"/>
        <v>-2.0998101755070615E-2</v>
      </c>
      <c r="R267" s="15">
        <f t="shared" ref="R267:R330" si="62">((G267/G268+G267/1200+((1+G268/1200)^(-119))*(1-G267/G268)))</f>
        <v>1.0020256046173972</v>
      </c>
      <c r="S267" s="15">
        <f t="shared" ref="S267:S330" si="63">S266*R266*E266/E267</f>
        <v>4.757119439542385</v>
      </c>
      <c r="T267" s="21">
        <f t="shared" si="53"/>
        <v>7.6879024073567281E-2</v>
      </c>
      <c r="U267" s="21">
        <f t="shared" si="54"/>
        <v>2.5345671985546492E-2</v>
      </c>
      <c r="V267" s="21">
        <f t="shared" si="55"/>
        <v>5.153335208802079E-2</v>
      </c>
      <c r="Y267" s="36"/>
      <c r="Z267" s="36"/>
    </row>
    <row r="268" spans="1:26" x14ac:dyDescent="0.25">
      <c r="A268" s="12">
        <v>1892.08</v>
      </c>
      <c r="B268" s="13">
        <v>5.62</v>
      </c>
      <c r="C268" s="14">
        <v>0.23330000000000001</v>
      </c>
      <c r="D268" s="13">
        <v>0.36</v>
      </c>
      <c r="E268" s="13">
        <v>7.3262127269999997</v>
      </c>
      <c r="F268" s="14">
        <f t="shared" si="59"/>
        <v>1892.6249999999804</v>
      </c>
      <c r="G268" s="15">
        <f>G261*5/12+G273*7/12</f>
        <v>3.6875</v>
      </c>
      <c r="H268" s="14">
        <f t="shared" si="56"/>
        <v>233.73795763383657</v>
      </c>
      <c r="I268" s="14">
        <f t="shared" si="57"/>
        <v>9.7030365686786624</v>
      </c>
      <c r="J268" s="16">
        <f t="shared" si="60"/>
        <v>763.41759209281497</v>
      </c>
      <c r="K268" s="14">
        <f t="shared" si="61"/>
        <v>14.972538211420135</v>
      </c>
      <c r="L268" s="16">
        <f t="shared" si="58"/>
        <v>48.902194511283518</v>
      </c>
      <c r="M268" s="35">
        <f t="shared" si="50"/>
        <v>19.204303803173818</v>
      </c>
      <c r="N268" s="17"/>
      <c r="O268" s="18">
        <f t="shared" si="51"/>
        <v>23.846985014935328</v>
      </c>
      <c r="P268" s="18"/>
      <c r="Q268" s="37">
        <f t="shared" si="52"/>
        <v>-2.0715090945244062E-2</v>
      </c>
      <c r="R268" s="15">
        <f t="shared" si="62"/>
        <v>1.0020366282133073</v>
      </c>
      <c r="S268" s="15">
        <f t="shared" si="63"/>
        <v>4.7048525790062872</v>
      </c>
      <c r="T268" s="21">
        <f t="shared" si="53"/>
        <v>8.0811049885554542E-2</v>
      </c>
      <c r="U268" s="21">
        <f t="shared" si="54"/>
        <v>2.7870499187624853E-2</v>
      </c>
      <c r="V268" s="21">
        <f t="shared" si="55"/>
        <v>5.2940550697929689E-2</v>
      </c>
      <c r="Y268" s="36"/>
      <c r="Z268" s="36"/>
    </row>
    <row r="269" spans="1:26" x14ac:dyDescent="0.25">
      <c r="A269" s="12">
        <v>1892.09</v>
      </c>
      <c r="B269" s="13">
        <v>5.48</v>
      </c>
      <c r="C269" s="14">
        <v>0.23499999999999999</v>
      </c>
      <c r="D269" s="13">
        <v>0.36249999999999999</v>
      </c>
      <c r="E269" s="13">
        <v>7.3262127269999997</v>
      </c>
      <c r="F269" s="14">
        <f t="shared" si="59"/>
        <v>1892.7083333333137</v>
      </c>
      <c r="G269" s="15">
        <f>G261*4/12+G273*8/12</f>
        <v>3.7</v>
      </c>
      <c r="H269" s="14">
        <f t="shared" si="56"/>
        <v>227.91530388495099</v>
      </c>
      <c r="I269" s="14">
        <f t="shared" si="57"/>
        <v>9.773740221343699</v>
      </c>
      <c r="J269" s="16">
        <f t="shared" si="60"/>
        <v>747.060260826888</v>
      </c>
      <c r="K269" s="14">
        <f t="shared" si="61"/>
        <v>15.076514171221666</v>
      </c>
      <c r="L269" s="16">
        <f t="shared" si="58"/>
        <v>49.41776360396841</v>
      </c>
      <c r="M269" s="35">
        <f t="shared" si="50"/>
        <v>18.694271809588201</v>
      </c>
      <c r="N269" s="17"/>
      <c r="O269" s="18">
        <f t="shared" si="51"/>
        <v>23.191984913721981</v>
      </c>
      <c r="P269" s="18"/>
      <c r="Q269" s="37">
        <f t="shared" si="52"/>
        <v>-1.6774511432559924E-2</v>
      </c>
      <c r="R269" s="15">
        <f t="shared" si="62"/>
        <v>1.0020476513167518</v>
      </c>
      <c r="S269" s="15">
        <f t="shared" si="63"/>
        <v>4.7144346145081428</v>
      </c>
      <c r="T269" s="21">
        <f t="shared" si="53"/>
        <v>8.2466644497334984E-2</v>
      </c>
      <c r="U269" s="21">
        <f t="shared" si="54"/>
        <v>2.6651264324677681E-2</v>
      </c>
      <c r="V269" s="21">
        <f t="shared" si="55"/>
        <v>5.5815380172657303E-2</v>
      </c>
      <c r="Y269" s="36"/>
      <c r="Z269" s="36"/>
    </row>
    <row r="270" spans="1:26" x14ac:dyDescent="0.25">
      <c r="A270" s="12">
        <v>1892.1</v>
      </c>
      <c r="B270" s="13">
        <v>5.59</v>
      </c>
      <c r="C270" s="14">
        <v>0.23669999999999999</v>
      </c>
      <c r="D270" s="13">
        <v>0.36499999999999999</v>
      </c>
      <c r="E270" s="13">
        <v>7.3262127269999997</v>
      </c>
      <c r="F270" s="14">
        <f t="shared" si="59"/>
        <v>1892.791666666647</v>
      </c>
      <c r="G270" s="15">
        <f>G261*3/12+G273*9/12</f>
        <v>3.7124999999999999</v>
      </c>
      <c r="H270" s="14">
        <f t="shared" si="56"/>
        <v>232.4902461162182</v>
      </c>
      <c r="I270" s="14">
        <f t="shared" si="57"/>
        <v>9.8444438740087392</v>
      </c>
      <c r="J270" s="16">
        <f t="shared" si="60"/>
        <v>764.7450039538528</v>
      </c>
      <c r="K270" s="14">
        <f t="shared" si="61"/>
        <v>15.180490131023195</v>
      </c>
      <c r="L270" s="16">
        <f t="shared" si="58"/>
        <v>49.934154998775725</v>
      </c>
      <c r="M270" s="35">
        <f t="shared" si="50"/>
        <v>19.040214915324707</v>
      </c>
      <c r="N270" s="17"/>
      <c r="O270" s="18">
        <f t="shared" si="51"/>
        <v>23.596821279777327</v>
      </c>
      <c r="P270" s="18"/>
      <c r="Q270" s="37">
        <f t="shared" si="52"/>
        <v>-1.6971520676857088E-2</v>
      </c>
      <c r="R270" s="15">
        <f t="shared" si="62"/>
        <v>1.0020586739281898</v>
      </c>
      <c r="S270" s="15">
        <f t="shared" si="63"/>
        <v>4.7240881327542796</v>
      </c>
      <c r="T270" s="21">
        <f t="shared" si="53"/>
        <v>6.9575564911896981E-2</v>
      </c>
      <c r="U270" s="21">
        <f t="shared" si="54"/>
        <v>1.9732244460616721E-2</v>
      </c>
      <c r="V270" s="21">
        <f t="shared" si="55"/>
        <v>4.984332045128026E-2</v>
      </c>
      <c r="Y270" s="36"/>
      <c r="Z270" s="36"/>
    </row>
    <row r="271" spans="1:26" x14ac:dyDescent="0.25">
      <c r="A271" s="12">
        <v>1892.11</v>
      </c>
      <c r="B271" s="13">
        <v>5.57</v>
      </c>
      <c r="C271" s="14">
        <v>0.23830000000000001</v>
      </c>
      <c r="D271" s="13">
        <v>0.36749999999999999</v>
      </c>
      <c r="E271" s="13">
        <v>7.5165028100000004</v>
      </c>
      <c r="F271" s="14">
        <f t="shared" si="59"/>
        <v>1892.8749999999802</v>
      </c>
      <c r="G271" s="15">
        <f>G261*2/12+G273*10/12</f>
        <v>3.7250000000000001</v>
      </c>
      <c r="H271" s="14">
        <f t="shared" si="56"/>
        <v>225.79370259026089</v>
      </c>
      <c r="I271" s="14">
        <f t="shared" si="57"/>
        <v>9.6600788738346814</v>
      </c>
      <c r="J271" s="16">
        <f t="shared" si="60"/>
        <v>745.36559545914395</v>
      </c>
      <c r="K271" s="14">
        <f t="shared" si="61"/>
        <v>14.897519874671611</v>
      </c>
      <c r="L271" s="16">
        <f t="shared" si="58"/>
        <v>49.178071154620355</v>
      </c>
      <c r="M271" s="35">
        <f t="shared" si="50"/>
        <v>18.463312690799999</v>
      </c>
      <c r="N271" s="17"/>
      <c r="O271" s="18">
        <f t="shared" si="51"/>
        <v>22.858807224266286</v>
      </c>
      <c r="P271" s="18"/>
      <c r="Q271" s="37">
        <f t="shared" si="52"/>
        <v>-1.2059526892530655E-2</v>
      </c>
      <c r="R271" s="15">
        <f t="shared" si="62"/>
        <v>1.0020696960480802</v>
      </c>
      <c r="S271" s="15">
        <f t="shared" si="63"/>
        <v>4.6139708203501124</v>
      </c>
      <c r="T271" s="21">
        <f t="shared" si="53"/>
        <v>7.2025883368207477E-2</v>
      </c>
      <c r="U271" s="21">
        <f t="shared" si="54"/>
        <v>2.5727722107278694E-2</v>
      </c>
      <c r="V271" s="21">
        <f t="shared" si="55"/>
        <v>4.6298161260928783E-2</v>
      </c>
      <c r="Y271" s="36"/>
      <c r="Z271" s="36"/>
    </row>
    <row r="272" spans="1:26" x14ac:dyDescent="0.25">
      <c r="A272" s="12">
        <v>1892.12</v>
      </c>
      <c r="B272" s="13">
        <v>5.51</v>
      </c>
      <c r="C272" s="14">
        <v>0.24</v>
      </c>
      <c r="D272" s="13">
        <v>0.37</v>
      </c>
      <c r="E272" s="13">
        <v>7.6116519010000001</v>
      </c>
      <c r="F272" s="14">
        <f t="shared" si="59"/>
        <v>1892.9583333333135</v>
      </c>
      <c r="G272" s="15">
        <f>G261*1/12+G273*11/12</f>
        <v>3.7374999999999998</v>
      </c>
      <c r="H272" s="14">
        <f t="shared" si="56"/>
        <v>220.56933525552196</v>
      </c>
      <c r="I272" s="14">
        <f t="shared" si="57"/>
        <v>9.6073757643058588</v>
      </c>
      <c r="J272" s="16">
        <f t="shared" si="60"/>
        <v>730.7623845705524</v>
      </c>
      <c r="K272" s="14">
        <f t="shared" si="61"/>
        <v>14.811370969971531</v>
      </c>
      <c r="L272" s="16">
        <f t="shared" si="58"/>
        <v>49.071158310545272</v>
      </c>
      <c r="M272" s="35">
        <f t="shared" si="50"/>
        <v>18.01300925127574</v>
      </c>
      <c r="N272" s="17"/>
      <c r="O272" s="18">
        <f t="shared" si="51"/>
        <v>22.281362092837366</v>
      </c>
      <c r="P272" s="18"/>
      <c r="Q272" s="37">
        <f t="shared" si="52"/>
        <v>-8.6868929989243546E-3</v>
      </c>
      <c r="R272" s="15">
        <f t="shared" si="62"/>
        <v>1.0020807176768802</v>
      </c>
      <c r="S272" s="15">
        <f t="shared" si="63"/>
        <v>4.5657242423970628</v>
      </c>
      <c r="T272" s="21">
        <f t="shared" si="53"/>
        <v>7.0814419603888457E-2</v>
      </c>
      <c r="U272" s="21">
        <f t="shared" si="54"/>
        <v>2.585311813181157E-2</v>
      </c>
      <c r="V272" s="21">
        <f t="shared" si="55"/>
        <v>4.4961301472076887E-2</v>
      </c>
      <c r="Y272" s="36"/>
      <c r="Z272" s="36"/>
    </row>
    <row r="273" spans="1:26" x14ac:dyDescent="0.25">
      <c r="A273" s="12">
        <v>1893.01</v>
      </c>
      <c r="B273" s="13">
        <v>5.61</v>
      </c>
      <c r="C273" s="14">
        <v>0.24079999999999999</v>
      </c>
      <c r="D273" s="13">
        <v>0.36080000000000001</v>
      </c>
      <c r="E273" s="13">
        <v>7.8970910740000004</v>
      </c>
      <c r="F273" s="14">
        <f t="shared" si="59"/>
        <v>1893.0416666666467</v>
      </c>
      <c r="G273" s="15">
        <v>3.75</v>
      </c>
      <c r="H273" s="14">
        <f t="shared" si="56"/>
        <v>216.45527245188262</v>
      </c>
      <c r="I273" s="14">
        <f t="shared" si="57"/>
        <v>9.2909856695923931</v>
      </c>
      <c r="J273" s="16">
        <f t="shared" si="60"/>
        <v>719.69733584899609</v>
      </c>
      <c r="K273" s="14">
        <f t="shared" si="61"/>
        <v>13.921044973375979</v>
      </c>
      <c r="L273" s="16">
        <f t="shared" si="58"/>
        <v>46.286416893817787</v>
      </c>
      <c r="M273" s="35">
        <f t="shared" si="50"/>
        <v>17.65664370809878</v>
      </c>
      <c r="N273" s="17"/>
      <c r="O273" s="18">
        <f t="shared" si="51"/>
        <v>21.820189744893529</v>
      </c>
      <c r="P273" s="18"/>
      <c r="Q273" s="37">
        <f t="shared" si="52"/>
        <v>-4.1021548362557975E-3</v>
      </c>
      <c r="R273" s="15">
        <f t="shared" si="62"/>
        <v>1.0034696890853201</v>
      </c>
      <c r="S273" s="15">
        <f t="shared" si="63"/>
        <v>4.4098534317855815</v>
      </c>
      <c r="T273" s="21">
        <f t="shared" si="53"/>
        <v>7.6951059063106619E-2</v>
      </c>
      <c r="U273" s="21">
        <f t="shared" si="54"/>
        <v>2.8480473837699138E-2</v>
      </c>
      <c r="V273" s="21">
        <f t="shared" si="55"/>
        <v>4.8470585225407481E-2</v>
      </c>
      <c r="Y273" s="36"/>
      <c r="Z273" s="36"/>
    </row>
    <row r="274" spans="1:26" x14ac:dyDescent="0.25">
      <c r="A274" s="12">
        <v>1893.02</v>
      </c>
      <c r="B274" s="13">
        <v>5.51</v>
      </c>
      <c r="C274" s="14">
        <v>0.2417</v>
      </c>
      <c r="D274" s="13">
        <v>0.35170000000000001</v>
      </c>
      <c r="E274" s="13">
        <v>7.9922320659999997</v>
      </c>
      <c r="F274" s="14">
        <f t="shared" si="59"/>
        <v>1893.12499999998</v>
      </c>
      <c r="G274" s="15">
        <f>G273*11/12+G285*1/12</f>
        <v>3.7458333333333336</v>
      </c>
      <c r="H274" s="14">
        <f t="shared" si="56"/>
        <v>210.06609744757631</v>
      </c>
      <c r="I274" s="14">
        <f t="shared" si="57"/>
        <v>9.2146961439345194</v>
      </c>
      <c r="J274" s="16">
        <f t="shared" si="60"/>
        <v>701.0069947563918</v>
      </c>
      <c r="K274" s="14">
        <f t="shared" si="61"/>
        <v>13.408393189167441</v>
      </c>
      <c r="L274" s="16">
        <f t="shared" si="58"/>
        <v>44.744856634450642</v>
      </c>
      <c r="M274" s="35">
        <f t="shared" si="50"/>
        <v>17.125193854872453</v>
      </c>
      <c r="N274" s="17"/>
      <c r="O274" s="18">
        <f t="shared" si="51"/>
        <v>21.148920730797141</v>
      </c>
      <c r="P274" s="18"/>
      <c r="Q274" s="37">
        <f t="shared" si="52"/>
        <v>-2.0583817590019773E-3</v>
      </c>
      <c r="R274" s="15">
        <f t="shared" si="62"/>
        <v>1.0034662840811108</v>
      </c>
      <c r="S274" s="15">
        <f t="shared" si="63"/>
        <v>4.372476406690109</v>
      </c>
      <c r="T274" s="21">
        <f t="shared" si="53"/>
        <v>7.9504556444095709E-2</v>
      </c>
      <c r="U274" s="21">
        <f t="shared" si="54"/>
        <v>2.9566725037911024E-2</v>
      </c>
      <c r="V274" s="21">
        <f t="shared" si="55"/>
        <v>4.9937831406184685E-2</v>
      </c>
      <c r="Y274" s="36"/>
      <c r="Z274" s="36"/>
    </row>
    <row r="275" spans="1:26" x14ac:dyDescent="0.25">
      <c r="A275" s="12">
        <v>1893.03</v>
      </c>
      <c r="B275" s="13">
        <v>5.31</v>
      </c>
      <c r="C275" s="14">
        <v>0.24249999999999999</v>
      </c>
      <c r="D275" s="13">
        <v>0.34250000000000003</v>
      </c>
      <c r="E275" s="13">
        <v>7.8019419829999999</v>
      </c>
      <c r="F275" s="14">
        <f t="shared" si="59"/>
        <v>1893.2083333333132</v>
      </c>
      <c r="G275" s="15">
        <f>G273*10/12+G285*2/12</f>
        <v>3.7416666666666667</v>
      </c>
      <c r="H275" s="14">
        <f t="shared" si="56"/>
        <v>207.37875307525215</v>
      </c>
      <c r="I275" s="14">
        <f t="shared" si="57"/>
        <v>9.4706869342276168</v>
      </c>
      <c r="J275" s="16">
        <f t="shared" si="60"/>
        <v>694.67281834089295</v>
      </c>
      <c r="K275" s="14">
        <f t="shared" si="61"/>
        <v>13.376124845249317</v>
      </c>
      <c r="L275" s="16">
        <f t="shared" si="58"/>
        <v>44.807050900518995</v>
      </c>
      <c r="M275" s="35">
        <f t="shared" si="50"/>
        <v>16.899589031582323</v>
      </c>
      <c r="N275" s="17"/>
      <c r="O275" s="18">
        <f t="shared" si="51"/>
        <v>20.861750450681821</v>
      </c>
      <c r="P275" s="18"/>
      <c r="Q275" s="37">
        <f t="shared" si="52"/>
        <v>-2.6649839599117986E-3</v>
      </c>
      <c r="R275" s="15">
        <f t="shared" si="62"/>
        <v>1.0034628790950846</v>
      </c>
      <c r="S275" s="15">
        <f t="shared" si="63"/>
        <v>4.494647416243394</v>
      </c>
      <c r="T275" s="21">
        <f t="shared" si="53"/>
        <v>8.0154225703686688E-2</v>
      </c>
      <c r="U275" s="21">
        <f t="shared" si="54"/>
        <v>3.0392125950546411E-2</v>
      </c>
      <c r="V275" s="21">
        <f t="shared" si="55"/>
        <v>4.9762099753140276E-2</v>
      </c>
      <c r="Y275" s="36"/>
      <c r="Z275" s="36"/>
    </row>
    <row r="276" spans="1:26" x14ac:dyDescent="0.25">
      <c r="A276" s="12">
        <v>1893.04</v>
      </c>
      <c r="B276" s="13">
        <v>5.31</v>
      </c>
      <c r="C276" s="14">
        <v>0.24329999999999999</v>
      </c>
      <c r="D276" s="13">
        <v>0.33329999999999999</v>
      </c>
      <c r="E276" s="13">
        <v>7.7067928930000003</v>
      </c>
      <c r="F276" s="14">
        <f t="shared" si="59"/>
        <v>1893.2916666666465</v>
      </c>
      <c r="G276" s="15">
        <f>G273*9/12+G285*3/12</f>
        <v>3.7375000000000003</v>
      </c>
      <c r="H276" s="14">
        <f t="shared" si="56"/>
        <v>209.93907874046721</v>
      </c>
      <c r="I276" s="14">
        <f t="shared" si="57"/>
        <v>9.6192425343795982</v>
      </c>
      <c r="J276" s="16">
        <f t="shared" si="60"/>
        <v>705.93453539032407</v>
      </c>
      <c r="K276" s="14">
        <f t="shared" si="61"/>
        <v>13.17753200455701</v>
      </c>
      <c r="L276" s="16">
        <f t="shared" si="58"/>
        <v>44.310354170545203</v>
      </c>
      <c r="M276" s="35">
        <f t="shared" si="50"/>
        <v>17.102541578254922</v>
      </c>
      <c r="N276" s="17"/>
      <c r="O276" s="18">
        <f t="shared" si="51"/>
        <v>21.104034801510586</v>
      </c>
      <c r="P276" s="18"/>
      <c r="Q276" s="37">
        <f t="shared" si="52"/>
        <v>-3.5887991634665981E-3</v>
      </c>
      <c r="R276" s="15">
        <f t="shared" si="62"/>
        <v>1.0034594741272465</v>
      </c>
      <c r="S276" s="15">
        <f t="shared" si="63"/>
        <v>4.5658955119810773</v>
      </c>
      <c r="T276" s="21">
        <f t="shared" si="53"/>
        <v>7.4319206922216052E-2</v>
      </c>
      <c r="U276" s="21">
        <f t="shared" si="54"/>
        <v>2.8984664515630643E-2</v>
      </c>
      <c r="V276" s="21">
        <f t="shared" si="55"/>
        <v>4.533454240658541E-2</v>
      </c>
      <c r="Y276" s="36"/>
      <c r="Z276" s="36"/>
    </row>
    <row r="277" spans="1:26" x14ac:dyDescent="0.25">
      <c r="A277" s="12">
        <v>1893.05</v>
      </c>
      <c r="B277" s="13">
        <v>4.84</v>
      </c>
      <c r="C277" s="14">
        <v>0.2442</v>
      </c>
      <c r="D277" s="13">
        <v>0.32419999999999999</v>
      </c>
      <c r="E277" s="13">
        <v>7.6116519010000001</v>
      </c>
      <c r="F277" s="14">
        <f t="shared" si="59"/>
        <v>1893.3749999999798</v>
      </c>
      <c r="G277" s="15">
        <f>G273*8/12+G285*4/12</f>
        <v>3.7333333333333334</v>
      </c>
      <c r="H277" s="14">
        <f t="shared" si="56"/>
        <v>193.74874458016814</v>
      </c>
      <c r="I277" s="14">
        <f t="shared" si="57"/>
        <v>9.7755048401812115</v>
      </c>
      <c r="J277" s="16">
        <f t="shared" si="60"/>
        <v>654.23266129068008</v>
      </c>
      <c r="K277" s="14">
        <f t="shared" si="61"/>
        <v>12.977963428283163</v>
      </c>
      <c r="L277" s="16">
        <f t="shared" si="58"/>
        <v>43.822774543479028</v>
      </c>
      <c r="M277" s="35">
        <f t="shared" si="50"/>
        <v>15.780987310776261</v>
      </c>
      <c r="N277" s="17"/>
      <c r="O277" s="18">
        <f t="shared" si="51"/>
        <v>19.473767640170006</v>
      </c>
      <c r="P277" s="18"/>
      <c r="Q277" s="37">
        <f t="shared" si="52"/>
        <v>1.0804606415403886E-3</v>
      </c>
      <c r="R277" s="15">
        <f t="shared" si="62"/>
        <v>1.0034560691776027</v>
      </c>
      <c r="S277" s="15">
        <f t="shared" si="63"/>
        <v>4.6389594451887906</v>
      </c>
      <c r="T277" s="21">
        <f t="shared" si="53"/>
        <v>8.3296094909939056E-2</v>
      </c>
      <c r="U277" s="21">
        <f t="shared" si="54"/>
        <v>2.993018558755467E-2</v>
      </c>
      <c r="V277" s="21">
        <f t="shared" si="55"/>
        <v>5.3365909322384386E-2</v>
      </c>
      <c r="Y277" s="36"/>
      <c r="Z277" s="36"/>
    </row>
    <row r="278" spans="1:26" x14ac:dyDescent="0.25">
      <c r="A278" s="12">
        <v>1893.06</v>
      </c>
      <c r="B278" s="13">
        <v>4.6100000000000003</v>
      </c>
      <c r="C278" s="14">
        <v>0.245</v>
      </c>
      <c r="D278" s="13">
        <v>0.315</v>
      </c>
      <c r="E278" s="13">
        <v>7.4213618180000003</v>
      </c>
      <c r="F278" s="14">
        <f t="shared" si="59"/>
        <v>1893.458333333313</v>
      </c>
      <c r="G278" s="15">
        <f>G273*7/12+G285*5/12</f>
        <v>3.729166666666667</v>
      </c>
      <c r="H278" s="14">
        <f t="shared" si="56"/>
        <v>189.27348301400392</v>
      </c>
      <c r="I278" s="14">
        <f t="shared" si="57"/>
        <v>10.059002893368971</v>
      </c>
      <c r="J278" s="16">
        <f t="shared" si="60"/>
        <v>641.95154120658412</v>
      </c>
      <c r="K278" s="14">
        <f t="shared" si="61"/>
        <v>12.933003720045821</v>
      </c>
      <c r="L278" s="16">
        <f t="shared" si="58"/>
        <v>43.86436778309632</v>
      </c>
      <c r="M278" s="35">
        <f t="shared" si="50"/>
        <v>15.416503863597699</v>
      </c>
      <c r="N278" s="17"/>
      <c r="O278" s="18">
        <f t="shared" si="51"/>
        <v>19.0292358190108</v>
      </c>
      <c r="P278" s="18"/>
      <c r="Q278" s="37">
        <f t="shared" si="52"/>
        <v>3.0336802960416742E-3</v>
      </c>
      <c r="R278" s="15">
        <f t="shared" si="62"/>
        <v>1.003452664246159</v>
      </c>
      <c r="S278" s="15">
        <f t="shared" si="63"/>
        <v>4.774349998094368</v>
      </c>
      <c r="T278" s="21">
        <f t="shared" si="53"/>
        <v>7.9623432575239184E-2</v>
      </c>
      <c r="U278" s="21">
        <f t="shared" si="54"/>
        <v>2.718448252896466E-2</v>
      </c>
      <c r="V278" s="21">
        <f t="shared" si="55"/>
        <v>5.2438950046274524E-2</v>
      </c>
      <c r="Y278" s="36"/>
      <c r="Z278" s="36"/>
    </row>
    <row r="279" spans="1:26" x14ac:dyDescent="0.25">
      <c r="A279" s="12">
        <v>1893.07</v>
      </c>
      <c r="B279" s="13">
        <v>4.18</v>
      </c>
      <c r="C279" s="14">
        <v>0.24579999999999999</v>
      </c>
      <c r="D279" s="13">
        <v>0.30580000000000002</v>
      </c>
      <c r="E279" s="13">
        <v>7.2310717359999996</v>
      </c>
      <c r="F279" s="14">
        <f t="shared" si="59"/>
        <v>1893.5416666666463</v>
      </c>
      <c r="G279" s="15">
        <f>G273*6/12+G285*6/12</f>
        <v>3.7250000000000005</v>
      </c>
      <c r="H279" s="14">
        <f t="shared" si="56"/>
        <v>176.13516315418838</v>
      </c>
      <c r="I279" s="14">
        <f t="shared" si="57"/>
        <v>10.357421795047728</v>
      </c>
      <c r="J279" s="16">
        <f t="shared" si="60"/>
        <v>600.31821615208696</v>
      </c>
      <c r="K279" s="14">
        <f t="shared" si="61"/>
        <v>12.885677725490625</v>
      </c>
      <c r="L279" s="16">
        <f t="shared" si="58"/>
        <v>43.918016865863216</v>
      </c>
      <c r="M279" s="35">
        <f t="shared" si="50"/>
        <v>14.349854182760957</v>
      </c>
      <c r="N279" s="17"/>
      <c r="O279" s="18">
        <f t="shared" si="51"/>
        <v>17.725059871200958</v>
      </c>
      <c r="P279" s="18"/>
      <c r="Q279" s="37">
        <f t="shared" si="52"/>
        <v>7.3343907719460449E-3</v>
      </c>
      <c r="R279" s="15">
        <f t="shared" si="62"/>
        <v>1.0034492593329205</v>
      </c>
      <c r="S279" s="15">
        <f t="shared" si="63"/>
        <v>4.9169079628210657</v>
      </c>
      <c r="T279" s="21">
        <f t="shared" si="53"/>
        <v>8.2233931613144851E-2</v>
      </c>
      <c r="U279" s="21">
        <f t="shared" si="54"/>
        <v>2.4379812473846796E-2</v>
      </c>
      <c r="V279" s="21">
        <f t="shared" si="55"/>
        <v>5.7854119139298055E-2</v>
      </c>
      <c r="Y279" s="36"/>
      <c r="Z279" s="36"/>
    </row>
    <row r="280" spans="1:26" x14ac:dyDescent="0.25">
      <c r="A280" s="12">
        <v>1893.08</v>
      </c>
      <c r="B280" s="13">
        <v>4.08</v>
      </c>
      <c r="C280" s="14">
        <v>0.2467</v>
      </c>
      <c r="D280" s="13">
        <v>0.29670000000000002</v>
      </c>
      <c r="E280" s="13">
        <v>6.9456325620000001</v>
      </c>
      <c r="F280" s="14">
        <f t="shared" si="59"/>
        <v>1893.6249999999795</v>
      </c>
      <c r="G280" s="15">
        <f>G273*5/12+G285*7/12</f>
        <v>3.7208333333333337</v>
      </c>
      <c r="H280" s="14">
        <f t="shared" si="56"/>
        <v>178.98672135371737</v>
      </c>
      <c r="I280" s="14">
        <f t="shared" si="57"/>
        <v>10.82255494067698</v>
      </c>
      <c r="J280" s="16">
        <f t="shared" si="60"/>
        <v>613.11098865092947</v>
      </c>
      <c r="K280" s="14">
        <f t="shared" si="61"/>
        <v>13.016019663149008</v>
      </c>
      <c r="L280" s="16">
        <f t="shared" si="58"/>
        <v>44.585791748218334</v>
      </c>
      <c r="M280" s="35">
        <f t="shared" si="50"/>
        <v>14.588056535807818</v>
      </c>
      <c r="N280" s="17"/>
      <c r="O280" s="18">
        <f t="shared" si="51"/>
        <v>18.033912740781641</v>
      </c>
      <c r="P280" s="18"/>
      <c r="Q280" s="37">
        <f t="shared" si="52"/>
        <v>2.3197397456332508E-3</v>
      </c>
      <c r="R280" s="15">
        <f t="shared" si="62"/>
        <v>1.0034458544378932</v>
      </c>
      <c r="S280" s="15">
        <f t="shared" si="63"/>
        <v>5.1366309144522324</v>
      </c>
      <c r="T280" s="21">
        <f t="shared" si="53"/>
        <v>7.6898267849162094E-2</v>
      </c>
      <c r="U280" s="21">
        <f t="shared" si="54"/>
        <v>2.0124175219046636E-2</v>
      </c>
      <c r="V280" s="21">
        <f t="shared" si="55"/>
        <v>5.6774092630115458E-2</v>
      </c>
      <c r="Y280" s="36"/>
      <c r="Z280" s="36"/>
    </row>
    <row r="281" spans="1:26" x14ac:dyDescent="0.25">
      <c r="A281" s="12">
        <v>1893.09</v>
      </c>
      <c r="B281" s="13">
        <v>4.37</v>
      </c>
      <c r="C281" s="14">
        <v>0.2475</v>
      </c>
      <c r="D281" s="13">
        <v>0.28749999999999998</v>
      </c>
      <c r="E281" s="13">
        <v>7.2310717359999996</v>
      </c>
      <c r="F281" s="14">
        <f t="shared" si="59"/>
        <v>1893.7083333333128</v>
      </c>
      <c r="G281" s="15">
        <f>G273*4/12+G285*8/12</f>
        <v>3.7166666666666668</v>
      </c>
      <c r="H281" s="14">
        <f t="shared" si="56"/>
        <v>184.14130693392423</v>
      </c>
      <c r="I281" s="14">
        <f t="shared" si="57"/>
        <v>10.429055713076943</v>
      </c>
      <c r="J281" s="16">
        <f t="shared" si="60"/>
        <v>633.74481233058077</v>
      </c>
      <c r="K281" s="14">
        <f t="shared" si="61"/>
        <v>12.11455966670554</v>
      </c>
      <c r="L281" s="16">
        <f t="shared" si="58"/>
        <v>41.69373765332768</v>
      </c>
      <c r="M281" s="35">
        <f t="shared" si="50"/>
        <v>15.012069079138763</v>
      </c>
      <c r="N281" s="17"/>
      <c r="O281" s="18">
        <f t="shared" si="51"/>
        <v>18.567014551942318</v>
      </c>
      <c r="P281" s="18"/>
      <c r="Q281" s="37">
        <f t="shared" si="52"/>
        <v>5.3443003566988334E-3</v>
      </c>
      <c r="R281" s="15">
        <f t="shared" si="62"/>
        <v>1.0034424495610827</v>
      </c>
      <c r="S281" s="15">
        <f t="shared" si="63"/>
        <v>4.950869043250731</v>
      </c>
      <c r="T281" s="21">
        <f t="shared" si="53"/>
        <v>6.9957661753171863E-2</v>
      </c>
      <c r="U281" s="21">
        <f t="shared" si="54"/>
        <v>2.291964142433156E-2</v>
      </c>
      <c r="V281" s="21">
        <f t="shared" si="55"/>
        <v>4.7038020328840302E-2</v>
      </c>
      <c r="Y281" s="36"/>
      <c r="Z281" s="36"/>
    </row>
    <row r="282" spans="1:26" x14ac:dyDescent="0.25">
      <c r="A282" s="12">
        <v>1893.1</v>
      </c>
      <c r="B282" s="13">
        <v>4.5</v>
      </c>
      <c r="C282" s="14">
        <v>0.24829999999999999</v>
      </c>
      <c r="D282" s="13">
        <v>0.27829999999999999</v>
      </c>
      <c r="E282" s="13">
        <v>7.3262127269999997</v>
      </c>
      <c r="F282" s="14">
        <f t="shared" si="59"/>
        <v>1893.7916666666461</v>
      </c>
      <c r="G282" s="15">
        <f>G273*3/12+G285*9/12</f>
        <v>3.7125000000000004</v>
      </c>
      <c r="H282" s="14">
        <f t="shared" si="56"/>
        <v>187.15672764275169</v>
      </c>
      <c r="I282" s="14">
        <f t="shared" si="57"/>
        <v>10.326892327487833</v>
      </c>
      <c r="J282" s="16">
        <f t="shared" si="60"/>
        <v>647.08452306026084</v>
      </c>
      <c r="K282" s="14">
        <f t="shared" si="61"/>
        <v>11.574603845106177</v>
      </c>
      <c r="L282" s="16">
        <f t="shared" si="58"/>
        <v>40.018582837260134</v>
      </c>
      <c r="M282" s="35">
        <f t="shared" si="50"/>
        <v>15.271794153520183</v>
      </c>
      <c r="N282" s="17"/>
      <c r="O282" s="18">
        <f t="shared" si="51"/>
        <v>18.897533570630873</v>
      </c>
      <c r="P282" s="18"/>
      <c r="Q282" s="37">
        <f t="shared" si="52"/>
        <v>5.5295620163699211E-3</v>
      </c>
      <c r="R282" s="15">
        <f t="shared" si="62"/>
        <v>1.0034390447024946</v>
      </c>
      <c r="S282" s="15">
        <f t="shared" si="63"/>
        <v>4.9033969592876216</v>
      </c>
      <c r="T282" s="21">
        <f t="shared" si="53"/>
        <v>6.5935928115401499E-2</v>
      </c>
      <c r="U282" s="21">
        <f t="shared" si="54"/>
        <v>2.5305820298042736E-2</v>
      </c>
      <c r="V282" s="21">
        <f t="shared" si="55"/>
        <v>4.0630107817358763E-2</v>
      </c>
      <c r="Y282" s="36"/>
      <c r="Z282" s="36"/>
    </row>
    <row r="283" spans="1:26" x14ac:dyDescent="0.25">
      <c r="A283" s="12">
        <v>1893.11</v>
      </c>
      <c r="B283" s="13">
        <v>4.57</v>
      </c>
      <c r="C283" s="14">
        <v>0.2492</v>
      </c>
      <c r="D283" s="13">
        <v>0.26919999999999999</v>
      </c>
      <c r="E283" s="13">
        <v>7.135922645</v>
      </c>
      <c r="F283" s="14">
        <f t="shared" si="59"/>
        <v>1893.8749999999793</v>
      </c>
      <c r="G283" s="15">
        <f>G273*2/12+G285*10/12</f>
        <v>3.7083333333333335</v>
      </c>
      <c r="H283" s="14">
        <f t="shared" si="56"/>
        <v>195.1365043139422</v>
      </c>
      <c r="I283" s="14">
        <f t="shared" si="57"/>
        <v>10.640703911386082</v>
      </c>
      <c r="J283" s="16">
        <f t="shared" si="60"/>
        <v>677.73998646942766</v>
      </c>
      <c r="K283" s="14">
        <f t="shared" si="61"/>
        <v>11.49469298934644</v>
      </c>
      <c r="L283" s="16">
        <f t="shared" si="58"/>
        <v>39.922889356142207</v>
      </c>
      <c r="M283" s="35">
        <f t="shared" si="50"/>
        <v>15.94241140057167</v>
      </c>
      <c r="N283" s="17"/>
      <c r="O283" s="18">
        <f t="shared" si="51"/>
        <v>19.73791773443034</v>
      </c>
      <c r="P283" s="18"/>
      <c r="Q283" s="37">
        <f t="shared" si="52"/>
        <v>1.2583784971808218E-3</v>
      </c>
      <c r="R283" s="15">
        <f t="shared" si="62"/>
        <v>1.0034356398621347</v>
      </c>
      <c r="S283" s="15">
        <f t="shared" si="63"/>
        <v>5.0514660734074015</v>
      </c>
      <c r="T283" s="21">
        <f t="shared" si="53"/>
        <v>6.3083964291856143E-2</v>
      </c>
      <c r="U283" s="21">
        <f t="shared" si="54"/>
        <v>2.3672093881791145E-2</v>
      </c>
      <c r="V283" s="21">
        <f t="shared" si="55"/>
        <v>3.9411870410064997E-2</v>
      </c>
      <c r="Y283" s="36"/>
      <c r="Z283" s="36"/>
    </row>
    <row r="284" spans="1:26" x14ac:dyDescent="0.25">
      <c r="A284" s="12">
        <v>1893.12</v>
      </c>
      <c r="B284" s="13">
        <v>4.41</v>
      </c>
      <c r="C284" s="14">
        <v>0.25</v>
      </c>
      <c r="D284" s="13">
        <v>0.26</v>
      </c>
      <c r="E284" s="13">
        <v>7.0407735540000003</v>
      </c>
      <c r="F284" s="14">
        <f t="shared" si="59"/>
        <v>1893.9583333333126</v>
      </c>
      <c r="G284" s="15">
        <f>G273*1/12+G285*11/12</f>
        <v>3.7041666666666671</v>
      </c>
      <c r="H284" s="14">
        <f t="shared" si="56"/>
        <v>190.84934200683148</v>
      </c>
      <c r="I284" s="14">
        <f t="shared" si="57"/>
        <v>10.819123696532396</v>
      </c>
      <c r="J284" s="16">
        <f t="shared" si="60"/>
        <v>665.98137026497989</v>
      </c>
      <c r="K284" s="14">
        <f t="shared" si="61"/>
        <v>11.25188864439369</v>
      </c>
      <c r="L284" s="16">
        <f t="shared" si="58"/>
        <v>39.264207770724425</v>
      </c>
      <c r="M284" s="35">
        <f t="shared" si="50"/>
        <v>15.612694335464935</v>
      </c>
      <c r="N284" s="17"/>
      <c r="O284" s="18">
        <f t="shared" si="51"/>
        <v>19.34352062821004</v>
      </c>
      <c r="P284" s="18"/>
      <c r="Q284" s="37">
        <f t="shared" si="52"/>
        <v>3.0749892319138772E-4</v>
      </c>
      <c r="R284" s="15">
        <f t="shared" si="62"/>
        <v>1.0034322350400087</v>
      </c>
      <c r="S284" s="15">
        <f t="shared" si="63"/>
        <v>5.1373211954152787</v>
      </c>
      <c r="T284" s="21">
        <f t="shared" si="53"/>
        <v>7.023861221615002E-2</v>
      </c>
      <c r="U284" s="21">
        <f t="shared" si="54"/>
        <v>2.216461985327367E-2</v>
      </c>
      <c r="V284" s="21">
        <f t="shared" si="55"/>
        <v>4.807399236287635E-2</v>
      </c>
      <c r="Y284" s="36"/>
      <c r="Z284" s="36"/>
    </row>
    <row r="285" spans="1:26" x14ac:dyDescent="0.25">
      <c r="A285" s="12">
        <v>1894.01</v>
      </c>
      <c r="B285" s="13">
        <v>4.32</v>
      </c>
      <c r="C285" s="14">
        <v>0.2467</v>
      </c>
      <c r="D285" s="13">
        <v>0.25169999999999998</v>
      </c>
      <c r="E285" s="13">
        <v>6.8504834710000004</v>
      </c>
      <c r="F285" s="14">
        <f t="shared" si="59"/>
        <v>1894.0416666666458</v>
      </c>
      <c r="G285" s="15">
        <v>3.7</v>
      </c>
      <c r="H285" s="14">
        <f t="shared" si="56"/>
        <v>192.14760616127035</v>
      </c>
      <c r="I285" s="14">
        <f t="shared" si="57"/>
        <v>10.972873712959581</v>
      </c>
      <c r="J285" s="16">
        <f t="shared" si="60"/>
        <v>673.70262924847418</v>
      </c>
      <c r="K285" s="14">
        <f t="shared" si="61"/>
        <v>11.195266775646235</v>
      </c>
      <c r="L285" s="16">
        <f t="shared" si="58"/>
        <v>39.252535134685395</v>
      </c>
      <c r="M285" s="35">
        <f t="shared" si="50"/>
        <v>15.73986935194822</v>
      </c>
      <c r="N285" s="17"/>
      <c r="O285" s="18">
        <f t="shared" si="51"/>
        <v>19.517070327772917</v>
      </c>
      <c r="P285" s="18"/>
      <c r="Q285" s="37">
        <f t="shared" si="52"/>
        <v>-2.831422459346658E-3</v>
      </c>
      <c r="R285" s="15">
        <f t="shared" si="62"/>
        <v>1.0047429489760904</v>
      </c>
      <c r="S285" s="15">
        <f t="shared" si="63"/>
        <v>5.2981460010668515</v>
      </c>
      <c r="T285" s="21">
        <f t="shared" si="53"/>
        <v>6.8755767907126453E-2</v>
      </c>
      <c r="U285" s="21">
        <f t="shared" si="54"/>
        <v>1.6867288833896321E-2</v>
      </c>
      <c r="V285" s="21">
        <f t="shared" si="55"/>
        <v>5.1888479073230132E-2</v>
      </c>
      <c r="Y285" s="36"/>
      <c r="Z285" s="36"/>
    </row>
    <row r="286" spans="1:26" x14ac:dyDescent="0.25">
      <c r="A286" s="12">
        <v>1894.02</v>
      </c>
      <c r="B286" s="13">
        <v>4.38</v>
      </c>
      <c r="C286" s="14">
        <v>0.24329999999999999</v>
      </c>
      <c r="D286" s="13">
        <v>0.24329999999999999</v>
      </c>
      <c r="E286" s="13">
        <v>6.7553424790000003</v>
      </c>
      <c r="F286" s="14">
        <f t="shared" si="59"/>
        <v>1894.1249999999791</v>
      </c>
      <c r="G286" s="15">
        <f>G285*11/12+G297*1/12</f>
        <v>3.6800000000000006</v>
      </c>
      <c r="H286" s="14">
        <f t="shared" si="56"/>
        <v>197.56007991434362</v>
      </c>
      <c r="I286" s="14">
        <f t="shared" si="57"/>
        <v>10.9740564938721</v>
      </c>
      <c r="J286" s="16">
        <f t="shared" si="60"/>
        <v>695.88610636515784</v>
      </c>
      <c r="K286" s="14">
        <f t="shared" si="61"/>
        <v>10.9740564938721</v>
      </c>
      <c r="L286" s="16">
        <f t="shared" si="58"/>
        <v>38.655043305626229</v>
      </c>
      <c r="M286" s="35">
        <f t="shared" si="50"/>
        <v>16.202736596449927</v>
      </c>
      <c r="N286" s="17"/>
      <c r="O286" s="18">
        <f t="shared" si="51"/>
        <v>20.105790744253259</v>
      </c>
      <c r="P286" s="18"/>
      <c r="Q286" s="37">
        <f t="shared" si="52"/>
        <v>-5.802921443880428E-3</v>
      </c>
      <c r="R286" s="15">
        <f t="shared" si="62"/>
        <v>1.004727838446956</v>
      </c>
      <c r="S286" s="15">
        <f t="shared" si="63"/>
        <v>5.3982468538514317</v>
      </c>
      <c r="T286" s="21">
        <f t="shared" si="53"/>
        <v>6.0447161392130022E-2</v>
      </c>
      <c r="U286" s="21">
        <f t="shared" si="54"/>
        <v>1.2891990188189428E-2</v>
      </c>
      <c r="V286" s="21">
        <f t="shared" si="55"/>
        <v>4.7555171203940594E-2</v>
      </c>
      <c r="Y286" s="36"/>
      <c r="Z286" s="36"/>
    </row>
    <row r="287" spans="1:26" x14ac:dyDescent="0.25">
      <c r="A287" s="12">
        <v>1894.03</v>
      </c>
      <c r="B287" s="13">
        <v>4.51</v>
      </c>
      <c r="C287" s="14">
        <v>0.24</v>
      </c>
      <c r="D287" s="13">
        <v>0.23499999999999999</v>
      </c>
      <c r="E287" s="13">
        <v>6.5650523969999997</v>
      </c>
      <c r="F287" s="14">
        <f t="shared" si="59"/>
        <v>1894.2083333333123</v>
      </c>
      <c r="G287" s="15">
        <f>G285*10/12+G297*2/12</f>
        <v>3.66</v>
      </c>
      <c r="H287" s="14">
        <f t="shared" si="56"/>
        <v>209.32003537823405</v>
      </c>
      <c r="I287" s="14">
        <f t="shared" si="57"/>
        <v>11.138981927001369</v>
      </c>
      <c r="J287" s="16">
        <f t="shared" si="60"/>
        <v>740.57906687010245</v>
      </c>
      <c r="K287" s="14">
        <f t="shared" si="61"/>
        <v>10.906919803522172</v>
      </c>
      <c r="L287" s="16">
        <f t="shared" si="58"/>
        <v>38.588931422278058</v>
      </c>
      <c r="M287" s="35">
        <f t="shared" si="50"/>
        <v>17.18762208812193</v>
      </c>
      <c r="N287" s="17"/>
      <c r="O287" s="18">
        <f t="shared" si="51"/>
        <v>21.341016645575859</v>
      </c>
      <c r="P287" s="18"/>
      <c r="Q287" s="37">
        <f t="shared" si="52"/>
        <v>-1.1905071655421193E-2</v>
      </c>
      <c r="R287" s="15">
        <f t="shared" si="62"/>
        <v>1.0047127299409879</v>
      </c>
      <c r="S287" s="15">
        <f t="shared" si="63"/>
        <v>5.580978518168151</v>
      </c>
      <c r="T287" s="21">
        <f t="shared" si="53"/>
        <v>5.519267464560107E-2</v>
      </c>
      <c r="U287" s="21">
        <f t="shared" si="54"/>
        <v>1.089638514334057E-2</v>
      </c>
      <c r="V287" s="21">
        <f t="shared" si="55"/>
        <v>4.42962895022605E-2</v>
      </c>
      <c r="Y287" s="36"/>
      <c r="Z287" s="36"/>
    </row>
    <row r="288" spans="1:26" x14ac:dyDescent="0.25">
      <c r="A288" s="12">
        <v>1894.04</v>
      </c>
      <c r="B288" s="13">
        <v>4.57</v>
      </c>
      <c r="C288" s="14">
        <v>0.23669999999999999</v>
      </c>
      <c r="D288" s="13">
        <v>0.22670000000000001</v>
      </c>
      <c r="E288" s="13">
        <v>6.5650523969999997</v>
      </c>
      <c r="F288" s="14">
        <f t="shared" si="59"/>
        <v>1894.2916666666456</v>
      </c>
      <c r="G288" s="15">
        <f>G285*9/12+G297*3/12</f>
        <v>3.64</v>
      </c>
      <c r="H288" s="14">
        <f t="shared" si="56"/>
        <v>212.1047808599844</v>
      </c>
      <c r="I288" s="14">
        <f t="shared" si="57"/>
        <v>10.9858209255051</v>
      </c>
      <c r="J288" s="16">
        <f t="shared" si="60"/>
        <v>753.67056711538396</v>
      </c>
      <c r="K288" s="14">
        <f t="shared" si="61"/>
        <v>10.521696678546711</v>
      </c>
      <c r="L288" s="16">
        <f t="shared" si="58"/>
        <v>37.386677804170141</v>
      </c>
      <c r="M288" s="35">
        <f t="shared" si="50"/>
        <v>17.434849078052455</v>
      </c>
      <c r="N288" s="17"/>
      <c r="O288" s="18">
        <f t="shared" si="51"/>
        <v>21.659778276889092</v>
      </c>
      <c r="P288" s="18"/>
      <c r="Q288" s="37">
        <f t="shared" si="52"/>
        <v>-1.0514783387849995E-2</v>
      </c>
      <c r="R288" s="15">
        <f t="shared" si="62"/>
        <v>1.0046976234612084</v>
      </c>
      <c r="S288" s="15">
        <f t="shared" si="63"/>
        <v>5.6072801627307323</v>
      </c>
      <c r="T288" s="21">
        <f t="shared" si="53"/>
        <v>5.7571252586668953E-2</v>
      </c>
      <c r="U288" s="21">
        <f t="shared" si="54"/>
        <v>1.1807735519989926E-2</v>
      </c>
      <c r="V288" s="21">
        <f t="shared" si="55"/>
        <v>4.5763517066679027E-2</v>
      </c>
      <c r="Y288" s="36"/>
      <c r="Z288" s="36"/>
    </row>
    <row r="289" spans="1:26" x14ac:dyDescent="0.25">
      <c r="A289" s="12">
        <v>1894.05</v>
      </c>
      <c r="B289" s="13">
        <v>4.4000000000000004</v>
      </c>
      <c r="C289" s="14">
        <v>0.23330000000000001</v>
      </c>
      <c r="D289" s="13">
        <v>0.21829999999999999</v>
      </c>
      <c r="E289" s="13">
        <v>6.5650523969999997</v>
      </c>
      <c r="F289" s="14">
        <f t="shared" si="59"/>
        <v>1894.3749999999789</v>
      </c>
      <c r="G289" s="15">
        <f>G285*8/12+G297*4/12</f>
        <v>3.62</v>
      </c>
      <c r="H289" s="14">
        <f t="shared" si="56"/>
        <v>204.21466866169177</v>
      </c>
      <c r="I289" s="14">
        <f t="shared" si="57"/>
        <v>10.828018681539248</v>
      </c>
      <c r="J289" s="16">
        <f t="shared" si="60"/>
        <v>728.84094250547571</v>
      </c>
      <c r="K289" s="14">
        <f t="shared" si="61"/>
        <v>10.131832311101661</v>
      </c>
      <c r="L289" s="16">
        <f t="shared" si="58"/>
        <v>36.160449488396665</v>
      </c>
      <c r="M289" s="35">
        <f t="shared" si="50"/>
        <v>16.808751920918009</v>
      </c>
      <c r="N289" s="17"/>
      <c r="O289" s="18">
        <f t="shared" si="51"/>
        <v>20.896769439678739</v>
      </c>
      <c r="P289" s="18"/>
      <c r="Q289" s="37">
        <f t="shared" si="52"/>
        <v>-6.1149548233006557E-3</v>
      </c>
      <c r="R289" s="15">
        <f t="shared" si="62"/>
        <v>1.0046825190106428</v>
      </c>
      <c r="S289" s="15">
        <f t="shared" si="63"/>
        <v>5.6336210535767446</v>
      </c>
      <c r="T289" s="21">
        <f t="shared" si="53"/>
        <v>6.1779399425590631E-2</v>
      </c>
      <c r="U289" s="21">
        <f t="shared" si="54"/>
        <v>1.3920429738360163E-2</v>
      </c>
      <c r="V289" s="21">
        <f t="shared" si="55"/>
        <v>4.7858969687230468E-2</v>
      </c>
      <c r="Y289" s="36"/>
      <c r="Z289" s="36"/>
    </row>
    <row r="290" spans="1:26" x14ac:dyDescent="0.25">
      <c r="A290" s="12">
        <v>1894.06</v>
      </c>
      <c r="B290" s="13">
        <v>4.34</v>
      </c>
      <c r="C290" s="14">
        <v>0.23</v>
      </c>
      <c r="D290" s="13">
        <v>0.21</v>
      </c>
      <c r="E290" s="13">
        <v>6.5650523969999997</v>
      </c>
      <c r="F290" s="14">
        <f t="shared" si="59"/>
        <v>1894.4583333333121</v>
      </c>
      <c r="G290" s="15">
        <f>G285*7/12+G297*5/12</f>
        <v>3.6000000000000005</v>
      </c>
      <c r="H290" s="14">
        <f t="shared" si="56"/>
        <v>201.4299231799414</v>
      </c>
      <c r="I290" s="14">
        <f t="shared" si="57"/>
        <v>10.67485768004298</v>
      </c>
      <c r="J290" s="16">
        <f t="shared" si="60"/>
        <v>722.07707769813317</v>
      </c>
      <c r="K290" s="14">
        <f t="shared" si="61"/>
        <v>9.7466091861261983</v>
      </c>
      <c r="L290" s="16">
        <f t="shared" si="58"/>
        <v>34.939213437006451</v>
      </c>
      <c r="M290" s="35">
        <f t="shared" si="50"/>
        <v>16.60631969529253</v>
      </c>
      <c r="N290" s="17"/>
      <c r="O290" s="18">
        <f t="shared" si="51"/>
        <v>20.661031027566612</v>
      </c>
      <c r="P290" s="18"/>
      <c r="Q290" s="37">
        <f t="shared" si="52"/>
        <v>-5.1897331275500488E-3</v>
      </c>
      <c r="R290" s="15">
        <f t="shared" si="62"/>
        <v>1.0046674165923231</v>
      </c>
      <c r="S290" s="15">
        <f t="shared" si="63"/>
        <v>5.6600005912588749</v>
      </c>
      <c r="T290" s="21">
        <f t="shared" si="53"/>
        <v>6.3381375685017449E-2</v>
      </c>
      <c r="U290" s="21">
        <f t="shared" si="54"/>
        <v>1.3679316075972281E-2</v>
      </c>
      <c r="V290" s="21">
        <f t="shared" si="55"/>
        <v>4.9702059609045168E-2</v>
      </c>
      <c r="Y290" s="36"/>
      <c r="Z290" s="36"/>
    </row>
    <row r="291" spans="1:26" x14ac:dyDescent="0.25">
      <c r="A291" s="12">
        <v>1894.07</v>
      </c>
      <c r="B291" s="13">
        <v>4.25</v>
      </c>
      <c r="C291" s="14">
        <v>0.22670000000000001</v>
      </c>
      <c r="D291" s="13">
        <v>0.20169999999999999</v>
      </c>
      <c r="E291" s="13">
        <v>6.5650523969999997</v>
      </c>
      <c r="F291" s="14">
        <f t="shared" si="59"/>
        <v>1894.5416666666454</v>
      </c>
      <c r="G291" s="15">
        <f>G285*6/12+G297*6/12</f>
        <v>3.58</v>
      </c>
      <c r="H291" s="14">
        <f t="shared" si="56"/>
        <v>197.2528049573159</v>
      </c>
      <c r="I291" s="14">
        <f t="shared" si="57"/>
        <v>10.521696678546711</v>
      </c>
      <c r="J291" s="16">
        <f t="shared" si="60"/>
        <v>710.24627181488029</v>
      </c>
      <c r="K291" s="14">
        <f t="shared" si="61"/>
        <v>9.3613860611507338</v>
      </c>
      <c r="L291" s="16">
        <f t="shared" si="58"/>
        <v>33.707452476485024</v>
      </c>
      <c r="M291" s="35">
        <f t="shared" si="50"/>
        <v>16.289679714916954</v>
      </c>
      <c r="N291" s="17"/>
      <c r="O291" s="18">
        <f t="shared" si="51"/>
        <v>20.285465268221365</v>
      </c>
      <c r="P291" s="18"/>
      <c r="Q291" s="37">
        <f t="shared" si="52"/>
        <v>-2.7700206733355104E-3</v>
      </c>
      <c r="R291" s="15">
        <f t="shared" si="62"/>
        <v>1.0046523162092853</v>
      </c>
      <c r="S291" s="15">
        <f t="shared" si="63"/>
        <v>5.6864181719310745</v>
      </c>
      <c r="T291" s="21">
        <f t="shared" si="53"/>
        <v>6.9905502265855679E-2</v>
      </c>
      <c r="U291" s="21">
        <f t="shared" si="54"/>
        <v>1.34403626481856E-2</v>
      </c>
      <c r="V291" s="21">
        <f t="shared" si="55"/>
        <v>5.6465139617670079E-2</v>
      </c>
      <c r="Y291" s="36"/>
      <c r="Z291" s="36"/>
    </row>
    <row r="292" spans="1:26" x14ac:dyDescent="0.25">
      <c r="A292" s="12">
        <v>1894.08</v>
      </c>
      <c r="B292" s="13">
        <v>4.41</v>
      </c>
      <c r="C292" s="14">
        <v>0.2233</v>
      </c>
      <c r="D292" s="13">
        <v>0.1933</v>
      </c>
      <c r="E292" s="13">
        <v>6.7553424790000003</v>
      </c>
      <c r="F292" s="14">
        <f t="shared" si="59"/>
        <v>1894.6249999999786</v>
      </c>
      <c r="G292" s="15">
        <f>G285*5/12+G297*7/12</f>
        <v>3.5599999999999996</v>
      </c>
      <c r="H292" s="14">
        <f t="shared" si="56"/>
        <v>198.91323114663365</v>
      </c>
      <c r="I292" s="14">
        <f t="shared" si="57"/>
        <v>10.071955672345418</v>
      </c>
      <c r="J292" s="16">
        <f t="shared" si="60"/>
        <v>719.24711851083271</v>
      </c>
      <c r="K292" s="14">
        <f t="shared" si="61"/>
        <v>8.7188044400553935</v>
      </c>
      <c r="L292" s="16">
        <f t="shared" si="58"/>
        <v>31.52618322180135</v>
      </c>
      <c r="M292" s="35">
        <f t="shared" si="50"/>
        <v>16.457777072998372</v>
      </c>
      <c r="N292" s="17"/>
      <c r="O292" s="18">
        <f t="shared" si="51"/>
        <v>20.510549550602196</v>
      </c>
      <c r="P292" s="18"/>
      <c r="Q292" s="37">
        <f t="shared" si="52"/>
        <v>-4.1677578936872434E-4</v>
      </c>
      <c r="R292" s="15">
        <f t="shared" si="62"/>
        <v>1.0046372178645702</v>
      </c>
      <c r="S292" s="15">
        <f t="shared" si="63"/>
        <v>5.5519482437876908</v>
      </c>
      <c r="T292" s="21">
        <f t="shared" si="53"/>
        <v>7.1287518782572556E-2</v>
      </c>
      <c r="U292" s="21">
        <f t="shared" si="54"/>
        <v>1.4915167923215567E-2</v>
      </c>
      <c r="V292" s="21">
        <f t="shared" si="55"/>
        <v>5.637235085935699E-2</v>
      </c>
      <c r="Y292" s="36"/>
      <c r="Z292" s="36"/>
    </row>
    <row r="293" spans="1:26" x14ac:dyDescent="0.25">
      <c r="A293" s="12">
        <v>1894.09</v>
      </c>
      <c r="B293" s="13">
        <v>4.4800000000000004</v>
      </c>
      <c r="C293" s="14">
        <v>0.22</v>
      </c>
      <c r="D293" s="13">
        <v>0.185</v>
      </c>
      <c r="E293" s="13">
        <v>6.8504834710000004</v>
      </c>
      <c r="F293" s="14">
        <f t="shared" si="59"/>
        <v>1894.7083333333119</v>
      </c>
      <c r="G293" s="15">
        <f>G285*4/12+G297*8/12</f>
        <v>3.54</v>
      </c>
      <c r="H293" s="14">
        <f t="shared" si="56"/>
        <v>199.26418416724331</v>
      </c>
      <c r="I293" s="14">
        <f t="shared" si="57"/>
        <v>9.7852947582128404</v>
      </c>
      <c r="J293" s="16">
        <f t="shared" si="60"/>
        <v>723.46466451747847</v>
      </c>
      <c r="K293" s="14">
        <f t="shared" si="61"/>
        <v>8.2285433194062527</v>
      </c>
      <c r="L293" s="16">
        <f t="shared" si="58"/>
        <v>29.875214941011947</v>
      </c>
      <c r="M293" s="35">
        <f t="shared" si="50"/>
        <v>16.522315444877215</v>
      </c>
      <c r="N293" s="17"/>
      <c r="O293" s="18">
        <f t="shared" si="51"/>
        <v>20.607265065055682</v>
      </c>
      <c r="P293" s="18"/>
      <c r="Q293" s="37">
        <f t="shared" si="52"/>
        <v>1.9768623530273602E-3</v>
      </c>
      <c r="R293" s="15">
        <f t="shared" si="62"/>
        <v>1.0046221215612239</v>
      </c>
      <c r="S293" s="15">
        <f t="shared" si="63"/>
        <v>5.5002296223220073</v>
      </c>
      <c r="T293" s="21">
        <f t="shared" si="53"/>
        <v>7.445238348947858E-2</v>
      </c>
      <c r="U293" s="21">
        <f t="shared" si="54"/>
        <v>1.4925954105185602E-2</v>
      </c>
      <c r="V293" s="21">
        <f t="shared" si="55"/>
        <v>5.9526429384292978E-2</v>
      </c>
      <c r="Y293" s="36"/>
      <c r="Z293" s="36"/>
    </row>
    <row r="294" spans="1:26" x14ac:dyDescent="0.25">
      <c r="A294" s="12">
        <v>1894.1</v>
      </c>
      <c r="B294" s="13">
        <v>4.34</v>
      </c>
      <c r="C294" s="14">
        <v>0.2167</v>
      </c>
      <c r="D294" s="13">
        <v>0.1767</v>
      </c>
      <c r="E294" s="13">
        <v>6.6601933879999997</v>
      </c>
      <c r="F294" s="14">
        <f t="shared" si="59"/>
        <v>1894.7916666666451</v>
      </c>
      <c r="G294" s="15">
        <f>G285*3/12+G297*9/12</f>
        <v>3.5200000000000005</v>
      </c>
      <c r="H294" s="14">
        <f t="shared" si="56"/>
        <v>198.55249284241958</v>
      </c>
      <c r="I294" s="14">
        <f t="shared" si="57"/>
        <v>9.9138998154268023</v>
      </c>
      <c r="J294" s="16">
        <f t="shared" si="60"/>
        <v>723.88025764139149</v>
      </c>
      <c r="K294" s="14">
        <f t="shared" si="61"/>
        <v>8.0839229228699399</v>
      </c>
      <c r="L294" s="16">
        <f t="shared" si="58"/>
        <v>29.472267632542366</v>
      </c>
      <c r="M294" s="35">
        <f t="shared" si="50"/>
        <v>16.502904205708429</v>
      </c>
      <c r="N294" s="17"/>
      <c r="O294" s="18">
        <f t="shared" si="51"/>
        <v>20.602914844137363</v>
      </c>
      <c r="P294" s="18"/>
      <c r="Q294" s="37">
        <f t="shared" si="52"/>
        <v>5.7724977769441771E-4</v>
      </c>
      <c r="R294" s="15">
        <f t="shared" si="62"/>
        <v>1.0046070273022971</v>
      </c>
      <c r="S294" s="15">
        <f t="shared" si="63"/>
        <v>5.6835271741193338</v>
      </c>
      <c r="T294" s="21">
        <f t="shared" si="53"/>
        <v>8.0908513145929728E-2</v>
      </c>
      <c r="U294" s="21">
        <f t="shared" si="54"/>
        <v>1.1838582492177174E-2</v>
      </c>
      <c r="V294" s="21">
        <f t="shared" si="55"/>
        <v>6.9069930653752554E-2</v>
      </c>
      <c r="Y294" s="36"/>
      <c r="Z294" s="36"/>
    </row>
    <row r="295" spans="1:26" x14ac:dyDescent="0.25">
      <c r="A295" s="12">
        <v>1894.11</v>
      </c>
      <c r="B295" s="13">
        <v>4.34</v>
      </c>
      <c r="C295" s="14">
        <v>0.21329999999999999</v>
      </c>
      <c r="D295" s="13">
        <v>0.16830000000000001</v>
      </c>
      <c r="E295" s="13">
        <v>6.6601933879999997</v>
      </c>
      <c r="F295" s="14">
        <f t="shared" si="59"/>
        <v>1894.8749999999784</v>
      </c>
      <c r="G295" s="15">
        <f>G285*2/12+G297*10/12</f>
        <v>3.5</v>
      </c>
      <c r="H295" s="14">
        <f t="shared" si="56"/>
        <v>198.55249284241958</v>
      </c>
      <c r="I295" s="14">
        <f t="shared" si="57"/>
        <v>9.7583517795594688</v>
      </c>
      <c r="J295" s="16">
        <f t="shared" si="60"/>
        <v>726.84499763668543</v>
      </c>
      <c r="K295" s="14">
        <f t="shared" si="61"/>
        <v>7.6996277754329991</v>
      </c>
      <c r="L295" s="16">
        <f t="shared" si="58"/>
        <v>28.186178134159945</v>
      </c>
      <c r="M295" s="35">
        <f t="shared" si="50"/>
        <v>16.542784447444557</v>
      </c>
      <c r="N295" s="17"/>
      <c r="O295" s="18">
        <f t="shared" si="51"/>
        <v>20.67227634781905</v>
      </c>
      <c r="P295" s="18"/>
      <c r="Q295" s="37">
        <f t="shared" si="52"/>
        <v>2.8246636689232343E-3</v>
      </c>
      <c r="R295" s="15">
        <f t="shared" si="62"/>
        <v>1.0045919350908457</v>
      </c>
      <c r="S295" s="15">
        <f t="shared" si="63"/>
        <v>5.7097113389838494</v>
      </c>
      <c r="T295" s="21">
        <f t="shared" si="53"/>
        <v>8.406461337980109E-2</v>
      </c>
      <c r="U295" s="21">
        <f t="shared" si="54"/>
        <v>9.3123584917946811E-3</v>
      </c>
      <c r="V295" s="21">
        <f t="shared" si="55"/>
        <v>7.4752254888006409E-2</v>
      </c>
      <c r="Y295" s="36"/>
      <c r="Z295" s="36"/>
    </row>
    <row r="296" spans="1:26" x14ac:dyDescent="0.25">
      <c r="A296" s="12">
        <v>1894.12</v>
      </c>
      <c r="B296" s="13">
        <v>4.3</v>
      </c>
      <c r="C296" s="14">
        <v>0.21</v>
      </c>
      <c r="D296" s="13">
        <v>0.16</v>
      </c>
      <c r="E296" s="13">
        <v>6.5650523969999997</v>
      </c>
      <c r="F296" s="14">
        <f t="shared" si="59"/>
        <v>1894.9583333333117</v>
      </c>
      <c r="G296" s="15">
        <f>G285*1/12+G297*11/12</f>
        <v>3.4800000000000004</v>
      </c>
      <c r="H296" s="14">
        <f t="shared" si="56"/>
        <v>199.57342619210783</v>
      </c>
      <c r="I296" s="14">
        <f t="shared" si="57"/>
        <v>9.7466091861261983</v>
      </c>
      <c r="J296" s="16">
        <f t="shared" si="60"/>
        <v>733.5556485916959</v>
      </c>
      <c r="K296" s="14">
        <f t="shared" si="61"/>
        <v>7.4259879513342462</v>
      </c>
      <c r="L296" s="16">
        <f t="shared" si="58"/>
        <v>27.295093901086364</v>
      </c>
      <c r="M296" s="35">
        <f t="shared" si="50"/>
        <v>16.672466333767733</v>
      </c>
      <c r="N296" s="17"/>
      <c r="O296" s="18">
        <f t="shared" si="51"/>
        <v>20.855013611174996</v>
      </c>
      <c r="P296" s="18"/>
      <c r="Q296" s="37">
        <f t="shared" si="52"/>
        <v>2.2655090778564702E-3</v>
      </c>
      <c r="R296" s="15">
        <f t="shared" si="62"/>
        <v>1.0045768449299304</v>
      </c>
      <c r="S296" s="15">
        <f t="shared" si="63"/>
        <v>5.81905527974076</v>
      </c>
      <c r="T296" s="21">
        <f t="shared" si="53"/>
        <v>8.4463676462938952E-2</v>
      </c>
      <c r="U296" s="21">
        <f t="shared" si="54"/>
        <v>7.634070197377163E-3</v>
      </c>
      <c r="V296" s="21">
        <f t="shared" si="55"/>
        <v>7.682960626556179E-2</v>
      </c>
      <c r="Y296" s="36"/>
      <c r="Z296" s="36"/>
    </row>
    <row r="297" spans="1:26" x14ac:dyDescent="0.25">
      <c r="A297" s="12">
        <v>1895.01</v>
      </c>
      <c r="B297" s="13">
        <v>4.25</v>
      </c>
      <c r="C297" s="14">
        <v>0.20830000000000001</v>
      </c>
      <c r="D297" s="13">
        <v>0.16750000000000001</v>
      </c>
      <c r="E297" s="13">
        <v>6.5650523969999997</v>
      </c>
      <c r="F297" s="14">
        <f t="shared" si="59"/>
        <v>1895.0416666666449</v>
      </c>
      <c r="G297" s="15">
        <v>3.46</v>
      </c>
      <c r="H297" s="14">
        <f t="shared" si="56"/>
        <v>197.2528049573159</v>
      </c>
      <c r="I297" s="14">
        <f t="shared" si="57"/>
        <v>9.6677080641432713</v>
      </c>
      <c r="J297" s="16">
        <f t="shared" si="60"/>
        <v>727.98716511197961</v>
      </c>
      <c r="K297" s="14">
        <f t="shared" si="61"/>
        <v>7.7740811365530389</v>
      </c>
      <c r="L297" s="16">
        <f t="shared" si="58"/>
        <v>28.691258860295665</v>
      </c>
      <c r="M297" s="35">
        <f t="shared" si="50"/>
        <v>16.524443935162715</v>
      </c>
      <c r="N297" s="17"/>
      <c r="O297" s="18">
        <f t="shared" si="51"/>
        <v>20.692167083108227</v>
      </c>
      <c r="P297" s="18"/>
      <c r="Q297" s="37">
        <f t="shared" si="52"/>
        <v>3.002789151904238E-3</v>
      </c>
      <c r="R297" s="15">
        <f t="shared" si="62"/>
        <v>1.0019057103862152</v>
      </c>
      <c r="S297" s="15">
        <f t="shared" si="63"/>
        <v>5.8456881933948264</v>
      </c>
      <c r="T297" s="21">
        <f t="shared" si="53"/>
        <v>8.7969996132052142E-2</v>
      </c>
      <c r="U297" s="21">
        <f t="shared" si="54"/>
        <v>7.4090799867254642E-3</v>
      </c>
      <c r="V297" s="21">
        <f t="shared" si="55"/>
        <v>8.0560916145326678E-2</v>
      </c>
      <c r="Y297" s="36"/>
      <c r="Z297" s="36"/>
    </row>
    <row r="298" spans="1:26" x14ac:dyDescent="0.25">
      <c r="A298" s="12">
        <v>1895.02</v>
      </c>
      <c r="B298" s="13">
        <v>4.1900000000000004</v>
      </c>
      <c r="C298" s="14">
        <v>0.20669999999999999</v>
      </c>
      <c r="D298" s="13">
        <v>0.17499999999999999</v>
      </c>
      <c r="E298" s="13">
        <v>6.5650523969999997</v>
      </c>
      <c r="F298" s="14">
        <f t="shared" si="59"/>
        <v>1895.1249999999782</v>
      </c>
      <c r="G298" s="15">
        <f>G297*11/12+G309*1/12</f>
        <v>3.4716666666666667</v>
      </c>
      <c r="H298" s="14">
        <f t="shared" si="56"/>
        <v>194.46805947556555</v>
      </c>
      <c r="I298" s="14">
        <f t="shared" si="57"/>
        <v>9.5934481846299278</v>
      </c>
      <c r="J298" s="16">
        <f t="shared" si="60"/>
        <v>720.6601884089996</v>
      </c>
      <c r="K298" s="14">
        <f t="shared" si="61"/>
        <v>8.1221743217718316</v>
      </c>
      <c r="L298" s="16">
        <f t="shared" si="58"/>
        <v>30.099172546915259</v>
      </c>
      <c r="M298" s="35">
        <f t="shared" si="50"/>
        <v>16.331237693211406</v>
      </c>
      <c r="N298" s="17"/>
      <c r="O298" s="18">
        <f t="shared" si="51"/>
        <v>20.47204638542377</v>
      </c>
      <c r="P298" s="18"/>
      <c r="Q298" s="37">
        <f t="shared" si="52"/>
        <v>2.4857878192884111E-3</v>
      </c>
      <c r="R298" s="15">
        <f t="shared" si="62"/>
        <v>1.0019159687965034</v>
      </c>
      <c r="S298" s="15">
        <f t="shared" si="63"/>
        <v>5.8568283820995548</v>
      </c>
      <c r="T298" s="21">
        <f t="shared" si="53"/>
        <v>9.4083341934578568E-2</v>
      </c>
      <c r="U298" s="21">
        <f t="shared" si="54"/>
        <v>7.5440736829106569E-3</v>
      </c>
      <c r="V298" s="21">
        <f t="shared" si="55"/>
        <v>8.6539268251667911E-2</v>
      </c>
      <c r="Y298" s="36"/>
      <c r="Z298" s="36"/>
    </row>
    <row r="299" spans="1:26" x14ac:dyDescent="0.25">
      <c r="A299" s="12">
        <v>1895.03</v>
      </c>
      <c r="B299" s="13">
        <v>4.1900000000000004</v>
      </c>
      <c r="C299" s="14">
        <v>0.20499999999999999</v>
      </c>
      <c r="D299" s="13">
        <v>0.1825</v>
      </c>
      <c r="E299" s="13">
        <v>6.5650523969999997</v>
      </c>
      <c r="F299" s="14">
        <f t="shared" si="59"/>
        <v>1895.2083333333114</v>
      </c>
      <c r="G299" s="15">
        <f>G297*10/12+G309*2/12</f>
        <v>3.4833333333333334</v>
      </c>
      <c r="H299" s="14">
        <f t="shared" si="56"/>
        <v>194.46805947556555</v>
      </c>
      <c r="I299" s="14">
        <f t="shared" si="57"/>
        <v>9.5145470626470008</v>
      </c>
      <c r="J299" s="16">
        <f t="shared" si="60"/>
        <v>723.59844096715085</v>
      </c>
      <c r="K299" s="14">
        <f t="shared" si="61"/>
        <v>8.4702675069906253</v>
      </c>
      <c r="L299" s="16">
        <f t="shared" si="58"/>
        <v>31.517115865514331</v>
      </c>
      <c r="M299" s="35">
        <f t="shared" si="50"/>
        <v>16.364625427174797</v>
      </c>
      <c r="N299" s="17"/>
      <c r="O299" s="18">
        <f t="shared" si="51"/>
        <v>20.534641990203536</v>
      </c>
      <c r="P299" s="18"/>
      <c r="Q299" s="37">
        <f t="shared" si="52"/>
        <v>4.4909440197234834E-3</v>
      </c>
      <c r="R299" s="15">
        <f t="shared" si="62"/>
        <v>1.001926226799871</v>
      </c>
      <c r="S299" s="15">
        <f t="shared" si="63"/>
        <v>5.8680498825261331</v>
      </c>
      <c r="T299" s="21">
        <f t="shared" si="53"/>
        <v>9.8263351096337104E-2</v>
      </c>
      <c r="U299" s="21">
        <f t="shared" si="54"/>
        <v>8.8162517588725731E-3</v>
      </c>
      <c r="V299" s="21">
        <f t="shared" si="55"/>
        <v>8.9447099337464531E-2</v>
      </c>
      <c r="Y299" s="36"/>
      <c r="Z299" s="36"/>
    </row>
    <row r="300" spans="1:26" x14ac:dyDescent="0.25">
      <c r="A300" s="12">
        <v>1895.04</v>
      </c>
      <c r="B300" s="13">
        <v>4.37</v>
      </c>
      <c r="C300" s="14">
        <v>0.20330000000000001</v>
      </c>
      <c r="D300" s="13">
        <v>0.19</v>
      </c>
      <c r="E300" s="13">
        <v>6.8504834710000004</v>
      </c>
      <c r="F300" s="14">
        <f t="shared" si="59"/>
        <v>1895.2916666666447</v>
      </c>
      <c r="G300" s="15">
        <f>G297*9/12+G309*3/12</f>
        <v>3.4950000000000001</v>
      </c>
      <c r="H300" s="14">
        <f t="shared" si="56"/>
        <v>194.37153678813689</v>
      </c>
      <c r="I300" s="14">
        <f t="shared" si="57"/>
        <v>9.0425019288394122</v>
      </c>
      <c r="J300" s="16">
        <f t="shared" si="60"/>
        <v>726.0431510478362</v>
      </c>
      <c r="K300" s="14">
        <f t="shared" si="61"/>
        <v>8.4509363820929071</v>
      </c>
      <c r="L300" s="16">
        <f t="shared" si="58"/>
        <v>31.567093523818961</v>
      </c>
      <c r="M300" s="35">
        <f t="shared" si="50"/>
        <v>16.387543823686297</v>
      </c>
      <c r="N300" s="17"/>
      <c r="O300" s="18">
        <f t="shared" si="51"/>
        <v>20.578453397959507</v>
      </c>
      <c r="P300" s="18"/>
      <c r="Q300" s="37">
        <f t="shared" si="52"/>
        <v>7.3255558090351627E-3</v>
      </c>
      <c r="R300" s="15">
        <f t="shared" si="62"/>
        <v>1.0019364843966725</v>
      </c>
      <c r="S300" s="15">
        <f t="shared" si="63"/>
        <v>5.6343849565464277</v>
      </c>
      <c r="T300" s="21">
        <f t="shared" si="53"/>
        <v>9.6874456838602852E-2</v>
      </c>
      <c r="U300" s="21">
        <f t="shared" si="54"/>
        <v>1.3251792109497007E-2</v>
      </c>
      <c r="V300" s="21">
        <f t="shared" si="55"/>
        <v>8.3622664729105844E-2</v>
      </c>
      <c r="Y300" s="36"/>
      <c r="Z300" s="36"/>
    </row>
    <row r="301" spans="1:26" x14ac:dyDescent="0.25">
      <c r="A301" s="12">
        <v>1895.05</v>
      </c>
      <c r="B301" s="13">
        <v>4.6100000000000003</v>
      </c>
      <c r="C301" s="14">
        <v>0.20169999999999999</v>
      </c>
      <c r="D301" s="13">
        <v>0.19750000000000001</v>
      </c>
      <c r="E301" s="13">
        <v>6.9456325620000001</v>
      </c>
      <c r="F301" s="14">
        <f t="shared" si="59"/>
        <v>1895.3749999999779</v>
      </c>
      <c r="G301" s="15">
        <f>G297*8/12+G309*4/12</f>
        <v>3.5066666666666668</v>
      </c>
      <c r="H301" s="14">
        <f t="shared" si="56"/>
        <v>202.2374474119209</v>
      </c>
      <c r="I301" s="14">
        <f t="shared" si="57"/>
        <v>8.8484366904521554</v>
      </c>
      <c r="J301" s="16">
        <f t="shared" si="60"/>
        <v>758.17930059122261</v>
      </c>
      <c r="K301" s="14">
        <f t="shared" si="61"/>
        <v>8.6641856537645054</v>
      </c>
      <c r="L301" s="16">
        <f t="shared" si="58"/>
        <v>32.481651164157583</v>
      </c>
      <c r="M301" s="35">
        <f t="shared" si="50"/>
        <v>17.080369553382393</v>
      </c>
      <c r="N301" s="17"/>
      <c r="O301" s="18">
        <f t="shared" si="51"/>
        <v>21.460149768676427</v>
      </c>
      <c r="P301" s="18"/>
      <c r="Q301" s="37">
        <f t="shared" si="52"/>
        <v>8.3761114079656182E-3</v>
      </c>
      <c r="R301" s="15">
        <f t="shared" si="62"/>
        <v>1.001946741587262</v>
      </c>
      <c r="S301" s="15">
        <f t="shared" si="63"/>
        <v>5.5679602396255872</v>
      </c>
      <c r="T301" s="21">
        <f t="shared" si="53"/>
        <v>8.8217918036374021E-2</v>
      </c>
      <c r="U301" s="21">
        <f t="shared" si="54"/>
        <v>1.5942896401784479E-2</v>
      </c>
      <c r="V301" s="21">
        <f t="shared" si="55"/>
        <v>7.2275021634589542E-2</v>
      </c>
      <c r="Y301" s="36"/>
      <c r="Z301" s="36"/>
    </row>
    <row r="302" spans="1:26" x14ac:dyDescent="0.25">
      <c r="A302" s="12">
        <v>1895.06</v>
      </c>
      <c r="B302" s="13">
        <v>4.7</v>
      </c>
      <c r="C302" s="14">
        <v>0.2</v>
      </c>
      <c r="D302" s="13">
        <v>0.20499999999999999</v>
      </c>
      <c r="E302" s="13">
        <v>7.0407735540000003</v>
      </c>
      <c r="F302" s="14">
        <f t="shared" si="59"/>
        <v>1895.4583333333112</v>
      </c>
      <c r="G302" s="15">
        <f>G297*7/12+G309*5/12</f>
        <v>3.5183333333333331</v>
      </c>
      <c r="H302" s="14">
        <f t="shared" si="56"/>
        <v>203.39952549480904</v>
      </c>
      <c r="I302" s="14">
        <f t="shared" si="57"/>
        <v>8.6552989572259165</v>
      </c>
      <c r="J302" s="16">
        <f t="shared" si="60"/>
        <v>765.23990818659979</v>
      </c>
      <c r="K302" s="14">
        <f t="shared" si="61"/>
        <v>8.8716814311565635</v>
      </c>
      <c r="L302" s="16">
        <f t="shared" si="58"/>
        <v>33.377485357075095</v>
      </c>
      <c r="M302" s="35">
        <f t="shared" si="50"/>
        <v>17.207413539783381</v>
      </c>
      <c r="N302" s="17"/>
      <c r="O302" s="18">
        <f t="shared" si="51"/>
        <v>21.628273210067672</v>
      </c>
      <c r="P302" s="18"/>
      <c r="Q302" s="37">
        <f t="shared" si="52"/>
        <v>1.1519126998025986E-2</v>
      </c>
      <c r="R302" s="15">
        <f t="shared" si="62"/>
        <v>1.0019569983719931</v>
      </c>
      <c r="S302" s="15">
        <f t="shared" si="63"/>
        <v>5.503414077452792</v>
      </c>
      <c r="T302" s="21">
        <f t="shared" si="53"/>
        <v>8.881905554683156E-2</v>
      </c>
      <c r="U302" s="21">
        <f t="shared" si="54"/>
        <v>1.7456801417117251E-2</v>
      </c>
      <c r="V302" s="21">
        <f t="shared" si="55"/>
        <v>7.1362254129714309E-2</v>
      </c>
      <c r="Y302" s="36"/>
      <c r="Z302" s="36"/>
    </row>
    <row r="303" spans="1:26" x14ac:dyDescent="0.25">
      <c r="A303" s="12">
        <v>1895.07</v>
      </c>
      <c r="B303" s="13">
        <v>4.72</v>
      </c>
      <c r="C303" s="14">
        <v>0.1983</v>
      </c>
      <c r="D303" s="13">
        <v>0.21249999999999999</v>
      </c>
      <c r="E303" s="13">
        <v>6.9456325620000001</v>
      </c>
      <c r="F303" s="14">
        <f t="shared" si="59"/>
        <v>1895.5416666666445</v>
      </c>
      <c r="G303" s="15">
        <f>G297*6/12+G309*6/12</f>
        <v>3.53</v>
      </c>
      <c r="H303" s="14">
        <f t="shared" si="56"/>
        <v>207.06306980135932</v>
      </c>
      <c r="I303" s="14">
        <f t="shared" si="57"/>
        <v>8.6992810893240584</v>
      </c>
      <c r="J303" s="16">
        <f t="shared" si="60"/>
        <v>781.75048454669434</v>
      </c>
      <c r="K303" s="14">
        <f t="shared" si="61"/>
        <v>9.3222250705061125</v>
      </c>
      <c r="L303" s="16">
        <f t="shared" si="58"/>
        <v>35.195334314867061</v>
      </c>
      <c r="M303" s="35">
        <f t="shared" si="50"/>
        <v>17.546014648740556</v>
      </c>
      <c r="N303" s="17"/>
      <c r="O303" s="18">
        <f t="shared" si="51"/>
        <v>22.060403147384271</v>
      </c>
      <c r="P303" s="18"/>
      <c r="Q303" s="37">
        <f t="shared" si="52"/>
        <v>7.7553380580635753E-3</v>
      </c>
      <c r="R303" s="15">
        <f t="shared" si="62"/>
        <v>1.0019672547512195</v>
      </c>
      <c r="S303" s="15">
        <f t="shared" si="63"/>
        <v>5.5897173211530902</v>
      </c>
      <c r="T303" s="21">
        <f t="shared" si="53"/>
        <v>9.019010633265645E-2</v>
      </c>
      <c r="U303" s="21">
        <f t="shared" si="54"/>
        <v>1.6202722618998022E-2</v>
      </c>
      <c r="V303" s="21">
        <f t="shared" si="55"/>
        <v>7.3987383713658428E-2</v>
      </c>
      <c r="Y303" s="36"/>
      <c r="Z303" s="36"/>
    </row>
    <row r="304" spans="1:26" x14ac:dyDescent="0.25">
      <c r="A304" s="12">
        <v>1895.08</v>
      </c>
      <c r="B304" s="13">
        <v>4.79</v>
      </c>
      <c r="C304" s="14">
        <v>0.19670000000000001</v>
      </c>
      <c r="D304" s="13">
        <v>0.22</v>
      </c>
      <c r="E304" s="13">
        <v>6.8504834710000004</v>
      </c>
      <c r="F304" s="14">
        <f t="shared" si="59"/>
        <v>1895.6249999999777</v>
      </c>
      <c r="G304" s="15">
        <f>G297*5/12+G309*7/12</f>
        <v>3.541666666666667</v>
      </c>
      <c r="H304" s="14">
        <f t="shared" si="56"/>
        <v>213.05255405381592</v>
      </c>
      <c r="I304" s="14">
        <f t="shared" si="57"/>
        <v>8.7489430860930266</v>
      </c>
      <c r="J304" s="16">
        <f t="shared" si="60"/>
        <v>807.11589501309663</v>
      </c>
      <c r="K304" s="14">
        <f t="shared" si="61"/>
        <v>9.7852947582128404</v>
      </c>
      <c r="L304" s="16">
        <f t="shared" si="58"/>
        <v>37.070041107073337</v>
      </c>
      <c r="M304" s="35">
        <f t="shared" si="50"/>
        <v>18.074072547241787</v>
      </c>
      <c r="N304" s="17"/>
      <c r="O304" s="18">
        <f t="shared" si="51"/>
        <v>22.728369644725145</v>
      </c>
      <c r="P304" s="18"/>
      <c r="Q304" s="37">
        <f t="shared" si="52"/>
        <v>4.6143262527669274E-3</v>
      </c>
      <c r="R304" s="15">
        <f t="shared" si="62"/>
        <v>1.0019775107252942</v>
      </c>
      <c r="S304" s="15">
        <f t="shared" si="63"/>
        <v>5.678504260695588</v>
      </c>
      <c r="T304" s="21">
        <f t="shared" si="53"/>
        <v>8.9763943369066235E-2</v>
      </c>
      <c r="U304" s="21">
        <f t="shared" si="54"/>
        <v>1.3770134429317515E-2</v>
      </c>
      <c r="V304" s="21">
        <f t="shared" si="55"/>
        <v>7.5993808939748719E-2</v>
      </c>
      <c r="Y304" s="36"/>
      <c r="Z304" s="36"/>
    </row>
    <row r="305" spans="1:26" x14ac:dyDescent="0.25">
      <c r="A305" s="12">
        <v>1895.09</v>
      </c>
      <c r="B305" s="13">
        <v>4.82</v>
      </c>
      <c r="C305" s="14">
        <v>0.19500000000000001</v>
      </c>
      <c r="D305" s="13">
        <v>0.22750000000000001</v>
      </c>
      <c r="E305" s="13">
        <v>6.8504834710000004</v>
      </c>
      <c r="F305" s="14">
        <f t="shared" si="59"/>
        <v>1895.708333333311</v>
      </c>
      <c r="G305" s="15">
        <f>G297*4/12+G309*8/12</f>
        <v>3.5533333333333332</v>
      </c>
      <c r="H305" s="14">
        <f t="shared" si="56"/>
        <v>214.38691242993588</v>
      </c>
      <c r="I305" s="14">
        <f t="shared" si="57"/>
        <v>8.6733294447795632</v>
      </c>
      <c r="J305" s="16">
        <f t="shared" si="60"/>
        <v>814.90902865492455</v>
      </c>
      <c r="K305" s="14">
        <f t="shared" si="61"/>
        <v>10.118884352242825</v>
      </c>
      <c r="L305" s="16">
        <f t="shared" si="58"/>
        <v>38.463029879459619</v>
      </c>
      <c r="M305" s="35">
        <f t="shared" si="50"/>
        <v>18.20033594660546</v>
      </c>
      <c r="N305" s="17"/>
      <c r="O305" s="18">
        <f t="shared" si="51"/>
        <v>22.888669564420386</v>
      </c>
      <c r="P305" s="18"/>
      <c r="Q305" s="37">
        <f t="shared" si="52"/>
        <v>5.2937747658564557E-3</v>
      </c>
      <c r="R305" s="15">
        <f t="shared" si="62"/>
        <v>1.0019877662945698</v>
      </c>
      <c r="S305" s="15">
        <f t="shared" si="63"/>
        <v>5.6897335637747419</v>
      </c>
      <c r="T305" s="21">
        <f t="shared" si="53"/>
        <v>9.0636905533701073E-2</v>
      </c>
      <c r="U305" s="21">
        <f t="shared" si="54"/>
        <v>1.505595747176236E-2</v>
      </c>
      <c r="V305" s="21">
        <f t="shared" si="55"/>
        <v>7.5580948061938713E-2</v>
      </c>
      <c r="Y305" s="36"/>
      <c r="Z305" s="36"/>
    </row>
    <row r="306" spans="1:26" x14ac:dyDescent="0.25">
      <c r="A306" s="12">
        <v>1895.1</v>
      </c>
      <c r="B306" s="13">
        <v>4.75</v>
      </c>
      <c r="C306" s="14">
        <v>0.1933</v>
      </c>
      <c r="D306" s="13">
        <v>0.23499999999999999</v>
      </c>
      <c r="E306" s="13">
        <v>6.8504834710000004</v>
      </c>
      <c r="F306" s="14">
        <f t="shared" si="59"/>
        <v>1895.7916666666442</v>
      </c>
      <c r="G306" s="15">
        <f>G297*3/12+G309*9/12</f>
        <v>3.5649999999999995</v>
      </c>
      <c r="H306" s="14">
        <f t="shared" si="56"/>
        <v>211.2734095523227</v>
      </c>
      <c r="I306" s="14">
        <f t="shared" si="57"/>
        <v>8.5977158034660999</v>
      </c>
      <c r="J306" s="16">
        <f t="shared" si="60"/>
        <v>805.79765817029227</v>
      </c>
      <c r="K306" s="14">
        <f t="shared" si="61"/>
        <v>10.452473946272805</v>
      </c>
      <c r="L306" s="16">
        <f t="shared" si="58"/>
        <v>39.865778877898663</v>
      </c>
      <c r="M306" s="35">
        <f t="shared" si="50"/>
        <v>17.94470662246647</v>
      </c>
      <c r="N306" s="17"/>
      <c r="O306" s="18">
        <f t="shared" si="51"/>
        <v>22.56789252073996</v>
      </c>
      <c r="P306" s="18"/>
      <c r="Q306" s="37">
        <f t="shared" si="52"/>
        <v>5.9598073262705706E-3</v>
      </c>
      <c r="R306" s="15">
        <f t="shared" si="62"/>
        <v>1.0019980214593986</v>
      </c>
      <c r="S306" s="15">
        <f t="shared" si="63"/>
        <v>5.7010434243778958</v>
      </c>
      <c r="T306" s="21">
        <f t="shared" si="53"/>
        <v>9.370967769665195E-2</v>
      </c>
      <c r="U306" s="21">
        <f t="shared" si="54"/>
        <v>1.5180906399945293E-2</v>
      </c>
      <c r="V306" s="21">
        <f t="shared" si="55"/>
        <v>7.8528771296706656E-2</v>
      </c>
      <c r="Y306" s="36"/>
      <c r="Z306" s="36"/>
    </row>
    <row r="307" spans="1:26" x14ac:dyDescent="0.25">
      <c r="A307" s="12">
        <v>1895.11</v>
      </c>
      <c r="B307" s="13">
        <v>4.59</v>
      </c>
      <c r="C307" s="14">
        <v>0.19170000000000001</v>
      </c>
      <c r="D307" s="13">
        <v>0.24249999999999999</v>
      </c>
      <c r="E307" s="13">
        <v>6.8504834710000004</v>
      </c>
      <c r="F307" s="14">
        <f t="shared" si="59"/>
        <v>1895.8749999999775</v>
      </c>
      <c r="G307" s="15">
        <f>G297*2/12+G309*10/12</f>
        <v>3.5766666666666667</v>
      </c>
      <c r="H307" s="14">
        <f t="shared" si="56"/>
        <v>204.15683154634971</v>
      </c>
      <c r="I307" s="14">
        <f t="shared" si="57"/>
        <v>8.5265500234063705</v>
      </c>
      <c r="J307" s="16">
        <f t="shared" si="60"/>
        <v>781.36502496650758</v>
      </c>
      <c r="K307" s="14">
        <f t="shared" si="61"/>
        <v>10.78606354030279</v>
      </c>
      <c r="L307" s="16">
        <f t="shared" si="58"/>
        <v>41.281267658905897</v>
      </c>
      <c r="M307" s="35">
        <f t="shared" si="50"/>
        <v>17.342998991921682</v>
      </c>
      <c r="N307" s="17"/>
      <c r="O307" s="18">
        <f t="shared" si="51"/>
        <v>21.812946556051422</v>
      </c>
      <c r="P307" s="18"/>
      <c r="Q307" s="37">
        <f t="shared" si="52"/>
        <v>6.5966071475565824E-3</v>
      </c>
      <c r="R307" s="15">
        <f t="shared" si="62"/>
        <v>1.0020082762201332</v>
      </c>
      <c r="S307" s="15">
        <f t="shared" si="63"/>
        <v>5.7124342314807661</v>
      </c>
      <c r="T307" s="21">
        <f t="shared" si="53"/>
        <v>9.5563696438718093E-2</v>
      </c>
      <c r="U307" s="21">
        <f t="shared" si="54"/>
        <v>1.4144552514070652E-2</v>
      </c>
      <c r="V307" s="21">
        <f t="shared" si="55"/>
        <v>8.1419143924647441E-2</v>
      </c>
      <c r="Y307" s="36"/>
      <c r="Z307" s="36"/>
    </row>
    <row r="308" spans="1:26" x14ac:dyDescent="0.25">
      <c r="A308" s="12">
        <v>1895.12</v>
      </c>
      <c r="B308" s="13">
        <v>4.32</v>
      </c>
      <c r="C308" s="14">
        <v>0.19</v>
      </c>
      <c r="D308" s="13">
        <v>0.25</v>
      </c>
      <c r="E308" s="13">
        <v>6.7553424790000003</v>
      </c>
      <c r="F308" s="14">
        <f t="shared" si="59"/>
        <v>1895.9583333333107</v>
      </c>
      <c r="G308" s="15">
        <f>G297*1/12+G309*11/12</f>
        <v>3.5883333333333338</v>
      </c>
      <c r="H308" s="14">
        <f t="shared" si="56"/>
        <v>194.85377744976358</v>
      </c>
      <c r="I308" s="14">
        <f t="shared" si="57"/>
        <v>8.5699578045034901</v>
      </c>
      <c r="J308" s="16">
        <f t="shared" si="60"/>
        <v>748.49294844676092</v>
      </c>
      <c r="K308" s="14">
        <f t="shared" si="61"/>
        <v>11.27626026908354</v>
      </c>
      <c r="L308" s="16">
        <f t="shared" si="58"/>
        <v>43.315564146224588</v>
      </c>
      <c r="M308" s="35">
        <f t="shared" si="50"/>
        <v>16.54841515666795</v>
      </c>
      <c r="N308" s="17"/>
      <c r="O308" s="18">
        <f t="shared" si="51"/>
        <v>20.818648077628094</v>
      </c>
      <c r="P308" s="18"/>
      <c r="Q308" s="37">
        <f t="shared" si="52"/>
        <v>5.561347625954241E-3</v>
      </c>
      <c r="R308" s="15">
        <f t="shared" si="62"/>
        <v>1.0020185305771252</v>
      </c>
      <c r="S308" s="15">
        <f t="shared" si="63"/>
        <v>5.8045208143313989</v>
      </c>
      <c r="T308" s="21">
        <f t="shared" si="53"/>
        <v>0.1020434556377916</v>
      </c>
      <c r="U308" s="21">
        <f t="shared" si="54"/>
        <v>1.1706016420445886E-2</v>
      </c>
      <c r="V308" s="21">
        <f t="shared" si="55"/>
        <v>9.0337439217345716E-2</v>
      </c>
      <c r="Y308" s="36"/>
      <c r="Z308" s="36"/>
    </row>
    <row r="309" spans="1:26" x14ac:dyDescent="0.25">
      <c r="A309" s="12">
        <v>1896.01</v>
      </c>
      <c r="B309" s="13">
        <v>4.2699999999999996</v>
      </c>
      <c r="C309" s="14">
        <v>0.18920000000000001</v>
      </c>
      <c r="D309" s="13">
        <v>0.2467</v>
      </c>
      <c r="E309" s="13">
        <v>6.6601933879999997</v>
      </c>
      <c r="F309" s="14">
        <f t="shared" si="59"/>
        <v>1896.041666666644</v>
      </c>
      <c r="G309" s="15">
        <v>3.6</v>
      </c>
      <c r="H309" s="14">
        <f t="shared" si="56"/>
        <v>195.35003328044505</v>
      </c>
      <c r="I309" s="14">
        <f t="shared" si="57"/>
        <v>8.6557907017939613</v>
      </c>
      <c r="J309" s="16">
        <f t="shared" si="60"/>
        <v>753.17001378490977</v>
      </c>
      <c r="K309" s="14">
        <f t="shared" si="61"/>
        <v>11.286382484844451</v>
      </c>
      <c r="L309" s="16">
        <f t="shared" si="58"/>
        <v>43.514529836238239</v>
      </c>
      <c r="M309" s="35">
        <f t="shared" si="50"/>
        <v>16.576224828568176</v>
      </c>
      <c r="N309" s="17"/>
      <c r="O309" s="18">
        <f t="shared" si="51"/>
        <v>20.858552156094415</v>
      </c>
      <c r="P309" s="18"/>
      <c r="Q309" s="37">
        <f t="shared" si="52"/>
        <v>6.2604116349686961E-3</v>
      </c>
      <c r="R309" s="15">
        <f t="shared" si="62"/>
        <v>1.004389296452507</v>
      </c>
      <c r="S309" s="15">
        <f t="shared" si="63"/>
        <v>5.8993295543559379</v>
      </c>
      <c r="T309" s="21">
        <f t="shared" si="53"/>
        <v>0.1054217959988839</v>
      </c>
      <c r="U309" s="21">
        <f t="shared" si="54"/>
        <v>1.0392143209894567E-2</v>
      </c>
      <c r="V309" s="21">
        <f t="shared" si="55"/>
        <v>9.5029652788989338E-2</v>
      </c>
      <c r="Y309" s="36"/>
      <c r="Z309" s="36"/>
    </row>
    <row r="310" spans="1:26" x14ac:dyDescent="0.25">
      <c r="A310" s="12">
        <v>1896.02</v>
      </c>
      <c r="B310" s="13">
        <v>4.45</v>
      </c>
      <c r="C310" s="14">
        <v>0.1883</v>
      </c>
      <c r="D310" s="13">
        <v>0.24329999999999999</v>
      </c>
      <c r="E310" s="13">
        <v>6.5650523969999997</v>
      </c>
      <c r="F310" s="14">
        <f t="shared" si="59"/>
        <v>1896.1249999999773</v>
      </c>
      <c r="G310" s="15">
        <f>G309*11/12+G321*1/12</f>
        <v>3.5833333333333335</v>
      </c>
      <c r="H310" s="14">
        <f t="shared" si="56"/>
        <v>206.5352898964837</v>
      </c>
      <c r="I310" s="14">
        <f t="shared" si="57"/>
        <v>8.7394595702264901</v>
      </c>
      <c r="J310" s="16">
        <f t="shared" si="60"/>
        <v>799.10256181723946</v>
      </c>
      <c r="K310" s="14">
        <f t="shared" si="61"/>
        <v>11.292142928497636</v>
      </c>
      <c r="L310" s="16">
        <f t="shared" si="58"/>
        <v>43.690259166322328</v>
      </c>
      <c r="M310" s="35">
        <f t="shared" si="50"/>
        <v>17.515403352637257</v>
      </c>
      <c r="N310" s="17"/>
      <c r="O310" s="18">
        <f t="shared" si="51"/>
        <v>22.040592031270354</v>
      </c>
      <c r="P310" s="18"/>
      <c r="Q310" s="37">
        <f t="shared" si="52"/>
        <v>1.7805233819333174E-3</v>
      </c>
      <c r="R310" s="15">
        <f t="shared" si="62"/>
        <v>1.0043764949070104</v>
      </c>
      <c r="S310" s="15">
        <f t="shared" si="63"/>
        <v>6.0110920261683249</v>
      </c>
      <c r="T310" s="21">
        <f t="shared" si="53"/>
        <v>9.843401141894681E-2</v>
      </c>
      <c r="U310" s="21">
        <f t="shared" si="54"/>
        <v>8.6166554887228131E-3</v>
      </c>
      <c r="V310" s="21">
        <f t="shared" si="55"/>
        <v>8.9817355930223997E-2</v>
      </c>
      <c r="Y310" s="36"/>
      <c r="Z310" s="36"/>
    </row>
    <row r="311" spans="1:26" x14ac:dyDescent="0.25">
      <c r="A311" s="12">
        <v>1896.03</v>
      </c>
      <c r="B311" s="13">
        <v>4.38</v>
      </c>
      <c r="C311" s="14">
        <v>0.1875</v>
      </c>
      <c r="D311" s="13">
        <v>0.24</v>
      </c>
      <c r="E311" s="13">
        <v>6.5650523969999997</v>
      </c>
      <c r="F311" s="14">
        <f t="shared" si="59"/>
        <v>1896.2083333333105</v>
      </c>
      <c r="G311" s="15">
        <f>G309*10/12+G321*2/12</f>
        <v>3.5666666666666664</v>
      </c>
      <c r="H311" s="14">
        <f t="shared" si="56"/>
        <v>203.28642016777499</v>
      </c>
      <c r="I311" s="14">
        <f t="shared" si="57"/>
        <v>8.7023296304698192</v>
      </c>
      <c r="J311" s="16">
        <f t="shared" si="60"/>
        <v>789.33824680627049</v>
      </c>
      <c r="K311" s="14">
        <f t="shared" si="61"/>
        <v>11.138981927001369</v>
      </c>
      <c r="L311" s="16">
        <f t="shared" si="58"/>
        <v>43.251410783905229</v>
      </c>
      <c r="M311" s="35">
        <f t="shared" si="50"/>
        <v>17.232362712298599</v>
      </c>
      <c r="N311" s="17"/>
      <c r="O311" s="18">
        <f t="shared" si="51"/>
        <v>21.685007699222655</v>
      </c>
      <c r="P311" s="18"/>
      <c r="Q311" s="37">
        <f t="shared" si="52"/>
        <v>4.0598699544547728E-3</v>
      </c>
      <c r="R311" s="15">
        <f t="shared" si="62"/>
        <v>1.0043636945405117</v>
      </c>
      <c r="S311" s="15">
        <f t="shared" si="63"/>
        <v>6.0373995398064215</v>
      </c>
      <c r="T311" s="21">
        <f t="shared" si="53"/>
        <v>9.7393655283083636E-2</v>
      </c>
      <c r="U311" s="21">
        <f t="shared" si="54"/>
        <v>8.2971036943131349E-3</v>
      </c>
      <c r="V311" s="21">
        <f t="shared" si="55"/>
        <v>8.9096551588770501E-2</v>
      </c>
      <c r="Y311" s="36"/>
      <c r="Z311" s="36"/>
    </row>
    <row r="312" spans="1:26" x14ac:dyDescent="0.25">
      <c r="A312" s="12">
        <v>1896.04</v>
      </c>
      <c r="B312" s="13">
        <v>4.42</v>
      </c>
      <c r="C312" s="14">
        <v>0.1867</v>
      </c>
      <c r="D312" s="13">
        <v>0.23669999999999999</v>
      </c>
      <c r="E312" s="13">
        <v>6.469903306</v>
      </c>
      <c r="F312" s="14">
        <f t="shared" si="59"/>
        <v>1896.2916666666438</v>
      </c>
      <c r="G312" s="15">
        <f>G309*9/12+G321*3/12</f>
        <v>3.55</v>
      </c>
      <c r="H312" s="14">
        <f t="shared" si="56"/>
        <v>208.15983428238272</v>
      </c>
      <c r="I312" s="14">
        <f t="shared" si="57"/>
        <v>8.7926337240997405</v>
      </c>
      <c r="J312" s="16">
        <f t="shared" si="60"/>
        <v>811.10623139134918</v>
      </c>
      <c r="K312" s="14">
        <f t="shared" si="61"/>
        <v>11.147382980687782</v>
      </c>
      <c r="L312" s="16">
        <f t="shared" si="58"/>
        <v>43.436390264781082</v>
      </c>
      <c r="M312" s="35">
        <f t="shared" si="50"/>
        <v>17.643699378129991</v>
      </c>
      <c r="N312" s="17"/>
      <c r="O312" s="18">
        <f t="shared" si="51"/>
        <v>22.201842765217258</v>
      </c>
      <c r="P312" s="18"/>
      <c r="Q312" s="37">
        <f t="shared" si="52"/>
        <v>2.6304574066016717E-3</v>
      </c>
      <c r="R312" s="15">
        <f t="shared" si="62"/>
        <v>1.0043508953544789</v>
      </c>
      <c r="S312" s="15">
        <f t="shared" si="63"/>
        <v>6.1529208637484656</v>
      </c>
      <c r="T312" s="21">
        <f t="shared" si="53"/>
        <v>9.3255691423889564E-2</v>
      </c>
      <c r="U312" s="21">
        <f t="shared" si="54"/>
        <v>6.5102640645871013E-3</v>
      </c>
      <c r="V312" s="21">
        <f t="shared" si="55"/>
        <v>8.6745427359302463E-2</v>
      </c>
      <c r="Y312" s="36"/>
      <c r="Z312" s="36"/>
    </row>
    <row r="313" spans="1:26" x14ac:dyDescent="0.25">
      <c r="A313" s="12">
        <v>1896.05</v>
      </c>
      <c r="B313" s="13">
        <v>4.4000000000000004</v>
      </c>
      <c r="C313" s="14">
        <v>0.18579999999999999</v>
      </c>
      <c r="D313" s="13">
        <v>0.23330000000000001</v>
      </c>
      <c r="E313" s="13">
        <v>6.3747542150000003</v>
      </c>
      <c r="F313" s="14">
        <f t="shared" si="59"/>
        <v>1896.374999999977</v>
      </c>
      <c r="G313" s="15">
        <f>G309*8/12+G321*4/12</f>
        <v>3.5333333333333332</v>
      </c>
      <c r="H313" s="14">
        <f t="shared" si="56"/>
        <v>210.31085352990354</v>
      </c>
      <c r="I313" s="14">
        <f t="shared" si="57"/>
        <v>8.8808537695127434</v>
      </c>
      <c r="J313" s="16">
        <f t="shared" si="60"/>
        <v>822.37152396312842</v>
      </c>
      <c r="K313" s="14">
        <f t="shared" si="61"/>
        <v>11.151255029210567</v>
      </c>
      <c r="L313" s="16">
        <f t="shared" si="58"/>
        <v>43.604381031954055</v>
      </c>
      <c r="M313" s="35">
        <f t="shared" si="50"/>
        <v>17.828266894232815</v>
      </c>
      <c r="N313" s="17"/>
      <c r="O313" s="18">
        <f t="shared" si="51"/>
        <v>22.432252972028024</v>
      </c>
      <c r="P313" s="18"/>
      <c r="Q313" s="37">
        <f t="shared" si="52"/>
        <v>3.1802127213657883E-3</v>
      </c>
      <c r="R313" s="15">
        <f t="shared" si="62"/>
        <v>1.0043380973503815</v>
      </c>
      <c r="S313" s="15">
        <f t="shared" si="63"/>
        <v>6.2719291796456558</v>
      </c>
      <c r="T313" s="21">
        <f t="shared" si="53"/>
        <v>8.7957278337948752E-2</v>
      </c>
      <c r="U313" s="21">
        <f t="shared" si="54"/>
        <v>3.5857713301912231E-3</v>
      </c>
      <c r="V313" s="21">
        <f t="shared" si="55"/>
        <v>8.4371507007757529E-2</v>
      </c>
      <c r="Y313" s="36"/>
      <c r="Z313" s="36"/>
    </row>
    <row r="314" spans="1:26" x14ac:dyDescent="0.25">
      <c r="A314" s="12">
        <v>1896.06</v>
      </c>
      <c r="B314" s="13">
        <v>4.32</v>
      </c>
      <c r="C314" s="14">
        <v>0.185</v>
      </c>
      <c r="D314" s="13">
        <v>0.23</v>
      </c>
      <c r="E314" s="13">
        <v>6.2796132230000001</v>
      </c>
      <c r="F314" s="14">
        <f t="shared" si="59"/>
        <v>1896.4583333333103</v>
      </c>
      <c r="G314" s="15">
        <f>G309*7/12+G321*5/12</f>
        <v>3.5166666666666666</v>
      </c>
      <c r="H314" s="14">
        <f t="shared" si="56"/>
        <v>209.61545771303952</v>
      </c>
      <c r="I314" s="14">
        <f t="shared" si="57"/>
        <v>8.9765878881741461</v>
      </c>
      <c r="J314" s="16">
        <f t="shared" si="60"/>
        <v>822.57741191454295</v>
      </c>
      <c r="K314" s="14">
        <f t="shared" si="61"/>
        <v>11.160082239351642</v>
      </c>
      <c r="L314" s="16">
        <f t="shared" si="58"/>
        <v>43.794630726931693</v>
      </c>
      <c r="M314" s="35">
        <f t="shared" si="50"/>
        <v>17.777578616430457</v>
      </c>
      <c r="N314" s="17"/>
      <c r="O314" s="18">
        <f t="shared" si="51"/>
        <v>22.366260400602904</v>
      </c>
      <c r="P314" s="18"/>
      <c r="Q314" s="37">
        <f t="shared" si="52"/>
        <v>3.2653672633128211E-3</v>
      </c>
      <c r="R314" s="15">
        <f t="shared" si="62"/>
        <v>1.0043253005296922</v>
      </c>
      <c r="S314" s="15">
        <f t="shared" si="63"/>
        <v>6.3945742176556077</v>
      </c>
      <c r="T314" s="21">
        <f t="shared" si="53"/>
        <v>8.9699636569060104E-2</v>
      </c>
      <c r="U314" s="21">
        <f t="shared" si="54"/>
        <v>1.769623504406681E-3</v>
      </c>
      <c r="V314" s="21">
        <f t="shared" si="55"/>
        <v>8.7930013064653423E-2</v>
      </c>
      <c r="Y314" s="36"/>
      <c r="Z314" s="36"/>
    </row>
    <row r="315" spans="1:26" x14ac:dyDescent="0.25">
      <c r="A315" s="12">
        <v>1896.07</v>
      </c>
      <c r="B315" s="13">
        <v>4.04</v>
      </c>
      <c r="C315" s="14">
        <v>0.1842</v>
      </c>
      <c r="D315" s="13">
        <v>0.22670000000000001</v>
      </c>
      <c r="E315" s="13">
        <v>6.2796132230000001</v>
      </c>
      <c r="F315" s="14">
        <f t="shared" si="59"/>
        <v>1896.5416666666436</v>
      </c>
      <c r="G315" s="15">
        <f>G309*6/12+G321*6/12</f>
        <v>3.5</v>
      </c>
      <c r="H315" s="14">
        <f t="shared" si="56"/>
        <v>196.02927063904622</v>
      </c>
      <c r="I315" s="14">
        <f t="shared" si="57"/>
        <v>8.9377702108198793</v>
      </c>
      <c r="J315" s="16">
        <f t="shared" si="60"/>
        <v>772.18502486288003</v>
      </c>
      <c r="K315" s="14">
        <f t="shared" si="61"/>
        <v>10.999959320265292</v>
      </c>
      <c r="L315" s="16">
        <f t="shared" si="58"/>
        <v>43.330283449607649</v>
      </c>
      <c r="M315" s="35">
        <f t="shared" si="50"/>
        <v>16.637100103394577</v>
      </c>
      <c r="N315" s="17"/>
      <c r="O315" s="18">
        <f t="shared" si="51"/>
        <v>20.933061531248548</v>
      </c>
      <c r="P315" s="18"/>
      <c r="Q315" s="37">
        <f t="shared" si="52"/>
        <v>6.0532997371382027E-3</v>
      </c>
      <c r="R315" s="15">
        <f t="shared" si="62"/>
        <v>1.0043125048938841</v>
      </c>
      <c r="S315" s="15">
        <f t="shared" si="63"/>
        <v>6.4222326729063886</v>
      </c>
      <c r="T315" s="21">
        <f t="shared" si="53"/>
        <v>9.783469588933591E-2</v>
      </c>
      <c r="U315" s="21">
        <f t="shared" si="54"/>
        <v>4.8652627988323704E-3</v>
      </c>
      <c r="V315" s="21">
        <f t="shared" si="55"/>
        <v>9.2969433090503539E-2</v>
      </c>
      <c r="Y315" s="36"/>
      <c r="Z315" s="36"/>
    </row>
    <row r="316" spans="1:26" x14ac:dyDescent="0.25">
      <c r="A316" s="12">
        <v>1896.08</v>
      </c>
      <c r="B316" s="13">
        <v>3.81</v>
      </c>
      <c r="C316" s="14">
        <v>0.18329999999999999</v>
      </c>
      <c r="D316" s="13">
        <v>0.2233</v>
      </c>
      <c r="E316" s="13">
        <v>6.2796132230000001</v>
      </c>
      <c r="F316" s="14">
        <f t="shared" si="59"/>
        <v>1896.6249999999768</v>
      </c>
      <c r="G316" s="15">
        <f>G309*5/12+G321*7/12</f>
        <v>3.4833333333333334</v>
      </c>
      <c r="H316" s="14">
        <f t="shared" si="56"/>
        <v>184.86918839969456</v>
      </c>
      <c r="I316" s="14">
        <f t="shared" si="57"/>
        <v>8.8941003237963283</v>
      </c>
      <c r="J316" s="16">
        <f t="shared" si="60"/>
        <v>731.14358192632506</v>
      </c>
      <c r="K316" s="14">
        <f t="shared" si="61"/>
        <v>10.834984191509657</v>
      </c>
      <c r="L316" s="16">
        <f t="shared" si="58"/>
        <v>42.851538541771227</v>
      </c>
      <c r="M316" s="35">
        <f t="shared" si="50"/>
        <v>15.703370546226862</v>
      </c>
      <c r="N316" s="17"/>
      <c r="O316" s="18">
        <f t="shared" si="51"/>
        <v>19.764265040091715</v>
      </c>
      <c r="P316" s="18"/>
      <c r="Q316" s="37">
        <f t="shared" si="52"/>
        <v>8.5761667136348071E-3</v>
      </c>
      <c r="R316" s="15">
        <f t="shared" si="62"/>
        <v>1.0042997104444336</v>
      </c>
      <c r="S316" s="15">
        <f t="shared" si="63"/>
        <v>6.44992858273796</v>
      </c>
      <c r="T316" s="21">
        <f t="shared" si="53"/>
        <v>0.10958433281852109</v>
      </c>
      <c r="U316" s="21">
        <f t="shared" si="54"/>
        <v>2.2823428152958236E-3</v>
      </c>
      <c r="V316" s="21">
        <f t="shared" si="55"/>
        <v>0.10730199000322527</v>
      </c>
      <c r="Y316" s="36"/>
      <c r="Z316" s="36"/>
    </row>
    <row r="317" spans="1:26" x14ac:dyDescent="0.25">
      <c r="A317" s="12">
        <v>1896.09</v>
      </c>
      <c r="B317" s="13">
        <v>4.01</v>
      </c>
      <c r="C317" s="14">
        <v>0.1825</v>
      </c>
      <c r="D317" s="13">
        <v>0.22</v>
      </c>
      <c r="E317" s="13">
        <v>6.2796132230000001</v>
      </c>
      <c r="F317" s="14">
        <f t="shared" si="59"/>
        <v>1896.7083333333101</v>
      </c>
      <c r="G317" s="15">
        <f>G309*4/12+G321*8/12</f>
        <v>3.4666666666666668</v>
      </c>
      <c r="H317" s="14">
        <f t="shared" si="56"/>
        <v>194.57360773826122</v>
      </c>
      <c r="I317" s="14">
        <f t="shared" si="57"/>
        <v>8.8552826464420615</v>
      </c>
      <c r="J317" s="16">
        <f t="shared" si="60"/>
        <v>772.44231990368144</v>
      </c>
      <c r="K317" s="14">
        <f t="shared" si="61"/>
        <v>10.674861272423307</v>
      </c>
      <c r="L317" s="16">
        <f t="shared" si="58"/>
        <v>42.378381640600971</v>
      </c>
      <c r="M317" s="35">
        <f t="shared" si="50"/>
        <v>16.544339943032011</v>
      </c>
      <c r="N317" s="17"/>
      <c r="O317" s="18">
        <f t="shared" si="51"/>
        <v>20.824903901677803</v>
      </c>
      <c r="P317" s="18"/>
      <c r="Q317" s="37">
        <f t="shared" si="52"/>
        <v>5.5058693897918204E-3</v>
      </c>
      <c r="R317" s="15">
        <f t="shared" si="62"/>
        <v>1.0042869171828182</v>
      </c>
      <c r="S317" s="15">
        <f t="shared" si="63"/>
        <v>6.4776614080310093</v>
      </c>
      <c r="T317" s="21">
        <f t="shared" si="53"/>
        <v>0.10597480400938974</v>
      </c>
      <c r="U317" s="21">
        <f t="shared" si="54"/>
        <v>8.6425337500384281E-4</v>
      </c>
      <c r="V317" s="21">
        <f t="shared" si="55"/>
        <v>0.1051105506343859</v>
      </c>
      <c r="Y317" s="36"/>
      <c r="Z317" s="36"/>
    </row>
    <row r="318" spans="1:26" x14ac:dyDescent="0.25">
      <c r="A318" s="12">
        <v>1896.1</v>
      </c>
      <c r="B318" s="13">
        <v>4.0999999999999996</v>
      </c>
      <c r="C318" s="14">
        <v>0.1817</v>
      </c>
      <c r="D318" s="13">
        <v>0.2167</v>
      </c>
      <c r="E318" s="13">
        <v>6.469903306</v>
      </c>
      <c r="F318" s="14">
        <f t="shared" si="59"/>
        <v>1896.7916666666433</v>
      </c>
      <c r="G318" s="15">
        <f>G309*3/12+G321*9/12</f>
        <v>3.4499999999999997</v>
      </c>
      <c r="H318" s="14">
        <f t="shared" si="56"/>
        <v>193.08943904021925</v>
      </c>
      <c r="I318" s="14">
        <f t="shared" si="57"/>
        <v>8.5571587984409376</v>
      </c>
      <c r="J318" s="16">
        <f t="shared" si="60"/>
        <v>769.38122259970282</v>
      </c>
      <c r="K318" s="14">
        <f t="shared" si="61"/>
        <v>10.205483278052565</v>
      </c>
      <c r="L318" s="16">
        <f t="shared" si="58"/>
        <v>40.664612423745275</v>
      </c>
      <c r="M318" s="35">
        <f t="shared" si="50"/>
        <v>16.438866804725876</v>
      </c>
      <c r="N318" s="17"/>
      <c r="O318" s="18">
        <f t="shared" si="51"/>
        <v>20.692151790835606</v>
      </c>
      <c r="P318" s="18"/>
      <c r="Q318" s="37">
        <f t="shared" si="52"/>
        <v>8.9894799045272741E-3</v>
      </c>
      <c r="R318" s="15">
        <f t="shared" si="62"/>
        <v>1.0042741251105176</v>
      </c>
      <c r="S318" s="15">
        <f t="shared" si="63"/>
        <v>6.3140956089749487</v>
      </c>
      <c r="T318" s="21">
        <f t="shared" si="53"/>
        <v>0.10100257251141098</v>
      </c>
      <c r="U318" s="21">
        <f t="shared" si="54"/>
        <v>1.3565299172224599E-3</v>
      </c>
      <c r="V318" s="21">
        <f t="shared" si="55"/>
        <v>9.9646042594188522E-2</v>
      </c>
      <c r="Y318" s="36"/>
      <c r="Z318" s="36"/>
    </row>
    <row r="319" spans="1:26" x14ac:dyDescent="0.25">
      <c r="A319" s="12">
        <v>1896.11</v>
      </c>
      <c r="B319" s="13">
        <v>4.38</v>
      </c>
      <c r="C319" s="14">
        <v>0.18079999999999999</v>
      </c>
      <c r="D319" s="13">
        <v>0.21329999999999999</v>
      </c>
      <c r="E319" s="13">
        <v>6.6601933879999997</v>
      </c>
      <c r="F319" s="14">
        <f t="shared" si="59"/>
        <v>1896.8749999999766</v>
      </c>
      <c r="G319" s="15">
        <f>G309*2/12+G321*10/12</f>
        <v>3.4333333333333336</v>
      </c>
      <c r="H319" s="14">
        <f t="shared" si="56"/>
        <v>200.38246973497647</v>
      </c>
      <c r="I319" s="14">
        <f t="shared" si="57"/>
        <v>8.2714955543570188</v>
      </c>
      <c r="J319" s="16">
        <f t="shared" si="60"/>
        <v>801.18746059548039</v>
      </c>
      <c r="K319" s="14">
        <f t="shared" si="61"/>
        <v>9.7583517795594688</v>
      </c>
      <c r="L319" s="16">
        <f t="shared" si="58"/>
        <v>39.016731813930583</v>
      </c>
      <c r="M319" s="35">
        <f t="shared" si="50"/>
        <v>17.089425242371107</v>
      </c>
      <c r="N319" s="17"/>
      <c r="O319" s="18">
        <f t="shared" si="51"/>
        <v>21.5066751698362</v>
      </c>
      <c r="P319" s="18"/>
      <c r="Q319" s="37">
        <f t="shared" si="52"/>
        <v>9.6930200802203825E-3</v>
      </c>
      <c r="R319" s="15">
        <f t="shared" si="62"/>
        <v>1.0042613342290143</v>
      </c>
      <c r="S319" s="15">
        <f t="shared" si="63"/>
        <v>6.1599101502271729</v>
      </c>
      <c r="T319" s="21">
        <f t="shared" si="53"/>
        <v>9.7961073386766628E-2</v>
      </c>
      <c r="U319" s="21">
        <f t="shared" si="54"/>
        <v>2.8859980810231889E-3</v>
      </c>
      <c r="V319" s="21">
        <f t="shared" si="55"/>
        <v>9.5075075305743439E-2</v>
      </c>
      <c r="Y319" s="36"/>
      <c r="Z319" s="36"/>
    </row>
    <row r="320" spans="1:26" x14ac:dyDescent="0.25">
      <c r="A320" s="12">
        <v>1896.12</v>
      </c>
      <c r="B320" s="13">
        <v>4.22</v>
      </c>
      <c r="C320" s="14">
        <v>0.18</v>
      </c>
      <c r="D320" s="13">
        <v>0.21</v>
      </c>
      <c r="E320" s="13">
        <v>6.6601933879999997</v>
      </c>
      <c r="F320" s="14">
        <f t="shared" si="59"/>
        <v>1896.9583333333098</v>
      </c>
      <c r="G320" s="15">
        <f>G309*1/12+G321*11/12</f>
        <v>3.4166666666666665</v>
      </c>
      <c r="H320" s="14">
        <f t="shared" si="56"/>
        <v>193.06256216474898</v>
      </c>
      <c r="I320" s="14">
        <f t="shared" si="57"/>
        <v>8.2348960165058802</v>
      </c>
      <c r="J320" s="16">
        <f t="shared" si="60"/>
        <v>774.66413142051567</v>
      </c>
      <c r="K320" s="14">
        <f t="shared" si="61"/>
        <v>9.6073786859235284</v>
      </c>
      <c r="L320" s="16">
        <f t="shared" si="58"/>
        <v>38.549636871637041</v>
      </c>
      <c r="M320" s="35">
        <f t="shared" si="50"/>
        <v>16.501404180590082</v>
      </c>
      <c r="N320" s="17"/>
      <c r="O320" s="18">
        <f t="shared" si="51"/>
        <v>20.765764121097352</v>
      </c>
      <c r="P320" s="18"/>
      <c r="Q320" s="37">
        <f t="shared" si="52"/>
        <v>1.0736338168094973E-2</v>
      </c>
      <c r="R320" s="15">
        <f t="shared" si="62"/>
        <v>1.0042485445397913</v>
      </c>
      <c r="S320" s="15">
        <f t="shared" si="63"/>
        <v>6.1861595861979897</v>
      </c>
      <c r="T320" s="21">
        <f t="shared" si="53"/>
        <v>9.9856130879753868E-2</v>
      </c>
      <c r="U320" s="21">
        <f t="shared" si="54"/>
        <v>1.5242332623721655E-3</v>
      </c>
      <c r="V320" s="21">
        <f t="shared" si="55"/>
        <v>9.8331897617381703E-2</v>
      </c>
      <c r="Y320" s="36"/>
      <c r="Z320" s="36"/>
    </row>
    <row r="321" spans="1:26" x14ac:dyDescent="0.25">
      <c r="A321" s="12">
        <v>1897.01</v>
      </c>
      <c r="B321" s="13">
        <v>4.22</v>
      </c>
      <c r="C321" s="14">
        <v>0.18</v>
      </c>
      <c r="D321" s="13">
        <v>0.21829999999999999</v>
      </c>
      <c r="E321" s="13">
        <v>6.469903306</v>
      </c>
      <c r="F321" s="14">
        <f t="shared" si="59"/>
        <v>1897.0416666666431</v>
      </c>
      <c r="G321" s="15">
        <v>3.4</v>
      </c>
      <c r="H321" s="14">
        <f t="shared" si="56"/>
        <v>198.74083725603055</v>
      </c>
      <c r="I321" s="14">
        <f t="shared" si="57"/>
        <v>8.4770973237169436</v>
      </c>
      <c r="J321" s="16">
        <f t="shared" si="60"/>
        <v>800.28275950856573</v>
      </c>
      <c r="K321" s="14">
        <f t="shared" si="61"/>
        <v>10.280835254263382</v>
      </c>
      <c r="L321" s="16">
        <f t="shared" si="58"/>
        <v>41.398513365099504</v>
      </c>
      <c r="M321" s="35">
        <f t="shared" ref="M321:M384" si="64">H321/AVERAGE(K201:K320)</f>
        <v>17.026521282380546</v>
      </c>
      <c r="N321" s="17"/>
      <c r="O321" s="18">
        <f t="shared" ref="O321:O384" si="65">J321/AVERAGE(L201:L320)</f>
        <v>21.42590894619325</v>
      </c>
      <c r="P321" s="18"/>
      <c r="Q321" s="37">
        <f t="shared" ref="Q321:Q384" si="66">1/M321-(G321/100-(((E321/E201)^(1/10))-1))</f>
        <v>3.8227047514218168E-3</v>
      </c>
      <c r="R321" s="15">
        <f t="shared" si="62"/>
        <v>1.0031837326593216</v>
      </c>
      <c r="S321" s="15">
        <f t="shared" si="63"/>
        <v>6.3951594917623353</v>
      </c>
      <c r="T321" s="21">
        <f t="shared" si="53"/>
        <v>9.4677407581497564E-2</v>
      </c>
      <c r="U321" s="21">
        <f t="shared" si="54"/>
        <v>-5.916575122566492E-4</v>
      </c>
      <c r="V321" s="21">
        <f t="shared" si="55"/>
        <v>9.5269065093754213E-2</v>
      </c>
      <c r="Y321" s="36"/>
      <c r="Z321" s="36"/>
    </row>
    <row r="322" spans="1:26" x14ac:dyDescent="0.25">
      <c r="A322" s="12">
        <v>1897.02</v>
      </c>
      <c r="B322" s="13">
        <v>4.18</v>
      </c>
      <c r="C322" s="14">
        <v>0.18</v>
      </c>
      <c r="D322" s="13">
        <v>0.22670000000000001</v>
      </c>
      <c r="E322" s="13">
        <v>6.469903306</v>
      </c>
      <c r="F322" s="14">
        <f t="shared" si="59"/>
        <v>1897.1249999999764</v>
      </c>
      <c r="G322" s="15">
        <f>G321*11/12+G333*1/12</f>
        <v>3.3958333333333335</v>
      </c>
      <c r="H322" s="14">
        <f t="shared" si="56"/>
        <v>196.85703785076015</v>
      </c>
      <c r="I322" s="14">
        <f t="shared" si="57"/>
        <v>8.4770973237169436</v>
      </c>
      <c r="J322" s="16">
        <f t="shared" si="60"/>
        <v>795.54174790010279</v>
      </c>
      <c r="K322" s="14">
        <f t="shared" si="61"/>
        <v>10.676433129370174</v>
      </c>
      <c r="L322" s="16">
        <f t="shared" si="58"/>
        <v>43.145768959079739</v>
      </c>
      <c r="M322" s="35">
        <f t="shared" si="64"/>
        <v>16.894025883254088</v>
      </c>
      <c r="N322" s="17"/>
      <c r="O322" s="18">
        <f t="shared" si="65"/>
        <v>21.257060362377906</v>
      </c>
      <c r="P322" s="18"/>
      <c r="Q322" s="37">
        <f t="shared" si="66"/>
        <v>3.1669328023881879E-3</v>
      </c>
      <c r="R322" s="15">
        <f t="shared" si="62"/>
        <v>1.003180329202354</v>
      </c>
      <c r="S322" s="15">
        <f t="shared" si="63"/>
        <v>6.4155199698978285</v>
      </c>
      <c r="T322" s="21">
        <f t="shared" ref="T322:T385" si="67">(($J442/$J322)^(1/10)-1)</f>
        <v>8.9918230363277729E-2</v>
      </c>
      <c r="U322" s="21">
        <f t="shared" ref="U322:U385" si="68">(($S442/$S322)^(1/10)-1)</f>
        <v>-2.8663324199870166E-3</v>
      </c>
      <c r="V322" s="21">
        <f t="shared" ref="V322:V385" si="69">T322-U322</f>
        <v>9.2784562783264746E-2</v>
      </c>
      <c r="Y322" s="36"/>
      <c r="Z322" s="36"/>
    </row>
    <row r="323" spans="1:26" x14ac:dyDescent="0.25">
      <c r="A323" s="12">
        <v>1897.03</v>
      </c>
      <c r="B323" s="13">
        <v>4.1900000000000004</v>
      </c>
      <c r="C323" s="14">
        <v>0.18</v>
      </c>
      <c r="D323" s="13">
        <v>0.23499999999999999</v>
      </c>
      <c r="E323" s="13">
        <v>6.469903306</v>
      </c>
      <c r="F323" s="14">
        <f t="shared" si="59"/>
        <v>1897.2083333333096</v>
      </c>
      <c r="G323" s="15">
        <f>G321*10/12+G333*2/12</f>
        <v>3.3916666666666666</v>
      </c>
      <c r="H323" s="14">
        <f t="shared" si="56"/>
        <v>197.32798770207776</v>
      </c>
      <c r="I323" s="14">
        <f t="shared" si="57"/>
        <v>8.4770973237169436</v>
      </c>
      <c r="J323" s="16">
        <f t="shared" si="60"/>
        <v>800.29977270811776</v>
      </c>
      <c r="K323" s="14">
        <f t="shared" si="61"/>
        <v>11.067321505963786</v>
      </c>
      <c r="L323" s="16">
        <f t="shared" si="58"/>
        <v>44.885548111314471</v>
      </c>
      <c r="M323" s="35">
        <f t="shared" si="64"/>
        <v>16.95803071672103</v>
      </c>
      <c r="N323" s="17"/>
      <c r="O323" s="18">
        <f t="shared" si="65"/>
        <v>21.333760247196022</v>
      </c>
      <c r="P323" s="18"/>
      <c r="Q323" s="37">
        <f t="shared" si="66"/>
        <v>2.9851886508370992E-3</v>
      </c>
      <c r="R323" s="15">
        <f t="shared" si="62"/>
        <v>1.0031769257640506</v>
      </c>
      <c r="S323" s="15">
        <f t="shared" si="63"/>
        <v>6.4359234354063801</v>
      </c>
      <c r="T323" s="21">
        <f t="shared" si="67"/>
        <v>7.9641343557122601E-2</v>
      </c>
      <c r="U323" s="21">
        <f t="shared" si="68"/>
        <v>-1.9586963226663201E-3</v>
      </c>
      <c r="V323" s="21">
        <f t="shared" si="69"/>
        <v>8.1600039879788921E-2</v>
      </c>
      <c r="Y323" s="36"/>
      <c r="Z323" s="36"/>
    </row>
    <row r="324" spans="1:26" x14ac:dyDescent="0.25">
      <c r="A324" s="12">
        <v>1897.04</v>
      </c>
      <c r="B324" s="13">
        <v>4.0599999999999996</v>
      </c>
      <c r="C324" s="14">
        <v>0.18</v>
      </c>
      <c r="D324" s="13">
        <v>0.24329999999999999</v>
      </c>
      <c r="E324" s="13">
        <v>6.3747542150000003</v>
      </c>
      <c r="F324" s="14">
        <f t="shared" si="59"/>
        <v>1897.2916666666429</v>
      </c>
      <c r="G324" s="15">
        <f>G321*9/12+G333*3/12</f>
        <v>3.3874999999999997</v>
      </c>
      <c r="H324" s="14">
        <f t="shared" si="56"/>
        <v>194.05956030259279</v>
      </c>
      <c r="I324" s="14">
        <f t="shared" si="57"/>
        <v>8.6036258262233254</v>
      </c>
      <c r="J324" s="16">
        <f t="shared" si="60"/>
        <v>789.95186541968144</v>
      </c>
      <c r="K324" s="14">
        <f t="shared" si="61"/>
        <v>11.629234241778528</v>
      </c>
      <c r="L324" s="16">
        <f t="shared" si="58"/>
        <v>47.338741097686821</v>
      </c>
      <c r="M324" s="35">
        <f t="shared" si="64"/>
        <v>16.696857434734653</v>
      </c>
      <c r="N324" s="17"/>
      <c r="O324" s="18">
        <f t="shared" si="65"/>
        <v>21.001906820502306</v>
      </c>
      <c r="P324" s="18"/>
      <c r="Q324" s="37">
        <f t="shared" si="66"/>
        <v>2.501457848211229E-3</v>
      </c>
      <c r="R324" s="15">
        <f t="shared" si="62"/>
        <v>1.0031735223444171</v>
      </c>
      <c r="S324" s="15">
        <f t="shared" si="63"/>
        <v>6.5527371666161178</v>
      </c>
      <c r="T324" s="21">
        <f t="shared" si="67"/>
        <v>8.2007269588502796E-2</v>
      </c>
      <c r="U324" s="21">
        <f t="shared" si="68"/>
        <v>-3.5825129168808312E-3</v>
      </c>
      <c r="V324" s="21">
        <f t="shared" si="69"/>
        <v>8.5589782505383627E-2</v>
      </c>
      <c r="Y324" s="36"/>
      <c r="Z324" s="36"/>
    </row>
    <row r="325" spans="1:26" x14ac:dyDescent="0.25">
      <c r="A325" s="12">
        <v>1897.05</v>
      </c>
      <c r="B325" s="13">
        <v>4.08</v>
      </c>
      <c r="C325" s="14">
        <v>0.18</v>
      </c>
      <c r="D325" s="13">
        <v>0.25169999999999998</v>
      </c>
      <c r="E325" s="13">
        <v>6.2796132230000001</v>
      </c>
      <c r="F325" s="14">
        <f t="shared" si="59"/>
        <v>1897.3749999999761</v>
      </c>
      <c r="G325" s="15">
        <f>G321*8/12+G333*4/12</f>
        <v>3.3833333333333333</v>
      </c>
      <c r="H325" s="14">
        <f t="shared" si="56"/>
        <v>197.97015450675951</v>
      </c>
      <c r="I325" s="14">
        <f t="shared" si="57"/>
        <v>8.7339774047099787</v>
      </c>
      <c r="J325" s="16">
        <f t="shared" si="60"/>
        <v>808.83335207623247</v>
      </c>
      <c r="K325" s="14">
        <f t="shared" si="61"/>
        <v>12.21301173758612</v>
      </c>
      <c r="L325" s="16">
        <f t="shared" si="58"/>
        <v>49.897881058232286</v>
      </c>
      <c r="M325" s="35">
        <f t="shared" si="64"/>
        <v>17.047755129229376</v>
      </c>
      <c r="N325" s="17"/>
      <c r="O325" s="18">
        <f t="shared" si="65"/>
        <v>21.436906305372069</v>
      </c>
      <c r="P325" s="18"/>
      <c r="Q325" s="37">
        <f t="shared" si="66"/>
        <v>-1.5688683077021842E-4</v>
      </c>
      <c r="R325" s="15">
        <f t="shared" si="62"/>
        <v>1.0031701189434596</v>
      </c>
      <c r="S325" s="15">
        <f t="shared" si="63"/>
        <v>6.6731265194171119</v>
      </c>
      <c r="T325" s="21">
        <f t="shared" si="67"/>
        <v>7.3860583095227028E-2</v>
      </c>
      <c r="U325" s="21">
        <f t="shared" si="68"/>
        <v>-7.3164706692286918E-3</v>
      </c>
      <c r="V325" s="21">
        <f t="shared" si="69"/>
        <v>8.117705376445572E-2</v>
      </c>
      <c r="Y325" s="36"/>
      <c r="Z325" s="36"/>
    </row>
    <row r="326" spans="1:26" x14ac:dyDescent="0.25">
      <c r="A326" s="12">
        <v>1897.06</v>
      </c>
      <c r="B326" s="13">
        <v>4.2699999999999996</v>
      </c>
      <c r="C326" s="14">
        <v>0.18</v>
      </c>
      <c r="D326" s="13">
        <v>0.26</v>
      </c>
      <c r="E326" s="13">
        <v>6.2796132230000001</v>
      </c>
      <c r="F326" s="14">
        <f t="shared" si="59"/>
        <v>1897.4583333333094</v>
      </c>
      <c r="G326" s="15">
        <f>G321*7/12+G333*5/12</f>
        <v>3.3791666666666664</v>
      </c>
      <c r="H326" s="14">
        <f t="shared" si="56"/>
        <v>207.18935287839781</v>
      </c>
      <c r="I326" s="14">
        <f t="shared" si="57"/>
        <v>8.7339774047099787</v>
      </c>
      <c r="J326" s="16">
        <f t="shared" si="60"/>
        <v>849.47326314869031</v>
      </c>
      <c r="K326" s="14">
        <f t="shared" si="61"/>
        <v>12.615745140136635</v>
      </c>
      <c r="L326" s="16">
        <f t="shared" si="58"/>
        <v>51.724367311161473</v>
      </c>
      <c r="M326" s="35">
        <f t="shared" si="64"/>
        <v>17.850497280690597</v>
      </c>
      <c r="N326" s="17"/>
      <c r="O326" s="18">
        <f t="shared" si="65"/>
        <v>22.433196984133911</v>
      </c>
      <c r="P326" s="18"/>
      <c r="Q326" s="37">
        <f t="shared" si="66"/>
        <v>-1.5985160058095207E-3</v>
      </c>
      <c r="R326" s="15">
        <f t="shared" si="62"/>
        <v>1.0031667155611836</v>
      </c>
      <c r="S326" s="15">
        <f t="shared" si="63"/>
        <v>6.6942811242084179</v>
      </c>
      <c r="T326" s="21">
        <f t="shared" si="67"/>
        <v>6.4499910549713935E-2</v>
      </c>
      <c r="U326" s="21">
        <f t="shared" si="68"/>
        <v>-8.4858680042171342E-3</v>
      </c>
      <c r="V326" s="21">
        <f t="shared" si="69"/>
        <v>7.2985778553931069E-2</v>
      </c>
      <c r="Y326" s="36"/>
      <c r="Z326" s="36"/>
    </row>
    <row r="327" spans="1:26" x14ac:dyDescent="0.25">
      <c r="A327" s="12">
        <v>1897.07</v>
      </c>
      <c r="B327" s="13">
        <v>4.46</v>
      </c>
      <c r="C327" s="14">
        <v>0.18</v>
      </c>
      <c r="D327" s="13">
        <v>0.26829999999999998</v>
      </c>
      <c r="E327" s="13">
        <v>6.2796132230000001</v>
      </c>
      <c r="F327" s="14">
        <f t="shared" si="59"/>
        <v>1897.5416666666426</v>
      </c>
      <c r="G327" s="15">
        <f>G321*6/12+G333*6/12</f>
        <v>3.375</v>
      </c>
      <c r="H327" s="14">
        <f t="shared" si="56"/>
        <v>216.40855125003614</v>
      </c>
      <c r="I327" s="14">
        <f t="shared" si="57"/>
        <v>8.7339774047099787</v>
      </c>
      <c r="J327" s="16">
        <f t="shared" si="60"/>
        <v>890.25593737479858</v>
      </c>
      <c r="K327" s="14">
        <f t="shared" si="61"/>
        <v>13.018478542687152</v>
      </c>
      <c r="L327" s="16">
        <f t="shared" si="58"/>
        <v>53.555082510685757</v>
      </c>
      <c r="M327" s="35">
        <f t="shared" si="64"/>
        <v>18.651975755820271</v>
      </c>
      <c r="N327" s="17"/>
      <c r="O327" s="18">
        <f t="shared" si="65"/>
        <v>23.420666317964216</v>
      </c>
      <c r="P327" s="18"/>
      <c r="Q327" s="37">
        <f t="shared" si="66"/>
        <v>-2.7943487692443855E-3</v>
      </c>
      <c r="R327" s="15">
        <f t="shared" si="62"/>
        <v>1.0031633121975951</v>
      </c>
      <c r="S327" s="15">
        <f t="shared" si="63"/>
        <v>6.7154800084153869</v>
      </c>
      <c r="T327" s="21">
        <f t="shared" si="67"/>
        <v>6.3965984520001129E-2</v>
      </c>
      <c r="U327" s="21">
        <f t="shared" si="68"/>
        <v>-8.625925653494515E-3</v>
      </c>
      <c r="V327" s="21">
        <f t="shared" si="69"/>
        <v>7.2591910173495644E-2</v>
      </c>
      <c r="Y327" s="36"/>
      <c r="Z327" s="36"/>
    </row>
    <row r="328" spans="1:26" x14ac:dyDescent="0.25">
      <c r="A328" s="12">
        <v>1897.08</v>
      </c>
      <c r="B328" s="13">
        <v>4.75</v>
      </c>
      <c r="C328" s="14">
        <v>0.18</v>
      </c>
      <c r="D328" s="13">
        <v>0.2767</v>
      </c>
      <c r="E328" s="13">
        <v>6.5650523969999997</v>
      </c>
      <c r="F328" s="14">
        <f t="shared" si="59"/>
        <v>1897.6249999999759</v>
      </c>
      <c r="G328" s="15">
        <f>G321*5/12+G333*7/12</f>
        <v>3.3708333333333336</v>
      </c>
      <c r="H328" s="14">
        <f t="shared" si="56"/>
        <v>220.45901730523542</v>
      </c>
      <c r="I328" s="14">
        <f t="shared" si="57"/>
        <v>8.3542364452510256</v>
      </c>
      <c r="J328" s="16">
        <f t="shared" si="60"/>
        <v>909.78259415508137</v>
      </c>
      <c r="K328" s="14">
        <f t="shared" si="61"/>
        <v>12.842317913338661</v>
      </c>
      <c r="L328" s="16">
        <f t="shared" si="58"/>
        <v>52.997230274254946</v>
      </c>
      <c r="M328" s="35">
        <f t="shared" si="64"/>
        <v>19.006396010519428</v>
      </c>
      <c r="N328" s="17"/>
      <c r="O328" s="18">
        <f t="shared" si="65"/>
        <v>23.838146387477575</v>
      </c>
      <c r="P328" s="18"/>
      <c r="Q328" s="37">
        <f t="shared" si="66"/>
        <v>-5.7321390204539274E-4</v>
      </c>
      <c r="R328" s="15">
        <f t="shared" si="62"/>
        <v>1.0031599088526999</v>
      </c>
      <c r="S328" s="15">
        <f t="shared" si="63"/>
        <v>6.4438199924030668</v>
      </c>
      <c r="T328" s="21">
        <f t="shared" si="67"/>
        <v>5.3918740350289873E-2</v>
      </c>
      <c r="U328" s="21">
        <f t="shared" si="68"/>
        <v>-4.3480874288223115E-3</v>
      </c>
      <c r="V328" s="21">
        <f t="shared" si="69"/>
        <v>5.8266827779112185E-2</v>
      </c>
      <c r="Y328" s="36"/>
      <c r="Z328" s="36"/>
    </row>
    <row r="329" spans="1:26" x14ac:dyDescent="0.25">
      <c r="A329" s="12">
        <v>1897.09</v>
      </c>
      <c r="B329" s="13">
        <v>4.9800000000000004</v>
      </c>
      <c r="C329" s="14">
        <v>0.18</v>
      </c>
      <c r="D329" s="13">
        <v>0.28499999999999998</v>
      </c>
      <c r="E329" s="13">
        <v>6.7553424790000003</v>
      </c>
      <c r="F329" s="14">
        <f t="shared" si="59"/>
        <v>1897.7083333333092</v>
      </c>
      <c r="G329" s="15">
        <f>G321*4/12+G333*8/12</f>
        <v>3.3666666666666667</v>
      </c>
      <c r="H329" s="14">
        <f t="shared" si="56"/>
        <v>224.62310456014416</v>
      </c>
      <c r="I329" s="14">
        <f t="shared" si="57"/>
        <v>8.1189073937401481</v>
      </c>
      <c r="J329" s="16">
        <f t="shared" si="60"/>
        <v>929.75887309385587</v>
      </c>
      <c r="K329" s="14">
        <f t="shared" si="61"/>
        <v>12.854936706755234</v>
      </c>
      <c r="L329" s="16">
        <f t="shared" si="58"/>
        <v>53.209092134889325</v>
      </c>
      <c r="M329" s="35">
        <f t="shared" si="64"/>
        <v>19.372370293397786</v>
      </c>
      <c r="N329" s="17"/>
      <c r="O329" s="18">
        <f t="shared" si="65"/>
        <v>24.266748911108245</v>
      </c>
      <c r="P329" s="18"/>
      <c r="Q329" s="37">
        <f t="shared" si="66"/>
        <v>2.458461223091131E-3</v>
      </c>
      <c r="R329" s="15">
        <f t="shared" si="62"/>
        <v>1.0031565055265037</v>
      </c>
      <c r="S329" s="15">
        <f t="shared" si="63"/>
        <v>6.2820934472518903</v>
      </c>
      <c r="T329" s="21">
        <f t="shared" si="67"/>
        <v>5.1013692402144706E-2</v>
      </c>
      <c r="U329" s="21">
        <f t="shared" si="68"/>
        <v>-1.636509967011035E-3</v>
      </c>
      <c r="V329" s="21">
        <f t="shared" si="69"/>
        <v>5.2650202369155741E-2</v>
      </c>
      <c r="Y329" s="36"/>
      <c r="Z329" s="36"/>
    </row>
    <row r="330" spans="1:26" x14ac:dyDescent="0.25">
      <c r="A330" s="12">
        <v>1897.1</v>
      </c>
      <c r="B330" s="13">
        <v>4.82</v>
      </c>
      <c r="C330" s="14">
        <v>0.18</v>
      </c>
      <c r="D330" s="13">
        <v>0.29330000000000001</v>
      </c>
      <c r="E330" s="13">
        <v>6.6601933879999997</v>
      </c>
      <c r="F330" s="14">
        <f t="shared" si="59"/>
        <v>1897.7916666666424</v>
      </c>
      <c r="G330" s="15">
        <f>G321*3/12+G333*9/12</f>
        <v>3.3625000000000003</v>
      </c>
      <c r="H330" s="14">
        <f t="shared" ref="H330:H393" si="70">B330*$E$1839/E330</f>
        <v>220.51221555310192</v>
      </c>
      <c r="I330" s="14">
        <f t="shared" ref="I330:I393" si="71">C330*$E$1839/E330</f>
        <v>8.2348960165058802</v>
      </c>
      <c r="J330" s="16">
        <f t="shared" si="60"/>
        <v>915.58358793426692</v>
      </c>
      <c r="K330" s="14">
        <f t="shared" si="61"/>
        <v>13.418305564673195</v>
      </c>
      <c r="L330" s="16">
        <f t="shared" ref="L330:L393" si="72">K330*(J330/H330)</f>
        <v>55.713831191103843</v>
      </c>
      <c r="M330" s="35">
        <f t="shared" si="64"/>
        <v>19.02803122390241</v>
      </c>
      <c r="N330" s="17"/>
      <c r="O330" s="18">
        <f t="shared" si="65"/>
        <v>23.807217097742342</v>
      </c>
      <c r="P330" s="18"/>
      <c r="Q330" s="37">
        <f t="shared" si="66"/>
        <v>8.6208907337637086E-4</v>
      </c>
      <c r="R330" s="15">
        <f t="shared" si="62"/>
        <v>1.0031531022190128</v>
      </c>
      <c r="S330" s="15">
        <f t="shared" si="63"/>
        <v>6.3919536645254835</v>
      </c>
      <c r="T330" s="21">
        <f t="shared" si="67"/>
        <v>4.0080107097376194E-2</v>
      </c>
      <c r="U330" s="21">
        <f t="shared" si="68"/>
        <v>-4.2091152882934857E-3</v>
      </c>
      <c r="V330" s="21">
        <f t="shared" si="69"/>
        <v>4.428922238566968E-2</v>
      </c>
      <c r="Y330" s="36"/>
      <c r="Z330" s="36"/>
    </row>
    <row r="331" spans="1:26" x14ac:dyDescent="0.25">
      <c r="A331" s="12">
        <v>1897.11</v>
      </c>
      <c r="B331" s="13">
        <v>4.6500000000000004</v>
      </c>
      <c r="C331" s="14">
        <v>0.18</v>
      </c>
      <c r="D331" s="13">
        <v>0.30170000000000002</v>
      </c>
      <c r="E331" s="13">
        <v>6.6601933879999997</v>
      </c>
      <c r="F331" s="14">
        <f t="shared" ref="F331:F394" si="73">F330+1/12</f>
        <v>1897.8749999999757</v>
      </c>
      <c r="G331" s="15">
        <f>G321*2/12+G333*10/12</f>
        <v>3.3583333333333334</v>
      </c>
      <c r="H331" s="14">
        <f t="shared" si="70"/>
        <v>212.73481375973529</v>
      </c>
      <c r="I331" s="14">
        <f t="shared" si="71"/>
        <v>8.2348960165058802</v>
      </c>
      <c r="J331" s="16">
        <f t="shared" ref="J331:J394" si="74">J330*((H331+(I331/12))/H330)</f>
        <v>886.14054724343475</v>
      </c>
      <c r="K331" s="14">
        <f t="shared" ref="K331:K394" si="75">D331*$E$1839/E331</f>
        <v>13.802600712110138</v>
      </c>
      <c r="L331" s="16">
        <f t="shared" si="72"/>
        <v>57.49432324803103</v>
      </c>
      <c r="M331" s="35">
        <f t="shared" si="64"/>
        <v>18.358448098050211</v>
      </c>
      <c r="N331" s="17"/>
      <c r="O331" s="18">
        <f t="shared" si="65"/>
        <v>22.943021658320287</v>
      </c>
      <c r="P331" s="18"/>
      <c r="Q331" s="37">
        <f t="shared" si="66"/>
        <v>1.6591271266084631E-3</v>
      </c>
      <c r="R331" s="15">
        <f t="shared" ref="R331:R394" si="76">((G331/G332+G331/1200+((1+G332/1200)^(-119))*(1-G331/G332)))</f>
        <v>1.0031496989302324</v>
      </c>
      <c r="S331" s="15">
        <f t="shared" ref="S331:S394" si="77">S330*R330*E330/E331</f>
        <v>6.4121081478089259</v>
      </c>
      <c r="T331" s="21">
        <f t="shared" si="67"/>
        <v>4.2124194539456594E-2</v>
      </c>
      <c r="U331" s="21">
        <f t="shared" si="68"/>
        <v>-1.846661492059809E-4</v>
      </c>
      <c r="V331" s="21">
        <f t="shared" si="69"/>
        <v>4.2308860688662575E-2</v>
      </c>
      <c r="Y331" s="36"/>
      <c r="Z331" s="36"/>
    </row>
    <row r="332" spans="1:26" x14ac:dyDescent="0.25">
      <c r="A332" s="12">
        <v>1897.12</v>
      </c>
      <c r="B332" s="13">
        <v>4.75</v>
      </c>
      <c r="C332" s="14">
        <v>0.18</v>
      </c>
      <c r="D332" s="13">
        <v>0.31</v>
      </c>
      <c r="E332" s="13">
        <v>6.6601933879999997</v>
      </c>
      <c r="F332" s="14">
        <f t="shared" si="73"/>
        <v>1897.9583333333089</v>
      </c>
      <c r="G332" s="15">
        <f>G321*1/12+G333*11/12</f>
        <v>3.3541666666666665</v>
      </c>
      <c r="H332" s="14">
        <f t="shared" si="70"/>
        <v>217.30975599112745</v>
      </c>
      <c r="I332" s="14">
        <f t="shared" si="71"/>
        <v>8.2348960165058802</v>
      </c>
      <c r="J332" s="16">
        <f t="shared" si="74"/>
        <v>908.05585109999276</v>
      </c>
      <c r="K332" s="14">
        <f t="shared" si="75"/>
        <v>14.182320917315684</v>
      </c>
      <c r="L332" s="16">
        <f t="shared" si="72"/>
        <v>59.262592387578465</v>
      </c>
      <c r="M332" s="35">
        <f t="shared" si="64"/>
        <v>18.748757662525488</v>
      </c>
      <c r="N332" s="17"/>
      <c r="O332" s="18">
        <f t="shared" si="65"/>
        <v>23.401121903654321</v>
      </c>
      <c r="P332" s="18"/>
      <c r="Q332" s="37">
        <f t="shared" si="66"/>
        <v>-1.7115718291626295E-3</v>
      </c>
      <c r="R332" s="15">
        <f t="shared" si="76"/>
        <v>1.0031462956601689</v>
      </c>
      <c r="S332" s="15">
        <f t="shared" si="77"/>
        <v>6.4323043579826136</v>
      </c>
      <c r="T332" s="21">
        <f t="shared" si="67"/>
        <v>4.7616955694373075E-2</v>
      </c>
      <c r="U332" s="21">
        <f t="shared" si="68"/>
        <v>1.8350429548992242E-3</v>
      </c>
      <c r="V332" s="21">
        <f t="shared" si="69"/>
        <v>4.5781912739473851E-2</v>
      </c>
      <c r="Y332" s="36"/>
      <c r="Z332" s="36"/>
    </row>
    <row r="333" spans="1:26" x14ac:dyDescent="0.25">
      <c r="A333" s="12">
        <v>1898.01</v>
      </c>
      <c r="B333" s="13">
        <v>4.88</v>
      </c>
      <c r="C333" s="14">
        <v>0.1817</v>
      </c>
      <c r="D333" s="13">
        <v>0.31330000000000002</v>
      </c>
      <c r="E333" s="13">
        <v>6.6601933879999997</v>
      </c>
      <c r="F333" s="14">
        <f t="shared" si="73"/>
        <v>1898.0416666666422</v>
      </c>
      <c r="G333" s="15">
        <v>3.35</v>
      </c>
      <c r="H333" s="14">
        <f t="shared" si="70"/>
        <v>223.25718089193722</v>
      </c>
      <c r="I333" s="14">
        <f t="shared" si="71"/>
        <v>8.3126700344395488</v>
      </c>
      <c r="J333" s="16">
        <f t="shared" si="74"/>
        <v>935.80253313263938</v>
      </c>
      <c r="K333" s="14">
        <f t="shared" si="75"/>
        <v>14.333294010951628</v>
      </c>
      <c r="L333" s="16">
        <f t="shared" si="72"/>
        <v>60.07928967837212</v>
      </c>
      <c r="M333" s="35">
        <f t="shared" si="64"/>
        <v>19.249000021813739</v>
      </c>
      <c r="N333" s="17"/>
      <c r="O333" s="18">
        <f t="shared" si="65"/>
        <v>23.993240200753775</v>
      </c>
      <c r="P333" s="18"/>
      <c r="Q333" s="37">
        <f t="shared" si="66"/>
        <v>-4.1739014245348802E-3</v>
      </c>
      <c r="R333" s="15">
        <f t="shared" si="76"/>
        <v>1.0045491757317953</v>
      </c>
      <c r="S333" s="15">
        <f t="shared" si="77"/>
        <v>6.4525422892690196</v>
      </c>
      <c r="T333" s="21">
        <f t="shared" si="67"/>
        <v>5.0540328754758779E-2</v>
      </c>
      <c r="U333" s="21">
        <f t="shared" si="68"/>
        <v>2.8001337431431406E-3</v>
      </c>
      <c r="V333" s="21">
        <f t="shared" si="69"/>
        <v>4.7740195011615638E-2</v>
      </c>
      <c r="Y333" s="36"/>
      <c r="Z333" s="36"/>
    </row>
    <row r="334" spans="1:26" x14ac:dyDescent="0.25">
      <c r="A334" s="12">
        <v>1898.02</v>
      </c>
      <c r="B334" s="13">
        <v>4.87</v>
      </c>
      <c r="C334" s="14">
        <v>0.18329999999999999</v>
      </c>
      <c r="D334" s="13">
        <v>0.31669999999999998</v>
      </c>
      <c r="E334" s="13">
        <v>6.7553424790000003</v>
      </c>
      <c r="F334" s="14">
        <f t="shared" si="73"/>
        <v>1898.1249999999754</v>
      </c>
      <c r="G334" s="15">
        <f>G333*11/12+G345*1/12</f>
        <v>3.3291666666666666</v>
      </c>
      <c r="H334" s="14">
        <f t="shared" si="70"/>
        <v>219.66155004174738</v>
      </c>
      <c r="I334" s="14">
        <f t="shared" si="71"/>
        <v>8.2677540292920515</v>
      </c>
      <c r="J334" s="16">
        <f t="shared" si="74"/>
        <v>923.61904284896809</v>
      </c>
      <c r="K334" s="14">
        <f t="shared" si="75"/>
        <v>14.284766508875027</v>
      </c>
      <c r="L334" s="16">
        <f t="shared" si="72"/>
        <v>60.063686010321995</v>
      </c>
      <c r="M334" s="35">
        <f t="shared" si="64"/>
        <v>18.918131888002133</v>
      </c>
      <c r="N334" s="17"/>
      <c r="O334" s="18">
        <f t="shared" si="65"/>
        <v>23.551290011325118</v>
      </c>
      <c r="P334" s="18"/>
      <c r="Q334" s="37">
        <f t="shared" si="66"/>
        <v>-5.5010521342267749E-4</v>
      </c>
      <c r="R334" s="15">
        <f t="shared" si="76"/>
        <v>1.0045335421733654</v>
      </c>
      <c r="S334" s="15">
        <f t="shared" si="77"/>
        <v>6.3905984439118333</v>
      </c>
      <c r="T334" s="21">
        <f t="shared" si="67"/>
        <v>4.9745786122119329E-2</v>
      </c>
      <c r="U334" s="21">
        <f t="shared" si="68"/>
        <v>5.2770722320227836E-3</v>
      </c>
      <c r="V334" s="21">
        <f t="shared" si="69"/>
        <v>4.4468713890096545E-2</v>
      </c>
      <c r="Y334" s="36"/>
      <c r="Z334" s="36"/>
    </row>
    <row r="335" spans="1:26" x14ac:dyDescent="0.25">
      <c r="A335" s="12">
        <v>1898.03</v>
      </c>
      <c r="B335" s="13">
        <v>4.6500000000000004</v>
      </c>
      <c r="C335" s="14">
        <v>0.185</v>
      </c>
      <c r="D335" s="13">
        <v>0.32</v>
      </c>
      <c r="E335" s="13">
        <v>6.7553424790000003</v>
      </c>
      <c r="F335" s="14">
        <f t="shared" si="73"/>
        <v>1898.2083333333087</v>
      </c>
      <c r="G335" s="15">
        <f>G333*10/12+G345*2/12</f>
        <v>3.3083333333333331</v>
      </c>
      <c r="H335" s="14">
        <f t="shared" si="70"/>
        <v>209.73844100495384</v>
      </c>
      <c r="I335" s="14">
        <f t="shared" si="71"/>
        <v>8.34443259912182</v>
      </c>
      <c r="J335" s="16">
        <f t="shared" si="74"/>
        <v>884.81882467316007</v>
      </c>
      <c r="K335" s="14">
        <f t="shared" si="75"/>
        <v>14.433613144426932</v>
      </c>
      <c r="L335" s="16">
        <f t="shared" si="72"/>
        <v>60.890757826970159</v>
      </c>
      <c r="M335" s="35">
        <f t="shared" si="64"/>
        <v>18.042174923468668</v>
      </c>
      <c r="N335" s="17"/>
      <c r="O335" s="18">
        <f t="shared" si="65"/>
        <v>22.437784146714705</v>
      </c>
      <c r="P335" s="18"/>
      <c r="Q335" s="37">
        <f t="shared" si="66"/>
        <v>2.2245766228676661E-3</v>
      </c>
      <c r="R335" s="15">
        <f t="shared" si="76"/>
        <v>1.0045179109625422</v>
      </c>
      <c r="S335" s="15">
        <f t="shared" si="77"/>
        <v>6.4195704914703509</v>
      </c>
      <c r="T335" s="21">
        <f t="shared" si="67"/>
        <v>5.904693624113766E-2</v>
      </c>
      <c r="U335" s="21">
        <f t="shared" si="68"/>
        <v>5.2208557343700335E-3</v>
      </c>
      <c r="V335" s="21">
        <f t="shared" si="69"/>
        <v>5.3826080506767626E-2</v>
      </c>
      <c r="Y335" s="36"/>
      <c r="Z335" s="36"/>
    </row>
    <row r="336" spans="1:26" x14ac:dyDescent="0.25">
      <c r="A336" s="12">
        <v>1898.04</v>
      </c>
      <c r="B336" s="13">
        <v>4.57</v>
      </c>
      <c r="C336" s="14">
        <v>0.1867</v>
      </c>
      <c r="D336" s="13">
        <v>0.32329999999999998</v>
      </c>
      <c r="E336" s="13">
        <v>6.7553424790000003</v>
      </c>
      <c r="F336" s="14">
        <f t="shared" si="73"/>
        <v>1898.291666666642</v>
      </c>
      <c r="G336" s="15">
        <f>G333*9/12+G345*3/12</f>
        <v>3.2875000000000001</v>
      </c>
      <c r="H336" s="14">
        <f t="shared" si="70"/>
        <v>206.13003771884712</v>
      </c>
      <c r="I336" s="14">
        <f t="shared" si="71"/>
        <v>8.4211111689515867</v>
      </c>
      <c r="J336" s="16">
        <f t="shared" si="74"/>
        <v>872.55663117639028</v>
      </c>
      <c r="K336" s="14">
        <f t="shared" si="75"/>
        <v>14.582459779978832</v>
      </c>
      <c r="L336" s="16">
        <f t="shared" si="72"/>
        <v>61.728131041428213</v>
      </c>
      <c r="M336" s="35">
        <f t="shared" si="64"/>
        <v>17.70508942641176</v>
      </c>
      <c r="N336" s="17"/>
      <c r="O336" s="18">
        <f t="shared" si="65"/>
        <v>21.998739622916421</v>
      </c>
      <c r="P336" s="18"/>
      <c r="Q336" s="37">
        <f t="shared" si="66"/>
        <v>4.6218682354494736E-3</v>
      </c>
      <c r="R336" s="15">
        <f t="shared" si="76"/>
        <v>1.0045022821029856</v>
      </c>
      <c r="S336" s="15">
        <f t="shared" si="77"/>
        <v>6.448573539368577</v>
      </c>
      <c r="T336" s="21">
        <f t="shared" si="67"/>
        <v>6.544798558744569E-2</v>
      </c>
      <c r="U336" s="21">
        <f t="shared" si="68"/>
        <v>4.0551665059966879E-3</v>
      </c>
      <c r="V336" s="21">
        <f t="shared" si="69"/>
        <v>6.1392819081449002E-2</v>
      </c>
      <c r="Y336" s="36"/>
      <c r="Z336" s="36"/>
    </row>
    <row r="337" spans="1:26" x14ac:dyDescent="0.25">
      <c r="A337" s="12">
        <v>1898.05</v>
      </c>
      <c r="B337" s="13">
        <v>4.87</v>
      </c>
      <c r="C337" s="14">
        <v>0.1883</v>
      </c>
      <c r="D337" s="13">
        <v>0.32669999999999999</v>
      </c>
      <c r="E337" s="13">
        <v>7.2310717359999996</v>
      </c>
      <c r="F337" s="14">
        <f t="shared" si="73"/>
        <v>1898.3749999999752</v>
      </c>
      <c r="G337" s="15">
        <f>G333*8/12+G345*4/12</f>
        <v>3.2666666666666666</v>
      </c>
      <c r="H337" s="14">
        <f t="shared" si="70"/>
        <v>205.21010635428169</v>
      </c>
      <c r="I337" s="14">
        <f t="shared" si="71"/>
        <v>7.934509861706621</v>
      </c>
      <c r="J337" s="16">
        <f t="shared" si="74"/>
        <v>871.46144979495216</v>
      </c>
      <c r="K337" s="14">
        <f t="shared" si="75"/>
        <v>13.766353541261566</v>
      </c>
      <c r="L337" s="16">
        <f t="shared" si="72"/>
        <v>58.461284527312287</v>
      </c>
      <c r="M337" s="35">
        <f t="shared" si="64"/>
        <v>17.595635274512805</v>
      </c>
      <c r="N337" s="17"/>
      <c r="O337" s="18">
        <f t="shared" si="65"/>
        <v>21.839402613257288</v>
      </c>
      <c r="P337" s="18"/>
      <c r="Q337" s="37">
        <f t="shared" si="66"/>
        <v>1.3036233662140309E-2</v>
      </c>
      <c r="R337" s="15">
        <f t="shared" si="76"/>
        <v>1.0044866555983616</v>
      </c>
      <c r="S337" s="15">
        <f t="shared" si="77"/>
        <v>6.0514477276894061</v>
      </c>
      <c r="T337" s="21">
        <f t="shared" si="67"/>
        <v>7.1681452138368851E-2</v>
      </c>
      <c r="U337" s="21">
        <f t="shared" si="68"/>
        <v>1.085656649906297E-2</v>
      </c>
      <c r="V337" s="21">
        <f t="shared" si="69"/>
        <v>6.0824885639305881E-2</v>
      </c>
      <c r="Y337" s="36"/>
      <c r="Z337" s="36"/>
    </row>
    <row r="338" spans="1:26" x14ac:dyDescent="0.25">
      <c r="A338" s="12">
        <v>1898.06</v>
      </c>
      <c r="B338" s="13">
        <v>5.0599999999999996</v>
      </c>
      <c r="C338" s="14">
        <v>0.19</v>
      </c>
      <c r="D338" s="13">
        <v>0.33</v>
      </c>
      <c r="E338" s="13">
        <v>6.7553424790000003</v>
      </c>
      <c r="F338" s="14">
        <f t="shared" si="73"/>
        <v>1898.4583333333085</v>
      </c>
      <c r="G338" s="15">
        <f>G333*7/12+G345*5/12</f>
        <v>3.2458333333333336</v>
      </c>
      <c r="H338" s="14">
        <f t="shared" si="70"/>
        <v>228.23150784625085</v>
      </c>
      <c r="I338" s="14">
        <f t="shared" si="71"/>
        <v>8.5699578045034901</v>
      </c>
      <c r="J338" s="16">
        <f t="shared" si="74"/>
        <v>972.25877377863867</v>
      </c>
      <c r="K338" s="14">
        <f t="shared" si="75"/>
        <v>14.884663555190272</v>
      </c>
      <c r="L338" s="16">
        <f t="shared" si="72"/>
        <v>63.408180898606872</v>
      </c>
      <c r="M338" s="35">
        <f t="shared" si="64"/>
        <v>19.54481748054798</v>
      </c>
      <c r="N338" s="17"/>
      <c r="O338" s="18">
        <f t="shared" si="65"/>
        <v>24.234946843797818</v>
      </c>
      <c r="P338" s="18"/>
      <c r="Q338" s="37">
        <f t="shared" si="66"/>
        <v>2.0330445972530156E-3</v>
      </c>
      <c r="R338" s="15">
        <f t="shared" si="76"/>
        <v>1.0044710314523426</v>
      </c>
      <c r="S338" s="15">
        <f t="shared" si="77"/>
        <v>6.5066696275820988</v>
      </c>
      <c r="T338" s="21">
        <f t="shared" si="67"/>
        <v>6.0639336238851538E-2</v>
      </c>
      <c r="U338" s="21">
        <f t="shared" si="68"/>
        <v>3.9470258323308638E-3</v>
      </c>
      <c r="V338" s="21">
        <f t="shared" si="69"/>
        <v>5.6692310406520674E-2</v>
      </c>
      <c r="Y338" s="36"/>
      <c r="Z338" s="36"/>
    </row>
    <row r="339" spans="1:26" x14ac:dyDescent="0.25">
      <c r="A339" s="12">
        <v>1898.07</v>
      </c>
      <c r="B339" s="13">
        <v>5.08</v>
      </c>
      <c r="C339" s="14">
        <v>0.19170000000000001</v>
      </c>
      <c r="D339" s="13">
        <v>0.33329999999999999</v>
      </c>
      <c r="E339" s="13">
        <v>6.6601933879999997</v>
      </c>
      <c r="F339" s="14">
        <f t="shared" si="73"/>
        <v>1898.5416666666417</v>
      </c>
      <c r="G339" s="15">
        <f>G333*6/12+G345*6/12</f>
        <v>3.2250000000000001</v>
      </c>
      <c r="H339" s="14">
        <f t="shared" si="70"/>
        <v>232.40706535472154</v>
      </c>
      <c r="I339" s="14">
        <f t="shared" si="71"/>
        <v>8.7701642575787648</v>
      </c>
      <c r="J339" s="16">
        <f t="shared" si="74"/>
        <v>993.15989692746643</v>
      </c>
      <c r="K339" s="14">
        <f t="shared" si="75"/>
        <v>15.248282457230058</v>
      </c>
      <c r="L339" s="16">
        <f t="shared" si="72"/>
        <v>65.161455442111134</v>
      </c>
      <c r="M339" s="35">
        <f t="shared" si="64"/>
        <v>19.858943014167295</v>
      </c>
      <c r="N339" s="17"/>
      <c r="O339" s="18">
        <f t="shared" si="65"/>
        <v>24.597156500082178</v>
      </c>
      <c r="P339" s="18"/>
      <c r="Q339" s="37">
        <f t="shared" si="66"/>
        <v>-1.1232274275903981E-3</v>
      </c>
      <c r="R339" s="15">
        <f t="shared" si="76"/>
        <v>1.0044554096686071</v>
      </c>
      <c r="S339" s="15">
        <f t="shared" si="77"/>
        <v>6.6291325749157366</v>
      </c>
      <c r="T339" s="21">
        <f t="shared" si="67"/>
        <v>6.1505967617123236E-2</v>
      </c>
      <c r="U339" s="21">
        <f t="shared" si="68"/>
        <v>1.3759423335382159E-3</v>
      </c>
      <c r="V339" s="21">
        <f t="shared" si="69"/>
        <v>6.013002528358502E-2</v>
      </c>
      <c r="Y339" s="36"/>
      <c r="Z339" s="36"/>
    </row>
    <row r="340" spans="1:26" x14ac:dyDescent="0.25">
      <c r="A340" s="12">
        <v>1898.08</v>
      </c>
      <c r="B340" s="13">
        <v>5.27</v>
      </c>
      <c r="C340" s="14">
        <v>0.1933</v>
      </c>
      <c r="D340" s="13">
        <v>0.3367</v>
      </c>
      <c r="E340" s="13">
        <v>6.6601933879999997</v>
      </c>
      <c r="F340" s="14">
        <f t="shared" si="73"/>
        <v>1898.624999999975</v>
      </c>
      <c r="G340" s="15">
        <f>G333*5/12+G345*7/12</f>
        <v>3.2041666666666666</v>
      </c>
      <c r="H340" s="14">
        <f t="shared" si="70"/>
        <v>241.09945559436662</v>
      </c>
      <c r="I340" s="14">
        <f t="shared" si="71"/>
        <v>8.8433633332810384</v>
      </c>
      <c r="J340" s="16">
        <f t="shared" si="74"/>
        <v>1033.4548833623533</v>
      </c>
      <c r="K340" s="14">
        <f t="shared" si="75"/>
        <v>15.40383049309739</v>
      </c>
      <c r="L340" s="16">
        <f t="shared" si="72"/>
        <v>66.027373667571979</v>
      </c>
      <c r="M340" s="35">
        <f t="shared" si="64"/>
        <v>20.544915179153275</v>
      </c>
      <c r="N340" s="17"/>
      <c r="O340" s="18">
        <f t="shared" si="65"/>
        <v>25.417053562570189</v>
      </c>
      <c r="P340" s="18"/>
      <c r="Q340" s="37">
        <f t="shared" si="66"/>
        <v>-2.5961971848833393E-3</v>
      </c>
      <c r="R340" s="15">
        <f t="shared" si="76"/>
        <v>1.0044397902508402</v>
      </c>
      <c r="S340" s="15">
        <f t="shared" si="77"/>
        <v>6.6586680762844948</v>
      </c>
      <c r="T340" s="21">
        <f t="shared" si="67"/>
        <v>6.2188029845567705E-2</v>
      </c>
      <c r="U340" s="21">
        <f t="shared" si="68"/>
        <v>1.3240844829440768E-3</v>
      </c>
      <c r="V340" s="21">
        <f t="shared" si="69"/>
        <v>6.0863945362623628E-2</v>
      </c>
      <c r="Y340" s="36"/>
      <c r="Z340" s="36"/>
    </row>
    <row r="341" spans="1:26" x14ac:dyDescent="0.25">
      <c r="A341" s="12">
        <v>1898.09</v>
      </c>
      <c r="B341" s="13">
        <v>5.26</v>
      </c>
      <c r="C341" s="14">
        <v>0.19500000000000001</v>
      </c>
      <c r="D341" s="13">
        <v>0.34</v>
      </c>
      <c r="E341" s="13">
        <v>6.6601933879999997</v>
      </c>
      <c r="F341" s="14">
        <f t="shared" si="73"/>
        <v>1898.7083333333082</v>
      </c>
      <c r="G341" s="15">
        <f>G333*4/12+G345*8/12</f>
        <v>3.1833333333333336</v>
      </c>
      <c r="H341" s="14">
        <f t="shared" si="70"/>
        <v>240.64196137122741</v>
      </c>
      <c r="I341" s="14">
        <f t="shared" si="71"/>
        <v>8.9211373512147052</v>
      </c>
      <c r="J341" s="16">
        <f t="shared" si="74"/>
        <v>1034.6805177116919</v>
      </c>
      <c r="K341" s="14">
        <f t="shared" si="75"/>
        <v>15.554803586733334</v>
      </c>
      <c r="L341" s="16">
        <f t="shared" si="72"/>
        <v>66.880489738018127</v>
      </c>
      <c r="M341" s="35">
        <f t="shared" si="64"/>
        <v>20.442732862691294</v>
      </c>
      <c r="N341" s="17"/>
      <c r="O341" s="18">
        <f t="shared" si="65"/>
        <v>25.263043091810609</v>
      </c>
      <c r="P341" s="18"/>
      <c r="Q341" s="37">
        <f t="shared" si="66"/>
        <v>-2.1445692694496421E-3</v>
      </c>
      <c r="R341" s="15">
        <f t="shared" si="76"/>
        <v>1.0044241732027328</v>
      </c>
      <c r="S341" s="15">
        <f t="shared" si="77"/>
        <v>6.6882311658931632</v>
      </c>
      <c r="T341" s="21">
        <f t="shared" si="67"/>
        <v>6.1342048655665504E-2</v>
      </c>
      <c r="U341" s="21">
        <f t="shared" si="68"/>
        <v>1.2730567834109419E-3</v>
      </c>
      <c r="V341" s="21">
        <f t="shared" si="69"/>
        <v>6.0068991872254562E-2</v>
      </c>
      <c r="Y341" s="36"/>
      <c r="Z341" s="36"/>
    </row>
    <row r="342" spans="1:26" x14ac:dyDescent="0.25">
      <c r="A342" s="12">
        <v>1898.1</v>
      </c>
      <c r="B342" s="13">
        <v>5.15</v>
      </c>
      <c r="C342" s="14">
        <v>0.19670000000000001</v>
      </c>
      <c r="D342" s="13">
        <v>0.34329999999999999</v>
      </c>
      <c r="E342" s="13">
        <v>6.6601933879999997</v>
      </c>
      <c r="F342" s="14">
        <f t="shared" si="73"/>
        <v>1898.7916666666415</v>
      </c>
      <c r="G342" s="15">
        <f>G333*3/12+G345*9/12</f>
        <v>3.1625000000000001</v>
      </c>
      <c r="H342" s="14">
        <f t="shared" si="70"/>
        <v>235.60952491669607</v>
      </c>
      <c r="I342" s="14">
        <f t="shared" si="71"/>
        <v>8.998911369148372</v>
      </c>
      <c r="J342" s="16">
        <f t="shared" si="74"/>
        <v>1016.2670730737715</v>
      </c>
      <c r="K342" s="14">
        <f t="shared" si="75"/>
        <v>15.705776680369272</v>
      </c>
      <c r="L342" s="16">
        <f t="shared" si="72"/>
        <v>67.744560424509856</v>
      </c>
      <c r="M342" s="35">
        <f t="shared" si="64"/>
        <v>19.947199825773648</v>
      </c>
      <c r="N342" s="17"/>
      <c r="O342" s="18">
        <f t="shared" si="65"/>
        <v>24.627181229803458</v>
      </c>
      <c r="P342" s="18"/>
      <c r="Q342" s="37">
        <f t="shared" si="66"/>
        <v>-1.8673158147901811E-3</v>
      </c>
      <c r="R342" s="15">
        <f t="shared" si="76"/>
        <v>1.0044085585279816</v>
      </c>
      <c r="S342" s="15">
        <f t="shared" si="77"/>
        <v>6.7178210589909906</v>
      </c>
      <c r="T342" s="21">
        <f t="shared" si="67"/>
        <v>6.3829341572826603E-2</v>
      </c>
      <c r="U342" s="21">
        <f t="shared" si="68"/>
        <v>1.4172668657530529E-4</v>
      </c>
      <c r="V342" s="21">
        <f t="shared" si="69"/>
        <v>6.3687614886251298E-2</v>
      </c>
      <c r="Y342" s="36"/>
      <c r="Z342" s="36"/>
    </row>
    <row r="343" spans="1:26" x14ac:dyDescent="0.25">
      <c r="A343" s="12">
        <v>1898.11</v>
      </c>
      <c r="B343" s="13">
        <v>5.32</v>
      </c>
      <c r="C343" s="14">
        <v>0.1983</v>
      </c>
      <c r="D343" s="13">
        <v>0.34670000000000001</v>
      </c>
      <c r="E343" s="13">
        <v>6.6601933879999997</v>
      </c>
      <c r="F343" s="14">
        <f t="shared" si="73"/>
        <v>1898.8749999999748</v>
      </c>
      <c r="G343" s="15">
        <f>G333*2/12+G345*10/12</f>
        <v>3.1416666666666666</v>
      </c>
      <c r="H343" s="14">
        <f t="shared" si="70"/>
        <v>243.38692671006274</v>
      </c>
      <c r="I343" s="14">
        <f t="shared" si="71"/>
        <v>9.0721104448506455</v>
      </c>
      <c r="J343" s="16">
        <f t="shared" si="74"/>
        <v>1053.0746877932054</v>
      </c>
      <c r="K343" s="14">
        <f t="shared" si="75"/>
        <v>15.861324716236608</v>
      </c>
      <c r="L343" s="16">
        <f t="shared" si="72"/>
        <v>68.628006439455689</v>
      </c>
      <c r="M343" s="35">
        <f t="shared" si="64"/>
        <v>20.527416324811288</v>
      </c>
      <c r="N343" s="17"/>
      <c r="O343" s="18">
        <f t="shared" si="65"/>
        <v>25.319043685503789</v>
      </c>
      <c r="P343" s="18"/>
      <c r="Q343" s="37">
        <f t="shared" si="66"/>
        <v>-4.2081023515611674E-3</v>
      </c>
      <c r="R343" s="15">
        <f t="shared" si="76"/>
        <v>1.0043929462302907</v>
      </c>
      <c r="S343" s="15">
        <f t="shared" si="77"/>
        <v>6.74743696631006</v>
      </c>
      <c r="T343" s="21">
        <f t="shared" si="67"/>
        <v>6.6283648972159881E-2</v>
      </c>
      <c r="U343" s="21">
        <f t="shared" si="68"/>
        <v>-9.7686806646923863E-4</v>
      </c>
      <c r="V343" s="21">
        <f t="shared" si="69"/>
        <v>6.726051703862912E-2</v>
      </c>
      <c r="Y343" s="36"/>
      <c r="Z343" s="36"/>
    </row>
    <row r="344" spans="1:26" x14ac:dyDescent="0.25">
      <c r="A344" s="12">
        <v>1898.12</v>
      </c>
      <c r="B344" s="13">
        <v>5.65</v>
      </c>
      <c r="C344" s="14">
        <v>0.2</v>
      </c>
      <c r="D344" s="13">
        <v>0.35</v>
      </c>
      <c r="E344" s="13">
        <v>6.7553424790000003</v>
      </c>
      <c r="F344" s="14">
        <f t="shared" si="73"/>
        <v>1898.958333333308</v>
      </c>
      <c r="G344" s="15">
        <f>G333*1/12+G345*11/12</f>
        <v>3.1208333333333336</v>
      </c>
      <c r="H344" s="14">
        <f t="shared" si="70"/>
        <v>254.84348208128802</v>
      </c>
      <c r="I344" s="14">
        <f t="shared" si="71"/>
        <v>9.0210082152668321</v>
      </c>
      <c r="J344" s="16">
        <f t="shared" si="74"/>
        <v>1105.8969912012399</v>
      </c>
      <c r="K344" s="14">
        <f t="shared" si="75"/>
        <v>15.786764376716954</v>
      </c>
      <c r="L344" s="16">
        <f t="shared" si="72"/>
        <v>68.50689326025379</v>
      </c>
      <c r="M344" s="35">
        <f t="shared" si="64"/>
        <v>21.403631985448172</v>
      </c>
      <c r="N344" s="17"/>
      <c r="O344" s="18">
        <f t="shared" si="65"/>
        <v>26.371858460631444</v>
      </c>
      <c r="P344" s="18"/>
      <c r="Q344" s="37">
        <f t="shared" si="66"/>
        <v>-4.6050711802030839E-3</v>
      </c>
      <c r="R344" s="15">
        <f t="shared" si="76"/>
        <v>1.0043773363133697</v>
      </c>
      <c r="S344" s="15">
        <f t="shared" si="77"/>
        <v>6.6816228566601144</v>
      </c>
      <c r="T344" s="21">
        <f t="shared" si="67"/>
        <v>6.2723425576802327E-2</v>
      </c>
      <c r="U344" s="21">
        <f t="shared" si="68"/>
        <v>-6.6552271536934882E-4</v>
      </c>
      <c r="V344" s="21">
        <f t="shared" si="69"/>
        <v>6.3388948292171676E-2</v>
      </c>
      <c r="Y344" s="36"/>
      <c r="Z344" s="36"/>
    </row>
    <row r="345" spans="1:26" x14ac:dyDescent="0.25">
      <c r="A345" s="12">
        <v>1899.01</v>
      </c>
      <c r="B345" s="13">
        <v>6.08</v>
      </c>
      <c r="C345" s="14">
        <v>0.20080000000000001</v>
      </c>
      <c r="D345" s="13">
        <v>0.36080000000000001</v>
      </c>
      <c r="E345" s="13">
        <v>6.7553424790000003</v>
      </c>
      <c r="F345" s="14">
        <f t="shared" si="73"/>
        <v>1899.0416666666413</v>
      </c>
      <c r="G345" s="15">
        <v>3.1</v>
      </c>
      <c r="H345" s="14">
        <f t="shared" si="70"/>
        <v>274.23864974411168</v>
      </c>
      <c r="I345" s="14">
        <f t="shared" si="71"/>
        <v>9.0570922481278995</v>
      </c>
      <c r="J345" s="16">
        <f t="shared" si="74"/>
        <v>1193.3378848654227</v>
      </c>
      <c r="K345" s="14">
        <f t="shared" si="75"/>
        <v>16.273898820341365</v>
      </c>
      <c r="L345" s="16">
        <f t="shared" si="72"/>
        <v>70.815182378198102</v>
      </c>
      <c r="M345" s="35">
        <f t="shared" si="64"/>
        <v>22.932807416487169</v>
      </c>
      <c r="N345" s="17"/>
      <c r="O345" s="18">
        <f t="shared" si="65"/>
        <v>28.222949576087579</v>
      </c>
      <c r="P345" s="18"/>
      <c r="Q345" s="37">
        <f t="shared" si="66"/>
        <v>-4.0674292764648276E-3</v>
      </c>
      <c r="R345" s="15">
        <f t="shared" si="76"/>
        <v>1.0022280750454438</v>
      </c>
      <c r="S345" s="15">
        <f t="shared" si="77"/>
        <v>6.7108705670228135</v>
      </c>
      <c r="T345" s="21">
        <f t="shared" si="67"/>
        <v>5.6525293120711639E-2</v>
      </c>
      <c r="U345" s="21">
        <f t="shared" si="68"/>
        <v>3.4508758039986098E-4</v>
      </c>
      <c r="V345" s="21">
        <f t="shared" si="69"/>
        <v>5.6180205540311778E-2</v>
      </c>
      <c r="Y345" s="36"/>
      <c r="Z345" s="36"/>
    </row>
    <row r="346" spans="1:26" x14ac:dyDescent="0.25">
      <c r="A346" s="12">
        <v>1899.02</v>
      </c>
      <c r="B346" s="13">
        <v>6.31</v>
      </c>
      <c r="C346" s="14">
        <v>0.20169999999999999</v>
      </c>
      <c r="D346" s="13">
        <v>0.37169999999999997</v>
      </c>
      <c r="E346" s="13">
        <v>6.9456325620000001</v>
      </c>
      <c r="F346" s="14">
        <f t="shared" si="73"/>
        <v>1899.1249999999745</v>
      </c>
      <c r="G346" s="15">
        <f>G345*11/12+G357*1/12</f>
        <v>3.104166666666667</v>
      </c>
      <c r="H346" s="14">
        <f t="shared" si="70"/>
        <v>276.81524797596978</v>
      </c>
      <c r="I346" s="14">
        <f t="shared" si="71"/>
        <v>8.8484366904521554</v>
      </c>
      <c r="J346" s="16">
        <f t="shared" si="74"/>
        <v>1207.7584762550371</v>
      </c>
      <c r="K346" s="14">
        <f t="shared" si="75"/>
        <v>16.306216746857046</v>
      </c>
      <c r="L346" s="16">
        <f t="shared" si="72"/>
        <v>71.144821810459149</v>
      </c>
      <c r="M346" s="35">
        <f t="shared" si="64"/>
        <v>23.048117549980191</v>
      </c>
      <c r="N346" s="17"/>
      <c r="O346" s="18">
        <f t="shared" si="65"/>
        <v>28.325993069592702</v>
      </c>
      <c r="P346" s="18"/>
      <c r="Q346" s="37">
        <f t="shared" si="66"/>
        <v>-4.1025988703932703E-4</v>
      </c>
      <c r="R346" s="15">
        <f t="shared" si="76"/>
        <v>1.0022316173344918</v>
      </c>
      <c r="S346" s="15">
        <f t="shared" si="77"/>
        <v>6.5415549514418974</v>
      </c>
      <c r="T346" s="21">
        <f t="shared" si="67"/>
        <v>5.1479835829899345E-2</v>
      </c>
      <c r="U346" s="21">
        <f t="shared" si="68"/>
        <v>2.0539182052696781E-3</v>
      </c>
      <c r="V346" s="21">
        <f t="shared" si="69"/>
        <v>4.9425917624629667E-2</v>
      </c>
      <c r="Y346" s="36"/>
      <c r="Z346" s="36"/>
    </row>
    <row r="347" spans="1:26" x14ac:dyDescent="0.25">
      <c r="A347" s="12">
        <v>1899.03</v>
      </c>
      <c r="B347" s="13">
        <v>6.4</v>
      </c>
      <c r="C347" s="14">
        <v>0.20250000000000001</v>
      </c>
      <c r="D347" s="13">
        <v>0.38250000000000001</v>
      </c>
      <c r="E347" s="13">
        <v>6.9456325620000001</v>
      </c>
      <c r="F347" s="14">
        <f t="shared" si="73"/>
        <v>1899.2083333333078</v>
      </c>
      <c r="G347" s="15">
        <f>G345*10/12+G357*2/12</f>
        <v>3.1083333333333334</v>
      </c>
      <c r="H347" s="14">
        <f t="shared" si="70"/>
        <v>280.76348447641942</v>
      </c>
      <c r="I347" s="14">
        <f t="shared" si="71"/>
        <v>8.8835321260117084</v>
      </c>
      <c r="J347" s="16">
        <f t="shared" si="74"/>
        <v>1228.2147658191823</v>
      </c>
      <c r="K347" s="14">
        <f t="shared" si="75"/>
        <v>16.780005126911004</v>
      </c>
      <c r="L347" s="16">
        <f t="shared" si="72"/>
        <v>73.405023113412057</v>
      </c>
      <c r="M347" s="35">
        <f t="shared" si="64"/>
        <v>23.279682245508717</v>
      </c>
      <c r="N347" s="17"/>
      <c r="O347" s="18">
        <f t="shared" si="65"/>
        <v>28.570389684667145</v>
      </c>
      <c r="P347" s="18"/>
      <c r="Q347" s="37">
        <f t="shared" si="66"/>
        <v>3.1393768145795281E-4</v>
      </c>
      <c r="R347" s="15">
        <f t="shared" si="76"/>
        <v>1.0022351596044756</v>
      </c>
      <c r="S347" s="15">
        <f t="shared" si="77"/>
        <v>6.5561531988660651</v>
      </c>
      <c r="T347" s="21">
        <f t="shared" si="67"/>
        <v>5.1539949525162276E-2</v>
      </c>
      <c r="U347" s="21">
        <f t="shared" si="68"/>
        <v>2.0419155161419678E-3</v>
      </c>
      <c r="V347" s="21">
        <f t="shared" si="69"/>
        <v>4.9498034009020309E-2</v>
      </c>
      <c r="Y347" s="36"/>
      <c r="Z347" s="36"/>
    </row>
    <row r="348" spans="1:26" x14ac:dyDescent="0.25">
      <c r="A348" s="12">
        <v>1899.04</v>
      </c>
      <c r="B348" s="13">
        <v>6.48</v>
      </c>
      <c r="C348" s="14">
        <v>0.20330000000000001</v>
      </c>
      <c r="D348" s="13">
        <v>0.39329999999999998</v>
      </c>
      <c r="E348" s="13">
        <v>7.0407735540000003</v>
      </c>
      <c r="F348" s="14">
        <f t="shared" si="73"/>
        <v>1899.291666666641</v>
      </c>
      <c r="G348" s="15">
        <f>G345*9/12+G357*3/12</f>
        <v>3.1125000000000003</v>
      </c>
      <c r="H348" s="14">
        <f t="shared" si="70"/>
        <v>280.43168621411968</v>
      </c>
      <c r="I348" s="14">
        <f t="shared" si="71"/>
        <v>8.7981113900201446</v>
      </c>
      <c r="J348" s="16">
        <f t="shared" si="74"/>
        <v>1229.97061381559</v>
      </c>
      <c r="K348" s="14">
        <f t="shared" si="75"/>
        <v>17.020645399384762</v>
      </c>
      <c r="L348" s="16">
        <f t="shared" si="72"/>
        <v>74.652383088529561</v>
      </c>
      <c r="M348" s="35">
        <f t="shared" si="64"/>
        <v>23.152421525686481</v>
      </c>
      <c r="N348" s="17"/>
      <c r="O348" s="18">
        <f t="shared" si="65"/>
        <v>28.371517887505863</v>
      </c>
      <c r="P348" s="18"/>
      <c r="Q348" s="37">
        <f t="shared" si="66"/>
        <v>1.854073264290157E-3</v>
      </c>
      <c r="R348" s="15">
        <f t="shared" si="76"/>
        <v>1.0022387018554013</v>
      </c>
      <c r="S348" s="15">
        <f t="shared" si="77"/>
        <v>6.4820168448711808</v>
      </c>
      <c r="T348" s="21">
        <f t="shared" si="67"/>
        <v>5.4203418157947603E-2</v>
      </c>
      <c r="U348" s="21">
        <f t="shared" si="68"/>
        <v>1.3069980447215634E-3</v>
      </c>
      <c r="V348" s="21">
        <f t="shared" si="69"/>
        <v>5.2896420113226039E-2</v>
      </c>
      <c r="Y348" s="36"/>
      <c r="Z348" s="36"/>
    </row>
    <row r="349" spans="1:26" x14ac:dyDescent="0.25">
      <c r="A349" s="12">
        <v>1899.05</v>
      </c>
      <c r="B349" s="13">
        <v>6.21</v>
      </c>
      <c r="C349" s="14">
        <v>0.20419999999999999</v>
      </c>
      <c r="D349" s="13">
        <v>0.4042</v>
      </c>
      <c r="E349" s="13">
        <v>7.0407735540000003</v>
      </c>
      <c r="F349" s="14">
        <f t="shared" si="73"/>
        <v>1899.3749999999743</v>
      </c>
      <c r="G349" s="15">
        <f>G345*8/12+G357*4/12</f>
        <v>3.1166666666666671</v>
      </c>
      <c r="H349" s="14">
        <f t="shared" si="70"/>
        <v>268.74703262186472</v>
      </c>
      <c r="I349" s="14">
        <f t="shared" si="71"/>
        <v>8.8370602353276606</v>
      </c>
      <c r="J349" s="16">
        <f t="shared" si="74"/>
        <v>1181.9517765030726</v>
      </c>
      <c r="K349" s="14">
        <f t="shared" si="75"/>
        <v>17.492359192553575</v>
      </c>
      <c r="L349" s="16">
        <f t="shared" si="72"/>
        <v>76.931547192035737</v>
      </c>
      <c r="M349" s="35">
        <f t="shared" si="64"/>
        <v>22.091269360834183</v>
      </c>
      <c r="N349" s="17"/>
      <c r="O349" s="18">
        <f t="shared" si="65"/>
        <v>27.03336388465911</v>
      </c>
      <c r="P349" s="18"/>
      <c r="Q349" s="37">
        <f t="shared" si="66"/>
        <v>6.3341790783615834E-3</v>
      </c>
      <c r="R349" s="15">
        <f t="shared" si="76"/>
        <v>1.0022422440872751</v>
      </c>
      <c r="S349" s="15">
        <f t="shared" si="77"/>
        <v>6.4965281480085366</v>
      </c>
      <c r="T349" s="21">
        <f t="shared" si="67"/>
        <v>6.1171919402221997E-2</v>
      </c>
      <c r="U349" s="21">
        <f t="shared" si="68"/>
        <v>2.6983034043581711E-4</v>
      </c>
      <c r="V349" s="21">
        <f t="shared" si="69"/>
        <v>6.090208906178618E-2</v>
      </c>
      <c r="Y349" s="36"/>
      <c r="Z349" s="36"/>
    </row>
    <row r="350" spans="1:26" x14ac:dyDescent="0.25">
      <c r="A350" s="12">
        <v>1899.06</v>
      </c>
      <c r="B350" s="13">
        <v>6.07</v>
      </c>
      <c r="C350" s="14">
        <v>0.20499999999999999</v>
      </c>
      <c r="D350" s="13">
        <v>0.41499999999999998</v>
      </c>
      <c r="E350" s="13">
        <v>7.135922645</v>
      </c>
      <c r="F350" s="14">
        <f t="shared" si="73"/>
        <v>1899.4583333333076</v>
      </c>
      <c r="G350" s="15">
        <f>G345*7/12+G357*5/12</f>
        <v>3.1208333333333336</v>
      </c>
      <c r="H350" s="14">
        <f t="shared" si="70"/>
        <v>259.18568516096917</v>
      </c>
      <c r="I350" s="14">
        <f t="shared" si="71"/>
        <v>8.7533880490936866</v>
      </c>
      <c r="J350" s="16">
        <f t="shared" si="74"/>
        <v>1143.1090106162299</v>
      </c>
      <c r="K350" s="14">
        <f t="shared" si="75"/>
        <v>17.720273367677464</v>
      </c>
      <c r="L350" s="16">
        <f t="shared" si="72"/>
        <v>78.15325196140617</v>
      </c>
      <c r="M350" s="35">
        <f t="shared" si="64"/>
        <v>21.212091925046831</v>
      </c>
      <c r="N350" s="17"/>
      <c r="O350" s="18">
        <f t="shared" si="65"/>
        <v>25.920743190931283</v>
      </c>
      <c r="P350" s="18"/>
      <c r="Q350" s="37">
        <f t="shared" si="66"/>
        <v>9.5015040646233007E-3</v>
      </c>
      <c r="R350" s="15">
        <f t="shared" si="76"/>
        <v>1.0022457863001029</v>
      </c>
      <c r="S350" s="15">
        <f t="shared" si="77"/>
        <v>6.4242771973588084</v>
      </c>
      <c r="T350" s="21">
        <f t="shared" si="67"/>
        <v>6.5886016176859963E-2</v>
      </c>
      <c r="U350" s="21">
        <f t="shared" si="68"/>
        <v>5.8712992494980298E-4</v>
      </c>
      <c r="V350" s="21">
        <f t="shared" si="69"/>
        <v>6.529888625191016E-2</v>
      </c>
      <c r="Y350" s="36"/>
      <c r="Z350" s="36"/>
    </row>
    <row r="351" spans="1:26" x14ac:dyDescent="0.25">
      <c r="A351" s="12">
        <v>1899.07</v>
      </c>
      <c r="B351" s="13">
        <v>6.28</v>
      </c>
      <c r="C351" s="14">
        <v>0.20580000000000001</v>
      </c>
      <c r="D351" s="13">
        <v>0.42580000000000001</v>
      </c>
      <c r="E351" s="13">
        <v>7.2310717359999996</v>
      </c>
      <c r="F351" s="14">
        <f t="shared" si="73"/>
        <v>1899.5416666666408</v>
      </c>
      <c r="G351" s="15">
        <f>G345*6/12+G357*6/12</f>
        <v>3.125</v>
      </c>
      <c r="H351" s="14">
        <f t="shared" si="70"/>
        <v>264.62412071968976</v>
      </c>
      <c r="I351" s="14">
        <f t="shared" si="71"/>
        <v>8.6719178414191322</v>
      </c>
      <c r="J351" s="16">
        <f t="shared" si="74"/>
        <v>1170.2818216395035</v>
      </c>
      <c r="K351" s="14">
        <f t="shared" si="75"/>
        <v>17.942189586376415</v>
      </c>
      <c r="L351" s="16">
        <f t="shared" si="72"/>
        <v>79.348089116894982</v>
      </c>
      <c r="M351" s="35">
        <f t="shared" si="64"/>
        <v>21.561425634523122</v>
      </c>
      <c r="N351" s="17"/>
      <c r="O351" s="18">
        <f t="shared" si="65"/>
        <v>26.307639638375726</v>
      </c>
      <c r="P351" s="18"/>
      <c r="Q351" s="37">
        <f t="shared" si="66"/>
        <v>1.0012959005826126E-2</v>
      </c>
      <c r="R351" s="15">
        <f t="shared" si="76"/>
        <v>1.0022493284938903</v>
      </c>
      <c r="S351" s="15">
        <f t="shared" si="77"/>
        <v>6.3539819151473722</v>
      </c>
      <c r="T351" s="21">
        <f t="shared" si="67"/>
        <v>6.5271635972098618E-2</v>
      </c>
      <c r="U351" s="21">
        <f t="shared" si="68"/>
        <v>1.904345402575558E-3</v>
      </c>
      <c r="V351" s="21">
        <f t="shared" si="69"/>
        <v>6.336729056952306E-2</v>
      </c>
      <c r="Y351" s="36"/>
      <c r="Z351" s="36"/>
    </row>
    <row r="352" spans="1:26" x14ac:dyDescent="0.25">
      <c r="A352" s="12">
        <v>1899.08</v>
      </c>
      <c r="B352" s="13">
        <v>6.44</v>
      </c>
      <c r="C352" s="14">
        <v>0.20669999999999999</v>
      </c>
      <c r="D352" s="13">
        <v>0.43669999999999998</v>
      </c>
      <c r="E352" s="13">
        <v>7.3262127269999997</v>
      </c>
      <c r="F352" s="14">
        <f t="shared" si="73"/>
        <v>1899.6249999999741</v>
      </c>
      <c r="G352" s="15">
        <f>G345*5/12+G357*7/12</f>
        <v>3.1291666666666669</v>
      </c>
      <c r="H352" s="14">
        <f t="shared" si="70"/>
        <v>267.84207244873801</v>
      </c>
      <c r="I352" s="14">
        <f t="shared" si="71"/>
        <v>8.5967323563903957</v>
      </c>
      <c r="J352" s="16">
        <f t="shared" si="74"/>
        <v>1187.6811943764951</v>
      </c>
      <c r="K352" s="14">
        <f t="shared" si="75"/>
        <v>18.16252065813104</v>
      </c>
      <c r="L352" s="16">
        <f t="shared" si="72"/>
        <v>80.537325711834697</v>
      </c>
      <c r="M352" s="35">
        <f t="shared" si="64"/>
        <v>21.726237373055458</v>
      </c>
      <c r="N352" s="17"/>
      <c r="O352" s="18">
        <f t="shared" si="65"/>
        <v>26.466629854714569</v>
      </c>
      <c r="P352" s="18"/>
      <c r="Q352" s="37">
        <f t="shared" si="66"/>
        <v>1.0920774676827755E-2</v>
      </c>
      <c r="R352" s="15">
        <f t="shared" si="76"/>
        <v>1.0022528706686431</v>
      </c>
      <c r="S352" s="15">
        <f t="shared" si="77"/>
        <v>6.2855732727655296</v>
      </c>
      <c r="T352" s="21">
        <f t="shared" si="67"/>
        <v>6.554163428520865E-2</v>
      </c>
      <c r="U352" s="21">
        <f t="shared" si="68"/>
        <v>2.1986043489110596E-3</v>
      </c>
      <c r="V352" s="21">
        <f t="shared" si="69"/>
        <v>6.334302993629759E-2</v>
      </c>
      <c r="Y352" s="36"/>
      <c r="Z352" s="36"/>
    </row>
    <row r="353" spans="1:26" x14ac:dyDescent="0.25">
      <c r="A353" s="12">
        <v>1899.09</v>
      </c>
      <c r="B353" s="13">
        <v>6.37</v>
      </c>
      <c r="C353" s="14">
        <v>0.20749999999999999</v>
      </c>
      <c r="D353" s="13">
        <v>0.44750000000000001</v>
      </c>
      <c r="E353" s="13">
        <v>7.6116519010000001</v>
      </c>
      <c r="F353" s="14">
        <f t="shared" si="73"/>
        <v>1899.7083333333073</v>
      </c>
      <c r="G353" s="15">
        <f>G345*4/12+G357*8/12</f>
        <v>3.1333333333333337</v>
      </c>
      <c r="H353" s="14">
        <f t="shared" si="70"/>
        <v>254.99576507761799</v>
      </c>
      <c r="I353" s="14">
        <f t="shared" si="71"/>
        <v>8.3063769628894395</v>
      </c>
      <c r="J353" s="16">
        <f t="shared" si="74"/>
        <v>1133.786722506559</v>
      </c>
      <c r="K353" s="14">
        <f t="shared" si="75"/>
        <v>17.913752727195298</v>
      </c>
      <c r="L353" s="16">
        <f t="shared" si="72"/>
        <v>79.649852169809293</v>
      </c>
      <c r="M353" s="35">
        <f t="shared" si="64"/>
        <v>20.591140514113782</v>
      </c>
      <c r="N353" s="17"/>
      <c r="O353" s="18">
        <f t="shared" si="65"/>
        <v>25.044683828420101</v>
      </c>
      <c r="P353" s="18"/>
      <c r="Q353" s="37">
        <f t="shared" si="66"/>
        <v>1.5989821882392674E-2</v>
      </c>
      <c r="R353" s="15">
        <f t="shared" si="76"/>
        <v>1.0022564128243681</v>
      </c>
      <c r="S353" s="15">
        <f t="shared" si="77"/>
        <v>6.0634919930596602</v>
      </c>
      <c r="T353" s="21">
        <f t="shared" si="67"/>
        <v>6.9918037014519818E-2</v>
      </c>
      <c r="U353" s="21">
        <f t="shared" si="68"/>
        <v>5.0290517871944829E-3</v>
      </c>
      <c r="V353" s="21">
        <f t="shared" si="69"/>
        <v>6.4888985227325335E-2</v>
      </c>
      <c r="Y353" s="36"/>
      <c r="Z353" s="36"/>
    </row>
    <row r="354" spans="1:26" x14ac:dyDescent="0.25">
      <c r="A354" s="12">
        <v>1899.1</v>
      </c>
      <c r="B354" s="13">
        <v>6.34</v>
      </c>
      <c r="C354" s="14">
        <v>0.20830000000000001</v>
      </c>
      <c r="D354" s="13">
        <v>0.45829999999999999</v>
      </c>
      <c r="E354" s="13">
        <v>7.7067928930000003</v>
      </c>
      <c r="F354" s="14">
        <f t="shared" si="73"/>
        <v>1899.7916666666406</v>
      </c>
      <c r="G354" s="15">
        <f>G345*3/12+G357*9/12</f>
        <v>3.1374999999999997</v>
      </c>
      <c r="H354" s="14">
        <f t="shared" si="70"/>
        <v>250.66172489916426</v>
      </c>
      <c r="I354" s="14">
        <f t="shared" si="71"/>
        <v>8.235463295977274</v>
      </c>
      <c r="J354" s="16">
        <f t="shared" si="74"/>
        <v>1117.5677382566594</v>
      </c>
      <c r="K354" s="14">
        <f t="shared" si="75"/>
        <v>18.119600713136744</v>
      </c>
      <c r="L354" s="16">
        <f t="shared" si="72"/>
        <v>80.785693129814973</v>
      </c>
      <c r="M354" s="35">
        <f t="shared" si="64"/>
        <v>20.153713460686607</v>
      </c>
      <c r="N354" s="17"/>
      <c r="O354" s="18">
        <f t="shared" si="65"/>
        <v>24.476723296282415</v>
      </c>
      <c r="P354" s="18"/>
      <c r="Q354" s="37">
        <f t="shared" si="66"/>
        <v>1.824364730044304E-2</v>
      </c>
      <c r="R354" s="15">
        <f t="shared" si="76"/>
        <v>1.0022599549610702</v>
      </c>
      <c r="S354" s="15">
        <f t="shared" si="77"/>
        <v>6.0021505246741382</v>
      </c>
      <c r="T354" s="21">
        <f t="shared" si="67"/>
        <v>7.0157410592571967E-2</v>
      </c>
      <c r="U354" s="21">
        <f t="shared" si="68"/>
        <v>4.2998456729295143E-3</v>
      </c>
      <c r="V354" s="21">
        <f t="shared" si="69"/>
        <v>6.5857564919642453E-2</v>
      </c>
      <c r="Y354" s="36"/>
      <c r="Z354" s="36"/>
    </row>
    <row r="355" spans="1:26" x14ac:dyDescent="0.25">
      <c r="A355" s="12">
        <v>1899.11</v>
      </c>
      <c r="B355" s="13">
        <v>6.46</v>
      </c>
      <c r="C355" s="14">
        <v>0.2092</v>
      </c>
      <c r="D355" s="13">
        <v>0.46920000000000001</v>
      </c>
      <c r="E355" s="13">
        <v>7.8019419829999999</v>
      </c>
      <c r="F355" s="14">
        <f t="shared" si="73"/>
        <v>1899.8749999999739</v>
      </c>
      <c r="G355" s="15">
        <f>G345*2/12+G357*10/12</f>
        <v>3.1416666666666666</v>
      </c>
      <c r="H355" s="14">
        <f t="shared" si="70"/>
        <v>252.2912890520017</v>
      </c>
      <c r="I355" s="14">
        <f t="shared" si="71"/>
        <v>8.1701761098573922</v>
      </c>
      <c r="J355" s="16">
        <f t="shared" si="74"/>
        <v>1127.8686411781446</v>
      </c>
      <c r="K355" s="14">
        <f t="shared" si="75"/>
        <v>18.324314678513808</v>
      </c>
      <c r="L355" s="16">
        <f t="shared" si="72"/>
        <v>81.91888025399156</v>
      </c>
      <c r="M355" s="35">
        <f t="shared" si="64"/>
        <v>20.196457520802294</v>
      </c>
      <c r="N355" s="17"/>
      <c r="O355" s="18">
        <f t="shared" si="65"/>
        <v>24.491414148182653</v>
      </c>
      <c r="P355" s="18"/>
      <c r="Q355" s="37">
        <f t="shared" si="66"/>
        <v>1.9324774289488672E-2</v>
      </c>
      <c r="R355" s="15">
        <f t="shared" si="76"/>
        <v>1.0022634970787563</v>
      </c>
      <c r="S355" s="15">
        <f t="shared" si="77"/>
        <v>5.9423500702758778</v>
      </c>
      <c r="T355" s="21">
        <f t="shared" si="67"/>
        <v>6.800107284532686E-2</v>
      </c>
      <c r="U355" s="21">
        <f t="shared" si="68"/>
        <v>4.555627479092772E-3</v>
      </c>
      <c r="V355" s="21">
        <f t="shared" si="69"/>
        <v>6.3445445366234088E-2</v>
      </c>
      <c r="Y355" s="36"/>
      <c r="Z355" s="36"/>
    </row>
    <row r="356" spans="1:26" x14ac:dyDescent="0.25">
      <c r="A356" s="12">
        <v>1899.12</v>
      </c>
      <c r="B356" s="13">
        <v>6.02</v>
      </c>
      <c r="C356" s="14">
        <v>0.21</v>
      </c>
      <c r="D356" s="13">
        <v>0.48</v>
      </c>
      <c r="E356" s="13">
        <v>7.8970910740000004</v>
      </c>
      <c r="F356" s="14">
        <f t="shared" si="73"/>
        <v>1899.9583333333071</v>
      </c>
      <c r="G356" s="15">
        <f>G345*1/12+G357*11/12</f>
        <v>3.145833333333333</v>
      </c>
      <c r="H356" s="14">
        <f t="shared" si="70"/>
        <v>232.27464173980982</v>
      </c>
      <c r="I356" s="14">
        <f t="shared" si="71"/>
        <v>8.1026037816212728</v>
      </c>
      <c r="J356" s="16">
        <f t="shared" si="74"/>
        <v>1041.4027436548954</v>
      </c>
      <c r="K356" s="14">
        <f t="shared" si="75"/>
        <v>18.52023721513434</v>
      </c>
      <c r="L356" s="16">
        <f t="shared" si="72"/>
        <v>83.035434710024887</v>
      </c>
      <c r="M356" s="35">
        <f t="shared" si="64"/>
        <v>18.512649643600191</v>
      </c>
      <c r="N356" s="17"/>
      <c r="O356" s="18">
        <f t="shared" si="65"/>
        <v>22.419855109110493</v>
      </c>
      <c r="P356" s="18"/>
      <c r="Q356" s="37">
        <f t="shared" si="66"/>
        <v>2.3771700547836949E-2</v>
      </c>
      <c r="R356" s="15">
        <f t="shared" si="76"/>
        <v>1.0022670391774313</v>
      </c>
      <c r="S356" s="15">
        <f t="shared" si="77"/>
        <v>5.884041353198449</v>
      </c>
      <c r="T356" s="21">
        <f t="shared" si="67"/>
        <v>7.7167551102330645E-2</v>
      </c>
      <c r="U356" s="21">
        <f t="shared" si="68"/>
        <v>4.8065722079799755E-3</v>
      </c>
      <c r="V356" s="21">
        <f t="shared" si="69"/>
        <v>7.2360978894350669E-2</v>
      </c>
      <c r="Y356" s="36"/>
      <c r="Z356" s="36"/>
    </row>
    <row r="357" spans="1:26" x14ac:dyDescent="0.25">
      <c r="A357" s="12">
        <v>1900.01</v>
      </c>
      <c r="B357" s="13">
        <v>6.1</v>
      </c>
      <c r="C357" s="14">
        <v>0.2175</v>
      </c>
      <c r="D357" s="13">
        <v>0.48</v>
      </c>
      <c r="E357" s="13">
        <v>7.8970910740000004</v>
      </c>
      <c r="F357" s="14">
        <f t="shared" si="73"/>
        <v>1900.0416666666404</v>
      </c>
      <c r="G357" s="15">
        <v>3.15</v>
      </c>
      <c r="H357" s="14">
        <f t="shared" si="70"/>
        <v>235.3613479423322</v>
      </c>
      <c r="I357" s="14">
        <f t="shared" si="71"/>
        <v>8.3919824881077485</v>
      </c>
      <c r="J357" s="16">
        <f t="shared" si="74"/>
        <v>1058.377435385981</v>
      </c>
      <c r="K357" s="14">
        <f t="shared" si="75"/>
        <v>18.52023721513434</v>
      </c>
      <c r="L357" s="16">
        <f t="shared" si="72"/>
        <v>83.282158850044425</v>
      </c>
      <c r="M357" s="35">
        <f t="shared" si="64"/>
        <v>18.674275362444778</v>
      </c>
      <c r="N357" s="17"/>
      <c r="O357" s="18">
        <f t="shared" si="65"/>
        <v>22.587334824329048</v>
      </c>
      <c r="P357" s="18"/>
      <c r="Q357" s="37">
        <f t="shared" si="66"/>
        <v>2.5737811567035224E-2</v>
      </c>
      <c r="R357" s="15">
        <f t="shared" si="76"/>
        <v>1.0029795584767995</v>
      </c>
      <c r="S357" s="15">
        <f t="shared" si="77"/>
        <v>5.8973807054677758</v>
      </c>
      <c r="T357" s="21">
        <f t="shared" si="67"/>
        <v>7.4527842689817936E-2</v>
      </c>
      <c r="U357" s="21">
        <f t="shared" si="68"/>
        <v>5.7642284691359347E-3</v>
      </c>
      <c r="V357" s="21">
        <f t="shared" si="69"/>
        <v>6.8763614220682001E-2</v>
      </c>
      <c r="Y357" s="36"/>
      <c r="Z357" s="36"/>
    </row>
    <row r="358" spans="1:26" x14ac:dyDescent="0.25">
      <c r="A358" s="12">
        <v>1900.02</v>
      </c>
      <c r="B358" s="13">
        <v>6.21</v>
      </c>
      <c r="C358" s="14">
        <v>0.22500000000000001</v>
      </c>
      <c r="D358" s="13">
        <v>0.48</v>
      </c>
      <c r="E358" s="13">
        <v>7.9922320659999997</v>
      </c>
      <c r="F358" s="14">
        <f t="shared" si="73"/>
        <v>1900.1249999999736</v>
      </c>
      <c r="G358" s="15">
        <f>G357*11/12+G369*1/12</f>
        <v>3.145833333333333</v>
      </c>
      <c r="H358" s="14">
        <f t="shared" si="70"/>
        <v>236.75326046269493</v>
      </c>
      <c r="I358" s="14">
        <f t="shared" si="71"/>
        <v>8.5780166834309757</v>
      </c>
      <c r="J358" s="16">
        <f t="shared" si="74"/>
        <v>1067.8510969051122</v>
      </c>
      <c r="K358" s="14">
        <f t="shared" si="75"/>
        <v>18.299768924652749</v>
      </c>
      <c r="L358" s="16">
        <f t="shared" si="72"/>
        <v>82.539215219718827</v>
      </c>
      <c r="M358" s="35">
        <f t="shared" si="64"/>
        <v>18.703797417251433</v>
      </c>
      <c r="N358" s="17"/>
      <c r="O358" s="18">
        <f t="shared" si="65"/>
        <v>22.595749104853383</v>
      </c>
      <c r="P358" s="18"/>
      <c r="Q358" s="37">
        <f t="shared" si="66"/>
        <v>2.6897652963089276E-2</v>
      </c>
      <c r="R358" s="15">
        <f t="shared" si="76"/>
        <v>1.0029761561500405</v>
      </c>
      <c r="S358" s="15">
        <f t="shared" si="77"/>
        <v>5.8445396223784236</v>
      </c>
      <c r="T358" s="21">
        <f t="shared" si="67"/>
        <v>7.0080891324745709E-2</v>
      </c>
      <c r="U358" s="21">
        <f t="shared" si="68"/>
        <v>6.9493349328253462E-3</v>
      </c>
      <c r="V358" s="21">
        <f t="shared" si="69"/>
        <v>6.3131556391920363E-2</v>
      </c>
      <c r="Y358" s="36"/>
      <c r="Z358" s="36"/>
    </row>
    <row r="359" spans="1:26" x14ac:dyDescent="0.25">
      <c r="A359" s="12">
        <v>1900.03</v>
      </c>
      <c r="B359" s="13">
        <v>6.26</v>
      </c>
      <c r="C359" s="14">
        <v>0.23250000000000001</v>
      </c>
      <c r="D359" s="13">
        <v>0.48</v>
      </c>
      <c r="E359" s="13">
        <v>7.9922320659999997</v>
      </c>
      <c r="F359" s="14">
        <f t="shared" si="73"/>
        <v>1900.2083333333069</v>
      </c>
      <c r="G359" s="15">
        <f>G357*10/12+G369*2/12</f>
        <v>3.1416666666666666</v>
      </c>
      <c r="H359" s="14">
        <f t="shared" si="70"/>
        <v>238.65948639234625</v>
      </c>
      <c r="I359" s="14">
        <f t="shared" si="71"/>
        <v>8.8639505728786752</v>
      </c>
      <c r="J359" s="16">
        <f t="shared" si="74"/>
        <v>1079.7805928548373</v>
      </c>
      <c r="K359" s="14">
        <f t="shared" si="75"/>
        <v>18.299768924652749</v>
      </c>
      <c r="L359" s="16">
        <f t="shared" si="72"/>
        <v>82.794678046377314</v>
      </c>
      <c r="M359" s="35">
        <f t="shared" si="64"/>
        <v>18.775793421238372</v>
      </c>
      <c r="N359" s="17"/>
      <c r="O359" s="18">
        <f t="shared" si="65"/>
        <v>22.658551692872038</v>
      </c>
      <c r="P359" s="18"/>
      <c r="Q359" s="37">
        <f t="shared" si="66"/>
        <v>2.6734307147491393E-2</v>
      </c>
      <c r="R359" s="15">
        <f t="shared" si="76"/>
        <v>1.0029727538422986</v>
      </c>
      <c r="S359" s="15">
        <f t="shared" si="77"/>
        <v>5.8619338849197211</v>
      </c>
      <c r="T359" s="21">
        <f t="shared" si="67"/>
        <v>6.9864224187602852E-2</v>
      </c>
      <c r="U359" s="21">
        <f t="shared" si="68"/>
        <v>5.014324075594212E-3</v>
      </c>
      <c r="V359" s="21">
        <f t="shared" si="69"/>
        <v>6.484990011200864E-2</v>
      </c>
      <c r="Y359" s="36"/>
      <c r="Z359" s="36"/>
    </row>
    <row r="360" spans="1:26" x14ac:dyDescent="0.25">
      <c r="A360" s="12">
        <v>1900.04</v>
      </c>
      <c r="B360" s="13">
        <v>6.34</v>
      </c>
      <c r="C360" s="14">
        <v>0.24</v>
      </c>
      <c r="D360" s="13">
        <v>0.48</v>
      </c>
      <c r="E360" s="13">
        <v>7.9922320659999997</v>
      </c>
      <c r="F360" s="14">
        <f t="shared" si="73"/>
        <v>1900.2916666666401</v>
      </c>
      <c r="G360" s="15">
        <f>G357*9/12+G369*3/12</f>
        <v>3.1374999999999997</v>
      </c>
      <c r="H360" s="14">
        <f t="shared" si="70"/>
        <v>241.70944787978837</v>
      </c>
      <c r="I360" s="14">
        <f t="shared" si="71"/>
        <v>9.1498844623263746</v>
      </c>
      <c r="J360" s="16">
        <f t="shared" si="74"/>
        <v>1097.0294841144994</v>
      </c>
      <c r="K360" s="14">
        <f t="shared" si="75"/>
        <v>18.299768924652749</v>
      </c>
      <c r="L360" s="16">
        <f t="shared" si="72"/>
        <v>83.05585999605043</v>
      </c>
      <c r="M360" s="35">
        <f t="shared" si="64"/>
        <v>18.936402033322732</v>
      </c>
      <c r="N360" s="17"/>
      <c r="O360" s="18">
        <f t="shared" si="65"/>
        <v>22.830122957226422</v>
      </c>
      <c r="P360" s="18"/>
      <c r="Q360" s="37">
        <f t="shared" si="66"/>
        <v>2.6324249917931537E-2</v>
      </c>
      <c r="R360" s="15">
        <f t="shared" si="76"/>
        <v>1.0029693515535789</v>
      </c>
      <c r="S360" s="15">
        <f t="shared" si="77"/>
        <v>5.879359971399416</v>
      </c>
      <c r="T360" s="21">
        <f t="shared" si="67"/>
        <v>6.4977501499694501E-2</v>
      </c>
      <c r="U360" s="21">
        <f t="shared" si="68"/>
        <v>4.0525486625320184E-3</v>
      </c>
      <c r="V360" s="21">
        <f t="shared" si="69"/>
        <v>6.0924952837162483E-2</v>
      </c>
      <c r="Y360" s="36"/>
      <c r="Z360" s="36"/>
    </row>
    <row r="361" spans="1:26" x14ac:dyDescent="0.25">
      <c r="A361" s="12">
        <v>1900.05</v>
      </c>
      <c r="B361" s="13">
        <v>6.04</v>
      </c>
      <c r="C361" s="14">
        <v>0.2475</v>
      </c>
      <c r="D361" s="13">
        <v>0.48</v>
      </c>
      <c r="E361" s="13">
        <v>7.8019419829999999</v>
      </c>
      <c r="F361" s="14">
        <f t="shared" si="73"/>
        <v>1900.3749999999734</v>
      </c>
      <c r="G361" s="15">
        <f>G357*8/12+G369*4/12</f>
        <v>3.1333333333333337</v>
      </c>
      <c r="H361" s="14">
        <f t="shared" si="70"/>
        <v>235.88844982571058</v>
      </c>
      <c r="I361" s="14">
        <f t="shared" si="71"/>
        <v>9.6659588297787025</v>
      </c>
      <c r="J361" s="16">
        <f t="shared" si="74"/>
        <v>1074.2659841567972</v>
      </c>
      <c r="K361" s="14">
        <f t="shared" si="75"/>
        <v>18.746101972904153</v>
      </c>
      <c r="L361" s="16">
        <f t="shared" si="72"/>
        <v>85.37213119126865</v>
      </c>
      <c r="M361" s="35">
        <f t="shared" si="64"/>
        <v>18.403197016950422</v>
      </c>
      <c r="N361" s="17"/>
      <c r="O361" s="18">
        <f t="shared" si="65"/>
        <v>22.172115694151763</v>
      </c>
      <c r="P361" s="18"/>
      <c r="Q361" s="37">
        <f t="shared" si="66"/>
        <v>2.4232858651637636E-2</v>
      </c>
      <c r="R361" s="15">
        <f t="shared" si="76"/>
        <v>1.0029659492838876</v>
      </c>
      <c r="S361" s="15">
        <f t="shared" si="77"/>
        <v>6.040641788323442</v>
      </c>
      <c r="T361" s="21">
        <f t="shared" si="67"/>
        <v>6.7875138801264612E-2</v>
      </c>
      <c r="U361" s="21">
        <f t="shared" si="68"/>
        <v>3.509766605165332E-3</v>
      </c>
      <c r="V361" s="21">
        <f t="shared" si="69"/>
        <v>6.436537219609928E-2</v>
      </c>
      <c r="Y361" s="36"/>
      <c r="Z361" s="36"/>
    </row>
    <row r="362" spans="1:26" x14ac:dyDescent="0.25">
      <c r="A362" s="12">
        <v>1900.06</v>
      </c>
      <c r="B362" s="13">
        <v>5.86</v>
      </c>
      <c r="C362" s="14">
        <v>0.255</v>
      </c>
      <c r="D362" s="13">
        <v>0.48</v>
      </c>
      <c r="E362" s="13">
        <v>7.7067928930000003</v>
      </c>
      <c r="F362" s="14">
        <f t="shared" si="73"/>
        <v>1900.4583333333067</v>
      </c>
      <c r="G362" s="15">
        <f>G357*7/12+G369*5/12</f>
        <v>3.1291666666666669</v>
      </c>
      <c r="H362" s="14">
        <f t="shared" si="70"/>
        <v>231.68418105821809</v>
      </c>
      <c r="I362" s="14">
        <f t="shared" si="71"/>
        <v>10.081820165502663</v>
      </c>
      <c r="J362" s="16">
        <f t="shared" si="74"/>
        <v>1058.9453673313806</v>
      </c>
      <c r="K362" s="14">
        <f t="shared" si="75"/>
        <v>18.97754384094619</v>
      </c>
      <c r="L362" s="16">
        <f t="shared" si="72"/>
        <v>86.739552272877575</v>
      </c>
      <c r="M362" s="35">
        <f t="shared" si="64"/>
        <v>17.992711584303979</v>
      </c>
      <c r="N362" s="17"/>
      <c r="O362" s="18">
        <f t="shared" si="65"/>
        <v>21.667091326067716</v>
      </c>
      <c r="P362" s="18"/>
      <c r="Q362" s="37">
        <f t="shared" si="66"/>
        <v>2.4286393111291112E-2</v>
      </c>
      <c r="R362" s="15">
        <f t="shared" si="76"/>
        <v>1.0029625470332306</v>
      </c>
      <c r="S362" s="15">
        <f t="shared" si="77"/>
        <v>6.1333577886333934</v>
      </c>
      <c r="T362" s="21">
        <f t="shared" si="67"/>
        <v>6.5611536216921396E-2</v>
      </c>
      <c r="U362" s="21">
        <f t="shared" si="68"/>
        <v>3.2222961753032298E-3</v>
      </c>
      <c r="V362" s="21">
        <f t="shared" si="69"/>
        <v>6.2389240041618166E-2</v>
      </c>
      <c r="Y362" s="36"/>
      <c r="Z362" s="36"/>
    </row>
    <row r="363" spans="1:26" x14ac:dyDescent="0.25">
      <c r="A363" s="12">
        <v>1900.07</v>
      </c>
      <c r="B363" s="13">
        <v>5.86</v>
      </c>
      <c r="C363" s="14">
        <v>0.26250000000000001</v>
      </c>
      <c r="D363" s="13">
        <v>0.48</v>
      </c>
      <c r="E363" s="13">
        <v>7.8019419829999999</v>
      </c>
      <c r="F363" s="14">
        <f t="shared" si="73"/>
        <v>1900.5416666666399</v>
      </c>
      <c r="G363" s="15">
        <f>G357*6/12+G369*6/12</f>
        <v>3.125</v>
      </c>
      <c r="H363" s="14">
        <f t="shared" si="70"/>
        <v>228.85866158587152</v>
      </c>
      <c r="I363" s="14">
        <f t="shared" si="71"/>
        <v>10.251774516431958</v>
      </c>
      <c r="J363" s="16">
        <f t="shared" si="74"/>
        <v>1049.9356959829959</v>
      </c>
      <c r="K363" s="14">
        <f t="shared" si="75"/>
        <v>18.746101972904153</v>
      </c>
      <c r="L363" s="16">
        <f t="shared" si="72"/>
        <v>86.001558715330717</v>
      </c>
      <c r="M363" s="35">
        <f t="shared" si="64"/>
        <v>17.689545468952804</v>
      </c>
      <c r="N363" s="17"/>
      <c r="O363" s="18">
        <f t="shared" si="65"/>
        <v>21.293889709957178</v>
      </c>
      <c r="P363" s="18"/>
      <c r="Q363" s="37">
        <f t="shared" si="66"/>
        <v>2.6508372245072735E-2</v>
      </c>
      <c r="R363" s="15">
        <f t="shared" si="76"/>
        <v>1.0029591448016137</v>
      </c>
      <c r="S363" s="15">
        <f t="shared" si="77"/>
        <v>6.0765067886138704</v>
      </c>
      <c r="T363" s="21">
        <f t="shared" si="67"/>
        <v>6.1471772979990513E-2</v>
      </c>
      <c r="U363" s="21">
        <f t="shared" si="68"/>
        <v>4.4382347403240097E-3</v>
      </c>
      <c r="V363" s="21">
        <f t="shared" si="69"/>
        <v>5.7033538239666504E-2</v>
      </c>
      <c r="Y363" s="36"/>
      <c r="Z363" s="36"/>
    </row>
    <row r="364" spans="1:26" x14ac:dyDescent="0.25">
      <c r="A364" s="12">
        <v>1900.08</v>
      </c>
      <c r="B364" s="13">
        <v>5.94</v>
      </c>
      <c r="C364" s="14">
        <v>0.27</v>
      </c>
      <c r="D364" s="13">
        <v>0.48</v>
      </c>
      <c r="E364" s="13">
        <v>7.7067928930000003</v>
      </c>
      <c r="F364" s="14">
        <f t="shared" si="73"/>
        <v>1900.6249999999732</v>
      </c>
      <c r="G364" s="15">
        <f>G357*5/12+G369*7/12</f>
        <v>3.1208333333333336</v>
      </c>
      <c r="H364" s="14">
        <f t="shared" si="70"/>
        <v>234.84710503170911</v>
      </c>
      <c r="I364" s="14">
        <f t="shared" si="71"/>
        <v>10.674868410532232</v>
      </c>
      <c r="J364" s="16">
        <f t="shared" si="74"/>
        <v>1081.4899936004169</v>
      </c>
      <c r="K364" s="14">
        <f t="shared" si="75"/>
        <v>18.97754384094619</v>
      </c>
      <c r="L364" s="16">
        <f t="shared" si="72"/>
        <v>87.393130795993287</v>
      </c>
      <c r="M364" s="35">
        <f t="shared" si="64"/>
        <v>18.06961466678419</v>
      </c>
      <c r="N364" s="17"/>
      <c r="O364" s="18">
        <f t="shared" si="65"/>
        <v>21.745469843487982</v>
      </c>
      <c r="P364" s="18"/>
      <c r="Q364" s="37">
        <f t="shared" si="66"/>
        <v>2.0503000596817957E-2</v>
      </c>
      <c r="R364" s="15">
        <f t="shared" si="76"/>
        <v>1.002955742589043</v>
      </c>
      <c r="S364" s="15">
        <f t="shared" si="77"/>
        <v>6.1697314120995834</v>
      </c>
      <c r="T364" s="21">
        <f t="shared" si="67"/>
        <v>6.2362729619005242E-2</v>
      </c>
      <c r="U364" s="21">
        <f t="shared" si="68"/>
        <v>4.1614673758820775E-3</v>
      </c>
      <c r="V364" s="21">
        <f t="shared" si="69"/>
        <v>5.8201262243123164E-2</v>
      </c>
      <c r="Y364" s="36"/>
      <c r="Z364" s="36"/>
    </row>
    <row r="365" spans="1:26" x14ac:dyDescent="0.25">
      <c r="A365" s="12">
        <v>1900.09</v>
      </c>
      <c r="B365" s="13">
        <v>5.8</v>
      </c>
      <c r="C365" s="14">
        <v>0.27750000000000002</v>
      </c>
      <c r="D365" s="13">
        <v>0.48</v>
      </c>
      <c r="E365" s="13">
        <v>7.8019419829999999</v>
      </c>
      <c r="F365" s="14">
        <f t="shared" si="73"/>
        <v>1900.7083333333064</v>
      </c>
      <c r="G365" s="15">
        <f>G357*4/12+G369*8/12</f>
        <v>3.1166666666666671</v>
      </c>
      <c r="H365" s="14">
        <f t="shared" si="70"/>
        <v>226.51539883925849</v>
      </c>
      <c r="I365" s="14">
        <f t="shared" si="71"/>
        <v>10.837590203085213</v>
      </c>
      <c r="J365" s="16">
        <f t="shared" si="74"/>
        <v>1047.2808084553797</v>
      </c>
      <c r="K365" s="14">
        <f t="shared" si="75"/>
        <v>18.746101972904153</v>
      </c>
      <c r="L365" s="16">
        <f t="shared" si="72"/>
        <v>86.671515182514185</v>
      </c>
      <c r="M365" s="35">
        <f t="shared" si="64"/>
        <v>17.341874151224719</v>
      </c>
      <c r="N365" s="17"/>
      <c r="O365" s="18">
        <f t="shared" si="65"/>
        <v>20.869225953924758</v>
      </c>
      <c r="P365" s="18"/>
      <c r="Q365" s="37">
        <f t="shared" si="66"/>
        <v>2.2910446651602391E-2</v>
      </c>
      <c r="R365" s="15">
        <f t="shared" si="76"/>
        <v>1.0029523403955243</v>
      </c>
      <c r="S365" s="15">
        <f t="shared" si="77"/>
        <v>6.1125017899833409</v>
      </c>
      <c r="T365" s="21">
        <f t="shared" si="67"/>
        <v>6.8005415438333605E-2</v>
      </c>
      <c r="U365" s="21">
        <f t="shared" si="68"/>
        <v>6.361776127812524E-3</v>
      </c>
      <c r="V365" s="21">
        <f t="shared" si="69"/>
        <v>6.1643639310521081E-2</v>
      </c>
      <c r="Y365" s="36"/>
      <c r="Z365" s="36"/>
    </row>
    <row r="366" spans="1:26" x14ac:dyDescent="0.25">
      <c r="A366" s="12">
        <v>1900.1</v>
      </c>
      <c r="B366" s="13">
        <v>6.01</v>
      </c>
      <c r="C366" s="14">
        <v>0.28499999999999998</v>
      </c>
      <c r="D366" s="13">
        <v>0.48</v>
      </c>
      <c r="E366" s="13">
        <v>7.7067928930000003</v>
      </c>
      <c r="F366" s="14">
        <f t="shared" si="73"/>
        <v>1900.7916666666397</v>
      </c>
      <c r="G366" s="15">
        <f>G357*3/12+G369*9/12</f>
        <v>3.1125000000000003</v>
      </c>
      <c r="H366" s="14">
        <f t="shared" si="70"/>
        <v>237.61466350851376</v>
      </c>
      <c r="I366" s="14">
        <f t="shared" si="71"/>
        <v>11.267916655561798</v>
      </c>
      <c r="J366" s="16">
        <f t="shared" si="74"/>
        <v>1102.9389948129947</v>
      </c>
      <c r="K366" s="14">
        <f t="shared" si="75"/>
        <v>18.97754384094619</v>
      </c>
      <c r="L366" s="16">
        <f t="shared" si="72"/>
        <v>88.088305742136015</v>
      </c>
      <c r="M366" s="35">
        <f t="shared" si="64"/>
        <v>18.102398784556055</v>
      </c>
      <c r="N366" s="17"/>
      <c r="O366" s="18">
        <f t="shared" si="65"/>
        <v>21.784692525130055</v>
      </c>
      <c r="P366" s="18"/>
      <c r="Q366" s="37">
        <f t="shared" si="66"/>
        <v>1.930761348008881E-2</v>
      </c>
      <c r="R366" s="15">
        <f t="shared" si="76"/>
        <v>1.0029489382210637</v>
      </c>
      <c r="S366" s="15">
        <f t="shared" si="77"/>
        <v>6.2062365365613328</v>
      </c>
      <c r="T366" s="21">
        <f t="shared" si="67"/>
        <v>7.0915077956436479E-2</v>
      </c>
      <c r="U366" s="21">
        <f t="shared" si="68"/>
        <v>8.1191790509469453E-3</v>
      </c>
      <c r="V366" s="21">
        <f t="shared" si="69"/>
        <v>6.2795898905489533E-2</v>
      </c>
      <c r="Y366" s="36"/>
      <c r="Z366" s="36"/>
    </row>
    <row r="367" spans="1:26" x14ac:dyDescent="0.25">
      <c r="A367" s="12">
        <v>1900.11</v>
      </c>
      <c r="B367" s="13">
        <v>6.48</v>
      </c>
      <c r="C367" s="14">
        <v>0.29249999999999998</v>
      </c>
      <c r="D367" s="13">
        <v>0.48</v>
      </c>
      <c r="E367" s="13">
        <v>7.7067928930000003</v>
      </c>
      <c r="F367" s="14">
        <f t="shared" si="73"/>
        <v>1900.8749999999729</v>
      </c>
      <c r="G367" s="15">
        <f>G357*2/12+G369*10/12</f>
        <v>3.1083333333333334</v>
      </c>
      <c r="H367" s="14">
        <f t="shared" si="70"/>
        <v>256.19684185277356</v>
      </c>
      <c r="I367" s="14">
        <f t="shared" si="71"/>
        <v>11.564440778076584</v>
      </c>
      <c r="J367" s="16">
        <f t="shared" si="74"/>
        <v>1193.6653617948039</v>
      </c>
      <c r="K367" s="14">
        <f t="shared" si="75"/>
        <v>18.97754384094619</v>
      </c>
      <c r="L367" s="16">
        <f t="shared" si="72"/>
        <v>88.419656429244725</v>
      </c>
      <c r="M367" s="35">
        <f t="shared" si="64"/>
        <v>19.419584603760757</v>
      </c>
      <c r="N367" s="17"/>
      <c r="O367" s="18">
        <f t="shared" si="65"/>
        <v>23.365476491847225</v>
      </c>
      <c r="P367" s="18"/>
      <c r="Q367" s="37">
        <f t="shared" si="66"/>
        <v>1.7974812589310531E-2</v>
      </c>
      <c r="R367" s="15">
        <f t="shared" si="76"/>
        <v>1.0029455360656672</v>
      </c>
      <c r="S367" s="15">
        <f t="shared" si="77"/>
        <v>6.2245383446929603</v>
      </c>
      <c r="T367" s="21">
        <f t="shared" si="67"/>
        <v>6.4984250533232757E-2</v>
      </c>
      <c r="U367" s="21">
        <f t="shared" si="68"/>
        <v>1.0166633797672686E-2</v>
      </c>
      <c r="V367" s="21">
        <f t="shared" si="69"/>
        <v>5.4817616735560071E-2</v>
      </c>
      <c r="Y367" s="36"/>
      <c r="Z367" s="36"/>
    </row>
    <row r="368" spans="1:26" x14ac:dyDescent="0.25">
      <c r="A368" s="12">
        <v>1900.12</v>
      </c>
      <c r="B368" s="13">
        <v>6.87</v>
      </c>
      <c r="C368" s="14">
        <v>0.3</v>
      </c>
      <c r="D368" s="13">
        <v>0.48</v>
      </c>
      <c r="E368" s="13">
        <v>7.6116519010000001</v>
      </c>
      <c r="F368" s="14">
        <f t="shared" si="73"/>
        <v>1900.9583333333062</v>
      </c>
      <c r="G368" s="15">
        <f>G357*1/12+G369*11/12</f>
        <v>3.104166666666667</v>
      </c>
      <c r="H368" s="14">
        <f t="shared" si="70"/>
        <v>275.01113125325514</v>
      </c>
      <c r="I368" s="14">
        <f t="shared" si="71"/>
        <v>12.009219705382321</v>
      </c>
      <c r="J368" s="16">
        <f t="shared" si="74"/>
        <v>1285.9871400745888</v>
      </c>
      <c r="K368" s="14">
        <f t="shared" si="75"/>
        <v>19.214751528611718</v>
      </c>
      <c r="L368" s="16">
        <f t="shared" si="72"/>
        <v>89.850629874207101</v>
      </c>
      <c r="M368" s="35">
        <f t="shared" si="64"/>
        <v>20.74405116087085</v>
      </c>
      <c r="N368" s="17"/>
      <c r="O368" s="18">
        <f t="shared" si="65"/>
        <v>24.951139917086628</v>
      </c>
      <c r="P368" s="18"/>
      <c r="Q368" s="37">
        <f t="shared" si="66"/>
        <v>1.3490267445614518E-2</v>
      </c>
      <c r="R368" s="15">
        <f t="shared" si="76"/>
        <v>1.0029421339293405</v>
      </c>
      <c r="S368" s="15">
        <f t="shared" si="77"/>
        <v>6.3209050393635424</v>
      </c>
      <c r="T368" s="21">
        <f t="shared" si="67"/>
        <v>5.4545251575951914E-2</v>
      </c>
      <c r="U368" s="21">
        <f t="shared" si="68"/>
        <v>8.900918904485966E-3</v>
      </c>
      <c r="V368" s="21">
        <f t="shared" si="69"/>
        <v>4.5644332671465948E-2</v>
      </c>
      <c r="Y368" s="36"/>
      <c r="Z368" s="36"/>
    </row>
    <row r="369" spans="1:26" x14ac:dyDescent="0.25">
      <c r="A369" s="12">
        <v>1901.01</v>
      </c>
      <c r="B369" s="13">
        <v>7.07</v>
      </c>
      <c r="C369" s="14">
        <v>0.30170000000000002</v>
      </c>
      <c r="D369" s="13">
        <v>0.48170000000000002</v>
      </c>
      <c r="E369" s="13">
        <v>7.7067928930000003</v>
      </c>
      <c r="F369" s="14">
        <f t="shared" si="73"/>
        <v>1901.0416666666395</v>
      </c>
      <c r="G369" s="15">
        <v>3.1</v>
      </c>
      <c r="H369" s="14">
        <f t="shared" si="70"/>
        <v>279.5234061572699</v>
      </c>
      <c r="I369" s="14">
        <f t="shared" si="71"/>
        <v>11.928177035028055</v>
      </c>
      <c r="J369" s="16">
        <f t="shared" si="74"/>
        <v>1311.7352530912276</v>
      </c>
      <c r="K369" s="14">
        <f t="shared" si="75"/>
        <v>19.044755975382873</v>
      </c>
      <c r="L369" s="16">
        <f t="shared" si="72"/>
        <v>89.372400482891706</v>
      </c>
      <c r="M369" s="35">
        <f t="shared" si="64"/>
        <v>20.97858183453619</v>
      </c>
      <c r="N369" s="17"/>
      <c r="O369" s="18">
        <f t="shared" si="65"/>
        <v>25.223107928844335</v>
      </c>
      <c r="P369" s="18"/>
      <c r="Q369" s="37">
        <f t="shared" si="66"/>
        <v>1.5441362892157348E-2</v>
      </c>
      <c r="R369" s="15">
        <f t="shared" si="76"/>
        <v>1.0020149873405235</v>
      </c>
      <c r="S369" s="15">
        <f t="shared" si="77"/>
        <v>6.2612403151929579</v>
      </c>
      <c r="T369" s="21">
        <f t="shared" si="67"/>
        <v>5.5432556751338513E-2</v>
      </c>
      <c r="U369" s="21">
        <f t="shared" si="68"/>
        <v>1.0144103392990989E-2</v>
      </c>
      <c r="V369" s="21">
        <f t="shared" si="69"/>
        <v>4.5288453358347525E-2</v>
      </c>
      <c r="Y369" s="36"/>
      <c r="Z369" s="36"/>
    </row>
    <row r="370" spans="1:26" x14ac:dyDescent="0.25">
      <c r="A370" s="12">
        <v>1901.02</v>
      </c>
      <c r="B370" s="13">
        <v>7.25</v>
      </c>
      <c r="C370" s="14">
        <v>0.30330000000000001</v>
      </c>
      <c r="D370" s="13">
        <v>0.48330000000000001</v>
      </c>
      <c r="E370" s="13">
        <v>7.6116519010000001</v>
      </c>
      <c r="F370" s="14">
        <f t="shared" si="73"/>
        <v>1901.1249999999727</v>
      </c>
      <c r="G370" s="15">
        <f>G369*11/12+G381*1/12</f>
        <v>3.1066666666666669</v>
      </c>
      <c r="H370" s="14">
        <f t="shared" si="70"/>
        <v>290.22280954673943</v>
      </c>
      <c r="I370" s="14">
        <f t="shared" si="71"/>
        <v>12.141321122141527</v>
      </c>
      <c r="J370" s="16">
        <f t="shared" si="74"/>
        <v>1366.6929686857216</v>
      </c>
      <c r="K370" s="14">
        <f t="shared" si="75"/>
        <v>19.346852945370919</v>
      </c>
      <c r="L370" s="16">
        <f t="shared" si="72"/>
        <v>91.106580933215071</v>
      </c>
      <c r="M370" s="35">
        <f t="shared" si="64"/>
        <v>21.679149848206187</v>
      </c>
      <c r="N370" s="17"/>
      <c r="O370" s="18">
        <f t="shared" si="65"/>
        <v>26.053251360808819</v>
      </c>
      <c r="P370" s="18"/>
      <c r="Q370" s="37">
        <f t="shared" si="66"/>
        <v>1.1385946036258691E-2</v>
      </c>
      <c r="R370" s="15">
        <f t="shared" si="76"/>
        <v>1.0020207222232298</v>
      </c>
      <c r="S370" s="15">
        <f t="shared" si="77"/>
        <v>6.3522760047961331</v>
      </c>
      <c r="T370" s="21">
        <f t="shared" si="67"/>
        <v>5.6660563453841739E-2</v>
      </c>
      <c r="U370" s="21">
        <f t="shared" si="68"/>
        <v>1.2175146255171132E-2</v>
      </c>
      <c r="V370" s="21">
        <f t="shared" si="69"/>
        <v>4.4485417198670607E-2</v>
      </c>
      <c r="Y370" s="36"/>
      <c r="Z370" s="36"/>
    </row>
    <row r="371" spans="1:26" x14ac:dyDescent="0.25">
      <c r="A371" s="12">
        <v>1901.03</v>
      </c>
      <c r="B371" s="13">
        <v>7.51</v>
      </c>
      <c r="C371" s="14">
        <v>0.30499999999999999</v>
      </c>
      <c r="D371" s="13">
        <v>0.48499999999999999</v>
      </c>
      <c r="E371" s="13">
        <v>7.6116519010000001</v>
      </c>
      <c r="F371" s="14">
        <f t="shared" si="73"/>
        <v>1901.208333333306</v>
      </c>
      <c r="G371" s="15">
        <f>G369*10/12+G381*2/12</f>
        <v>3.1133333333333333</v>
      </c>
      <c r="H371" s="14">
        <f t="shared" si="70"/>
        <v>300.63079995807084</v>
      </c>
      <c r="I371" s="14">
        <f t="shared" si="71"/>
        <v>12.209373367138694</v>
      </c>
      <c r="J371" s="16">
        <f t="shared" si="74"/>
        <v>1420.4966861311079</v>
      </c>
      <c r="K371" s="14">
        <f t="shared" si="75"/>
        <v>19.414905190368085</v>
      </c>
      <c r="L371" s="16">
        <f t="shared" si="72"/>
        <v>91.736470409265934</v>
      </c>
      <c r="M371" s="35">
        <f t="shared" si="64"/>
        <v>22.347583950683855</v>
      </c>
      <c r="N371" s="17"/>
      <c r="O371" s="18">
        <f t="shared" si="65"/>
        <v>26.840868787784984</v>
      </c>
      <c r="P371" s="18"/>
      <c r="Q371" s="37">
        <f t="shared" si="66"/>
        <v>8.7471301208263824E-3</v>
      </c>
      <c r="R371" s="15">
        <f t="shared" si="76"/>
        <v>1.002026457027879</v>
      </c>
      <c r="S371" s="15">
        <f t="shared" si="77"/>
        <v>6.3651121900871139</v>
      </c>
      <c r="T371" s="21">
        <f t="shared" si="67"/>
        <v>5.0682384470588371E-2</v>
      </c>
      <c r="U371" s="21">
        <f t="shared" si="68"/>
        <v>1.1214684565742816E-2</v>
      </c>
      <c r="V371" s="21">
        <f t="shared" si="69"/>
        <v>3.9467699904845555E-2</v>
      </c>
      <c r="Y371" s="36"/>
      <c r="Z371" s="36"/>
    </row>
    <row r="372" spans="1:26" x14ac:dyDescent="0.25">
      <c r="A372" s="12">
        <v>1901.04</v>
      </c>
      <c r="B372" s="13">
        <v>8.14</v>
      </c>
      <c r="C372" s="14">
        <v>0.30669999999999997</v>
      </c>
      <c r="D372" s="13">
        <v>0.48670000000000002</v>
      </c>
      <c r="E372" s="13">
        <v>7.5165028100000004</v>
      </c>
      <c r="F372" s="14">
        <f t="shared" si="73"/>
        <v>1901.2916666666392</v>
      </c>
      <c r="G372" s="15">
        <f>G369*9/12+G381*3/12</f>
        <v>3.12</v>
      </c>
      <c r="H372" s="14">
        <f t="shared" si="70"/>
        <v>329.97499804034538</v>
      </c>
      <c r="I372" s="14">
        <f t="shared" si="71"/>
        <v>12.432841756630701</v>
      </c>
      <c r="J372" s="16">
        <f t="shared" si="74"/>
        <v>1564.0450861906002</v>
      </c>
      <c r="K372" s="14">
        <f t="shared" si="75"/>
        <v>19.729586185041288</v>
      </c>
      <c r="L372" s="16">
        <f t="shared" si="72"/>
        <v>93.516061848767208</v>
      </c>
      <c r="M372" s="35">
        <f t="shared" si="64"/>
        <v>24.409716994827217</v>
      </c>
      <c r="N372" s="17"/>
      <c r="O372" s="18">
        <f t="shared" si="65"/>
        <v>29.293804989254259</v>
      </c>
      <c r="P372" s="18"/>
      <c r="Q372" s="37">
        <f t="shared" si="66"/>
        <v>2.4736219890210964E-3</v>
      </c>
      <c r="R372" s="15">
        <f t="shared" si="76"/>
        <v>1.0020321917545103</v>
      </c>
      <c r="S372" s="15">
        <f t="shared" si="77"/>
        <v>6.4587480883794521</v>
      </c>
      <c r="T372" s="21">
        <f t="shared" si="67"/>
        <v>4.3951039738485687E-2</v>
      </c>
      <c r="U372" s="21">
        <f t="shared" si="68"/>
        <v>1.3299288449727165E-2</v>
      </c>
      <c r="V372" s="21">
        <f t="shared" si="69"/>
        <v>3.0651751288758522E-2</v>
      </c>
      <c r="Y372" s="36"/>
      <c r="Z372" s="36"/>
    </row>
    <row r="373" spans="1:26" x14ac:dyDescent="0.25">
      <c r="A373" s="12">
        <v>1901.05</v>
      </c>
      <c r="B373" s="13">
        <v>7.73</v>
      </c>
      <c r="C373" s="14">
        <v>0.30830000000000002</v>
      </c>
      <c r="D373" s="13">
        <v>0.48830000000000001</v>
      </c>
      <c r="E373" s="13">
        <v>7.5165028100000004</v>
      </c>
      <c r="F373" s="14">
        <f t="shared" si="73"/>
        <v>1901.3749999999725</v>
      </c>
      <c r="G373" s="15">
        <f>G369*8/12+G381*4/12</f>
        <v>3.1266666666666669</v>
      </c>
      <c r="H373" s="14">
        <f t="shared" si="70"/>
        <v>313.35463573118795</v>
      </c>
      <c r="I373" s="14">
        <f t="shared" si="71"/>
        <v>12.497701707105465</v>
      </c>
      <c r="J373" s="16">
        <f t="shared" si="74"/>
        <v>1490.2028797615953</v>
      </c>
      <c r="K373" s="14">
        <f t="shared" si="75"/>
        <v>19.794446135516047</v>
      </c>
      <c r="L373" s="16">
        <f t="shared" si="72"/>
        <v>94.135325509390285</v>
      </c>
      <c r="M373" s="35">
        <f t="shared" si="64"/>
        <v>23.06401268486357</v>
      </c>
      <c r="N373" s="17"/>
      <c r="O373" s="18">
        <f t="shared" si="65"/>
        <v>27.6611020453511</v>
      </c>
      <c r="P373" s="18"/>
      <c r="Q373" s="37">
        <f t="shared" si="66"/>
        <v>5.9728054263650798E-3</v>
      </c>
      <c r="R373" s="15">
        <f t="shared" si="76"/>
        <v>1.0020379264031627</v>
      </c>
      <c r="S373" s="15">
        <f t="shared" si="77"/>
        <v>6.4718735029891157</v>
      </c>
      <c r="T373" s="21">
        <f t="shared" si="67"/>
        <v>5.1684839948394901E-2</v>
      </c>
      <c r="U373" s="21">
        <f t="shared" si="68"/>
        <v>1.3409081904786735E-2</v>
      </c>
      <c r="V373" s="21">
        <f t="shared" si="69"/>
        <v>3.8275758043608166E-2</v>
      </c>
      <c r="Y373" s="36"/>
      <c r="Z373" s="36"/>
    </row>
    <row r="374" spans="1:26" x14ac:dyDescent="0.25">
      <c r="A374" s="12">
        <v>1901.06</v>
      </c>
      <c r="B374" s="13">
        <v>8.5</v>
      </c>
      <c r="C374" s="14">
        <v>0.31</v>
      </c>
      <c r="D374" s="13">
        <v>0.49</v>
      </c>
      <c r="E374" s="13">
        <v>7.5165028100000004</v>
      </c>
      <c r="F374" s="14">
        <f t="shared" si="73"/>
        <v>1901.4583333333057</v>
      </c>
      <c r="G374" s="15">
        <f>G369*7/12+G381*5/12</f>
        <v>3.1333333333333333</v>
      </c>
      <c r="H374" s="14">
        <f t="shared" si="70"/>
        <v>344.56848689716651</v>
      </c>
      <c r="I374" s="14">
        <f t="shared" si="71"/>
        <v>12.566615404484896</v>
      </c>
      <c r="J374" s="16">
        <f t="shared" si="74"/>
        <v>1643.6250175550756</v>
      </c>
      <c r="K374" s="14">
        <f t="shared" si="75"/>
        <v>19.863359832895483</v>
      </c>
      <c r="L374" s="16">
        <f t="shared" si="72"/>
        <v>94.750148070822021</v>
      </c>
      <c r="M374" s="35">
        <f t="shared" si="64"/>
        <v>25.23846620596035</v>
      </c>
      <c r="N374" s="17"/>
      <c r="O374" s="18">
        <f t="shared" si="65"/>
        <v>30.240388110984224</v>
      </c>
      <c r="P374" s="18"/>
      <c r="Q374" s="37">
        <f t="shared" si="66"/>
        <v>4.5684933621027921E-3</v>
      </c>
      <c r="R374" s="15">
        <f t="shared" si="76"/>
        <v>1.0020436609738748</v>
      </c>
      <c r="S374" s="15">
        <f t="shared" si="77"/>
        <v>6.4850627048787866</v>
      </c>
      <c r="T374" s="21">
        <f t="shared" si="67"/>
        <v>4.3920055045181705E-2</v>
      </c>
      <c r="U374" s="21">
        <f t="shared" si="68"/>
        <v>1.3518520118390498E-2</v>
      </c>
      <c r="V374" s="21">
        <f t="shared" si="69"/>
        <v>3.0401534926791207E-2</v>
      </c>
      <c r="Y374" s="36"/>
      <c r="Z374" s="36"/>
    </row>
    <row r="375" spans="1:26" x14ac:dyDescent="0.25">
      <c r="A375" s="12">
        <v>1901.07</v>
      </c>
      <c r="B375" s="13">
        <v>7.93</v>
      </c>
      <c r="C375" s="14">
        <v>0.31169999999999998</v>
      </c>
      <c r="D375" s="13">
        <v>0.49170000000000003</v>
      </c>
      <c r="E375" s="13">
        <v>7.6116519010000001</v>
      </c>
      <c r="F375" s="14">
        <f t="shared" si="73"/>
        <v>1901.541666666639</v>
      </c>
      <c r="G375" s="15">
        <f>G369*6/12+G381*6/12</f>
        <v>3.14</v>
      </c>
      <c r="H375" s="14">
        <f t="shared" si="70"/>
        <v>317.443707545606</v>
      </c>
      <c r="I375" s="14">
        <f t="shared" si="71"/>
        <v>12.477579273892232</v>
      </c>
      <c r="J375" s="16">
        <f t="shared" si="74"/>
        <v>1519.1971342348668</v>
      </c>
      <c r="K375" s="14">
        <f t="shared" si="75"/>
        <v>19.683111097121625</v>
      </c>
      <c r="L375" s="16">
        <f t="shared" si="72"/>
        <v>94.197885359808836</v>
      </c>
      <c r="M375" s="35">
        <f t="shared" si="64"/>
        <v>23.144848553708105</v>
      </c>
      <c r="N375" s="17"/>
      <c r="O375" s="18">
        <f t="shared" si="65"/>
        <v>27.711150600769948</v>
      </c>
      <c r="P375" s="18"/>
      <c r="Q375" s="37">
        <f t="shared" si="66"/>
        <v>1.0564738337857378E-2</v>
      </c>
      <c r="R375" s="15">
        <f t="shared" si="76"/>
        <v>1.0020493954666856</v>
      </c>
      <c r="S375" s="15">
        <f t="shared" si="77"/>
        <v>6.4170840860107097</v>
      </c>
      <c r="T375" s="21">
        <f t="shared" si="67"/>
        <v>5.1025249768652969E-2</v>
      </c>
      <c r="U375" s="21">
        <f t="shared" si="68"/>
        <v>1.3807567083109928E-2</v>
      </c>
      <c r="V375" s="21">
        <f t="shared" si="69"/>
        <v>3.7217682685543041E-2</v>
      </c>
      <c r="Y375" s="36"/>
      <c r="Z375" s="36"/>
    </row>
    <row r="376" spans="1:26" x14ac:dyDescent="0.25">
      <c r="A376" s="12">
        <v>1901.08</v>
      </c>
      <c r="B376" s="13">
        <v>8.0399999999999991</v>
      </c>
      <c r="C376" s="14">
        <v>0.31330000000000002</v>
      </c>
      <c r="D376" s="13">
        <v>0.49330000000000002</v>
      </c>
      <c r="E376" s="13">
        <v>7.7067928930000003</v>
      </c>
      <c r="F376" s="14">
        <f t="shared" si="73"/>
        <v>1901.6249999999723</v>
      </c>
      <c r="G376" s="15">
        <f>G369*5/12+G381*7/12</f>
        <v>3.1466666666666669</v>
      </c>
      <c r="H376" s="14">
        <f t="shared" si="70"/>
        <v>317.87385933584864</v>
      </c>
      <c r="I376" s="14">
        <f t="shared" si="71"/>
        <v>12.386801011184254</v>
      </c>
      <c r="J376" s="16">
        <f t="shared" si="74"/>
        <v>1526.1957023718041</v>
      </c>
      <c r="K376" s="14">
        <f t="shared" si="75"/>
        <v>19.503379951539078</v>
      </c>
      <c r="L376" s="16">
        <f t="shared" si="72"/>
        <v>93.640838305971556</v>
      </c>
      <c r="M376" s="35">
        <f t="shared" si="64"/>
        <v>23.077177713844378</v>
      </c>
      <c r="N376" s="17"/>
      <c r="O376" s="18">
        <f t="shared" si="65"/>
        <v>27.608909472820393</v>
      </c>
      <c r="P376" s="18"/>
      <c r="Q376" s="37">
        <f t="shared" si="66"/>
        <v>1.1866188520390432E-2</v>
      </c>
      <c r="R376" s="15">
        <f t="shared" si="76"/>
        <v>1.0020551298816345</v>
      </c>
      <c r="S376" s="15">
        <f t="shared" si="77"/>
        <v>6.3508534463798201</v>
      </c>
      <c r="T376" s="21">
        <f t="shared" si="67"/>
        <v>4.2542649586514658E-2</v>
      </c>
      <c r="U376" s="21">
        <f t="shared" si="68"/>
        <v>1.1957966427019073E-2</v>
      </c>
      <c r="V376" s="21">
        <f t="shared" si="69"/>
        <v>3.0584683159495585E-2</v>
      </c>
      <c r="Y376" s="36"/>
      <c r="Z376" s="36"/>
    </row>
    <row r="377" spans="1:26" x14ac:dyDescent="0.25">
      <c r="A377" s="12">
        <v>1901.09</v>
      </c>
      <c r="B377" s="13">
        <v>8</v>
      </c>
      <c r="C377" s="14">
        <v>0.315</v>
      </c>
      <c r="D377" s="13">
        <v>0.495</v>
      </c>
      <c r="E377" s="13">
        <v>7.8019419829999999</v>
      </c>
      <c r="F377" s="14">
        <f t="shared" si="73"/>
        <v>1901.7083333333055</v>
      </c>
      <c r="G377" s="15">
        <f>G369*4/12+G381*8/12</f>
        <v>3.1533333333333333</v>
      </c>
      <c r="H377" s="14">
        <f t="shared" si="70"/>
        <v>312.43503288173588</v>
      </c>
      <c r="I377" s="14">
        <f t="shared" si="71"/>
        <v>12.30212941971835</v>
      </c>
      <c r="J377" s="16">
        <f t="shared" si="74"/>
        <v>1505.0046168468077</v>
      </c>
      <c r="K377" s="14">
        <f t="shared" si="75"/>
        <v>19.331917659557405</v>
      </c>
      <c r="L377" s="16">
        <f t="shared" si="72"/>
        <v>93.122160667396216</v>
      </c>
      <c r="M377" s="35">
        <f t="shared" si="64"/>
        <v>22.590468316860235</v>
      </c>
      <c r="N377" s="17"/>
      <c r="O377" s="18">
        <f t="shared" si="65"/>
        <v>27.007461920877024</v>
      </c>
      <c r="P377" s="18"/>
      <c r="Q377" s="37">
        <f t="shared" si="66"/>
        <v>1.520542069357355E-2</v>
      </c>
      <c r="R377" s="15">
        <f t="shared" si="76"/>
        <v>1.0020608642187594</v>
      </c>
      <c r="S377" s="15">
        <f t="shared" si="77"/>
        <v>6.2862938551083998</v>
      </c>
      <c r="T377" s="21">
        <f t="shared" si="67"/>
        <v>3.7557171030512038E-2</v>
      </c>
      <c r="U377" s="21">
        <f t="shared" si="68"/>
        <v>1.2259919407023867E-2</v>
      </c>
      <c r="V377" s="21">
        <f t="shared" si="69"/>
        <v>2.5297251623488171E-2</v>
      </c>
      <c r="Y377" s="36"/>
      <c r="Z377" s="36"/>
    </row>
    <row r="378" spans="1:26" x14ac:dyDescent="0.25">
      <c r="A378" s="12">
        <v>1901.1</v>
      </c>
      <c r="B378" s="13">
        <v>7.91</v>
      </c>
      <c r="C378" s="14">
        <v>0.31669999999999998</v>
      </c>
      <c r="D378" s="13">
        <v>0.49669999999999997</v>
      </c>
      <c r="E378" s="13">
        <v>7.8019419829999999</v>
      </c>
      <c r="F378" s="14">
        <f t="shared" si="73"/>
        <v>1901.7916666666388</v>
      </c>
      <c r="G378" s="15">
        <f>G369*3/12+G381*9/12</f>
        <v>3.16</v>
      </c>
      <c r="H378" s="14">
        <f t="shared" si="70"/>
        <v>308.92013876181636</v>
      </c>
      <c r="I378" s="14">
        <f t="shared" si="71"/>
        <v>12.368521864205716</v>
      </c>
      <c r="J378" s="16">
        <f t="shared" si="74"/>
        <v>1493.0382624297329</v>
      </c>
      <c r="K378" s="14">
        <f t="shared" si="75"/>
        <v>19.398310104044771</v>
      </c>
      <c r="L378" s="16">
        <f t="shared" si="72"/>
        <v>93.753742724253883</v>
      </c>
      <c r="M378" s="35">
        <f t="shared" si="64"/>
        <v>22.252901618408927</v>
      </c>
      <c r="N378" s="17"/>
      <c r="O378" s="18">
        <f t="shared" si="65"/>
        <v>26.58645500664792</v>
      </c>
      <c r="P378" s="18"/>
      <c r="Q378" s="37">
        <f t="shared" si="66"/>
        <v>1.5810256650797078E-2</v>
      </c>
      <c r="R378" s="15">
        <f t="shared" si="76"/>
        <v>1.0020665984781001</v>
      </c>
      <c r="S378" s="15">
        <f t="shared" si="77"/>
        <v>6.2992490531829999</v>
      </c>
      <c r="T378" s="21">
        <f t="shared" si="67"/>
        <v>3.9448782911181146E-2</v>
      </c>
      <c r="U378" s="21">
        <f t="shared" si="68"/>
        <v>1.2367766741104624E-2</v>
      </c>
      <c r="V378" s="21">
        <f t="shared" si="69"/>
        <v>2.7081016170076522E-2</v>
      </c>
      <c r="Y378" s="36"/>
      <c r="Z378" s="36"/>
    </row>
    <row r="379" spans="1:26" x14ac:dyDescent="0.25">
      <c r="A379" s="12">
        <v>1901.11</v>
      </c>
      <c r="B379" s="13">
        <v>8.08</v>
      </c>
      <c r="C379" s="14">
        <v>0.31830000000000003</v>
      </c>
      <c r="D379" s="13">
        <v>0.49830000000000002</v>
      </c>
      <c r="E379" s="13">
        <v>7.8970910740000004</v>
      </c>
      <c r="F379" s="14">
        <f t="shared" si="73"/>
        <v>1901.874999999972</v>
      </c>
      <c r="G379" s="15">
        <f>G369*2/12+G381*10/12</f>
        <v>3.1666666666666665</v>
      </c>
      <c r="H379" s="14">
        <f t="shared" si="70"/>
        <v>311.75732645476143</v>
      </c>
      <c r="I379" s="14">
        <f t="shared" si="71"/>
        <v>12.281232303285961</v>
      </c>
      <c r="J379" s="16">
        <f t="shared" si="74"/>
        <v>1511.6969971799097</v>
      </c>
      <c r="K379" s="14">
        <f t="shared" si="75"/>
        <v>19.226321258961338</v>
      </c>
      <c r="L379" s="16">
        <f t="shared" si="72"/>
        <v>93.227551199845166</v>
      </c>
      <c r="M379" s="35">
        <f t="shared" si="64"/>
        <v>22.375074777652802</v>
      </c>
      <c r="N379" s="17"/>
      <c r="O379" s="18">
        <f t="shared" si="65"/>
        <v>26.713215249028377</v>
      </c>
      <c r="P379" s="18"/>
      <c r="Q379" s="37">
        <f t="shared" si="66"/>
        <v>1.7977489621420498E-2</v>
      </c>
      <c r="R379" s="15">
        <f t="shared" si="76"/>
        <v>1.0020723326596945</v>
      </c>
      <c r="S379" s="15">
        <f t="shared" si="77"/>
        <v>6.2362129311974339</v>
      </c>
      <c r="T379" s="21">
        <f t="shared" si="67"/>
        <v>4.3781729004302106E-2</v>
      </c>
      <c r="U379" s="21">
        <f t="shared" si="68"/>
        <v>1.4753651561353998E-2</v>
      </c>
      <c r="V379" s="21">
        <f t="shared" si="69"/>
        <v>2.9028077442948108E-2</v>
      </c>
      <c r="Y379" s="36"/>
      <c r="Z379" s="36"/>
    </row>
    <row r="380" spans="1:26" x14ac:dyDescent="0.25">
      <c r="A380" s="12">
        <v>1901.12</v>
      </c>
      <c r="B380" s="13">
        <v>7.95</v>
      </c>
      <c r="C380" s="14">
        <v>0.32</v>
      </c>
      <c r="D380" s="13">
        <v>0.5</v>
      </c>
      <c r="E380" s="13">
        <v>7.9922320659999997</v>
      </c>
      <c r="F380" s="14">
        <f t="shared" si="73"/>
        <v>1901.9583333333053</v>
      </c>
      <c r="G380" s="15">
        <f>G369*1/12+G381*11/12</f>
        <v>3.1733333333333338</v>
      </c>
      <c r="H380" s="14">
        <f t="shared" si="70"/>
        <v>303.08992281456113</v>
      </c>
      <c r="I380" s="14">
        <f t="shared" si="71"/>
        <v>12.199845949768498</v>
      </c>
      <c r="J380" s="16">
        <f t="shared" si="74"/>
        <v>1474.5988617581534</v>
      </c>
      <c r="K380" s="14">
        <f t="shared" si="75"/>
        <v>19.062259296513279</v>
      </c>
      <c r="L380" s="16">
        <f t="shared" si="72"/>
        <v>92.742066777242357</v>
      </c>
      <c r="M380" s="35">
        <f t="shared" si="64"/>
        <v>21.680215141029681</v>
      </c>
      <c r="N380" s="17"/>
      <c r="O380" s="18">
        <f t="shared" si="65"/>
        <v>25.866784338435284</v>
      </c>
      <c r="P380" s="18"/>
      <c r="Q380" s="37">
        <f t="shared" si="66"/>
        <v>2.0547449641533218E-2</v>
      </c>
      <c r="R380" s="15">
        <f t="shared" si="76"/>
        <v>1.0020780667635822</v>
      </c>
      <c r="S380" s="15">
        <f t="shared" si="77"/>
        <v>6.1747455760205421</v>
      </c>
      <c r="T380" s="21">
        <f t="shared" si="67"/>
        <v>4.8385624474672984E-2</v>
      </c>
      <c r="U380" s="21">
        <f t="shared" si="68"/>
        <v>1.714185538330959E-2</v>
      </c>
      <c r="V380" s="21">
        <f t="shared" si="69"/>
        <v>3.1243769091363394E-2</v>
      </c>
      <c r="Y380" s="36"/>
      <c r="Z380" s="36"/>
    </row>
    <row r="381" spans="1:26" x14ac:dyDescent="0.25">
      <c r="A381" s="12">
        <v>1902.01</v>
      </c>
      <c r="B381" s="13">
        <v>8.1199999999999992</v>
      </c>
      <c r="C381" s="14">
        <v>0.32079999999999997</v>
      </c>
      <c r="D381" s="13">
        <v>0.51080000000000003</v>
      </c>
      <c r="E381" s="13">
        <v>7.8970910740000004</v>
      </c>
      <c r="F381" s="14">
        <f t="shared" si="73"/>
        <v>1902.0416666666385</v>
      </c>
      <c r="G381" s="15">
        <v>3.18</v>
      </c>
      <c r="H381" s="14">
        <f t="shared" si="70"/>
        <v>313.30067955602254</v>
      </c>
      <c r="I381" s="14">
        <f t="shared" si="71"/>
        <v>12.377691872114784</v>
      </c>
      <c r="J381" s="16">
        <f t="shared" si="74"/>
        <v>1529.2947783259315</v>
      </c>
      <c r="K381" s="14">
        <f t="shared" si="75"/>
        <v>19.708619103105463</v>
      </c>
      <c r="L381" s="16">
        <f t="shared" si="72"/>
        <v>96.202435070059863</v>
      </c>
      <c r="M381" s="35">
        <f t="shared" si="64"/>
        <v>22.340290796033571</v>
      </c>
      <c r="N381" s="17"/>
      <c r="O381" s="18">
        <f t="shared" si="65"/>
        <v>26.635699508412838</v>
      </c>
      <c r="P381" s="18"/>
      <c r="Q381" s="37">
        <f t="shared" si="66"/>
        <v>2.0493974303292278E-2</v>
      </c>
      <c r="R381" s="15">
        <f t="shared" si="76"/>
        <v>1.0018008349940293</v>
      </c>
      <c r="S381" s="15">
        <f t="shared" si="77"/>
        <v>6.2621225616623892</v>
      </c>
      <c r="T381" s="21">
        <f t="shared" si="67"/>
        <v>4.404338172305855E-2</v>
      </c>
      <c r="U381" s="21">
        <f t="shared" si="68"/>
        <v>1.496805110298105E-2</v>
      </c>
      <c r="V381" s="21">
        <f t="shared" si="69"/>
        <v>2.90753306200775E-2</v>
      </c>
      <c r="Y381" s="36"/>
      <c r="Z381" s="36"/>
    </row>
    <row r="382" spans="1:26" x14ac:dyDescent="0.25">
      <c r="A382" s="12">
        <v>1902.02</v>
      </c>
      <c r="B382" s="13">
        <v>8.19</v>
      </c>
      <c r="C382" s="14">
        <v>0.32169999999999999</v>
      </c>
      <c r="D382" s="13">
        <v>0.52170000000000005</v>
      </c>
      <c r="E382" s="13">
        <v>7.8970910740000004</v>
      </c>
      <c r="F382" s="14">
        <f t="shared" si="73"/>
        <v>1902.1249999999718</v>
      </c>
      <c r="G382" s="15">
        <f>G381*11/12+G393*1/12</f>
        <v>3.1900000000000004</v>
      </c>
      <c r="H382" s="14">
        <f t="shared" si="70"/>
        <v>316.00154748322967</v>
      </c>
      <c r="I382" s="14">
        <f t="shared" si="71"/>
        <v>12.41241731689316</v>
      </c>
      <c r="J382" s="16">
        <f t="shared" si="74"/>
        <v>1547.527349590107</v>
      </c>
      <c r="K382" s="14">
        <f t="shared" si="75"/>
        <v>20.129182823199137</v>
      </c>
      <c r="L382" s="16">
        <f t="shared" si="72"/>
        <v>98.576925309054815</v>
      </c>
      <c r="M382" s="35">
        <f t="shared" si="64"/>
        <v>22.459957452460397</v>
      </c>
      <c r="N382" s="17"/>
      <c r="O382" s="18">
        <f t="shared" si="65"/>
        <v>26.756070389465769</v>
      </c>
      <c r="P382" s="18"/>
      <c r="Q382" s="37">
        <f t="shared" si="66"/>
        <v>2.0155481430143778E-2</v>
      </c>
      <c r="R382" s="15">
        <f t="shared" si="76"/>
        <v>1.0018095695807507</v>
      </c>
      <c r="S382" s="15">
        <f t="shared" si="77"/>
        <v>6.2733996111083314</v>
      </c>
      <c r="T382" s="21">
        <f t="shared" si="67"/>
        <v>4.1261628007891238E-2</v>
      </c>
      <c r="U382" s="21">
        <f t="shared" si="68"/>
        <v>1.377061867643703E-2</v>
      </c>
      <c r="V382" s="21">
        <f t="shared" si="69"/>
        <v>2.7491009331454208E-2</v>
      </c>
      <c r="Y382" s="36"/>
      <c r="Z382" s="36"/>
    </row>
    <row r="383" spans="1:26" x14ac:dyDescent="0.25">
      <c r="A383" s="12">
        <v>1902.03</v>
      </c>
      <c r="B383" s="13">
        <v>8.1999999999999993</v>
      </c>
      <c r="C383" s="14">
        <v>0.32250000000000001</v>
      </c>
      <c r="D383" s="13">
        <v>0.53249999999999997</v>
      </c>
      <c r="E383" s="13">
        <v>7.8970910740000004</v>
      </c>
      <c r="F383" s="14">
        <f t="shared" si="73"/>
        <v>1902.2083333333051</v>
      </c>
      <c r="G383" s="15">
        <f>G381*10/12+G393*2/12</f>
        <v>3.1999999999999997</v>
      </c>
      <c r="H383" s="14">
        <f t="shared" si="70"/>
        <v>316.38738575854489</v>
      </c>
      <c r="I383" s="14">
        <f t="shared" si="71"/>
        <v>12.443284378918385</v>
      </c>
      <c r="J383" s="16">
        <f t="shared" si="74"/>
        <v>1554.4950017288288</v>
      </c>
      <c r="K383" s="14">
        <f t="shared" si="75"/>
        <v>20.545888160539658</v>
      </c>
      <c r="L383" s="16">
        <f t="shared" si="72"/>
        <v>100.94738883178067</v>
      </c>
      <c r="M383" s="35">
        <f t="shared" si="64"/>
        <v>22.410652288217332</v>
      </c>
      <c r="N383" s="17"/>
      <c r="O383" s="18">
        <f t="shared" si="65"/>
        <v>26.674136055631237</v>
      </c>
      <c r="P383" s="18"/>
      <c r="Q383" s="37">
        <f t="shared" si="66"/>
        <v>2.2808465227320183E-2</v>
      </c>
      <c r="R383" s="15">
        <f t="shared" si="76"/>
        <v>1.0018183039057333</v>
      </c>
      <c r="S383" s="15">
        <f t="shared" si="77"/>
        <v>6.2847517642124862</v>
      </c>
      <c r="T383" s="21">
        <f t="shared" si="67"/>
        <v>4.2061071410629536E-2</v>
      </c>
      <c r="U383" s="21">
        <f t="shared" si="68"/>
        <v>1.1559486573487154E-2</v>
      </c>
      <c r="V383" s="21">
        <f t="shared" si="69"/>
        <v>3.0501584837142381E-2</v>
      </c>
      <c r="Y383" s="36"/>
      <c r="Z383" s="36"/>
    </row>
    <row r="384" spans="1:26" x14ac:dyDescent="0.25">
      <c r="A384" s="12">
        <v>1902.04</v>
      </c>
      <c r="B384" s="13">
        <v>8.48</v>
      </c>
      <c r="C384" s="14">
        <v>0.32329999999999998</v>
      </c>
      <c r="D384" s="13">
        <v>0.54330000000000001</v>
      </c>
      <c r="E384" s="13">
        <v>7.9922320659999997</v>
      </c>
      <c r="F384" s="14">
        <f t="shared" si="73"/>
        <v>1902.2916666666383</v>
      </c>
      <c r="G384" s="15">
        <f>G381*9/12+G393*3/12</f>
        <v>3.21</v>
      </c>
      <c r="H384" s="14">
        <f t="shared" si="70"/>
        <v>323.29591766886523</v>
      </c>
      <c r="I384" s="14">
        <f t="shared" si="71"/>
        <v>12.325656861125484</v>
      </c>
      <c r="J384" s="16">
        <f t="shared" si="74"/>
        <v>1593.4850496188178</v>
      </c>
      <c r="K384" s="14">
        <f t="shared" si="75"/>
        <v>20.713050951591327</v>
      </c>
      <c r="L384" s="16">
        <f t="shared" si="72"/>
        <v>102.09203153984713</v>
      </c>
      <c r="M384" s="35">
        <f t="shared" si="64"/>
        <v>22.82310869849784</v>
      </c>
      <c r="N384" s="17"/>
      <c r="O384" s="18">
        <f t="shared" si="65"/>
        <v>27.136318879518505</v>
      </c>
      <c r="P384" s="18"/>
      <c r="Q384" s="37">
        <f t="shared" si="66"/>
        <v>2.4471114945135083E-2</v>
      </c>
      <c r="R384" s="15">
        <f t="shared" si="76"/>
        <v>1.0018270379691732</v>
      </c>
      <c r="S384" s="15">
        <f t="shared" si="77"/>
        <v>6.2212284825346398</v>
      </c>
      <c r="T384" s="21">
        <f t="shared" si="67"/>
        <v>3.9998523549566123E-2</v>
      </c>
      <c r="U384" s="21">
        <f t="shared" si="68"/>
        <v>9.6121047319319697E-3</v>
      </c>
      <c r="V384" s="21">
        <f t="shared" si="69"/>
        <v>3.0386418817634153E-2</v>
      </c>
      <c r="Y384" s="36"/>
      <c r="Z384" s="36"/>
    </row>
    <row r="385" spans="1:26" x14ac:dyDescent="0.25">
      <c r="A385" s="12">
        <v>1902.05</v>
      </c>
      <c r="B385" s="13">
        <v>8.4600000000000009</v>
      </c>
      <c r="C385" s="14">
        <v>0.32419999999999999</v>
      </c>
      <c r="D385" s="13">
        <v>0.55420000000000003</v>
      </c>
      <c r="E385" s="13">
        <v>8.0873811569999994</v>
      </c>
      <c r="F385" s="14">
        <f t="shared" si="73"/>
        <v>1902.3749999999716</v>
      </c>
      <c r="G385" s="15">
        <f>G381*8/12+G393*4/12</f>
        <v>3.2199999999999998</v>
      </c>
      <c r="H385" s="14">
        <f t="shared" si="70"/>
        <v>318.73877958241519</v>
      </c>
      <c r="I385" s="14">
        <f t="shared" si="71"/>
        <v>12.214552286125176</v>
      </c>
      <c r="J385" s="16">
        <f t="shared" si="74"/>
        <v>1576.040487025838</v>
      </c>
      <c r="K385" s="14">
        <f t="shared" si="75"/>
        <v>20.880027381155376</v>
      </c>
      <c r="L385" s="16">
        <f t="shared" si="72"/>
        <v>103.24369242431671</v>
      </c>
      <c r="M385" s="35">
        <f t="shared" ref="M385:M448" si="78">H385/AVERAGE(K265:K384)</f>
        <v>22.427954493329796</v>
      </c>
      <c r="N385" s="17"/>
      <c r="O385" s="18">
        <f t="shared" ref="O385:O448" si="79">J385/AVERAGE(L265:L384)</f>
        <v>26.637764485324794</v>
      </c>
      <c r="P385" s="18"/>
      <c r="Q385" s="37">
        <f t="shared" ref="Q385:Q448" si="80">1/M385-(G385/100-(((E385/E265)^(1/10))-1))</f>
        <v>2.6342382656398565E-2</v>
      </c>
      <c r="R385" s="15">
        <f t="shared" si="76"/>
        <v>1.0018357717712656</v>
      </c>
      <c r="S385" s="15">
        <f t="shared" si="77"/>
        <v>6.1592676136607576</v>
      </c>
      <c r="T385" s="21">
        <f t="shared" si="67"/>
        <v>4.1463969050714367E-2</v>
      </c>
      <c r="U385" s="21">
        <f t="shared" si="68"/>
        <v>1.0669421674553758E-2</v>
      </c>
      <c r="V385" s="21">
        <f t="shared" si="69"/>
        <v>3.0794547376160608E-2</v>
      </c>
      <c r="Y385" s="36"/>
      <c r="Z385" s="36"/>
    </row>
    <row r="386" spans="1:26" x14ac:dyDescent="0.25">
      <c r="A386" s="12">
        <v>1902.06</v>
      </c>
      <c r="B386" s="13">
        <v>8.41</v>
      </c>
      <c r="C386" s="14">
        <v>0.32500000000000001</v>
      </c>
      <c r="D386" s="13">
        <v>0.56499999999999995</v>
      </c>
      <c r="E386" s="13">
        <v>8.18251405</v>
      </c>
      <c r="F386" s="14">
        <f t="shared" si="73"/>
        <v>1902.4583333333048</v>
      </c>
      <c r="G386" s="15">
        <f>G381*7/12+G393*5/12</f>
        <v>3.2300000000000004</v>
      </c>
      <c r="H386" s="14">
        <f t="shared" si="70"/>
        <v>313.17110906763435</v>
      </c>
      <c r="I386" s="14">
        <f t="shared" si="71"/>
        <v>12.102331801067916</v>
      </c>
      <c r="J386" s="16">
        <f t="shared" si="74"/>
        <v>1553.4972817393552</v>
      </c>
      <c r="K386" s="14">
        <f t="shared" si="75"/>
        <v>21.039438361856526</v>
      </c>
      <c r="L386" s="16">
        <f t="shared" si="72"/>
        <v>104.36693985525987</v>
      </c>
      <c r="M386" s="35">
        <f t="shared" si="78"/>
        <v>21.963742295514621</v>
      </c>
      <c r="N386" s="17"/>
      <c r="O386" s="18">
        <f t="shared" si="79"/>
        <v>26.058791626617584</v>
      </c>
      <c r="P386" s="18"/>
      <c r="Q386" s="37">
        <f t="shared" si="80"/>
        <v>2.8371212083532375E-2</v>
      </c>
      <c r="R386" s="15">
        <f t="shared" si="76"/>
        <v>1.001844505312206</v>
      </c>
      <c r="S386" s="15">
        <f t="shared" si="77"/>
        <v>6.0988332719279006</v>
      </c>
      <c r="T386" s="21">
        <f t="shared" ref="T386:T449" si="81">(($J506/$J386)^(1/10)-1)</f>
        <v>4.4424332978286962E-2</v>
      </c>
      <c r="U386" s="21">
        <f t="shared" ref="U386:U449" si="82">(($S506/$S386)^(1/10)-1)</f>
        <v>1.2713833691679E-2</v>
      </c>
      <c r="V386" s="21">
        <f t="shared" ref="V386:V449" si="83">T386-U386</f>
        <v>3.1710499286607963E-2</v>
      </c>
      <c r="Y386" s="36"/>
      <c r="Z386" s="36"/>
    </row>
    <row r="387" spans="1:26" x14ac:dyDescent="0.25">
      <c r="A387" s="12">
        <v>1902.07</v>
      </c>
      <c r="B387" s="13">
        <v>8.6</v>
      </c>
      <c r="C387" s="14">
        <v>0.32579999999999998</v>
      </c>
      <c r="D387" s="13">
        <v>0.57579999999999998</v>
      </c>
      <c r="E387" s="13">
        <v>8.18251405</v>
      </c>
      <c r="F387" s="14">
        <f t="shared" si="73"/>
        <v>1902.5416666666381</v>
      </c>
      <c r="G387" s="15">
        <f>G381*6/12+G393*6/12</f>
        <v>3.2399999999999998</v>
      </c>
      <c r="H387" s="14">
        <f t="shared" si="70"/>
        <v>320.24631842825863</v>
      </c>
      <c r="I387" s="14">
        <f t="shared" si="71"/>
        <v>12.132122156270542</v>
      </c>
      <c r="J387" s="16">
        <f t="shared" si="74"/>
        <v>1593.6092834908056</v>
      </c>
      <c r="K387" s="14">
        <f t="shared" si="75"/>
        <v>21.441608157092016</v>
      </c>
      <c r="L387" s="16">
        <f t="shared" si="72"/>
        <v>106.69770063186115</v>
      </c>
      <c r="M387" s="35">
        <f t="shared" si="78"/>
        <v>22.385686589401359</v>
      </c>
      <c r="N387" s="17"/>
      <c r="O387" s="18">
        <f t="shared" si="79"/>
        <v>26.52940000316784</v>
      </c>
      <c r="P387" s="18"/>
      <c r="Q387" s="37">
        <f t="shared" si="80"/>
        <v>2.4709335896387803E-2</v>
      </c>
      <c r="R387" s="15">
        <f t="shared" si="76"/>
        <v>1.0018532385921899</v>
      </c>
      <c r="S387" s="15">
        <f t="shared" si="77"/>
        <v>6.1100826022962309</v>
      </c>
      <c r="T387" s="21">
        <f t="shared" si="81"/>
        <v>4.2303858445507103E-2</v>
      </c>
      <c r="U387" s="21">
        <f t="shared" si="82"/>
        <v>1.2580760952309644E-2</v>
      </c>
      <c r="V387" s="21">
        <f t="shared" si="83"/>
        <v>2.9723097493197459E-2</v>
      </c>
      <c r="Y387" s="36"/>
      <c r="Z387" s="36"/>
    </row>
    <row r="388" spans="1:26" x14ac:dyDescent="0.25">
      <c r="A388" s="12">
        <v>1902.08</v>
      </c>
      <c r="B388" s="13">
        <v>8.83</v>
      </c>
      <c r="C388" s="14">
        <v>0.32669999999999999</v>
      </c>
      <c r="D388" s="13">
        <v>0.5867</v>
      </c>
      <c r="E388" s="13">
        <v>8.0873811569999994</v>
      </c>
      <c r="F388" s="14">
        <f t="shared" si="73"/>
        <v>1902.6249999999714</v>
      </c>
      <c r="G388" s="15">
        <f>G381*5/12+G393*7/12</f>
        <v>3.25</v>
      </c>
      <c r="H388" s="14">
        <f t="shared" si="70"/>
        <v>332.67889169181154</v>
      </c>
      <c r="I388" s="14">
        <f t="shared" si="71"/>
        <v>12.308742232810287</v>
      </c>
      <c r="J388" s="16">
        <f t="shared" si="74"/>
        <v>1660.5804660686333</v>
      </c>
      <c r="K388" s="14">
        <f t="shared" si="75"/>
        <v>22.104496688061818</v>
      </c>
      <c r="L388" s="16">
        <f t="shared" si="72"/>
        <v>110.33551069563616</v>
      </c>
      <c r="M388" s="35">
        <f t="shared" si="78"/>
        <v>23.168671834092851</v>
      </c>
      <c r="N388" s="17"/>
      <c r="O388" s="18">
        <f t="shared" si="79"/>
        <v>27.424898531949314</v>
      </c>
      <c r="P388" s="18"/>
      <c r="Q388" s="37">
        <f t="shared" si="80"/>
        <v>2.0595372474778446E-2</v>
      </c>
      <c r="R388" s="15">
        <f t="shared" si="76"/>
        <v>1.0018619716114121</v>
      </c>
      <c r="S388" s="15">
        <f t="shared" si="77"/>
        <v>6.193412920904672</v>
      </c>
      <c r="T388" s="21">
        <f t="shared" si="81"/>
        <v>3.9774394725456297E-2</v>
      </c>
      <c r="U388" s="21">
        <f t="shared" si="82"/>
        <v>1.0271060426152445E-2</v>
      </c>
      <c r="V388" s="21">
        <f t="shared" si="83"/>
        <v>2.9503334299303852E-2</v>
      </c>
      <c r="Y388" s="36"/>
      <c r="Z388" s="36"/>
    </row>
    <row r="389" spans="1:26" x14ac:dyDescent="0.25">
      <c r="A389" s="12">
        <v>1902.09</v>
      </c>
      <c r="B389" s="13">
        <v>8.85</v>
      </c>
      <c r="C389" s="14">
        <v>0.32750000000000001</v>
      </c>
      <c r="D389" s="13">
        <v>0.59750000000000003</v>
      </c>
      <c r="E389" s="13">
        <v>8.18251405</v>
      </c>
      <c r="F389" s="14">
        <f t="shared" si="73"/>
        <v>1902.7083333333046</v>
      </c>
      <c r="G389" s="15">
        <f>G381*4/12+G393*8/12</f>
        <v>3.26</v>
      </c>
      <c r="H389" s="14">
        <f t="shared" si="70"/>
        <v>329.55580442908013</v>
      </c>
      <c r="I389" s="14">
        <f t="shared" si="71"/>
        <v>12.19542666107613</v>
      </c>
      <c r="J389" s="16">
        <f t="shared" si="74"/>
        <v>1650.0642780898936</v>
      </c>
      <c r="K389" s="14">
        <f t="shared" si="75"/>
        <v>22.249671541963323</v>
      </c>
      <c r="L389" s="16">
        <f t="shared" si="72"/>
        <v>111.40264476369623</v>
      </c>
      <c r="M389" s="35">
        <f t="shared" si="78"/>
        <v>22.856566381954494</v>
      </c>
      <c r="N389" s="17"/>
      <c r="O389" s="18">
        <f t="shared" si="79"/>
        <v>27.022746801512991</v>
      </c>
      <c r="P389" s="18"/>
      <c r="Q389" s="37">
        <f t="shared" si="80"/>
        <v>2.2266499788554092E-2</v>
      </c>
      <c r="R389" s="15">
        <f t="shared" si="76"/>
        <v>1.0018707043700679</v>
      </c>
      <c r="S389" s="15">
        <f t="shared" si="77"/>
        <v>6.1328039274505954</v>
      </c>
      <c r="T389" s="21">
        <f t="shared" si="81"/>
        <v>4.0367881670050565E-2</v>
      </c>
      <c r="U389" s="21">
        <f t="shared" si="82"/>
        <v>1.0339344178422971E-2</v>
      </c>
      <c r="V389" s="21">
        <f t="shared" si="83"/>
        <v>3.0028537491627594E-2</v>
      </c>
      <c r="Y389" s="36"/>
      <c r="Z389" s="36"/>
    </row>
    <row r="390" spans="1:26" x14ac:dyDescent="0.25">
      <c r="A390" s="12">
        <v>1902.1</v>
      </c>
      <c r="B390" s="13">
        <v>8.57</v>
      </c>
      <c r="C390" s="14">
        <v>0.32829999999999998</v>
      </c>
      <c r="D390" s="13">
        <v>0.60829999999999995</v>
      </c>
      <c r="E390" s="13">
        <v>8.7534247930000006</v>
      </c>
      <c r="F390" s="14">
        <f t="shared" si="73"/>
        <v>1902.7916666666379</v>
      </c>
      <c r="G390" s="15">
        <f>G381*3/12+G393*9/12</f>
        <v>3.27</v>
      </c>
      <c r="H390" s="14">
        <f t="shared" si="70"/>
        <v>298.31512370886037</v>
      </c>
      <c r="I390" s="14">
        <f t="shared" si="71"/>
        <v>11.427871075101381</v>
      </c>
      <c r="J390" s="16">
        <f t="shared" si="74"/>
        <v>1498.4124573006231</v>
      </c>
      <c r="K390" s="14">
        <f t="shared" si="75"/>
        <v>21.174456213780598</v>
      </c>
      <c r="L390" s="16">
        <f t="shared" si="72"/>
        <v>106.35756100069649</v>
      </c>
      <c r="M390" s="35">
        <f t="shared" si="78"/>
        <v>20.604425401859803</v>
      </c>
      <c r="N390" s="17"/>
      <c r="O390" s="18">
        <f t="shared" si="79"/>
        <v>24.333335259523242</v>
      </c>
      <c r="P390" s="18"/>
      <c r="Q390" s="37">
        <f t="shared" si="80"/>
        <v>3.3791235498939573E-2</v>
      </c>
      <c r="R390" s="15">
        <f t="shared" si="76"/>
        <v>1.0018794368683519</v>
      </c>
      <c r="S390" s="15">
        <f t="shared" si="77"/>
        <v>5.7435381828533387</v>
      </c>
      <c r="T390" s="21">
        <f t="shared" si="81"/>
        <v>5.0657742190309163E-2</v>
      </c>
      <c r="U390" s="21">
        <f t="shared" si="82"/>
        <v>1.7051199726382027E-2</v>
      </c>
      <c r="V390" s="21">
        <f t="shared" si="83"/>
        <v>3.3606542463927136E-2</v>
      </c>
      <c r="Y390" s="36"/>
      <c r="Z390" s="36"/>
    </row>
    <row r="391" spans="1:26" x14ac:dyDescent="0.25">
      <c r="A391" s="12">
        <v>1902.11</v>
      </c>
      <c r="B391" s="13">
        <v>8.24</v>
      </c>
      <c r="C391" s="14">
        <v>0.32919999999999999</v>
      </c>
      <c r="D391" s="13">
        <v>0.61919999999999997</v>
      </c>
      <c r="E391" s="13">
        <v>8.4679289260000008</v>
      </c>
      <c r="F391" s="14">
        <f t="shared" si="73"/>
        <v>1902.8749999999711</v>
      </c>
      <c r="G391" s="15">
        <f>G381*2/12+G393*10/12</f>
        <v>3.2800000000000002</v>
      </c>
      <c r="H391" s="14">
        <f t="shared" si="70"/>
        <v>296.49847346864709</v>
      </c>
      <c r="I391" s="14">
        <f t="shared" si="71"/>
        <v>11.84554580896585</v>
      </c>
      <c r="J391" s="16">
        <f t="shared" si="74"/>
        <v>1494.2458390679735</v>
      </c>
      <c r="K391" s="14">
        <f t="shared" si="75"/>
        <v>22.280564899488624</v>
      </c>
      <c r="L391" s="16">
        <f t="shared" si="72"/>
        <v>112.28604654743799</v>
      </c>
      <c r="M391" s="35">
        <f t="shared" si="78"/>
        <v>20.408541255072176</v>
      </c>
      <c r="N391" s="17"/>
      <c r="O391" s="18">
        <f t="shared" si="79"/>
        <v>24.08179073378718</v>
      </c>
      <c r="P391" s="18"/>
      <c r="Q391" s="37">
        <f t="shared" si="80"/>
        <v>2.8188898983770694E-2</v>
      </c>
      <c r="R391" s="15">
        <f t="shared" si="76"/>
        <v>1.0018881691064587</v>
      </c>
      <c r="S391" s="15">
        <f t="shared" si="77"/>
        <v>5.9483398882093548</v>
      </c>
      <c r="T391" s="21">
        <f t="shared" si="81"/>
        <v>5.019959701026866E-2</v>
      </c>
      <c r="U391" s="21">
        <f t="shared" si="82"/>
        <v>1.3562018219297034E-2</v>
      </c>
      <c r="V391" s="21">
        <f t="shared" si="83"/>
        <v>3.6637578790971626E-2</v>
      </c>
      <c r="Y391" s="36"/>
      <c r="Z391" s="36"/>
    </row>
    <row r="392" spans="1:26" x14ac:dyDescent="0.25">
      <c r="A392" s="12">
        <v>1902.12</v>
      </c>
      <c r="B392" s="13">
        <v>8.0500000000000007</v>
      </c>
      <c r="C392" s="14">
        <v>0.33</v>
      </c>
      <c r="D392" s="13">
        <v>0.63</v>
      </c>
      <c r="E392" s="13">
        <v>8.5630942149999996</v>
      </c>
      <c r="F392" s="14">
        <f t="shared" si="73"/>
        <v>1902.9583333333044</v>
      </c>
      <c r="G392" s="15">
        <f>G381*1/12+G393*11/12</f>
        <v>3.29</v>
      </c>
      <c r="H392" s="14">
        <f t="shared" si="70"/>
        <v>286.44260338784568</v>
      </c>
      <c r="I392" s="14">
        <f t="shared" si="71"/>
        <v>11.742367592296779</v>
      </c>
      <c r="J392" s="16">
        <f t="shared" si="74"/>
        <v>1448.4993077571462</v>
      </c>
      <c r="K392" s="14">
        <f t="shared" si="75"/>
        <v>22.417247221657487</v>
      </c>
      <c r="L392" s="16">
        <f t="shared" si="72"/>
        <v>113.36081538968971</v>
      </c>
      <c r="M392" s="35">
        <f t="shared" si="78"/>
        <v>19.633232126823838</v>
      </c>
      <c r="N392" s="17"/>
      <c r="O392" s="18">
        <f t="shared" si="79"/>
        <v>23.148327929237514</v>
      </c>
      <c r="P392" s="18"/>
      <c r="Q392" s="37">
        <f t="shared" si="80"/>
        <v>2.9881822071487332E-2</v>
      </c>
      <c r="R392" s="15">
        <f t="shared" si="76"/>
        <v>1.0018969010845831</v>
      </c>
      <c r="S392" s="15">
        <f t="shared" si="77"/>
        <v>5.8933401218439476</v>
      </c>
      <c r="T392" s="21">
        <f t="shared" si="81"/>
        <v>5.1089803660249622E-2</v>
      </c>
      <c r="U392" s="21">
        <f t="shared" si="82"/>
        <v>1.5566176169387047E-2</v>
      </c>
      <c r="V392" s="21">
        <f t="shared" si="83"/>
        <v>3.5523627490862575E-2</v>
      </c>
      <c r="Y392" s="36"/>
      <c r="Z392" s="36"/>
    </row>
    <row r="393" spans="1:26" x14ac:dyDescent="0.25">
      <c r="A393" s="12">
        <v>1903.01</v>
      </c>
      <c r="B393" s="13">
        <v>8.4600000000000009</v>
      </c>
      <c r="C393" s="14">
        <v>0.33169999999999999</v>
      </c>
      <c r="D393" s="13">
        <v>0.62170000000000003</v>
      </c>
      <c r="E393" s="13">
        <v>8.6582595040000001</v>
      </c>
      <c r="F393" s="14">
        <f t="shared" si="73"/>
        <v>1903.0416666666376</v>
      </c>
      <c r="G393" s="15">
        <v>3.3</v>
      </c>
      <c r="H393" s="14">
        <f t="shared" si="70"/>
        <v>297.72288516059251</v>
      </c>
      <c r="I393" s="14">
        <f t="shared" si="71"/>
        <v>11.673130142762236</v>
      </c>
      <c r="J393" s="16">
        <f t="shared" si="74"/>
        <v>1510.4611931056984</v>
      </c>
      <c r="K393" s="14">
        <f t="shared" si="75"/>
        <v>21.878760957959852</v>
      </c>
      <c r="L393" s="16">
        <f t="shared" si="72"/>
        <v>110.9992581269282</v>
      </c>
      <c r="M393" s="35">
        <f t="shared" si="78"/>
        <v>20.318132053828492</v>
      </c>
      <c r="N393" s="17"/>
      <c r="O393" s="18">
        <f t="shared" si="79"/>
        <v>23.933621799528499</v>
      </c>
      <c r="P393" s="18"/>
      <c r="Q393" s="37">
        <f t="shared" si="80"/>
        <v>2.5461515467494589E-2</v>
      </c>
      <c r="R393" s="15">
        <f t="shared" si="76"/>
        <v>1.0020463053528761</v>
      </c>
      <c r="S393" s="15">
        <f t="shared" si="77"/>
        <v>5.8396210259463937</v>
      </c>
      <c r="T393" s="21">
        <f t="shared" si="81"/>
        <v>4.5228650779211232E-2</v>
      </c>
      <c r="U393" s="21">
        <f t="shared" si="82"/>
        <v>1.5580471861217804E-2</v>
      </c>
      <c r="V393" s="21">
        <f t="shared" si="83"/>
        <v>2.9648178917993429E-2</v>
      </c>
      <c r="Y393" s="36"/>
      <c r="Z393" s="36"/>
    </row>
    <row r="394" spans="1:26" x14ac:dyDescent="0.25">
      <c r="A394" s="12">
        <v>1903.02</v>
      </c>
      <c r="B394" s="13">
        <v>8.41</v>
      </c>
      <c r="C394" s="14">
        <v>0.33329999999999999</v>
      </c>
      <c r="D394" s="13">
        <v>0.61329999999999996</v>
      </c>
      <c r="E394" s="13">
        <v>8.6582595040000001</v>
      </c>
      <c r="F394" s="14">
        <f t="shared" si="73"/>
        <v>1903.1249999999709</v>
      </c>
      <c r="G394" s="15">
        <f>G393*11/12+G405*1/12</f>
        <v>3.3083333333333331</v>
      </c>
      <c r="H394" s="14">
        <f t="shared" ref="H394:H457" si="84">B394*$E$1839/E394</f>
        <v>295.96329364073085</v>
      </c>
      <c r="I394" s="14">
        <f t="shared" ref="I394:I457" si="85">C394*$E$1839/E394</f>
        <v>11.729437071397809</v>
      </c>
      <c r="J394" s="16">
        <f t="shared" si="74"/>
        <v>1506.4931079973326</v>
      </c>
      <c r="K394" s="14">
        <f t="shared" si="75"/>
        <v>21.58314958262309</v>
      </c>
      <c r="L394" s="16">
        <f t="shared" ref="L394:L457" si="86">K394*(J394/H394)</f>
        <v>109.86114424908013</v>
      </c>
      <c r="M394" s="35">
        <f t="shared" si="78"/>
        <v>20.107051517552801</v>
      </c>
      <c r="N394" s="17"/>
      <c r="O394" s="18">
        <f t="shared" si="79"/>
        <v>23.66850105217344</v>
      </c>
      <c r="P394" s="18"/>
      <c r="Q394" s="37">
        <f t="shared" si="80"/>
        <v>2.4686947627897818E-2</v>
      </c>
      <c r="R394" s="15">
        <f t="shared" si="76"/>
        <v>1.0020535263183528</v>
      </c>
      <c r="S394" s="15">
        <f t="shared" si="77"/>
        <v>5.8515706737105555</v>
      </c>
      <c r="T394" s="21">
        <f t="shared" si="81"/>
        <v>4.2196792368551117E-2</v>
      </c>
      <c r="U394" s="21">
        <f t="shared" si="82"/>
        <v>1.5944643441854867E-2</v>
      </c>
      <c r="V394" s="21">
        <f t="shared" si="83"/>
        <v>2.625214892669625E-2</v>
      </c>
      <c r="Y394" s="36"/>
      <c r="Z394" s="36"/>
    </row>
    <row r="395" spans="1:26" x14ac:dyDescent="0.25">
      <c r="A395" s="12">
        <v>1903.03</v>
      </c>
      <c r="B395" s="13">
        <v>8.08</v>
      </c>
      <c r="C395" s="14">
        <v>0.33500000000000002</v>
      </c>
      <c r="D395" s="13">
        <v>0.60499999999999998</v>
      </c>
      <c r="E395" s="13">
        <v>8.3728446279999993</v>
      </c>
      <c r="F395" s="14">
        <f t="shared" ref="F395:F458" si="87">F394+1/12</f>
        <v>1903.2083333333042</v>
      </c>
      <c r="G395" s="15">
        <f>G393*10/12+G405*2/12</f>
        <v>3.3166666666666664</v>
      </c>
      <c r="H395" s="14">
        <f t="shared" si="84"/>
        <v>294.04295784574788</v>
      </c>
      <c r="I395" s="14">
        <f t="shared" si="85"/>
        <v>12.191137484941279</v>
      </c>
      <c r="J395" s="16">
        <f t="shared" ref="J395:J458" si="88">J394*((H395+(I395/12))/H394)</f>
        <v>1501.8895508913836</v>
      </c>
      <c r="K395" s="14">
        <f t="shared" ref="K395:K458" si="89">D395*$E$1839/E395</f>
        <v>22.016830383252163</v>
      </c>
      <c r="L395" s="16">
        <f t="shared" si="86"/>
        <v>112.455838897189</v>
      </c>
      <c r="M395" s="35">
        <f t="shared" si="78"/>
        <v>19.884560384872831</v>
      </c>
      <c r="N395" s="17"/>
      <c r="O395" s="18">
        <f t="shared" si="79"/>
        <v>23.396709569309266</v>
      </c>
      <c r="P395" s="18"/>
      <c r="Q395" s="37">
        <f t="shared" si="80"/>
        <v>2.4210704457160601E-2</v>
      </c>
      <c r="R395" s="15">
        <f t="shared" ref="R395:R458" si="90">((G395/G396+G395/1200+((1+G396/1200)^(-119))*(1-G395/G396)))</f>
        <v>1.002060747133676</v>
      </c>
      <c r="S395" s="15">
        <f t="shared" ref="S395:S458" si="91">S394*R394*E394/E395</f>
        <v>6.063465926948874</v>
      </c>
      <c r="T395" s="21">
        <f t="shared" si="81"/>
        <v>4.0994966820622203E-2</v>
      </c>
      <c r="U395" s="21">
        <f t="shared" si="82"/>
        <v>1.2905437447038093E-2</v>
      </c>
      <c r="V395" s="21">
        <f t="shared" si="83"/>
        <v>2.808952937358411E-2</v>
      </c>
      <c r="Y395" s="36"/>
      <c r="Z395" s="36"/>
    </row>
    <row r="396" spans="1:26" x14ac:dyDescent="0.25">
      <c r="A396" s="12">
        <v>1903.04</v>
      </c>
      <c r="B396" s="13">
        <v>7.75</v>
      </c>
      <c r="C396" s="14">
        <v>0.3367</v>
      </c>
      <c r="D396" s="13">
        <v>0.59670000000000001</v>
      </c>
      <c r="E396" s="13">
        <v>8.3728446279999993</v>
      </c>
      <c r="F396" s="14">
        <f t="shared" si="87"/>
        <v>1903.2916666666374</v>
      </c>
      <c r="G396" s="15">
        <f>G393*9/12+G405*3/12</f>
        <v>3.3250000000000002</v>
      </c>
      <c r="H396" s="14">
        <f t="shared" si="84"/>
        <v>282.03377763670125</v>
      </c>
      <c r="I396" s="14">
        <f t="shared" si="85"/>
        <v>12.253002958745459</v>
      </c>
      <c r="J396" s="16">
        <f t="shared" si="88"/>
        <v>1445.7654130021017</v>
      </c>
      <c r="K396" s="14">
        <f t="shared" si="89"/>
        <v>21.714781305267049</v>
      </c>
      <c r="L396" s="16">
        <f t="shared" si="86"/>
        <v>111.31460928236828</v>
      </c>
      <c r="M396" s="35">
        <f t="shared" si="78"/>
        <v>18.980022601826256</v>
      </c>
      <c r="N396" s="17"/>
      <c r="O396" s="18">
        <f t="shared" si="79"/>
        <v>22.326326741828453</v>
      </c>
      <c r="P396" s="18"/>
      <c r="Q396" s="37">
        <f t="shared" si="80"/>
        <v>2.7760581705718199E-2</v>
      </c>
      <c r="R396" s="15">
        <f t="shared" si="90"/>
        <v>1.0020679677989401</v>
      </c>
      <c r="S396" s="15">
        <f t="shared" si="91"/>
        <v>6.0759611969779757</v>
      </c>
      <c r="T396" s="21">
        <f t="shared" si="81"/>
        <v>4.5322863193172802E-2</v>
      </c>
      <c r="U396" s="21">
        <f t="shared" si="82"/>
        <v>1.3263567777560104E-2</v>
      </c>
      <c r="V396" s="21">
        <f t="shared" si="83"/>
        <v>3.2059295415612699E-2</v>
      </c>
      <c r="Y396" s="36"/>
      <c r="Z396" s="36"/>
    </row>
    <row r="397" spans="1:26" x14ac:dyDescent="0.25">
      <c r="A397" s="12">
        <v>1903.05</v>
      </c>
      <c r="B397" s="13">
        <v>7.6</v>
      </c>
      <c r="C397" s="14">
        <v>0.33829999999999999</v>
      </c>
      <c r="D397" s="13">
        <v>0.58830000000000005</v>
      </c>
      <c r="E397" s="13">
        <v>8.18251405</v>
      </c>
      <c r="F397" s="14">
        <f t="shared" si="87"/>
        <v>1903.3749999999707</v>
      </c>
      <c r="G397" s="15">
        <f>G393*8/12+G405*4/12</f>
        <v>3.333333333333333</v>
      </c>
      <c r="H397" s="14">
        <f t="shared" si="84"/>
        <v>283.00837442497277</v>
      </c>
      <c r="I397" s="14">
        <f t="shared" si="85"/>
        <v>12.597596456311617</v>
      </c>
      <c r="J397" s="16">
        <f t="shared" si="88"/>
        <v>1456.1429020257763</v>
      </c>
      <c r="K397" s="14">
        <f t="shared" si="89"/>
        <v>21.90708245713309</v>
      </c>
      <c r="L397" s="16">
        <f t="shared" si="86"/>
        <v>112.71695648181108</v>
      </c>
      <c r="M397" s="35">
        <f t="shared" si="78"/>
        <v>18.954858723039866</v>
      </c>
      <c r="N397" s="17"/>
      <c r="O397" s="18">
        <f t="shared" si="79"/>
        <v>22.294345532415079</v>
      </c>
      <c r="P397" s="18"/>
      <c r="Q397" s="37">
        <f t="shared" si="80"/>
        <v>2.6681724642753764E-2</v>
      </c>
      <c r="R397" s="15">
        <f t="shared" si="90"/>
        <v>1.0020751883142376</v>
      </c>
      <c r="S397" s="15">
        <f t="shared" si="91"/>
        <v>6.2301491504801216</v>
      </c>
      <c r="T397" s="21">
        <f t="shared" si="81"/>
        <v>4.3243519709970313E-2</v>
      </c>
      <c r="U397" s="21">
        <f t="shared" si="82"/>
        <v>1.2328983172058772E-2</v>
      </c>
      <c r="V397" s="21">
        <f t="shared" si="83"/>
        <v>3.0914536537911541E-2</v>
      </c>
      <c r="Y397" s="36"/>
      <c r="Z397" s="36"/>
    </row>
    <row r="398" spans="1:26" x14ac:dyDescent="0.25">
      <c r="A398" s="12">
        <v>1903.06</v>
      </c>
      <c r="B398" s="13">
        <v>7.18</v>
      </c>
      <c r="C398" s="14">
        <v>0.34</v>
      </c>
      <c r="D398" s="13">
        <v>0.57999999999999996</v>
      </c>
      <c r="E398" s="13">
        <v>8.18251405</v>
      </c>
      <c r="F398" s="14">
        <f t="shared" si="87"/>
        <v>1903.4583333333039</v>
      </c>
      <c r="G398" s="15">
        <f>G393*7/12+G405*5/12</f>
        <v>3.3416666666666668</v>
      </c>
      <c r="H398" s="14">
        <f t="shared" si="84"/>
        <v>267.36843794359265</v>
      </c>
      <c r="I398" s="14">
        <f t="shared" si="85"/>
        <v>12.660900961117203</v>
      </c>
      <c r="J398" s="16">
        <f t="shared" si="88"/>
        <v>1381.1004498380441</v>
      </c>
      <c r="K398" s="14">
        <f t="shared" si="89"/>
        <v>21.598007521905817</v>
      </c>
      <c r="L398" s="16">
        <f t="shared" si="86"/>
        <v>111.56521739638799</v>
      </c>
      <c r="M398" s="35">
        <f t="shared" si="78"/>
        <v>17.818551722968504</v>
      </c>
      <c r="N398" s="17"/>
      <c r="O398" s="18">
        <f t="shared" si="79"/>
        <v>20.961154591653763</v>
      </c>
      <c r="P398" s="18"/>
      <c r="Q398" s="37">
        <f t="shared" si="80"/>
        <v>3.2516124608077936E-2</v>
      </c>
      <c r="R398" s="15">
        <f t="shared" si="90"/>
        <v>1.0020824086796625</v>
      </c>
      <c r="S398" s="15">
        <f t="shared" si="91"/>
        <v>6.2430778831931555</v>
      </c>
      <c r="T398" s="21">
        <f t="shared" si="81"/>
        <v>4.2822850768603038E-2</v>
      </c>
      <c r="U398" s="21">
        <f t="shared" si="82"/>
        <v>1.1643707225901911E-2</v>
      </c>
      <c r="V398" s="21">
        <f t="shared" si="83"/>
        <v>3.1179143542701127E-2</v>
      </c>
      <c r="Y398" s="36"/>
      <c r="Z398" s="36"/>
    </row>
    <row r="399" spans="1:26" x14ac:dyDescent="0.25">
      <c r="A399" s="12">
        <v>1903.07</v>
      </c>
      <c r="B399" s="13">
        <v>6.85</v>
      </c>
      <c r="C399" s="14">
        <v>0.3417</v>
      </c>
      <c r="D399" s="13">
        <v>0.57169999999999999</v>
      </c>
      <c r="E399" s="13">
        <v>8.18251405</v>
      </c>
      <c r="F399" s="14">
        <f t="shared" si="87"/>
        <v>1903.5416666666372</v>
      </c>
      <c r="G399" s="15">
        <f>G393*6/12+G405*6/12</f>
        <v>3.3499999999999996</v>
      </c>
      <c r="H399" s="14">
        <f t="shared" si="84"/>
        <v>255.07991642250832</v>
      </c>
      <c r="I399" s="14">
        <f t="shared" si="85"/>
        <v>12.724205465922788</v>
      </c>
      <c r="J399" s="16">
        <f t="shared" si="88"/>
        <v>1323.1009633286549</v>
      </c>
      <c r="K399" s="14">
        <f t="shared" si="89"/>
        <v>21.288932586678545</v>
      </c>
      <c r="L399" s="16">
        <f t="shared" si="86"/>
        <v>110.42581324598426</v>
      </c>
      <c r="M399" s="35">
        <f t="shared" si="78"/>
        <v>16.918178414766651</v>
      </c>
      <c r="N399" s="17"/>
      <c r="O399" s="18">
        <f t="shared" si="79"/>
        <v>19.910404565550817</v>
      </c>
      <c r="P399" s="18"/>
      <c r="Q399" s="37">
        <f t="shared" si="80"/>
        <v>3.8045952444353812E-2</v>
      </c>
      <c r="R399" s="15">
        <f t="shared" si="90"/>
        <v>1.0020896288953078</v>
      </c>
      <c r="S399" s="15">
        <f t="shared" si="91"/>
        <v>6.256078522764926</v>
      </c>
      <c r="T399" s="21">
        <f t="shared" si="81"/>
        <v>4.816053386810526E-2</v>
      </c>
      <c r="U399" s="21">
        <f t="shared" si="82"/>
        <v>1.0966888103656869E-2</v>
      </c>
      <c r="V399" s="21">
        <f t="shared" si="83"/>
        <v>3.7193645764448391E-2</v>
      </c>
      <c r="Y399" s="36"/>
      <c r="Z399" s="36"/>
    </row>
    <row r="400" spans="1:26" x14ac:dyDescent="0.25">
      <c r="A400" s="12">
        <v>1903.08</v>
      </c>
      <c r="B400" s="13">
        <v>6.63</v>
      </c>
      <c r="C400" s="14">
        <v>0.34329999999999999</v>
      </c>
      <c r="D400" s="13">
        <v>0.56330000000000002</v>
      </c>
      <c r="E400" s="13">
        <v>8.18251405</v>
      </c>
      <c r="F400" s="14">
        <f t="shared" si="87"/>
        <v>1903.6249999999704</v>
      </c>
      <c r="G400" s="15">
        <f>G393*5/12+G405*7/12</f>
        <v>3.3583333333333334</v>
      </c>
      <c r="H400" s="14">
        <f t="shared" si="84"/>
        <v>246.88756874178546</v>
      </c>
      <c r="I400" s="14">
        <f t="shared" si="85"/>
        <v>12.783786176328046</v>
      </c>
      <c r="J400" s="16">
        <f t="shared" si="88"/>
        <v>1286.1330073374515</v>
      </c>
      <c r="K400" s="14">
        <f t="shared" si="89"/>
        <v>20.976133857050943</v>
      </c>
      <c r="L400" s="16">
        <f t="shared" si="86"/>
        <v>109.2728089039497</v>
      </c>
      <c r="M400" s="35">
        <f t="shared" si="78"/>
        <v>16.299118790903485</v>
      </c>
      <c r="N400" s="17"/>
      <c r="O400" s="18">
        <f t="shared" si="79"/>
        <v>19.194017449266077</v>
      </c>
      <c r="P400" s="18"/>
      <c r="Q400" s="37">
        <f t="shared" si="80"/>
        <v>4.4293346247704965E-2</v>
      </c>
      <c r="R400" s="15">
        <f t="shared" si="90"/>
        <v>1.0020968489612667</v>
      </c>
      <c r="S400" s="15">
        <f t="shared" si="91"/>
        <v>6.2691514052174107</v>
      </c>
      <c r="T400" s="21">
        <f t="shared" si="81"/>
        <v>5.4409472760096333E-2</v>
      </c>
      <c r="U400" s="21">
        <f t="shared" si="82"/>
        <v>1.1314192453266925E-2</v>
      </c>
      <c r="V400" s="21">
        <f t="shared" si="83"/>
        <v>4.3095280306829409E-2</v>
      </c>
      <c r="Y400" s="36"/>
      <c r="Z400" s="36"/>
    </row>
    <row r="401" spans="1:26" x14ac:dyDescent="0.25">
      <c r="A401" s="12">
        <v>1903.09</v>
      </c>
      <c r="B401" s="13">
        <v>6.47</v>
      </c>
      <c r="C401" s="14">
        <v>0.34499999999999997</v>
      </c>
      <c r="D401" s="13">
        <v>0.55500000000000005</v>
      </c>
      <c r="E401" s="13">
        <v>8.2776793390000005</v>
      </c>
      <c r="F401" s="14">
        <f t="shared" si="87"/>
        <v>1903.7083333333037</v>
      </c>
      <c r="G401" s="15">
        <f>G393*4/12+G405*8/12</f>
        <v>3.3666666666666663</v>
      </c>
      <c r="H401" s="14">
        <f t="shared" si="84"/>
        <v>238.15962412457495</v>
      </c>
      <c r="I401" s="14">
        <f t="shared" si="85"/>
        <v>12.699392631063116</v>
      </c>
      <c r="J401" s="16">
        <f t="shared" si="88"/>
        <v>1246.1787667397994</v>
      </c>
      <c r="K401" s="14">
        <f t="shared" si="89"/>
        <v>20.429457710840669</v>
      </c>
      <c r="L401" s="16">
        <f t="shared" si="86"/>
        <v>106.89786948077106</v>
      </c>
      <c r="M401" s="35">
        <f t="shared" si="78"/>
        <v>15.654359115196906</v>
      </c>
      <c r="N401" s="17"/>
      <c r="O401" s="18">
        <f t="shared" si="79"/>
        <v>18.449326201499147</v>
      </c>
      <c r="P401" s="18"/>
      <c r="Q401" s="37">
        <f t="shared" si="80"/>
        <v>4.3822618555605986E-2</v>
      </c>
      <c r="R401" s="15">
        <f t="shared" si="90"/>
        <v>1.0021040688776328</v>
      </c>
      <c r="S401" s="15">
        <f t="shared" si="91"/>
        <v>6.2100717230341722</v>
      </c>
      <c r="T401" s="21">
        <f t="shared" si="81"/>
        <v>5.8170825099269186E-2</v>
      </c>
      <c r="U401" s="21">
        <f t="shared" si="82"/>
        <v>1.1812143966502653E-2</v>
      </c>
      <c r="V401" s="21">
        <f t="shared" si="83"/>
        <v>4.6358681132766533E-2</v>
      </c>
      <c r="Y401" s="36"/>
      <c r="Z401" s="36"/>
    </row>
    <row r="402" spans="1:26" x14ac:dyDescent="0.25">
      <c r="A402" s="12">
        <v>1903.1</v>
      </c>
      <c r="B402" s="13">
        <v>6.26</v>
      </c>
      <c r="C402" s="14">
        <v>0.34670000000000001</v>
      </c>
      <c r="D402" s="13">
        <v>0.54669999999999996</v>
      </c>
      <c r="E402" s="13">
        <v>8.18251405</v>
      </c>
      <c r="F402" s="14">
        <f t="shared" si="87"/>
        <v>1903.791666666637</v>
      </c>
      <c r="G402" s="15">
        <f>G393*3/12+G405*9/12</f>
        <v>3.3749999999999996</v>
      </c>
      <c r="H402" s="14">
        <f t="shared" si="84"/>
        <v>233.10952946056966</v>
      </c>
      <c r="I402" s="14">
        <f t="shared" si="85"/>
        <v>12.910395185939219</v>
      </c>
      <c r="J402" s="16">
        <f t="shared" si="88"/>
        <v>1225.3834742438414</v>
      </c>
      <c r="K402" s="14">
        <f t="shared" si="89"/>
        <v>20.357983986596395</v>
      </c>
      <c r="L402" s="16">
        <f t="shared" si="86"/>
        <v>107.01551842956998</v>
      </c>
      <c r="M402" s="35">
        <f t="shared" si="78"/>
        <v>15.252943825778827</v>
      </c>
      <c r="N402" s="17"/>
      <c r="O402" s="18">
        <f t="shared" si="79"/>
        <v>17.996685085169737</v>
      </c>
      <c r="P402" s="18"/>
      <c r="Q402" s="37">
        <f t="shared" si="80"/>
        <v>4.2926511072521663E-2</v>
      </c>
      <c r="R402" s="15">
        <f t="shared" si="90"/>
        <v>1.0021112886444992</v>
      </c>
      <c r="S402" s="15">
        <f t="shared" si="91"/>
        <v>6.2955152541512192</v>
      </c>
      <c r="T402" s="21">
        <f t="shared" si="81"/>
        <v>5.705971582127356E-2</v>
      </c>
      <c r="U402" s="21">
        <f t="shared" si="82"/>
        <v>1.0984966738773583E-2</v>
      </c>
      <c r="V402" s="21">
        <f t="shared" si="83"/>
        <v>4.6074749082499977E-2</v>
      </c>
      <c r="Y402" s="36"/>
      <c r="Z402" s="36"/>
    </row>
    <row r="403" spans="1:26" x14ac:dyDescent="0.25">
      <c r="A403" s="12">
        <v>1903.11</v>
      </c>
      <c r="B403" s="13">
        <v>6.28</v>
      </c>
      <c r="C403" s="14">
        <v>0.3483</v>
      </c>
      <c r="D403" s="13">
        <v>0.5383</v>
      </c>
      <c r="E403" s="13">
        <v>8.0873811569999994</v>
      </c>
      <c r="F403" s="14">
        <f t="shared" si="87"/>
        <v>1903.8749999999702</v>
      </c>
      <c r="G403" s="15">
        <f>G393*2/12+G405*10/12</f>
        <v>3.3833333333333333</v>
      </c>
      <c r="H403" s="14">
        <f t="shared" si="84"/>
        <v>236.60514607299848</v>
      </c>
      <c r="I403" s="14">
        <f t="shared" si="85"/>
        <v>13.122543372169645</v>
      </c>
      <c r="J403" s="16">
        <f t="shared" si="88"/>
        <v>1249.5072548454652</v>
      </c>
      <c r="K403" s="14">
        <f t="shared" si="89"/>
        <v>20.280979320238067</v>
      </c>
      <c r="L403" s="16">
        <f t="shared" si="86"/>
        <v>107.1034642170882</v>
      </c>
      <c r="M403" s="35">
        <f t="shared" si="78"/>
        <v>15.407877534297887</v>
      </c>
      <c r="N403" s="17"/>
      <c r="O403" s="18">
        <f t="shared" si="79"/>
        <v>18.20173331810415</v>
      </c>
      <c r="P403" s="18"/>
      <c r="Q403" s="37">
        <f t="shared" si="80"/>
        <v>4.3663530682750355E-2</v>
      </c>
      <c r="R403" s="15">
        <f t="shared" si="90"/>
        <v>1.0021185082619586</v>
      </c>
      <c r="S403" s="15">
        <f t="shared" si="91"/>
        <v>6.3830182019043216</v>
      </c>
      <c r="T403" s="21">
        <f t="shared" si="81"/>
        <v>5.1762194501096426E-2</v>
      </c>
      <c r="U403" s="21">
        <f t="shared" si="82"/>
        <v>9.1380495102946213E-3</v>
      </c>
      <c r="V403" s="21">
        <f t="shared" si="83"/>
        <v>4.2624144990801804E-2</v>
      </c>
      <c r="Y403" s="36"/>
      <c r="Z403" s="36"/>
    </row>
    <row r="404" spans="1:26" x14ac:dyDescent="0.25">
      <c r="A404" s="12">
        <v>1903.12</v>
      </c>
      <c r="B404" s="13">
        <v>6.57</v>
      </c>
      <c r="C404" s="14">
        <v>0.35</v>
      </c>
      <c r="D404" s="13">
        <v>0.53</v>
      </c>
      <c r="E404" s="13">
        <v>8.0873811569999994</v>
      </c>
      <c r="F404" s="14">
        <f t="shared" si="87"/>
        <v>1903.9583333333035</v>
      </c>
      <c r="G404" s="15">
        <f>G393*1/12+G405*11/12</f>
        <v>3.3916666666666666</v>
      </c>
      <c r="H404" s="14">
        <f t="shared" si="84"/>
        <v>247.53117988847134</v>
      </c>
      <c r="I404" s="14">
        <f t="shared" si="85"/>
        <v>13.186592535915519</v>
      </c>
      <c r="J404" s="16">
        <f t="shared" si="88"/>
        <v>1313.0106092252176</v>
      </c>
      <c r="K404" s="14">
        <f t="shared" si="89"/>
        <v>19.968268697243506</v>
      </c>
      <c r="L404" s="16">
        <f t="shared" si="86"/>
        <v>105.92018613232352</v>
      </c>
      <c r="M404" s="35">
        <f t="shared" si="78"/>
        <v>16.042894140050134</v>
      </c>
      <c r="N404" s="17"/>
      <c r="O404" s="18">
        <f t="shared" si="79"/>
        <v>18.972073171795213</v>
      </c>
      <c r="P404" s="18"/>
      <c r="Q404" s="37">
        <f t="shared" si="80"/>
        <v>4.2371395043465883E-2</v>
      </c>
      <c r="R404" s="15">
        <f t="shared" si="90"/>
        <v>1.0021257277301043</v>
      </c>
      <c r="S404" s="15">
        <f t="shared" si="91"/>
        <v>6.396540678701288</v>
      </c>
      <c r="T404" s="21">
        <f t="shared" si="81"/>
        <v>4.7992793357410468E-2</v>
      </c>
      <c r="U404" s="21">
        <f t="shared" si="82"/>
        <v>1.0479569279762124E-2</v>
      </c>
      <c r="V404" s="21">
        <f t="shared" si="83"/>
        <v>3.7513224077648344E-2</v>
      </c>
      <c r="Y404" s="36"/>
      <c r="Z404" s="36"/>
    </row>
    <row r="405" spans="1:26" x14ac:dyDescent="0.25">
      <c r="A405" s="12">
        <v>1904.01</v>
      </c>
      <c r="B405" s="13">
        <v>6.68</v>
      </c>
      <c r="C405" s="14">
        <v>0.34670000000000001</v>
      </c>
      <c r="D405" s="13">
        <v>0.52669999999999995</v>
      </c>
      <c r="E405" s="13">
        <v>8.2776793390000005</v>
      </c>
      <c r="F405" s="14">
        <f t="shared" si="87"/>
        <v>1904.0416666666367</v>
      </c>
      <c r="G405" s="15">
        <v>3.4</v>
      </c>
      <c r="H405" s="14">
        <f t="shared" si="84"/>
        <v>245.88968920435249</v>
      </c>
      <c r="I405" s="14">
        <f t="shared" si="85"/>
        <v>12.761969348375603</v>
      </c>
      <c r="J405" s="16">
        <f t="shared" si="88"/>
        <v>1309.9446873706497</v>
      </c>
      <c r="K405" s="14">
        <f t="shared" si="89"/>
        <v>19.387739416756354</v>
      </c>
      <c r="L405" s="16">
        <f t="shared" si="86"/>
        <v>103.28560880810197</v>
      </c>
      <c r="M405" s="35">
        <f t="shared" si="78"/>
        <v>15.861833914033634</v>
      </c>
      <c r="N405" s="17"/>
      <c r="O405" s="18">
        <f t="shared" si="79"/>
        <v>18.777066213618998</v>
      </c>
      <c r="P405" s="18"/>
      <c r="Q405" s="37">
        <f t="shared" si="80"/>
        <v>4.8148955439236502E-2</v>
      </c>
      <c r="R405" s="15">
        <f t="shared" si="90"/>
        <v>1.0022729803355197</v>
      </c>
      <c r="S405" s="15">
        <f t="shared" si="91"/>
        <v>6.2627732980656674</v>
      </c>
      <c r="T405" s="21">
        <f t="shared" si="81"/>
        <v>5.295949917903009E-2</v>
      </c>
      <c r="U405" s="21">
        <f t="shared" si="82"/>
        <v>1.3167700236935698E-2</v>
      </c>
      <c r="V405" s="21">
        <f t="shared" si="83"/>
        <v>3.9791798942094392E-2</v>
      </c>
      <c r="Y405" s="36"/>
      <c r="Z405" s="36"/>
    </row>
    <row r="406" spans="1:26" x14ac:dyDescent="0.25">
      <c r="A406" s="12">
        <v>1904.02</v>
      </c>
      <c r="B406" s="13">
        <v>6.5</v>
      </c>
      <c r="C406" s="14">
        <v>0.34329999999999999</v>
      </c>
      <c r="D406" s="13">
        <v>0.52329999999999999</v>
      </c>
      <c r="E406" s="13">
        <v>8.4679289260000008</v>
      </c>
      <c r="F406" s="14">
        <f t="shared" si="87"/>
        <v>1904.12499999997</v>
      </c>
      <c r="G406" s="15">
        <f>G405*11/12+G417*1/12</f>
        <v>3.4066666666666667</v>
      </c>
      <c r="H406" s="14">
        <f t="shared" si="84"/>
        <v>233.88835892551043</v>
      </c>
      <c r="I406" s="14">
        <f t="shared" si="85"/>
        <v>12.352903633711959</v>
      </c>
      <c r="J406" s="16">
        <f t="shared" si="88"/>
        <v>1251.4932308959683</v>
      </c>
      <c r="K406" s="14">
        <f t="shared" si="89"/>
        <v>18.829812034726096</v>
      </c>
      <c r="L406" s="16">
        <f t="shared" si="86"/>
        <v>100.75483195813236</v>
      </c>
      <c r="M406" s="35">
        <f t="shared" si="78"/>
        <v>15.021498380331428</v>
      </c>
      <c r="N406" s="17"/>
      <c r="O406" s="18">
        <f t="shared" si="79"/>
        <v>17.803035506120359</v>
      </c>
      <c r="P406" s="18"/>
      <c r="Q406" s="37">
        <f t="shared" si="80"/>
        <v>5.5357023109160623E-2</v>
      </c>
      <c r="R406" s="15">
        <f t="shared" si="90"/>
        <v>1.0022787117439262</v>
      </c>
      <c r="S406" s="15">
        <f t="shared" si="91"/>
        <v>6.1359824441953936</v>
      </c>
      <c r="T406" s="21">
        <f t="shared" si="81"/>
        <v>6.0712674787184451E-2</v>
      </c>
      <c r="U406" s="21">
        <f t="shared" si="82"/>
        <v>1.6559863540962727E-2</v>
      </c>
      <c r="V406" s="21">
        <f t="shared" si="83"/>
        <v>4.4152811246221724E-2</v>
      </c>
      <c r="Y406" s="36"/>
      <c r="Z406" s="36"/>
    </row>
    <row r="407" spans="1:26" x14ac:dyDescent="0.25">
      <c r="A407" s="12">
        <v>1904.03</v>
      </c>
      <c r="B407" s="13">
        <v>6.48</v>
      </c>
      <c r="C407" s="14">
        <v>0.34</v>
      </c>
      <c r="D407" s="13">
        <v>0.52</v>
      </c>
      <c r="E407" s="13">
        <v>8.3728446279999993</v>
      </c>
      <c r="F407" s="14">
        <f t="shared" si="87"/>
        <v>1904.2083333333032</v>
      </c>
      <c r="G407" s="15">
        <f>G405*10/12+G417*2/12</f>
        <v>3.4133333333333336</v>
      </c>
      <c r="H407" s="14">
        <f t="shared" si="84"/>
        <v>235.81662955946118</v>
      </c>
      <c r="I407" s="14">
        <f t="shared" si="85"/>
        <v>12.373094760835928</v>
      </c>
      <c r="J407" s="16">
        <f t="shared" si="88"/>
        <v>1267.3282273772286</v>
      </c>
      <c r="K407" s="14">
        <f t="shared" si="89"/>
        <v>18.923556693043178</v>
      </c>
      <c r="L407" s="16">
        <f t="shared" si="86"/>
        <v>101.69917874014796</v>
      </c>
      <c r="M407" s="35">
        <f t="shared" si="78"/>
        <v>15.081930176258858</v>
      </c>
      <c r="N407" s="17"/>
      <c r="O407" s="18">
        <f t="shared" si="79"/>
        <v>17.89654732380718</v>
      </c>
      <c r="P407" s="18"/>
      <c r="Q407" s="37">
        <f t="shared" si="80"/>
        <v>5.6792722066092136E-2</v>
      </c>
      <c r="R407" s="15">
        <f t="shared" si="90"/>
        <v>1.0022844430760081</v>
      </c>
      <c r="S407" s="15">
        <f t="shared" si="91"/>
        <v>6.2198052477957502</v>
      </c>
      <c r="T407" s="21">
        <f t="shared" si="81"/>
        <v>5.7855251797339413E-2</v>
      </c>
      <c r="U407" s="21">
        <f t="shared" si="82"/>
        <v>1.5478709372075405E-2</v>
      </c>
      <c r="V407" s="21">
        <f t="shared" si="83"/>
        <v>4.2376542425264008E-2</v>
      </c>
      <c r="Y407" s="36"/>
      <c r="Z407" s="36"/>
    </row>
    <row r="408" spans="1:26" x14ac:dyDescent="0.25">
      <c r="A408" s="12">
        <v>1904.04</v>
      </c>
      <c r="B408" s="13">
        <v>6.64</v>
      </c>
      <c r="C408" s="14">
        <v>0.3367</v>
      </c>
      <c r="D408" s="13">
        <v>0.51670000000000005</v>
      </c>
      <c r="E408" s="13">
        <v>8.2776793390000005</v>
      </c>
      <c r="F408" s="14">
        <f t="shared" si="87"/>
        <v>1904.2916666666365</v>
      </c>
      <c r="G408" s="15">
        <f>G405*9/12+G417*3/12</f>
        <v>3.42</v>
      </c>
      <c r="H408" s="14">
        <f t="shared" si="84"/>
        <v>244.41729585582345</v>
      </c>
      <c r="I408" s="14">
        <f t="shared" si="85"/>
        <v>12.393871011243338</v>
      </c>
      <c r="J408" s="16">
        <f t="shared" si="88"/>
        <v>1319.1006253177727</v>
      </c>
      <c r="K408" s="14">
        <f t="shared" si="89"/>
        <v>19.019641079624094</v>
      </c>
      <c r="L408" s="16">
        <f t="shared" si="86"/>
        <v>102.64748390085741</v>
      </c>
      <c r="M408" s="35">
        <f t="shared" si="78"/>
        <v>15.565490611691478</v>
      </c>
      <c r="N408" s="17"/>
      <c r="O408" s="18">
        <f t="shared" si="79"/>
        <v>18.490327058739727</v>
      </c>
      <c r="P408" s="18"/>
      <c r="Q408" s="37">
        <f t="shared" si="80"/>
        <v>5.3495648241962686E-2</v>
      </c>
      <c r="R408" s="15">
        <f t="shared" si="90"/>
        <v>1.0022901743318027</v>
      </c>
      <c r="S408" s="15">
        <f t="shared" si="91"/>
        <v>6.3056840955359981</v>
      </c>
      <c r="T408" s="21">
        <f t="shared" si="81"/>
        <v>5.2630836776946355E-2</v>
      </c>
      <c r="U408" s="21">
        <f t="shared" si="82"/>
        <v>1.5414992283073303E-2</v>
      </c>
      <c r="V408" s="21">
        <f t="shared" si="83"/>
        <v>3.7215844493873051E-2</v>
      </c>
      <c r="Y408" s="36"/>
      <c r="Z408" s="36"/>
    </row>
    <row r="409" spans="1:26" x14ac:dyDescent="0.25">
      <c r="A409" s="12">
        <v>1904.05</v>
      </c>
      <c r="B409" s="13">
        <v>6.5</v>
      </c>
      <c r="C409" s="14">
        <v>0.33329999999999999</v>
      </c>
      <c r="D409" s="13">
        <v>0.51329999999999998</v>
      </c>
      <c r="E409" s="13">
        <v>8.0873811569999994</v>
      </c>
      <c r="F409" s="14">
        <f t="shared" si="87"/>
        <v>1904.3749999999698</v>
      </c>
      <c r="G409" s="15">
        <f>G405*8/12+G417*4/12</f>
        <v>3.4266666666666667</v>
      </c>
      <c r="H409" s="14">
        <f t="shared" si="84"/>
        <v>244.89386138128822</v>
      </c>
      <c r="I409" s="14">
        <f t="shared" si="85"/>
        <v>12.55740369205898</v>
      </c>
      <c r="J409" s="16">
        <f t="shared" si="88"/>
        <v>1327.3202201333706</v>
      </c>
      <c r="K409" s="14">
        <f t="shared" si="89"/>
        <v>19.339079853386959</v>
      </c>
      <c r="L409" s="16">
        <f t="shared" si="86"/>
        <v>104.81745676837832</v>
      </c>
      <c r="M409" s="35">
        <f t="shared" si="78"/>
        <v>15.525820896254631</v>
      </c>
      <c r="N409" s="17"/>
      <c r="O409" s="18">
        <f t="shared" si="79"/>
        <v>18.464783283770831</v>
      </c>
      <c r="P409" s="18"/>
      <c r="Q409" s="37">
        <f t="shared" si="80"/>
        <v>5.1215587134438578E-2</v>
      </c>
      <c r="R409" s="15">
        <f t="shared" si="90"/>
        <v>1.0022959055113485</v>
      </c>
      <c r="S409" s="15">
        <f t="shared" si="91"/>
        <v>6.4688394013659458</v>
      </c>
      <c r="T409" s="21">
        <f t="shared" si="81"/>
        <v>5.2042026397904007E-2</v>
      </c>
      <c r="U409" s="21">
        <f t="shared" si="82"/>
        <v>1.2094047598224078E-2</v>
      </c>
      <c r="V409" s="21">
        <f t="shared" si="83"/>
        <v>3.9947978799679928E-2</v>
      </c>
      <c r="Y409" s="36"/>
      <c r="Z409" s="36"/>
    </row>
    <row r="410" spans="1:26" x14ac:dyDescent="0.25">
      <c r="A410" s="12">
        <v>1904.06</v>
      </c>
      <c r="B410" s="13">
        <v>6.51</v>
      </c>
      <c r="C410" s="14">
        <v>0.33</v>
      </c>
      <c r="D410" s="13">
        <v>0.51</v>
      </c>
      <c r="E410" s="13">
        <v>8.0873811569999994</v>
      </c>
      <c r="F410" s="14">
        <f t="shared" si="87"/>
        <v>1904.458333333303</v>
      </c>
      <c r="G410" s="15">
        <f>G405*7/12+G417*5/12</f>
        <v>3.4333333333333336</v>
      </c>
      <c r="H410" s="14">
        <f t="shared" si="84"/>
        <v>245.27062116802867</v>
      </c>
      <c r="I410" s="14">
        <f t="shared" si="85"/>
        <v>12.433072962434634</v>
      </c>
      <c r="J410" s="16">
        <f t="shared" si="88"/>
        <v>1334.9778367879862</v>
      </c>
      <c r="K410" s="14">
        <f t="shared" si="89"/>
        <v>19.214749123762616</v>
      </c>
      <c r="L410" s="16">
        <f t="shared" si="86"/>
        <v>104.58351716772243</v>
      </c>
      <c r="M410" s="35">
        <f t="shared" si="78"/>
        <v>15.474433638652648</v>
      </c>
      <c r="N410" s="17"/>
      <c r="O410" s="18">
        <f t="shared" si="79"/>
        <v>18.424664376078844</v>
      </c>
      <c r="P410" s="18"/>
      <c r="Q410" s="37">
        <f t="shared" si="80"/>
        <v>5.1362808313555296E-2</v>
      </c>
      <c r="R410" s="15">
        <f t="shared" si="90"/>
        <v>1.0023016366146833</v>
      </c>
      <c r="S410" s="15">
        <f t="shared" si="91"/>
        <v>6.4836912453995703</v>
      </c>
      <c r="T410" s="21">
        <f t="shared" si="81"/>
        <v>5.140481907663319E-2</v>
      </c>
      <c r="U410" s="21">
        <f t="shared" si="82"/>
        <v>1.2159952916464434E-2</v>
      </c>
      <c r="V410" s="21">
        <f t="shared" si="83"/>
        <v>3.9244866160168757E-2</v>
      </c>
      <c r="Y410" s="36"/>
      <c r="Z410" s="36"/>
    </row>
    <row r="411" spans="1:26" x14ac:dyDescent="0.25">
      <c r="A411" s="12">
        <v>1904.07</v>
      </c>
      <c r="B411" s="13">
        <v>6.78</v>
      </c>
      <c r="C411" s="14">
        <v>0.32669999999999999</v>
      </c>
      <c r="D411" s="13">
        <v>0.50670000000000004</v>
      </c>
      <c r="E411" s="13">
        <v>8.0873811569999994</v>
      </c>
      <c r="F411" s="14">
        <f t="shared" si="87"/>
        <v>1904.5416666666363</v>
      </c>
      <c r="G411" s="15">
        <f>G405*6/12+G417*6/12</f>
        <v>3.44</v>
      </c>
      <c r="H411" s="14">
        <f t="shared" si="84"/>
        <v>255.44313541002066</v>
      </c>
      <c r="I411" s="14">
        <f t="shared" si="85"/>
        <v>12.308742232810287</v>
      </c>
      <c r="J411" s="16">
        <f t="shared" si="88"/>
        <v>1395.9284953961751</v>
      </c>
      <c r="K411" s="14">
        <f t="shared" si="89"/>
        <v>19.090418394138268</v>
      </c>
      <c r="L411" s="16">
        <f t="shared" si="86"/>
        <v>104.3240366692097</v>
      </c>
      <c r="M411" s="35">
        <f t="shared" si="78"/>
        <v>16.036401629624105</v>
      </c>
      <c r="N411" s="17"/>
      <c r="O411" s="18">
        <f t="shared" si="79"/>
        <v>19.112780970977045</v>
      </c>
      <c r="P411" s="18"/>
      <c r="Q411" s="37">
        <f t="shared" si="80"/>
        <v>4.9031550047606183E-2</v>
      </c>
      <c r="R411" s="15">
        <f t="shared" si="90"/>
        <v>1.0023073676418448</v>
      </c>
      <c r="S411" s="15">
        <f t="shared" si="91"/>
        <v>6.4986143465682833</v>
      </c>
      <c r="T411" s="21">
        <f t="shared" si="81"/>
        <v>4.0233499138025541E-2</v>
      </c>
      <c r="U411" s="21">
        <f t="shared" si="82"/>
        <v>1.1209051360418165E-2</v>
      </c>
      <c r="V411" s="21">
        <f t="shared" si="83"/>
        <v>2.9024447777607376E-2</v>
      </c>
      <c r="Y411" s="36"/>
      <c r="Z411" s="36"/>
    </row>
    <row r="412" spans="1:26" x14ac:dyDescent="0.25">
      <c r="A412" s="12">
        <v>1904.08</v>
      </c>
      <c r="B412" s="13">
        <v>7.01</v>
      </c>
      <c r="C412" s="14">
        <v>0.32329999999999998</v>
      </c>
      <c r="D412" s="13">
        <v>0.50329999999999997</v>
      </c>
      <c r="E412" s="13">
        <v>8.18251405</v>
      </c>
      <c r="F412" s="14">
        <f t="shared" si="87"/>
        <v>1904.6249999999695</v>
      </c>
      <c r="G412" s="15">
        <f>G405*5/12+G417*7/12</f>
        <v>3.4466666666666663</v>
      </c>
      <c r="H412" s="14">
        <f t="shared" si="84"/>
        <v>261.03798746303409</v>
      </c>
      <c r="I412" s="14">
        <f t="shared" si="85"/>
        <v>12.039027296262327</v>
      </c>
      <c r="J412" s="16">
        <f t="shared" si="88"/>
        <v>1431.9853729155177</v>
      </c>
      <c r="K412" s="14">
        <f t="shared" si="89"/>
        <v>18.741857216853788</v>
      </c>
      <c r="L412" s="16">
        <f t="shared" si="86"/>
        <v>102.81287278008276</v>
      </c>
      <c r="M412" s="35">
        <f t="shared" si="78"/>
        <v>16.30465197885103</v>
      </c>
      <c r="N412" s="17"/>
      <c r="O412" s="18">
        <f t="shared" si="79"/>
        <v>19.449753427953656</v>
      </c>
      <c r="P412" s="18"/>
      <c r="Q412" s="37">
        <f t="shared" si="80"/>
        <v>4.6216957947900705E-2</v>
      </c>
      <c r="R412" s="15">
        <f t="shared" si="90"/>
        <v>1.0023130985928717</v>
      </c>
      <c r="S412" s="15">
        <f t="shared" si="91"/>
        <v>6.4378794444359091</v>
      </c>
      <c r="T412" s="21">
        <f t="shared" si="81"/>
        <v>3.6024747280043456E-2</v>
      </c>
      <c r="U412" s="21">
        <f t="shared" si="82"/>
        <v>1.0455272278984129E-2</v>
      </c>
      <c r="V412" s="21">
        <f t="shared" si="83"/>
        <v>2.5569475001059327E-2</v>
      </c>
      <c r="Y412" s="36"/>
      <c r="Z412" s="36"/>
    </row>
    <row r="413" spans="1:26" x14ac:dyDescent="0.25">
      <c r="A413" s="12">
        <v>1904.09</v>
      </c>
      <c r="B413" s="13">
        <v>7.32</v>
      </c>
      <c r="C413" s="14">
        <v>0.32</v>
      </c>
      <c r="D413" s="13">
        <v>0.5</v>
      </c>
      <c r="E413" s="13">
        <v>8.2776793390000005</v>
      </c>
      <c r="F413" s="14">
        <f t="shared" si="87"/>
        <v>1904.7083333333028</v>
      </c>
      <c r="G413" s="15">
        <f>G405*4/12+G417*8/12</f>
        <v>3.4533333333333331</v>
      </c>
      <c r="H413" s="14">
        <f t="shared" si="84"/>
        <v>269.44798278081743</v>
      </c>
      <c r="I413" s="14">
        <f t="shared" si="85"/>
        <v>11.779146788232456</v>
      </c>
      <c r="J413" s="16">
        <f t="shared" si="88"/>
        <v>1483.5051570827145</v>
      </c>
      <c r="K413" s="14">
        <f t="shared" si="89"/>
        <v>18.404916856613212</v>
      </c>
      <c r="L413" s="16">
        <f t="shared" si="86"/>
        <v>101.33231947286302</v>
      </c>
      <c r="M413" s="35">
        <f t="shared" si="78"/>
        <v>16.742600049163684</v>
      </c>
      <c r="N413" s="17"/>
      <c r="O413" s="18">
        <f t="shared" si="79"/>
        <v>19.988235376712048</v>
      </c>
      <c r="P413" s="18"/>
      <c r="Q413" s="37">
        <f t="shared" si="80"/>
        <v>4.4299089228069848E-2</v>
      </c>
      <c r="R413" s="15">
        <f t="shared" si="90"/>
        <v>1.0023188294678009</v>
      </c>
      <c r="S413" s="15">
        <f t="shared" si="91"/>
        <v>6.3785858743571877</v>
      </c>
      <c r="T413" s="21">
        <f t="shared" si="81"/>
        <v>3.2855552495609563E-2</v>
      </c>
      <c r="U413" s="21">
        <f t="shared" si="82"/>
        <v>1.1690229927997953E-2</v>
      </c>
      <c r="V413" s="21">
        <f t="shared" si="83"/>
        <v>2.1165322567611611E-2</v>
      </c>
      <c r="Y413" s="36"/>
      <c r="Z413" s="36"/>
    </row>
    <row r="414" spans="1:26" x14ac:dyDescent="0.25">
      <c r="A414" s="12">
        <v>1904.1</v>
      </c>
      <c r="B414" s="13">
        <v>7.75</v>
      </c>
      <c r="C414" s="14">
        <v>0.31669999999999998</v>
      </c>
      <c r="D414" s="13">
        <v>0.49669999999999997</v>
      </c>
      <c r="E414" s="13">
        <v>8.2776793390000005</v>
      </c>
      <c r="F414" s="14">
        <f t="shared" si="87"/>
        <v>1904.791666666636</v>
      </c>
      <c r="G414" s="15">
        <f>G405*3/12+G417*9/12</f>
        <v>3.46</v>
      </c>
      <c r="H414" s="14">
        <f t="shared" si="84"/>
        <v>285.27621127750479</v>
      </c>
      <c r="I414" s="14">
        <f t="shared" si="85"/>
        <v>11.657674336978808</v>
      </c>
      <c r="J414" s="16">
        <f t="shared" si="88"/>
        <v>1575.9996094255528</v>
      </c>
      <c r="K414" s="14">
        <f t="shared" si="89"/>
        <v>18.283444405359564</v>
      </c>
      <c r="L414" s="16">
        <f t="shared" si="86"/>
        <v>101.00632335505446</v>
      </c>
      <c r="M414" s="35">
        <f t="shared" si="78"/>
        <v>17.633197370821399</v>
      </c>
      <c r="N414" s="17"/>
      <c r="O414" s="18">
        <f t="shared" si="79"/>
        <v>21.065460476613314</v>
      </c>
      <c r="P414" s="18"/>
      <c r="Q414" s="37">
        <f t="shared" si="80"/>
        <v>4.4090692490658792E-2</v>
      </c>
      <c r="R414" s="15">
        <f t="shared" si="90"/>
        <v>1.002324560266671</v>
      </c>
      <c r="S414" s="15">
        <f t="shared" si="91"/>
        <v>6.3933767272455455</v>
      </c>
      <c r="T414" s="21">
        <f t="shared" si="81"/>
        <v>2.8117912245603893E-2</v>
      </c>
      <c r="U414" s="21">
        <f t="shared" si="82"/>
        <v>1.2753407351731472E-2</v>
      </c>
      <c r="V414" s="21">
        <f t="shared" si="83"/>
        <v>1.5364504893872422E-2</v>
      </c>
      <c r="Y414" s="36"/>
      <c r="Z414" s="36"/>
    </row>
    <row r="415" spans="1:26" x14ac:dyDescent="0.25">
      <c r="A415" s="12">
        <v>1904.11</v>
      </c>
      <c r="B415" s="13">
        <v>8.17</v>
      </c>
      <c r="C415" s="14">
        <v>0.31330000000000002</v>
      </c>
      <c r="D415" s="13">
        <v>0.49330000000000002</v>
      </c>
      <c r="E415" s="13">
        <v>8.4679289260000008</v>
      </c>
      <c r="F415" s="14">
        <f t="shared" si="87"/>
        <v>1904.8749999999693</v>
      </c>
      <c r="G415" s="15">
        <f>G405*2/12+G417*10/12</f>
        <v>3.4666666666666668</v>
      </c>
      <c r="H415" s="14">
        <f t="shared" si="84"/>
        <v>293.97967575714159</v>
      </c>
      <c r="I415" s="14">
        <f t="shared" si="85"/>
        <v>11.273418900209604</v>
      </c>
      <c r="J415" s="16">
        <f t="shared" si="88"/>
        <v>1629.2716010430918</v>
      </c>
      <c r="K415" s="14">
        <f t="shared" si="89"/>
        <v>17.750327301223741</v>
      </c>
      <c r="L415" s="16">
        <f t="shared" si="86"/>
        <v>98.374501933238349</v>
      </c>
      <c r="M415" s="35">
        <f t="shared" si="78"/>
        <v>18.076200223770062</v>
      </c>
      <c r="N415" s="17"/>
      <c r="O415" s="18">
        <f t="shared" si="79"/>
        <v>21.605365463826736</v>
      </c>
      <c r="P415" s="18"/>
      <c r="Q415" s="37">
        <f t="shared" si="80"/>
        <v>4.4959090131715326E-2</v>
      </c>
      <c r="R415" s="15">
        <f t="shared" si="90"/>
        <v>1.0023302909895195</v>
      </c>
      <c r="S415" s="15">
        <f t="shared" si="91"/>
        <v>6.2642641468872791</v>
      </c>
      <c r="T415" s="21">
        <f t="shared" si="81"/>
        <v>2.4167815805477888E-2</v>
      </c>
      <c r="U415" s="21">
        <f t="shared" si="82"/>
        <v>1.4123789299223866E-2</v>
      </c>
      <c r="V415" s="21">
        <f t="shared" si="83"/>
        <v>1.0044026506254022E-2</v>
      </c>
      <c r="Y415" s="36"/>
      <c r="Z415" s="36"/>
    </row>
    <row r="416" spans="1:26" x14ac:dyDescent="0.25">
      <c r="A416" s="12">
        <v>1904.12</v>
      </c>
      <c r="B416" s="13">
        <v>8.25</v>
      </c>
      <c r="C416" s="14">
        <v>0.31</v>
      </c>
      <c r="D416" s="13">
        <v>0.49</v>
      </c>
      <c r="E416" s="13">
        <v>8.4679289260000008</v>
      </c>
      <c r="F416" s="14">
        <f t="shared" si="87"/>
        <v>1904.9583333333026</v>
      </c>
      <c r="G416" s="15">
        <f>G405*1/12+G417*11/12</f>
        <v>3.4733333333333332</v>
      </c>
      <c r="H416" s="14">
        <f t="shared" si="84"/>
        <v>296.85830171314791</v>
      </c>
      <c r="I416" s="14">
        <f t="shared" si="85"/>
        <v>11.154675579524342</v>
      </c>
      <c r="J416" s="16">
        <f t="shared" si="88"/>
        <v>1650.3770165196804</v>
      </c>
      <c r="K416" s="14">
        <f t="shared" si="89"/>
        <v>17.63158398053848</v>
      </c>
      <c r="L416" s="16">
        <f t="shared" si="86"/>
        <v>98.022392496320407</v>
      </c>
      <c r="M416" s="35">
        <f t="shared" si="78"/>
        <v>18.159679118703203</v>
      </c>
      <c r="N416" s="17"/>
      <c r="O416" s="18">
        <f t="shared" si="79"/>
        <v>21.716798230078172</v>
      </c>
      <c r="P416" s="18"/>
      <c r="Q416" s="37">
        <f t="shared" si="80"/>
        <v>4.6112947895593566E-2</v>
      </c>
      <c r="R416" s="15">
        <f t="shared" si="90"/>
        <v>1.0023360216363848</v>
      </c>
      <c r="S416" s="15">
        <f t="shared" si="91"/>
        <v>6.2788617051847408</v>
      </c>
      <c r="T416" s="21">
        <f t="shared" si="81"/>
        <v>1.9856255223533736E-2</v>
      </c>
      <c r="U416" s="21">
        <f t="shared" si="82"/>
        <v>1.5189521670460282E-2</v>
      </c>
      <c r="V416" s="21">
        <f t="shared" si="83"/>
        <v>4.6667335530734544E-3</v>
      </c>
      <c r="Y416" s="36"/>
      <c r="Z416" s="36"/>
    </row>
    <row r="417" spans="1:26" x14ac:dyDescent="0.25">
      <c r="A417" s="12">
        <v>1905.01</v>
      </c>
      <c r="B417" s="13">
        <v>8.43</v>
      </c>
      <c r="C417" s="14">
        <v>0.31169999999999998</v>
      </c>
      <c r="D417" s="13">
        <v>0.505</v>
      </c>
      <c r="E417" s="13">
        <v>8.4679289260000008</v>
      </c>
      <c r="F417" s="14">
        <f t="shared" si="87"/>
        <v>1905.0416666666358</v>
      </c>
      <c r="G417" s="15">
        <v>3.48</v>
      </c>
      <c r="H417" s="14">
        <f t="shared" si="84"/>
        <v>303.33521011416195</v>
      </c>
      <c r="I417" s="14">
        <f t="shared" si="85"/>
        <v>11.215846381089476</v>
      </c>
      <c r="J417" s="16">
        <f t="shared" si="88"/>
        <v>1691.5814293654546</v>
      </c>
      <c r="K417" s="14">
        <f t="shared" si="89"/>
        <v>18.171326347289657</v>
      </c>
      <c r="L417" s="16">
        <f t="shared" si="86"/>
        <v>101.33435608891516</v>
      </c>
      <c r="M417" s="35">
        <f t="shared" si="78"/>
        <v>18.459852032455842</v>
      </c>
      <c r="N417" s="17"/>
      <c r="O417" s="18">
        <f t="shared" si="79"/>
        <v>22.087689801665334</v>
      </c>
      <c r="P417" s="18"/>
      <c r="Q417" s="37">
        <f t="shared" si="80"/>
        <v>4.515084406533424E-2</v>
      </c>
      <c r="R417" s="15">
        <f t="shared" si="90"/>
        <v>1.003249082644516</v>
      </c>
      <c r="S417" s="15">
        <f t="shared" si="91"/>
        <v>6.2935292619799208</v>
      </c>
      <c r="T417" s="21">
        <f t="shared" si="81"/>
        <v>1.9606368980848776E-2</v>
      </c>
      <c r="U417" s="21">
        <f t="shared" si="82"/>
        <v>1.5255619939742227E-2</v>
      </c>
      <c r="V417" s="21">
        <f t="shared" si="83"/>
        <v>4.3507490411065497E-3</v>
      </c>
      <c r="Y417" s="36"/>
      <c r="Z417" s="36"/>
    </row>
    <row r="418" spans="1:26" x14ac:dyDescent="0.25">
      <c r="A418" s="12">
        <v>1905.02</v>
      </c>
      <c r="B418" s="13">
        <v>8.8000000000000007</v>
      </c>
      <c r="C418" s="14">
        <v>0.31330000000000002</v>
      </c>
      <c r="D418" s="13">
        <v>0.52</v>
      </c>
      <c r="E418" s="13">
        <v>8.4679289260000008</v>
      </c>
      <c r="F418" s="14">
        <f t="shared" si="87"/>
        <v>1905.1249999999691</v>
      </c>
      <c r="G418" s="15">
        <f>G417*11/12+G429*1/12</f>
        <v>3.4758333333333331</v>
      </c>
      <c r="H418" s="14">
        <f t="shared" si="84"/>
        <v>316.64885516069108</v>
      </c>
      <c r="I418" s="14">
        <f t="shared" si="85"/>
        <v>11.273418900209604</v>
      </c>
      <c r="J418" s="16">
        <f t="shared" si="88"/>
        <v>1771.0653558996862</v>
      </c>
      <c r="K418" s="14">
        <f t="shared" si="89"/>
        <v>18.711068714040834</v>
      </c>
      <c r="L418" s="16">
        <f t="shared" si="86"/>
        <v>104.65386193952691</v>
      </c>
      <c r="M418" s="35">
        <f t="shared" si="78"/>
        <v>19.168996375829835</v>
      </c>
      <c r="N418" s="17"/>
      <c r="O418" s="18">
        <f t="shared" si="79"/>
        <v>22.944184172180911</v>
      </c>
      <c r="P418" s="18"/>
      <c r="Q418" s="37">
        <f t="shared" si="80"/>
        <v>4.3188467656359641E-2</v>
      </c>
      <c r="R418" s="15">
        <f t="shared" si="90"/>
        <v>1.0032456788303199</v>
      </c>
      <c r="S418" s="15">
        <f t="shared" si="91"/>
        <v>6.3139774586777735</v>
      </c>
      <c r="T418" s="21">
        <f t="shared" si="81"/>
        <v>1.5061356791900016E-2</v>
      </c>
      <c r="U418" s="21">
        <f t="shared" si="82"/>
        <v>1.6424775274883618E-2</v>
      </c>
      <c r="V418" s="21">
        <f t="shared" si="83"/>
        <v>-1.3634184829836027E-3</v>
      </c>
      <c r="Y418" s="36"/>
      <c r="Z418" s="36"/>
    </row>
    <row r="419" spans="1:26" x14ac:dyDescent="0.25">
      <c r="A419" s="12">
        <v>1905.03</v>
      </c>
      <c r="B419" s="13">
        <v>9.0500000000000007</v>
      </c>
      <c r="C419" s="14">
        <v>0.315</v>
      </c>
      <c r="D419" s="13">
        <v>0.53500000000000003</v>
      </c>
      <c r="E419" s="13">
        <v>8.3728446279999993</v>
      </c>
      <c r="F419" s="14">
        <f t="shared" si="87"/>
        <v>1905.2083333333023</v>
      </c>
      <c r="G419" s="15">
        <f>G417*10/12+G429*2/12</f>
        <v>3.4716666666666667</v>
      </c>
      <c r="H419" s="14">
        <f t="shared" si="84"/>
        <v>329.34266936930925</v>
      </c>
      <c r="I419" s="14">
        <f t="shared" si="85"/>
        <v>11.463308381362696</v>
      </c>
      <c r="J419" s="16">
        <f t="shared" si="88"/>
        <v>1847.4067980997395</v>
      </c>
      <c r="K419" s="14">
        <f t="shared" si="89"/>
        <v>19.469428520727117</v>
      </c>
      <c r="L419" s="16">
        <f t="shared" si="86"/>
        <v>109.21134110313375</v>
      </c>
      <c r="M419" s="35">
        <f t="shared" si="78"/>
        <v>19.831506074218421</v>
      </c>
      <c r="N419" s="17"/>
      <c r="O419" s="18">
        <f t="shared" si="79"/>
        <v>23.742093324670723</v>
      </c>
      <c r="P419" s="18"/>
      <c r="Q419" s="37">
        <f t="shared" si="80"/>
        <v>4.032969182358466E-2</v>
      </c>
      <c r="R419" s="15">
        <f t="shared" si="90"/>
        <v>1.0032422750346768</v>
      </c>
      <c r="S419" s="15">
        <f t="shared" si="91"/>
        <v>6.4064065705021793</v>
      </c>
      <c r="T419" s="21">
        <f t="shared" si="81"/>
        <v>1.4849064026413172E-2</v>
      </c>
      <c r="U419" s="21">
        <f t="shared" si="82"/>
        <v>1.6456099531714674E-2</v>
      </c>
      <c r="V419" s="21">
        <f t="shared" si="83"/>
        <v>-1.6070355053015017E-3</v>
      </c>
      <c r="Y419" s="36"/>
      <c r="Z419" s="36"/>
    </row>
    <row r="420" spans="1:26" x14ac:dyDescent="0.25">
      <c r="A420" s="12">
        <v>1905.04</v>
      </c>
      <c r="B420" s="13">
        <v>8.94</v>
      </c>
      <c r="C420" s="14">
        <v>0.31669999999999998</v>
      </c>
      <c r="D420" s="13">
        <v>0.55000000000000004</v>
      </c>
      <c r="E420" s="13">
        <v>8.3728446279999993</v>
      </c>
      <c r="F420" s="14">
        <f t="shared" si="87"/>
        <v>1905.2916666666356</v>
      </c>
      <c r="G420" s="15">
        <f>G417*9/12+G429*3/12</f>
        <v>3.4674999999999998</v>
      </c>
      <c r="H420" s="14">
        <f t="shared" si="84"/>
        <v>325.33960929962694</v>
      </c>
      <c r="I420" s="14">
        <f t="shared" si="85"/>
        <v>11.525173855166875</v>
      </c>
      <c r="J420" s="16">
        <f t="shared" si="88"/>
        <v>1830.3395491077181</v>
      </c>
      <c r="K420" s="14">
        <f t="shared" si="89"/>
        <v>20.015300348411056</v>
      </c>
      <c r="L420" s="16">
        <f t="shared" si="86"/>
        <v>112.6047821039424</v>
      </c>
      <c r="M420" s="35">
        <f t="shared" si="78"/>
        <v>19.482927524711286</v>
      </c>
      <c r="N420" s="17"/>
      <c r="O420" s="18">
        <f t="shared" si="79"/>
        <v>23.328639790056236</v>
      </c>
      <c r="P420" s="18"/>
      <c r="Q420" s="37">
        <f t="shared" si="80"/>
        <v>3.6922139219511041E-2</v>
      </c>
      <c r="R420" s="15">
        <f t="shared" si="90"/>
        <v>1.0032388712575924</v>
      </c>
      <c r="S420" s="15">
        <f t="shared" si="91"/>
        <v>6.427177902587708</v>
      </c>
      <c r="T420" s="21">
        <f t="shared" si="81"/>
        <v>2.2606882657141281E-2</v>
      </c>
      <c r="U420" s="21">
        <f t="shared" si="82"/>
        <v>1.5591562541891868E-2</v>
      </c>
      <c r="V420" s="21">
        <f t="shared" si="83"/>
        <v>7.0153201152494127E-3</v>
      </c>
      <c r="Y420" s="36"/>
      <c r="Z420" s="36"/>
    </row>
    <row r="421" spans="1:26" x14ac:dyDescent="0.25">
      <c r="A421" s="12">
        <v>1905.05</v>
      </c>
      <c r="B421" s="13">
        <v>8.5</v>
      </c>
      <c r="C421" s="14">
        <v>0.31830000000000003</v>
      </c>
      <c r="D421" s="13">
        <v>0.56499999999999995</v>
      </c>
      <c r="E421" s="13">
        <v>8.2776793390000005</v>
      </c>
      <c r="F421" s="14">
        <f t="shared" si="87"/>
        <v>1905.3749999999688</v>
      </c>
      <c r="G421" s="15">
        <f>G417*8/12+G429*4/12</f>
        <v>3.4633333333333329</v>
      </c>
      <c r="H421" s="14">
        <f t="shared" si="84"/>
        <v>312.88358656242457</v>
      </c>
      <c r="I421" s="14">
        <f t="shared" si="85"/>
        <v>11.716570070919971</v>
      </c>
      <c r="J421" s="16">
        <f t="shared" si="88"/>
        <v>1765.7558280518617</v>
      </c>
      <c r="K421" s="14">
        <f t="shared" si="89"/>
        <v>20.797556047972929</v>
      </c>
      <c r="L421" s="16">
        <f t="shared" si="86"/>
        <v>117.37082857050612</v>
      </c>
      <c r="M421" s="35">
        <f t="shared" si="78"/>
        <v>18.629487509845124</v>
      </c>
      <c r="N421" s="17"/>
      <c r="O421" s="18">
        <f t="shared" si="79"/>
        <v>22.313429429486103</v>
      </c>
      <c r="P421" s="18"/>
      <c r="Q421" s="37">
        <f t="shared" si="80"/>
        <v>3.6744785710864272E-2</v>
      </c>
      <c r="R421" s="15">
        <f t="shared" si="90"/>
        <v>1.0032354674990727</v>
      </c>
      <c r="S421" s="15">
        <f t="shared" si="91"/>
        <v>6.5221248143114563</v>
      </c>
      <c r="T421" s="21">
        <f t="shared" si="81"/>
        <v>2.3301547076080675E-2</v>
      </c>
      <c r="U421" s="21">
        <f t="shared" si="82"/>
        <v>1.3577729460267252E-2</v>
      </c>
      <c r="V421" s="21">
        <f t="shared" si="83"/>
        <v>9.7238176158134237E-3</v>
      </c>
      <c r="Y421" s="36"/>
      <c r="Z421" s="36"/>
    </row>
    <row r="422" spans="1:26" x14ac:dyDescent="0.25">
      <c r="A422" s="12">
        <v>1905.06</v>
      </c>
      <c r="B422" s="13">
        <v>8.6</v>
      </c>
      <c r="C422" s="14">
        <v>0.32</v>
      </c>
      <c r="D422" s="13">
        <v>0.57999999999999996</v>
      </c>
      <c r="E422" s="13">
        <v>8.2776793390000005</v>
      </c>
      <c r="F422" s="14">
        <f t="shared" si="87"/>
        <v>1905.4583333333021</v>
      </c>
      <c r="G422" s="15">
        <f>G417*7/12+G429*5/12</f>
        <v>3.4591666666666665</v>
      </c>
      <c r="H422" s="14">
        <f t="shared" si="84"/>
        <v>316.56456993374724</v>
      </c>
      <c r="I422" s="14">
        <f t="shared" si="85"/>
        <v>11.779146788232456</v>
      </c>
      <c r="J422" s="16">
        <f t="shared" si="88"/>
        <v>1792.0690521561644</v>
      </c>
      <c r="K422" s="14">
        <f t="shared" si="89"/>
        <v>21.349703553671326</v>
      </c>
      <c r="L422" s="16">
        <f t="shared" si="86"/>
        <v>120.86047095936924</v>
      </c>
      <c r="M422" s="35">
        <f t="shared" si="78"/>
        <v>18.735862386183538</v>
      </c>
      <c r="N422" s="17"/>
      <c r="O422" s="18">
        <f t="shared" si="79"/>
        <v>22.445296542536877</v>
      </c>
      <c r="P422" s="18"/>
      <c r="Q422" s="37">
        <f t="shared" si="80"/>
        <v>3.5098049687541724E-2</v>
      </c>
      <c r="R422" s="15">
        <f t="shared" si="90"/>
        <v>1.003232063759123</v>
      </c>
      <c r="S422" s="15">
        <f t="shared" si="91"/>
        <v>6.5432269371730563</v>
      </c>
      <c r="T422" s="21">
        <f t="shared" si="81"/>
        <v>2.3389608135557349E-2</v>
      </c>
      <c r="U422" s="21">
        <f t="shared" si="82"/>
        <v>1.3732181416571843E-2</v>
      </c>
      <c r="V422" s="21">
        <f t="shared" si="83"/>
        <v>9.6574267189855068E-3</v>
      </c>
      <c r="Y422" s="36"/>
      <c r="Z422" s="36"/>
    </row>
    <row r="423" spans="1:26" x14ac:dyDescent="0.25">
      <c r="A423" s="12">
        <v>1905.07</v>
      </c>
      <c r="B423" s="13">
        <v>8.8699999999999992</v>
      </c>
      <c r="C423" s="14">
        <v>0.32169999999999999</v>
      </c>
      <c r="D423" s="13">
        <v>0.59499999999999997</v>
      </c>
      <c r="E423" s="13">
        <v>8.2776793390000005</v>
      </c>
      <c r="F423" s="14">
        <f t="shared" si="87"/>
        <v>1905.5416666666354</v>
      </c>
      <c r="G423" s="15">
        <f>G417*6/12+G429*6/12</f>
        <v>3.4550000000000001</v>
      </c>
      <c r="H423" s="14">
        <f t="shared" si="84"/>
        <v>326.50322503631838</v>
      </c>
      <c r="I423" s="14">
        <f t="shared" si="85"/>
        <v>11.841723505544941</v>
      </c>
      <c r="J423" s="16">
        <f t="shared" si="88"/>
        <v>1853.9180089688059</v>
      </c>
      <c r="K423" s="14">
        <f t="shared" si="89"/>
        <v>21.901851059369722</v>
      </c>
      <c r="L423" s="16">
        <f t="shared" si="86"/>
        <v>124.36090364559634</v>
      </c>
      <c r="M423" s="35">
        <f t="shared" si="78"/>
        <v>19.205883309548053</v>
      </c>
      <c r="N423" s="17"/>
      <c r="O423" s="18">
        <f t="shared" si="79"/>
        <v>23.0098417544848</v>
      </c>
      <c r="P423" s="18"/>
      <c r="Q423" s="37">
        <f t="shared" si="80"/>
        <v>3.5217155866494543E-2</v>
      </c>
      <c r="R423" s="15">
        <f t="shared" si="90"/>
        <v>1.0032286600377496</v>
      </c>
      <c r="S423" s="15">
        <f t="shared" si="91"/>
        <v>6.5643750638244107</v>
      </c>
      <c r="T423" s="21">
        <f t="shared" si="81"/>
        <v>1.9992629211455615E-2</v>
      </c>
      <c r="U423" s="21">
        <f t="shared" si="82"/>
        <v>1.388576484920101E-2</v>
      </c>
      <c r="V423" s="21">
        <f t="shared" si="83"/>
        <v>6.1068643622546048E-3</v>
      </c>
      <c r="Y423" s="36"/>
      <c r="Z423" s="36"/>
    </row>
    <row r="424" spans="1:26" x14ac:dyDescent="0.25">
      <c r="A424" s="12">
        <v>1905.08</v>
      </c>
      <c r="B424" s="13">
        <v>9.1999999999999993</v>
      </c>
      <c r="C424" s="14">
        <v>0.32329999999999998</v>
      </c>
      <c r="D424" s="13">
        <v>0.61</v>
      </c>
      <c r="E424" s="13">
        <v>8.3728446279999993</v>
      </c>
      <c r="F424" s="14">
        <f t="shared" si="87"/>
        <v>1905.6249999999686</v>
      </c>
      <c r="G424" s="15">
        <f>G417*5/12+G429*7/12</f>
        <v>3.4508333333333336</v>
      </c>
      <c r="H424" s="14">
        <f t="shared" si="84"/>
        <v>334.80138764614856</v>
      </c>
      <c r="I424" s="14">
        <f t="shared" si="85"/>
        <v>11.765357459347808</v>
      </c>
      <c r="J424" s="16">
        <f t="shared" si="88"/>
        <v>1906.6028804320379</v>
      </c>
      <c r="K424" s="14">
        <f t="shared" si="89"/>
        <v>22.198787659146806</v>
      </c>
      <c r="L424" s="16">
        <f t="shared" si="86"/>
        <v>126.41606055038511</v>
      </c>
      <c r="M424" s="35">
        <f t="shared" si="78"/>
        <v>19.573308430803717</v>
      </c>
      <c r="N424" s="17"/>
      <c r="O424" s="18">
        <f t="shared" si="79"/>
        <v>23.447498517743675</v>
      </c>
      <c r="P424" s="18"/>
      <c r="Q424" s="37">
        <f t="shared" si="80"/>
        <v>3.6851800488857708E-2</v>
      </c>
      <c r="R424" s="15">
        <f t="shared" si="90"/>
        <v>1.003225256334958</v>
      </c>
      <c r="S424" s="15">
        <f t="shared" si="91"/>
        <v>6.5107179839474183</v>
      </c>
      <c r="T424" s="21">
        <f t="shared" si="81"/>
        <v>2.1809669392637732E-2</v>
      </c>
      <c r="U424" s="21">
        <f t="shared" si="82"/>
        <v>1.5198292703166416E-2</v>
      </c>
      <c r="V424" s="21">
        <f t="shared" si="83"/>
        <v>6.6113766894713155E-3</v>
      </c>
      <c r="Y424" s="36"/>
      <c r="Z424" s="36"/>
    </row>
    <row r="425" spans="1:26" x14ac:dyDescent="0.25">
      <c r="A425" s="12">
        <v>1905.09</v>
      </c>
      <c r="B425" s="13">
        <v>9.23</v>
      </c>
      <c r="C425" s="14">
        <v>0.32500000000000001</v>
      </c>
      <c r="D425" s="13">
        <v>0.625</v>
      </c>
      <c r="E425" s="13">
        <v>8.2776793390000005</v>
      </c>
      <c r="F425" s="14">
        <f t="shared" si="87"/>
        <v>1905.7083333333019</v>
      </c>
      <c r="G425" s="15">
        <f>G417*4/12+G429*8/12</f>
        <v>3.4466666666666663</v>
      </c>
      <c r="H425" s="14">
        <f t="shared" si="84"/>
        <v>339.75476517307993</v>
      </c>
      <c r="I425" s="14">
        <f t="shared" si="85"/>
        <v>11.963195956798588</v>
      </c>
      <c r="J425" s="16">
        <f t="shared" si="88"/>
        <v>1940.4882811557613</v>
      </c>
      <c r="K425" s="14">
        <f t="shared" si="89"/>
        <v>23.006146070766516</v>
      </c>
      <c r="L425" s="16">
        <f t="shared" si="86"/>
        <v>131.39817721802282</v>
      </c>
      <c r="M425" s="35">
        <f t="shared" si="78"/>
        <v>19.743492419697784</v>
      </c>
      <c r="N425" s="17"/>
      <c r="O425" s="18">
        <f t="shared" si="79"/>
        <v>23.647692425098615</v>
      </c>
      <c r="P425" s="18"/>
      <c r="Q425" s="37">
        <f t="shared" si="80"/>
        <v>3.5287476611482183E-2</v>
      </c>
      <c r="R425" s="15">
        <f t="shared" si="90"/>
        <v>1.0032218526507541</v>
      </c>
      <c r="S425" s="15">
        <f t="shared" si="91"/>
        <v>6.6068093480450161</v>
      </c>
      <c r="T425" s="21">
        <f t="shared" si="81"/>
        <v>2.4156587650627781E-2</v>
      </c>
      <c r="U425" s="21">
        <f t="shared" si="82"/>
        <v>1.4190324866121928E-2</v>
      </c>
      <c r="V425" s="21">
        <f t="shared" si="83"/>
        <v>9.9662627845058527E-3</v>
      </c>
      <c r="Y425" s="36"/>
      <c r="Z425" s="36"/>
    </row>
    <row r="426" spans="1:26" x14ac:dyDescent="0.25">
      <c r="A426" s="12">
        <v>1905.1</v>
      </c>
      <c r="B426" s="13">
        <v>9.36</v>
      </c>
      <c r="C426" s="14">
        <v>0.32669999999999999</v>
      </c>
      <c r="D426" s="13">
        <v>0.64</v>
      </c>
      <c r="E426" s="13">
        <v>8.2776793390000005</v>
      </c>
      <c r="F426" s="14">
        <f t="shared" si="87"/>
        <v>1905.7916666666351</v>
      </c>
      <c r="G426" s="15">
        <f>G417*3/12+G429*9/12</f>
        <v>3.4425000000000003</v>
      </c>
      <c r="H426" s="14">
        <f t="shared" si="84"/>
        <v>344.54004355579929</v>
      </c>
      <c r="I426" s="14">
        <f t="shared" si="85"/>
        <v>12.025772674111073</v>
      </c>
      <c r="J426" s="16">
        <f t="shared" si="88"/>
        <v>1973.5428066167267</v>
      </c>
      <c r="K426" s="14">
        <f t="shared" si="89"/>
        <v>23.558293576464912</v>
      </c>
      <c r="L426" s="16">
        <f t="shared" si="86"/>
        <v>134.94309788832322</v>
      </c>
      <c r="M426" s="35">
        <f t="shared" si="78"/>
        <v>19.897394814329527</v>
      </c>
      <c r="N426" s="17"/>
      <c r="O426" s="18">
        <f t="shared" si="79"/>
        <v>23.825645601554896</v>
      </c>
      <c r="P426" s="18"/>
      <c r="Q426" s="37">
        <f t="shared" si="80"/>
        <v>3.4937378685382083E-2</v>
      </c>
      <c r="R426" s="15">
        <f t="shared" si="90"/>
        <v>1.0032184489851437</v>
      </c>
      <c r="S426" s="15">
        <f t="shared" si="91"/>
        <v>6.6280955142560423</v>
      </c>
      <c r="T426" s="21">
        <f t="shared" si="81"/>
        <v>2.7346681301730458E-2</v>
      </c>
      <c r="U426" s="21">
        <f t="shared" si="82"/>
        <v>1.3342433836232459E-2</v>
      </c>
      <c r="V426" s="21">
        <f t="shared" si="83"/>
        <v>1.4004247465497999E-2</v>
      </c>
      <c r="Y426" s="36"/>
      <c r="Z426" s="36"/>
    </row>
    <row r="427" spans="1:26" x14ac:dyDescent="0.25">
      <c r="A427" s="12">
        <v>1905.11</v>
      </c>
      <c r="B427" s="13">
        <v>9.31</v>
      </c>
      <c r="C427" s="14">
        <v>0.32829999999999998</v>
      </c>
      <c r="D427" s="13">
        <v>0.65500000000000003</v>
      </c>
      <c r="E427" s="13">
        <v>8.3728446279999993</v>
      </c>
      <c r="F427" s="14">
        <f t="shared" si="87"/>
        <v>1905.8749999999684</v>
      </c>
      <c r="G427" s="15">
        <f>G417*2/12+G429*10/12</f>
        <v>3.4383333333333339</v>
      </c>
      <c r="H427" s="14">
        <f t="shared" si="84"/>
        <v>338.8044477158308</v>
      </c>
      <c r="I427" s="14">
        <f t="shared" si="85"/>
        <v>11.947314735242452</v>
      </c>
      <c r="J427" s="16">
        <f t="shared" si="88"/>
        <v>1946.3919253222223</v>
      </c>
      <c r="K427" s="14">
        <f t="shared" si="89"/>
        <v>23.836403142198623</v>
      </c>
      <c r="L427" s="16">
        <f t="shared" si="86"/>
        <v>136.93734812954409</v>
      </c>
      <c r="M427" s="35">
        <f t="shared" si="78"/>
        <v>19.443525693264981</v>
      </c>
      <c r="N427" s="17"/>
      <c r="O427" s="18">
        <f t="shared" si="79"/>
        <v>23.275233759233991</v>
      </c>
      <c r="P427" s="18"/>
      <c r="Q427" s="37">
        <f t="shared" si="80"/>
        <v>3.7317818779079963E-2</v>
      </c>
      <c r="R427" s="15">
        <f t="shared" si="90"/>
        <v>1.0032150453381325</v>
      </c>
      <c r="S427" s="15">
        <f t="shared" si="91"/>
        <v>6.573850674013709</v>
      </c>
      <c r="T427" s="21">
        <f t="shared" si="81"/>
        <v>3.169975301138872E-2</v>
      </c>
      <c r="U427" s="21">
        <f t="shared" si="82"/>
        <v>1.3662151754186169E-2</v>
      </c>
      <c r="V427" s="21">
        <f t="shared" si="83"/>
        <v>1.8037601257202551E-2</v>
      </c>
      <c r="Y427" s="36"/>
      <c r="Z427" s="36"/>
    </row>
    <row r="428" spans="1:26" x14ac:dyDescent="0.25">
      <c r="A428" s="12">
        <v>1905.12</v>
      </c>
      <c r="B428" s="13">
        <v>9.5399999999999991</v>
      </c>
      <c r="C428" s="14">
        <v>0.33</v>
      </c>
      <c r="D428" s="13">
        <v>0.67</v>
      </c>
      <c r="E428" s="13">
        <v>8.4679289260000008</v>
      </c>
      <c r="F428" s="14">
        <f t="shared" si="87"/>
        <v>1905.9583333333017</v>
      </c>
      <c r="G428" s="15">
        <f>G417*1/12+G429*11/12</f>
        <v>3.434166666666667</v>
      </c>
      <c r="H428" s="14">
        <f t="shared" si="84"/>
        <v>343.27614525374912</v>
      </c>
      <c r="I428" s="14">
        <f t="shared" si="85"/>
        <v>11.874332068525915</v>
      </c>
      <c r="J428" s="16">
        <f t="shared" si="88"/>
        <v>1977.7660254066489</v>
      </c>
      <c r="K428" s="14">
        <f t="shared" si="89"/>
        <v>24.108492381552615</v>
      </c>
      <c r="L428" s="16">
        <f t="shared" si="86"/>
        <v>138.89971037971227</v>
      </c>
      <c r="M428" s="35">
        <f t="shared" si="78"/>
        <v>19.577960809096108</v>
      </c>
      <c r="N428" s="17"/>
      <c r="O428" s="18">
        <f t="shared" si="79"/>
        <v>23.427096972362225</v>
      </c>
      <c r="P428" s="18"/>
      <c r="Q428" s="37">
        <f t="shared" si="80"/>
        <v>3.9588610620698406E-2</v>
      </c>
      <c r="R428" s="15">
        <f t="shared" si="90"/>
        <v>1.0032116417097265</v>
      </c>
      <c r="S428" s="15">
        <f t="shared" si="91"/>
        <v>6.5209324220421516</v>
      </c>
      <c r="T428" s="21">
        <f t="shared" si="81"/>
        <v>3.065765638735285E-2</v>
      </c>
      <c r="U428" s="21">
        <f t="shared" si="82"/>
        <v>1.4956735840993218E-2</v>
      </c>
      <c r="V428" s="21">
        <f t="shared" si="83"/>
        <v>1.5700920546359631E-2</v>
      </c>
      <c r="Y428" s="36"/>
      <c r="Z428" s="36"/>
    </row>
    <row r="429" spans="1:26" x14ac:dyDescent="0.25">
      <c r="A429" s="12">
        <v>1906.01</v>
      </c>
      <c r="B429" s="13">
        <v>9.8699999999999992</v>
      </c>
      <c r="C429" s="14">
        <v>0.33579999999999999</v>
      </c>
      <c r="D429" s="13">
        <v>0.67749999999999999</v>
      </c>
      <c r="E429" s="13">
        <v>8.4679289260000008</v>
      </c>
      <c r="F429" s="14">
        <f t="shared" si="87"/>
        <v>1906.0416666666349</v>
      </c>
      <c r="G429" s="15">
        <v>3.43</v>
      </c>
      <c r="H429" s="14">
        <f t="shared" si="84"/>
        <v>355.15047732227504</v>
      </c>
      <c r="I429" s="14">
        <f t="shared" si="85"/>
        <v>12.083032450336368</v>
      </c>
      <c r="J429" s="16">
        <f t="shared" si="88"/>
        <v>2051.9806243928638</v>
      </c>
      <c r="K429" s="14">
        <f t="shared" si="89"/>
        <v>24.3783635649282</v>
      </c>
      <c r="L429" s="16">
        <f t="shared" si="86"/>
        <v>140.85277335624775</v>
      </c>
      <c r="M429" s="35">
        <f t="shared" si="78"/>
        <v>20.13240226080789</v>
      </c>
      <c r="N429" s="17"/>
      <c r="O429" s="18">
        <f t="shared" si="79"/>
        <v>24.07899747340754</v>
      </c>
      <c r="P429" s="18"/>
      <c r="Q429" s="37">
        <f t="shared" si="80"/>
        <v>3.9675566924175946E-2</v>
      </c>
      <c r="R429" s="15">
        <f t="shared" si="90"/>
        <v>1.0011806993806183</v>
      </c>
      <c r="S429" s="15">
        <f t="shared" si="91"/>
        <v>6.5418753205950901</v>
      </c>
      <c r="T429" s="21">
        <f t="shared" si="81"/>
        <v>2.4643925931032262E-2</v>
      </c>
      <c r="U429" s="21">
        <f t="shared" si="82"/>
        <v>1.4124835827980409E-2</v>
      </c>
      <c r="V429" s="21">
        <f t="shared" si="83"/>
        <v>1.0519090103051854E-2</v>
      </c>
      <c r="Y429" s="36"/>
      <c r="Z429" s="36"/>
    </row>
    <row r="430" spans="1:26" x14ac:dyDescent="0.25">
      <c r="A430" s="12">
        <v>1906.02</v>
      </c>
      <c r="B430" s="13">
        <v>9.8000000000000007</v>
      </c>
      <c r="C430" s="14">
        <v>0.3417</v>
      </c>
      <c r="D430" s="13">
        <v>0.68500000000000005</v>
      </c>
      <c r="E430" s="13">
        <v>8.4679289260000008</v>
      </c>
      <c r="F430" s="14">
        <f t="shared" si="87"/>
        <v>1906.1249999999682</v>
      </c>
      <c r="G430" s="15">
        <f>G429*11/12+G441*1/12</f>
        <v>3.45</v>
      </c>
      <c r="H430" s="14">
        <f t="shared" si="84"/>
        <v>352.63167961076965</v>
      </c>
      <c r="I430" s="14">
        <f t="shared" si="85"/>
        <v>12.295331114591832</v>
      </c>
      <c r="J430" s="16">
        <f t="shared" si="88"/>
        <v>2043.3475448155682</v>
      </c>
      <c r="K430" s="14">
        <f t="shared" si="89"/>
        <v>24.648234748303793</v>
      </c>
      <c r="L430" s="16">
        <f t="shared" si="86"/>
        <v>142.82582328557794</v>
      </c>
      <c r="M430" s="35">
        <f t="shared" si="78"/>
        <v>19.866752563675888</v>
      </c>
      <c r="N430" s="17"/>
      <c r="O430" s="18">
        <f t="shared" si="79"/>
        <v>23.751613317696656</v>
      </c>
      <c r="P430" s="18"/>
      <c r="Q430" s="37">
        <f t="shared" si="80"/>
        <v>4.1614581752952753E-2</v>
      </c>
      <c r="R430" s="15">
        <f t="shared" si="90"/>
        <v>1.0011989435794537</v>
      </c>
      <c r="S430" s="15">
        <f t="shared" si="91"/>
        <v>6.5495993087341988</v>
      </c>
      <c r="T430" s="21">
        <f t="shared" si="81"/>
        <v>2.4056735147999886E-2</v>
      </c>
      <c r="U430" s="21">
        <f t="shared" si="82"/>
        <v>1.422322553881572E-2</v>
      </c>
      <c r="V430" s="21">
        <f t="shared" si="83"/>
        <v>9.8335096091841656E-3</v>
      </c>
      <c r="Y430" s="36"/>
      <c r="Z430" s="36"/>
    </row>
    <row r="431" spans="1:26" x14ac:dyDescent="0.25">
      <c r="A431" s="12">
        <v>1906.03</v>
      </c>
      <c r="B431" s="13">
        <v>9.56</v>
      </c>
      <c r="C431" s="14">
        <v>0.34749999999999998</v>
      </c>
      <c r="D431" s="13">
        <v>0.6925</v>
      </c>
      <c r="E431" s="13">
        <v>8.4679289260000008</v>
      </c>
      <c r="F431" s="14">
        <f t="shared" si="87"/>
        <v>1906.2083333333014</v>
      </c>
      <c r="G431" s="15">
        <f>G429*10/12+G441*2/12</f>
        <v>3.4700000000000006</v>
      </c>
      <c r="H431" s="14">
        <f t="shared" si="84"/>
        <v>343.99580174275076</v>
      </c>
      <c r="I431" s="14">
        <f t="shared" si="85"/>
        <v>12.504031496402288</v>
      </c>
      <c r="J431" s="16">
        <f t="shared" si="88"/>
        <v>1999.3443334444337</v>
      </c>
      <c r="K431" s="14">
        <f t="shared" si="89"/>
        <v>24.918105931679381</v>
      </c>
      <c r="L431" s="16">
        <f t="shared" si="86"/>
        <v>144.82698231278977</v>
      </c>
      <c r="M431" s="35">
        <f t="shared" si="78"/>
        <v>19.259453020854114</v>
      </c>
      <c r="N431" s="17"/>
      <c r="O431" s="18">
        <f t="shared" si="79"/>
        <v>23.019077336408849</v>
      </c>
      <c r="P431" s="18"/>
      <c r="Q431" s="37">
        <f t="shared" si="80"/>
        <v>4.3001783462784944E-2</v>
      </c>
      <c r="R431" s="15">
        <f t="shared" si="90"/>
        <v>1.0012171857262209</v>
      </c>
      <c r="S431" s="15">
        <f t="shared" si="91"/>
        <v>6.5574519087734</v>
      </c>
      <c r="T431" s="21">
        <f t="shared" si="81"/>
        <v>2.5402069708233777E-2</v>
      </c>
      <c r="U431" s="21">
        <f t="shared" si="82"/>
        <v>1.3350942575860891E-2</v>
      </c>
      <c r="V431" s="21">
        <f t="shared" si="83"/>
        <v>1.2051127132372885E-2</v>
      </c>
      <c r="Y431" s="36"/>
      <c r="Z431" s="36"/>
    </row>
    <row r="432" spans="1:26" x14ac:dyDescent="0.25">
      <c r="A432" s="12">
        <v>1906.04</v>
      </c>
      <c r="B432" s="13">
        <v>9.43</v>
      </c>
      <c r="C432" s="14">
        <v>0.3533</v>
      </c>
      <c r="D432" s="13">
        <v>0.7</v>
      </c>
      <c r="E432" s="13">
        <v>8.4679289260000008</v>
      </c>
      <c r="F432" s="14">
        <f t="shared" si="87"/>
        <v>1906.2916666666347</v>
      </c>
      <c r="G432" s="15">
        <f>G429*9/12+G441*3/12</f>
        <v>3.49</v>
      </c>
      <c r="H432" s="14">
        <f t="shared" si="84"/>
        <v>339.31803456424052</v>
      </c>
      <c r="I432" s="14">
        <f t="shared" si="85"/>
        <v>12.712731878212743</v>
      </c>
      <c r="J432" s="16">
        <f t="shared" si="88"/>
        <v>1978.3139219454151</v>
      </c>
      <c r="K432" s="14">
        <f t="shared" si="89"/>
        <v>25.18797711505497</v>
      </c>
      <c r="L432" s="16">
        <f t="shared" si="86"/>
        <v>146.85257108820684</v>
      </c>
      <c r="M432" s="35">
        <f t="shared" si="78"/>
        <v>18.876204996115881</v>
      </c>
      <c r="N432" s="17"/>
      <c r="O432" s="18">
        <f t="shared" si="79"/>
        <v>22.557115123058129</v>
      </c>
      <c r="P432" s="18"/>
      <c r="Q432" s="37">
        <f t="shared" si="80"/>
        <v>4.5354641484752101E-2</v>
      </c>
      <c r="R432" s="15">
        <f t="shared" si="90"/>
        <v>1.0012354258239826</v>
      </c>
      <c r="S432" s="15">
        <f t="shared" si="91"/>
        <v>6.5654335456371387</v>
      </c>
      <c r="T432" s="21">
        <f t="shared" si="81"/>
        <v>2.4835154259549741E-2</v>
      </c>
      <c r="U432" s="21">
        <f t="shared" si="82"/>
        <v>1.2488097936725229E-2</v>
      </c>
      <c r="V432" s="21">
        <f t="shared" si="83"/>
        <v>1.2347056322824512E-2</v>
      </c>
      <c r="Y432" s="36"/>
      <c r="Z432" s="36"/>
    </row>
    <row r="433" spans="1:26" x14ac:dyDescent="0.25">
      <c r="A433" s="12">
        <v>1906.05</v>
      </c>
      <c r="B433" s="13">
        <v>9.18</v>
      </c>
      <c r="C433" s="14">
        <v>0.35920000000000002</v>
      </c>
      <c r="D433" s="13">
        <v>0.70750000000000002</v>
      </c>
      <c r="E433" s="13">
        <v>8.5630942149999996</v>
      </c>
      <c r="F433" s="14">
        <f t="shared" si="87"/>
        <v>1906.3749999999679</v>
      </c>
      <c r="G433" s="15">
        <f>G429*8/12+G441*4/12</f>
        <v>3.51</v>
      </c>
      <c r="H433" s="14">
        <f t="shared" si="84"/>
        <v>326.65131665843762</v>
      </c>
      <c r="I433" s="14">
        <f t="shared" si="85"/>
        <v>12.781389209554556</v>
      </c>
      <c r="J433" s="16">
        <f t="shared" si="88"/>
        <v>1910.6735118015079</v>
      </c>
      <c r="K433" s="14">
        <f t="shared" si="89"/>
        <v>25.174924459242337</v>
      </c>
      <c r="L433" s="16">
        <f t="shared" si="86"/>
        <v>147.25506640518159</v>
      </c>
      <c r="M433" s="35">
        <f t="shared" si="78"/>
        <v>18.054044460926391</v>
      </c>
      <c r="N433" s="17"/>
      <c r="O433" s="18">
        <f t="shared" si="79"/>
        <v>21.573872118633165</v>
      </c>
      <c r="P433" s="18"/>
      <c r="Q433" s="37">
        <f t="shared" si="80"/>
        <v>5.0240640291034394E-2</v>
      </c>
      <c r="R433" s="15">
        <f t="shared" si="90"/>
        <v>1.0012536638757978</v>
      </c>
      <c r="S433" s="15">
        <f t="shared" si="91"/>
        <v>6.5004900688463723</v>
      </c>
      <c r="T433" s="21">
        <f t="shared" si="81"/>
        <v>3.013221172330649E-2</v>
      </c>
      <c r="U433" s="21">
        <f t="shared" si="82"/>
        <v>1.2765694718924969E-2</v>
      </c>
      <c r="V433" s="21">
        <f t="shared" si="83"/>
        <v>1.7366517004381521E-2</v>
      </c>
      <c r="Y433" s="36"/>
      <c r="Z433" s="36"/>
    </row>
    <row r="434" spans="1:26" x14ac:dyDescent="0.25">
      <c r="A434" s="12">
        <v>1906.06</v>
      </c>
      <c r="B434" s="13">
        <v>9.3000000000000007</v>
      </c>
      <c r="C434" s="14">
        <v>0.36499999999999999</v>
      </c>
      <c r="D434" s="13">
        <v>0.71499999999999997</v>
      </c>
      <c r="E434" s="13">
        <v>8.5630942149999996</v>
      </c>
      <c r="F434" s="14">
        <f t="shared" si="87"/>
        <v>1906.4583333333012</v>
      </c>
      <c r="G434" s="15">
        <f>G429*7/12+G441*5/12</f>
        <v>3.5300000000000002</v>
      </c>
      <c r="H434" s="14">
        <f t="shared" si="84"/>
        <v>330.92126851018196</v>
      </c>
      <c r="I434" s="14">
        <f t="shared" si="85"/>
        <v>12.987770215722195</v>
      </c>
      <c r="J434" s="16">
        <f t="shared" si="88"/>
        <v>1941.9803898770504</v>
      </c>
      <c r="K434" s="14">
        <f t="shared" si="89"/>
        <v>25.441796449976351</v>
      </c>
      <c r="L434" s="16">
        <f t="shared" si="86"/>
        <v>149.30279341527859</v>
      </c>
      <c r="M434" s="35">
        <f t="shared" si="78"/>
        <v>18.172666376497503</v>
      </c>
      <c r="N434" s="17"/>
      <c r="O434" s="18">
        <f t="shared" si="79"/>
        <v>21.715576326751563</v>
      </c>
      <c r="P434" s="18"/>
      <c r="Q434" s="37">
        <f t="shared" si="80"/>
        <v>5.1229005412075097E-2</v>
      </c>
      <c r="R434" s="15">
        <f t="shared" si="90"/>
        <v>1.0012718998847194</v>
      </c>
      <c r="S434" s="15">
        <f t="shared" si="91"/>
        <v>6.5086394984206679</v>
      </c>
      <c r="T434" s="21">
        <f t="shared" si="81"/>
        <v>2.8948695273894431E-2</v>
      </c>
      <c r="U434" s="21">
        <f t="shared" si="82"/>
        <v>1.1920202925411294E-2</v>
      </c>
      <c r="V434" s="21">
        <f t="shared" si="83"/>
        <v>1.7028492348483137E-2</v>
      </c>
      <c r="Y434" s="36"/>
      <c r="Z434" s="36"/>
    </row>
    <row r="435" spans="1:26" x14ac:dyDescent="0.25">
      <c r="A435" s="12">
        <v>1906.07</v>
      </c>
      <c r="B435" s="13">
        <v>9.06</v>
      </c>
      <c r="C435" s="14">
        <v>0.37080000000000002</v>
      </c>
      <c r="D435" s="13">
        <v>0.72250000000000003</v>
      </c>
      <c r="E435" s="13">
        <v>8.2776793390000005</v>
      </c>
      <c r="F435" s="14">
        <f t="shared" si="87"/>
        <v>1906.5416666666345</v>
      </c>
      <c r="G435" s="15">
        <f>G429*6/12+G441*6/12</f>
        <v>3.55</v>
      </c>
      <c r="H435" s="14">
        <f t="shared" si="84"/>
        <v>333.49709344183145</v>
      </c>
      <c r="I435" s="14">
        <f t="shared" si="85"/>
        <v>13.649086340864359</v>
      </c>
      <c r="J435" s="16">
        <f t="shared" si="88"/>
        <v>1963.7712417372493</v>
      </c>
      <c r="K435" s="14">
        <f t="shared" si="89"/>
        <v>26.595104857806092</v>
      </c>
      <c r="L435" s="16">
        <f t="shared" si="86"/>
        <v>156.60317021580161</v>
      </c>
      <c r="M435" s="35">
        <f t="shared" si="78"/>
        <v>18.195200143513745</v>
      </c>
      <c r="N435" s="17"/>
      <c r="O435" s="18">
        <f t="shared" si="79"/>
        <v>21.745449504726231</v>
      </c>
      <c r="P435" s="18"/>
      <c r="Q435" s="37">
        <f t="shared" si="80"/>
        <v>4.7470096242974616E-2</v>
      </c>
      <c r="R435" s="15">
        <f t="shared" si="90"/>
        <v>1.0012901338537958</v>
      </c>
      <c r="S435" s="15">
        <f t="shared" si="91"/>
        <v>6.7416215508959922</v>
      </c>
      <c r="T435" s="21">
        <f t="shared" si="81"/>
        <v>2.683242740609626E-2</v>
      </c>
      <c r="U435" s="21">
        <f t="shared" si="82"/>
        <v>8.5910827324675587E-3</v>
      </c>
      <c r="V435" s="21">
        <f t="shared" si="83"/>
        <v>1.8241344673628701E-2</v>
      </c>
      <c r="Y435" s="36"/>
      <c r="Z435" s="36"/>
    </row>
    <row r="436" spans="1:26" x14ac:dyDescent="0.25">
      <c r="A436" s="12">
        <v>1906.08</v>
      </c>
      <c r="B436" s="13">
        <v>9.73</v>
      </c>
      <c r="C436" s="14">
        <v>0.37669999999999998</v>
      </c>
      <c r="D436" s="13">
        <v>0.73</v>
      </c>
      <c r="E436" s="13">
        <v>8.4679289260000008</v>
      </c>
      <c r="F436" s="14">
        <f t="shared" si="87"/>
        <v>1906.6249999999677</v>
      </c>
      <c r="G436" s="15">
        <f>G429*5/12+G441*7/12</f>
        <v>3.5700000000000003</v>
      </c>
      <c r="H436" s="14">
        <f t="shared" si="84"/>
        <v>350.1128818992641</v>
      </c>
      <c r="I436" s="14">
        <f t="shared" si="85"/>
        <v>13.554729970344582</v>
      </c>
      <c r="J436" s="16">
        <f t="shared" si="88"/>
        <v>2068.2633266525672</v>
      </c>
      <c r="K436" s="14">
        <f t="shared" si="89"/>
        <v>26.267461848557328</v>
      </c>
      <c r="L436" s="16">
        <f t="shared" si="86"/>
        <v>155.17289089993568</v>
      </c>
      <c r="M436" s="35">
        <f t="shared" si="78"/>
        <v>18.967251477549297</v>
      </c>
      <c r="N436" s="17"/>
      <c r="O436" s="18">
        <f t="shared" si="79"/>
        <v>22.665609452316442</v>
      </c>
      <c r="P436" s="18"/>
      <c r="Q436" s="37">
        <f t="shared" si="80"/>
        <v>4.7371634291944069E-2</v>
      </c>
      <c r="R436" s="15">
        <f t="shared" si="90"/>
        <v>1.0013083657860706</v>
      </c>
      <c r="S436" s="15">
        <f t="shared" si="91"/>
        <v>6.5986592243810982</v>
      </c>
      <c r="T436" s="21">
        <f t="shared" si="81"/>
        <v>2.1825045749794381E-2</v>
      </c>
      <c r="U436" s="21">
        <f t="shared" si="82"/>
        <v>1.004929021590395E-2</v>
      </c>
      <c r="V436" s="21">
        <f t="shared" si="83"/>
        <v>1.1775755533890431E-2</v>
      </c>
      <c r="Y436" s="36"/>
      <c r="Z436" s="36"/>
    </row>
    <row r="437" spans="1:26" x14ac:dyDescent="0.25">
      <c r="A437" s="12">
        <v>1906.09</v>
      </c>
      <c r="B437" s="13">
        <v>10.029999999999999</v>
      </c>
      <c r="C437" s="14">
        <v>0.38250000000000001</v>
      </c>
      <c r="D437" s="13">
        <v>0.73750000000000004</v>
      </c>
      <c r="E437" s="13">
        <v>8.5630942149999996</v>
      </c>
      <c r="F437" s="14">
        <f t="shared" si="87"/>
        <v>1906.708333333301</v>
      </c>
      <c r="G437" s="15">
        <f>G429*4/12+G441*8/12</f>
        <v>3.59</v>
      </c>
      <c r="H437" s="14">
        <f t="shared" si="84"/>
        <v>356.89680894162626</v>
      </c>
      <c r="I437" s="14">
        <f t="shared" si="85"/>
        <v>13.610471527434903</v>
      </c>
      <c r="J437" s="16">
        <f t="shared" si="88"/>
        <v>2115.0390522893531</v>
      </c>
      <c r="K437" s="14">
        <f t="shared" si="89"/>
        <v>26.242412422178408</v>
      </c>
      <c r="L437" s="16">
        <f t="shared" si="86"/>
        <v>155.51757737421718</v>
      </c>
      <c r="M437" s="35">
        <f t="shared" si="78"/>
        <v>19.200993682001357</v>
      </c>
      <c r="N437" s="17"/>
      <c r="O437" s="18">
        <f t="shared" si="79"/>
        <v>22.942876422324719</v>
      </c>
      <c r="P437" s="18"/>
      <c r="Q437" s="37">
        <f t="shared" si="80"/>
        <v>4.7681945197022998E-2</v>
      </c>
      <c r="R437" s="15">
        <f t="shared" si="90"/>
        <v>1.0013265956845823</v>
      </c>
      <c r="S437" s="15">
        <f t="shared" si="91"/>
        <v>6.5338630452411293</v>
      </c>
      <c r="T437" s="21">
        <f t="shared" si="81"/>
        <v>2.2237134609137899E-2</v>
      </c>
      <c r="U437" s="21">
        <f t="shared" si="82"/>
        <v>9.4362960896721138E-3</v>
      </c>
      <c r="V437" s="21">
        <f t="shared" si="83"/>
        <v>1.2800838519465785E-2</v>
      </c>
      <c r="Y437" s="36"/>
      <c r="Z437" s="36"/>
    </row>
    <row r="438" spans="1:26" x14ac:dyDescent="0.25">
      <c r="A438" s="12">
        <v>1906.1</v>
      </c>
      <c r="B438" s="13">
        <v>9.73</v>
      </c>
      <c r="C438" s="14">
        <v>0.38829999999999998</v>
      </c>
      <c r="D438" s="13">
        <v>0.745</v>
      </c>
      <c r="E438" s="13">
        <v>8.7534247930000006</v>
      </c>
      <c r="F438" s="14">
        <f t="shared" si="87"/>
        <v>1906.7916666666342</v>
      </c>
      <c r="G438" s="15">
        <f>G429*3/12+G441*9/12</f>
        <v>3.61</v>
      </c>
      <c r="H438" s="14">
        <f t="shared" si="84"/>
        <v>338.69383356910282</v>
      </c>
      <c r="I438" s="14">
        <f t="shared" si="85"/>
        <v>13.516425033389787</v>
      </c>
      <c r="J438" s="16">
        <f t="shared" si="88"/>
        <v>2013.8398009190714</v>
      </c>
      <c r="K438" s="14">
        <f t="shared" si="89"/>
        <v>25.932878315414346</v>
      </c>
      <c r="L438" s="16">
        <f t="shared" si="86"/>
        <v>154.19431158116217</v>
      </c>
      <c r="M438" s="35">
        <f t="shared" si="78"/>
        <v>18.0953809088691</v>
      </c>
      <c r="N438" s="17"/>
      <c r="O438" s="18">
        <f t="shared" si="79"/>
        <v>21.623963085973937</v>
      </c>
      <c r="P438" s="18"/>
      <c r="Q438" s="37">
        <f t="shared" si="80"/>
        <v>4.9852624506333078E-2</v>
      </c>
      <c r="R438" s="15">
        <f t="shared" si="90"/>
        <v>1.0013448235523643</v>
      </c>
      <c r="S438" s="15">
        <f t="shared" si="91"/>
        <v>6.4002729571875658</v>
      </c>
      <c r="T438" s="21">
        <f t="shared" si="81"/>
        <v>2.9024565722619133E-2</v>
      </c>
      <c r="U438" s="21">
        <f t="shared" si="82"/>
        <v>9.9468778719973283E-3</v>
      </c>
      <c r="V438" s="21">
        <f t="shared" si="83"/>
        <v>1.9077687850621805E-2</v>
      </c>
      <c r="Y438" s="36"/>
      <c r="Z438" s="36"/>
    </row>
    <row r="439" spans="1:26" x14ac:dyDescent="0.25">
      <c r="A439" s="12">
        <v>1906.11</v>
      </c>
      <c r="B439" s="13">
        <v>9.93</v>
      </c>
      <c r="C439" s="14">
        <v>0.39419999999999999</v>
      </c>
      <c r="D439" s="13">
        <v>0.75249999999999995</v>
      </c>
      <c r="E439" s="13">
        <v>8.8485090910000004</v>
      </c>
      <c r="F439" s="14">
        <f t="shared" si="87"/>
        <v>1906.8749999999675</v>
      </c>
      <c r="G439" s="15">
        <f>G429*2/12+G441*10/12</f>
        <v>3.6300000000000003</v>
      </c>
      <c r="H439" s="14">
        <f t="shared" si="84"/>
        <v>341.94133371886028</v>
      </c>
      <c r="I439" s="14">
        <f t="shared" si="85"/>
        <v>13.57434780986654</v>
      </c>
      <c r="J439" s="16">
        <f t="shared" si="88"/>
        <v>2039.8750900366852</v>
      </c>
      <c r="K439" s="14">
        <f t="shared" si="89"/>
        <v>25.912472671041527</v>
      </c>
      <c r="L439" s="16">
        <f t="shared" si="86"/>
        <v>154.5826792802221</v>
      </c>
      <c r="M439" s="35">
        <f t="shared" si="78"/>
        <v>18.141851654007965</v>
      </c>
      <c r="N439" s="17"/>
      <c r="O439" s="18">
        <f t="shared" si="79"/>
        <v>21.683247782770618</v>
      </c>
      <c r="P439" s="18"/>
      <c r="Q439" s="37">
        <f t="shared" si="80"/>
        <v>4.763862542710335E-2</v>
      </c>
      <c r="R439" s="15">
        <f t="shared" si="90"/>
        <v>1.0013630493924461</v>
      </c>
      <c r="S439" s="15">
        <f t="shared" si="91"/>
        <v>6.3400116581624895</v>
      </c>
      <c r="T439" s="21">
        <f t="shared" si="81"/>
        <v>2.8702266216475758E-2</v>
      </c>
      <c r="U439" s="21">
        <f t="shared" si="82"/>
        <v>9.3598403168082545E-3</v>
      </c>
      <c r="V439" s="21">
        <f t="shared" si="83"/>
        <v>1.9342425899667504E-2</v>
      </c>
      <c r="Y439" s="36"/>
      <c r="Z439" s="36"/>
    </row>
    <row r="440" spans="1:26" x14ac:dyDescent="0.25">
      <c r="A440" s="12">
        <v>1906.12</v>
      </c>
      <c r="B440" s="13">
        <v>9.84</v>
      </c>
      <c r="C440" s="14">
        <v>0.4</v>
      </c>
      <c r="D440" s="13">
        <v>0.76</v>
      </c>
      <c r="E440" s="13">
        <v>8.9436743799999991</v>
      </c>
      <c r="F440" s="14">
        <f t="shared" si="87"/>
        <v>1906.9583333333007</v>
      </c>
      <c r="G440" s="15">
        <f>G429*1/12+G441*11/12</f>
        <v>3.6499999999999995</v>
      </c>
      <c r="H440" s="14">
        <f t="shared" si="84"/>
        <v>335.23671285537131</v>
      </c>
      <c r="I440" s="14">
        <f t="shared" si="85"/>
        <v>13.627508652657369</v>
      </c>
      <c r="J440" s="16">
        <f t="shared" si="88"/>
        <v>2006.6528576027238</v>
      </c>
      <c r="K440" s="14">
        <f t="shared" si="89"/>
        <v>25.892266440048999</v>
      </c>
      <c r="L440" s="16">
        <f t="shared" si="86"/>
        <v>154.98538331077944</v>
      </c>
      <c r="M440" s="35">
        <f t="shared" si="78"/>
        <v>17.660003667768663</v>
      </c>
      <c r="N440" s="17"/>
      <c r="O440" s="18">
        <f t="shared" si="79"/>
        <v>21.113963621900098</v>
      </c>
      <c r="P440" s="18"/>
      <c r="Q440" s="37">
        <f t="shared" si="80"/>
        <v>5.0043759456829949E-2</v>
      </c>
      <c r="R440" s="15">
        <f t="shared" si="90"/>
        <v>1.0013812732078506</v>
      </c>
      <c r="S440" s="15">
        <f t="shared" si="91"/>
        <v>6.2811004741910548</v>
      </c>
      <c r="T440" s="21">
        <f t="shared" si="81"/>
        <v>2.5777488223577949E-2</v>
      </c>
      <c r="U440" s="21">
        <f t="shared" si="82"/>
        <v>9.6587246075026112E-3</v>
      </c>
      <c r="V440" s="21">
        <f t="shared" si="83"/>
        <v>1.6118763616075338E-2</v>
      </c>
      <c r="Y440" s="36"/>
      <c r="Z440" s="36"/>
    </row>
    <row r="441" spans="1:26" x14ac:dyDescent="0.25">
      <c r="A441" s="12">
        <v>1907.01</v>
      </c>
      <c r="B441" s="13">
        <v>9.56</v>
      </c>
      <c r="C441" s="14">
        <v>0.40329999999999999</v>
      </c>
      <c r="D441" s="13">
        <v>0.75170000000000003</v>
      </c>
      <c r="E441" s="13">
        <v>8.8485090910000004</v>
      </c>
      <c r="F441" s="14">
        <f t="shared" si="87"/>
        <v>1907.041666666634</v>
      </c>
      <c r="G441" s="15">
        <v>3.67</v>
      </c>
      <c r="H441" s="14">
        <f t="shared" si="84"/>
        <v>329.20031725602263</v>
      </c>
      <c r="I441" s="14">
        <f t="shared" si="85"/>
        <v>13.887707944493087</v>
      </c>
      <c r="J441" s="16">
        <f t="shared" si="88"/>
        <v>1977.4477237348829</v>
      </c>
      <c r="K441" s="14">
        <f t="shared" si="89"/>
        <v>25.884924527338097</v>
      </c>
      <c r="L441" s="16">
        <f t="shared" si="86"/>
        <v>155.48613534848445</v>
      </c>
      <c r="M441" s="35">
        <f t="shared" si="78"/>
        <v>17.218913853705988</v>
      </c>
      <c r="N441" s="17"/>
      <c r="O441" s="18">
        <f t="shared" si="79"/>
        <v>20.596389814753071</v>
      </c>
      <c r="P441" s="18"/>
      <c r="Q441" s="37">
        <f t="shared" si="80"/>
        <v>5.3179729321433257E-2</v>
      </c>
      <c r="R441" s="15">
        <f t="shared" si="90"/>
        <v>1.0016757521839021</v>
      </c>
      <c r="S441" s="15">
        <f t="shared" si="91"/>
        <v>6.3574226320585465</v>
      </c>
      <c r="T441" s="21">
        <f t="shared" si="81"/>
        <v>2.4474170310737398E-2</v>
      </c>
      <c r="U441" s="21">
        <f t="shared" si="82"/>
        <v>7.8061945999430282E-3</v>
      </c>
      <c r="V441" s="21">
        <f t="shared" si="83"/>
        <v>1.6667975710794369E-2</v>
      </c>
      <c r="Y441" s="36"/>
      <c r="Z441" s="36"/>
    </row>
    <row r="442" spans="1:26" x14ac:dyDescent="0.25">
      <c r="A442" s="12">
        <v>1907.02</v>
      </c>
      <c r="B442" s="13">
        <v>9.26</v>
      </c>
      <c r="C442" s="14">
        <v>0.40670000000000001</v>
      </c>
      <c r="D442" s="13">
        <v>0.74329999999999996</v>
      </c>
      <c r="E442" s="13">
        <v>9.0388396689999997</v>
      </c>
      <c r="F442" s="14">
        <f t="shared" si="87"/>
        <v>1907.1249999999673</v>
      </c>
      <c r="G442" s="15">
        <f>G441*11/12+G453*1/12</f>
        <v>3.6866666666666665</v>
      </c>
      <c r="H442" s="14">
        <f t="shared" si="84"/>
        <v>312.15533224655104</v>
      </c>
      <c r="I442" s="14">
        <f t="shared" si="85"/>
        <v>13.709889160331784</v>
      </c>
      <c r="J442" s="16">
        <f t="shared" si="88"/>
        <v>1881.9242706872287</v>
      </c>
      <c r="K442" s="14">
        <f t="shared" si="89"/>
        <v>25.056701777414837</v>
      </c>
      <c r="L442" s="16">
        <f t="shared" si="86"/>
        <v>151.0620205617513</v>
      </c>
      <c r="M442" s="35">
        <f t="shared" si="78"/>
        <v>16.217071288766157</v>
      </c>
      <c r="N442" s="17"/>
      <c r="O442" s="18">
        <f t="shared" si="79"/>
        <v>19.409252150981231</v>
      </c>
      <c r="P442" s="18"/>
      <c r="Q442" s="37">
        <f t="shared" si="80"/>
        <v>5.8799011605750996E-2</v>
      </c>
      <c r="R442" s="15">
        <f t="shared" si="90"/>
        <v>1.0016907199705527</v>
      </c>
      <c r="S442" s="15">
        <f t="shared" si="91"/>
        <v>6.2339837079989433</v>
      </c>
      <c r="T442" s="21">
        <f t="shared" si="81"/>
        <v>2.155524500692918E-2</v>
      </c>
      <c r="U442" s="21">
        <f t="shared" si="82"/>
        <v>7.3553338125846857E-3</v>
      </c>
      <c r="V442" s="21">
        <f t="shared" si="83"/>
        <v>1.4199911194344494E-2</v>
      </c>
      <c r="Y442" s="36"/>
      <c r="Z442" s="36"/>
    </row>
    <row r="443" spans="1:26" x14ac:dyDescent="0.25">
      <c r="A443" s="12">
        <v>1907.03</v>
      </c>
      <c r="B443" s="13">
        <v>8.35</v>
      </c>
      <c r="C443" s="14">
        <v>0.41</v>
      </c>
      <c r="D443" s="13">
        <v>0.73499999999999999</v>
      </c>
      <c r="E443" s="13">
        <v>8.9436743799999991</v>
      </c>
      <c r="F443" s="14">
        <f t="shared" si="87"/>
        <v>1907.2083333333005</v>
      </c>
      <c r="G443" s="15">
        <f>G441*10/12+G453*2/12</f>
        <v>3.7033333333333336</v>
      </c>
      <c r="H443" s="14">
        <f t="shared" si="84"/>
        <v>284.4742431242226</v>
      </c>
      <c r="I443" s="14">
        <f t="shared" si="85"/>
        <v>13.968196368973802</v>
      </c>
      <c r="J443" s="16">
        <f t="shared" si="88"/>
        <v>1722.0579552468455</v>
      </c>
      <c r="K443" s="14">
        <f t="shared" si="89"/>
        <v>25.040547149257915</v>
      </c>
      <c r="L443" s="16">
        <f t="shared" si="86"/>
        <v>151.58234695885406</v>
      </c>
      <c r="M443" s="35">
        <f t="shared" si="78"/>
        <v>14.687545255978659</v>
      </c>
      <c r="N443" s="17"/>
      <c r="O443" s="18">
        <f t="shared" si="79"/>
        <v>17.597254765750463</v>
      </c>
      <c r="P443" s="18"/>
      <c r="Q443" s="37">
        <f t="shared" si="80"/>
        <v>6.3959986130681656E-2</v>
      </c>
      <c r="R443" s="15">
        <f t="shared" si="90"/>
        <v>1.0017056865901681</v>
      </c>
      <c r="S443" s="15">
        <f t="shared" si="91"/>
        <v>6.3109685674351166</v>
      </c>
      <c r="T443" s="21">
        <f t="shared" si="81"/>
        <v>3.4363544609519403E-2</v>
      </c>
      <c r="U443" s="21">
        <f t="shared" si="82"/>
        <v>6.2467078890704464E-3</v>
      </c>
      <c r="V443" s="21">
        <f t="shared" si="83"/>
        <v>2.8116836720448957E-2</v>
      </c>
      <c r="Y443" s="36"/>
      <c r="Z443" s="36"/>
    </row>
    <row r="444" spans="1:26" x14ac:dyDescent="0.25">
      <c r="A444" s="12">
        <v>1907.04</v>
      </c>
      <c r="B444" s="13">
        <v>8.39</v>
      </c>
      <c r="C444" s="14">
        <v>0.4133</v>
      </c>
      <c r="D444" s="13">
        <v>0.72670000000000001</v>
      </c>
      <c r="E444" s="13">
        <v>8.9436743799999991</v>
      </c>
      <c r="F444" s="14">
        <f t="shared" si="87"/>
        <v>1907.2916666666338</v>
      </c>
      <c r="G444" s="15">
        <f>G441*9/12+G453*3/12</f>
        <v>3.7199999999999998</v>
      </c>
      <c r="H444" s="14">
        <f t="shared" si="84"/>
        <v>285.83699398948835</v>
      </c>
      <c r="I444" s="14">
        <f t="shared" si="85"/>
        <v>14.080623315358228</v>
      </c>
      <c r="J444" s="16">
        <f t="shared" si="88"/>
        <v>1737.4103940833929</v>
      </c>
      <c r="K444" s="14">
        <f t="shared" si="89"/>
        <v>24.757776344715275</v>
      </c>
      <c r="L444" s="16">
        <f t="shared" si="86"/>
        <v>150.48583234569745</v>
      </c>
      <c r="M444" s="35">
        <f t="shared" si="78"/>
        <v>14.669709905602746</v>
      </c>
      <c r="N444" s="17"/>
      <c r="O444" s="18">
        <f t="shared" si="79"/>
        <v>17.594277669579977</v>
      </c>
      <c r="P444" s="18"/>
      <c r="Q444" s="37">
        <f t="shared" si="80"/>
        <v>6.540754954524769E-2</v>
      </c>
      <c r="R444" s="15">
        <f t="shared" si="90"/>
        <v>1.0017206520441981</v>
      </c>
      <c r="S444" s="15">
        <f t="shared" si="91"/>
        <v>6.3217331018915628</v>
      </c>
      <c r="T444" s="21">
        <f t="shared" si="81"/>
        <v>2.7420507283378415E-2</v>
      </c>
      <c r="U444" s="21">
        <f t="shared" si="82"/>
        <v>1.3075721906814497E-3</v>
      </c>
      <c r="V444" s="21">
        <f t="shared" si="83"/>
        <v>2.6112935092696965E-2</v>
      </c>
      <c r="Y444" s="36"/>
      <c r="Z444" s="36"/>
    </row>
    <row r="445" spans="1:26" x14ac:dyDescent="0.25">
      <c r="A445" s="12">
        <v>1907.05</v>
      </c>
      <c r="B445" s="13">
        <v>8.1</v>
      </c>
      <c r="C445" s="14">
        <v>0.41670000000000001</v>
      </c>
      <c r="D445" s="13">
        <v>0.71830000000000005</v>
      </c>
      <c r="E445" s="13">
        <v>9.1340049590000003</v>
      </c>
      <c r="F445" s="14">
        <f t="shared" si="87"/>
        <v>1907.374999999967</v>
      </c>
      <c r="G445" s="15">
        <f>G441*8/12+G453*4/12</f>
        <v>3.7366666666666668</v>
      </c>
      <c r="H445" s="14">
        <f t="shared" si="84"/>
        <v>270.20677250324229</v>
      </c>
      <c r="I445" s="14">
        <f t="shared" si="85"/>
        <v>13.900637296555688</v>
      </c>
      <c r="J445" s="16">
        <f t="shared" si="88"/>
        <v>1649.4458647987901</v>
      </c>
      <c r="K445" s="14">
        <f t="shared" si="89"/>
        <v>23.96166971470111</v>
      </c>
      <c r="L445" s="16">
        <f t="shared" si="86"/>
        <v>146.27123020802114</v>
      </c>
      <c r="M445" s="35">
        <f t="shared" si="78"/>
        <v>13.790107153424252</v>
      </c>
      <c r="N445" s="17"/>
      <c r="O445" s="18">
        <f t="shared" si="79"/>
        <v>16.559343931780717</v>
      </c>
      <c r="P445" s="18"/>
      <c r="Q445" s="37">
        <f t="shared" si="80"/>
        <v>7.332950822119555E-2</v>
      </c>
      <c r="R445" s="15">
        <f t="shared" si="90"/>
        <v>1.0017356163340905</v>
      </c>
      <c r="S445" s="15">
        <f t="shared" si="91"/>
        <v>6.2006543109593721</v>
      </c>
      <c r="T445" s="21">
        <f t="shared" si="81"/>
        <v>2.8199354106526631E-2</v>
      </c>
      <c r="U445" s="21">
        <f t="shared" si="82"/>
        <v>1.7988926007985739E-3</v>
      </c>
      <c r="V445" s="21">
        <f t="shared" si="83"/>
        <v>2.6400461505728057E-2</v>
      </c>
      <c r="Y445" s="36"/>
      <c r="Z445" s="36"/>
    </row>
    <row r="446" spans="1:26" x14ac:dyDescent="0.25">
      <c r="A446" s="12">
        <v>1907.06</v>
      </c>
      <c r="B446" s="13">
        <v>7.84</v>
      </c>
      <c r="C446" s="14">
        <v>0.42</v>
      </c>
      <c r="D446" s="13">
        <v>0.71</v>
      </c>
      <c r="E446" s="13">
        <v>9.229089256</v>
      </c>
      <c r="F446" s="14">
        <f t="shared" si="87"/>
        <v>1907.4583333333003</v>
      </c>
      <c r="G446" s="15">
        <f>G441*7/12+G453*5/12</f>
        <v>3.753333333333333</v>
      </c>
      <c r="H446" s="14">
        <f t="shared" si="84"/>
        <v>258.8389746525603</v>
      </c>
      <c r="I446" s="14">
        <f t="shared" si="85"/>
        <v>13.866373642101443</v>
      </c>
      <c r="J446" s="16">
        <f t="shared" si="88"/>
        <v>1587.1062685506465</v>
      </c>
      <c r="K446" s="14">
        <f t="shared" si="89"/>
        <v>23.440774490219106</v>
      </c>
      <c r="L446" s="16">
        <f t="shared" si="86"/>
        <v>143.73028707537742</v>
      </c>
      <c r="M446" s="35">
        <f t="shared" si="78"/>
        <v>13.144269952673211</v>
      </c>
      <c r="N446" s="17"/>
      <c r="O446" s="18">
        <f t="shared" si="79"/>
        <v>15.806056111254943</v>
      </c>
      <c r="P446" s="18"/>
      <c r="Q446" s="37">
        <f t="shared" si="80"/>
        <v>7.7801575557402303E-2</v>
      </c>
      <c r="R446" s="15">
        <f t="shared" si="90"/>
        <v>1.0017505794612918</v>
      </c>
      <c r="S446" s="15">
        <f t="shared" si="91"/>
        <v>6.1474220715976005</v>
      </c>
      <c r="T446" s="21">
        <f t="shared" si="81"/>
        <v>3.3237507219772588E-2</v>
      </c>
      <c r="U446" s="21">
        <f t="shared" si="82"/>
        <v>1.2440241796076723E-3</v>
      </c>
      <c r="V446" s="21">
        <f t="shared" si="83"/>
        <v>3.1993483040164916E-2</v>
      </c>
      <c r="Y446" s="36"/>
      <c r="Z446" s="36"/>
    </row>
    <row r="447" spans="1:26" x14ac:dyDescent="0.25">
      <c r="A447" s="12">
        <v>1907.07</v>
      </c>
      <c r="B447" s="13">
        <v>8.14</v>
      </c>
      <c r="C447" s="14">
        <v>0.42330000000000001</v>
      </c>
      <c r="D447" s="13">
        <v>0.70169999999999999</v>
      </c>
      <c r="E447" s="13">
        <v>9.229089256</v>
      </c>
      <c r="F447" s="14">
        <f t="shared" si="87"/>
        <v>1907.5416666666335</v>
      </c>
      <c r="G447" s="15">
        <f>G441*6/12+G453*6/12</f>
        <v>3.7699999999999996</v>
      </c>
      <c r="H447" s="14">
        <f t="shared" si="84"/>
        <v>268.74352725406135</v>
      </c>
      <c r="I447" s="14">
        <f t="shared" si="85"/>
        <v>13.975323720717956</v>
      </c>
      <c r="J447" s="16">
        <f t="shared" si="88"/>
        <v>1654.9783417889525</v>
      </c>
      <c r="K447" s="14">
        <f t="shared" si="89"/>
        <v>23.166748534910909</v>
      </c>
      <c r="L447" s="16">
        <f t="shared" si="86"/>
        <v>142.66563911957098</v>
      </c>
      <c r="M447" s="35">
        <f t="shared" si="78"/>
        <v>13.585007357961848</v>
      </c>
      <c r="N447" s="17"/>
      <c r="O447" s="18">
        <f t="shared" si="79"/>
        <v>16.357098050767238</v>
      </c>
      <c r="P447" s="18"/>
      <c r="Q447" s="37">
        <f t="shared" si="80"/>
        <v>7.5166690620855153E-2</v>
      </c>
      <c r="R447" s="15">
        <f t="shared" si="90"/>
        <v>1.0017655414272453</v>
      </c>
      <c r="S447" s="15">
        <f t="shared" si="91"/>
        <v>6.1581836224160309</v>
      </c>
      <c r="T447" s="21">
        <f t="shared" si="81"/>
        <v>2.8248081950838833E-2</v>
      </c>
      <c r="U447" s="21">
        <f t="shared" si="82"/>
        <v>2.7594135998711966E-3</v>
      </c>
      <c r="V447" s="21">
        <f t="shared" si="83"/>
        <v>2.5488668350967636E-2</v>
      </c>
      <c r="Y447" s="36"/>
      <c r="Z447" s="36"/>
    </row>
    <row r="448" spans="1:26" x14ac:dyDescent="0.25">
      <c r="A448" s="12">
        <v>1907.08</v>
      </c>
      <c r="B448" s="13">
        <v>7.53</v>
      </c>
      <c r="C448" s="14">
        <v>0.42670000000000002</v>
      </c>
      <c r="D448" s="13">
        <v>0.69330000000000003</v>
      </c>
      <c r="E448" s="13">
        <v>9.229089256</v>
      </c>
      <c r="F448" s="14">
        <f t="shared" si="87"/>
        <v>1907.6249999999668</v>
      </c>
      <c r="G448" s="15">
        <f>G441*5/12+G453*7/12</f>
        <v>3.7866666666666666</v>
      </c>
      <c r="H448" s="14">
        <f t="shared" si="84"/>
        <v>248.6042702976759</v>
      </c>
      <c r="I448" s="14">
        <f t="shared" si="85"/>
        <v>14.0875753168683</v>
      </c>
      <c r="J448" s="16">
        <f t="shared" si="88"/>
        <v>1538.1861406888931</v>
      </c>
      <c r="K448" s="14">
        <f t="shared" si="89"/>
        <v>22.889421062068884</v>
      </c>
      <c r="L448" s="16">
        <f t="shared" si="86"/>
        <v>141.62343311282996</v>
      </c>
      <c r="M448" s="35">
        <f t="shared" si="78"/>
        <v>12.513471604446615</v>
      </c>
      <c r="N448" s="17"/>
      <c r="O448" s="18">
        <f t="shared" si="79"/>
        <v>15.092007281741024</v>
      </c>
      <c r="P448" s="18"/>
      <c r="Q448" s="37">
        <f t="shared" si="80"/>
        <v>7.6693879394750669E-2</v>
      </c>
      <c r="R448" s="15">
        <f t="shared" si="90"/>
        <v>1.0017805022333937</v>
      </c>
      <c r="S448" s="15">
        <f t="shared" si="91"/>
        <v>6.1690561507179895</v>
      </c>
      <c r="T448" s="21">
        <f t="shared" si="81"/>
        <v>3.1745176431771105E-2</v>
      </c>
      <c r="U448" s="21">
        <f t="shared" si="82"/>
        <v>1.1689827046155177E-3</v>
      </c>
      <c r="V448" s="21">
        <f t="shared" si="83"/>
        <v>3.0576193727155587E-2</v>
      </c>
      <c r="Y448" s="36"/>
      <c r="Z448" s="36"/>
    </row>
    <row r="449" spans="1:26" x14ac:dyDescent="0.25">
      <c r="A449" s="12">
        <v>1907.09</v>
      </c>
      <c r="B449" s="13">
        <v>7.45</v>
      </c>
      <c r="C449" s="14">
        <v>0.43</v>
      </c>
      <c r="D449" s="13">
        <v>0.68500000000000005</v>
      </c>
      <c r="E449" s="13">
        <v>9.229089256</v>
      </c>
      <c r="F449" s="14">
        <f t="shared" si="87"/>
        <v>1907.7083333333001</v>
      </c>
      <c r="G449" s="15">
        <f>G441*4/12+G453*8/12</f>
        <v>3.8033333333333337</v>
      </c>
      <c r="H449" s="14">
        <f t="shared" si="84"/>
        <v>245.96305627060894</v>
      </c>
      <c r="I449" s="14">
        <f t="shared" si="85"/>
        <v>14.196525395484811</v>
      </c>
      <c r="J449" s="16">
        <f t="shared" si="88"/>
        <v>1529.1640218911384</v>
      </c>
      <c r="K449" s="14">
        <f t="shared" si="89"/>
        <v>22.615395106760687</v>
      </c>
      <c r="L449" s="16">
        <f t="shared" si="86"/>
        <v>140.60098724770867</v>
      </c>
      <c r="M449" s="35">
        <f t="shared" ref="M449:M512" si="92">H449/AVERAGE(K329:K448)</f>
        <v>12.328569657736631</v>
      </c>
      <c r="N449" s="17"/>
      <c r="O449" s="18">
        <f t="shared" ref="O449:O512" si="93">J449/AVERAGE(L329:L448)</f>
        <v>14.895547932371379</v>
      </c>
      <c r="P449" s="18"/>
      <c r="Q449" s="37">
        <f t="shared" ref="Q449:Q512" si="94">1/M449-(G449/100-(((E449/E329)^(1/10))-1))</f>
        <v>7.4773653299132409E-2</v>
      </c>
      <c r="R449" s="15">
        <f t="shared" si="90"/>
        <v>1.0017954618811766</v>
      </c>
      <c r="S449" s="15">
        <f t="shared" si="91"/>
        <v>6.1800401689722735</v>
      </c>
      <c r="T449" s="21">
        <f t="shared" si="81"/>
        <v>2.5627995423637584E-2</v>
      </c>
      <c r="U449" s="21">
        <f t="shared" si="82"/>
        <v>-1.1482418265564842E-3</v>
      </c>
      <c r="V449" s="21">
        <f t="shared" si="83"/>
        <v>2.6776237250194068E-2</v>
      </c>
      <c r="Y449" s="36"/>
      <c r="Z449" s="36"/>
    </row>
    <row r="450" spans="1:26" x14ac:dyDescent="0.25">
      <c r="A450" s="12">
        <v>1907.1</v>
      </c>
      <c r="B450" s="13">
        <v>6.64</v>
      </c>
      <c r="C450" s="14">
        <v>0.43330000000000002</v>
      </c>
      <c r="D450" s="13">
        <v>0.67669999999999997</v>
      </c>
      <c r="E450" s="13">
        <v>9.3242545450000005</v>
      </c>
      <c r="F450" s="14">
        <f t="shared" si="87"/>
        <v>1907.7916666666333</v>
      </c>
      <c r="G450" s="15">
        <f>G441*3/12+G453*9/12</f>
        <v>3.82</v>
      </c>
      <c r="H450" s="14">
        <f t="shared" si="84"/>
        <v>216.98335134843751</v>
      </c>
      <c r="I450" s="14">
        <f t="shared" si="85"/>
        <v>14.159470804108128</v>
      </c>
      <c r="J450" s="16">
        <f t="shared" si="88"/>
        <v>1356.3316597212097</v>
      </c>
      <c r="K450" s="14">
        <f t="shared" si="89"/>
        <v>22.113348472513199</v>
      </c>
      <c r="L450" s="16">
        <f t="shared" si="86"/>
        <v>138.227354538154</v>
      </c>
      <c r="M450" s="35">
        <f t="shared" si="92"/>
        <v>10.83184015305061</v>
      </c>
      <c r="N450" s="17"/>
      <c r="O450" s="18">
        <f t="shared" si="93"/>
        <v>13.11892637060922</v>
      </c>
      <c r="P450" s="18"/>
      <c r="Q450" s="37">
        <f t="shared" si="94"/>
        <v>8.8339931481562092E-2</v>
      </c>
      <c r="R450" s="15">
        <f t="shared" si="90"/>
        <v>1.0018104203720324</v>
      </c>
      <c r="S450" s="15">
        <f t="shared" si="91"/>
        <v>6.1279481666600653</v>
      </c>
      <c r="T450" s="21">
        <f t="shared" ref="T450:T513" si="95">(($J570/$J450)^(1/10)-1)</f>
        <v>3.1441932710293052E-2</v>
      </c>
      <c r="U450" s="21">
        <f t="shared" ref="U450:U513" si="96">(($S570/$S450)^(1/10)-1)</f>
        <v>-1.6488140824669761E-3</v>
      </c>
      <c r="V450" s="21">
        <f t="shared" ref="V450:V513" si="97">T450-U450</f>
        <v>3.3090746792760029E-2</v>
      </c>
      <c r="Y450" s="36"/>
      <c r="Z450" s="36"/>
    </row>
    <row r="451" spans="1:26" x14ac:dyDescent="0.25">
      <c r="A451" s="12">
        <v>1907.11</v>
      </c>
      <c r="B451" s="13">
        <v>6.25</v>
      </c>
      <c r="C451" s="14">
        <v>0.43669999999999998</v>
      </c>
      <c r="D451" s="13">
        <v>0.66830000000000001</v>
      </c>
      <c r="E451" s="13">
        <v>8.9436743799999991</v>
      </c>
      <c r="F451" s="14">
        <f t="shared" si="87"/>
        <v>1907.8749999999666</v>
      </c>
      <c r="G451" s="15">
        <f>G441*2/12+G453*10/12</f>
        <v>3.8366666666666669</v>
      </c>
      <c r="H451" s="14">
        <f t="shared" si="84"/>
        <v>212.92982269777139</v>
      </c>
      <c r="I451" s="14">
        <f t="shared" si="85"/>
        <v>14.877832571538683</v>
      </c>
      <c r="J451" s="16">
        <f t="shared" si="88"/>
        <v>1338.743568561059</v>
      </c>
      <c r="K451" s="14">
        <f t="shared" si="89"/>
        <v>22.7681600814273</v>
      </c>
      <c r="L451" s="16">
        <f t="shared" si="86"/>
        <v>143.14917229909693</v>
      </c>
      <c r="M451" s="35">
        <f t="shared" si="92"/>
        <v>10.591177559189786</v>
      </c>
      <c r="N451" s="17"/>
      <c r="O451" s="18">
        <f t="shared" si="93"/>
        <v>12.863256624926677</v>
      </c>
      <c r="P451" s="18"/>
      <c r="Q451" s="37">
        <f t="shared" si="94"/>
        <v>8.5970170444900434E-2</v>
      </c>
      <c r="R451" s="15">
        <f t="shared" si="90"/>
        <v>1.0018253777073978</v>
      </c>
      <c r="S451" s="15">
        <f t="shared" si="91"/>
        <v>6.4002769896032232</v>
      </c>
      <c r="T451" s="21">
        <f t="shared" si="95"/>
        <v>2.466179657670331E-2</v>
      </c>
      <c r="U451" s="21">
        <f t="shared" si="96"/>
        <v>-5.8337563498442879E-3</v>
      </c>
      <c r="V451" s="21">
        <f t="shared" si="97"/>
        <v>3.0495552926547598E-2</v>
      </c>
      <c r="Y451" s="36"/>
      <c r="Z451" s="36"/>
    </row>
    <row r="452" spans="1:26" x14ac:dyDescent="0.25">
      <c r="A452" s="12">
        <v>1907.12</v>
      </c>
      <c r="B452" s="13">
        <v>6.57</v>
      </c>
      <c r="C452" s="14">
        <v>0.44</v>
      </c>
      <c r="D452" s="13">
        <v>0.66</v>
      </c>
      <c r="E452" s="13">
        <v>8.7534247930000006</v>
      </c>
      <c r="F452" s="14">
        <f t="shared" si="87"/>
        <v>1907.9583333332998</v>
      </c>
      <c r="G452" s="15">
        <f>G441*1/12+G453*11/12</f>
        <v>3.8533333333333331</v>
      </c>
      <c r="H452" s="14">
        <f t="shared" si="84"/>
        <v>228.69665843258022</v>
      </c>
      <c r="I452" s="14">
        <f t="shared" si="85"/>
        <v>15.316062360781627</v>
      </c>
      <c r="J452" s="16">
        <f t="shared" si="88"/>
        <v>1445.8983092445687</v>
      </c>
      <c r="K452" s="14">
        <f t="shared" si="89"/>
        <v>22.97409354117244</v>
      </c>
      <c r="L452" s="16">
        <f t="shared" si="86"/>
        <v>145.2500584629247</v>
      </c>
      <c r="M452" s="35">
        <f t="shared" si="92"/>
        <v>11.333306235811177</v>
      </c>
      <c r="N452" s="17"/>
      <c r="O452" s="18">
        <f t="shared" si="93"/>
        <v>13.798214088041602</v>
      </c>
      <c r="P452" s="18"/>
      <c r="Q452" s="37">
        <f t="shared" si="94"/>
        <v>7.7408702893090126E-2</v>
      </c>
      <c r="R452" s="15">
        <f t="shared" si="90"/>
        <v>1.0018403338887065</v>
      </c>
      <c r="S452" s="15">
        <f t="shared" si="91"/>
        <v>6.5513193922955884</v>
      </c>
      <c r="T452" s="21">
        <f t="shared" si="95"/>
        <v>1.2644818624587773E-2</v>
      </c>
      <c r="U452" s="21">
        <f t="shared" si="96"/>
        <v>-9.4588366136464375E-3</v>
      </c>
      <c r="V452" s="21">
        <f t="shared" si="97"/>
        <v>2.210365523823421E-2</v>
      </c>
      <c r="Y452" s="36"/>
      <c r="Z452" s="36"/>
    </row>
    <row r="453" spans="1:26" x14ac:dyDescent="0.25">
      <c r="A453" s="12">
        <v>1908.01</v>
      </c>
      <c r="B453" s="13">
        <v>6.85</v>
      </c>
      <c r="C453" s="14">
        <v>0.43669999999999998</v>
      </c>
      <c r="D453" s="13">
        <v>0.65329999999999999</v>
      </c>
      <c r="E453" s="13">
        <v>8.6582595040000001</v>
      </c>
      <c r="F453" s="14">
        <f t="shared" si="87"/>
        <v>1908.0416666666331</v>
      </c>
      <c r="G453" s="15">
        <v>3.87</v>
      </c>
      <c r="H453" s="14">
        <f t="shared" si="84"/>
        <v>241.06403822104707</v>
      </c>
      <c r="I453" s="14">
        <f t="shared" si="85"/>
        <v>15.368272334471719</v>
      </c>
      <c r="J453" s="16">
        <f t="shared" si="88"/>
        <v>1532.1860593289557</v>
      </c>
      <c r="K453" s="14">
        <f t="shared" si="89"/>
        <v>22.990822798512419</v>
      </c>
      <c r="L453" s="16">
        <f t="shared" si="86"/>
        <v>146.12805146855575</v>
      </c>
      <c r="M453" s="35">
        <f t="shared" si="92"/>
        <v>11.902968628266983</v>
      </c>
      <c r="N453" s="17"/>
      <c r="O453" s="18">
        <f t="shared" si="93"/>
        <v>14.522352358595414</v>
      </c>
      <c r="P453" s="18"/>
      <c r="Q453" s="37">
        <f t="shared" si="94"/>
        <v>7.1896382604064793E-2</v>
      </c>
      <c r="R453" s="15">
        <f t="shared" si="90"/>
        <v>1.0039792502497789</v>
      </c>
      <c r="S453" s="15">
        <f t="shared" si="91"/>
        <v>6.6355158611633094</v>
      </c>
      <c r="T453" s="21">
        <f t="shared" si="95"/>
        <v>1.1303836993540317E-2</v>
      </c>
      <c r="U453" s="21">
        <f t="shared" si="96"/>
        <v>-1.271273213252555E-2</v>
      </c>
      <c r="V453" s="21">
        <f t="shared" si="97"/>
        <v>2.4016569126065868E-2</v>
      </c>
      <c r="Y453" s="36"/>
      <c r="Z453" s="36"/>
    </row>
    <row r="454" spans="1:26" x14ac:dyDescent="0.25">
      <c r="A454" s="12">
        <v>1908.02</v>
      </c>
      <c r="B454" s="13">
        <v>6.6</v>
      </c>
      <c r="C454" s="14">
        <v>0.43330000000000002</v>
      </c>
      <c r="D454" s="13">
        <v>0.64670000000000005</v>
      </c>
      <c r="E454" s="13">
        <v>8.5630942149999996</v>
      </c>
      <c r="F454" s="14">
        <f t="shared" si="87"/>
        <v>1908.1249999999663</v>
      </c>
      <c r="G454" s="15">
        <f>G453*11/12+G465*1/12</f>
        <v>3.8608333333333333</v>
      </c>
      <c r="H454" s="14">
        <f t="shared" si="84"/>
        <v>234.84735184593555</v>
      </c>
      <c r="I454" s="14">
        <f t="shared" si="85"/>
        <v>15.41808447800665</v>
      </c>
      <c r="J454" s="16">
        <f t="shared" si="88"/>
        <v>1500.8395932749552</v>
      </c>
      <c r="K454" s="14">
        <f t="shared" si="89"/>
        <v>23.0114821876919</v>
      </c>
      <c r="L454" s="16">
        <f t="shared" si="86"/>
        <v>147.05954014710812</v>
      </c>
      <c r="M454" s="35">
        <f t="shared" si="92"/>
        <v>11.554846295144799</v>
      </c>
      <c r="N454" s="17"/>
      <c r="O454" s="18">
        <f t="shared" si="93"/>
        <v>14.129214575724497</v>
      </c>
      <c r="P454" s="18"/>
      <c r="Q454" s="37">
        <f t="shared" si="94"/>
        <v>7.1931616729456194E-2</v>
      </c>
      <c r="R454" s="15">
        <f t="shared" si="90"/>
        <v>1.0039719343302449</v>
      </c>
      <c r="S454" s="15">
        <f t="shared" si="91"/>
        <v>6.7359569775452517</v>
      </c>
      <c r="T454" s="21">
        <f t="shared" si="95"/>
        <v>1.6484496270795956E-2</v>
      </c>
      <c r="U454" s="21">
        <f t="shared" si="96"/>
        <v>-1.447614349951587E-2</v>
      </c>
      <c r="V454" s="21">
        <f t="shared" si="97"/>
        <v>3.0960639770311826E-2</v>
      </c>
      <c r="Y454" s="36"/>
      <c r="Z454" s="36"/>
    </row>
    <row r="455" spans="1:26" x14ac:dyDescent="0.25">
      <c r="A455" s="12">
        <v>1908.03</v>
      </c>
      <c r="B455" s="13">
        <v>6.87</v>
      </c>
      <c r="C455" s="14">
        <v>0.43</v>
      </c>
      <c r="D455" s="13">
        <v>0.64</v>
      </c>
      <c r="E455" s="13">
        <v>8.5630942149999996</v>
      </c>
      <c r="F455" s="14">
        <f t="shared" si="87"/>
        <v>1908.2083333332996</v>
      </c>
      <c r="G455" s="15">
        <f>G453*10/12+G465*2/12</f>
        <v>3.8516666666666666</v>
      </c>
      <c r="H455" s="14">
        <f t="shared" si="84"/>
        <v>244.45474351236018</v>
      </c>
      <c r="I455" s="14">
        <f t="shared" si="85"/>
        <v>15.30066080208368</v>
      </c>
      <c r="J455" s="16">
        <f t="shared" si="88"/>
        <v>1570.3860744279739</v>
      </c>
      <c r="K455" s="14">
        <f t="shared" si="89"/>
        <v>22.773076542636176</v>
      </c>
      <c r="L455" s="16">
        <f t="shared" si="86"/>
        <v>146.29506370216933</v>
      </c>
      <c r="M455" s="35">
        <f t="shared" si="92"/>
        <v>11.984662664464301</v>
      </c>
      <c r="N455" s="17"/>
      <c r="O455" s="18">
        <f t="shared" si="93"/>
        <v>14.683723501046018</v>
      </c>
      <c r="P455" s="18"/>
      <c r="Q455" s="37">
        <f t="shared" si="94"/>
        <v>6.8919488860364503E-2</v>
      </c>
      <c r="R455" s="15">
        <f t="shared" si="90"/>
        <v>1.0039646186027411</v>
      </c>
      <c r="S455" s="15">
        <f t="shared" si="91"/>
        <v>6.7627117563114165</v>
      </c>
      <c r="T455" s="21">
        <f t="shared" si="95"/>
        <v>1.1308788673356052E-2</v>
      </c>
      <c r="U455" s="21">
        <f t="shared" si="96"/>
        <v>-1.3745354989635472E-2</v>
      </c>
      <c r="V455" s="21">
        <f t="shared" si="97"/>
        <v>2.5054143662991524E-2</v>
      </c>
      <c r="Y455" s="36"/>
      <c r="Z455" s="36"/>
    </row>
    <row r="456" spans="1:26" x14ac:dyDescent="0.25">
      <c r="A456" s="12">
        <v>1908.04</v>
      </c>
      <c r="B456" s="13">
        <v>7.24</v>
      </c>
      <c r="C456" s="14">
        <v>0.42670000000000002</v>
      </c>
      <c r="D456" s="13">
        <v>0.63329999999999997</v>
      </c>
      <c r="E456" s="13">
        <v>8.6582595040000001</v>
      </c>
      <c r="F456" s="14">
        <f t="shared" si="87"/>
        <v>1908.2916666666329</v>
      </c>
      <c r="G456" s="15">
        <f>G453*9/12+G465*3/12</f>
        <v>3.8424999999999998</v>
      </c>
      <c r="H456" s="14">
        <f t="shared" si="84"/>
        <v>254.78885207596801</v>
      </c>
      <c r="I456" s="14">
        <f t="shared" si="85"/>
        <v>15.016354030499388</v>
      </c>
      <c r="J456" s="16">
        <f t="shared" si="88"/>
        <v>1644.811559857392</v>
      </c>
      <c r="K456" s="14">
        <f t="shared" si="89"/>
        <v>22.286986190567756</v>
      </c>
      <c r="L456" s="16">
        <f t="shared" si="86"/>
        <v>143.87557470410033</v>
      </c>
      <c r="M456" s="35">
        <f t="shared" si="92"/>
        <v>12.448889158370372</v>
      </c>
      <c r="N456" s="17"/>
      <c r="O456" s="18">
        <f t="shared" si="93"/>
        <v>15.277960676657001</v>
      </c>
      <c r="P456" s="18"/>
      <c r="Q456" s="37">
        <f t="shared" si="94"/>
        <v>6.7031987776984214E-2</v>
      </c>
      <c r="R456" s="15">
        <f t="shared" si="90"/>
        <v>1.0039573030673983</v>
      </c>
      <c r="S456" s="15">
        <f t="shared" si="91"/>
        <v>6.7148978285478131</v>
      </c>
      <c r="T456" s="21">
        <f t="shared" si="95"/>
        <v>4.9911126784352167E-3</v>
      </c>
      <c r="U456" s="21">
        <f t="shared" si="96"/>
        <v>-1.4024911459982747E-2</v>
      </c>
      <c r="V456" s="21">
        <f t="shared" si="97"/>
        <v>1.9016024138417964E-2</v>
      </c>
      <c r="Y456" s="36"/>
      <c r="Z456" s="36"/>
    </row>
    <row r="457" spans="1:26" x14ac:dyDescent="0.25">
      <c r="A457" s="12">
        <v>1908.05</v>
      </c>
      <c r="B457" s="13">
        <v>7.63</v>
      </c>
      <c r="C457" s="14">
        <v>0.42330000000000001</v>
      </c>
      <c r="D457" s="13">
        <v>0.62670000000000003</v>
      </c>
      <c r="E457" s="13">
        <v>8.6582595040000001</v>
      </c>
      <c r="F457" s="14">
        <f t="shared" si="87"/>
        <v>1908.3749999999661</v>
      </c>
      <c r="G457" s="15">
        <f>G453*8/12+G465*4/12</f>
        <v>3.833333333333333</v>
      </c>
      <c r="H457" s="14">
        <f t="shared" si="84"/>
        <v>268.51366593088898</v>
      </c>
      <c r="I457" s="14">
        <f t="shared" si="85"/>
        <v>14.896701807148796</v>
      </c>
      <c r="J457" s="16">
        <f t="shared" si="88"/>
        <v>1741.4272002052312</v>
      </c>
      <c r="K457" s="14">
        <f t="shared" si="89"/>
        <v>22.054720109946018</v>
      </c>
      <c r="L457" s="16">
        <f t="shared" si="86"/>
        <v>143.03439401947816</v>
      </c>
      <c r="M457" s="35">
        <f t="shared" si="92"/>
        <v>13.078451355438345</v>
      </c>
      <c r="N457" s="17"/>
      <c r="O457" s="18">
        <f t="shared" si="93"/>
        <v>16.073179553710752</v>
      </c>
      <c r="P457" s="18"/>
      <c r="Q457" s="37">
        <f t="shared" si="94"/>
        <v>5.6304171272246198E-2</v>
      </c>
      <c r="R457" s="15">
        <f t="shared" si="90"/>
        <v>1.0039499877243483</v>
      </c>
      <c r="S457" s="15">
        <f t="shared" si="91"/>
        <v>6.7414707143219914</v>
      </c>
      <c r="T457" s="21">
        <f t="shared" si="95"/>
        <v>1.0351254982812197E-3</v>
      </c>
      <c r="U457" s="21">
        <f t="shared" si="96"/>
        <v>-1.6054572047676796E-2</v>
      </c>
      <c r="V457" s="21">
        <f t="shared" si="97"/>
        <v>1.7089697545958016E-2</v>
      </c>
      <c r="Y457" s="36"/>
      <c r="Z457" s="36"/>
    </row>
    <row r="458" spans="1:26" x14ac:dyDescent="0.25">
      <c r="A458" s="12">
        <v>1908.06</v>
      </c>
      <c r="B458" s="13">
        <v>7.64</v>
      </c>
      <c r="C458" s="14">
        <v>0.42</v>
      </c>
      <c r="D458" s="13">
        <v>0.62</v>
      </c>
      <c r="E458" s="13">
        <v>8.6582595040000001</v>
      </c>
      <c r="F458" s="14">
        <f t="shared" si="87"/>
        <v>1908.4583333332994</v>
      </c>
      <c r="G458" s="15">
        <f>G453*7/12+G465*5/12</f>
        <v>3.8241666666666663</v>
      </c>
      <c r="H458" s="14">
        <f t="shared" ref="H458:H521" si="98">B458*$E$1839/E458</f>
        <v>268.86558423486127</v>
      </c>
      <c r="I458" s="14">
        <f t="shared" ref="I458:I521" si="99">C458*$E$1839/E458</f>
        <v>14.780568766837924</v>
      </c>
      <c r="J458" s="16">
        <f t="shared" si="88"/>
        <v>1751.6977407044756</v>
      </c>
      <c r="K458" s="14">
        <f t="shared" si="89"/>
        <v>21.818934846284552</v>
      </c>
      <c r="L458" s="16">
        <f t="shared" ref="L458:L521" si="100">K458*(J458/H458)</f>
        <v>142.15348157549408</v>
      </c>
      <c r="M458" s="35">
        <f t="shared" si="92"/>
        <v>13.051684129229992</v>
      </c>
      <c r="N458" s="17"/>
      <c r="O458" s="18">
        <f t="shared" si="93"/>
        <v>16.063482493706537</v>
      </c>
      <c r="P458" s="18"/>
      <c r="Q458" s="37">
        <f t="shared" si="94"/>
        <v>6.3505333446276291E-2</v>
      </c>
      <c r="R458" s="15">
        <f t="shared" si="90"/>
        <v>1.0039426725737219</v>
      </c>
      <c r="S458" s="15">
        <f t="shared" si="91"/>
        <v>6.7680994408876165</v>
      </c>
      <c r="T458" s="21">
        <f t="shared" si="95"/>
        <v>-8.6790412958448471E-5</v>
      </c>
      <c r="U458" s="21">
        <f t="shared" si="96"/>
        <v>-1.7371794560152476E-2</v>
      </c>
      <c r="V458" s="21">
        <f t="shared" si="97"/>
        <v>1.7285004147194027E-2</v>
      </c>
      <c r="Y458" s="36"/>
      <c r="Z458" s="36"/>
    </row>
    <row r="459" spans="1:26" x14ac:dyDescent="0.25">
      <c r="A459" s="12">
        <v>1908.07</v>
      </c>
      <c r="B459" s="13">
        <v>7.92</v>
      </c>
      <c r="C459" s="14">
        <v>0.41670000000000001</v>
      </c>
      <c r="D459" s="13">
        <v>0.61329999999999996</v>
      </c>
      <c r="E459" s="13">
        <v>8.7534247930000006</v>
      </c>
      <c r="F459" s="14">
        <f t="shared" ref="F459:F522" si="101">F458+1/12</f>
        <v>1908.5416666666326</v>
      </c>
      <c r="G459" s="15">
        <f>G453*6/12+G465*6/12</f>
        <v>3.8149999999999995</v>
      </c>
      <c r="H459" s="14">
        <f t="shared" si="98"/>
        <v>275.6891224940693</v>
      </c>
      <c r="I459" s="14">
        <f t="shared" si="99"/>
        <v>14.505007240312963</v>
      </c>
      <c r="J459" s="16">
        <f t="shared" ref="J459:J522" si="102">J458*((H459+(I459/12))/H458)</f>
        <v>1804.0292516090265</v>
      </c>
      <c r="K459" s="14">
        <f t="shared" ref="K459:K522" si="103">D459*$E$1839/E459</f>
        <v>21.348502376971297</v>
      </c>
      <c r="L459" s="16">
        <f t="shared" si="100"/>
        <v>139.69837626411817</v>
      </c>
      <c r="M459" s="35">
        <f t="shared" si="92"/>
        <v>13.345487104834403</v>
      </c>
      <c r="N459" s="17"/>
      <c r="O459" s="18">
        <f t="shared" si="93"/>
        <v>16.444418748089589</v>
      </c>
      <c r="P459" s="18"/>
      <c r="Q459" s="37">
        <f t="shared" si="94"/>
        <v>6.4488228436870243E-2</v>
      </c>
      <c r="R459" s="15">
        <f t="shared" ref="R459:R522" si="104">((G459/G460+G459/1200+((1+G460/1200)^(-119))*(1-G459/G460)))</f>
        <v>1.0039353576156511</v>
      </c>
      <c r="S459" s="15">
        <f t="shared" ref="S459:S522" si="105">S458*R458*E458/E459</f>
        <v>6.7209124610745752</v>
      </c>
      <c r="T459" s="21">
        <f t="shared" si="95"/>
        <v>-4.2185548874094092E-3</v>
      </c>
      <c r="U459" s="21">
        <f t="shared" si="96"/>
        <v>-1.8904544061945416E-2</v>
      </c>
      <c r="V459" s="21">
        <f t="shared" si="97"/>
        <v>1.4685989174536007E-2</v>
      </c>
      <c r="Y459" s="36"/>
      <c r="Z459" s="36"/>
    </row>
    <row r="460" spans="1:26" x14ac:dyDescent="0.25">
      <c r="A460" s="12">
        <v>1908.08</v>
      </c>
      <c r="B460" s="13">
        <v>8.26</v>
      </c>
      <c r="C460" s="14">
        <v>0.4133</v>
      </c>
      <c r="D460" s="13">
        <v>0.60670000000000002</v>
      </c>
      <c r="E460" s="13">
        <v>8.7534247930000006</v>
      </c>
      <c r="F460" s="14">
        <f t="shared" si="101"/>
        <v>1908.6249999999659</v>
      </c>
      <c r="G460" s="15">
        <f>G453*5/12+G465*7/12</f>
        <v>3.8058333333333332</v>
      </c>
      <c r="H460" s="14">
        <f t="shared" si="98"/>
        <v>287.52426159103686</v>
      </c>
      <c r="I460" s="14">
        <f t="shared" si="99"/>
        <v>14.386655849343288</v>
      </c>
      <c r="J460" s="16">
        <f t="shared" si="102"/>
        <v>1889.3201253069938</v>
      </c>
      <c r="K460" s="14">
        <f t="shared" si="103"/>
        <v>21.118761441559577</v>
      </c>
      <c r="L460" s="16">
        <f t="shared" si="100"/>
        <v>138.77124939754884</v>
      </c>
      <c r="M460" s="35">
        <f t="shared" si="92"/>
        <v>13.884232895208612</v>
      </c>
      <c r="N460" s="17"/>
      <c r="O460" s="18">
        <f t="shared" si="93"/>
        <v>17.124917552510809</v>
      </c>
      <c r="P460" s="18"/>
      <c r="Q460" s="37">
        <f t="shared" si="94"/>
        <v>6.1672342573396183E-2</v>
      </c>
      <c r="R460" s="15">
        <f t="shared" si="104"/>
        <v>1.0039280428502675</v>
      </c>
      <c r="S460" s="15">
        <f t="shared" si="105"/>
        <v>6.7473616551123898</v>
      </c>
      <c r="T460" s="21">
        <f t="shared" si="95"/>
        <v>-9.175680242368256E-3</v>
      </c>
      <c r="U460" s="21">
        <f t="shared" si="96"/>
        <v>-2.0802587165439479E-2</v>
      </c>
      <c r="V460" s="21">
        <f t="shared" si="97"/>
        <v>1.1626906923071223E-2</v>
      </c>
      <c r="Y460" s="36"/>
      <c r="Z460" s="36"/>
    </row>
    <row r="461" spans="1:26" x14ac:dyDescent="0.25">
      <c r="A461" s="12">
        <v>1908.09</v>
      </c>
      <c r="B461" s="13">
        <v>8.17</v>
      </c>
      <c r="C461" s="14">
        <v>0.41</v>
      </c>
      <c r="D461" s="13">
        <v>0.6</v>
      </c>
      <c r="E461" s="13">
        <v>8.7534247930000006</v>
      </c>
      <c r="F461" s="14">
        <f t="shared" si="101"/>
        <v>1908.7083333332992</v>
      </c>
      <c r="G461" s="15">
        <f>G453*4/12+G465*8/12</f>
        <v>3.7966666666666664</v>
      </c>
      <c r="H461" s="14">
        <f t="shared" si="98"/>
        <v>284.39143065360429</v>
      </c>
      <c r="I461" s="14">
        <f t="shared" si="99"/>
        <v>14.271785381637425</v>
      </c>
      <c r="J461" s="16">
        <f t="shared" si="102"/>
        <v>1876.549297179919</v>
      </c>
      <c r="K461" s="14">
        <f t="shared" si="103"/>
        <v>20.885539582884036</v>
      </c>
      <c r="L461" s="16">
        <f t="shared" si="100"/>
        <v>137.81267788347017</v>
      </c>
      <c r="M461" s="35">
        <f t="shared" si="92"/>
        <v>13.70144226882511</v>
      </c>
      <c r="N461" s="17"/>
      <c r="O461" s="18">
        <f t="shared" si="93"/>
        <v>16.916213689856768</v>
      </c>
      <c r="P461" s="18"/>
      <c r="Q461" s="37">
        <f t="shared" si="94"/>
        <v>6.2724881699916593E-2</v>
      </c>
      <c r="R461" s="15">
        <f t="shared" si="104"/>
        <v>1.0039207282777027</v>
      </c>
      <c r="S461" s="15">
        <f t="shared" si="105"/>
        <v>6.7738655808199226</v>
      </c>
      <c r="T461" s="21">
        <f t="shared" si="95"/>
        <v>-1.0284027999792444E-2</v>
      </c>
      <c r="U461" s="21">
        <f t="shared" si="96"/>
        <v>-2.2659611603715102E-2</v>
      </c>
      <c r="V461" s="21">
        <f t="shared" si="97"/>
        <v>1.2375583603922657E-2</v>
      </c>
      <c r="Y461" s="36"/>
      <c r="Z461" s="36"/>
    </row>
    <row r="462" spans="1:26" x14ac:dyDescent="0.25">
      <c r="A462" s="12">
        <v>1908.1</v>
      </c>
      <c r="B462" s="13">
        <v>8.27</v>
      </c>
      <c r="C462" s="14">
        <v>0.40670000000000001</v>
      </c>
      <c r="D462" s="13">
        <v>0.59330000000000005</v>
      </c>
      <c r="E462" s="13">
        <v>8.8485090910000004</v>
      </c>
      <c r="F462" s="14">
        <f t="shared" si="101"/>
        <v>1908.7916666666324</v>
      </c>
      <c r="G462" s="15">
        <f>G453*3/12+G465*9/12</f>
        <v>3.7874999999999996</v>
      </c>
      <c r="H462" s="14">
        <f t="shared" si="98"/>
        <v>284.77893553423712</v>
      </c>
      <c r="I462" s="14">
        <f t="shared" si="99"/>
        <v>14.004787555232678</v>
      </c>
      <c r="J462" s="16">
        <f t="shared" si="102"/>
        <v>1886.8070893774357</v>
      </c>
      <c r="K462" s="14">
        <f t="shared" si="103"/>
        <v>20.430392074058393</v>
      </c>
      <c r="L462" s="16">
        <f t="shared" si="100"/>
        <v>135.3618677300644</v>
      </c>
      <c r="M462" s="35">
        <f t="shared" si="92"/>
        <v>13.690810359178705</v>
      </c>
      <c r="N462" s="17"/>
      <c r="O462" s="18">
        <f t="shared" si="93"/>
        <v>16.918532418224832</v>
      </c>
      <c r="P462" s="18"/>
      <c r="Q462" s="37">
        <f t="shared" si="94"/>
        <v>6.3984155737842913E-2</v>
      </c>
      <c r="R462" s="15">
        <f t="shared" si="104"/>
        <v>1.0039134138980883</v>
      </c>
      <c r="S462" s="15">
        <f t="shared" si="105"/>
        <v>6.7273480786574948</v>
      </c>
      <c r="T462" s="21">
        <f t="shared" si="95"/>
        <v>-7.9633161687905352E-3</v>
      </c>
      <c r="U462" s="21">
        <f t="shared" si="96"/>
        <v>-2.3422719124162161E-2</v>
      </c>
      <c r="V462" s="21">
        <f t="shared" si="97"/>
        <v>1.5459402955371626E-2</v>
      </c>
      <c r="Y462" s="36"/>
      <c r="Z462" s="36"/>
    </row>
    <row r="463" spans="1:26" x14ac:dyDescent="0.25">
      <c r="A463" s="12">
        <v>1908.11</v>
      </c>
      <c r="B463" s="13">
        <v>8.83</v>
      </c>
      <c r="C463" s="14">
        <v>0.40329999999999999</v>
      </c>
      <c r="D463" s="13">
        <v>0.5867</v>
      </c>
      <c r="E463" s="13">
        <v>8.9436743799999991</v>
      </c>
      <c r="F463" s="14">
        <f t="shared" si="101"/>
        <v>1908.8749999999657</v>
      </c>
      <c r="G463" s="15">
        <f>G453*2/12+G465*10/12</f>
        <v>3.7783333333333329</v>
      </c>
      <c r="H463" s="14">
        <f t="shared" si="98"/>
        <v>300.8272535074114</v>
      </c>
      <c r="I463" s="14">
        <f t="shared" si="99"/>
        <v>13.739935599041791</v>
      </c>
      <c r="J463" s="16">
        <f t="shared" si="102"/>
        <v>2000.7216387623223</v>
      </c>
      <c r="K463" s="14">
        <f t="shared" si="103"/>
        <v>19.988148316285198</v>
      </c>
      <c r="L463" s="16">
        <f t="shared" si="100"/>
        <v>132.9358307431319</v>
      </c>
      <c r="M463" s="35">
        <f t="shared" si="92"/>
        <v>14.43501409125626</v>
      </c>
      <c r="N463" s="17"/>
      <c r="O463" s="18">
        <f t="shared" si="93"/>
        <v>17.849788804262822</v>
      </c>
      <c r="P463" s="18"/>
      <c r="Q463" s="37">
        <f t="shared" si="94"/>
        <v>6.1411293814185981E-2</v>
      </c>
      <c r="R463" s="15">
        <f t="shared" si="104"/>
        <v>1.0039060997115568</v>
      </c>
      <c r="S463" s="15">
        <f t="shared" si="105"/>
        <v>6.6818124055974719</v>
      </c>
      <c r="T463" s="21">
        <f t="shared" si="95"/>
        <v>-1.2525345121440878E-2</v>
      </c>
      <c r="U463" s="21">
        <f t="shared" si="96"/>
        <v>-2.4161052630999991E-2</v>
      </c>
      <c r="V463" s="21">
        <f t="shared" si="97"/>
        <v>1.1635707509559112E-2</v>
      </c>
      <c r="Y463" s="36"/>
      <c r="Z463" s="36"/>
    </row>
    <row r="464" spans="1:26" x14ac:dyDescent="0.25">
      <c r="A464" s="12">
        <v>1908.12</v>
      </c>
      <c r="B464" s="13">
        <v>9.0299999999999994</v>
      </c>
      <c r="C464" s="14">
        <v>0.4</v>
      </c>
      <c r="D464" s="13">
        <v>0.57999999999999996</v>
      </c>
      <c r="E464" s="13">
        <v>9.0388396689999997</v>
      </c>
      <c r="F464" s="14">
        <f t="shared" si="101"/>
        <v>1908.9583333332989</v>
      </c>
      <c r="G464" s="15">
        <f>G453*1/12+G465*11/12</f>
        <v>3.769166666666667</v>
      </c>
      <c r="H464" s="14">
        <f t="shared" si="98"/>
        <v>304.40201405900171</v>
      </c>
      <c r="I464" s="14">
        <f t="shared" si="99"/>
        <v>13.484031630520564</v>
      </c>
      <c r="J464" s="16">
        <f t="shared" si="102"/>
        <v>2031.9696396258496</v>
      </c>
      <c r="K464" s="14">
        <f t="shared" si="103"/>
        <v>19.551845864254819</v>
      </c>
      <c r="L464" s="16">
        <f t="shared" si="100"/>
        <v>130.51410752857063</v>
      </c>
      <c r="M464" s="35">
        <f t="shared" si="92"/>
        <v>14.582482908962438</v>
      </c>
      <c r="N464" s="17"/>
      <c r="O464" s="18">
        <f t="shared" si="93"/>
        <v>18.04231099869158</v>
      </c>
      <c r="P464" s="18"/>
      <c r="Q464" s="37">
        <f t="shared" si="94"/>
        <v>6.04315993348001E-2</v>
      </c>
      <c r="R464" s="15">
        <f t="shared" si="104"/>
        <v>1.0038987857182395</v>
      </c>
      <c r="S464" s="15">
        <f t="shared" si="105"/>
        <v>6.6372880769643556</v>
      </c>
      <c r="T464" s="21">
        <f t="shared" si="95"/>
        <v>-1.6639366110551057E-2</v>
      </c>
      <c r="U464" s="21">
        <f t="shared" si="96"/>
        <v>-2.4287203342074681E-2</v>
      </c>
      <c r="V464" s="21">
        <f t="shared" si="97"/>
        <v>7.6478372315236243E-3</v>
      </c>
      <c r="Y464" s="36"/>
      <c r="Z464" s="36"/>
    </row>
    <row r="465" spans="1:26" x14ac:dyDescent="0.25">
      <c r="A465" s="12">
        <v>1909.01</v>
      </c>
      <c r="B465" s="13">
        <v>9.06</v>
      </c>
      <c r="C465" s="14">
        <v>0.40329999999999999</v>
      </c>
      <c r="D465" s="13">
        <v>0.59499999999999997</v>
      </c>
      <c r="E465" s="13">
        <v>8.9436743799999991</v>
      </c>
      <c r="F465" s="14">
        <f t="shared" si="101"/>
        <v>1909.0416666666322</v>
      </c>
      <c r="G465" s="15">
        <v>3.76</v>
      </c>
      <c r="H465" s="14">
        <f t="shared" si="98"/>
        <v>308.66307098268948</v>
      </c>
      <c r="I465" s="14">
        <f t="shared" si="99"/>
        <v>13.739935599041791</v>
      </c>
      <c r="J465" s="16">
        <f t="shared" si="102"/>
        <v>2068.0565645692159</v>
      </c>
      <c r="K465" s="14">
        <f t="shared" si="103"/>
        <v>20.270919120827834</v>
      </c>
      <c r="L465" s="16">
        <f t="shared" si="100"/>
        <v>135.81607681221666</v>
      </c>
      <c r="M465" s="35">
        <f t="shared" si="92"/>
        <v>14.764418456441357</v>
      </c>
      <c r="N465" s="17"/>
      <c r="O465" s="18">
        <f t="shared" si="93"/>
        <v>18.278868975062476</v>
      </c>
      <c r="P465" s="18"/>
      <c r="Q465" s="37">
        <f t="shared" si="94"/>
        <v>5.8589112632355805E-2</v>
      </c>
      <c r="R465" s="15">
        <f t="shared" si="104"/>
        <v>1.0021005553726343</v>
      </c>
      <c r="S465" s="15">
        <f t="shared" si="105"/>
        <v>6.7340649435134994</v>
      </c>
      <c r="T465" s="21">
        <f t="shared" si="95"/>
        <v>-1.8403410663703323E-2</v>
      </c>
      <c r="U465" s="21">
        <f t="shared" si="96"/>
        <v>-2.5288120751928433E-2</v>
      </c>
      <c r="V465" s="21">
        <f t="shared" si="97"/>
        <v>6.88471008822511E-3</v>
      </c>
      <c r="Y465" s="36"/>
      <c r="Z465" s="36"/>
    </row>
    <row r="466" spans="1:26" x14ac:dyDescent="0.25">
      <c r="A466" s="12">
        <v>1909.02</v>
      </c>
      <c r="B466" s="13">
        <v>8.8000000000000007</v>
      </c>
      <c r="C466" s="14">
        <v>0.40670000000000001</v>
      </c>
      <c r="D466" s="13">
        <v>0.61</v>
      </c>
      <c r="E466" s="13">
        <v>9.0388396689999997</v>
      </c>
      <c r="F466" s="14">
        <f t="shared" si="101"/>
        <v>1909.1249999999654</v>
      </c>
      <c r="G466" s="15">
        <f>G465*11/12+G477*1/12</f>
        <v>3.7725</v>
      </c>
      <c r="H466" s="14">
        <f t="shared" si="98"/>
        <v>296.64869587145245</v>
      </c>
      <c r="I466" s="14">
        <f t="shared" si="99"/>
        <v>13.709889160331784</v>
      </c>
      <c r="J466" s="16">
        <f t="shared" si="102"/>
        <v>1995.2144467114456</v>
      </c>
      <c r="K466" s="14">
        <f t="shared" si="103"/>
        <v>20.56314823654386</v>
      </c>
      <c r="L466" s="16">
        <f t="shared" si="100"/>
        <v>138.304637783407</v>
      </c>
      <c r="M466" s="35">
        <f t="shared" si="92"/>
        <v>14.167157516701366</v>
      </c>
      <c r="N466" s="17"/>
      <c r="O466" s="18">
        <f t="shared" si="93"/>
        <v>17.551012942214435</v>
      </c>
      <c r="P466" s="18"/>
      <c r="Q466" s="37">
        <f t="shared" si="94"/>
        <v>5.9552576468414269E-2</v>
      </c>
      <c r="R466" s="15">
        <f t="shared" si="104"/>
        <v>1.0021115756288155</v>
      </c>
      <c r="S466" s="15">
        <f t="shared" si="105"/>
        <v>6.6771617888923567</v>
      </c>
      <c r="T466" s="21">
        <f t="shared" si="95"/>
        <v>-1.2104931460708346E-2</v>
      </c>
      <c r="U466" s="21">
        <f t="shared" si="96"/>
        <v>-2.2607681822931602E-2</v>
      </c>
      <c r="V466" s="21">
        <f t="shared" si="97"/>
        <v>1.0502750362223257E-2</v>
      </c>
      <c r="Y466" s="36"/>
      <c r="Z466" s="36"/>
    </row>
    <row r="467" spans="1:26" x14ac:dyDescent="0.25">
      <c r="A467" s="12">
        <v>1909.03</v>
      </c>
      <c r="B467" s="13">
        <v>8.92</v>
      </c>
      <c r="C467" s="14">
        <v>0.41</v>
      </c>
      <c r="D467" s="13">
        <v>0.625</v>
      </c>
      <c r="E467" s="13">
        <v>9.0388396689999997</v>
      </c>
      <c r="F467" s="14">
        <f t="shared" si="101"/>
        <v>1909.2083333332987</v>
      </c>
      <c r="G467" s="15">
        <f>G465*10/12+G477*2/12</f>
        <v>3.7849999999999997</v>
      </c>
      <c r="H467" s="14">
        <f t="shared" si="98"/>
        <v>300.6939053606086</v>
      </c>
      <c r="I467" s="14">
        <f t="shared" si="99"/>
        <v>13.821132421283577</v>
      </c>
      <c r="J467" s="16">
        <f t="shared" si="102"/>
        <v>2030.1684876812958</v>
      </c>
      <c r="K467" s="14">
        <f t="shared" si="103"/>
        <v>21.068799422688382</v>
      </c>
      <c r="L467" s="16">
        <f t="shared" si="100"/>
        <v>142.2483525561446</v>
      </c>
      <c r="M467" s="35">
        <f t="shared" si="92"/>
        <v>14.336058380586216</v>
      </c>
      <c r="N467" s="17"/>
      <c r="O467" s="18">
        <f t="shared" si="93"/>
        <v>17.770999224836938</v>
      </c>
      <c r="P467" s="18"/>
      <c r="Q467" s="37">
        <f t="shared" si="94"/>
        <v>5.8595967072828339E-2</v>
      </c>
      <c r="R467" s="15">
        <f t="shared" si="104"/>
        <v>1.002122595395643</v>
      </c>
      <c r="S467" s="15">
        <f t="shared" si="105"/>
        <v>6.6912611209954393</v>
      </c>
      <c r="T467" s="21">
        <f t="shared" si="95"/>
        <v>-1.1502568489839549E-2</v>
      </c>
      <c r="U467" s="21">
        <f t="shared" si="96"/>
        <v>-2.3947180086188236E-2</v>
      </c>
      <c r="V467" s="21">
        <f t="shared" si="97"/>
        <v>1.2444611596348687E-2</v>
      </c>
      <c r="Y467" s="36"/>
      <c r="Z467" s="36"/>
    </row>
    <row r="468" spans="1:26" x14ac:dyDescent="0.25">
      <c r="A468" s="12">
        <v>1909.04</v>
      </c>
      <c r="B468" s="13">
        <v>9.32</v>
      </c>
      <c r="C468" s="14">
        <v>0.4133</v>
      </c>
      <c r="D468" s="13">
        <v>0.64</v>
      </c>
      <c r="E468" s="13">
        <v>9.229089256</v>
      </c>
      <c r="F468" s="14">
        <f t="shared" si="101"/>
        <v>1909.291666666632</v>
      </c>
      <c r="G468" s="15">
        <f>G465*9/12+G477*3/12</f>
        <v>3.7974999999999999</v>
      </c>
      <c r="H468" s="14">
        <f t="shared" si="98"/>
        <v>307.70143415329869</v>
      </c>
      <c r="I468" s="14">
        <f t="shared" si="99"/>
        <v>13.645171967334587</v>
      </c>
      <c r="J468" s="16">
        <f t="shared" si="102"/>
        <v>2085.1578429073866</v>
      </c>
      <c r="K468" s="14">
        <f t="shared" si="103"/>
        <v>21.129712216535534</v>
      </c>
      <c r="L468" s="16">
        <f t="shared" si="100"/>
        <v>143.1868046631682</v>
      </c>
      <c r="M468" s="35">
        <f t="shared" si="92"/>
        <v>14.64519860308612</v>
      </c>
      <c r="N468" s="17"/>
      <c r="O468" s="18">
        <f t="shared" si="93"/>
        <v>18.161144521921884</v>
      </c>
      <c r="P468" s="18"/>
      <c r="Q468" s="37">
        <f t="shared" si="94"/>
        <v>5.7740559903484791E-2</v>
      </c>
      <c r="R468" s="15">
        <f t="shared" si="104"/>
        <v>1.0021336146735726</v>
      </c>
      <c r="S468" s="15">
        <f t="shared" si="105"/>
        <v>6.5672366978910794</v>
      </c>
      <c r="T468" s="21">
        <f t="shared" si="95"/>
        <v>-1.2157588476801373E-2</v>
      </c>
      <c r="U468" s="21">
        <f t="shared" si="96"/>
        <v>-2.3821721065581003E-2</v>
      </c>
      <c r="V468" s="21">
        <f t="shared" si="97"/>
        <v>1.166413258877963E-2</v>
      </c>
      <c r="Y468" s="36"/>
      <c r="Z468" s="36"/>
    </row>
    <row r="469" spans="1:26" x14ac:dyDescent="0.25">
      <c r="A469" s="12">
        <v>1909.05</v>
      </c>
      <c r="B469" s="13">
        <v>9.6300000000000008</v>
      </c>
      <c r="C469" s="14">
        <v>0.41670000000000001</v>
      </c>
      <c r="D469" s="13">
        <v>0.65500000000000003</v>
      </c>
      <c r="E469" s="13">
        <v>9.3242545450000005</v>
      </c>
      <c r="F469" s="14">
        <f t="shared" si="101"/>
        <v>1909.3749999999652</v>
      </c>
      <c r="G469" s="15">
        <f>G465*8/12+G477*4/12</f>
        <v>3.8099999999999996</v>
      </c>
      <c r="H469" s="14">
        <f t="shared" si="98"/>
        <v>314.69121588636347</v>
      </c>
      <c r="I469" s="14">
        <f t="shared" si="99"/>
        <v>13.617012425737034</v>
      </c>
      <c r="J469" s="16">
        <f t="shared" si="102"/>
        <v>2140.2142428520324</v>
      </c>
      <c r="K469" s="14">
        <f t="shared" si="103"/>
        <v>21.404231194763039</v>
      </c>
      <c r="L469" s="16">
        <f t="shared" si="100"/>
        <v>145.57012762908423</v>
      </c>
      <c r="M469" s="35">
        <f t="shared" si="92"/>
        <v>14.953509786582782</v>
      </c>
      <c r="N469" s="17"/>
      <c r="O469" s="18">
        <f t="shared" si="93"/>
        <v>18.548405152076857</v>
      </c>
      <c r="P469" s="18"/>
      <c r="Q469" s="37">
        <f t="shared" si="94"/>
        <v>5.7262276887974667E-2</v>
      </c>
      <c r="R469" s="15">
        <f t="shared" si="104"/>
        <v>1.0021446334630597</v>
      </c>
      <c r="S469" s="15">
        <f t="shared" si="105"/>
        <v>6.5140790524352781</v>
      </c>
      <c r="T469" s="21">
        <f t="shared" si="95"/>
        <v>-8.7926145105476916E-3</v>
      </c>
      <c r="U469" s="21">
        <f t="shared" si="96"/>
        <v>-2.4118035898860413E-2</v>
      </c>
      <c r="V469" s="21">
        <f t="shared" si="97"/>
        <v>1.5325421388312721E-2</v>
      </c>
      <c r="Y469" s="36"/>
      <c r="Z469" s="36"/>
    </row>
    <row r="470" spans="1:26" x14ac:dyDescent="0.25">
      <c r="A470" s="12">
        <v>1909.06</v>
      </c>
      <c r="B470" s="13">
        <v>9.8000000000000007</v>
      </c>
      <c r="C470" s="14">
        <v>0.42</v>
      </c>
      <c r="D470" s="13">
        <v>0.67</v>
      </c>
      <c r="E470" s="13">
        <v>9.4194198349999994</v>
      </c>
      <c r="F470" s="14">
        <f t="shared" si="101"/>
        <v>1909.4583333332985</v>
      </c>
      <c r="G470" s="15">
        <f>G465*7/12+G477*5/12</f>
        <v>3.8224999999999998</v>
      </c>
      <c r="H470" s="14">
        <f t="shared" si="98"/>
        <v>317.01103170968292</v>
      </c>
      <c r="I470" s="14">
        <f t="shared" si="99"/>
        <v>13.586187073272121</v>
      </c>
      <c r="J470" s="16">
        <f t="shared" si="102"/>
        <v>2163.691273931769</v>
      </c>
      <c r="K470" s="14">
        <f t="shared" si="103"/>
        <v>21.673203188315053</v>
      </c>
      <c r="L470" s="16">
        <f t="shared" si="100"/>
        <v>147.92583199329439</v>
      </c>
      <c r="M470" s="35">
        <f t="shared" si="92"/>
        <v>15.040444676080998</v>
      </c>
      <c r="N470" s="17"/>
      <c r="O470" s="18">
        <f t="shared" si="93"/>
        <v>18.65937322726257</v>
      </c>
      <c r="P470" s="18"/>
      <c r="Q470" s="37">
        <f t="shared" si="94"/>
        <v>5.6414579208054941E-2</v>
      </c>
      <c r="R470" s="15">
        <f t="shared" si="104"/>
        <v>1.0021556517645591</v>
      </c>
      <c r="S470" s="15">
        <f t="shared" si="105"/>
        <v>6.4620958638420092</v>
      </c>
      <c r="T470" s="21">
        <f t="shared" si="95"/>
        <v>-6.7626712988283488E-3</v>
      </c>
      <c r="U470" s="21">
        <f t="shared" si="96"/>
        <v>-2.3259661419105626E-2</v>
      </c>
      <c r="V470" s="21">
        <f t="shared" si="97"/>
        <v>1.6496990120277277E-2</v>
      </c>
      <c r="Y470" s="36"/>
      <c r="Z470" s="36"/>
    </row>
    <row r="471" spans="1:26" x14ac:dyDescent="0.25">
      <c r="A471" s="12">
        <v>1909.07</v>
      </c>
      <c r="B471" s="13">
        <v>9.94</v>
      </c>
      <c r="C471" s="14">
        <v>0.42330000000000001</v>
      </c>
      <c r="D471" s="13">
        <v>0.68500000000000005</v>
      </c>
      <c r="E471" s="13">
        <v>9.4194198349999994</v>
      </c>
      <c r="F471" s="14">
        <f t="shared" si="101"/>
        <v>1909.5416666666317</v>
      </c>
      <c r="G471" s="15">
        <f>G465*6/12+G477*6/12</f>
        <v>3.835</v>
      </c>
      <c r="H471" s="14">
        <f t="shared" si="98"/>
        <v>321.53976073410689</v>
      </c>
      <c r="I471" s="14">
        <f t="shared" si="99"/>
        <v>13.69293568599069</v>
      </c>
      <c r="J471" s="16">
        <f t="shared" si="102"/>
        <v>2202.389333935686</v>
      </c>
      <c r="K471" s="14">
        <f t="shared" si="103"/>
        <v>22.158424155217627</v>
      </c>
      <c r="L471" s="16">
        <f t="shared" si="100"/>
        <v>151.77431526619162</v>
      </c>
      <c r="M471" s="35">
        <f t="shared" si="92"/>
        <v>15.231503240497679</v>
      </c>
      <c r="N471" s="17"/>
      <c r="O471" s="18">
        <f t="shared" si="93"/>
        <v>18.898339079013802</v>
      </c>
      <c r="P471" s="18"/>
      <c r="Q471" s="37">
        <f t="shared" si="94"/>
        <v>5.4094626464790692E-2</v>
      </c>
      <c r="R471" s="15">
        <f t="shared" si="104"/>
        <v>1.0021666695785254</v>
      </c>
      <c r="S471" s="15">
        <f t="shared" si="105"/>
        <v>6.4760258921936504</v>
      </c>
      <c r="T471" s="21">
        <f t="shared" si="95"/>
        <v>-7.7604300006463012E-3</v>
      </c>
      <c r="U471" s="21">
        <f t="shared" si="96"/>
        <v>-2.6233387551507059E-2</v>
      </c>
      <c r="V471" s="21">
        <f t="shared" si="97"/>
        <v>1.8472957550860758E-2</v>
      </c>
      <c r="Y471" s="36"/>
      <c r="Z471" s="36"/>
    </row>
    <row r="472" spans="1:26" x14ac:dyDescent="0.25">
      <c r="A472" s="12">
        <v>1909.08</v>
      </c>
      <c r="B472" s="13">
        <v>10.18</v>
      </c>
      <c r="C472" s="14">
        <v>0.42670000000000002</v>
      </c>
      <c r="D472" s="13">
        <v>0.7</v>
      </c>
      <c r="E472" s="13">
        <v>9.5145851239999999</v>
      </c>
      <c r="F472" s="14">
        <f t="shared" si="101"/>
        <v>1909.624999999965</v>
      </c>
      <c r="G472" s="15">
        <f>G465*5/12+G477*7/12</f>
        <v>3.8474999999999997</v>
      </c>
      <c r="H472" s="14">
        <f t="shared" si="98"/>
        <v>326.00959049446834</v>
      </c>
      <c r="I472" s="14">
        <f t="shared" si="99"/>
        <v>13.664861715519613</v>
      </c>
      <c r="J472" s="16">
        <f t="shared" si="102"/>
        <v>2240.8052699146692</v>
      </c>
      <c r="K472" s="14">
        <f t="shared" si="103"/>
        <v>22.417162411210988</v>
      </c>
      <c r="L472" s="16">
        <f t="shared" si="100"/>
        <v>154.08287710611677</v>
      </c>
      <c r="M472" s="35">
        <f t="shared" si="92"/>
        <v>15.417580706254755</v>
      </c>
      <c r="N472" s="17"/>
      <c r="O472" s="18">
        <f t="shared" si="93"/>
        <v>19.128911647815695</v>
      </c>
      <c r="P472" s="18"/>
      <c r="Q472" s="37">
        <f t="shared" si="94"/>
        <v>5.2867298335827678E-2</v>
      </c>
      <c r="R472" s="15">
        <f t="shared" si="104"/>
        <v>1.0021776869054124</v>
      </c>
      <c r="S472" s="15">
        <f t="shared" si="105"/>
        <v>6.4251434686586792</v>
      </c>
      <c r="T472" s="21">
        <f t="shared" si="95"/>
        <v>-1.7531666746307462E-2</v>
      </c>
      <c r="U472" s="21">
        <f t="shared" si="96"/>
        <v>-2.7046155414689355E-2</v>
      </c>
      <c r="V472" s="21">
        <f t="shared" si="97"/>
        <v>9.514488668381893E-3</v>
      </c>
      <c r="Y472" s="36"/>
      <c r="Z472" s="36"/>
    </row>
    <row r="473" spans="1:26" x14ac:dyDescent="0.25">
      <c r="A473" s="12">
        <v>1909.09</v>
      </c>
      <c r="B473" s="13">
        <v>10.19</v>
      </c>
      <c r="C473" s="14">
        <v>0.43</v>
      </c>
      <c r="D473" s="13">
        <v>0.71499999999999997</v>
      </c>
      <c r="E473" s="13">
        <v>9.6096694209999995</v>
      </c>
      <c r="F473" s="14">
        <f t="shared" si="101"/>
        <v>1909.7083333332982</v>
      </c>
      <c r="G473" s="15">
        <f>G465*4/12+G477*8/12</f>
        <v>3.8600000000000003</v>
      </c>
      <c r="H473" s="14">
        <f t="shared" si="98"/>
        <v>323.10091679271312</v>
      </c>
      <c r="I473" s="14">
        <f t="shared" si="99"/>
        <v>13.634287951017335</v>
      </c>
      <c r="J473" s="16">
        <f t="shared" si="102"/>
        <v>2228.6222254558138</v>
      </c>
      <c r="K473" s="14">
        <f t="shared" si="103"/>
        <v>22.670967174366034</v>
      </c>
      <c r="L473" s="16">
        <f t="shared" si="100"/>
        <v>156.37535733080537</v>
      </c>
      <c r="M473" s="35">
        <f t="shared" si="92"/>
        <v>15.254446436821175</v>
      </c>
      <c r="N473" s="17"/>
      <c r="O473" s="18">
        <f t="shared" si="93"/>
        <v>18.925890785476806</v>
      </c>
      <c r="P473" s="18"/>
      <c r="Q473" s="37">
        <f t="shared" si="94"/>
        <v>5.0537394058907399E-2</v>
      </c>
      <c r="R473" s="15">
        <f t="shared" si="104"/>
        <v>1.0021887037456738</v>
      </c>
      <c r="S473" s="15">
        <f t="shared" si="105"/>
        <v>6.3754224405983759</v>
      </c>
      <c r="T473" s="21">
        <f t="shared" si="95"/>
        <v>-1.5519457540474457E-2</v>
      </c>
      <c r="U473" s="21">
        <f t="shared" si="96"/>
        <v>-2.6751385623001833E-2</v>
      </c>
      <c r="V473" s="21">
        <f t="shared" si="97"/>
        <v>1.1231928082527376E-2</v>
      </c>
      <c r="Y473" s="36"/>
      <c r="Z473" s="36"/>
    </row>
    <row r="474" spans="1:26" x14ac:dyDescent="0.25">
      <c r="A474" s="12">
        <v>1909.1</v>
      </c>
      <c r="B474" s="13">
        <v>10.23</v>
      </c>
      <c r="C474" s="14">
        <v>0.43330000000000002</v>
      </c>
      <c r="D474" s="13">
        <v>0.73</v>
      </c>
      <c r="E474" s="13">
        <v>9.8000000000000007</v>
      </c>
      <c r="F474" s="14">
        <f t="shared" si="101"/>
        <v>1909.7916666666315</v>
      </c>
      <c r="G474" s="15">
        <f>G465*3/12+G477*9/12</f>
        <v>3.8724999999999996</v>
      </c>
      <c r="H474" s="14">
        <f t="shared" si="98"/>
        <v>318.0694897959184</v>
      </c>
      <c r="I474" s="14">
        <f t="shared" si="99"/>
        <v>13.47209285714286</v>
      </c>
      <c r="J474" s="16">
        <f t="shared" si="102"/>
        <v>2201.6611973445843</v>
      </c>
      <c r="K474" s="14">
        <f t="shared" si="103"/>
        <v>22.697040816326535</v>
      </c>
      <c r="L474" s="16">
        <f t="shared" si="100"/>
        <v>157.107788275811</v>
      </c>
      <c r="M474" s="35">
        <f t="shared" si="92"/>
        <v>14.988845296121763</v>
      </c>
      <c r="N474" s="17"/>
      <c r="O474" s="18">
        <f t="shared" si="93"/>
        <v>18.595961438316664</v>
      </c>
      <c r="P474" s="18"/>
      <c r="Q474" s="37">
        <f t="shared" si="94"/>
        <v>5.2310304239140501E-2</v>
      </c>
      <c r="R474" s="15">
        <f t="shared" si="104"/>
        <v>1.0021997200997625</v>
      </c>
      <c r="S474" s="15">
        <f t="shared" si="105"/>
        <v>6.265285157651503</v>
      </c>
      <c r="T474" s="21">
        <f t="shared" si="95"/>
        <v>-1.0588345651889597E-2</v>
      </c>
      <c r="U474" s="21">
        <f t="shared" si="96"/>
        <v>-2.659124381084832E-2</v>
      </c>
      <c r="V474" s="21">
        <f t="shared" si="97"/>
        <v>1.6002898158958723E-2</v>
      </c>
      <c r="Y474" s="36"/>
      <c r="Z474" s="36"/>
    </row>
    <row r="475" spans="1:26" x14ac:dyDescent="0.25">
      <c r="A475" s="12">
        <v>1909.11</v>
      </c>
      <c r="B475" s="13">
        <v>10.18</v>
      </c>
      <c r="C475" s="14">
        <v>0.43669999999999998</v>
      </c>
      <c r="D475" s="13">
        <v>0.745</v>
      </c>
      <c r="E475" s="13">
        <v>9.8951652889999995</v>
      </c>
      <c r="F475" s="14">
        <f t="shared" si="101"/>
        <v>1909.8749999999648</v>
      </c>
      <c r="G475" s="15">
        <f>G465*2/12+G477*10/12</f>
        <v>3.8849999999999998</v>
      </c>
      <c r="H475" s="14">
        <f t="shared" si="98"/>
        <v>313.47086273012337</v>
      </c>
      <c r="I475" s="14">
        <f t="shared" si="99"/>
        <v>13.447222569179262</v>
      </c>
      <c r="J475" s="16">
        <f t="shared" si="102"/>
        <v>2177.5864799041242</v>
      </c>
      <c r="K475" s="14">
        <f t="shared" si="103"/>
        <v>22.940647616300776</v>
      </c>
      <c r="L475" s="16">
        <f t="shared" si="100"/>
        <v>159.36168246842558</v>
      </c>
      <c r="M475" s="35">
        <f t="shared" si="92"/>
        <v>14.745631176824585</v>
      </c>
      <c r="N475" s="17"/>
      <c r="O475" s="18">
        <f t="shared" si="93"/>
        <v>18.294340914901582</v>
      </c>
      <c r="P475" s="18"/>
      <c r="Q475" s="37">
        <f t="shared" si="94"/>
        <v>5.3018752451290452E-2</v>
      </c>
      <c r="R475" s="15">
        <f t="shared" si="104"/>
        <v>1.0022107359681312</v>
      </c>
      <c r="S475" s="15">
        <f t="shared" si="105"/>
        <v>6.2186790326354728</v>
      </c>
      <c r="T475" s="21">
        <f t="shared" si="95"/>
        <v>-1.4149002264422617E-2</v>
      </c>
      <c r="U475" s="21">
        <f t="shared" si="96"/>
        <v>-2.7896832418933037E-2</v>
      </c>
      <c r="V475" s="21">
        <f t="shared" si="97"/>
        <v>1.3747830154510421E-2</v>
      </c>
      <c r="Y475" s="36"/>
      <c r="Z475" s="36"/>
    </row>
    <row r="476" spans="1:26" x14ac:dyDescent="0.25">
      <c r="A476" s="12">
        <v>1909.12</v>
      </c>
      <c r="B476" s="13">
        <v>10.3</v>
      </c>
      <c r="C476" s="14">
        <v>0.44</v>
      </c>
      <c r="D476" s="13">
        <v>0.76</v>
      </c>
      <c r="E476" s="13">
        <v>9.9903305790000001</v>
      </c>
      <c r="F476" s="14">
        <f t="shared" si="101"/>
        <v>1909.958333333298</v>
      </c>
      <c r="G476" s="15">
        <f>G465*1/12+G477*11/12</f>
        <v>3.8975000000000004</v>
      </c>
      <c r="H476" s="14">
        <f t="shared" si="98"/>
        <v>314.14475979373901</v>
      </c>
      <c r="I476" s="14">
        <f t="shared" si="99"/>
        <v>13.419776146528655</v>
      </c>
      <c r="J476" s="16">
        <f t="shared" si="102"/>
        <v>2190.0364282839778</v>
      </c>
      <c r="K476" s="14">
        <f t="shared" si="103"/>
        <v>23.179613344004043</v>
      </c>
      <c r="L476" s="16">
        <f t="shared" si="100"/>
        <v>161.59492092192457</v>
      </c>
      <c r="M476" s="35">
        <f t="shared" si="92"/>
        <v>14.750638489265027</v>
      </c>
      <c r="N476" s="17"/>
      <c r="O476" s="18">
        <f t="shared" si="93"/>
        <v>18.299718545945858</v>
      </c>
      <c r="P476" s="18"/>
      <c r="Q476" s="37">
        <f t="shared" si="94"/>
        <v>5.2609590345711853E-2</v>
      </c>
      <c r="R476" s="15">
        <f t="shared" si="104"/>
        <v>1.0022217513512319</v>
      </c>
      <c r="S476" s="15">
        <f t="shared" si="105"/>
        <v>6.1730584129277295</v>
      </c>
      <c r="T476" s="21">
        <f t="shared" si="95"/>
        <v>-1.9259474915082953E-2</v>
      </c>
      <c r="U476" s="21">
        <f t="shared" si="96"/>
        <v>-2.9161621238060542E-2</v>
      </c>
      <c r="V476" s="21">
        <f t="shared" si="97"/>
        <v>9.9021463229775897E-3</v>
      </c>
      <c r="Y476" s="36"/>
      <c r="Z476" s="36"/>
    </row>
    <row r="477" spans="1:26" x14ac:dyDescent="0.25">
      <c r="A477" s="12">
        <v>1910.01</v>
      </c>
      <c r="B477" s="13">
        <v>10.08</v>
      </c>
      <c r="C477" s="14">
        <v>0.4425</v>
      </c>
      <c r="D477" s="13">
        <v>0.75749999999999995</v>
      </c>
      <c r="E477" s="13">
        <v>9.8951652889999995</v>
      </c>
      <c r="F477" s="14">
        <f t="shared" si="101"/>
        <v>1910.0416666666313</v>
      </c>
      <c r="G477" s="15">
        <v>3.91</v>
      </c>
      <c r="H477" s="14">
        <f t="shared" si="98"/>
        <v>310.3915811708884</v>
      </c>
      <c r="I477" s="14">
        <f t="shared" si="99"/>
        <v>13.625820899614892</v>
      </c>
      <c r="J477" s="16">
        <f t="shared" si="102"/>
        <v>2171.787375739822</v>
      </c>
      <c r="K477" s="14">
        <f t="shared" si="103"/>
        <v>23.325557811205151</v>
      </c>
      <c r="L477" s="16">
        <f t="shared" si="100"/>
        <v>163.20723582568598</v>
      </c>
      <c r="M477" s="35">
        <f t="shared" si="92"/>
        <v>14.547885040564143</v>
      </c>
      <c r="N477" s="17"/>
      <c r="O477" s="18">
        <f t="shared" si="93"/>
        <v>18.048500786602411</v>
      </c>
      <c r="P477" s="18"/>
      <c r="Q477" s="37">
        <f t="shared" si="94"/>
        <v>5.2449986402138209E-2</v>
      </c>
      <c r="R477" s="15">
        <f t="shared" si="104"/>
        <v>1.0027795864958251</v>
      </c>
      <c r="S477" s="15">
        <f t="shared" si="105"/>
        <v>6.2462737929115999</v>
      </c>
      <c r="T477" s="21">
        <f t="shared" si="95"/>
        <v>-2.0998057698949579E-2</v>
      </c>
      <c r="U477" s="21">
        <f t="shared" si="96"/>
        <v>-3.2233048184648228E-2</v>
      </c>
      <c r="V477" s="21">
        <f t="shared" si="97"/>
        <v>1.1234990485698648E-2</v>
      </c>
      <c r="Y477" s="36"/>
      <c r="Z477" s="36"/>
    </row>
    <row r="478" spans="1:26" x14ac:dyDescent="0.25">
      <c r="A478" s="12">
        <v>1910.02</v>
      </c>
      <c r="B478" s="13">
        <v>9.7200000000000006</v>
      </c>
      <c r="C478" s="14">
        <v>0.44500000000000001</v>
      </c>
      <c r="D478" s="13">
        <v>0.755</v>
      </c>
      <c r="E478" s="13">
        <v>9.8951652889999995</v>
      </c>
      <c r="F478" s="14">
        <f t="shared" si="101"/>
        <v>1910.1249999999645</v>
      </c>
      <c r="G478" s="15">
        <f>G477*11/12+G489*1/12</f>
        <v>3.9158333333333335</v>
      </c>
      <c r="H478" s="14">
        <f t="shared" si="98"/>
        <v>299.30616755764237</v>
      </c>
      <c r="I478" s="14">
        <f t="shared" si="99"/>
        <v>13.702802938595767</v>
      </c>
      <c r="J478" s="16">
        <f t="shared" si="102"/>
        <v>2102.2133340649557</v>
      </c>
      <c r="K478" s="14">
        <f t="shared" si="103"/>
        <v>23.248575772224278</v>
      </c>
      <c r="L478" s="16">
        <f t="shared" si="100"/>
        <v>163.28920444640346</v>
      </c>
      <c r="M478" s="35">
        <f t="shared" si="92"/>
        <v>14.002037903032694</v>
      </c>
      <c r="N478" s="17"/>
      <c r="O478" s="18">
        <f t="shared" si="93"/>
        <v>17.374142485913513</v>
      </c>
      <c r="P478" s="18"/>
      <c r="Q478" s="37">
        <f t="shared" si="94"/>
        <v>5.3847169033190159E-2</v>
      </c>
      <c r="R478" s="15">
        <f t="shared" si="104"/>
        <v>1.002784577867381</v>
      </c>
      <c r="S478" s="15">
        <f t="shared" si="105"/>
        <v>6.2636358511956036</v>
      </c>
      <c r="T478" s="21">
        <f t="shared" si="95"/>
        <v>-2.6721783232239948E-2</v>
      </c>
      <c r="U478" s="21">
        <f t="shared" si="96"/>
        <v>-3.3174266110591377E-2</v>
      </c>
      <c r="V478" s="21">
        <f t="shared" si="97"/>
        <v>6.4524828783514288E-3</v>
      </c>
      <c r="Y478" s="36"/>
      <c r="Z478" s="36"/>
    </row>
    <row r="479" spans="1:26" x14ac:dyDescent="0.25">
      <c r="A479" s="12">
        <v>1910.03</v>
      </c>
      <c r="B479" s="13">
        <v>9.9600000000000009</v>
      </c>
      <c r="C479" s="14">
        <v>0.44750000000000001</v>
      </c>
      <c r="D479" s="13">
        <v>0.75249999999999995</v>
      </c>
      <c r="E479" s="13">
        <v>10.08541488</v>
      </c>
      <c r="F479" s="14">
        <f t="shared" si="101"/>
        <v>1910.2083333332978</v>
      </c>
      <c r="G479" s="15">
        <f>G477*10/12+G489*2/12</f>
        <v>3.9216666666666669</v>
      </c>
      <c r="H479" s="14">
        <f t="shared" si="98"/>
        <v>300.91097253898994</v>
      </c>
      <c r="I479" s="14">
        <f t="shared" si="99"/>
        <v>13.519845402730724</v>
      </c>
      <c r="J479" s="16">
        <f t="shared" si="102"/>
        <v>2121.3980674899135</v>
      </c>
      <c r="K479" s="14">
        <f t="shared" si="103"/>
        <v>22.734488638111436</v>
      </c>
      <c r="L479" s="16">
        <f t="shared" si="100"/>
        <v>160.27630981788752</v>
      </c>
      <c r="M479" s="35">
        <f t="shared" si="92"/>
        <v>14.050006965077818</v>
      </c>
      <c r="N479" s="17"/>
      <c r="O479" s="18">
        <f t="shared" si="93"/>
        <v>17.435730474563606</v>
      </c>
      <c r="P479" s="18"/>
      <c r="Q479" s="37">
        <f t="shared" si="94"/>
        <v>5.5492369388224778E-2</v>
      </c>
      <c r="R479" s="15">
        <f t="shared" si="104"/>
        <v>1.0027895691897077</v>
      </c>
      <c r="S479" s="15">
        <f t="shared" si="105"/>
        <v>6.1625922316156796</v>
      </c>
      <c r="T479" s="21">
        <f t="shared" si="95"/>
        <v>-2.147638434197674E-2</v>
      </c>
      <c r="U479" s="21">
        <f t="shared" si="96"/>
        <v>-3.226284431330062E-2</v>
      </c>
      <c r="V479" s="21">
        <f t="shared" si="97"/>
        <v>1.0786459971323881E-2</v>
      </c>
      <c r="Y479" s="36"/>
      <c r="Z479" s="36"/>
    </row>
    <row r="480" spans="1:26" x14ac:dyDescent="0.25">
      <c r="A480" s="12">
        <v>1910.04</v>
      </c>
      <c r="B480" s="13">
        <v>9.7200000000000006</v>
      </c>
      <c r="C480" s="14">
        <v>0.45</v>
      </c>
      <c r="D480" s="13">
        <v>0.75</v>
      </c>
      <c r="E480" s="13">
        <v>10.180580170000001</v>
      </c>
      <c r="F480" s="14">
        <f t="shared" si="101"/>
        <v>1910.291666666631</v>
      </c>
      <c r="G480" s="15">
        <f>G477*9/12+G489*3/12</f>
        <v>3.9274999999999998</v>
      </c>
      <c r="H480" s="14">
        <f t="shared" si="98"/>
        <v>290.91505106236008</v>
      </c>
      <c r="I480" s="14">
        <f t="shared" si="99"/>
        <v>13.468289401035189</v>
      </c>
      <c r="J480" s="16">
        <f t="shared" si="102"/>
        <v>2058.8401573584761</v>
      </c>
      <c r="K480" s="14">
        <f t="shared" si="103"/>
        <v>22.447149001725315</v>
      </c>
      <c r="L480" s="16">
        <f t="shared" si="100"/>
        <v>158.86112325296884</v>
      </c>
      <c r="M480" s="35">
        <f t="shared" si="92"/>
        <v>13.559883620820077</v>
      </c>
      <c r="N480" s="17"/>
      <c r="O480" s="18">
        <f t="shared" si="93"/>
        <v>16.832242284802891</v>
      </c>
      <c r="P480" s="18"/>
      <c r="Q480" s="37">
        <f t="shared" si="94"/>
        <v>5.8968363511062598E-2</v>
      </c>
      <c r="R480" s="15">
        <f t="shared" si="104"/>
        <v>1.0027945604628268</v>
      </c>
      <c r="S480" s="15">
        <f t="shared" si="105"/>
        <v>6.122016279113776</v>
      </c>
      <c r="T480" s="21">
        <f t="shared" si="95"/>
        <v>-2.1781476735930339E-2</v>
      </c>
      <c r="U480" s="21">
        <f t="shared" si="96"/>
        <v>-3.4198723678286691E-2</v>
      </c>
      <c r="V480" s="21">
        <f t="shared" si="97"/>
        <v>1.2417246942356353E-2</v>
      </c>
      <c r="Y480" s="36"/>
      <c r="Z480" s="36"/>
    </row>
    <row r="481" spans="1:26" x14ac:dyDescent="0.25">
      <c r="A481" s="12">
        <v>1910.05</v>
      </c>
      <c r="B481" s="13">
        <v>9.56</v>
      </c>
      <c r="C481" s="14">
        <v>0.45250000000000001</v>
      </c>
      <c r="D481" s="13">
        <v>0.74750000000000005</v>
      </c>
      <c r="E481" s="13">
        <v>9.9903305790000001</v>
      </c>
      <c r="F481" s="14">
        <f t="shared" si="101"/>
        <v>1910.3749999999643</v>
      </c>
      <c r="G481" s="15">
        <f>G477*8/12+G489*4/12</f>
        <v>3.9333333333333336</v>
      </c>
      <c r="H481" s="14">
        <f t="shared" si="98"/>
        <v>291.57513627457718</v>
      </c>
      <c r="I481" s="14">
        <f t="shared" si="99"/>
        <v>13.801019787055038</v>
      </c>
      <c r="J481" s="16">
        <f t="shared" si="102"/>
        <v>2071.6509455058135</v>
      </c>
      <c r="K481" s="14">
        <f t="shared" si="103"/>
        <v>22.798369703477661</v>
      </c>
      <c r="L481" s="16">
        <f t="shared" si="100"/>
        <v>161.98316754870248</v>
      </c>
      <c r="M481" s="35">
        <f t="shared" si="92"/>
        <v>13.568792287251448</v>
      </c>
      <c r="N481" s="17"/>
      <c r="O481" s="18">
        <f t="shared" si="93"/>
        <v>16.849954664554478</v>
      </c>
      <c r="P481" s="18"/>
      <c r="Q481" s="37">
        <f t="shared" si="94"/>
        <v>5.9397879275674519E-2</v>
      </c>
      <c r="R481" s="15">
        <f t="shared" si="104"/>
        <v>1.0027995516867598</v>
      </c>
      <c r="S481" s="15">
        <f t="shared" si="105"/>
        <v>6.2560342634895605</v>
      </c>
      <c r="T481" s="21">
        <f t="shared" si="95"/>
        <v>-2.9609238270533189E-2</v>
      </c>
      <c r="U481" s="21">
        <f t="shared" si="96"/>
        <v>-3.7375270968179275E-2</v>
      </c>
      <c r="V481" s="21">
        <f t="shared" si="97"/>
        <v>7.7660326976460858E-3</v>
      </c>
      <c r="Y481" s="36"/>
      <c r="Z481" s="36"/>
    </row>
    <row r="482" spans="1:26" x14ac:dyDescent="0.25">
      <c r="A482" s="12">
        <v>1910.06</v>
      </c>
      <c r="B482" s="13">
        <v>9.1</v>
      </c>
      <c r="C482" s="14">
        <v>0.45500000000000002</v>
      </c>
      <c r="D482" s="13">
        <v>0.745</v>
      </c>
      <c r="E482" s="13">
        <v>9.8951652889999995</v>
      </c>
      <c r="F482" s="14">
        <f t="shared" si="101"/>
        <v>1910.4583333332976</v>
      </c>
      <c r="G482" s="15">
        <f>G477*7/12+G489*5/12</f>
        <v>3.9391666666666665</v>
      </c>
      <c r="H482" s="14">
        <f t="shared" si="98"/>
        <v>280.21462189038533</v>
      </c>
      <c r="I482" s="14">
        <f t="shared" si="99"/>
        <v>14.010731094519267</v>
      </c>
      <c r="J482" s="16">
        <f t="shared" si="102"/>
        <v>1999.2296754963829</v>
      </c>
      <c r="K482" s="14">
        <f t="shared" si="103"/>
        <v>22.940647616300776</v>
      </c>
      <c r="L482" s="16">
        <f t="shared" si="100"/>
        <v>163.67319870822035</v>
      </c>
      <c r="M482" s="35">
        <f t="shared" si="92"/>
        <v>13.019657302315931</v>
      </c>
      <c r="N482" s="17"/>
      <c r="O482" s="18">
        <f t="shared" si="93"/>
        <v>16.176908272404535</v>
      </c>
      <c r="P482" s="18"/>
      <c r="Q482" s="37">
        <f t="shared" si="94"/>
        <v>6.2724664562796434E-2</v>
      </c>
      <c r="R482" s="15">
        <f t="shared" si="104"/>
        <v>1.0028045428615282</v>
      </c>
      <c r="S482" s="15">
        <f t="shared" si="105"/>
        <v>6.3338832790504309</v>
      </c>
      <c r="T482" s="21">
        <f t="shared" si="95"/>
        <v>-2.8729672024374819E-2</v>
      </c>
      <c r="U482" s="21">
        <f t="shared" si="96"/>
        <v>-3.9628615463258243E-2</v>
      </c>
      <c r="V482" s="21">
        <f t="shared" si="97"/>
        <v>1.0898943438883424E-2</v>
      </c>
      <c r="Y482" s="36"/>
      <c r="Z482" s="36"/>
    </row>
    <row r="483" spans="1:26" x14ac:dyDescent="0.25">
      <c r="A483" s="12">
        <v>1910.07</v>
      </c>
      <c r="B483" s="13">
        <v>8.64</v>
      </c>
      <c r="C483" s="14">
        <v>0.45750000000000002</v>
      </c>
      <c r="D483" s="13">
        <v>0.74250000000000005</v>
      </c>
      <c r="E483" s="13">
        <v>9.8951652889999995</v>
      </c>
      <c r="F483" s="14">
        <f t="shared" si="101"/>
        <v>1910.5416666666308</v>
      </c>
      <c r="G483" s="15">
        <f>G477*6/12+G489*6/12</f>
        <v>3.9450000000000003</v>
      </c>
      <c r="H483" s="14">
        <f t="shared" si="98"/>
        <v>266.04992671790433</v>
      </c>
      <c r="I483" s="14">
        <f t="shared" si="99"/>
        <v>14.087713133500143</v>
      </c>
      <c r="J483" s="16">
        <f t="shared" si="102"/>
        <v>1906.5456074359395</v>
      </c>
      <c r="K483" s="14">
        <f t="shared" si="103"/>
        <v>22.863665577319903</v>
      </c>
      <c r="L483" s="16">
        <f t="shared" si="100"/>
        <v>163.84376313902604</v>
      </c>
      <c r="M483" s="35">
        <f t="shared" si="92"/>
        <v>12.342581259985216</v>
      </c>
      <c r="N483" s="17"/>
      <c r="O483" s="18">
        <f t="shared" si="93"/>
        <v>15.347332499645296</v>
      </c>
      <c r="P483" s="18"/>
      <c r="Q483" s="37">
        <f t="shared" si="94"/>
        <v>6.5622385013548029E-2</v>
      </c>
      <c r="R483" s="15">
        <f t="shared" si="104"/>
        <v>1.0028095339871532</v>
      </c>
      <c r="S483" s="15">
        <f t="shared" si="105"/>
        <v>6.3516469261864446</v>
      </c>
      <c r="T483" s="21">
        <f t="shared" si="95"/>
        <v>-2.323161969965748E-2</v>
      </c>
      <c r="U483" s="21">
        <f t="shared" si="96"/>
        <v>-3.9110493662960266E-2</v>
      </c>
      <c r="V483" s="21">
        <f t="shared" si="97"/>
        <v>1.5878873963302786E-2</v>
      </c>
      <c r="Y483" s="36"/>
      <c r="Z483" s="36"/>
    </row>
    <row r="484" spans="1:26" x14ac:dyDescent="0.25">
      <c r="A484" s="12">
        <v>1910.08</v>
      </c>
      <c r="B484" s="13">
        <v>8.85</v>
      </c>
      <c r="C484" s="14">
        <v>0.46</v>
      </c>
      <c r="D484" s="13">
        <v>0.74</v>
      </c>
      <c r="E484" s="13">
        <v>9.8000000000000007</v>
      </c>
      <c r="F484" s="14">
        <f t="shared" si="101"/>
        <v>1910.6249999999641</v>
      </c>
      <c r="G484" s="15">
        <f>G477*5/12+G489*7/12</f>
        <v>3.9508333333333336</v>
      </c>
      <c r="H484" s="14">
        <f t="shared" si="98"/>
        <v>275.16275510204082</v>
      </c>
      <c r="I484" s="14">
        <f t="shared" si="99"/>
        <v>14.302244897959186</v>
      </c>
      <c r="J484" s="16">
        <f t="shared" si="102"/>
        <v>1980.3901924918889</v>
      </c>
      <c r="K484" s="14">
        <f t="shared" si="103"/>
        <v>23.007959183673471</v>
      </c>
      <c r="L484" s="16">
        <f t="shared" si="100"/>
        <v>165.59194829875682</v>
      </c>
      <c r="M484" s="35">
        <f t="shared" si="92"/>
        <v>12.74505515088625</v>
      </c>
      <c r="N484" s="17"/>
      <c r="O484" s="18">
        <f t="shared" si="93"/>
        <v>15.858955310848538</v>
      </c>
      <c r="P484" s="18"/>
      <c r="Q484" s="37">
        <f t="shared" si="94"/>
        <v>6.3272493374758348E-2</v>
      </c>
      <c r="R484" s="15">
        <f t="shared" si="104"/>
        <v>1.002814525063656</v>
      </c>
      <c r="S484" s="15">
        <f t="shared" si="105"/>
        <v>6.4313445998059047</v>
      </c>
      <c r="T484" s="21">
        <f t="shared" si="95"/>
        <v>-2.7908749373704911E-2</v>
      </c>
      <c r="U484" s="21">
        <f t="shared" si="96"/>
        <v>-3.7642164421283653E-2</v>
      </c>
      <c r="V484" s="21">
        <f t="shared" si="97"/>
        <v>9.7334150475787418E-3</v>
      </c>
      <c r="Y484" s="36"/>
      <c r="Z484" s="36"/>
    </row>
    <row r="485" spans="1:26" x14ac:dyDescent="0.25">
      <c r="A485" s="12">
        <v>1910.09</v>
      </c>
      <c r="B485" s="13">
        <v>8.91</v>
      </c>
      <c r="C485" s="14">
        <v>0.46250000000000002</v>
      </c>
      <c r="D485" s="13">
        <v>0.73750000000000004</v>
      </c>
      <c r="E485" s="13">
        <v>9.7048347110000002</v>
      </c>
      <c r="F485" s="14">
        <f t="shared" si="101"/>
        <v>1910.7083333332973</v>
      </c>
      <c r="G485" s="15">
        <f>G477*4/12+G489*8/12</f>
        <v>3.956666666666667</v>
      </c>
      <c r="H485" s="14">
        <f t="shared" si="98"/>
        <v>279.74479533616454</v>
      </c>
      <c r="I485" s="14">
        <f t="shared" si="99"/>
        <v>14.520984045227397</v>
      </c>
      <c r="J485" s="16">
        <f t="shared" si="102"/>
        <v>2022.0770191461108</v>
      </c>
      <c r="K485" s="14">
        <f t="shared" si="103"/>
        <v>23.155082666713959</v>
      </c>
      <c r="L485" s="16">
        <f t="shared" si="100"/>
        <v>167.37169490687506</v>
      </c>
      <c r="M485" s="35">
        <f t="shared" si="92"/>
        <v>12.937161101070846</v>
      </c>
      <c r="N485" s="17"/>
      <c r="O485" s="18">
        <f t="shared" si="93"/>
        <v>16.108720433280794</v>
      </c>
      <c r="P485" s="18"/>
      <c r="Q485" s="37">
        <f t="shared" si="94"/>
        <v>5.9795105936958456E-2</v>
      </c>
      <c r="R485" s="15">
        <f t="shared" si="104"/>
        <v>1.0028195160910582</v>
      </c>
      <c r="S485" s="15">
        <f t="shared" si="105"/>
        <v>6.5126888329211914</v>
      </c>
      <c r="T485" s="21">
        <f t="shared" si="95"/>
        <v>-2.4558461455944203E-2</v>
      </c>
      <c r="U485" s="21">
        <f t="shared" si="96"/>
        <v>-3.7090077978878422E-2</v>
      </c>
      <c r="V485" s="21">
        <f t="shared" si="97"/>
        <v>1.2531616522934219E-2</v>
      </c>
      <c r="Y485" s="36"/>
      <c r="Z485" s="36"/>
    </row>
    <row r="486" spans="1:26" x14ac:dyDescent="0.25">
      <c r="A486" s="12">
        <v>1910.1</v>
      </c>
      <c r="B486" s="13">
        <v>9.32</v>
      </c>
      <c r="C486" s="14">
        <v>0.46500000000000002</v>
      </c>
      <c r="D486" s="13">
        <v>0.73499999999999999</v>
      </c>
      <c r="E486" s="13">
        <v>9.4194198349999994</v>
      </c>
      <c r="F486" s="14">
        <f t="shared" si="101"/>
        <v>1910.7916666666306</v>
      </c>
      <c r="G486" s="15">
        <f>G477*3/12+G489*9/12</f>
        <v>3.9624999999999999</v>
      </c>
      <c r="H486" s="14">
        <f t="shared" si="98"/>
        <v>301.48396076880044</v>
      </c>
      <c r="I486" s="14">
        <f t="shared" si="99"/>
        <v>15.041849973979849</v>
      </c>
      <c r="J486" s="16">
        <f t="shared" si="102"/>
        <v>2188.2746245172175</v>
      </c>
      <c r="K486" s="14">
        <f t="shared" si="103"/>
        <v>23.775827378226214</v>
      </c>
      <c r="L486" s="16">
        <f t="shared" si="100"/>
        <v>172.57315976611102</v>
      </c>
      <c r="M486" s="35">
        <f t="shared" si="92"/>
        <v>13.918866656445811</v>
      </c>
      <c r="N486" s="17"/>
      <c r="O486" s="18">
        <f t="shared" si="93"/>
        <v>17.33982390858317</v>
      </c>
      <c r="P486" s="18"/>
      <c r="Q486" s="37">
        <f t="shared" si="94"/>
        <v>5.2489764947584554E-2</v>
      </c>
      <c r="R486" s="15">
        <f t="shared" si="104"/>
        <v>1.0028245070693811</v>
      </c>
      <c r="S486" s="15">
        <f t="shared" si="105"/>
        <v>6.7289467988774678</v>
      </c>
      <c r="T486" s="21">
        <f t="shared" si="95"/>
        <v>-3.1100384277508608E-2</v>
      </c>
      <c r="U486" s="21">
        <f t="shared" si="96"/>
        <v>-3.9420356493717557E-2</v>
      </c>
      <c r="V486" s="21">
        <f t="shared" si="97"/>
        <v>8.3199722162089484E-3</v>
      </c>
      <c r="Y486" s="36"/>
      <c r="Z486" s="36"/>
    </row>
    <row r="487" spans="1:26" x14ac:dyDescent="0.25">
      <c r="A487" s="12">
        <v>1910.11</v>
      </c>
      <c r="B487" s="13">
        <v>9.31</v>
      </c>
      <c r="C487" s="14">
        <v>0.46750000000000003</v>
      </c>
      <c r="D487" s="13">
        <v>0.73250000000000004</v>
      </c>
      <c r="E487" s="13">
        <v>9.229089256</v>
      </c>
      <c r="F487" s="14">
        <f t="shared" si="101"/>
        <v>1910.8749999999638</v>
      </c>
      <c r="G487" s="15">
        <f>G477*2/12+G489*10/12</f>
        <v>3.9683333333333333</v>
      </c>
      <c r="H487" s="14">
        <f t="shared" si="98"/>
        <v>307.37128239991534</v>
      </c>
      <c r="I487" s="14">
        <f t="shared" si="99"/>
        <v>15.43459447067244</v>
      </c>
      <c r="J487" s="16">
        <f t="shared" si="102"/>
        <v>2240.3426376105199</v>
      </c>
      <c r="K487" s="14">
        <f t="shared" si="103"/>
        <v>24.183615935331684</v>
      </c>
      <c r="L487" s="16">
        <f t="shared" si="100"/>
        <v>176.26755983348076</v>
      </c>
      <c r="M487" s="35">
        <f t="shared" si="92"/>
        <v>14.164523175780349</v>
      </c>
      <c r="N487" s="17"/>
      <c r="O487" s="18">
        <f t="shared" si="93"/>
        <v>17.653921691005714</v>
      </c>
      <c r="P487" s="18"/>
      <c r="Q487" s="37">
        <f t="shared" si="94"/>
        <v>4.9104853476430482E-2</v>
      </c>
      <c r="R487" s="15">
        <f t="shared" si="104"/>
        <v>1.0028294979986456</v>
      </c>
      <c r="S487" s="15">
        <f t="shared" si="105"/>
        <v>6.8871151073325532</v>
      </c>
      <c r="T487" s="21">
        <f t="shared" si="95"/>
        <v>-3.7367043454424098E-2</v>
      </c>
      <c r="U487" s="21">
        <f t="shared" si="96"/>
        <v>-4.0837434525953231E-2</v>
      </c>
      <c r="V487" s="21">
        <f t="shared" si="97"/>
        <v>3.4703910715291331E-3</v>
      </c>
      <c r="Y487" s="36"/>
      <c r="Z487" s="36"/>
    </row>
    <row r="488" spans="1:26" x14ac:dyDescent="0.25">
      <c r="A488" s="12">
        <v>1910.12</v>
      </c>
      <c r="B488" s="13">
        <v>9.0500000000000007</v>
      </c>
      <c r="C488" s="14">
        <v>0.47</v>
      </c>
      <c r="D488" s="13">
        <v>0.73</v>
      </c>
      <c r="E488" s="13">
        <v>9.229089256</v>
      </c>
      <c r="F488" s="14">
        <f t="shared" si="101"/>
        <v>1910.9583333332971</v>
      </c>
      <c r="G488" s="15">
        <f>G477*1/12+G489*11/12</f>
        <v>3.9741666666666666</v>
      </c>
      <c r="H488" s="14">
        <f t="shared" si="98"/>
        <v>298.7873368119478</v>
      </c>
      <c r="I488" s="14">
        <f t="shared" si="99"/>
        <v>15.517132409018279</v>
      </c>
      <c r="J488" s="16">
        <f t="shared" si="102"/>
        <v>2187.2016781612911</v>
      </c>
      <c r="K488" s="14">
        <f t="shared" si="103"/>
        <v>24.101077996985843</v>
      </c>
      <c r="L488" s="16">
        <f t="shared" si="100"/>
        <v>176.42621271356271</v>
      </c>
      <c r="M488" s="35">
        <f t="shared" si="92"/>
        <v>13.741478417781545</v>
      </c>
      <c r="N488" s="17"/>
      <c r="O488" s="18">
        <f t="shared" si="93"/>
        <v>17.136316385812243</v>
      </c>
      <c r="P488" s="18"/>
      <c r="Q488" s="37">
        <f t="shared" si="94"/>
        <v>5.2485548384874438E-2</v>
      </c>
      <c r="R488" s="15">
        <f t="shared" si="104"/>
        <v>1.0028344888788736</v>
      </c>
      <c r="S488" s="15">
        <f t="shared" si="105"/>
        <v>6.9066021857451929</v>
      </c>
      <c r="T488" s="21">
        <f t="shared" si="95"/>
        <v>-4.151708031343182E-2</v>
      </c>
      <c r="U488" s="21">
        <f t="shared" si="96"/>
        <v>-3.8818705303104939E-2</v>
      </c>
      <c r="V488" s="21">
        <f t="shared" si="97"/>
        <v>-2.6983750103268811E-3</v>
      </c>
      <c r="Y488" s="36"/>
      <c r="Z488" s="36"/>
    </row>
    <row r="489" spans="1:26" x14ac:dyDescent="0.25">
      <c r="A489" s="12">
        <v>1911.01</v>
      </c>
      <c r="B489" s="13">
        <v>9.27</v>
      </c>
      <c r="C489" s="14">
        <v>0.47</v>
      </c>
      <c r="D489" s="13">
        <v>0.71830000000000005</v>
      </c>
      <c r="E489" s="13">
        <v>9.229089256</v>
      </c>
      <c r="F489" s="14">
        <f t="shared" si="101"/>
        <v>1911.0416666666304</v>
      </c>
      <c r="G489" s="15">
        <v>3.98</v>
      </c>
      <c r="H489" s="14">
        <f t="shared" si="98"/>
        <v>306.05067538638184</v>
      </c>
      <c r="I489" s="14">
        <f t="shared" si="99"/>
        <v>15.517132409018279</v>
      </c>
      <c r="J489" s="16">
        <f t="shared" si="102"/>
        <v>2249.8370116703295</v>
      </c>
      <c r="K489" s="14">
        <f t="shared" si="103"/>
        <v>23.714800445527302</v>
      </c>
      <c r="L489" s="16">
        <f t="shared" si="100"/>
        <v>174.33203079641834</v>
      </c>
      <c r="M489" s="35">
        <f t="shared" si="92"/>
        <v>14.049215181401207</v>
      </c>
      <c r="N489" s="17"/>
      <c r="O489" s="18">
        <f t="shared" si="93"/>
        <v>17.527975125717898</v>
      </c>
      <c r="P489" s="18"/>
      <c r="Q489" s="37">
        <f t="shared" si="94"/>
        <v>4.956762270364154E-2</v>
      </c>
      <c r="R489" s="15">
        <f t="shared" si="104"/>
        <v>1.0031121262053728</v>
      </c>
      <c r="S489" s="15">
        <f t="shared" si="105"/>
        <v>6.9261788728314917</v>
      </c>
      <c r="T489" s="21">
        <f t="shared" si="95"/>
        <v>-3.7519546179585306E-2</v>
      </c>
      <c r="U489" s="21">
        <f t="shared" si="96"/>
        <v>-3.6754414872576135E-2</v>
      </c>
      <c r="V489" s="21">
        <f t="shared" si="97"/>
        <v>-7.6513130700917031E-4</v>
      </c>
      <c r="Y489" s="36"/>
      <c r="Z489" s="36"/>
    </row>
    <row r="490" spans="1:26" x14ac:dyDescent="0.25">
      <c r="A490" s="12">
        <v>1911.02</v>
      </c>
      <c r="B490" s="13">
        <v>9.43</v>
      </c>
      <c r="C490" s="14">
        <v>0.47</v>
      </c>
      <c r="D490" s="13">
        <v>0.70669999999999999</v>
      </c>
      <c r="E490" s="13">
        <v>8.9436743799999991</v>
      </c>
      <c r="F490" s="14">
        <f t="shared" si="101"/>
        <v>1911.1249999999636</v>
      </c>
      <c r="G490" s="15">
        <f>G489*11/12+G501*1/12</f>
        <v>3.9824999999999999</v>
      </c>
      <c r="H490" s="14">
        <f t="shared" si="98"/>
        <v>321.26851648639746</v>
      </c>
      <c r="I490" s="14">
        <f t="shared" si="99"/>
        <v>16.012322666872407</v>
      </c>
      <c r="J490" s="16">
        <f t="shared" si="102"/>
        <v>2371.5154072903142</v>
      </c>
      <c r="K490" s="14">
        <f t="shared" si="103"/>
        <v>24.076400912082406</v>
      </c>
      <c r="L490" s="16">
        <f t="shared" si="100"/>
        <v>177.72533810520309</v>
      </c>
      <c r="M490" s="35">
        <f t="shared" si="92"/>
        <v>14.721488469928307</v>
      </c>
      <c r="N490" s="17"/>
      <c r="O490" s="18">
        <f t="shared" si="93"/>
        <v>18.374592785196668</v>
      </c>
      <c r="P490" s="18"/>
      <c r="Q490" s="37">
        <f t="shared" si="94"/>
        <v>4.4360278841051662E-2</v>
      </c>
      <c r="R490" s="15">
        <f t="shared" si="104"/>
        <v>1.0031142333635612</v>
      </c>
      <c r="S490" s="15">
        <f t="shared" si="105"/>
        <v>7.1694534743295701</v>
      </c>
      <c r="T490" s="21">
        <f t="shared" si="95"/>
        <v>-3.9609309376002821E-2</v>
      </c>
      <c r="U490" s="21">
        <f t="shared" si="96"/>
        <v>-3.6089686175194036E-2</v>
      </c>
      <c r="V490" s="21">
        <f t="shared" si="97"/>
        <v>-3.5196232008087858E-3</v>
      </c>
      <c r="Y490" s="36"/>
      <c r="Z490" s="36"/>
    </row>
    <row r="491" spans="1:26" x14ac:dyDescent="0.25">
      <c r="A491" s="12">
        <v>1911.03</v>
      </c>
      <c r="B491" s="13">
        <v>9.32</v>
      </c>
      <c r="C491" s="14">
        <v>0.47</v>
      </c>
      <c r="D491" s="13">
        <v>0.69499999999999995</v>
      </c>
      <c r="E491" s="13">
        <v>9.0388396689999997</v>
      </c>
      <c r="F491" s="14">
        <f t="shared" si="101"/>
        <v>1911.2083333332969</v>
      </c>
      <c r="G491" s="15">
        <f>G489*10/12+G501*2/12</f>
        <v>3.9849999999999999</v>
      </c>
      <c r="H491" s="14">
        <f t="shared" si="98"/>
        <v>314.17793699112917</v>
      </c>
      <c r="I491" s="14">
        <f t="shared" si="99"/>
        <v>15.843737165861659</v>
      </c>
      <c r="J491" s="16">
        <f t="shared" si="102"/>
        <v>2328.9208830291732</v>
      </c>
      <c r="K491" s="14">
        <f t="shared" si="103"/>
        <v>23.428504958029478</v>
      </c>
      <c r="L491" s="16">
        <f t="shared" si="100"/>
        <v>173.66952936751878</v>
      </c>
      <c r="M491" s="35">
        <f t="shared" si="92"/>
        <v>14.370623221979534</v>
      </c>
      <c r="N491" s="17"/>
      <c r="O491" s="18">
        <f t="shared" si="93"/>
        <v>17.944211955514476</v>
      </c>
      <c r="P491" s="18"/>
      <c r="Q491" s="37">
        <f t="shared" si="94"/>
        <v>4.7069976401038299E-2</v>
      </c>
      <c r="R491" s="15">
        <f t="shared" si="104"/>
        <v>1.0031163405178931</v>
      </c>
      <c r="S491" s="15">
        <f t="shared" si="105"/>
        <v>7.1160622680957433</v>
      </c>
      <c r="T491" s="21">
        <f t="shared" si="95"/>
        <v>-3.9248597113910377E-2</v>
      </c>
      <c r="U491" s="21">
        <f t="shared" si="96"/>
        <v>-3.3945796918963711E-2</v>
      </c>
      <c r="V491" s="21">
        <f t="shared" si="97"/>
        <v>-5.3028001949466663E-3</v>
      </c>
      <c r="Y491" s="36"/>
      <c r="Z491" s="36"/>
    </row>
    <row r="492" spans="1:26" x14ac:dyDescent="0.25">
      <c r="A492" s="12">
        <v>1911.04</v>
      </c>
      <c r="B492" s="13">
        <v>9.2799999999999994</v>
      </c>
      <c r="C492" s="14">
        <v>0.47</v>
      </c>
      <c r="D492" s="13">
        <v>0.68330000000000002</v>
      </c>
      <c r="E492" s="13">
        <v>8.7534247930000006</v>
      </c>
      <c r="F492" s="14">
        <f t="shared" si="101"/>
        <v>1911.2916666666301</v>
      </c>
      <c r="G492" s="15">
        <f>G489*9/12+G501*3/12</f>
        <v>3.9874999999999998</v>
      </c>
      <c r="H492" s="14">
        <f t="shared" si="98"/>
        <v>323.02967888193979</v>
      </c>
      <c r="I492" s="14">
        <f t="shared" si="99"/>
        <v>16.360339339925826</v>
      </c>
      <c r="J492" s="16">
        <f t="shared" si="102"/>
        <v>2404.6428388642871</v>
      </c>
      <c r="K492" s="14">
        <f t="shared" si="103"/>
        <v>23.785148661641106</v>
      </c>
      <c r="L492" s="16">
        <f t="shared" si="100"/>
        <v>177.05737627111719</v>
      </c>
      <c r="M492" s="35">
        <f t="shared" si="92"/>
        <v>14.752935420329358</v>
      </c>
      <c r="N492" s="17"/>
      <c r="O492" s="18">
        <f t="shared" si="93"/>
        <v>18.430686396998272</v>
      </c>
      <c r="P492" s="18"/>
      <c r="Q492" s="37">
        <f t="shared" si="94"/>
        <v>4.3259160708309798E-2</v>
      </c>
      <c r="R492" s="15">
        <f t="shared" si="104"/>
        <v>1.0031184476683683</v>
      </c>
      <c r="S492" s="15">
        <f t="shared" si="105"/>
        <v>7.3709883173317348</v>
      </c>
      <c r="T492" s="21">
        <f t="shared" si="95"/>
        <v>-4.0278429128642768E-2</v>
      </c>
      <c r="U492" s="21">
        <f t="shared" si="96"/>
        <v>-3.5389425301738942E-2</v>
      </c>
      <c r="V492" s="21">
        <f t="shared" si="97"/>
        <v>-4.8890038269038261E-3</v>
      </c>
      <c r="Y492" s="36"/>
      <c r="Z492" s="36"/>
    </row>
    <row r="493" spans="1:26" x14ac:dyDescent="0.25">
      <c r="A493" s="12">
        <v>1911.05</v>
      </c>
      <c r="B493" s="13">
        <v>9.48</v>
      </c>
      <c r="C493" s="14">
        <v>0.47</v>
      </c>
      <c r="D493" s="13">
        <v>0.67169999999999996</v>
      </c>
      <c r="E493" s="13">
        <v>8.7534247930000006</v>
      </c>
      <c r="F493" s="14">
        <f t="shared" si="101"/>
        <v>1911.3749999999634</v>
      </c>
      <c r="G493" s="15">
        <f>G489*8/12+G501*4/12</f>
        <v>3.99</v>
      </c>
      <c r="H493" s="14">
        <f t="shared" si="98"/>
        <v>329.99152540956783</v>
      </c>
      <c r="I493" s="14">
        <f t="shared" si="99"/>
        <v>16.360339339925826</v>
      </c>
      <c r="J493" s="16">
        <f t="shared" si="102"/>
        <v>2466.6159436374596</v>
      </c>
      <c r="K493" s="14">
        <f t="shared" si="103"/>
        <v>23.381361563038681</v>
      </c>
      <c r="L493" s="16">
        <f t="shared" si="100"/>
        <v>174.77066765203392</v>
      </c>
      <c r="M493" s="35">
        <f t="shared" si="92"/>
        <v>15.047660591685043</v>
      </c>
      <c r="N493" s="17"/>
      <c r="O493" s="18">
        <f t="shared" si="93"/>
        <v>18.805342832580813</v>
      </c>
      <c r="P493" s="18"/>
      <c r="Q493" s="37">
        <f t="shared" si="94"/>
        <v>4.1906552892054874E-2</v>
      </c>
      <c r="R493" s="15">
        <f t="shared" si="104"/>
        <v>1.0031205548149882</v>
      </c>
      <c r="S493" s="15">
        <f t="shared" si="105"/>
        <v>7.3939743586634883</v>
      </c>
      <c r="T493" s="21">
        <f t="shared" si="95"/>
        <v>-3.7149546920214549E-2</v>
      </c>
      <c r="U493" s="21">
        <f t="shared" si="96"/>
        <v>-3.264137087186314E-2</v>
      </c>
      <c r="V493" s="21">
        <f t="shared" si="97"/>
        <v>-4.5081760483514088E-3</v>
      </c>
      <c r="Y493" s="36"/>
      <c r="Z493" s="36"/>
    </row>
    <row r="494" spans="1:26" x14ac:dyDescent="0.25">
      <c r="A494" s="12">
        <v>1911.06</v>
      </c>
      <c r="B494" s="13">
        <v>9.67</v>
      </c>
      <c r="C494" s="14">
        <v>0.47</v>
      </c>
      <c r="D494" s="13">
        <v>0.66</v>
      </c>
      <c r="E494" s="13">
        <v>8.7534247930000006</v>
      </c>
      <c r="F494" s="14">
        <f t="shared" si="101"/>
        <v>1911.4583333332967</v>
      </c>
      <c r="G494" s="15">
        <f>G489*7/12+G501*5/12</f>
        <v>3.9924999999999997</v>
      </c>
      <c r="H494" s="14">
        <f t="shared" si="98"/>
        <v>336.60527961081442</v>
      </c>
      <c r="I494" s="14">
        <f t="shared" si="99"/>
        <v>16.360339339925826</v>
      </c>
      <c r="J494" s="16">
        <f t="shared" si="102"/>
        <v>2526.2431750457135</v>
      </c>
      <c r="K494" s="14">
        <f t="shared" si="103"/>
        <v>22.97409354117244</v>
      </c>
      <c r="L494" s="16">
        <f t="shared" si="100"/>
        <v>172.42197471873536</v>
      </c>
      <c r="M494" s="35">
        <f t="shared" si="92"/>
        <v>15.328355684719282</v>
      </c>
      <c r="N494" s="17"/>
      <c r="O494" s="18">
        <f t="shared" si="93"/>
        <v>19.161771874042582</v>
      </c>
      <c r="P494" s="18"/>
      <c r="Q494" s="37">
        <f t="shared" si="94"/>
        <v>4.0664609815320156E-2</v>
      </c>
      <c r="R494" s="15">
        <f t="shared" si="104"/>
        <v>1.0031226619577531</v>
      </c>
      <c r="S494" s="15">
        <f t="shared" si="105"/>
        <v>7.4170476609503142</v>
      </c>
      <c r="T494" s="21">
        <f t="shared" si="95"/>
        <v>-4.6302102945966483E-2</v>
      </c>
      <c r="U494" s="21">
        <f t="shared" si="96"/>
        <v>-3.1506404362893425E-2</v>
      </c>
      <c r="V494" s="21">
        <f t="shared" si="97"/>
        <v>-1.4795698583073058E-2</v>
      </c>
      <c r="Y494" s="36"/>
      <c r="Z494" s="36"/>
    </row>
    <row r="495" spans="1:26" x14ac:dyDescent="0.25">
      <c r="A495" s="12">
        <v>1911.07</v>
      </c>
      <c r="B495" s="13">
        <v>9.6300000000000008</v>
      </c>
      <c r="C495" s="14">
        <v>0.47</v>
      </c>
      <c r="D495" s="13">
        <v>0.64829999999999999</v>
      </c>
      <c r="E495" s="13">
        <v>8.8485090910000004</v>
      </c>
      <c r="F495" s="14">
        <f t="shared" si="101"/>
        <v>1911.5416666666299</v>
      </c>
      <c r="G495" s="15">
        <f>G489*6/12+G501*6/12</f>
        <v>3.9950000000000001</v>
      </c>
      <c r="H495" s="14">
        <f t="shared" si="98"/>
        <v>331.61077983007306</v>
      </c>
      <c r="I495" s="14">
        <f t="shared" si="99"/>
        <v>16.184534425766799</v>
      </c>
      <c r="J495" s="16">
        <f t="shared" si="102"/>
        <v>2498.8813091683219</v>
      </c>
      <c r="K495" s="14">
        <f t="shared" si="103"/>
        <v>22.324326953669402</v>
      </c>
      <c r="L495" s="16">
        <f t="shared" si="100"/>
        <v>168.22686944276458</v>
      </c>
      <c r="M495" s="35">
        <f t="shared" si="92"/>
        <v>15.083110578700269</v>
      </c>
      <c r="N495" s="17"/>
      <c r="O495" s="18">
        <f t="shared" si="93"/>
        <v>18.861627429791682</v>
      </c>
      <c r="P495" s="18"/>
      <c r="Q495" s="37">
        <f t="shared" si="94"/>
        <v>4.1520123743291004E-2</v>
      </c>
      <c r="R495" s="15">
        <f t="shared" si="104"/>
        <v>1.003124769096664</v>
      </c>
      <c r="S495" s="15">
        <f t="shared" si="105"/>
        <v>7.3602576092566814</v>
      </c>
      <c r="T495" s="21">
        <f t="shared" si="95"/>
        <v>-4.5511796698329055E-2</v>
      </c>
      <c r="U495" s="21">
        <f t="shared" si="96"/>
        <v>-3.0425216669317967E-2</v>
      </c>
      <c r="V495" s="21">
        <f t="shared" si="97"/>
        <v>-1.5086580029011087E-2</v>
      </c>
      <c r="Y495" s="36"/>
      <c r="Z495" s="36"/>
    </row>
    <row r="496" spans="1:26" x14ac:dyDescent="0.25">
      <c r="A496" s="12">
        <v>1911.08</v>
      </c>
      <c r="B496" s="13">
        <v>9.17</v>
      </c>
      <c r="C496" s="14">
        <v>0.47</v>
      </c>
      <c r="D496" s="13">
        <v>0.63670000000000004</v>
      </c>
      <c r="E496" s="13">
        <v>9.1340049590000003</v>
      </c>
      <c r="F496" s="14">
        <f t="shared" si="101"/>
        <v>1911.6249999999632</v>
      </c>
      <c r="G496" s="15">
        <f>G489*5/12+G501*7/12</f>
        <v>3.9975000000000001</v>
      </c>
      <c r="H496" s="14">
        <f t="shared" si="98"/>
        <v>305.90075356231262</v>
      </c>
      <c r="I496" s="14">
        <f t="shared" si="99"/>
        <v>15.678664577348627</v>
      </c>
      <c r="J496" s="16">
        <f t="shared" si="102"/>
        <v>2314.986873324307</v>
      </c>
      <c r="K496" s="14">
        <f t="shared" si="103"/>
        <v>21.239586673186963</v>
      </c>
      <c r="L496" s="16">
        <f t="shared" si="100"/>
        <v>160.73632957967135</v>
      </c>
      <c r="M496" s="35">
        <f t="shared" si="92"/>
        <v>13.899790665654447</v>
      </c>
      <c r="N496" s="17"/>
      <c r="O496" s="18">
        <f t="shared" si="93"/>
        <v>17.392599372771915</v>
      </c>
      <c r="P496" s="18"/>
      <c r="Q496" s="37">
        <f t="shared" si="94"/>
        <v>4.9103896459398839E-2</v>
      </c>
      <c r="R496" s="15">
        <f t="shared" si="104"/>
        <v>1.0031268762317218</v>
      </c>
      <c r="S496" s="15">
        <f t="shared" si="105"/>
        <v>7.1524828873148145</v>
      </c>
      <c r="T496" s="21">
        <f t="shared" si="95"/>
        <v>-3.8782683468645773E-2</v>
      </c>
      <c r="U496" s="21">
        <f t="shared" si="96"/>
        <v>-2.6759746446060495E-2</v>
      </c>
      <c r="V496" s="21">
        <f t="shared" si="97"/>
        <v>-1.2022937022585278E-2</v>
      </c>
      <c r="Y496" s="36"/>
      <c r="Z496" s="36"/>
    </row>
    <row r="497" spans="1:26" x14ac:dyDescent="0.25">
      <c r="A497" s="12">
        <v>1911.09</v>
      </c>
      <c r="B497" s="13">
        <v>8.67</v>
      </c>
      <c r="C497" s="14">
        <v>0.47</v>
      </c>
      <c r="D497" s="13">
        <v>0.625</v>
      </c>
      <c r="E497" s="13">
        <v>9.229089256</v>
      </c>
      <c r="F497" s="14">
        <f t="shared" si="101"/>
        <v>1911.7083333332964</v>
      </c>
      <c r="G497" s="15">
        <f>G489*4/12+G501*8/12</f>
        <v>4</v>
      </c>
      <c r="H497" s="14">
        <f t="shared" si="98"/>
        <v>286.24157018337979</v>
      </c>
      <c r="I497" s="14">
        <f t="shared" si="99"/>
        <v>15.517132409018279</v>
      </c>
      <c r="J497" s="16">
        <f t="shared" si="102"/>
        <v>2175.9965162204585</v>
      </c>
      <c r="K497" s="14">
        <f t="shared" si="103"/>
        <v>20.634484586460481</v>
      </c>
      <c r="L497" s="16">
        <f t="shared" si="100"/>
        <v>156.86249396052901</v>
      </c>
      <c r="M497" s="35">
        <f t="shared" si="92"/>
        <v>12.997953983252438</v>
      </c>
      <c r="N497" s="17"/>
      <c r="O497" s="18">
        <f t="shared" si="93"/>
        <v>16.279970359273157</v>
      </c>
      <c r="P497" s="18"/>
      <c r="Q497" s="37">
        <f t="shared" si="94"/>
        <v>5.3875847855920846E-2</v>
      </c>
      <c r="R497" s="15">
        <f t="shared" si="104"/>
        <v>1.0031289833629269</v>
      </c>
      <c r="S497" s="15">
        <f t="shared" si="105"/>
        <v>7.1009276987209171</v>
      </c>
      <c r="T497" s="21">
        <f t="shared" si="95"/>
        <v>-2.8760687778725869E-2</v>
      </c>
      <c r="U497" s="21">
        <f t="shared" si="96"/>
        <v>-2.4064280389012316E-2</v>
      </c>
      <c r="V497" s="21">
        <f t="shared" si="97"/>
        <v>-4.6964073897135528E-3</v>
      </c>
      <c r="Y497" s="36"/>
      <c r="Z497" s="36"/>
    </row>
    <row r="498" spans="1:26" x14ac:dyDescent="0.25">
      <c r="A498" s="12">
        <v>1911.1</v>
      </c>
      <c r="B498" s="13">
        <v>8.7200000000000006</v>
      </c>
      <c r="C498" s="14">
        <v>0.47</v>
      </c>
      <c r="D498" s="13">
        <v>0.61329999999999996</v>
      </c>
      <c r="E498" s="13">
        <v>9.229089256</v>
      </c>
      <c r="F498" s="14">
        <f t="shared" si="101"/>
        <v>1911.7916666666297</v>
      </c>
      <c r="G498" s="15">
        <f>G489*3/12+G501*9/12</f>
        <v>4.0024999999999995</v>
      </c>
      <c r="H498" s="14">
        <f t="shared" si="98"/>
        <v>287.89232895029664</v>
      </c>
      <c r="I498" s="14">
        <f t="shared" si="99"/>
        <v>15.517132409018279</v>
      </c>
      <c r="J498" s="16">
        <f t="shared" si="102"/>
        <v>2198.3755653588273</v>
      </c>
      <c r="K498" s="14">
        <f t="shared" si="103"/>
        <v>20.24820703500194</v>
      </c>
      <c r="L498" s="16">
        <f t="shared" si="100"/>
        <v>154.61740071497348</v>
      </c>
      <c r="M498" s="35">
        <f t="shared" si="92"/>
        <v>13.066472850619194</v>
      </c>
      <c r="N498" s="17"/>
      <c r="O498" s="18">
        <f t="shared" si="93"/>
        <v>16.382298462120712</v>
      </c>
      <c r="P498" s="18"/>
      <c r="Q498" s="37">
        <f t="shared" si="94"/>
        <v>5.3447409848813333E-2</v>
      </c>
      <c r="R498" s="15">
        <f t="shared" si="104"/>
        <v>1.0031310904902799</v>
      </c>
      <c r="S498" s="15">
        <f t="shared" si="105"/>
        <v>7.1231463833515605</v>
      </c>
      <c r="T498" s="21">
        <f t="shared" si="95"/>
        <v>-2.787649452727603E-2</v>
      </c>
      <c r="U498" s="21">
        <f t="shared" si="96"/>
        <v>-2.3488603821643195E-2</v>
      </c>
      <c r="V498" s="21">
        <f t="shared" si="97"/>
        <v>-4.3878907056328353E-3</v>
      </c>
      <c r="Y498" s="36"/>
      <c r="Z498" s="36"/>
    </row>
    <row r="499" spans="1:26" x14ac:dyDescent="0.25">
      <c r="A499" s="12">
        <v>1911.11</v>
      </c>
      <c r="B499" s="13">
        <v>9.07</v>
      </c>
      <c r="C499" s="14">
        <v>0.47</v>
      </c>
      <c r="D499" s="13">
        <v>0.60170000000000001</v>
      </c>
      <c r="E499" s="13">
        <v>9.1340049590000003</v>
      </c>
      <c r="F499" s="14">
        <f t="shared" si="101"/>
        <v>1911.8749999999629</v>
      </c>
      <c r="G499" s="15">
        <f>G489*2/12+G501*10/12</f>
        <v>4.0049999999999999</v>
      </c>
      <c r="H499" s="14">
        <f t="shared" si="98"/>
        <v>302.56486748202565</v>
      </c>
      <c r="I499" s="14">
        <f t="shared" si="99"/>
        <v>15.678664577348627</v>
      </c>
      <c r="J499" s="16">
        <f t="shared" si="102"/>
        <v>2320.3935772432706</v>
      </c>
      <c r="K499" s="14">
        <f t="shared" si="103"/>
        <v>20.07202654508653</v>
      </c>
      <c r="L499" s="16">
        <f t="shared" si="100"/>
        <v>153.93393775383416</v>
      </c>
      <c r="M499" s="35">
        <f t="shared" si="92"/>
        <v>13.727997586413094</v>
      </c>
      <c r="N499" s="17"/>
      <c r="O499" s="18">
        <f t="shared" si="93"/>
        <v>17.226467153366848</v>
      </c>
      <c r="P499" s="18"/>
      <c r="Q499" s="37">
        <f t="shared" si="94"/>
        <v>4.745119494291522E-2</v>
      </c>
      <c r="R499" s="15">
        <f t="shared" si="104"/>
        <v>1.0031331976137821</v>
      </c>
      <c r="S499" s="15">
        <f t="shared" si="105"/>
        <v>7.219833186184121</v>
      </c>
      <c r="T499" s="21">
        <f t="shared" si="95"/>
        <v>-2.6951141017773073E-2</v>
      </c>
      <c r="U499" s="21">
        <f t="shared" si="96"/>
        <v>-2.3368393912026275E-2</v>
      </c>
      <c r="V499" s="21">
        <f t="shared" si="97"/>
        <v>-3.5827471057467974E-3</v>
      </c>
      <c r="Y499" s="36"/>
      <c r="Z499" s="36"/>
    </row>
    <row r="500" spans="1:26" x14ac:dyDescent="0.25">
      <c r="A500" s="12">
        <v>1911.12</v>
      </c>
      <c r="B500" s="13">
        <v>9.11</v>
      </c>
      <c r="C500" s="14">
        <v>0.47</v>
      </c>
      <c r="D500" s="13">
        <v>0.59</v>
      </c>
      <c r="E500" s="13">
        <v>9.0388396689999997</v>
      </c>
      <c r="F500" s="14">
        <f t="shared" si="101"/>
        <v>1911.9583333332962</v>
      </c>
      <c r="G500" s="15">
        <f>G489*1/12+G501*11/12</f>
        <v>4.0075000000000003</v>
      </c>
      <c r="H500" s="14">
        <f t="shared" si="98"/>
        <v>307.09882038510585</v>
      </c>
      <c r="I500" s="14">
        <f t="shared" si="99"/>
        <v>15.843737165861659</v>
      </c>
      <c r="J500" s="16">
        <f t="shared" si="102"/>
        <v>2365.2903872137936</v>
      </c>
      <c r="K500" s="14">
        <f t="shared" si="103"/>
        <v>19.888946655017833</v>
      </c>
      <c r="L500" s="16">
        <f t="shared" si="100"/>
        <v>153.1856562520459</v>
      </c>
      <c r="M500" s="35">
        <f t="shared" si="92"/>
        <v>13.929258419578241</v>
      </c>
      <c r="N500" s="17"/>
      <c r="O500" s="18">
        <f t="shared" si="93"/>
        <v>17.494076442996054</v>
      </c>
      <c r="P500" s="18"/>
      <c r="Q500" s="37">
        <f t="shared" si="94"/>
        <v>4.4098435429173535E-2</v>
      </c>
      <c r="R500" s="15">
        <f t="shared" si="104"/>
        <v>1.0031353047334335</v>
      </c>
      <c r="S500" s="15">
        <f t="shared" si="105"/>
        <v>7.3187064239899442</v>
      </c>
      <c r="T500" s="21">
        <f t="shared" si="95"/>
        <v>-2.4356634205700112E-2</v>
      </c>
      <c r="U500" s="21">
        <f t="shared" si="96"/>
        <v>-2.3260362364417753E-2</v>
      </c>
      <c r="V500" s="21">
        <f t="shared" si="97"/>
        <v>-1.0962718412823591E-3</v>
      </c>
      <c r="Y500" s="36"/>
      <c r="Z500" s="36"/>
    </row>
    <row r="501" spans="1:26" x14ac:dyDescent="0.25">
      <c r="A501" s="12">
        <v>1912.01</v>
      </c>
      <c r="B501" s="13">
        <v>9.1199999999999992</v>
      </c>
      <c r="C501" s="14">
        <v>0.4708</v>
      </c>
      <c r="D501" s="13">
        <v>0.59919999999999995</v>
      </c>
      <c r="E501" s="13">
        <v>9.1340049590000003</v>
      </c>
      <c r="F501" s="14">
        <f t="shared" si="101"/>
        <v>1912.0416666666295</v>
      </c>
      <c r="G501" s="15">
        <v>4.01</v>
      </c>
      <c r="H501" s="14">
        <f t="shared" si="98"/>
        <v>304.23281052216907</v>
      </c>
      <c r="I501" s="14">
        <f t="shared" si="99"/>
        <v>15.705351665990923</v>
      </c>
      <c r="J501" s="16">
        <f t="shared" si="102"/>
        <v>2353.2965200163758</v>
      </c>
      <c r="K501" s="14">
        <f t="shared" si="103"/>
        <v>19.988629393079357</v>
      </c>
      <c r="L501" s="16">
        <f t="shared" si="100"/>
        <v>154.61570995546191</v>
      </c>
      <c r="M501" s="35">
        <f t="shared" si="92"/>
        <v>13.794952631845828</v>
      </c>
      <c r="N501" s="17"/>
      <c r="O501" s="18">
        <f t="shared" si="93"/>
        <v>17.340766146480281</v>
      </c>
      <c r="P501" s="18"/>
      <c r="Q501" s="37">
        <f t="shared" si="94"/>
        <v>4.7047640823835585E-2</v>
      </c>
      <c r="R501" s="15">
        <f t="shared" si="104"/>
        <v>1.0003506907546551</v>
      </c>
      <c r="S501" s="15">
        <f t="shared" si="105"/>
        <v>7.2651616517011313</v>
      </c>
      <c r="T501" s="21">
        <f t="shared" si="95"/>
        <v>-2.1191134802391542E-2</v>
      </c>
      <c r="U501" s="21">
        <f t="shared" si="96"/>
        <v>-1.9380715036719343E-2</v>
      </c>
      <c r="V501" s="21">
        <f t="shared" si="97"/>
        <v>-1.8104197656721999E-3</v>
      </c>
      <c r="Y501" s="36"/>
      <c r="Z501" s="36"/>
    </row>
    <row r="502" spans="1:26" x14ac:dyDescent="0.25">
      <c r="A502" s="12">
        <v>1912.02</v>
      </c>
      <c r="B502" s="13">
        <v>9.0399999999999991</v>
      </c>
      <c r="C502" s="14">
        <v>0.47170000000000001</v>
      </c>
      <c r="D502" s="13">
        <v>0.60829999999999995</v>
      </c>
      <c r="E502" s="13">
        <v>9.229089256</v>
      </c>
      <c r="F502" s="14">
        <f t="shared" si="101"/>
        <v>1912.1249999999627</v>
      </c>
      <c r="G502" s="15">
        <f>G501*11/12+G513*1/12</f>
        <v>4.0466666666666669</v>
      </c>
      <c r="H502" s="14">
        <f t="shared" si="98"/>
        <v>298.45718505856439</v>
      </c>
      <c r="I502" s="14">
        <f t="shared" si="99"/>
        <v>15.573258207093454</v>
      </c>
      <c r="J502" s="16">
        <f t="shared" si="102"/>
        <v>2318.6594994695342</v>
      </c>
      <c r="K502" s="14">
        <f t="shared" si="103"/>
        <v>20.083131158310255</v>
      </c>
      <c r="L502" s="16">
        <f t="shared" si="100"/>
        <v>156.02218733709265</v>
      </c>
      <c r="M502" s="35">
        <f t="shared" si="92"/>
        <v>13.5316343696866</v>
      </c>
      <c r="N502" s="17"/>
      <c r="O502" s="18">
        <f t="shared" si="93"/>
        <v>17.024470442136426</v>
      </c>
      <c r="P502" s="18"/>
      <c r="Q502" s="37">
        <f t="shared" si="94"/>
        <v>4.914293070284783E-2</v>
      </c>
      <c r="R502" s="15">
        <f t="shared" si="104"/>
        <v>1.0003863444173371</v>
      </c>
      <c r="S502" s="15">
        <f t="shared" si="105"/>
        <v>7.192832635983704</v>
      </c>
      <c r="T502" s="21">
        <f t="shared" si="95"/>
        <v>-1.7098368530148789E-2</v>
      </c>
      <c r="U502" s="21">
        <f t="shared" si="96"/>
        <v>-1.8087330716241246E-2</v>
      </c>
      <c r="V502" s="21">
        <f t="shared" si="97"/>
        <v>9.889621860924569E-4</v>
      </c>
      <c r="Y502" s="36"/>
      <c r="Z502" s="36"/>
    </row>
    <row r="503" spans="1:26" x14ac:dyDescent="0.25">
      <c r="A503" s="12">
        <v>1912.03</v>
      </c>
      <c r="B503" s="13">
        <v>9.3000000000000007</v>
      </c>
      <c r="C503" s="14">
        <v>0.47249999999999998</v>
      </c>
      <c r="D503" s="13">
        <v>0.61750000000000005</v>
      </c>
      <c r="E503" s="13">
        <v>9.4194198349999994</v>
      </c>
      <c r="F503" s="14">
        <f t="shared" si="101"/>
        <v>1912.208333333296</v>
      </c>
      <c r="G503" s="15">
        <f>G501*10/12+G513*2/12</f>
        <v>4.083333333333333</v>
      </c>
      <c r="H503" s="14">
        <f t="shared" si="98"/>
        <v>300.83699947959701</v>
      </c>
      <c r="I503" s="14">
        <f t="shared" si="99"/>
        <v>15.284460457431136</v>
      </c>
      <c r="J503" s="16">
        <f t="shared" si="102"/>
        <v>2347.0430265700697</v>
      </c>
      <c r="K503" s="14">
        <f t="shared" si="103"/>
        <v>19.974929804156037</v>
      </c>
      <c r="L503" s="16">
        <f t="shared" si="100"/>
        <v>155.83860955989439</v>
      </c>
      <c r="M503" s="35">
        <f t="shared" si="92"/>
        <v>13.639769173944172</v>
      </c>
      <c r="N503" s="17"/>
      <c r="O503" s="18">
        <f t="shared" si="93"/>
        <v>17.172513777043743</v>
      </c>
      <c r="P503" s="18"/>
      <c r="Q503" s="37">
        <f t="shared" si="94"/>
        <v>5.0265881303448695E-2</v>
      </c>
      <c r="R503" s="15">
        <f t="shared" si="104"/>
        <v>1.0004219860003025</v>
      </c>
      <c r="S503" s="15">
        <f t="shared" si="105"/>
        <v>7.0502156586546949</v>
      </c>
      <c r="T503" s="21">
        <f t="shared" si="95"/>
        <v>-1.2995211417227259E-2</v>
      </c>
      <c r="U503" s="21">
        <f t="shared" si="96"/>
        <v>-1.4633648542101474E-2</v>
      </c>
      <c r="V503" s="21">
        <f t="shared" si="97"/>
        <v>1.6384371248742147E-3</v>
      </c>
      <c r="Y503" s="36"/>
      <c r="Z503" s="36"/>
    </row>
    <row r="504" spans="1:26" x14ac:dyDescent="0.25">
      <c r="A504" s="12">
        <v>1912.04</v>
      </c>
      <c r="B504" s="13">
        <v>9.59</v>
      </c>
      <c r="C504" s="14">
        <v>0.4733</v>
      </c>
      <c r="D504" s="13">
        <v>0.62670000000000003</v>
      </c>
      <c r="E504" s="13">
        <v>9.7048347110000002</v>
      </c>
      <c r="F504" s="14">
        <f t="shared" si="101"/>
        <v>1912.2916666666292</v>
      </c>
      <c r="G504" s="15">
        <f>G501*9/12+G513*3/12</f>
        <v>4.12</v>
      </c>
      <c r="H504" s="14">
        <f t="shared" si="98"/>
        <v>301.09456647293126</v>
      </c>
      <c r="I504" s="14">
        <f t="shared" si="99"/>
        <v>14.860068645634867</v>
      </c>
      <c r="J504" s="16">
        <f t="shared" si="102"/>
        <v>2358.7136517338986</v>
      </c>
      <c r="K504" s="14">
        <f t="shared" si="103"/>
        <v>19.676325840311371</v>
      </c>
      <c r="L504" s="16">
        <f t="shared" si="100"/>
        <v>154.14033842978461</v>
      </c>
      <c r="M504" s="35">
        <f t="shared" si="92"/>
        <v>13.654392690553239</v>
      </c>
      <c r="N504" s="17"/>
      <c r="O504" s="18">
        <f t="shared" si="93"/>
        <v>17.200337051440428</v>
      </c>
      <c r="P504" s="18"/>
      <c r="Q504" s="37">
        <f t="shared" si="94"/>
        <v>5.1641620629539017E-2</v>
      </c>
      <c r="R504" s="15">
        <f t="shared" si="104"/>
        <v>1.0004576155364637</v>
      </c>
      <c r="S504" s="15">
        <f t="shared" si="105"/>
        <v>6.8457595454299085</v>
      </c>
      <c r="T504" s="21">
        <f t="shared" si="95"/>
        <v>-7.1727380939493601E-3</v>
      </c>
      <c r="U504" s="21">
        <f t="shared" si="96"/>
        <v>-1.1414869605843148E-2</v>
      </c>
      <c r="V504" s="21">
        <f t="shared" si="97"/>
        <v>4.2421315118937875E-3</v>
      </c>
      <c r="Y504" s="36"/>
      <c r="Z504" s="36"/>
    </row>
    <row r="505" spans="1:26" x14ac:dyDescent="0.25">
      <c r="A505" s="12">
        <v>1912.05</v>
      </c>
      <c r="B505" s="13">
        <v>9.58</v>
      </c>
      <c r="C505" s="14">
        <v>0.47420000000000001</v>
      </c>
      <c r="D505" s="13">
        <v>0.63580000000000003</v>
      </c>
      <c r="E505" s="13">
        <v>9.7048347110000002</v>
      </c>
      <c r="F505" s="14">
        <f t="shared" si="101"/>
        <v>1912.3749999999625</v>
      </c>
      <c r="G505" s="15">
        <f>G501*8/12+G513*4/12</f>
        <v>4.1566666666666663</v>
      </c>
      <c r="H505" s="14">
        <f t="shared" si="98"/>
        <v>300.78059925033176</v>
      </c>
      <c r="I505" s="14">
        <f t="shared" si="99"/>
        <v>14.888325695668824</v>
      </c>
      <c r="J505" s="16">
        <f t="shared" si="102"/>
        <v>2365.9734394941011</v>
      </c>
      <c r="K505" s="14">
        <f t="shared" si="103"/>
        <v>19.962036012876926</v>
      </c>
      <c r="L505" s="16">
        <f t="shared" si="100"/>
        <v>157.02358171506779</v>
      </c>
      <c r="M505" s="35">
        <f t="shared" si="92"/>
        <v>13.645500685612374</v>
      </c>
      <c r="N505" s="17"/>
      <c r="O505" s="18">
        <f t="shared" si="93"/>
        <v>17.198878723155371</v>
      </c>
      <c r="P505" s="18"/>
      <c r="Q505" s="37">
        <f t="shared" si="94"/>
        <v>5.0116700725255363E-2</v>
      </c>
      <c r="R505" s="15">
        <f t="shared" si="104"/>
        <v>1.0004932330586358</v>
      </c>
      <c r="S505" s="15">
        <f t="shared" si="105"/>
        <v>6.8488922713567915</v>
      </c>
      <c r="T505" s="21">
        <f t="shared" si="95"/>
        <v>-3.2084820167708195E-3</v>
      </c>
      <c r="U505" s="21">
        <f t="shared" si="96"/>
        <v>-1.1144897810831833E-2</v>
      </c>
      <c r="V505" s="21">
        <f t="shared" si="97"/>
        <v>7.9364157940610136E-3</v>
      </c>
      <c r="Y505" s="36"/>
      <c r="Z505" s="36"/>
    </row>
    <row r="506" spans="1:26" x14ac:dyDescent="0.25">
      <c r="A506" s="12">
        <v>1912.06</v>
      </c>
      <c r="B506" s="13">
        <v>9.58</v>
      </c>
      <c r="C506" s="14">
        <v>0.47499999999999998</v>
      </c>
      <c r="D506" s="13">
        <v>0.64500000000000002</v>
      </c>
      <c r="E506" s="13">
        <v>9.6096694209999995</v>
      </c>
      <c r="F506" s="14">
        <f t="shared" si="101"/>
        <v>1912.4583333332957</v>
      </c>
      <c r="G506" s="15">
        <f>G501*7/12+G513*5/12</f>
        <v>4.1933333333333334</v>
      </c>
      <c r="H506" s="14">
        <f t="shared" si="98"/>
        <v>303.75925249010709</v>
      </c>
      <c r="I506" s="14">
        <f t="shared" si="99"/>
        <v>15.061132038914497</v>
      </c>
      <c r="J506" s="16">
        <f t="shared" si="102"/>
        <v>2399.2765658929998</v>
      </c>
      <c r="K506" s="14">
        <f t="shared" si="103"/>
        <v>20.451431926526002</v>
      </c>
      <c r="L506" s="16">
        <f t="shared" si="100"/>
        <v>161.53793162849533</v>
      </c>
      <c r="M506" s="35">
        <f t="shared" si="92"/>
        <v>13.78541740450253</v>
      </c>
      <c r="N506" s="17"/>
      <c r="O506" s="18">
        <f t="shared" si="93"/>
        <v>17.384332578345738</v>
      </c>
      <c r="P506" s="18"/>
      <c r="Q506" s="37">
        <f t="shared" si="94"/>
        <v>4.6814057743688242E-2</v>
      </c>
      <c r="R506" s="15">
        <f t="shared" si="104"/>
        <v>1.0005288385995368</v>
      </c>
      <c r="S506" s="15">
        <f t="shared" si="105"/>
        <v>6.9201289281175127</v>
      </c>
      <c r="T506" s="21">
        <f t="shared" si="95"/>
        <v>-5.0636770243509543E-3</v>
      </c>
      <c r="U506" s="21">
        <f t="shared" si="96"/>
        <v>-1.1852190205361546E-2</v>
      </c>
      <c r="V506" s="21">
        <f t="shared" si="97"/>
        <v>6.7885131810105914E-3</v>
      </c>
      <c r="Y506" s="36"/>
      <c r="Z506" s="36"/>
    </row>
    <row r="507" spans="1:26" x14ac:dyDescent="0.25">
      <c r="A507" s="12">
        <v>1912.07</v>
      </c>
      <c r="B507" s="13">
        <v>9.59</v>
      </c>
      <c r="C507" s="14">
        <v>0.4758</v>
      </c>
      <c r="D507" s="13">
        <v>0.6542</v>
      </c>
      <c r="E507" s="13">
        <v>9.6096694209999995</v>
      </c>
      <c r="F507" s="14">
        <f t="shared" si="101"/>
        <v>1912.541666666629</v>
      </c>
      <c r="G507" s="15">
        <f>G501*6/12+G513*6/12</f>
        <v>4.2300000000000004</v>
      </c>
      <c r="H507" s="14">
        <f t="shared" si="98"/>
        <v>304.07632895408426</v>
      </c>
      <c r="I507" s="14">
        <f t="shared" si="99"/>
        <v>15.08649815603267</v>
      </c>
      <c r="J507" s="16">
        <f t="shared" si="102"/>
        <v>2411.7112299323094</v>
      </c>
      <c r="K507" s="14">
        <f t="shared" si="103"/>
        <v>20.743142273384979</v>
      </c>
      <c r="L507" s="16">
        <f t="shared" si="100"/>
        <v>164.51944594595591</v>
      </c>
      <c r="M507" s="35">
        <f t="shared" si="92"/>
        <v>13.80287664501579</v>
      </c>
      <c r="N507" s="17"/>
      <c r="O507" s="18">
        <f t="shared" si="93"/>
        <v>17.414315464952491</v>
      </c>
      <c r="P507" s="18"/>
      <c r="Q507" s="37">
        <f t="shared" si="94"/>
        <v>4.6355634792276806E-2</v>
      </c>
      <c r="R507" s="15">
        <f t="shared" si="104"/>
        <v>1.0005644321917888</v>
      </c>
      <c r="S507" s="15">
        <f t="shared" si="105"/>
        <v>6.9237885594084734</v>
      </c>
      <c r="T507" s="21">
        <f t="shared" si="95"/>
        <v>-4.9925314815403299E-3</v>
      </c>
      <c r="U507" s="21">
        <f t="shared" si="96"/>
        <v>-1.2178456771505752E-2</v>
      </c>
      <c r="V507" s="21">
        <f t="shared" si="97"/>
        <v>7.1859252899654225E-3</v>
      </c>
      <c r="Y507" s="36"/>
      <c r="Z507" s="36"/>
    </row>
    <row r="508" spans="1:26" x14ac:dyDescent="0.25">
      <c r="A508" s="12">
        <v>1912.08</v>
      </c>
      <c r="B508" s="13">
        <v>9.81</v>
      </c>
      <c r="C508" s="14">
        <v>0.47670000000000001</v>
      </c>
      <c r="D508" s="13">
        <v>0.6633</v>
      </c>
      <c r="E508" s="13">
        <v>9.7048347110000002</v>
      </c>
      <c r="F508" s="14">
        <f t="shared" si="101"/>
        <v>1912.6249999999623</v>
      </c>
      <c r="G508" s="15">
        <f>G501*5/12+G513*7/12</f>
        <v>4.2666666666666666</v>
      </c>
      <c r="H508" s="14">
        <f t="shared" si="98"/>
        <v>308.00184537012052</v>
      </c>
      <c r="I508" s="14">
        <f t="shared" si="99"/>
        <v>14.966817501318701</v>
      </c>
      <c r="J508" s="16">
        <f t="shared" si="102"/>
        <v>2452.7377123962301</v>
      </c>
      <c r="K508" s="14">
        <f t="shared" si="103"/>
        <v>20.825445875025579</v>
      </c>
      <c r="L508" s="16">
        <f t="shared" si="100"/>
        <v>165.84107284734142</v>
      </c>
      <c r="M508" s="35">
        <f t="shared" si="92"/>
        <v>13.984761763426283</v>
      </c>
      <c r="N508" s="17"/>
      <c r="O508" s="18">
        <f t="shared" si="93"/>
        <v>17.649150043747625</v>
      </c>
      <c r="P508" s="18"/>
      <c r="Q508" s="37">
        <f t="shared" si="94"/>
        <v>4.7238873758240631E-2</v>
      </c>
      <c r="R508" s="15">
        <f t="shared" si="104"/>
        <v>1.000600013867917</v>
      </c>
      <c r="S508" s="15">
        <f t="shared" si="105"/>
        <v>6.859763803849793</v>
      </c>
      <c r="T508" s="21">
        <f t="shared" si="95"/>
        <v>-1.3375699452523593E-3</v>
      </c>
      <c r="U508" s="21">
        <f t="shared" si="96"/>
        <v>-9.7585899235531626E-3</v>
      </c>
      <c r="V508" s="21">
        <f t="shared" si="97"/>
        <v>8.4210199783008033E-3</v>
      </c>
      <c r="Y508" s="36"/>
      <c r="Z508" s="36"/>
    </row>
    <row r="509" spans="1:26" x14ac:dyDescent="0.25">
      <c r="A509" s="12">
        <v>1912.09</v>
      </c>
      <c r="B509" s="13">
        <v>9.86</v>
      </c>
      <c r="C509" s="14">
        <v>0.47749999999999998</v>
      </c>
      <c r="D509" s="13">
        <v>0.67249999999999999</v>
      </c>
      <c r="E509" s="13">
        <v>9.8000000000000007</v>
      </c>
      <c r="F509" s="14">
        <f t="shared" si="101"/>
        <v>1912.7083333332955</v>
      </c>
      <c r="G509" s="15">
        <f>G501*4/12+G513*8/12</f>
        <v>4.3033333333333337</v>
      </c>
      <c r="H509" s="14">
        <f t="shared" si="98"/>
        <v>306.56551020408165</v>
      </c>
      <c r="I509" s="14">
        <f t="shared" si="99"/>
        <v>14.846352040816328</v>
      </c>
      <c r="J509" s="16">
        <f t="shared" si="102"/>
        <v>2451.1518902930247</v>
      </c>
      <c r="K509" s="14">
        <f t="shared" si="103"/>
        <v>20.909260204081633</v>
      </c>
      <c r="L509" s="16">
        <f t="shared" si="100"/>
        <v>167.18049150325143</v>
      </c>
      <c r="M509" s="35">
        <f t="shared" si="92"/>
        <v>13.926285001315881</v>
      </c>
      <c r="N509" s="17"/>
      <c r="O509" s="18">
        <f t="shared" si="93"/>
        <v>17.579229265969392</v>
      </c>
      <c r="P509" s="18"/>
      <c r="Q509" s="37">
        <f t="shared" si="94"/>
        <v>4.6975292586145009E-2</v>
      </c>
      <c r="R509" s="15">
        <f t="shared" si="104"/>
        <v>1.0006355836603513</v>
      </c>
      <c r="S509" s="15">
        <f t="shared" si="105"/>
        <v>6.7972263796340471</v>
      </c>
      <c r="T509" s="21">
        <f t="shared" si="95"/>
        <v>1.7557145178128675E-3</v>
      </c>
      <c r="U509" s="21">
        <f t="shared" si="96"/>
        <v>-8.5335596805291569E-3</v>
      </c>
      <c r="V509" s="21">
        <f t="shared" si="97"/>
        <v>1.0289274198342024E-2</v>
      </c>
      <c r="Y509" s="36"/>
      <c r="Z509" s="36"/>
    </row>
    <row r="510" spans="1:26" x14ac:dyDescent="0.25">
      <c r="A510" s="12">
        <v>1912.1</v>
      </c>
      <c r="B510" s="13">
        <v>9.84</v>
      </c>
      <c r="C510" s="14">
        <v>0.4783</v>
      </c>
      <c r="D510" s="13">
        <v>0.68169999999999997</v>
      </c>
      <c r="E510" s="13">
        <v>9.8000000000000007</v>
      </c>
      <c r="F510" s="14">
        <f t="shared" si="101"/>
        <v>1912.7916666666288</v>
      </c>
      <c r="G510" s="15">
        <f>G501*3/12+G513*9/12</f>
        <v>4.34</v>
      </c>
      <c r="H510" s="14">
        <f t="shared" si="98"/>
        <v>305.94367346938776</v>
      </c>
      <c r="I510" s="14">
        <f t="shared" si="99"/>
        <v>14.871225510204084</v>
      </c>
      <c r="J510" s="16">
        <f t="shared" si="102"/>
        <v>2456.0885831214296</v>
      </c>
      <c r="K510" s="14">
        <f t="shared" si="103"/>
        <v>21.195305102040816</v>
      </c>
      <c r="L510" s="16">
        <f t="shared" si="100"/>
        <v>170.15402308067871</v>
      </c>
      <c r="M510" s="35">
        <f t="shared" si="92"/>
        <v>13.905092701178477</v>
      </c>
      <c r="N510" s="17"/>
      <c r="O510" s="18">
        <f t="shared" si="93"/>
        <v>17.556109765014849</v>
      </c>
      <c r="P510" s="18"/>
      <c r="Q510" s="37">
        <f t="shared" si="94"/>
        <v>3.9873848016867934E-2</v>
      </c>
      <c r="R510" s="15">
        <f t="shared" si="104"/>
        <v>1.000671141601426</v>
      </c>
      <c r="S510" s="15">
        <f t="shared" si="105"/>
        <v>6.8015465856566504</v>
      </c>
      <c r="T510" s="21">
        <f t="shared" si="95"/>
        <v>3.5927814022955751E-3</v>
      </c>
      <c r="U510" s="21">
        <f t="shared" si="96"/>
        <v>-8.8737870377096906E-3</v>
      </c>
      <c r="V510" s="21">
        <f t="shared" si="97"/>
        <v>1.2466568440005266E-2</v>
      </c>
      <c r="Y510" s="36"/>
      <c r="Z510" s="36"/>
    </row>
    <row r="511" spans="1:26" x14ac:dyDescent="0.25">
      <c r="A511" s="12">
        <v>1912.11</v>
      </c>
      <c r="B511" s="13">
        <v>9.73</v>
      </c>
      <c r="C511" s="14">
        <v>0.47920000000000001</v>
      </c>
      <c r="D511" s="13">
        <v>0.69079999999999997</v>
      </c>
      <c r="E511" s="13">
        <v>9.8000000000000007</v>
      </c>
      <c r="F511" s="14">
        <f t="shared" si="101"/>
        <v>1912.874999999962</v>
      </c>
      <c r="G511" s="15">
        <f>G501*2/12+G513*10/12</f>
        <v>4.3766666666666669</v>
      </c>
      <c r="H511" s="14">
        <f t="shared" si="98"/>
        <v>302.52357142857147</v>
      </c>
      <c r="I511" s="14">
        <f t="shared" si="99"/>
        <v>14.899208163265307</v>
      </c>
      <c r="J511" s="16">
        <f t="shared" si="102"/>
        <v>2438.5997680749483</v>
      </c>
      <c r="K511" s="14">
        <f t="shared" si="103"/>
        <v>21.478240816326533</v>
      </c>
      <c r="L511" s="16">
        <f t="shared" si="100"/>
        <v>173.13306472622551</v>
      </c>
      <c r="M511" s="35">
        <f t="shared" si="92"/>
        <v>13.749541018606541</v>
      </c>
      <c r="N511" s="17"/>
      <c r="O511" s="18">
        <f t="shared" si="93"/>
        <v>17.365109945477698</v>
      </c>
      <c r="P511" s="18"/>
      <c r="Q511" s="37">
        <f t="shared" si="94"/>
        <v>4.3679918829743154E-2</v>
      </c>
      <c r="R511" s="15">
        <f t="shared" si="104"/>
        <v>1.0007066877233795</v>
      </c>
      <c r="S511" s="15">
        <f t="shared" si="105"/>
        <v>6.8061113865243215</v>
      </c>
      <c r="T511" s="21">
        <f t="shared" si="95"/>
        <v>-9.130488621299504E-4</v>
      </c>
      <c r="U511" s="21">
        <f t="shared" si="96"/>
        <v>-9.2134450088283693E-3</v>
      </c>
      <c r="V511" s="21">
        <f t="shared" si="97"/>
        <v>8.3003961466984189E-3</v>
      </c>
      <c r="Y511" s="36"/>
      <c r="Z511" s="36"/>
    </row>
    <row r="512" spans="1:26" x14ac:dyDescent="0.25">
      <c r="A512" s="12">
        <v>1912.12</v>
      </c>
      <c r="B512" s="13">
        <v>9.3800000000000008</v>
      </c>
      <c r="C512" s="14">
        <v>0.48</v>
      </c>
      <c r="D512" s="13">
        <v>0.7</v>
      </c>
      <c r="E512" s="13">
        <v>9.7048347110000002</v>
      </c>
      <c r="F512" s="14">
        <f t="shared" si="101"/>
        <v>1912.9583333332953</v>
      </c>
      <c r="G512" s="15">
        <f>G501*1/12+G513*11/12</f>
        <v>4.4133333333333331</v>
      </c>
      <c r="H512" s="14">
        <f t="shared" si="98"/>
        <v>294.50125479834156</v>
      </c>
      <c r="I512" s="14">
        <f t="shared" si="99"/>
        <v>15.070426684776541</v>
      </c>
      <c r="J512" s="16">
        <f t="shared" si="102"/>
        <v>2384.0563888231231</v>
      </c>
      <c r="K512" s="14">
        <f t="shared" si="103"/>
        <v>21.977705581965786</v>
      </c>
      <c r="L512" s="16">
        <f t="shared" si="100"/>
        <v>177.91465588232259</v>
      </c>
      <c r="M512" s="35">
        <f t="shared" si="92"/>
        <v>13.38899945257964</v>
      </c>
      <c r="N512" s="17"/>
      <c r="O512" s="18">
        <f t="shared" si="93"/>
        <v>16.915632310225792</v>
      </c>
      <c r="P512" s="18"/>
      <c r="Q512" s="37">
        <f t="shared" si="94"/>
        <v>4.3149761425109054E-2</v>
      </c>
      <c r="R512" s="15">
        <f t="shared" si="104"/>
        <v>1.0007422220583555</v>
      </c>
      <c r="S512" s="15">
        <f t="shared" si="105"/>
        <v>6.8777088502928843</v>
      </c>
      <c r="T512" s="21">
        <f t="shared" si="95"/>
        <v>1.0109874232950844E-3</v>
      </c>
      <c r="U512" s="21">
        <f t="shared" si="96"/>
        <v>-1.0518602010658795E-2</v>
      </c>
      <c r="V512" s="21">
        <f t="shared" si="97"/>
        <v>1.152958943395388E-2</v>
      </c>
      <c r="Y512" s="36"/>
      <c r="Z512" s="36"/>
    </row>
    <row r="513" spans="1:26" x14ac:dyDescent="0.25">
      <c r="A513" s="12">
        <v>1913.01</v>
      </c>
      <c r="B513" s="13">
        <v>9.3000000000000007</v>
      </c>
      <c r="C513" s="14">
        <v>0.48</v>
      </c>
      <c r="D513" s="13">
        <v>0.69420000000000004</v>
      </c>
      <c r="E513" s="13">
        <v>9.8000000000000007</v>
      </c>
      <c r="F513" s="14">
        <f t="shared" si="101"/>
        <v>1913.0416666666285</v>
      </c>
      <c r="G513" s="15">
        <v>4.45</v>
      </c>
      <c r="H513" s="14">
        <f t="shared" si="98"/>
        <v>289.15408163265312</v>
      </c>
      <c r="I513" s="14">
        <f t="shared" si="99"/>
        <v>14.924081632653063</v>
      </c>
      <c r="J513" s="16">
        <f t="shared" si="102"/>
        <v>2350.8376010994571</v>
      </c>
      <c r="K513" s="14">
        <f t="shared" si="103"/>
        <v>21.583953061224495</v>
      </c>
      <c r="L513" s="16">
        <f t="shared" si="100"/>
        <v>175.47865190142397</v>
      </c>
      <c r="M513" s="35">
        <f t="shared" ref="M513:M576" si="106">H513/AVERAGE(K393:K512)</f>
        <v>13.14808879176157</v>
      </c>
      <c r="N513" s="17"/>
      <c r="O513" s="18">
        <f t="shared" ref="O513:O576" si="107">J513/AVERAGE(L393:L512)</f>
        <v>16.616510711718934</v>
      </c>
      <c r="P513" s="18"/>
      <c r="Q513" s="37">
        <f t="shared" ref="Q513:Q576" si="108">1/M513-(G513/100-(((E513/E393)^(1/10))-1))</f>
        <v>4.4020582792522696E-2</v>
      </c>
      <c r="R513" s="15">
        <f t="shared" si="104"/>
        <v>1.0056452933353177</v>
      </c>
      <c r="S513" s="15">
        <f t="shared" si="105"/>
        <v>6.8159763978240475</v>
      </c>
      <c r="T513" s="21">
        <f t="shared" si="95"/>
        <v>4.8543282949875532E-3</v>
      </c>
      <c r="U513" s="21">
        <f t="shared" si="96"/>
        <v>-8.7187838070484913E-3</v>
      </c>
      <c r="V513" s="21">
        <f t="shared" si="97"/>
        <v>1.3573112102036045E-2</v>
      </c>
      <c r="Y513" s="36"/>
      <c r="Z513" s="36"/>
    </row>
    <row r="514" spans="1:26" x14ac:dyDescent="0.25">
      <c r="A514" s="12">
        <v>1913.02</v>
      </c>
      <c r="B514" s="13">
        <v>8.9700000000000006</v>
      </c>
      <c r="C514" s="14">
        <v>0.48</v>
      </c>
      <c r="D514" s="13">
        <v>0.68830000000000002</v>
      </c>
      <c r="E514" s="13">
        <v>9.8000000000000007</v>
      </c>
      <c r="F514" s="14">
        <f t="shared" si="101"/>
        <v>1913.1249999999618</v>
      </c>
      <c r="G514" s="15">
        <f>G513*11/12+G525*1/12</f>
        <v>4.4258333333333333</v>
      </c>
      <c r="H514" s="14">
        <f t="shared" si="98"/>
        <v>278.89377551020414</v>
      </c>
      <c r="I514" s="14">
        <f t="shared" si="99"/>
        <v>14.924081632653063</v>
      </c>
      <c r="J514" s="16">
        <f t="shared" si="102"/>
        <v>2277.5319124630223</v>
      </c>
      <c r="K514" s="14">
        <f t="shared" si="103"/>
        <v>21.400511224489797</v>
      </c>
      <c r="L514" s="16">
        <f t="shared" si="100"/>
        <v>174.76312322723498</v>
      </c>
      <c r="M514" s="35">
        <f t="shared" si="106"/>
        <v>12.682960516236768</v>
      </c>
      <c r="N514" s="17"/>
      <c r="O514" s="18">
        <f t="shared" si="107"/>
        <v>16.037450941848547</v>
      </c>
      <c r="P514" s="18"/>
      <c r="Q514" s="37">
        <f t="shared" si="108"/>
        <v>4.70515125028967E-2</v>
      </c>
      <c r="R514" s="15">
        <f t="shared" si="104"/>
        <v>1.0056273197322045</v>
      </c>
      <c r="S514" s="15">
        <f t="shared" si="105"/>
        <v>6.8544545839563664</v>
      </c>
      <c r="T514" s="21">
        <f t="shared" ref="T514:T577" si="109">(($J634/$J514)^(1/10)-1)</f>
        <v>1.2731790139461907E-2</v>
      </c>
      <c r="U514" s="21">
        <f t="shared" ref="U514:U577" si="110">(($S634/$S514)^(1/10)-1)</f>
        <v>-8.7187612357875199E-3</v>
      </c>
      <c r="V514" s="21">
        <f t="shared" ref="V514:V577" si="111">T514-U514</f>
        <v>2.1450551375249427E-2</v>
      </c>
      <c r="Y514" s="36"/>
      <c r="Z514" s="36"/>
    </row>
    <row r="515" spans="1:26" x14ac:dyDescent="0.25">
      <c r="A515" s="12">
        <v>1913.03</v>
      </c>
      <c r="B515" s="13">
        <v>8.8000000000000007</v>
      </c>
      <c r="C515" s="14">
        <v>0.48</v>
      </c>
      <c r="D515" s="13">
        <v>0.6825</v>
      </c>
      <c r="E515" s="13">
        <v>9.8000000000000007</v>
      </c>
      <c r="F515" s="14">
        <f t="shared" si="101"/>
        <v>1913.2083333332951</v>
      </c>
      <c r="G515" s="15">
        <f>G513*10/12+G525*2/12</f>
        <v>4.4016666666666673</v>
      </c>
      <c r="H515" s="14">
        <f t="shared" si="98"/>
        <v>273.60816326530619</v>
      </c>
      <c r="I515" s="14">
        <f t="shared" si="99"/>
        <v>14.924081632653063</v>
      </c>
      <c r="J515" s="16">
        <f t="shared" si="102"/>
        <v>2244.5242035867468</v>
      </c>
      <c r="K515" s="14">
        <f t="shared" si="103"/>
        <v>21.220178571428573</v>
      </c>
      <c r="L515" s="16">
        <f t="shared" si="100"/>
        <v>174.07815556226757</v>
      </c>
      <c r="M515" s="35">
        <f t="shared" si="106"/>
        <v>12.443453515183668</v>
      </c>
      <c r="N515" s="17"/>
      <c r="O515" s="18">
        <f t="shared" si="107"/>
        <v>15.745059939032132</v>
      </c>
      <c r="P515" s="18"/>
      <c r="Q515" s="37">
        <f t="shared" si="108"/>
        <v>5.2210253654173908E-2</v>
      </c>
      <c r="R515" s="15">
        <f t="shared" si="104"/>
        <v>1.0056093495067409</v>
      </c>
      <c r="S515" s="15">
        <f t="shared" si="105"/>
        <v>6.8930267914901648</v>
      </c>
      <c r="T515" s="21">
        <f t="shared" si="109"/>
        <v>1.6300255522496476E-2</v>
      </c>
      <c r="U515" s="21">
        <f t="shared" si="110"/>
        <v>-8.7187907954053845E-3</v>
      </c>
      <c r="V515" s="21">
        <f t="shared" si="111"/>
        <v>2.5019046317901861E-2</v>
      </c>
      <c r="Y515" s="36"/>
      <c r="Z515" s="36"/>
    </row>
    <row r="516" spans="1:26" x14ac:dyDescent="0.25">
      <c r="A516" s="12">
        <v>1913.04</v>
      </c>
      <c r="B516" s="13">
        <v>8.7899999999999991</v>
      </c>
      <c r="C516" s="14">
        <v>0.48</v>
      </c>
      <c r="D516" s="13">
        <v>0.67669999999999997</v>
      </c>
      <c r="E516" s="13">
        <v>9.8000000000000007</v>
      </c>
      <c r="F516" s="14">
        <f t="shared" si="101"/>
        <v>1913.2916666666283</v>
      </c>
      <c r="G516" s="15">
        <f>G513*9/12+G525*3/12</f>
        <v>4.3775000000000004</v>
      </c>
      <c r="H516" s="14">
        <f t="shared" si="98"/>
        <v>273.29724489795916</v>
      </c>
      <c r="I516" s="14">
        <f t="shared" si="99"/>
        <v>14.924081632653063</v>
      </c>
      <c r="J516" s="16">
        <f t="shared" si="102"/>
        <v>2252.1759906444286</v>
      </c>
      <c r="K516" s="14">
        <f t="shared" si="103"/>
        <v>21.039845918367348</v>
      </c>
      <c r="L516" s="16">
        <f t="shared" si="100"/>
        <v>173.38424264722241</v>
      </c>
      <c r="M516" s="35">
        <f t="shared" si="106"/>
        <v>12.433067081795169</v>
      </c>
      <c r="N516" s="17"/>
      <c r="O516" s="18">
        <f t="shared" si="107"/>
        <v>15.742029169880436</v>
      </c>
      <c r="P516" s="18"/>
      <c r="Q516" s="37">
        <f t="shared" si="108"/>
        <v>5.2519055048822795E-2</v>
      </c>
      <c r="R516" s="15">
        <f t="shared" si="104"/>
        <v>1.0055913826649947</v>
      </c>
      <c r="S516" s="15">
        <f t="shared" si="105"/>
        <v>6.9316921879229616</v>
      </c>
      <c r="T516" s="21">
        <f t="shared" si="109"/>
        <v>1.2218962920049758E-2</v>
      </c>
      <c r="U516" s="21">
        <f t="shared" si="110"/>
        <v>-9.3069970459457307E-3</v>
      </c>
      <c r="V516" s="21">
        <f t="shared" si="111"/>
        <v>2.1525959965995489E-2</v>
      </c>
      <c r="Y516" s="36"/>
      <c r="Z516" s="36"/>
    </row>
    <row r="517" spans="1:26" x14ac:dyDescent="0.25">
      <c r="A517" s="12">
        <v>1913.05</v>
      </c>
      <c r="B517" s="13">
        <v>8.5500000000000007</v>
      </c>
      <c r="C517" s="14">
        <v>0.48</v>
      </c>
      <c r="D517" s="13">
        <v>0.67079999999999995</v>
      </c>
      <c r="E517" s="13">
        <v>9.6999999999999993</v>
      </c>
      <c r="F517" s="14">
        <f t="shared" si="101"/>
        <v>1913.3749999999616</v>
      </c>
      <c r="G517" s="15">
        <f>G513*8/12+G525*4/12</f>
        <v>4.3533333333333335</v>
      </c>
      <c r="H517" s="14">
        <f t="shared" si="98"/>
        <v>268.57577319587637</v>
      </c>
      <c r="I517" s="14">
        <f t="shared" si="99"/>
        <v>15.077938144329901</v>
      </c>
      <c r="J517" s="16">
        <f t="shared" si="102"/>
        <v>2223.6219608086667</v>
      </c>
      <c r="K517" s="14">
        <f t="shared" si="103"/>
        <v>21.071418556701033</v>
      </c>
      <c r="L517" s="16">
        <f t="shared" si="100"/>
        <v>174.45679664449747</v>
      </c>
      <c r="M517" s="35">
        <f t="shared" si="106"/>
        <v>12.221401061154129</v>
      </c>
      <c r="N517" s="17"/>
      <c r="O517" s="18">
        <f t="shared" si="107"/>
        <v>15.48645540852973</v>
      </c>
      <c r="P517" s="18"/>
      <c r="Q517" s="37">
        <f t="shared" si="108"/>
        <v>5.5448529180466201E-2</v>
      </c>
      <c r="R517" s="15">
        <f t="shared" si="104"/>
        <v>1.0055734192130459</v>
      </c>
      <c r="S517" s="15">
        <f t="shared" si="105"/>
        <v>7.0423102400333626</v>
      </c>
      <c r="T517" s="21">
        <f t="shared" si="109"/>
        <v>9.1185593105975737E-3</v>
      </c>
      <c r="U517" s="21">
        <f t="shared" si="110"/>
        <v>-1.032271393151829E-2</v>
      </c>
      <c r="V517" s="21">
        <f t="shared" si="111"/>
        <v>1.9441273242115864E-2</v>
      </c>
      <c r="Y517" s="36"/>
      <c r="Z517" s="36"/>
    </row>
    <row r="518" spans="1:26" x14ac:dyDescent="0.25">
      <c r="A518" s="12">
        <v>1913.06</v>
      </c>
      <c r="B518" s="13">
        <v>8.1199999999999992</v>
      </c>
      <c r="C518" s="14">
        <v>0.48</v>
      </c>
      <c r="D518" s="13">
        <v>0.66500000000000004</v>
      </c>
      <c r="E518" s="13">
        <v>9.8000000000000007</v>
      </c>
      <c r="F518" s="14">
        <f t="shared" si="101"/>
        <v>1913.4583333332948</v>
      </c>
      <c r="G518" s="15">
        <f>G513*7/12+G525*5/12</f>
        <v>4.3291666666666675</v>
      </c>
      <c r="H518" s="14">
        <f t="shared" si="98"/>
        <v>252.46571428571428</v>
      </c>
      <c r="I518" s="14">
        <f t="shared" si="99"/>
        <v>14.924081632653063</v>
      </c>
      <c r="J518" s="16">
        <f t="shared" si="102"/>
        <v>2100.5385540270618</v>
      </c>
      <c r="K518" s="14">
        <f t="shared" si="103"/>
        <v>20.676071428571433</v>
      </c>
      <c r="L518" s="16">
        <f t="shared" si="100"/>
        <v>172.0268643384232</v>
      </c>
      <c r="M518" s="35">
        <f t="shared" si="106"/>
        <v>11.491962852761228</v>
      </c>
      <c r="N518" s="17"/>
      <c r="O518" s="18">
        <f t="shared" si="107"/>
        <v>14.577005951226637</v>
      </c>
      <c r="P518" s="18"/>
      <c r="Q518" s="37">
        <f t="shared" si="108"/>
        <v>6.1927636746905226E-2</v>
      </c>
      <c r="R518" s="15">
        <f t="shared" si="104"/>
        <v>1.0055554591569871</v>
      </c>
      <c r="S518" s="15">
        <f t="shared" si="105"/>
        <v>7.0092991710331756</v>
      </c>
      <c r="T518" s="21">
        <f t="shared" si="109"/>
        <v>1.0878047528940504E-2</v>
      </c>
      <c r="U518" s="21">
        <f t="shared" si="110"/>
        <v>-9.8916250778446901E-3</v>
      </c>
      <c r="V518" s="21">
        <f t="shared" si="111"/>
        <v>2.0769672606785194E-2</v>
      </c>
      <c r="Y518" s="36"/>
      <c r="Z518" s="36"/>
    </row>
    <row r="519" spans="1:26" x14ac:dyDescent="0.25">
      <c r="A519" s="12">
        <v>1913.07</v>
      </c>
      <c r="B519" s="13">
        <v>8.23</v>
      </c>
      <c r="C519" s="14">
        <v>0.48</v>
      </c>
      <c r="D519" s="13">
        <v>0.65920000000000001</v>
      </c>
      <c r="E519" s="13">
        <v>9.9</v>
      </c>
      <c r="F519" s="14">
        <f t="shared" si="101"/>
        <v>1913.5416666666281</v>
      </c>
      <c r="G519" s="15">
        <f>G513*6/12+G525*6/12</f>
        <v>4.3049999999999997</v>
      </c>
      <c r="H519" s="14">
        <f t="shared" si="98"/>
        <v>253.30111111111114</v>
      </c>
      <c r="I519" s="14">
        <f t="shared" si="99"/>
        <v>14.773333333333335</v>
      </c>
      <c r="J519" s="16">
        <f t="shared" si="102"/>
        <v>2117.7320949604077</v>
      </c>
      <c r="K519" s="14">
        <f t="shared" si="103"/>
        <v>20.288711111111112</v>
      </c>
      <c r="L519" s="16">
        <f t="shared" si="100"/>
        <v>169.62442247848125</v>
      </c>
      <c r="M519" s="35">
        <f t="shared" si="106"/>
        <v>11.534022795459858</v>
      </c>
      <c r="N519" s="17"/>
      <c r="O519" s="18">
        <f t="shared" si="107"/>
        <v>14.645116150014804</v>
      </c>
      <c r="P519" s="18"/>
      <c r="Q519" s="37">
        <f t="shared" si="108"/>
        <v>6.2886227551677693E-2</v>
      </c>
      <c r="R519" s="15">
        <f t="shared" si="104"/>
        <v>1.0055375025029214</v>
      </c>
      <c r="S519" s="15">
        <f t="shared" si="105"/>
        <v>6.9770447124959745</v>
      </c>
      <c r="T519" s="21">
        <f t="shared" si="109"/>
        <v>5.97526250725533E-3</v>
      </c>
      <c r="U519" s="21">
        <f t="shared" si="110"/>
        <v>-1.0044690574377735E-2</v>
      </c>
      <c r="V519" s="21">
        <f t="shared" si="111"/>
        <v>1.6019953081633065E-2</v>
      </c>
      <c r="Y519" s="36"/>
      <c r="Z519" s="36"/>
    </row>
    <row r="520" spans="1:26" x14ac:dyDescent="0.25">
      <c r="A520" s="12">
        <v>1913.08</v>
      </c>
      <c r="B520" s="13">
        <v>8.4499999999999993</v>
      </c>
      <c r="C520" s="14">
        <v>0.48</v>
      </c>
      <c r="D520" s="13">
        <v>0.65329999999999999</v>
      </c>
      <c r="E520" s="13">
        <v>9.9</v>
      </c>
      <c r="F520" s="14">
        <f t="shared" si="101"/>
        <v>1913.6249999999613</v>
      </c>
      <c r="G520" s="15">
        <f>G513*5/12+G525*7/12</f>
        <v>4.2808333333333337</v>
      </c>
      <c r="H520" s="14">
        <f t="shared" si="98"/>
        <v>260.07222222222225</v>
      </c>
      <c r="I520" s="14">
        <f t="shared" si="99"/>
        <v>14.773333333333335</v>
      </c>
      <c r="J520" s="16">
        <f t="shared" si="102"/>
        <v>2184.6349314962163</v>
      </c>
      <c r="K520" s="14">
        <f t="shared" si="103"/>
        <v>20.107122222222223</v>
      </c>
      <c r="L520" s="16">
        <f t="shared" si="100"/>
        <v>168.90201192266014</v>
      </c>
      <c r="M520" s="35">
        <f t="shared" si="106"/>
        <v>11.846840543564632</v>
      </c>
      <c r="N520" s="17"/>
      <c r="O520" s="18">
        <f t="shared" si="107"/>
        <v>15.056415065211734</v>
      </c>
      <c r="P520" s="18"/>
      <c r="Q520" s="37">
        <f t="shared" si="108"/>
        <v>6.0838566129037666E-2</v>
      </c>
      <c r="R520" s="15">
        <f t="shared" si="104"/>
        <v>1.0055195492569646</v>
      </c>
      <c r="S520" s="15">
        <f t="shared" si="105"/>
        <v>7.0156801150544146</v>
      </c>
      <c r="T520" s="21">
        <f t="shared" si="109"/>
        <v>4.4722265252601368E-3</v>
      </c>
      <c r="U520" s="21">
        <f t="shared" si="110"/>
        <v>-9.4675766482905654E-3</v>
      </c>
      <c r="V520" s="21">
        <f t="shared" si="111"/>
        <v>1.3939803173550702E-2</v>
      </c>
      <c r="Y520" s="36"/>
      <c r="Z520" s="36"/>
    </row>
    <row r="521" spans="1:26" x14ac:dyDescent="0.25">
      <c r="A521" s="12">
        <v>1913.09</v>
      </c>
      <c r="B521" s="13">
        <v>8.5299999999999994</v>
      </c>
      <c r="C521" s="14">
        <v>0.48</v>
      </c>
      <c r="D521" s="13">
        <v>0.64749999999999996</v>
      </c>
      <c r="E521" s="13">
        <v>10</v>
      </c>
      <c r="F521" s="14">
        <f t="shared" si="101"/>
        <v>1913.7083333332946</v>
      </c>
      <c r="G521" s="15">
        <f>G513*4/12+G525*8/12</f>
        <v>4.2566666666666668</v>
      </c>
      <c r="H521" s="14">
        <f t="shared" si="98"/>
        <v>259.90910000000002</v>
      </c>
      <c r="I521" s="14">
        <f t="shared" si="99"/>
        <v>14.625600000000002</v>
      </c>
      <c r="J521" s="16">
        <f t="shared" si="102"/>
        <v>2193.5027395613429</v>
      </c>
      <c r="K521" s="14">
        <f t="shared" si="103"/>
        <v>19.729325000000003</v>
      </c>
      <c r="L521" s="16">
        <f t="shared" si="100"/>
        <v>166.50562999601053</v>
      </c>
      <c r="M521" s="35">
        <f t="shared" si="106"/>
        <v>11.843316826625975</v>
      </c>
      <c r="N521" s="17"/>
      <c r="O521" s="18">
        <f t="shared" si="107"/>
        <v>15.065935573976562</v>
      </c>
      <c r="P521" s="18"/>
      <c r="Q521" s="37">
        <f t="shared" si="108"/>
        <v>6.0951161221823258E-2</v>
      </c>
      <c r="R521" s="15">
        <f t="shared" si="104"/>
        <v>1.005501599425245</v>
      </c>
      <c r="S521" s="15">
        <f t="shared" si="105"/>
        <v>6.9838594719503586</v>
      </c>
      <c r="T521" s="21">
        <f t="shared" si="109"/>
        <v>4.6355399792461505E-3</v>
      </c>
      <c r="U521" s="21">
        <f t="shared" si="110"/>
        <v>-9.0498831368744925E-3</v>
      </c>
      <c r="V521" s="21">
        <f t="shared" si="111"/>
        <v>1.3685423116120643E-2</v>
      </c>
      <c r="Y521" s="36"/>
      <c r="Z521" s="36"/>
    </row>
    <row r="522" spans="1:26" x14ac:dyDescent="0.25">
      <c r="A522" s="12">
        <v>1913.1</v>
      </c>
      <c r="B522" s="13">
        <v>8.26</v>
      </c>
      <c r="C522" s="14">
        <v>0.48</v>
      </c>
      <c r="D522" s="13">
        <v>0.64170000000000005</v>
      </c>
      <c r="E522" s="13">
        <v>10</v>
      </c>
      <c r="F522" s="14">
        <f t="shared" si="101"/>
        <v>1913.7916666666279</v>
      </c>
      <c r="G522" s="15">
        <f>G513*3/12+G525*9/12</f>
        <v>4.2324999999999999</v>
      </c>
      <c r="H522" s="14">
        <f t="shared" ref="H522:H585" si="112">B522*$E$1839/E522</f>
        <v>251.68220000000002</v>
      </c>
      <c r="I522" s="14">
        <f t="shared" ref="I522:I585" si="113">C522*$E$1839/E522</f>
        <v>14.625600000000002</v>
      </c>
      <c r="J522" s="16">
        <f t="shared" si="102"/>
        <v>2134.357882574343</v>
      </c>
      <c r="K522" s="14">
        <f t="shared" si="103"/>
        <v>19.552599000000004</v>
      </c>
      <c r="L522" s="16">
        <f t="shared" ref="L522:L585" si="114">K522*(J522/H522)</f>
        <v>165.81325099854189</v>
      </c>
      <c r="M522" s="35">
        <f t="shared" si="106"/>
        <v>11.471490240312296</v>
      </c>
      <c r="N522" s="17"/>
      <c r="O522" s="18">
        <f t="shared" si="107"/>
        <v>14.609857401411722</v>
      </c>
      <c r="P522" s="18"/>
      <c r="Q522" s="37">
        <f t="shared" si="108"/>
        <v>6.5108721960351307E-2</v>
      </c>
      <c r="R522" s="15">
        <f t="shared" si="104"/>
        <v>1.0054836530139013</v>
      </c>
      <c r="S522" s="15">
        <f t="shared" si="105"/>
        <v>7.022281869207232</v>
      </c>
      <c r="T522" s="21">
        <f t="shared" si="109"/>
        <v>5.8573572307978328E-3</v>
      </c>
      <c r="U522" s="21">
        <f t="shared" si="110"/>
        <v>-9.6245751969068483E-3</v>
      </c>
      <c r="V522" s="21">
        <f t="shared" si="111"/>
        <v>1.5481932427704681E-2</v>
      </c>
      <c r="Y522" s="36"/>
      <c r="Z522" s="36"/>
    </row>
    <row r="523" spans="1:26" x14ac:dyDescent="0.25">
      <c r="A523" s="12">
        <v>1913.11</v>
      </c>
      <c r="B523" s="13">
        <v>8.0500000000000007</v>
      </c>
      <c r="C523" s="14">
        <v>0.48</v>
      </c>
      <c r="D523" s="13">
        <v>0.63580000000000003</v>
      </c>
      <c r="E523" s="13">
        <v>10.1</v>
      </c>
      <c r="F523" s="14">
        <f t="shared" ref="F523:F586" si="115">F522+1/12</f>
        <v>1913.8749999999611</v>
      </c>
      <c r="G523" s="15">
        <f>G513*2/12+G525*10/12</f>
        <v>4.2083333333333339</v>
      </c>
      <c r="H523" s="14">
        <f t="shared" si="112"/>
        <v>242.85495049504956</v>
      </c>
      <c r="I523" s="14">
        <f t="shared" si="113"/>
        <v>14.480792079207925</v>
      </c>
      <c r="J523" s="16">
        <f t="shared" ref="J523:J586" si="116">J522*((H523+(I523/12))/H522)</f>
        <v>2069.7330892079731</v>
      </c>
      <c r="K523" s="14">
        <f t="shared" ref="K523:K586" si="117">D523*$E$1839/E523</f>
        <v>19.181015841584163</v>
      </c>
      <c r="L523" s="16">
        <f t="shared" si="114"/>
        <v>163.47034759235146</v>
      </c>
      <c r="M523" s="35">
        <f t="shared" si="106"/>
        <v>11.072537845038013</v>
      </c>
      <c r="N523" s="17"/>
      <c r="O523" s="18">
        <f t="shared" si="107"/>
        <v>14.120136915548969</v>
      </c>
      <c r="P523" s="18"/>
      <c r="Q523" s="37">
        <f t="shared" si="108"/>
        <v>7.0702015740189195E-2</v>
      </c>
      <c r="R523" s="15">
        <f t="shared" ref="R523:R586" si="118">((G523/G524+G523/1200+((1+G524/1200)^(-119))*(1-G523/G524)))</f>
        <v>1.0054657100290856</v>
      </c>
      <c r="S523" s="15">
        <f t="shared" ref="S523:S586" si="119">S522*R522*E522/E523</f>
        <v>6.9908808181621538</v>
      </c>
      <c r="T523" s="21">
        <f t="shared" si="109"/>
        <v>1.24679045871261E-2</v>
      </c>
      <c r="U523" s="21">
        <f t="shared" si="110"/>
        <v>-8.639073767631511E-3</v>
      </c>
      <c r="V523" s="21">
        <f t="shared" si="111"/>
        <v>2.1106978354757611E-2</v>
      </c>
      <c r="Y523" s="36"/>
      <c r="Z523" s="36"/>
    </row>
    <row r="524" spans="1:26" x14ac:dyDescent="0.25">
      <c r="A524" s="12">
        <v>1913.12</v>
      </c>
      <c r="B524" s="13">
        <v>8.0399999999999991</v>
      </c>
      <c r="C524" s="14">
        <v>0.48</v>
      </c>
      <c r="D524" s="13">
        <v>0.63</v>
      </c>
      <c r="E524" s="13">
        <v>10</v>
      </c>
      <c r="F524" s="14">
        <f t="shared" si="115"/>
        <v>1913.9583333332944</v>
      </c>
      <c r="G524" s="15">
        <f>G513*1/12+G525*11/12</f>
        <v>4.184166666666667</v>
      </c>
      <c r="H524" s="14">
        <f t="shared" si="112"/>
        <v>244.97880000000001</v>
      </c>
      <c r="I524" s="14">
        <f t="shared" si="113"/>
        <v>14.625600000000002</v>
      </c>
      <c r="J524" s="16">
        <f t="shared" si="116"/>
        <v>2098.220844025891</v>
      </c>
      <c r="K524" s="14">
        <f t="shared" si="117"/>
        <v>19.196100000000005</v>
      </c>
      <c r="L524" s="16">
        <f t="shared" si="114"/>
        <v>164.41282733038702</v>
      </c>
      <c r="M524" s="35">
        <f t="shared" si="106"/>
        <v>11.174040870036796</v>
      </c>
      <c r="N524" s="17"/>
      <c r="O524" s="18">
        <f t="shared" si="107"/>
        <v>14.268761140269405</v>
      </c>
      <c r="P524" s="18"/>
      <c r="Q524" s="37">
        <f t="shared" si="108"/>
        <v>6.910640285813463E-2</v>
      </c>
      <c r="R524" s="15">
        <f t="shared" si="118"/>
        <v>1.0054477704769611</v>
      </c>
      <c r="S524" s="15">
        <f t="shared" si="119"/>
        <v>7.0993818550177448</v>
      </c>
      <c r="T524" s="21">
        <f t="shared" si="109"/>
        <v>1.4979815488495918E-2</v>
      </c>
      <c r="U524" s="21">
        <f t="shared" si="110"/>
        <v>-9.6255167220593574E-3</v>
      </c>
      <c r="V524" s="21">
        <f t="shared" si="111"/>
        <v>2.4605332210555275E-2</v>
      </c>
      <c r="Y524" s="36"/>
      <c r="Z524" s="36"/>
    </row>
    <row r="525" spans="1:26" x14ac:dyDescent="0.25">
      <c r="A525" s="12">
        <v>1914.01</v>
      </c>
      <c r="B525" s="13">
        <v>8.3699999999999992</v>
      </c>
      <c r="C525" s="14">
        <v>0.47499999999999998</v>
      </c>
      <c r="D525" s="13">
        <v>0.62080000000000002</v>
      </c>
      <c r="E525" s="13">
        <v>10</v>
      </c>
      <c r="F525" s="14">
        <f t="shared" si="115"/>
        <v>1914.0416666666276</v>
      </c>
      <c r="G525" s="15">
        <v>4.16</v>
      </c>
      <c r="H525" s="14">
        <f t="shared" si="112"/>
        <v>255.03389999999999</v>
      </c>
      <c r="I525" s="14">
        <f t="shared" si="113"/>
        <v>14.473250000000002</v>
      </c>
      <c r="J525" s="16">
        <f t="shared" si="116"/>
        <v>2194.6720198473545</v>
      </c>
      <c r="K525" s="14">
        <f t="shared" si="117"/>
        <v>18.915776000000001</v>
      </c>
      <c r="L525" s="16">
        <f t="shared" si="114"/>
        <v>162.77806331197584</v>
      </c>
      <c r="M525" s="35">
        <f t="shared" si="106"/>
        <v>11.636092105046137</v>
      </c>
      <c r="N525" s="17"/>
      <c r="O525" s="18">
        <f t="shared" si="107"/>
        <v>14.875360055450978</v>
      </c>
      <c r="P525" s="18"/>
      <c r="Q525" s="37">
        <f t="shared" si="108"/>
        <v>6.3421527429306582E-2</v>
      </c>
      <c r="R525" s="15">
        <f t="shared" si="118"/>
        <v>1.0029258782902253</v>
      </c>
      <c r="S525" s="15">
        <f t="shared" si="119"/>
        <v>7.138057657892185</v>
      </c>
      <c r="T525" s="21">
        <f t="shared" si="109"/>
        <v>1.4197189323069459E-2</v>
      </c>
      <c r="U525" s="21">
        <f t="shared" si="110"/>
        <v>-9.626065077590007E-3</v>
      </c>
      <c r="V525" s="21">
        <f t="shared" si="111"/>
        <v>2.3823254400659466E-2</v>
      </c>
      <c r="Y525" s="36"/>
      <c r="Z525" s="36"/>
    </row>
    <row r="526" spans="1:26" x14ac:dyDescent="0.25">
      <c r="A526" s="12">
        <v>1914.02</v>
      </c>
      <c r="B526" s="13">
        <v>8.48</v>
      </c>
      <c r="C526" s="14">
        <v>0.47</v>
      </c>
      <c r="D526" s="13">
        <v>0.61170000000000002</v>
      </c>
      <c r="E526" s="13">
        <v>9.9</v>
      </c>
      <c r="F526" s="14">
        <f t="shared" si="115"/>
        <v>1914.1249999999609</v>
      </c>
      <c r="G526" s="15">
        <f>G525*11/12+G537*1/12</f>
        <v>4.166666666666667</v>
      </c>
      <c r="H526" s="14">
        <f t="shared" si="112"/>
        <v>260.9955555555556</v>
      </c>
      <c r="I526" s="14">
        <f t="shared" si="113"/>
        <v>14.465555555555556</v>
      </c>
      <c r="J526" s="16">
        <f t="shared" si="116"/>
        <v>2256.3480341949471</v>
      </c>
      <c r="K526" s="14">
        <f t="shared" si="117"/>
        <v>18.826766666666671</v>
      </c>
      <c r="L526" s="16">
        <f t="shared" si="114"/>
        <v>162.76038826851996</v>
      </c>
      <c r="M526" s="35">
        <f t="shared" si="106"/>
        <v>11.910233879798245</v>
      </c>
      <c r="N526" s="17"/>
      <c r="O526" s="18">
        <f t="shared" si="107"/>
        <v>15.242178170369366</v>
      </c>
      <c r="P526" s="18"/>
      <c r="Q526" s="37">
        <f t="shared" si="108"/>
        <v>5.804232722367722E-2</v>
      </c>
      <c r="R526" s="15">
        <f t="shared" si="118"/>
        <v>1.0029316012375706</v>
      </c>
      <c r="S526" s="15">
        <f t="shared" si="119"/>
        <v>7.2312552988159471</v>
      </c>
      <c r="T526" s="21">
        <f t="shared" si="109"/>
        <v>1.2940338427729792E-2</v>
      </c>
      <c r="U526" s="21">
        <f t="shared" si="110"/>
        <v>-9.8679797779215317E-3</v>
      </c>
      <c r="V526" s="21">
        <f t="shared" si="111"/>
        <v>2.2808318205651323E-2</v>
      </c>
      <c r="Y526" s="36"/>
      <c r="Z526" s="36"/>
    </row>
    <row r="527" spans="1:26" x14ac:dyDescent="0.25">
      <c r="A527" s="12">
        <v>1914.03</v>
      </c>
      <c r="B527" s="13">
        <v>8.32</v>
      </c>
      <c r="C527" s="14">
        <v>0.46500000000000002</v>
      </c>
      <c r="D527" s="13">
        <v>0.60250000000000004</v>
      </c>
      <c r="E527" s="13">
        <v>9.9</v>
      </c>
      <c r="F527" s="14">
        <f t="shared" si="115"/>
        <v>1914.2083333332941</v>
      </c>
      <c r="G527" s="15">
        <f>G525*10/12+G537*2/12</f>
        <v>4.1733333333333338</v>
      </c>
      <c r="H527" s="14">
        <f t="shared" si="112"/>
        <v>256.07111111111112</v>
      </c>
      <c r="I527" s="14">
        <f t="shared" si="113"/>
        <v>14.311666666666667</v>
      </c>
      <c r="J527" s="16">
        <f t="shared" si="116"/>
        <v>2224.0859824088457</v>
      </c>
      <c r="K527" s="14">
        <f t="shared" si="117"/>
        <v>18.543611111111112</v>
      </c>
      <c r="L527" s="16">
        <f t="shared" si="114"/>
        <v>161.05911110592905</v>
      </c>
      <c r="M527" s="35">
        <f t="shared" si="106"/>
        <v>11.685526018836832</v>
      </c>
      <c r="N527" s="17"/>
      <c r="O527" s="18">
        <f t="shared" si="107"/>
        <v>14.971980169053344</v>
      </c>
      <c r="P527" s="18"/>
      <c r="Q527" s="37">
        <f t="shared" si="108"/>
        <v>6.0737861694664851E-2</v>
      </c>
      <c r="R527" s="15">
        <f t="shared" si="118"/>
        <v>1.002937324112795</v>
      </c>
      <c r="S527" s="15">
        <f t="shared" si="119"/>
        <v>7.2524544557991462</v>
      </c>
      <c r="T527" s="21">
        <f t="shared" si="109"/>
        <v>1.3547488395359464E-2</v>
      </c>
      <c r="U527" s="21">
        <f t="shared" si="110"/>
        <v>-9.1129440450385957E-3</v>
      </c>
      <c r="V527" s="21">
        <f t="shared" si="111"/>
        <v>2.2660432440398059E-2</v>
      </c>
      <c r="Y527" s="36"/>
      <c r="Z527" s="36"/>
    </row>
    <row r="528" spans="1:26" x14ac:dyDescent="0.25">
      <c r="A528" s="12">
        <v>1914.04</v>
      </c>
      <c r="B528" s="13">
        <v>8.1199999999999992</v>
      </c>
      <c r="C528" s="14">
        <v>0.46</v>
      </c>
      <c r="D528" s="13">
        <v>0.59330000000000005</v>
      </c>
      <c r="E528" s="13">
        <v>9.8000000000000007</v>
      </c>
      <c r="F528" s="14">
        <f t="shared" si="115"/>
        <v>1914.2916666666274</v>
      </c>
      <c r="G528" s="15">
        <f>G525*9/12+G537*3/12</f>
        <v>4.18</v>
      </c>
      <c r="H528" s="14">
        <f t="shared" si="112"/>
        <v>252.46571428571428</v>
      </c>
      <c r="I528" s="14">
        <f t="shared" si="113"/>
        <v>14.302244897959186</v>
      </c>
      <c r="J528" s="16">
        <f t="shared" si="116"/>
        <v>2203.1233391901301</v>
      </c>
      <c r="K528" s="14">
        <f t="shared" si="117"/>
        <v>18.44678673469388</v>
      </c>
      <c r="L528" s="16">
        <f t="shared" si="114"/>
        <v>160.97451688934783</v>
      </c>
      <c r="M528" s="35">
        <f t="shared" si="106"/>
        <v>11.522662536200237</v>
      </c>
      <c r="N528" s="17"/>
      <c r="O528" s="18">
        <f t="shared" si="107"/>
        <v>14.781642625967594</v>
      </c>
      <c r="P528" s="18"/>
      <c r="Q528" s="37">
        <f t="shared" si="108"/>
        <v>6.2010776197820104E-2</v>
      </c>
      <c r="R528" s="15">
        <f t="shared" si="118"/>
        <v>1.0029430469159344</v>
      </c>
      <c r="S528" s="15">
        <f t="shared" si="119"/>
        <v>7.3479792780587969</v>
      </c>
      <c r="T528" s="21">
        <f t="shared" si="109"/>
        <v>1.3276523399382789E-2</v>
      </c>
      <c r="U528" s="21">
        <f t="shared" si="110"/>
        <v>-9.3620167725330106E-3</v>
      </c>
      <c r="V528" s="21">
        <f t="shared" si="111"/>
        <v>2.26385401719158E-2</v>
      </c>
      <c r="Y528" s="36"/>
      <c r="Z528" s="36"/>
    </row>
    <row r="529" spans="1:26" x14ac:dyDescent="0.25">
      <c r="A529" s="12">
        <v>1914.05</v>
      </c>
      <c r="B529" s="13">
        <v>8.17</v>
      </c>
      <c r="C529" s="14">
        <v>0.45500000000000002</v>
      </c>
      <c r="D529" s="13">
        <v>0.58420000000000005</v>
      </c>
      <c r="E529" s="13">
        <v>9.9</v>
      </c>
      <c r="F529" s="14">
        <f t="shared" si="115"/>
        <v>1914.3749999999607</v>
      </c>
      <c r="G529" s="15">
        <f>G525*8/12+G537*4/12</f>
        <v>4.1866666666666665</v>
      </c>
      <c r="H529" s="14">
        <f t="shared" si="112"/>
        <v>251.45444444444448</v>
      </c>
      <c r="I529" s="14">
        <f t="shared" si="113"/>
        <v>14.003888888888891</v>
      </c>
      <c r="J529" s="16">
        <f t="shared" si="116"/>
        <v>2204.4822260750075</v>
      </c>
      <c r="K529" s="14">
        <f t="shared" si="117"/>
        <v>17.980377777777779</v>
      </c>
      <c r="L529" s="16">
        <f t="shared" si="114"/>
        <v>157.63262135532671</v>
      </c>
      <c r="M529" s="35">
        <f t="shared" si="106"/>
        <v>11.479008694164483</v>
      </c>
      <c r="N529" s="17"/>
      <c r="O529" s="18">
        <f t="shared" si="107"/>
        <v>14.742681655780235</v>
      </c>
      <c r="P529" s="18"/>
      <c r="Q529" s="37">
        <f t="shared" si="108"/>
        <v>6.5677718833512616E-2</v>
      </c>
      <c r="R529" s="15">
        <f t="shared" si="118"/>
        <v>1.0029487696470247</v>
      </c>
      <c r="S529" s="15">
        <f t="shared" si="119"/>
        <v>7.2951642740355656</v>
      </c>
      <c r="T529" s="21">
        <f t="shared" si="109"/>
        <v>1.339102029937167E-2</v>
      </c>
      <c r="U529" s="21">
        <f t="shared" si="110"/>
        <v>-8.1817421083246744E-3</v>
      </c>
      <c r="V529" s="21">
        <f t="shared" si="111"/>
        <v>2.1572762407696344E-2</v>
      </c>
      <c r="Y529" s="36"/>
      <c r="Z529" s="36"/>
    </row>
    <row r="530" spans="1:26" x14ac:dyDescent="0.25">
      <c r="A530" s="12">
        <v>1914.06</v>
      </c>
      <c r="B530" s="13">
        <v>8.1300000000000008</v>
      </c>
      <c r="C530" s="14">
        <v>0.45</v>
      </c>
      <c r="D530" s="13">
        <v>0.57499999999999996</v>
      </c>
      <c r="E530" s="13">
        <v>9.9</v>
      </c>
      <c r="F530" s="14">
        <f t="shared" si="115"/>
        <v>1914.4583333332939</v>
      </c>
      <c r="G530" s="15">
        <f>G525*7/12+G537*5/12</f>
        <v>4.1933333333333334</v>
      </c>
      <c r="H530" s="14">
        <f t="shared" si="112"/>
        <v>250.22333333333339</v>
      </c>
      <c r="I530" s="14">
        <f t="shared" si="113"/>
        <v>13.850000000000003</v>
      </c>
      <c r="J530" s="16">
        <f t="shared" si="116"/>
        <v>2203.8076599103579</v>
      </c>
      <c r="K530" s="14">
        <f t="shared" si="117"/>
        <v>17.697222222222223</v>
      </c>
      <c r="L530" s="16">
        <f t="shared" si="114"/>
        <v>155.86585540571409</v>
      </c>
      <c r="M530" s="35">
        <f t="shared" si="106"/>
        <v>11.428715168831888</v>
      </c>
      <c r="N530" s="17"/>
      <c r="O530" s="18">
        <f t="shared" si="107"/>
        <v>14.694917610765895</v>
      </c>
      <c r="P530" s="18"/>
      <c r="Q530" s="37">
        <f t="shared" si="108"/>
        <v>6.5994415246006161E-2</v>
      </c>
      <c r="R530" s="15">
        <f t="shared" si="118"/>
        <v>1.0029544923061013</v>
      </c>
      <c r="S530" s="15">
        <f t="shared" si="119"/>
        <v>7.3166760330169014</v>
      </c>
      <c r="T530" s="21">
        <f t="shared" si="109"/>
        <v>1.5848515590267009E-2</v>
      </c>
      <c r="U530" s="21">
        <f t="shared" si="110"/>
        <v>-8.0095128875690147E-3</v>
      </c>
      <c r="V530" s="21">
        <f t="shared" si="111"/>
        <v>2.3858028477836024E-2</v>
      </c>
      <c r="Y530" s="36"/>
      <c r="Z530" s="36"/>
    </row>
    <row r="531" spans="1:26" x14ac:dyDescent="0.25">
      <c r="A531" s="12">
        <v>1914.07</v>
      </c>
      <c r="B531" s="13">
        <v>7.68</v>
      </c>
      <c r="C531" s="14">
        <v>0.44500000000000001</v>
      </c>
      <c r="D531" s="13">
        <v>0.56579999999999997</v>
      </c>
      <c r="E531" s="13">
        <v>10</v>
      </c>
      <c r="F531" s="14">
        <f t="shared" si="115"/>
        <v>1914.5416666666272</v>
      </c>
      <c r="G531" s="15">
        <f>G525*6/12+G537*6/12</f>
        <v>4.2</v>
      </c>
      <c r="H531" s="14">
        <f t="shared" si="112"/>
        <v>234.00960000000003</v>
      </c>
      <c r="I531" s="14">
        <f t="shared" si="113"/>
        <v>13.559150000000002</v>
      </c>
      <c r="J531" s="16">
        <f t="shared" si="116"/>
        <v>2070.9591252822747</v>
      </c>
      <c r="K531" s="14">
        <f t="shared" si="117"/>
        <v>17.239926000000004</v>
      </c>
      <c r="L531" s="16">
        <f t="shared" si="114"/>
        <v>152.5714418079051</v>
      </c>
      <c r="M531" s="35">
        <f t="shared" si="106"/>
        <v>10.694345183040141</v>
      </c>
      <c r="N531" s="17"/>
      <c r="O531" s="18">
        <f t="shared" si="107"/>
        <v>13.7698496992573</v>
      </c>
      <c r="P531" s="18"/>
      <c r="Q531" s="37">
        <f t="shared" si="108"/>
        <v>7.2962291281210095E-2</v>
      </c>
      <c r="R531" s="15">
        <f t="shared" si="118"/>
        <v>1.0029602148931998</v>
      </c>
      <c r="S531" s="15">
        <f t="shared" si="119"/>
        <v>7.2649101651020604</v>
      </c>
      <c r="T531" s="21">
        <f t="shared" si="109"/>
        <v>2.6735809697336244E-2</v>
      </c>
      <c r="U531" s="21">
        <f t="shared" si="110"/>
        <v>-7.4237590536836429E-3</v>
      </c>
      <c r="V531" s="21">
        <f t="shared" si="111"/>
        <v>3.4159568751019886E-2</v>
      </c>
      <c r="Y531" s="36"/>
      <c r="Z531" s="36"/>
    </row>
    <row r="532" spans="1:26" x14ac:dyDescent="0.25">
      <c r="A532" s="12">
        <v>1914.08</v>
      </c>
      <c r="B532" s="13">
        <v>7.68</v>
      </c>
      <c r="C532" s="14">
        <v>0.44</v>
      </c>
      <c r="D532" s="13">
        <v>0.55669999999999997</v>
      </c>
      <c r="E532" s="13">
        <v>10.199999999999999</v>
      </c>
      <c r="F532" s="14">
        <f t="shared" si="115"/>
        <v>1914.6249999999604</v>
      </c>
      <c r="G532" s="15">
        <f>G525*5/12+G537*7/12</f>
        <v>4.206666666666667</v>
      </c>
      <c r="H532" s="14">
        <f t="shared" si="112"/>
        <v>229.42117647058831</v>
      </c>
      <c r="I532" s="14">
        <f t="shared" si="113"/>
        <v>13.143921568627453</v>
      </c>
      <c r="J532" s="16">
        <f t="shared" si="116"/>
        <v>2040.045604842587</v>
      </c>
      <c r="K532" s="14">
        <f t="shared" si="117"/>
        <v>16.630048039215691</v>
      </c>
      <c r="L532" s="16">
        <f t="shared" si="114"/>
        <v>147.87674325727448</v>
      </c>
      <c r="M532" s="35">
        <f t="shared" si="106"/>
        <v>10.492046265076439</v>
      </c>
      <c r="N532" s="17"/>
      <c r="O532" s="18">
        <f t="shared" si="107"/>
        <v>13.528140067051343</v>
      </c>
      <c r="P532" s="18"/>
      <c r="Q532" s="37">
        <f t="shared" si="108"/>
        <v>7.5527102476564772E-2</v>
      </c>
      <c r="R532" s="15">
        <f t="shared" si="118"/>
        <v>1.0029659374083564</v>
      </c>
      <c r="S532" s="15">
        <f t="shared" si="119"/>
        <v>7.1435449611476036</v>
      </c>
      <c r="T532" s="21">
        <f t="shared" si="109"/>
        <v>3.2862520619821423E-2</v>
      </c>
      <c r="U532" s="21">
        <f t="shared" si="110"/>
        <v>-4.7036406680173171E-3</v>
      </c>
      <c r="V532" s="21">
        <f t="shared" si="111"/>
        <v>3.756616128783874E-2</v>
      </c>
      <c r="Y532" s="36"/>
      <c r="Z532" s="36"/>
    </row>
    <row r="533" spans="1:26" x14ac:dyDescent="0.25">
      <c r="A533" s="12">
        <v>1914.09</v>
      </c>
      <c r="B533" s="13">
        <v>7.68</v>
      </c>
      <c r="C533" s="14">
        <v>0.435</v>
      </c>
      <c r="D533" s="13">
        <v>0.54749999999999999</v>
      </c>
      <c r="E533" s="13">
        <v>10.199999999999999</v>
      </c>
      <c r="F533" s="14">
        <f t="shared" si="115"/>
        <v>1914.7083333332937</v>
      </c>
      <c r="G533" s="15">
        <f>G525*4/12+G537*8/12</f>
        <v>4.2133333333333329</v>
      </c>
      <c r="H533" s="14">
        <f t="shared" si="112"/>
        <v>229.42117647058831</v>
      </c>
      <c r="I533" s="14">
        <f t="shared" si="113"/>
        <v>12.994558823529415</v>
      </c>
      <c r="J533" s="16">
        <f t="shared" si="116"/>
        <v>2049.6747263498191</v>
      </c>
      <c r="K533" s="14">
        <f t="shared" si="117"/>
        <v>16.355220588235298</v>
      </c>
      <c r="L533" s="16">
        <f t="shared" si="114"/>
        <v>146.11938967142262</v>
      </c>
      <c r="M533" s="35">
        <f t="shared" si="106"/>
        <v>10.500497301802133</v>
      </c>
      <c r="N533" s="17"/>
      <c r="O533" s="18">
        <f t="shared" si="107"/>
        <v>13.558230015308228</v>
      </c>
      <c r="P533" s="18"/>
      <c r="Q533" s="37">
        <f t="shared" si="108"/>
        <v>7.4202323100274983E-2</v>
      </c>
      <c r="R533" s="15">
        <f t="shared" si="118"/>
        <v>1.0029716598516059</v>
      </c>
      <c r="S533" s="15">
        <f t="shared" si="119"/>
        <v>7.1647322683761461</v>
      </c>
      <c r="T533" s="21">
        <f t="shared" si="109"/>
        <v>3.1277377894172398E-2</v>
      </c>
      <c r="U533" s="21">
        <f t="shared" si="110"/>
        <v>-5.1200046587526193E-3</v>
      </c>
      <c r="V533" s="21">
        <f t="shared" si="111"/>
        <v>3.6397382552925017E-2</v>
      </c>
      <c r="Y533" s="36"/>
      <c r="Z533" s="36"/>
    </row>
    <row r="534" spans="1:26" x14ac:dyDescent="0.25">
      <c r="A534" s="12">
        <v>1914.1</v>
      </c>
      <c r="B534" s="13">
        <v>7.68</v>
      </c>
      <c r="C534" s="14">
        <v>0.43</v>
      </c>
      <c r="D534" s="13">
        <v>0.5383</v>
      </c>
      <c r="E534" s="13">
        <v>10.1</v>
      </c>
      <c r="F534" s="14">
        <f t="shared" si="115"/>
        <v>1914.791666666627</v>
      </c>
      <c r="G534" s="15">
        <f>G525*3/12+G537*9/12</f>
        <v>4.2200000000000006</v>
      </c>
      <c r="H534" s="14">
        <f t="shared" si="112"/>
        <v>231.6926732673268</v>
      </c>
      <c r="I534" s="14">
        <f t="shared" si="113"/>
        <v>12.972376237623765</v>
      </c>
      <c r="J534" s="16">
        <f t="shared" si="116"/>
        <v>2079.6265918396798</v>
      </c>
      <c r="K534" s="14">
        <f t="shared" si="117"/>
        <v>16.23960495049505</v>
      </c>
      <c r="L534" s="16">
        <f t="shared" si="114"/>
        <v>145.76341072751293</v>
      </c>
      <c r="M534" s="35">
        <f t="shared" si="106"/>
        <v>10.612759466126226</v>
      </c>
      <c r="N534" s="17"/>
      <c r="O534" s="18">
        <f t="shared" si="107"/>
        <v>13.722477893212874</v>
      </c>
      <c r="P534" s="18"/>
      <c r="Q534" s="37">
        <f t="shared" si="108"/>
        <v>7.2122747418878586E-2</v>
      </c>
      <c r="R534" s="15">
        <f t="shared" si="118"/>
        <v>1.002977382222985</v>
      </c>
      <c r="S534" s="15">
        <f t="shared" si="119"/>
        <v>7.2571721622947472</v>
      </c>
      <c r="T534" s="21">
        <f t="shared" si="109"/>
        <v>2.8350805783321498E-2</v>
      </c>
      <c r="U534" s="21">
        <f t="shared" si="110"/>
        <v>-6.5139247002863332E-3</v>
      </c>
      <c r="V534" s="21">
        <f t="shared" si="111"/>
        <v>3.4864730483607831E-2</v>
      </c>
      <c r="Y534" s="36"/>
      <c r="Z534" s="36"/>
    </row>
    <row r="535" spans="1:26" x14ac:dyDescent="0.25">
      <c r="A535" s="12">
        <v>1914.11</v>
      </c>
      <c r="B535" s="13">
        <v>7.68</v>
      </c>
      <c r="C535" s="14">
        <v>0.42499999999999999</v>
      </c>
      <c r="D535" s="13">
        <v>0.5292</v>
      </c>
      <c r="E535" s="13">
        <v>10.199999999999999</v>
      </c>
      <c r="F535" s="14">
        <f t="shared" si="115"/>
        <v>1914.8749999999602</v>
      </c>
      <c r="G535" s="15">
        <f>G525*2/12+G537*10/12</f>
        <v>4.2266666666666666</v>
      </c>
      <c r="H535" s="14">
        <f t="shared" si="112"/>
        <v>229.42117647058831</v>
      </c>
      <c r="I535" s="14">
        <f t="shared" si="113"/>
        <v>12.695833333333335</v>
      </c>
      <c r="J535" s="16">
        <f t="shared" si="116"/>
        <v>2068.7343652719433</v>
      </c>
      <c r="K535" s="14">
        <f t="shared" si="117"/>
        <v>15.808552941176474</v>
      </c>
      <c r="L535" s="16">
        <f t="shared" si="114"/>
        <v>142.54872735701983</v>
      </c>
      <c r="M535" s="35">
        <f t="shared" si="106"/>
        <v>10.516917642992125</v>
      </c>
      <c r="N535" s="17"/>
      <c r="O535" s="18">
        <f t="shared" si="107"/>
        <v>13.617092303207151</v>
      </c>
      <c r="P535" s="18"/>
      <c r="Q535" s="37">
        <f t="shared" si="108"/>
        <v>7.1602652010321011E-2</v>
      </c>
      <c r="R535" s="15">
        <f t="shared" si="118"/>
        <v>1.0029831045225286</v>
      </c>
      <c r="S535" s="15">
        <f t="shared" si="119"/>
        <v>7.2074189539771609</v>
      </c>
      <c r="T535" s="21">
        <f t="shared" si="109"/>
        <v>3.4988066159721054E-2</v>
      </c>
      <c r="U535" s="21">
        <f t="shared" si="110"/>
        <v>-5.371128359994537E-3</v>
      </c>
      <c r="V535" s="21">
        <f t="shared" si="111"/>
        <v>4.0359194519715591E-2</v>
      </c>
      <c r="Y535" s="36"/>
      <c r="Z535" s="36"/>
    </row>
    <row r="536" spans="1:26" x14ac:dyDescent="0.25">
      <c r="A536" s="12">
        <v>1914.12</v>
      </c>
      <c r="B536" s="13">
        <v>7.35</v>
      </c>
      <c r="C536" s="14">
        <v>0.42</v>
      </c>
      <c r="D536" s="13">
        <v>0.52</v>
      </c>
      <c r="E536" s="13">
        <v>10.1</v>
      </c>
      <c r="F536" s="14">
        <f t="shared" si="115"/>
        <v>1914.9583333332935</v>
      </c>
      <c r="G536" s="15">
        <f>G525*1/12+G537*11/12</f>
        <v>4.2333333333333334</v>
      </c>
      <c r="H536" s="14">
        <f t="shared" si="112"/>
        <v>221.73712871287131</v>
      </c>
      <c r="I536" s="14">
        <f t="shared" si="113"/>
        <v>12.670693069306934</v>
      </c>
      <c r="J536" s="16">
        <f t="shared" si="116"/>
        <v>2008.967016460907</v>
      </c>
      <c r="K536" s="14">
        <f t="shared" si="117"/>
        <v>15.68752475247525</v>
      </c>
      <c r="L536" s="16">
        <f t="shared" si="114"/>
        <v>142.13099980403695</v>
      </c>
      <c r="M536" s="35">
        <f t="shared" si="106"/>
        <v>10.172217991997863</v>
      </c>
      <c r="N536" s="17"/>
      <c r="O536" s="18">
        <f t="shared" si="107"/>
        <v>13.191719327709952</v>
      </c>
      <c r="P536" s="18"/>
      <c r="Q536" s="37">
        <f t="shared" si="108"/>
        <v>7.3754825935587423E-2</v>
      </c>
      <c r="R536" s="15">
        <f t="shared" si="118"/>
        <v>1.0029888267502722</v>
      </c>
      <c r="S536" s="15">
        <f t="shared" si="119"/>
        <v>7.3004928978372465</v>
      </c>
      <c r="T536" s="21">
        <f t="shared" si="109"/>
        <v>4.3359350795322049E-2</v>
      </c>
      <c r="U536" s="21">
        <f t="shared" si="110"/>
        <v>-6.7650081812419272E-3</v>
      </c>
      <c r="V536" s="21">
        <f t="shared" si="111"/>
        <v>5.0124358976563976E-2</v>
      </c>
      <c r="Y536" s="36"/>
      <c r="Z536" s="36"/>
    </row>
    <row r="537" spans="1:26" x14ac:dyDescent="0.25">
      <c r="A537" s="12">
        <v>1915.01</v>
      </c>
      <c r="B537" s="13">
        <v>7.48</v>
      </c>
      <c r="C537" s="14">
        <v>0.42080000000000001</v>
      </c>
      <c r="D537" s="13">
        <v>0.55000000000000004</v>
      </c>
      <c r="E537" s="13">
        <v>10.1</v>
      </c>
      <c r="F537" s="14">
        <f t="shared" si="115"/>
        <v>1915.0416666666267</v>
      </c>
      <c r="G537" s="15">
        <v>4.24</v>
      </c>
      <c r="H537" s="14">
        <f t="shared" si="112"/>
        <v>225.65900990099016</v>
      </c>
      <c r="I537" s="14">
        <f t="shared" si="113"/>
        <v>12.694827722772279</v>
      </c>
      <c r="J537" s="16">
        <f t="shared" si="116"/>
        <v>2054.0844979371627</v>
      </c>
      <c r="K537" s="14">
        <f t="shared" si="117"/>
        <v>16.592574257425746</v>
      </c>
      <c r="L537" s="16">
        <f t="shared" si="114"/>
        <v>151.03562484832079</v>
      </c>
      <c r="M537" s="35">
        <f t="shared" si="106"/>
        <v>10.359834197757268</v>
      </c>
      <c r="N537" s="17"/>
      <c r="O537" s="18">
        <f t="shared" si="107"/>
        <v>13.455503012706059</v>
      </c>
      <c r="P537" s="18"/>
      <c r="Q537" s="37">
        <f t="shared" si="108"/>
        <v>7.1907823631394724E-2</v>
      </c>
      <c r="R537" s="15">
        <f t="shared" si="118"/>
        <v>1.0048142824374222</v>
      </c>
      <c r="S537" s="15">
        <f t="shared" si="119"/>
        <v>7.3223128063004754</v>
      </c>
      <c r="T537" s="21">
        <f t="shared" si="109"/>
        <v>4.5725557855251564E-2</v>
      </c>
      <c r="U537" s="21">
        <f t="shared" si="110"/>
        <v>-6.6053778011641029E-3</v>
      </c>
      <c r="V537" s="21">
        <f t="shared" si="111"/>
        <v>5.2330935656415667E-2</v>
      </c>
      <c r="Y537" s="36"/>
      <c r="Z537" s="36"/>
    </row>
    <row r="538" spans="1:26" x14ac:dyDescent="0.25">
      <c r="A538" s="12">
        <v>1915.02</v>
      </c>
      <c r="B538" s="13">
        <v>7.38</v>
      </c>
      <c r="C538" s="14">
        <v>0.42170000000000002</v>
      </c>
      <c r="D538" s="13">
        <v>0.57999999999999996</v>
      </c>
      <c r="E538" s="13">
        <v>10</v>
      </c>
      <c r="F538" s="14">
        <f t="shared" si="115"/>
        <v>1915.12499999996</v>
      </c>
      <c r="G538" s="15">
        <f>G537*11/12+G549*1/12</f>
        <v>4.2241666666666671</v>
      </c>
      <c r="H538" s="14">
        <f t="shared" si="112"/>
        <v>224.86860000000001</v>
      </c>
      <c r="I538" s="14">
        <f t="shared" si="113"/>
        <v>12.849199000000002</v>
      </c>
      <c r="J538" s="16">
        <f t="shared" si="116"/>
        <v>2056.6364736608307</v>
      </c>
      <c r="K538" s="14">
        <f t="shared" si="117"/>
        <v>17.672600000000003</v>
      </c>
      <c r="L538" s="16">
        <f t="shared" si="114"/>
        <v>161.63267679177264</v>
      </c>
      <c r="M538" s="35">
        <f t="shared" si="106"/>
        <v>10.329786209660687</v>
      </c>
      <c r="N538" s="17"/>
      <c r="O538" s="18">
        <f t="shared" si="107"/>
        <v>13.435767253018033</v>
      </c>
      <c r="P538" s="18"/>
      <c r="Q538" s="37">
        <f t="shared" si="108"/>
        <v>7.1334717986857032E-2</v>
      </c>
      <c r="R538" s="15">
        <f t="shared" si="118"/>
        <v>1.004802029369261</v>
      </c>
      <c r="S538" s="15">
        <f t="shared" si="119"/>
        <v>7.4311401331276112</v>
      </c>
      <c r="T538" s="21">
        <f t="shared" si="109"/>
        <v>4.7544296397374453E-2</v>
      </c>
      <c r="U538" s="21">
        <f t="shared" si="110"/>
        <v>-7.0536965882035396E-3</v>
      </c>
      <c r="V538" s="21">
        <f t="shared" si="111"/>
        <v>5.4597992985577992E-2</v>
      </c>
      <c r="Y538" s="36"/>
      <c r="Z538" s="36"/>
    </row>
    <row r="539" spans="1:26" x14ac:dyDescent="0.25">
      <c r="A539" s="12">
        <v>1915.03</v>
      </c>
      <c r="B539" s="13">
        <v>7.57</v>
      </c>
      <c r="C539" s="14">
        <v>0.42249999999999999</v>
      </c>
      <c r="D539" s="13">
        <v>0.61</v>
      </c>
      <c r="E539" s="13">
        <v>9.9</v>
      </c>
      <c r="F539" s="14">
        <f t="shared" si="115"/>
        <v>1915.2083333332932</v>
      </c>
      <c r="G539" s="15">
        <f>G537*10/12+G549*2/12</f>
        <v>4.2083333333333339</v>
      </c>
      <c r="H539" s="14">
        <f t="shared" si="112"/>
        <v>232.98777777777784</v>
      </c>
      <c r="I539" s="14">
        <f t="shared" si="113"/>
        <v>13.003611111111113</v>
      </c>
      <c r="J539" s="16">
        <f t="shared" si="116"/>
        <v>2140.8049120093392</v>
      </c>
      <c r="K539" s="14">
        <f t="shared" si="117"/>
        <v>18.774444444444445</v>
      </c>
      <c r="L539" s="16">
        <f t="shared" si="114"/>
        <v>172.50871814077894</v>
      </c>
      <c r="M539" s="35">
        <f t="shared" si="106"/>
        <v>10.707013188682811</v>
      </c>
      <c r="N539" s="17"/>
      <c r="O539" s="18">
        <f t="shared" si="107"/>
        <v>13.942381087442413</v>
      </c>
      <c r="P539" s="18"/>
      <c r="Q539" s="37">
        <f t="shared" si="108"/>
        <v>6.8208639007930949E-2</v>
      </c>
      <c r="R539" s="15">
        <f t="shared" si="118"/>
        <v>1.0047897772647538</v>
      </c>
      <c r="S539" s="15">
        <f t="shared" si="119"/>
        <v>7.542247157872711</v>
      </c>
      <c r="T539" s="21">
        <f t="shared" si="109"/>
        <v>4.0445368556087491E-2</v>
      </c>
      <c r="U539" s="21">
        <f t="shared" si="110"/>
        <v>-8.6617252536855815E-3</v>
      </c>
      <c r="V539" s="21">
        <f t="shared" si="111"/>
        <v>4.9107093809773072E-2</v>
      </c>
      <c r="Y539" s="36"/>
      <c r="Z539" s="36"/>
    </row>
    <row r="540" spans="1:26" x14ac:dyDescent="0.25">
      <c r="A540" s="12">
        <v>1915.04</v>
      </c>
      <c r="B540" s="13">
        <v>8.14</v>
      </c>
      <c r="C540" s="14">
        <v>0.42330000000000001</v>
      </c>
      <c r="D540" s="13">
        <v>0.64</v>
      </c>
      <c r="E540" s="13">
        <v>10</v>
      </c>
      <c r="F540" s="14">
        <f t="shared" si="115"/>
        <v>1915.2916666666265</v>
      </c>
      <c r="G540" s="15">
        <f>G537*9/12+G549*3/12</f>
        <v>4.1924999999999999</v>
      </c>
      <c r="H540" s="14">
        <f t="shared" si="112"/>
        <v>248.02580000000006</v>
      </c>
      <c r="I540" s="14">
        <f t="shared" si="113"/>
        <v>12.897951000000003</v>
      </c>
      <c r="J540" s="16">
        <f t="shared" si="116"/>
        <v>2288.857620641596</v>
      </c>
      <c r="K540" s="14">
        <f t="shared" si="117"/>
        <v>19.500800000000005</v>
      </c>
      <c r="L540" s="16">
        <f t="shared" si="114"/>
        <v>179.95932152464638</v>
      </c>
      <c r="M540" s="35">
        <f t="shared" si="106"/>
        <v>11.401123789000183</v>
      </c>
      <c r="N540" s="17"/>
      <c r="O540" s="18">
        <f t="shared" si="107"/>
        <v>14.855567969356281</v>
      </c>
      <c r="P540" s="18"/>
      <c r="Q540" s="37">
        <f t="shared" si="108"/>
        <v>6.3703423729853187E-2</v>
      </c>
      <c r="R540" s="15">
        <f t="shared" si="118"/>
        <v>1.0047775261250353</v>
      </c>
      <c r="S540" s="15">
        <f t="shared" si="119"/>
        <v>7.5025891134162972</v>
      </c>
      <c r="T540" s="21">
        <f t="shared" si="109"/>
        <v>3.3483833698883636E-2</v>
      </c>
      <c r="U540" s="21">
        <f t="shared" si="110"/>
        <v>-7.1251634677615971E-3</v>
      </c>
      <c r="V540" s="21">
        <f t="shared" si="111"/>
        <v>4.0608997166645233E-2</v>
      </c>
      <c r="Y540" s="36"/>
      <c r="Z540" s="36"/>
    </row>
    <row r="541" spans="1:26" x14ac:dyDescent="0.25">
      <c r="A541" s="12">
        <v>1915.05</v>
      </c>
      <c r="B541" s="13">
        <v>7.95</v>
      </c>
      <c r="C541" s="14">
        <v>0.42420000000000002</v>
      </c>
      <c r="D541" s="13">
        <v>0.67</v>
      </c>
      <c r="E541" s="13">
        <v>10.1</v>
      </c>
      <c r="F541" s="14">
        <f t="shared" si="115"/>
        <v>1915.3749999999598</v>
      </c>
      <c r="G541" s="15">
        <f>G537*8/12+G549*4/12</f>
        <v>4.1766666666666667</v>
      </c>
      <c r="H541" s="14">
        <f t="shared" si="112"/>
        <v>239.83811881188123</v>
      </c>
      <c r="I541" s="14">
        <f t="shared" si="113"/>
        <v>12.797400000000003</v>
      </c>
      <c r="J541" s="16">
        <f t="shared" si="116"/>
        <v>2223.1407304097074</v>
      </c>
      <c r="K541" s="14">
        <f t="shared" si="117"/>
        <v>20.212772277227728</v>
      </c>
      <c r="L541" s="16">
        <f t="shared" si="114"/>
        <v>187.35903011000053</v>
      </c>
      <c r="M541" s="35">
        <f t="shared" si="106"/>
        <v>11.026929876471312</v>
      </c>
      <c r="N541" s="17"/>
      <c r="O541" s="18">
        <f t="shared" si="107"/>
        <v>14.376666202260203</v>
      </c>
      <c r="P541" s="18"/>
      <c r="Q541" s="37">
        <f t="shared" si="108"/>
        <v>6.9016953859027008E-2</v>
      </c>
      <c r="R541" s="15">
        <f t="shared" si="118"/>
        <v>1.0047652759512427</v>
      </c>
      <c r="S541" s="15">
        <f t="shared" si="119"/>
        <v>7.463794979119851</v>
      </c>
      <c r="T541" s="21">
        <f t="shared" si="109"/>
        <v>3.9641479282454428E-2</v>
      </c>
      <c r="U541" s="21">
        <f t="shared" si="110"/>
        <v>-6.7483709702291783E-3</v>
      </c>
      <c r="V541" s="21">
        <f t="shared" si="111"/>
        <v>4.6389850252683607E-2</v>
      </c>
      <c r="Y541" s="36"/>
      <c r="Z541" s="36"/>
    </row>
    <row r="542" spans="1:26" x14ac:dyDescent="0.25">
      <c r="A542" s="12">
        <v>1915.06</v>
      </c>
      <c r="B542" s="13">
        <v>8.0399999999999991</v>
      </c>
      <c r="C542" s="14">
        <v>0.42499999999999999</v>
      </c>
      <c r="D542" s="13">
        <v>0.7</v>
      </c>
      <c r="E542" s="13">
        <v>10.1</v>
      </c>
      <c r="F542" s="14">
        <f t="shared" si="115"/>
        <v>1915.458333333293</v>
      </c>
      <c r="G542" s="15">
        <f>G537*7/12+G549*5/12</f>
        <v>4.1608333333333327</v>
      </c>
      <c r="H542" s="14">
        <f t="shared" si="112"/>
        <v>242.55326732673268</v>
      </c>
      <c r="I542" s="14">
        <f t="shared" si="113"/>
        <v>12.821534653465347</v>
      </c>
      <c r="J542" s="16">
        <f t="shared" si="116"/>
        <v>2258.2122901504472</v>
      </c>
      <c r="K542" s="14">
        <f t="shared" si="117"/>
        <v>21.117821782178222</v>
      </c>
      <c r="L542" s="16">
        <f t="shared" si="114"/>
        <v>196.61052277429269</v>
      </c>
      <c r="M542" s="35">
        <f t="shared" si="106"/>
        <v>11.15426218909634</v>
      </c>
      <c r="N542" s="17"/>
      <c r="O542" s="18">
        <f t="shared" si="107"/>
        <v>14.548595263420413</v>
      </c>
      <c r="P542" s="18"/>
      <c r="Q542" s="37">
        <f t="shared" si="108"/>
        <v>6.814004213571459E-2</v>
      </c>
      <c r="R542" s="15">
        <f t="shared" si="118"/>
        <v>1.0047530267445139</v>
      </c>
      <c r="S542" s="15">
        <f t="shared" si="119"/>
        <v>7.4993620218388566</v>
      </c>
      <c r="T542" s="21">
        <f t="shared" si="109"/>
        <v>3.912482048340471E-2</v>
      </c>
      <c r="U542" s="21">
        <f t="shared" si="110"/>
        <v>-7.9249485135145514E-3</v>
      </c>
      <c r="V542" s="21">
        <f t="shared" si="111"/>
        <v>4.7049768996919261E-2</v>
      </c>
      <c r="Y542" s="36"/>
      <c r="Z542" s="36"/>
    </row>
    <row r="543" spans="1:26" x14ac:dyDescent="0.25">
      <c r="A543" s="12">
        <v>1915.07</v>
      </c>
      <c r="B543" s="13">
        <v>8.01</v>
      </c>
      <c r="C543" s="14">
        <v>0.42580000000000001</v>
      </c>
      <c r="D543" s="13">
        <v>0.73</v>
      </c>
      <c r="E543" s="13">
        <v>10.1</v>
      </c>
      <c r="F543" s="14">
        <f t="shared" si="115"/>
        <v>1915.5416666666263</v>
      </c>
      <c r="G543" s="15">
        <f>G537*6/12+G549*6/12</f>
        <v>4.1449999999999996</v>
      </c>
      <c r="H543" s="14">
        <f t="shared" si="112"/>
        <v>241.64821782178223</v>
      </c>
      <c r="I543" s="14">
        <f t="shared" si="113"/>
        <v>12.845669306930695</v>
      </c>
      <c r="J543" s="16">
        <f t="shared" si="116"/>
        <v>2259.7524059121797</v>
      </c>
      <c r="K543" s="14">
        <f t="shared" si="117"/>
        <v>22.022871287128719</v>
      </c>
      <c r="L543" s="16">
        <f t="shared" si="114"/>
        <v>205.9449758197118</v>
      </c>
      <c r="M543" s="35">
        <f t="shared" si="106"/>
        <v>11.1136293939496</v>
      </c>
      <c r="N543" s="17"/>
      <c r="O543" s="18">
        <f t="shared" si="107"/>
        <v>14.499550030038977</v>
      </c>
      <c r="P543" s="18"/>
      <c r="Q543" s="37">
        <f t="shared" si="108"/>
        <v>6.8626153573738385E-2</v>
      </c>
      <c r="R543" s="15">
        <f t="shared" si="118"/>
        <v>1.0047407785059888</v>
      </c>
      <c r="S543" s="15">
        <f t="shared" si="119"/>
        <v>7.5350066900954484</v>
      </c>
      <c r="T543" s="21">
        <f t="shared" si="109"/>
        <v>4.1173118926299823E-2</v>
      </c>
      <c r="U543" s="21">
        <f t="shared" si="110"/>
        <v>-9.0871284395922514E-3</v>
      </c>
      <c r="V543" s="21">
        <f t="shared" si="111"/>
        <v>5.0260247365892075E-2</v>
      </c>
      <c r="Y543" s="36"/>
      <c r="Z543" s="36"/>
    </row>
    <row r="544" spans="1:26" x14ac:dyDescent="0.25">
      <c r="A544" s="12">
        <v>1915.08</v>
      </c>
      <c r="B544" s="13">
        <v>8.35</v>
      </c>
      <c r="C544" s="14">
        <v>0.42670000000000002</v>
      </c>
      <c r="D544" s="13">
        <v>0.76</v>
      </c>
      <c r="E544" s="13">
        <v>10.1</v>
      </c>
      <c r="F544" s="14">
        <f t="shared" si="115"/>
        <v>1915.6249999999595</v>
      </c>
      <c r="G544" s="15">
        <f>G537*5/12+G549*7/12</f>
        <v>4.1291666666666664</v>
      </c>
      <c r="H544" s="14">
        <f t="shared" si="112"/>
        <v>251.90544554455451</v>
      </c>
      <c r="I544" s="14">
        <f t="shared" si="113"/>
        <v>12.872820792079212</v>
      </c>
      <c r="J544" s="16">
        <f t="shared" si="116"/>
        <v>2365.7035728672822</v>
      </c>
      <c r="K544" s="14">
        <f t="shared" si="117"/>
        <v>22.927920792079213</v>
      </c>
      <c r="L544" s="16">
        <f t="shared" si="114"/>
        <v>215.32152279989634</v>
      </c>
      <c r="M544" s="35">
        <f t="shared" si="106"/>
        <v>11.584831641604604</v>
      </c>
      <c r="N544" s="17"/>
      <c r="O544" s="18">
        <f t="shared" si="107"/>
        <v>15.113448857043238</v>
      </c>
      <c r="P544" s="18"/>
      <c r="Q544" s="37">
        <f t="shared" si="108"/>
        <v>6.395924085947774E-2</v>
      </c>
      <c r="R544" s="15">
        <f t="shared" si="118"/>
        <v>1.0047285312368082</v>
      </c>
      <c r="S544" s="15">
        <f t="shared" si="119"/>
        <v>7.5707284878543346</v>
      </c>
      <c r="T544" s="21">
        <f t="shared" si="109"/>
        <v>3.8253007101227032E-2</v>
      </c>
      <c r="U544" s="21">
        <f t="shared" si="110"/>
        <v>-9.1225166993306184E-3</v>
      </c>
      <c r="V544" s="21">
        <f t="shared" si="111"/>
        <v>4.7375523800557651E-2</v>
      </c>
      <c r="Y544" s="36"/>
      <c r="Z544" s="36"/>
    </row>
    <row r="545" spans="1:26" x14ac:dyDescent="0.25">
      <c r="A545" s="12">
        <v>1915.09</v>
      </c>
      <c r="B545" s="13">
        <v>8.66</v>
      </c>
      <c r="C545" s="14">
        <v>0.42749999999999999</v>
      </c>
      <c r="D545" s="13">
        <v>0.79</v>
      </c>
      <c r="E545" s="13">
        <v>10.1</v>
      </c>
      <c r="F545" s="14">
        <f t="shared" si="115"/>
        <v>1915.7083333332928</v>
      </c>
      <c r="G545" s="15">
        <f>G537*4/12+G549*8/12</f>
        <v>4.1133333333333333</v>
      </c>
      <c r="H545" s="14">
        <f t="shared" si="112"/>
        <v>261.25762376237628</v>
      </c>
      <c r="I545" s="14">
        <f t="shared" si="113"/>
        <v>12.896955445544556</v>
      </c>
      <c r="J545" s="16">
        <f t="shared" si="116"/>
        <v>2463.6252851274326</v>
      </c>
      <c r="K545" s="14">
        <f t="shared" si="117"/>
        <v>23.832970297029711</v>
      </c>
      <c r="L545" s="16">
        <f t="shared" si="114"/>
        <v>224.74179852779125</v>
      </c>
      <c r="M545" s="35">
        <f t="shared" si="106"/>
        <v>12.011570757825895</v>
      </c>
      <c r="N545" s="17"/>
      <c r="O545" s="18">
        <f t="shared" si="107"/>
        <v>15.664883714157835</v>
      </c>
      <c r="P545" s="18"/>
      <c r="Q545" s="37">
        <f t="shared" si="108"/>
        <v>6.2216271961368093E-2</v>
      </c>
      <c r="R545" s="15">
        <f t="shared" si="118"/>
        <v>1.0047162849381146</v>
      </c>
      <c r="S545" s="15">
        <f t="shared" si="119"/>
        <v>7.6065269139945473</v>
      </c>
      <c r="T545" s="21">
        <f t="shared" si="109"/>
        <v>3.6855850443499705E-2</v>
      </c>
      <c r="U545" s="21">
        <f t="shared" si="110"/>
        <v>-9.1578431390776371E-3</v>
      </c>
      <c r="V545" s="21">
        <f t="shared" si="111"/>
        <v>4.6013693582577342E-2</v>
      </c>
      <c r="Y545" s="36"/>
      <c r="Z545" s="36"/>
    </row>
    <row r="546" spans="1:26" x14ac:dyDescent="0.25">
      <c r="A546" s="12">
        <v>1915.1</v>
      </c>
      <c r="B546" s="13">
        <v>9.14</v>
      </c>
      <c r="C546" s="14">
        <v>0.42830000000000001</v>
      </c>
      <c r="D546" s="13">
        <v>0.82</v>
      </c>
      <c r="E546" s="13">
        <v>10.199999999999999</v>
      </c>
      <c r="F546" s="14">
        <f t="shared" si="115"/>
        <v>1915.791666666626</v>
      </c>
      <c r="G546" s="15">
        <f>G537*3/12+G549*9/12</f>
        <v>4.0975000000000001</v>
      </c>
      <c r="H546" s="14">
        <f t="shared" si="112"/>
        <v>273.03509803921577</v>
      </c>
      <c r="I546" s="14">
        <f t="shared" si="113"/>
        <v>12.794412745098041</v>
      </c>
      <c r="J546" s="16">
        <f t="shared" si="116"/>
        <v>2584.7394668430929</v>
      </c>
      <c r="K546" s="14">
        <f t="shared" si="117"/>
        <v>24.495490196078435</v>
      </c>
      <c r="L546" s="16">
        <f t="shared" si="114"/>
        <v>231.89128695966477</v>
      </c>
      <c r="M546" s="35">
        <f t="shared" si="106"/>
        <v>12.549076133220161</v>
      </c>
      <c r="N546" s="17"/>
      <c r="O546" s="18">
        <f t="shared" si="107"/>
        <v>16.354096721194868</v>
      </c>
      <c r="P546" s="18"/>
      <c r="Q546" s="37">
        <f t="shared" si="108"/>
        <v>5.9814212715783195E-2</v>
      </c>
      <c r="R546" s="15">
        <f t="shared" si="118"/>
        <v>1.0047040396110525</v>
      </c>
      <c r="S546" s="15">
        <f t="shared" si="119"/>
        <v>7.5674759577779298</v>
      </c>
      <c r="T546" s="21">
        <f t="shared" si="109"/>
        <v>3.5677532122646571E-2</v>
      </c>
      <c r="U546" s="21">
        <f t="shared" si="110"/>
        <v>-8.2164544190062028E-3</v>
      </c>
      <c r="V546" s="21">
        <f t="shared" si="111"/>
        <v>4.3893986541652774E-2</v>
      </c>
      <c r="Y546" s="36"/>
      <c r="Z546" s="36"/>
    </row>
    <row r="547" spans="1:26" x14ac:dyDescent="0.25">
      <c r="A547" s="12">
        <v>1915.11</v>
      </c>
      <c r="B547" s="13">
        <v>9.4600000000000009</v>
      </c>
      <c r="C547" s="14">
        <v>0.42920000000000003</v>
      </c>
      <c r="D547" s="13">
        <v>0.85</v>
      </c>
      <c r="E547" s="13">
        <v>10.3</v>
      </c>
      <c r="F547" s="14">
        <f t="shared" si="115"/>
        <v>1915.8749999999593</v>
      </c>
      <c r="G547" s="15">
        <f>G537*2/12+G549*10/12</f>
        <v>4.081666666666667</v>
      </c>
      <c r="H547" s="14">
        <f t="shared" si="112"/>
        <v>279.85067961165055</v>
      </c>
      <c r="I547" s="14">
        <f t="shared" si="113"/>
        <v>12.69681941747573</v>
      </c>
      <c r="J547" s="16">
        <f t="shared" si="116"/>
        <v>2659.276893277362</v>
      </c>
      <c r="K547" s="14">
        <f t="shared" si="117"/>
        <v>25.145145631067958</v>
      </c>
      <c r="L547" s="16">
        <f t="shared" si="114"/>
        <v>238.94136990335696</v>
      </c>
      <c r="M547" s="35">
        <f t="shared" si="106"/>
        <v>12.857714453559321</v>
      </c>
      <c r="N547" s="17"/>
      <c r="O547" s="18">
        <f t="shared" si="107"/>
        <v>16.740136872288531</v>
      </c>
      <c r="P547" s="18"/>
      <c r="Q547" s="37">
        <f t="shared" si="108"/>
        <v>5.7888719568749331E-2</v>
      </c>
      <c r="R547" s="15">
        <f t="shared" si="118"/>
        <v>1.0046917952567669</v>
      </c>
      <c r="S547" s="15">
        <f t="shared" si="119"/>
        <v>7.5292574152696927</v>
      </c>
      <c r="T547" s="21">
        <f t="shared" si="109"/>
        <v>3.458538094031316E-2</v>
      </c>
      <c r="U547" s="21">
        <f t="shared" si="110"/>
        <v>-8.9507216159639968E-3</v>
      </c>
      <c r="V547" s="21">
        <f t="shared" si="111"/>
        <v>4.3536102556277156E-2</v>
      </c>
      <c r="Y547" s="36"/>
      <c r="Z547" s="36"/>
    </row>
    <row r="548" spans="1:26" x14ac:dyDescent="0.25">
      <c r="A548" s="12">
        <v>1915.12</v>
      </c>
      <c r="B548" s="13">
        <v>9.48</v>
      </c>
      <c r="C548" s="14">
        <v>0.43</v>
      </c>
      <c r="D548" s="13">
        <v>0.88</v>
      </c>
      <c r="E548" s="13">
        <v>10.3</v>
      </c>
      <c r="F548" s="14">
        <f t="shared" si="115"/>
        <v>1915.9583333332926</v>
      </c>
      <c r="G548" s="15">
        <f>G537*1/12+G549*11/12</f>
        <v>4.065833333333333</v>
      </c>
      <c r="H548" s="14">
        <f t="shared" si="112"/>
        <v>280.44233009708739</v>
      </c>
      <c r="I548" s="14">
        <f t="shared" si="113"/>
        <v>12.720485436893204</v>
      </c>
      <c r="J548" s="16">
        <f t="shared" si="116"/>
        <v>2674.9720616925815</v>
      </c>
      <c r="K548" s="14">
        <f t="shared" si="117"/>
        <v>26.032621359223302</v>
      </c>
      <c r="L548" s="16">
        <f t="shared" si="114"/>
        <v>248.30964285753922</v>
      </c>
      <c r="M548" s="35">
        <f t="shared" si="106"/>
        <v>12.878444602185997</v>
      </c>
      <c r="N548" s="17"/>
      <c r="O548" s="18">
        <f t="shared" si="107"/>
        <v>16.74931303094311</v>
      </c>
      <c r="P548" s="18"/>
      <c r="Q548" s="37">
        <f t="shared" si="108"/>
        <v>5.6769648712160482E-2</v>
      </c>
      <c r="R548" s="15">
        <f t="shared" si="118"/>
        <v>1.0046795518764049</v>
      </c>
      <c r="S548" s="15">
        <f t="shared" si="119"/>
        <v>7.5645831494976319</v>
      </c>
      <c r="T548" s="21">
        <f t="shared" si="109"/>
        <v>3.6643430275943523E-2</v>
      </c>
      <c r="U548" s="21">
        <f t="shared" si="110"/>
        <v>-8.4336202922336012E-3</v>
      </c>
      <c r="V548" s="21">
        <f t="shared" si="111"/>
        <v>4.5077050568177124E-2</v>
      </c>
      <c r="Y548" s="36"/>
      <c r="Z548" s="36"/>
    </row>
    <row r="549" spans="1:26" x14ac:dyDescent="0.25">
      <c r="A549" s="12">
        <v>1916.01</v>
      </c>
      <c r="B549" s="13">
        <v>9.33</v>
      </c>
      <c r="C549" s="14">
        <v>0.44080000000000003</v>
      </c>
      <c r="D549" s="13">
        <v>0.93420000000000003</v>
      </c>
      <c r="E549" s="13">
        <v>10.4</v>
      </c>
      <c r="F549" s="14">
        <f t="shared" si="115"/>
        <v>1916.0416666666258</v>
      </c>
      <c r="G549" s="15">
        <v>4.05</v>
      </c>
      <c r="H549" s="14">
        <f t="shared" si="112"/>
        <v>273.35105769230773</v>
      </c>
      <c r="I549" s="14">
        <f t="shared" si="113"/>
        <v>12.91459230769231</v>
      </c>
      <c r="J549" s="16">
        <f t="shared" si="116"/>
        <v>2617.5980277579351</v>
      </c>
      <c r="K549" s="14">
        <f t="shared" si="117"/>
        <v>27.370263461538464</v>
      </c>
      <c r="L549" s="16">
        <f t="shared" si="114"/>
        <v>262.09647133241833</v>
      </c>
      <c r="M549" s="35">
        <f t="shared" si="106"/>
        <v>12.543563692516182</v>
      </c>
      <c r="N549" s="17"/>
      <c r="O549" s="18">
        <f t="shared" si="107"/>
        <v>16.297027766820719</v>
      </c>
      <c r="P549" s="18"/>
      <c r="Q549" s="37">
        <f t="shared" si="108"/>
        <v>5.9986791585310735E-2</v>
      </c>
      <c r="R549" s="15">
        <f t="shared" si="118"/>
        <v>1.0021524623582816</v>
      </c>
      <c r="S549" s="15">
        <f t="shared" si="119"/>
        <v>7.5269052586847662</v>
      </c>
      <c r="T549" s="21">
        <f t="shared" si="109"/>
        <v>4.0882565660646408E-2</v>
      </c>
      <c r="U549" s="21">
        <f t="shared" si="110"/>
        <v>-7.5102573656017357E-3</v>
      </c>
      <c r="V549" s="21">
        <f t="shared" si="111"/>
        <v>4.8392823026248144E-2</v>
      </c>
      <c r="Y549" s="36"/>
      <c r="Z549" s="36"/>
    </row>
    <row r="550" spans="1:26" x14ac:dyDescent="0.25">
      <c r="A550" s="12">
        <v>1916.02</v>
      </c>
      <c r="B550" s="13">
        <v>9.1999999999999993</v>
      </c>
      <c r="C550" s="14">
        <v>0.45169999999999999</v>
      </c>
      <c r="D550" s="13">
        <v>0.98829999999999996</v>
      </c>
      <c r="E550" s="13">
        <v>10.4</v>
      </c>
      <c r="F550" s="14">
        <f t="shared" si="115"/>
        <v>1916.1249999999591</v>
      </c>
      <c r="G550" s="15">
        <f>G549*11/12+G561*1/12</f>
        <v>4.0649999999999995</v>
      </c>
      <c r="H550" s="14">
        <f t="shared" si="112"/>
        <v>269.5423076923077</v>
      </c>
      <c r="I550" s="14">
        <f t="shared" si="113"/>
        <v>13.233941346153847</v>
      </c>
      <c r="J550" s="16">
        <f t="shared" si="116"/>
        <v>2591.6862387782626</v>
      </c>
      <c r="K550" s="14">
        <f t="shared" si="117"/>
        <v>28.955289423076923</v>
      </c>
      <c r="L550" s="16">
        <f t="shared" si="114"/>
        <v>278.40907715049531</v>
      </c>
      <c r="M550" s="35">
        <f t="shared" si="106"/>
        <v>12.354652326458803</v>
      </c>
      <c r="N550" s="17"/>
      <c r="O550" s="18">
        <f t="shared" si="107"/>
        <v>16.034835612136881</v>
      </c>
      <c r="P550" s="18"/>
      <c r="Q550" s="37">
        <f t="shared" si="108"/>
        <v>6.1055799767671379E-2</v>
      </c>
      <c r="R550" s="15">
        <f t="shared" si="118"/>
        <v>1.002165815139745</v>
      </c>
      <c r="S550" s="15">
        <f t="shared" si="119"/>
        <v>7.5431066389284371</v>
      </c>
      <c r="T550" s="21">
        <f t="shared" si="109"/>
        <v>4.2503961003233171E-2</v>
      </c>
      <c r="U550" s="21">
        <f t="shared" si="110"/>
        <v>-7.1870378425568093E-3</v>
      </c>
      <c r="V550" s="21">
        <f t="shared" si="111"/>
        <v>4.969099884578998E-2</v>
      </c>
      <c r="Y550" s="36"/>
      <c r="Z550" s="36"/>
    </row>
    <row r="551" spans="1:26" x14ac:dyDescent="0.25">
      <c r="A551" s="12">
        <v>1916.03</v>
      </c>
      <c r="B551" s="13">
        <v>9.17</v>
      </c>
      <c r="C551" s="14">
        <v>0.46250000000000002</v>
      </c>
      <c r="D551" s="13">
        <v>1.042</v>
      </c>
      <c r="E551" s="13">
        <v>10.5</v>
      </c>
      <c r="F551" s="14">
        <f t="shared" si="115"/>
        <v>1916.2083333332923</v>
      </c>
      <c r="G551" s="15">
        <f>G549*10/12+G561*2/12</f>
        <v>4.08</v>
      </c>
      <c r="H551" s="14">
        <f t="shared" si="112"/>
        <v>266.10466666666673</v>
      </c>
      <c r="I551" s="14">
        <f t="shared" si="113"/>
        <v>13.421309523809528</v>
      </c>
      <c r="J551" s="16">
        <f t="shared" si="116"/>
        <v>2569.3868266443997</v>
      </c>
      <c r="K551" s="14">
        <f t="shared" si="117"/>
        <v>30.237847619047628</v>
      </c>
      <c r="L551" s="16">
        <f t="shared" si="114"/>
        <v>291.96303962524149</v>
      </c>
      <c r="M551" s="35">
        <f t="shared" si="106"/>
        <v>12.177052795748491</v>
      </c>
      <c r="N551" s="17"/>
      <c r="O551" s="18">
        <f t="shared" si="107"/>
        <v>15.786513243251884</v>
      </c>
      <c r="P551" s="18"/>
      <c r="Q551" s="37">
        <f t="shared" si="108"/>
        <v>6.3063591449976877E-2</v>
      </c>
      <c r="R551" s="15">
        <f t="shared" si="118"/>
        <v>1.0021791670939835</v>
      </c>
      <c r="S551" s="15">
        <f t="shared" si="119"/>
        <v>7.4874489124069044</v>
      </c>
      <c r="T551" s="21">
        <f t="shared" si="109"/>
        <v>3.7131876005485731E-2</v>
      </c>
      <c r="U551" s="21">
        <f t="shared" si="110"/>
        <v>-5.3591637132331948E-3</v>
      </c>
      <c r="V551" s="21">
        <f t="shared" si="111"/>
        <v>4.2491039718718926E-2</v>
      </c>
      <c r="Y551" s="36"/>
      <c r="Z551" s="36"/>
    </row>
    <row r="552" spans="1:26" x14ac:dyDescent="0.25">
      <c r="A552" s="12">
        <v>1916.04</v>
      </c>
      <c r="B552" s="13">
        <v>9.07</v>
      </c>
      <c r="C552" s="14">
        <v>0.4733</v>
      </c>
      <c r="D552" s="13">
        <v>1.097</v>
      </c>
      <c r="E552" s="13">
        <v>10.6</v>
      </c>
      <c r="F552" s="14">
        <f t="shared" si="115"/>
        <v>1916.2916666666256</v>
      </c>
      <c r="G552" s="15">
        <f>G549*9/12+G561*3/12</f>
        <v>4.0949999999999998</v>
      </c>
      <c r="H552" s="14">
        <f t="shared" si="112"/>
        <v>260.71971698113214</v>
      </c>
      <c r="I552" s="14">
        <f t="shared" si="113"/>
        <v>13.60514245283019</v>
      </c>
      <c r="J552" s="16">
        <f t="shared" si="116"/>
        <v>2528.3392715417258</v>
      </c>
      <c r="K552" s="14">
        <f t="shared" si="117"/>
        <v>31.533575471698118</v>
      </c>
      <c r="L552" s="16">
        <f t="shared" si="114"/>
        <v>305.79803537831009</v>
      </c>
      <c r="M552" s="35">
        <f t="shared" si="106"/>
        <v>11.906481776593193</v>
      </c>
      <c r="N552" s="17"/>
      <c r="O552" s="18">
        <f t="shared" si="107"/>
        <v>15.418161727089238</v>
      </c>
      <c r="P552" s="18"/>
      <c r="Q552" s="37">
        <f t="shared" si="108"/>
        <v>6.5748722644587365E-2</v>
      </c>
      <c r="R552" s="15">
        <f t="shared" si="118"/>
        <v>1.0021925182219196</v>
      </c>
      <c r="S552" s="15">
        <f t="shared" si="119"/>
        <v>7.4329750758768292</v>
      </c>
      <c r="T552" s="21">
        <f t="shared" si="109"/>
        <v>3.5755982327786873E-2</v>
      </c>
      <c r="U552" s="21">
        <f t="shared" si="110"/>
        <v>-4.6561790108334833E-3</v>
      </c>
      <c r="V552" s="21">
        <f t="shared" si="111"/>
        <v>4.0412161338620356E-2</v>
      </c>
      <c r="Y552" s="36"/>
      <c r="Z552" s="36"/>
    </row>
    <row r="553" spans="1:26" x14ac:dyDescent="0.25">
      <c r="A553" s="12">
        <v>1916.05</v>
      </c>
      <c r="B553" s="13">
        <v>9.27</v>
      </c>
      <c r="C553" s="14">
        <v>0.48420000000000002</v>
      </c>
      <c r="D553" s="13">
        <v>1.151</v>
      </c>
      <c r="E553" s="13">
        <v>10.7</v>
      </c>
      <c r="F553" s="14">
        <f t="shared" si="115"/>
        <v>1916.3749999999588</v>
      </c>
      <c r="G553" s="15">
        <f>G549*8/12+G561*4/12</f>
        <v>4.1099999999999994</v>
      </c>
      <c r="H553" s="14">
        <f t="shared" si="112"/>
        <v>263.97841121495333</v>
      </c>
      <c r="I553" s="14">
        <f t="shared" si="113"/>
        <v>13.788386915887854</v>
      </c>
      <c r="J553" s="16">
        <f t="shared" si="116"/>
        <v>2571.0833650018462</v>
      </c>
      <c r="K553" s="14">
        <f t="shared" si="117"/>
        <v>32.776607476635519</v>
      </c>
      <c r="L553" s="16">
        <f t="shared" si="114"/>
        <v>319.23591727261322</v>
      </c>
      <c r="M553" s="35">
        <f t="shared" si="106"/>
        <v>12.026256671905168</v>
      </c>
      <c r="N553" s="17"/>
      <c r="O553" s="18">
        <f t="shared" si="107"/>
        <v>15.55319389347212</v>
      </c>
      <c r="P553" s="18"/>
      <c r="Q553" s="37">
        <f t="shared" si="108"/>
        <v>6.4579620295514992E-2</v>
      </c>
      <c r="R553" s="15">
        <f t="shared" si="118"/>
        <v>1.002205868524475</v>
      </c>
      <c r="S553" s="15">
        <f t="shared" si="119"/>
        <v>7.3796526446020456</v>
      </c>
      <c r="T553" s="21">
        <f t="shared" si="109"/>
        <v>3.5794006515664334E-2</v>
      </c>
      <c r="U553" s="21">
        <f t="shared" si="110"/>
        <v>-2.8482834417464797E-3</v>
      </c>
      <c r="V553" s="21">
        <f t="shared" si="111"/>
        <v>3.8642289957410814E-2</v>
      </c>
      <c r="Y553" s="36"/>
      <c r="Z553" s="36"/>
    </row>
    <row r="554" spans="1:26" x14ac:dyDescent="0.25">
      <c r="A554" s="12">
        <v>1916.06</v>
      </c>
      <c r="B554" s="13">
        <v>9.36</v>
      </c>
      <c r="C554" s="14">
        <v>0.495</v>
      </c>
      <c r="D554" s="13">
        <v>1.2050000000000001</v>
      </c>
      <c r="E554" s="13">
        <v>10.8</v>
      </c>
      <c r="F554" s="14">
        <f t="shared" si="115"/>
        <v>1916.4583333332921</v>
      </c>
      <c r="G554" s="15">
        <f>G549*7/12+G561*5/12</f>
        <v>4.125</v>
      </c>
      <c r="H554" s="14">
        <f t="shared" si="112"/>
        <v>264.07333333333332</v>
      </c>
      <c r="I554" s="14">
        <f t="shared" si="113"/>
        <v>13.965416666666666</v>
      </c>
      <c r="J554" s="16">
        <f t="shared" si="116"/>
        <v>2583.3428532092021</v>
      </c>
      <c r="K554" s="14">
        <f t="shared" si="117"/>
        <v>33.996620370370373</v>
      </c>
      <c r="L554" s="16">
        <f t="shared" si="114"/>
        <v>332.57779253387702</v>
      </c>
      <c r="M554" s="35">
        <f t="shared" si="106"/>
        <v>11.995961222946585</v>
      </c>
      <c r="N554" s="17"/>
      <c r="O554" s="18">
        <f t="shared" si="107"/>
        <v>15.493035511158213</v>
      </c>
      <c r="P554" s="18"/>
      <c r="Q554" s="37">
        <f t="shared" si="108"/>
        <v>6.5591255170430018E-2</v>
      </c>
      <c r="R554" s="15">
        <f t="shared" si="118"/>
        <v>1.0022192180025706</v>
      </c>
      <c r="S554" s="15">
        <f t="shared" si="119"/>
        <v>7.3274503437581417</v>
      </c>
      <c r="T554" s="21">
        <f t="shared" si="109"/>
        <v>4.1171911916072279E-2</v>
      </c>
      <c r="U554" s="21">
        <f t="shared" si="110"/>
        <v>-1.0460409510723023E-3</v>
      </c>
      <c r="V554" s="21">
        <f t="shared" si="111"/>
        <v>4.2217952867144581E-2</v>
      </c>
      <c r="Y554" s="36"/>
      <c r="Z554" s="36"/>
    </row>
    <row r="555" spans="1:26" x14ac:dyDescent="0.25">
      <c r="A555" s="12">
        <v>1916.07</v>
      </c>
      <c r="B555" s="13">
        <v>9.23</v>
      </c>
      <c r="C555" s="14">
        <v>0.50580000000000003</v>
      </c>
      <c r="D555" s="13">
        <v>1.2589999999999999</v>
      </c>
      <c r="E555" s="13">
        <v>10.8</v>
      </c>
      <c r="F555" s="14">
        <f t="shared" si="115"/>
        <v>1916.5416666666254</v>
      </c>
      <c r="G555" s="15">
        <f>G549*6/12+G561*6/12</f>
        <v>4.1400000000000006</v>
      </c>
      <c r="H555" s="14">
        <f t="shared" si="112"/>
        <v>260.4056481481482</v>
      </c>
      <c r="I555" s="14">
        <f t="shared" si="113"/>
        <v>14.27011666666667</v>
      </c>
      <c r="J555" s="16">
        <f t="shared" si="116"/>
        <v>2559.0964141435588</v>
      </c>
      <c r="K555" s="14">
        <f t="shared" si="117"/>
        <v>35.520120370370371</v>
      </c>
      <c r="L555" s="16">
        <f t="shared" si="114"/>
        <v>349.06851412857418</v>
      </c>
      <c r="M555" s="35">
        <f t="shared" si="106"/>
        <v>11.791165275254562</v>
      </c>
      <c r="N555" s="17"/>
      <c r="O555" s="18">
        <f t="shared" si="107"/>
        <v>15.208320664732774</v>
      </c>
      <c r="P555" s="18"/>
      <c r="Q555" s="37">
        <f t="shared" si="108"/>
        <v>7.0364500962744173E-2</v>
      </c>
      <c r="R555" s="15">
        <f t="shared" si="118"/>
        <v>1.0022325666571259</v>
      </c>
      <c r="S555" s="15">
        <f t="shared" si="119"/>
        <v>7.3437115534739528</v>
      </c>
      <c r="T555" s="21">
        <f t="shared" si="109"/>
        <v>4.8102474134000373E-2</v>
      </c>
      <c r="U555" s="21">
        <f t="shared" si="110"/>
        <v>3.9863792948291454E-4</v>
      </c>
      <c r="V555" s="21">
        <f t="shared" si="111"/>
        <v>4.7703836204517458E-2</v>
      </c>
      <c r="Y555" s="36"/>
      <c r="Z555" s="36"/>
    </row>
    <row r="556" spans="1:26" x14ac:dyDescent="0.25">
      <c r="A556" s="12">
        <v>1916.08</v>
      </c>
      <c r="B556" s="13">
        <v>9.3000000000000007</v>
      </c>
      <c r="C556" s="14">
        <v>0.51670000000000005</v>
      </c>
      <c r="D556" s="13">
        <v>1.3129999999999999</v>
      </c>
      <c r="E556" s="13">
        <v>10.9</v>
      </c>
      <c r="F556" s="14">
        <f t="shared" si="115"/>
        <v>1916.6249999999586</v>
      </c>
      <c r="G556" s="15">
        <f>G549*5/12+G561*7/12</f>
        <v>4.1550000000000002</v>
      </c>
      <c r="H556" s="14">
        <f t="shared" si="112"/>
        <v>259.97339449541289</v>
      </c>
      <c r="I556" s="14">
        <f t="shared" si="113"/>
        <v>14.443898165137616</v>
      </c>
      <c r="J556" s="16">
        <f t="shared" si="116"/>
        <v>2566.6772733711196</v>
      </c>
      <c r="K556" s="14">
        <f t="shared" si="117"/>
        <v>36.703770642201839</v>
      </c>
      <c r="L556" s="16">
        <f t="shared" si="114"/>
        <v>362.37067311142795</v>
      </c>
      <c r="M556" s="35">
        <f t="shared" si="106"/>
        <v>11.732082638874168</v>
      </c>
      <c r="N556" s="17"/>
      <c r="O556" s="18">
        <f t="shared" si="107"/>
        <v>15.109356185858452</v>
      </c>
      <c r="P556" s="18"/>
      <c r="Q556" s="37">
        <f t="shared" si="108"/>
        <v>6.9255463374402956E-2</v>
      </c>
      <c r="R556" s="15">
        <f t="shared" si="118"/>
        <v>1.0022459144890594</v>
      </c>
      <c r="S556" s="15">
        <f t="shared" si="119"/>
        <v>7.292582962706434</v>
      </c>
      <c r="T556" s="21">
        <f t="shared" si="109"/>
        <v>5.2914948266491235E-2</v>
      </c>
      <c r="U556" s="21">
        <f t="shared" si="110"/>
        <v>2.2011150961964709E-3</v>
      </c>
      <c r="V556" s="21">
        <f t="shared" si="111"/>
        <v>5.0713833170294764E-2</v>
      </c>
      <c r="Y556" s="36"/>
      <c r="Z556" s="36"/>
    </row>
    <row r="557" spans="1:26" x14ac:dyDescent="0.25">
      <c r="A557" s="12">
        <v>1916.09</v>
      </c>
      <c r="B557" s="13">
        <v>9.68</v>
      </c>
      <c r="C557" s="14">
        <v>0.52749999999999997</v>
      </c>
      <c r="D557" s="13">
        <v>1.3680000000000001</v>
      </c>
      <c r="E557" s="13">
        <v>11.1</v>
      </c>
      <c r="F557" s="14">
        <f t="shared" si="115"/>
        <v>1916.7083333332919</v>
      </c>
      <c r="G557" s="15">
        <f>G549*4/12+G561*8/12</f>
        <v>4.17</v>
      </c>
      <c r="H557" s="14">
        <f t="shared" si="112"/>
        <v>265.72036036036042</v>
      </c>
      <c r="I557" s="14">
        <f t="shared" si="113"/>
        <v>14.480112612612613</v>
      </c>
      <c r="J557" s="16">
        <f t="shared" si="116"/>
        <v>2635.3295087569572</v>
      </c>
      <c r="K557" s="14">
        <f t="shared" si="117"/>
        <v>37.552216216216223</v>
      </c>
      <c r="L557" s="16">
        <f t="shared" si="114"/>
        <v>372.43086446069395</v>
      </c>
      <c r="M557" s="35">
        <f t="shared" si="106"/>
        <v>11.944552417504479</v>
      </c>
      <c r="N557" s="17"/>
      <c r="O557" s="18">
        <f t="shared" si="107"/>
        <v>15.357396326406255</v>
      </c>
      <c r="P557" s="18"/>
      <c r="Q557" s="37">
        <f t="shared" si="108"/>
        <v>6.8308113769912318E-2</v>
      </c>
      <c r="R557" s="15">
        <f t="shared" si="118"/>
        <v>1.0022592614992878</v>
      </c>
      <c r="S557" s="15">
        <f t="shared" si="119"/>
        <v>7.1772684807973866</v>
      </c>
      <c r="T557" s="21">
        <f t="shared" si="109"/>
        <v>5.1564873103981945E-2</v>
      </c>
      <c r="U557" s="21">
        <f t="shared" si="110"/>
        <v>3.7529242849765332E-3</v>
      </c>
      <c r="V557" s="21">
        <f t="shared" si="111"/>
        <v>4.7811948819005412E-2</v>
      </c>
      <c r="Y557" s="36"/>
      <c r="Z557" s="36"/>
    </row>
    <row r="558" spans="1:26" x14ac:dyDescent="0.25">
      <c r="A558" s="12">
        <v>1916.1</v>
      </c>
      <c r="B558" s="13">
        <v>9.98</v>
      </c>
      <c r="C558" s="14">
        <v>0.5383</v>
      </c>
      <c r="D558" s="13">
        <v>1.4219999999999999</v>
      </c>
      <c r="E558" s="13">
        <v>11.3</v>
      </c>
      <c r="F558" s="14">
        <f t="shared" si="115"/>
        <v>1916.7916666666251</v>
      </c>
      <c r="G558" s="15">
        <f>G549*3/12+G561*9/12</f>
        <v>4.1850000000000005</v>
      </c>
      <c r="H558" s="14">
        <f t="shared" si="112"/>
        <v>269.10672566371682</v>
      </c>
      <c r="I558" s="14">
        <f t="shared" si="113"/>
        <v>14.515045132743364</v>
      </c>
      <c r="J558" s="16">
        <f t="shared" si="116"/>
        <v>2680.910694023346</v>
      </c>
      <c r="K558" s="14">
        <f t="shared" si="117"/>
        <v>38.343663716814163</v>
      </c>
      <c r="L558" s="16">
        <f t="shared" si="114"/>
        <v>381.98947964941868</v>
      </c>
      <c r="M558" s="35">
        <f t="shared" si="106"/>
        <v>12.045741763370803</v>
      </c>
      <c r="N558" s="17"/>
      <c r="O558" s="18">
        <f t="shared" si="107"/>
        <v>15.460165685093655</v>
      </c>
      <c r="P558" s="18"/>
      <c r="Q558" s="37">
        <f t="shared" si="108"/>
        <v>6.7031488912358411E-2</v>
      </c>
      <c r="R558" s="15">
        <f t="shared" si="118"/>
        <v>1.0022726076887278</v>
      </c>
      <c r="S558" s="15">
        <f t="shared" si="119"/>
        <v>7.0661655096744918</v>
      </c>
      <c r="T558" s="21">
        <f t="shared" si="109"/>
        <v>4.7229253159363216E-2</v>
      </c>
      <c r="U558" s="21">
        <f t="shared" si="110"/>
        <v>5.2743940980803927E-3</v>
      </c>
      <c r="V558" s="21">
        <f t="shared" si="111"/>
        <v>4.1954859061282823E-2</v>
      </c>
      <c r="Y558" s="36"/>
      <c r="Z558" s="36"/>
    </row>
    <row r="559" spans="1:26" x14ac:dyDescent="0.25">
      <c r="A559" s="12">
        <v>1916.11</v>
      </c>
      <c r="B559" s="13">
        <v>10.210000000000001</v>
      </c>
      <c r="C559" s="14">
        <v>0.54920000000000002</v>
      </c>
      <c r="D559" s="13">
        <v>1.476</v>
      </c>
      <c r="E559" s="13">
        <v>11.5</v>
      </c>
      <c r="F559" s="14">
        <f t="shared" si="115"/>
        <v>1916.8749999999584</v>
      </c>
      <c r="G559" s="15">
        <f>G549*2/12+G561*10/12</f>
        <v>4.2</v>
      </c>
      <c r="H559" s="14">
        <f t="shared" si="112"/>
        <v>270.52060869565224</v>
      </c>
      <c r="I559" s="14">
        <f t="shared" si="113"/>
        <v>14.551412173913047</v>
      </c>
      <c r="J559" s="16">
        <f t="shared" si="116"/>
        <v>2707.0765723834252</v>
      </c>
      <c r="K559" s="14">
        <f t="shared" si="117"/>
        <v>39.107582608695658</v>
      </c>
      <c r="L559" s="16">
        <f t="shared" si="114"/>
        <v>391.34623122800537</v>
      </c>
      <c r="M559" s="35">
        <f t="shared" si="106"/>
        <v>12.053230403230506</v>
      </c>
      <c r="N559" s="17"/>
      <c r="O559" s="18">
        <f t="shared" si="107"/>
        <v>15.442014290555145</v>
      </c>
      <c r="P559" s="18"/>
      <c r="Q559" s="37">
        <f t="shared" si="108"/>
        <v>6.752161327959097E-2</v>
      </c>
      <c r="R559" s="15">
        <f t="shared" si="118"/>
        <v>1.0022859530582944</v>
      </c>
      <c r="S559" s="15">
        <f t="shared" si="119"/>
        <v>6.9590550164069658</v>
      </c>
      <c r="T559" s="21">
        <f t="shared" si="109"/>
        <v>4.7427884489693817E-2</v>
      </c>
      <c r="U559" s="21">
        <f t="shared" si="110"/>
        <v>6.7664898615287239E-3</v>
      </c>
      <c r="V559" s="21">
        <f t="shared" si="111"/>
        <v>4.0661394628165093E-2</v>
      </c>
      <c r="Y559" s="36"/>
      <c r="Z559" s="36"/>
    </row>
    <row r="560" spans="1:26" x14ac:dyDescent="0.25">
      <c r="A560" s="12">
        <v>1916.12</v>
      </c>
      <c r="B560" s="13">
        <v>9.8000000000000007</v>
      </c>
      <c r="C560" s="14">
        <v>0.56000000000000005</v>
      </c>
      <c r="D560" s="13">
        <v>1.53</v>
      </c>
      <c r="E560" s="13">
        <v>11.6</v>
      </c>
      <c r="F560" s="14">
        <f t="shared" si="115"/>
        <v>1916.9583333332916</v>
      </c>
      <c r="G560" s="15">
        <f>G549*1/12+G561*11/12</f>
        <v>4.2149999999999999</v>
      </c>
      <c r="H560" s="14">
        <f t="shared" si="112"/>
        <v>257.41896551724147</v>
      </c>
      <c r="I560" s="14">
        <f t="shared" si="113"/>
        <v>14.709655172413797</v>
      </c>
      <c r="J560" s="16">
        <f t="shared" si="116"/>
        <v>2588.2360723776933</v>
      </c>
      <c r="K560" s="14">
        <f t="shared" si="117"/>
        <v>40.188879310344838</v>
      </c>
      <c r="L560" s="16">
        <f t="shared" si="114"/>
        <v>404.08175415692557</v>
      </c>
      <c r="M560" s="35">
        <f t="shared" si="106"/>
        <v>11.413559188849499</v>
      </c>
      <c r="N560" s="17"/>
      <c r="O560" s="18">
        <f t="shared" si="107"/>
        <v>14.599793322642684</v>
      </c>
      <c r="P560" s="18"/>
      <c r="Q560" s="37">
        <f t="shared" si="108"/>
        <v>7.1812050346403061E-2</v>
      </c>
      <c r="R560" s="15">
        <f t="shared" si="118"/>
        <v>1.0022992976089014</v>
      </c>
      <c r="S560" s="15">
        <f t="shared" si="119"/>
        <v>6.9148340973536584</v>
      </c>
      <c r="T560" s="21">
        <f t="shared" si="109"/>
        <v>5.4958154235523304E-2</v>
      </c>
      <c r="U560" s="21">
        <f t="shared" si="110"/>
        <v>7.9327507617692472E-3</v>
      </c>
      <c r="V560" s="21">
        <f t="shared" si="111"/>
        <v>4.7025403473754057E-2</v>
      </c>
      <c r="Y560" s="36"/>
      <c r="Z560" s="36"/>
    </row>
    <row r="561" spans="1:26" x14ac:dyDescent="0.25">
      <c r="A561" s="12">
        <v>1917.01</v>
      </c>
      <c r="B561" s="13">
        <v>9.57</v>
      </c>
      <c r="C561" s="14">
        <v>0.57079999999999997</v>
      </c>
      <c r="D561" s="13">
        <v>1.5089999999999999</v>
      </c>
      <c r="E561" s="13">
        <v>11.7</v>
      </c>
      <c r="F561" s="14">
        <f t="shared" si="115"/>
        <v>1917.0416666666249</v>
      </c>
      <c r="G561" s="15">
        <v>4.2300000000000004</v>
      </c>
      <c r="H561" s="14">
        <f t="shared" si="112"/>
        <v>249.22897435897443</v>
      </c>
      <c r="I561" s="14">
        <f t="shared" si="113"/>
        <v>14.865193162393163</v>
      </c>
      <c r="J561" s="16">
        <f t="shared" si="116"/>
        <v>2518.3445186804629</v>
      </c>
      <c r="K561" s="14">
        <f t="shared" si="117"/>
        <v>39.298487179487182</v>
      </c>
      <c r="L561" s="16">
        <f t="shared" si="114"/>
        <v>397.09319526528924</v>
      </c>
      <c r="M561" s="35">
        <f t="shared" si="106"/>
        <v>10.992361427383434</v>
      </c>
      <c r="N561" s="17"/>
      <c r="O561" s="18">
        <f t="shared" si="107"/>
        <v>14.041135988701294</v>
      </c>
      <c r="P561" s="18"/>
      <c r="Q561" s="37">
        <f t="shared" si="108"/>
        <v>7.7000061756415772E-2</v>
      </c>
      <c r="R561" s="15">
        <f t="shared" si="118"/>
        <v>1.0012364045421127</v>
      </c>
      <c r="S561" s="15">
        <f t="shared" si="119"/>
        <v>6.8714963216044431</v>
      </c>
      <c r="T561" s="21">
        <f t="shared" si="109"/>
        <v>5.8801810018853873E-2</v>
      </c>
      <c r="U561" s="21">
        <f t="shared" si="110"/>
        <v>1.0236826164424118E-2</v>
      </c>
      <c r="V561" s="21">
        <f t="shared" si="111"/>
        <v>4.8564983854429755E-2</v>
      </c>
      <c r="Y561" s="36"/>
      <c r="Z561" s="36"/>
    </row>
    <row r="562" spans="1:26" x14ac:dyDescent="0.25">
      <c r="A562" s="12">
        <v>1917.02</v>
      </c>
      <c r="B562" s="13">
        <v>9.0299999999999994</v>
      </c>
      <c r="C562" s="14">
        <v>0.58169999999999999</v>
      </c>
      <c r="D562" s="13">
        <v>1.488</v>
      </c>
      <c r="E562" s="13">
        <v>12</v>
      </c>
      <c r="F562" s="14">
        <f t="shared" si="115"/>
        <v>1917.1249999999582</v>
      </c>
      <c r="G562" s="15">
        <f>G561*11/12+G573*1/12</f>
        <v>4.2583333333333329</v>
      </c>
      <c r="H562" s="14">
        <f t="shared" si="112"/>
        <v>229.28675000000001</v>
      </c>
      <c r="I562" s="14">
        <f t="shared" si="113"/>
        <v>14.770332500000002</v>
      </c>
      <c r="J562" s="16">
        <f t="shared" si="116"/>
        <v>2329.2747711987377</v>
      </c>
      <c r="K562" s="14">
        <f t="shared" si="117"/>
        <v>37.782800000000002</v>
      </c>
      <c r="L562" s="16">
        <f t="shared" si="114"/>
        <v>383.82733771248303</v>
      </c>
      <c r="M562" s="35">
        <f t="shared" si="106"/>
        <v>10.063187738735733</v>
      </c>
      <c r="N562" s="17"/>
      <c r="O562" s="18">
        <f t="shared" si="107"/>
        <v>12.842799550212733</v>
      </c>
      <c r="P562" s="18"/>
      <c r="Q562" s="37">
        <f t="shared" si="108"/>
        <v>8.5531669734137644E-2</v>
      </c>
      <c r="R562" s="15">
        <f t="shared" si="118"/>
        <v>1.0012630192103369</v>
      </c>
      <c r="S562" s="15">
        <f t="shared" si="119"/>
        <v>6.7079924640958959</v>
      </c>
      <c r="T562" s="21">
        <f t="shared" si="109"/>
        <v>7.0221134272459462E-2</v>
      </c>
      <c r="U562" s="21">
        <f t="shared" si="110"/>
        <v>1.3541894569252699E-2</v>
      </c>
      <c r="V562" s="21">
        <f t="shared" si="111"/>
        <v>5.6679239703206763E-2</v>
      </c>
      <c r="Y562" s="36"/>
      <c r="Z562" s="36"/>
    </row>
    <row r="563" spans="1:26" x14ac:dyDescent="0.25">
      <c r="A563" s="12">
        <v>1917.03</v>
      </c>
      <c r="B563" s="13">
        <v>9.31</v>
      </c>
      <c r="C563" s="14">
        <v>0.59250000000000003</v>
      </c>
      <c r="D563" s="13">
        <v>1.468</v>
      </c>
      <c r="E563" s="13">
        <v>12</v>
      </c>
      <c r="F563" s="14">
        <f t="shared" si="115"/>
        <v>1917.2083333332914</v>
      </c>
      <c r="G563" s="15">
        <f>G561*10/12+G573*2/12</f>
        <v>4.2866666666666671</v>
      </c>
      <c r="H563" s="14">
        <f t="shared" si="112"/>
        <v>236.39641666666671</v>
      </c>
      <c r="I563" s="14">
        <f t="shared" si="113"/>
        <v>15.044562500000003</v>
      </c>
      <c r="J563" s="16">
        <f t="shared" si="116"/>
        <v>2414.23655168197</v>
      </c>
      <c r="K563" s="14">
        <f t="shared" si="117"/>
        <v>37.274966666666671</v>
      </c>
      <c r="L563" s="16">
        <f t="shared" si="114"/>
        <v>380.67661201601845</v>
      </c>
      <c r="M563" s="35">
        <f t="shared" si="106"/>
        <v>10.327157080107881</v>
      </c>
      <c r="N563" s="17"/>
      <c r="O563" s="18">
        <f t="shared" si="107"/>
        <v>13.170393039784486</v>
      </c>
      <c r="P563" s="18"/>
      <c r="Q563" s="37">
        <f t="shared" si="108"/>
        <v>8.3797745412941299E-2</v>
      </c>
      <c r="R563" s="15">
        <f t="shared" si="118"/>
        <v>1.0012896283886159</v>
      </c>
      <c r="S563" s="15">
        <f t="shared" si="119"/>
        <v>6.7164647874408443</v>
      </c>
      <c r="T563" s="21">
        <f t="shared" si="109"/>
        <v>6.9092717594199993E-2</v>
      </c>
      <c r="U563" s="21">
        <f t="shared" si="110"/>
        <v>1.4287155119889317E-2</v>
      </c>
      <c r="V563" s="21">
        <f t="shared" si="111"/>
        <v>5.4805562474310676E-2</v>
      </c>
      <c r="Y563" s="36"/>
      <c r="Z563" s="36"/>
    </row>
    <row r="564" spans="1:26" x14ac:dyDescent="0.25">
      <c r="A564" s="12">
        <v>1917.04</v>
      </c>
      <c r="B564" s="13">
        <v>9.17</v>
      </c>
      <c r="C564" s="14">
        <v>0.60329999999999995</v>
      </c>
      <c r="D564" s="13">
        <v>1.4470000000000001</v>
      </c>
      <c r="E564" s="13">
        <v>12.6</v>
      </c>
      <c r="F564" s="14">
        <f t="shared" si="115"/>
        <v>1917.2916666666247</v>
      </c>
      <c r="G564" s="15">
        <f>G561*9/12+G573*3/12</f>
        <v>4.3150000000000013</v>
      </c>
      <c r="H564" s="14">
        <f t="shared" si="112"/>
        <v>221.75388888888895</v>
      </c>
      <c r="I564" s="14">
        <f t="shared" si="113"/>
        <v>14.589326190476191</v>
      </c>
      <c r="J564" s="16">
        <f t="shared" si="116"/>
        <v>2277.1136945997114</v>
      </c>
      <c r="K564" s="14">
        <f t="shared" si="117"/>
        <v>34.992134920634932</v>
      </c>
      <c r="L564" s="16">
        <f t="shared" si="114"/>
        <v>359.32208463312782</v>
      </c>
      <c r="M564" s="35">
        <f t="shared" si="106"/>
        <v>9.6445311972812373</v>
      </c>
      <c r="N564" s="17"/>
      <c r="O564" s="18">
        <f t="shared" si="107"/>
        <v>12.294303251461313</v>
      </c>
      <c r="P564" s="18"/>
      <c r="Q564" s="37">
        <f t="shared" si="108"/>
        <v>9.54048914354855E-2</v>
      </c>
      <c r="R564" s="15">
        <f t="shared" si="118"/>
        <v>1.0013162320884976</v>
      </c>
      <c r="S564" s="15">
        <f t="shared" si="119"/>
        <v>6.4048824105732063</v>
      </c>
      <c r="T564" s="21">
        <f t="shared" si="109"/>
        <v>7.8422141814086022E-2</v>
      </c>
      <c r="U564" s="21">
        <f t="shared" si="110"/>
        <v>1.94069207356935E-2</v>
      </c>
      <c r="V564" s="21">
        <f t="shared" si="111"/>
        <v>5.9015221078392521E-2</v>
      </c>
      <c r="Y564" s="36"/>
      <c r="Z564" s="36"/>
    </row>
    <row r="565" spans="1:26" x14ac:dyDescent="0.25">
      <c r="A565" s="12">
        <v>1917.05</v>
      </c>
      <c r="B565" s="13">
        <v>8.86</v>
      </c>
      <c r="C565" s="14">
        <v>0.61419999999999997</v>
      </c>
      <c r="D565" s="13">
        <v>1.4259999999999999</v>
      </c>
      <c r="E565" s="13">
        <v>12.8</v>
      </c>
      <c r="F565" s="14">
        <f t="shared" si="115"/>
        <v>1917.3749999999579</v>
      </c>
      <c r="G565" s="15">
        <f>G561*8/12+G573*4/12</f>
        <v>4.3433333333333337</v>
      </c>
      <c r="H565" s="14">
        <f t="shared" si="112"/>
        <v>210.90953125000001</v>
      </c>
      <c r="I565" s="14">
        <f t="shared" si="113"/>
        <v>14.620839062500002</v>
      </c>
      <c r="J565" s="16">
        <f t="shared" si="116"/>
        <v>2178.268111054369</v>
      </c>
      <c r="K565" s="14">
        <f t="shared" si="117"/>
        <v>33.945484375000007</v>
      </c>
      <c r="L565" s="16">
        <f t="shared" si="114"/>
        <v>350.58807295299442</v>
      </c>
      <c r="M565" s="35">
        <f t="shared" si="106"/>
        <v>9.1389888133735813</v>
      </c>
      <c r="N565" s="17"/>
      <c r="O565" s="18">
        <f t="shared" si="107"/>
        <v>11.651154264223972</v>
      </c>
      <c r="P565" s="18"/>
      <c r="Q565" s="37">
        <f t="shared" si="108"/>
        <v>0.10030784408299677</v>
      </c>
      <c r="R565" s="15">
        <f t="shared" si="118"/>
        <v>1.0013428303215028</v>
      </c>
      <c r="S565" s="15">
        <f t="shared" si="119"/>
        <v>6.3131047110387266</v>
      </c>
      <c r="T565" s="21">
        <f t="shared" si="109"/>
        <v>8.6715488233132687E-2</v>
      </c>
      <c r="U565" s="21">
        <f t="shared" si="110"/>
        <v>2.0581622841253644E-2</v>
      </c>
      <c r="V565" s="21">
        <f t="shared" si="111"/>
        <v>6.6133865391879043E-2</v>
      </c>
      <c r="Y565" s="36"/>
      <c r="Z565" s="36"/>
    </row>
    <row r="566" spans="1:26" x14ac:dyDescent="0.25">
      <c r="A566" s="12">
        <v>1917.06</v>
      </c>
      <c r="B566" s="13">
        <v>9.0399999999999991</v>
      </c>
      <c r="C566" s="14">
        <v>0.625</v>
      </c>
      <c r="D566" s="13">
        <v>1.405</v>
      </c>
      <c r="E566" s="13">
        <v>13</v>
      </c>
      <c r="F566" s="14">
        <f t="shared" si="115"/>
        <v>1917.4583333332912</v>
      </c>
      <c r="G566" s="15">
        <f>G561*7/12+G573*5/12</f>
        <v>4.371666666666667</v>
      </c>
      <c r="H566" s="14">
        <f t="shared" si="112"/>
        <v>211.88369230769234</v>
      </c>
      <c r="I566" s="14">
        <f t="shared" si="113"/>
        <v>14.649038461538463</v>
      </c>
      <c r="J566" s="16">
        <f t="shared" si="116"/>
        <v>2200.9371280346077</v>
      </c>
      <c r="K566" s="14">
        <f t="shared" si="117"/>
        <v>32.931038461538463</v>
      </c>
      <c r="L566" s="16">
        <f t="shared" si="114"/>
        <v>342.07042753192735</v>
      </c>
      <c r="M566" s="35">
        <f t="shared" si="106"/>
        <v>9.1482202595395865</v>
      </c>
      <c r="N566" s="17"/>
      <c r="O566" s="18">
        <f t="shared" si="107"/>
        <v>11.666161646433133</v>
      </c>
      <c r="P566" s="18"/>
      <c r="Q566" s="37">
        <f t="shared" si="108"/>
        <v>0.10044670647542243</v>
      </c>
      <c r="R566" s="15">
        <f t="shared" si="118"/>
        <v>1.0013694230991275</v>
      </c>
      <c r="S566" s="15">
        <f t="shared" si="119"/>
        <v>6.2243270296295696</v>
      </c>
      <c r="T566" s="21">
        <f t="shared" si="109"/>
        <v>8.618722622392494E-2</v>
      </c>
      <c r="U566" s="21">
        <f t="shared" si="110"/>
        <v>2.1151300928393457E-2</v>
      </c>
      <c r="V566" s="21">
        <f t="shared" si="111"/>
        <v>6.5035925295531483E-2</v>
      </c>
      <c r="Y566" s="36"/>
      <c r="Z566" s="36"/>
    </row>
    <row r="567" spans="1:26" x14ac:dyDescent="0.25">
      <c r="A567" s="12">
        <v>1917.07</v>
      </c>
      <c r="B567" s="13">
        <v>8.7899999999999991</v>
      </c>
      <c r="C567" s="14">
        <v>0.63580000000000003</v>
      </c>
      <c r="D567" s="13">
        <v>1.3839999999999999</v>
      </c>
      <c r="E567" s="13">
        <v>12.8</v>
      </c>
      <c r="F567" s="14">
        <f t="shared" si="115"/>
        <v>1917.5416666666245</v>
      </c>
      <c r="G567" s="15">
        <f>G561*6/12+G573*6/12</f>
        <v>4.4000000000000004</v>
      </c>
      <c r="H567" s="14">
        <f t="shared" si="112"/>
        <v>209.24320312500001</v>
      </c>
      <c r="I567" s="14">
        <f t="shared" si="113"/>
        <v>15.135020312500002</v>
      </c>
      <c r="J567" s="16">
        <f t="shared" si="116"/>
        <v>2186.610329369636</v>
      </c>
      <c r="K567" s="14">
        <f t="shared" si="117"/>
        <v>32.945687499999998</v>
      </c>
      <c r="L567" s="16">
        <f t="shared" si="114"/>
        <v>344.28540339562869</v>
      </c>
      <c r="M567" s="35">
        <f t="shared" si="106"/>
        <v>9.0034723772288068</v>
      </c>
      <c r="N567" s="17"/>
      <c r="O567" s="18">
        <f t="shared" si="107"/>
        <v>11.489562693980316</v>
      </c>
      <c r="P567" s="18"/>
      <c r="Q567" s="37">
        <f t="shared" si="108"/>
        <v>0.10031754123277206</v>
      </c>
      <c r="R567" s="15">
        <f t="shared" si="118"/>
        <v>1.0013960104328399</v>
      </c>
      <c r="S567" s="15">
        <f t="shared" si="119"/>
        <v>6.3302390600723495</v>
      </c>
      <c r="T567" s="21">
        <f t="shared" si="109"/>
        <v>9.1595640648146182E-2</v>
      </c>
      <c r="U567" s="21">
        <f t="shared" si="110"/>
        <v>2.1474629807934686E-2</v>
      </c>
      <c r="V567" s="21">
        <f t="shared" si="111"/>
        <v>7.0121010840211495E-2</v>
      </c>
      <c r="Y567" s="36"/>
      <c r="Z567" s="36"/>
    </row>
    <row r="568" spans="1:26" x14ac:dyDescent="0.25">
      <c r="A568" s="12">
        <v>1917.08</v>
      </c>
      <c r="B568" s="13">
        <v>8.5299999999999994</v>
      </c>
      <c r="C568" s="14">
        <v>0.64670000000000005</v>
      </c>
      <c r="D568" s="13">
        <v>1.363</v>
      </c>
      <c r="E568" s="13">
        <v>13</v>
      </c>
      <c r="F568" s="14">
        <f t="shared" si="115"/>
        <v>1917.6249999999577</v>
      </c>
      <c r="G568" s="15">
        <f>G561*5/12+G573*7/12</f>
        <v>4.4283333333333337</v>
      </c>
      <c r="H568" s="14">
        <f t="shared" si="112"/>
        <v>199.93007692307694</v>
      </c>
      <c r="I568" s="14">
        <f t="shared" si="113"/>
        <v>15.157653076923081</v>
      </c>
      <c r="J568" s="16">
        <f t="shared" si="116"/>
        <v>2102.4872246599975</v>
      </c>
      <c r="K568" s="14">
        <f t="shared" si="117"/>
        <v>31.946623076923082</v>
      </c>
      <c r="L568" s="16">
        <f t="shared" si="114"/>
        <v>335.95428923934077</v>
      </c>
      <c r="M568" s="35">
        <f t="shared" si="106"/>
        <v>8.5726804667537806</v>
      </c>
      <c r="N568" s="17"/>
      <c r="O568" s="18">
        <f t="shared" si="107"/>
        <v>10.950858128288118</v>
      </c>
      <c r="P568" s="18"/>
      <c r="Q568" s="37">
        <f t="shared" si="108"/>
        <v>0.10721879004303458</v>
      </c>
      <c r="R568" s="15">
        <f t="shared" si="118"/>
        <v>1.0014225923340829</v>
      </c>
      <c r="S568" s="15">
        <f t="shared" si="119"/>
        <v>6.2415518915373109</v>
      </c>
      <c r="T568" s="21">
        <f t="shared" si="109"/>
        <v>0.10264761118331589</v>
      </c>
      <c r="U568" s="21">
        <f t="shared" si="110"/>
        <v>2.3801300523448754E-2</v>
      </c>
      <c r="V568" s="21">
        <f t="shared" si="111"/>
        <v>7.8846310659867136E-2</v>
      </c>
      <c r="Y568" s="36"/>
      <c r="Z568" s="36"/>
    </row>
    <row r="569" spans="1:26" x14ac:dyDescent="0.25">
      <c r="A569" s="12">
        <v>1917.09</v>
      </c>
      <c r="B569" s="13">
        <v>8.1199999999999992</v>
      </c>
      <c r="C569" s="14">
        <v>0.65749999999999997</v>
      </c>
      <c r="D569" s="13">
        <v>1.343</v>
      </c>
      <c r="E569" s="13">
        <v>13.3</v>
      </c>
      <c r="F569" s="14">
        <f t="shared" si="115"/>
        <v>1917.708333333291</v>
      </c>
      <c r="G569" s="15">
        <f>G561*4/12+G573*8/12</f>
        <v>4.456666666666667</v>
      </c>
      <c r="H569" s="14">
        <f t="shared" si="112"/>
        <v>186.02736842105264</v>
      </c>
      <c r="I569" s="14">
        <f t="shared" si="113"/>
        <v>15.063176691729325</v>
      </c>
      <c r="J569" s="16">
        <f t="shared" si="116"/>
        <v>1969.4852802978237</v>
      </c>
      <c r="K569" s="14">
        <f t="shared" si="117"/>
        <v>30.767827067669177</v>
      </c>
      <c r="L569" s="16">
        <f t="shared" si="114"/>
        <v>325.74122308374109</v>
      </c>
      <c r="M569" s="35">
        <f t="shared" si="106"/>
        <v>7.9508232642170649</v>
      </c>
      <c r="N569" s="17"/>
      <c r="O569" s="18">
        <f t="shared" si="107"/>
        <v>10.172312597694528</v>
      </c>
      <c r="P569" s="18"/>
      <c r="Q569" s="37">
        <f t="shared" si="108"/>
        <v>0.11842264421516824</v>
      </c>
      <c r="R569" s="15">
        <f t="shared" si="118"/>
        <v>1.0014491688142735</v>
      </c>
      <c r="S569" s="15">
        <f t="shared" si="119"/>
        <v>6.1094439082964591</v>
      </c>
      <c r="T569" s="21">
        <f t="shared" si="109"/>
        <v>0.11578614421476363</v>
      </c>
      <c r="U569" s="21">
        <f t="shared" si="110"/>
        <v>2.5691002334874646E-2</v>
      </c>
      <c r="V569" s="21">
        <f t="shared" si="111"/>
        <v>9.0095141879888985E-2</v>
      </c>
      <c r="Y569" s="36"/>
      <c r="Z569" s="36"/>
    </row>
    <row r="570" spans="1:26" x14ac:dyDescent="0.25">
      <c r="A570" s="12">
        <v>1917.1</v>
      </c>
      <c r="B570" s="13">
        <v>7.68</v>
      </c>
      <c r="C570" s="14">
        <v>0.66830000000000001</v>
      </c>
      <c r="D570" s="13">
        <v>1.3220000000000001</v>
      </c>
      <c r="E570" s="13">
        <v>13.5</v>
      </c>
      <c r="F570" s="14">
        <f t="shared" si="115"/>
        <v>1917.7916666666242</v>
      </c>
      <c r="G570" s="15">
        <f>G561*3/12+G573*9/12</f>
        <v>4.4850000000000003</v>
      </c>
      <c r="H570" s="14">
        <f t="shared" si="112"/>
        <v>173.34044444444447</v>
      </c>
      <c r="I570" s="14">
        <f t="shared" si="113"/>
        <v>15.083778518518521</v>
      </c>
      <c r="J570" s="16">
        <f t="shared" si="116"/>
        <v>1848.4756483909853</v>
      </c>
      <c r="K570" s="14">
        <f t="shared" si="117"/>
        <v>29.838029629629634</v>
      </c>
      <c r="L570" s="16">
        <f t="shared" si="114"/>
        <v>318.1881259339691</v>
      </c>
      <c r="M570" s="35">
        <f t="shared" si="106"/>
        <v>7.3871337111081461</v>
      </c>
      <c r="N570" s="17"/>
      <c r="O570" s="18">
        <f t="shared" si="107"/>
        <v>9.4718247309048618</v>
      </c>
      <c r="P570" s="18"/>
      <c r="Q570" s="37">
        <f t="shared" si="108"/>
        <v>0.12822085584760268</v>
      </c>
      <c r="R570" s="15">
        <f t="shared" si="118"/>
        <v>1.001475739884802</v>
      </c>
      <c r="S570" s="15">
        <f t="shared" si="119"/>
        <v>6.0276560790826803</v>
      </c>
      <c r="T570" s="21">
        <f t="shared" si="109"/>
        <v>0.12092534378923592</v>
      </c>
      <c r="U570" s="21">
        <f t="shared" si="110"/>
        <v>2.6774482831725788E-2</v>
      </c>
      <c r="V570" s="21">
        <f t="shared" si="111"/>
        <v>9.415086095751013E-2</v>
      </c>
      <c r="Y570" s="36"/>
      <c r="Z570" s="36"/>
    </row>
    <row r="571" spans="1:26" x14ac:dyDescent="0.25">
      <c r="A571" s="12">
        <v>1917.11</v>
      </c>
      <c r="B571" s="13">
        <v>7.04</v>
      </c>
      <c r="C571" s="14">
        <v>0.67920000000000003</v>
      </c>
      <c r="D571" s="13">
        <v>1.3009999999999999</v>
      </c>
      <c r="E571" s="13">
        <v>13.5</v>
      </c>
      <c r="F571" s="14">
        <f t="shared" si="115"/>
        <v>1917.8749999999575</v>
      </c>
      <c r="G571" s="15">
        <f>G561*2/12+G573*10/12</f>
        <v>4.5133333333333336</v>
      </c>
      <c r="H571" s="14">
        <f t="shared" si="112"/>
        <v>158.89540740740742</v>
      </c>
      <c r="I571" s="14">
        <f t="shared" si="113"/>
        <v>15.32979555555556</v>
      </c>
      <c r="J571" s="16">
        <f t="shared" si="116"/>
        <v>1708.0588914546177</v>
      </c>
      <c r="K571" s="14">
        <f t="shared" si="117"/>
        <v>29.364051851851855</v>
      </c>
      <c r="L571" s="16">
        <f t="shared" si="114"/>
        <v>315.65122411682637</v>
      </c>
      <c r="M571" s="35">
        <f t="shared" si="106"/>
        <v>6.7530136047743072</v>
      </c>
      <c r="N571" s="17"/>
      <c r="O571" s="18">
        <f t="shared" si="107"/>
        <v>8.6855669996580627</v>
      </c>
      <c r="P571" s="18"/>
      <c r="Q571" s="37">
        <f t="shared" si="108"/>
        <v>0.1449824366717283</v>
      </c>
      <c r="R571" s="15">
        <f t="shared" si="118"/>
        <v>1.0015023055570336</v>
      </c>
      <c r="S571" s="15">
        <f t="shared" si="119"/>
        <v>6.0365513315704522</v>
      </c>
      <c r="T571" s="21">
        <f t="shared" si="109"/>
        <v>0.13343864585591136</v>
      </c>
      <c r="U571" s="21">
        <f t="shared" si="110"/>
        <v>2.7507078840413479E-2</v>
      </c>
      <c r="V571" s="21">
        <f t="shared" si="111"/>
        <v>0.10593156701549789</v>
      </c>
      <c r="Y571" s="36"/>
      <c r="Z571" s="36"/>
    </row>
    <row r="572" spans="1:26" x14ac:dyDescent="0.25">
      <c r="A572" s="12">
        <v>1917.12</v>
      </c>
      <c r="B572" s="13">
        <v>6.8</v>
      </c>
      <c r="C572" s="14">
        <v>0.69</v>
      </c>
      <c r="D572" s="13">
        <v>1.28</v>
      </c>
      <c r="E572" s="13">
        <v>13.7</v>
      </c>
      <c r="F572" s="14">
        <f t="shared" si="115"/>
        <v>1917.9583333332907</v>
      </c>
      <c r="G572" s="15">
        <f>G561*1/12+G573*11/12</f>
        <v>4.541666666666667</v>
      </c>
      <c r="H572" s="14">
        <f t="shared" si="112"/>
        <v>151.23795620437957</v>
      </c>
      <c r="I572" s="14">
        <f t="shared" si="113"/>
        <v>15.346204379562046</v>
      </c>
      <c r="J572" s="16">
        <f t="shared" si="116"/>
        <v>1639.4916115422359</v>
      </c>
      <c r="K572" s="14">
        <f t="shared" si="117"/>
        <v>28.468321167883218</v>
      </c>
      <c r="L572" s="16">
        <f t="shared" si="114"/>
        <v>308.61018570206801</v>
      </c>
      <c r="M572" s="35">
        <f t="shared" si="106"/>
        <v>6.4125938981198187</v>
      </c>
      <c r="N572" s="17"/>
      <c r="O572" s="18">
        <f t="shared" si="107"/>
        <v>8.2763996429386637</v>
      </c>
      <c r="P572" s="18"/>
      <c r="Q572" s="37">
        <f t="shared" si="108"/>
        <v>0.15633999923668376</v>
      </c>
      <c r="R572" s="15">
        <f t="shared" si="118"/>
        <v>1.0015288658423072</v>
      </c>
      <c r="S572" s="15">
        <f t="shared" si="119"/>
        <v>5.957362848791683</v>
      </c>
      <c r="T572" s="21">
        <f t="shared" si="109"/>
        <v>0.14115126304508907</v>
      </c>
      <c r="U572" s="21">
        <f t="shared" si="110"/>
        <v>2.9157305756109198E-2</v>
      </c>
      <c r="V572" s="21">
        <f t="shared" si="111"/>
        <v>0.11199395728897987</v>
      </c>
      <c r="Y572" s="36"/>
      <c r="Z572" s="36"/>
    </row>
    <row r="573" spans="1:26" x14ac:dyDescent="0.25">
      <c r="A573" s="12">
        <v>1918.01</v>
      </c>
      <c r="B573" s="13">
        <v>7.21</v>
      </c>
      <c r="C573" s="14">
        <v>0.68</v>
      </c>
      <c r="D573" s="13">
        <v>1.256</v>
      </c>
      <c r="E573" s="13">
        <v>14</v>
      </c>
      <c r="F573" s="14">
        <f t="shared" si="115"/>
        <v>1918.041666666624</v>
      </c>
      <c r="G573" s="15">
        <v>4.57</v>
      </c>
      <c r="H573" s="14">
        <f t="shared" si="112"/>
        <v>156.9205</v>
      </c>
      <c r="I573" s="14">
        <f t="shared" si="113"/>
        <v>14.799714285714289</v>
      </c>
      <c r="J573" s="16">
        <f t="shared" si="116"/>
        <v>1714.462761565841</v>
      </c>
      <c r="K573" s="14">
        <f t="shared" si="117"/>
        <v>27.335942857142861</v>
      </c>
      <c r="L573" s="16">
        <f t="shared" si="114"/>
        <v>298.66369327693434</v>
      </c>
      <c r="M573" s="35">
        <f t="shared" si="106"/>
        <v>6.6406460286553513</v>
      </c>
      <c r="N573" s="17"/>
      <c r="O573" s="18">
        <f t="shared" si="107"/>
        <v>8.5957930734445309</v>
      </c>
      <c r="P573" s="18"/>
      <c r="Q573" s="37">
        <f t="shared" si="108"/>
        <v>0.15411544909528269</v>
      </c>
      <c r="R573" s="15">
        <f t="shared" si="118"/>
        <v>1.0042728992704246</v>
      </c>
      <c r="S573" s="15">
        <f t="shared" si="119"/>
        <v>5.8386179104179705</v>
      </c>
      <c r="T573" s="21">
        <f t="shared" si="109"/>
        <v>0.13693373732090253</v>
      </c>
      <c r="U573" s="21">
        <f t="shared" si="110"/>
        <v>3.1524590147336218E-2</v>
      </c>
      <c r="V573" s="21">
        <f t="shared" si="111"/>
        <v>0.10540914717356631</v>
      </c>
      <c r="Y573" s="36"/>
      <c r="Z573" s="36"/>
    </row>
    <row r="574" spans="1:26" x14ac:dyDescent="0.25">
      <c r="A574" s="12">
        <v>1918.02</v>
      </c>
      <c r="B574" s="13">
        <v>7.43</v>
      </c>
      <c r="C574" s="14">
        <v>0.67</v>
      </c>
      <c r="D574" s="13">
        <v>1.232</v>
      </c>
      <c r="E574" s="13">
        <v>14.1</v>
      </c>
      <c r="F574" s="14">
        <f t="shared" si="115"/>
        <v>1918.1249999999573</v>
      </c>
      <c r="G574" s="15">
        <f>G573*11/12+G585*1/12</f>
        <v>4.5641666666666669</v>
      </c>
      <c r="H574" s="14">
        <f t="shared" si="112"/>
        <v>160.56177304964541</v>
      </c>
      <c r="I574" s="14">
        <f t="shared" si="113"/>
        <v>14.478652482269506</v>
      </c>
      <c r="J574" s="16">
        <f t="shared" si="116"/>
        <v>1767.4285601168206</v>
      </c>
      <c r="K574" s="14">
        <f t="shared" si="117"/>
        <v>26.62343262411348</v>
      </c>
      <c r="L574" s="16">
        <f t="shared" si="114"/>
        <v>293.06487026432342</v>
      </c>
      <c r="M574" s="35">
        <f t="shared" si="106"/>
        <v>6.7843435516302808</v>
      </c>
      <c r="N574" s="17"/>
      <c r="O574" s="18">
        <f t="shared" si="107"/>
        <v>8.8052311600834106</v>
      </c>
      <c r="P574" s="18"/>
      <c r="Q574" s="37">
        <f t="shared" si="108"/>
        <v>0.15289235664348774</v>
      </c>
      <c r="R574" s="15">
        <f t="shared" si="118"/>
        <v>1.0042681631239432</v>
      </c>
      <c r="S574" s="15">
        <f t="shared" si="119"/>
        <v>5.8219801640274875</v>
      </c>
      <c r="T574" s="21">
        <f t="shared" si="109"/>
        <v>0.13385817820459445</v>
      </c>
      <c r="U574" s="21">
        <f t="shared" si="110"/>
        <v>3.311026038935827E-2</v>
      </c>
      <c r="V574" s="21">
        <f t="shared" si="111"/>
        <v>0.10074791781523618</v>
      </c>
      <c r="Y574" s="36"/>
      <c r="Z574" s="36"/>
    </row>
    <row r="575" spans="1:26" x14ac:dyDescent="0.25">
      <c r="A575" s="12">
        <v>1918.03</v>
      </c>
      <c r="B575" s="13">
        <v>7.28</v>
      </c>
      <c r="C575" s="14">
        <v>0.66</v>
      </c>
      <c r="D575" s="13">
        <v>1.208</v>
      </c>
      <c r="E575" s="13">
        <v>14</v>
      </c>
      <c r="F575" s="14">
        <f t="shared" si="115"/>
        <v>1918.2083333332905</v>
      </c>
      <c r="G575" s="15">
        <f>G573*10/12+G585*2/12</f>
        <v>4.5583333333333336</v>
      </c>
      <c r="H575" s="14">
        <f t="shared" si="112"/>
        <v>158.44400000000002</v>
      </c>
      <c r="I575" s="14">
        <f t="shared" si="113"/>
        <v>14.364428571428574</v>
      </c>
      <c r="J575" s="16">
        <f t="shared" si="116"/>
        <v>1757.2932867452603</v>
      </c>
      <c r="K575" s="14">
        <f t="shared" si="117"/>
        <v>26.291257142857145</v>
      </c>
      <c r="L575" s="16">
        <f t="shared" si="114"/>
        <v>291.59482010827946</v>
      </c>
      <c r="M575" s="35">
        <f t="shared" si="106"/>
        <v>6.6863557604558945</v>
      </c>
      <c r="N575" s="17"/>
      <c r="O575" s="18">
        <f t="shared" si="107"/>
        <v>8.7019899189196028</v>
      </c>
      <c r="P575" s="18"/>
      <c r="Q575" s="37">
        <f t="shared" si="108"/>
        <v>0.15436291759318099</v>
      </c>
      <c r="R575" s="15">
        <f t="shared" si="118"/>
        <v>1.0042634270244146</v>
      </c>
      <c r="S575" s="15">
        <f t="shared" si="119"/>
        <v>5.8885923916795742</v>
      </c>
      <c r="T575" s="21">
        <f t="shared" si="109"/>
        <v>0.14087057280347071</v>
      </c>
      <c r="U575" s="21">
        <f t="shared" si="110"/>
        <v>3.2028415220414663E-2</v>
      </c>
      <c r="V575" s="21">
        <f t="shared" si="111"/>
        <v>0.10884215758305604</v>
      </c>
      <c r="Y575" s="36"/>
      <c r="Z575" s="36"/>
    </row>
    <row r="576" spans="1:26" x14ac:dyDescent="0.25">
      <c r="A576" s="12">
        <v>1918.04</v>
      </c>
      <c r="B576" s="13">
        <v>7.21</v>
      </c>
      <c r="C576" s="14">
        <v>0.65</v>
      </c>
      <c r="D576" s="13">
        <v>1.1830000000000001</v>
      </c>
      <c r="E576" s="13">
        <v>14.2</v>
      </c>
      <c r="F576" s="14">
        <f t="shared" si="115"/>
        <v>1918.2916666666238</v>
      </c>
      <c r="G576" s="15">
        <f>G573*9/12+G585*3/12</f>
        <v>4.5525000000000002</v>
      </c>
      <c r="H576" s="14">
        <f t="shared" si="112"/>
        <v>154.71035211267608</v>
      </c>
      <c r="I576" s="14">
        <f t="shared" si="113"/>
        <v>13.947535211267608</v>
      </c>
      <c r="J576" s="16">
        <f t="shared" si="116"/>
        <v>1728.7745554079127</v>
      </c>
      <c r="K576" s="14">
        <f t="shared" si="117"/>
        <v>25.38451408450705</v>
      </c>
      <c r="L576" s="16">
        <f t="shared" si="114"/>
        <v>283.65330083877404</v>
      </c>
      <c r="M576" s="35">
        <f t="shared" si="106"/>
        <v>6.5207277305471596</v>
      </c>
      <c r="N576" s="17"/>
      <c r="O576" s="18">
        <f t="shared" si="107"/>
        <v>8.5097432226761782</v>
      </c>
      <c r="P576" s="18"/>
      <c r="Q576" s="37">
        <f t="shared" si="108"/>
        <v>0.15854915404352549</v>
      </c>
      <c r="R576" s="15">
        <f t="shared" si="118"/>
        <v>1.0042586909718596</v>
      </c>
      <c r="S576" s="15">
        <f t="shared" si="119"/>
        <v>5.8304064548346712</v>
      </c>
      <c r="T576" s="21">
        <f t="shared" si="109"/>
        <v>0.15013607556016129</v>
      </c>
      <c r="U576" s="21">
        <f t="shared" si="110"/>
        <v>3.3148808797931251E-2</v>
      </c>
      <c r="V576" s="21">
        <f t="shared" si="111"/>
        <v>0.11698726676223004</v>
      </c>
      <c r="Y576" s="36"/>
      <c r="Z576" s="36"/>
    </row>
    <row r="577" spans="1:26" x14ac:dyDescent="0.25">
      <c r="A577" s="12">
        <v>1918.05</v>
      </c>
      <c r="B577" s="13">
        <v>7.44</v>
      </c>
      <c r="C577" s="14">
        <v>0.64</v>
      </c>
      <c r="D577" s="13">
        <v>1.159</v>
      </c>
      <c r="E577" s="13">
        <v>14.5</v>
      </c>
      <c r="F577" s="14">
        <f t="shared" si="115"/>
        <v>1918.374999999957</v>
      </c>
      <c r="G577" s="15">
        <f>G573*8/12+G585*4/12</f>
        <v>4.5466666666666669</v>
      </c>
      <c r="H577" s="14">
        <f t="shared" si="112"/>
        <v>156.34262068965521</v>
      </c>
      <c r="I577" s="14">
        <f t="shared" si="113"/>
        <v>13.4488275862069</v>
      </c>
      <c r="J577" s="16">
        <f t="shared" si="116"/>
        <v>1759.5373554580715</v>
      </c>
      <c r="K577" s="14">
        <f t="shared" si="117"/>
        <v>24.354986206896559</v>
      </c>
      <c r="L577" s="16">
        <f t="shared" si="114"/>
        <v>274.09997244299802</v>
      </c>
      <c r="M577" s="35">
        <f t="shared" ref="M577:M640" si="120">H577/AVERAGE(K457:K576)</f>
        <v>6.5823632316210823</v>
      </c>
      <c r="N577" s="17"/>
      <c r="O577" s="18">
        <f t="shared" ref="O577:O640" si="121">J577/AVERAGE(L457:L576)</f>
        <v>8.6117930242140552</v>
      </c>
      <c r="P577" s="18"/>
      <c r="Q577" s="37">
        <f t="shared" ref="Q577:Q640" si="122">1/M577-(G577/100-(((E577/E457)^(1/10))-1))</f>
        <v>0.15937049095408246</v>
      </c>
      <c r="R577" s="15">
        <f t="shared" si="118"/>
        <v>1.0042539549662983</v>
      </c>
      <c r="S577" s="15">
        <f t="shared" si="119"/>
        <v>5.7340935330454679</v>
      </c>
      <c r="T577" s="21">
        <f t="shared" si="109"/>
        <v>0.15132497355288921</v>
      </c>
      <c r="U577" s="21">
        <f t="shared" si="110"/>
        <v>3.4365222142025864E-2</v>
      </c>
      <c r="V577" s="21">
        <f t="shared" si="111"/>
        <v>0.11695975141086334</v>
      </c>
      <c r="Y577" s="36"/>
      <c r="Z577" s="36"/>
    </row>
    <row r="578" spans="1:26" x14ac:dyDescent="0.25">
      <c r="A578" s="12">
        <v>1918.06</v>
      </c>
      <c r="B578" s="13">
        <v>7.45</v>
      </c>
      <c r="C578" s="14">
        <v>0.63</v>
      </c>
      <c r="D578" s="13">
        <v>1.135</v>
      </c>
      <c r="E578" s="13">
        <v>14.7</v>
      </c>
      <c r="F578" s="14">
        <f t="shared" si="115"/>
        <v>1918.4583333332903</v>
      </c>
      <c r="G578" s="15">
        <f>G573*7/12+G585*5/12</f>
        <v>4.5408333333333335</v>
      </c>
      <c r="H578" s="14">
        <f t="shared" si="112"/>
        <v>154.42278911564628</v>
      </c>
      <c r="I578" s="14">
        <f t="shared" si="113"/>
        <v>13.058571428571431</v>
      </c>
      <c r="J578" s="16">
        <f t="shared" si="116"/>
        <v>1750.1780286299522</v>
      </c>
      <c r="K578" s="14">
        <f t="shared" si="117"/>
        <v>23.526156462585039</v>
      </c>
      <c r="L578" s="16">
        <f t="shared" si="114"/>
        <v>266.63786073758331</v>
      </c>
      <c r="M578" s="35">
        <f t="shared" si="120"/>
        <v>6.4962913186410551</v>
      </c>
      <c r="N578" s="17"/>
      <c r="O578" s="18">
        <f t="shared" si="121"/>
        <v>8.5204377107995253</v>
      </c>
      <c r="P578" s="18"/>
      <c r="Q578" s="37">
        <f t="shared" si="122"/>
        <v>0.16288504851967153</v>
      </c>
      <c r="R578" s="15">
        <f t="shared" si="118"/>
        <v>1.004249219007751</v>
      </c>
      <c r="S578" s="15">
        <f t="shared" si="119"/>
        <v>5.6801393589292513</v>
      </c>
      <c r="T578" s="21">
        <f t="shared" ref="T578:T641" si="123">(($J698/$J578)^(1/10)-1)</f>
        <v>0.14724108245885215</v>
      </c>
      <c r="U578" s="21">
        <f t="shared" ref="U578:U641" si="124">(($S698/$S578)^(1/10)-1)</f>
        <v>3.6047055497378633E-2</v>
      </c>
      <c r="V578" s="21">
        <f t="shared" ref="V578:V641" si="125">T578-U578</f>
        <v>0.11119402696147351</v>
      </c>
      <c r="Y578" s="36"/>
      <c r="Z578" s="36"/>
    </row>
    <row r="579" spans="1:26" x14ac:dyDescent="0.25">
      <c r="A579" s="12">
        <v>1918.07</v>
      </c>
      <c r="B579" s="13">
        <v>7.51</v>
      </c>
      <c r="C579" s="14">
        <v>0.62</v>
      </c>
      <c r="D579" s="13">
        <v>1.111</v>
      </c>
      <c r="E579" s="13">
        <v>15.1</v>
      </c>
      <c r="F579" s="14">
        <f t="shared" si="115"/>
        <v>1918.5416666666235</v>
      </c>
      <c r="G579" s="15">
        <f>G573*6/12+G585*6/12</f>
        <v>4.5350000000000001</v>
      </c>
      <c r="H579" s="14">
        <f t="shared" si="112"/>
        <v>151.54284768211923</v>
      </c>
      <c r="I579" s="14">
        <f t="shared" si="113"/>
        <v>12.510860927152319</v>
      </c>
      <c r="J579" s="16">
        <f t="shared" si="116"/>
        <v>1729.3538738557741</v>
      </c>
      <c r="K579" s="14">
        <f t="shared" si="117"/>
        <v>22.418655629139078</v>
      </c>
      <c r="L579" s="16">
        <f t="shared" si="114"/>
        <v>255.83384205775835</v>
      </c>
      <c r="M579" s="35">
        <f t="shared" si="120"/>
        <v>6.3713240938489895</v>
      </c>
      <c r="N579" s="17"/>
      <c r="O579" s="18">
        <f t="shared" si="121"/>
        <v>8.376754187586176</v>
      </c>
      <c r="P579" s="18"/>
      <c r="Q579" s="37">
        <f t="shared" si="122"/>
        <v>0.16764209330860852</v>
      </c>
      <c r="R579" s="15">
        <f t="shared" si="118"/>
        <v>1.004244483096238</v>
      </c>
      <c r="S579" s="15">
        <f t="shared" si="119"/>
        <v>5.5531688788993607</v>
      </c>
      <c r="T579" s="21">
        <f t="shared" si="123"/>
        <v>0.14986543186353463</v>
      </c>
      <c r="U579" s="21">
        <f t="shared" si="124"/>
        <v>3.849390218616433E-2</v>
      </c>
      <c r="V579" s="21">
        <f t="shared" si="125"/>
        <v>0.1113715296773703</v>
      </c>
      <c r="Y579" s="36"/>
      <c r="Z579" s="36"/>
    </row>
    <row r="580" spans="1:26" x14ac:dyDescent="0.25">
      <c r="A580" s="12">
        <v>1918.08</v>
      </c>
      <c r="B580" s="13">
        <v>7.58</v>
      </c>
      <c r="C580" s="14">
        <v>0.61</v>
      </c>
      <c r="D580" s="13">
        <v>1.087</v>
      </c>
      <c r="E580" s="13">
        <v>15.4</v>
      </c>
      <c r="F580" s="14">
        <f t="shared" si="115"/>
        <v>1918.6249999999568</v>
      </c>
      <c r="G580" s="15">
        <f>G573*5/12+G585*7/12</f>
        <v>4.5291666666666668</v>
      </c>
      <c r="H580" s="14">
        <f t="shared" si="112"/>
        <v>149.9757142857143</v>
      </c>
      <c r="I580" s="14">
        <f t="shared" si="113"/>
        <v>12.069285714285716</v>
      </c>
      <c r="J580" s="16">
        <f t="shared" si="116"/>
        <v>1722.9478349628314</v>
      </c>
      <c r="K580" s="14">
        <f t="shared" si="117"/>
        <v>21.507071428571429</v>
      </c>
      <c r="L580" s="16">
        <f t="shared" si="114"/>
        <v>247.07708398477541</v>
      </c>
      <c r="M580" s="35">
        <f t="shared" si="120"/>
        <v>6.303073760914593</v>
      </c>
      <c r="N580" s="17"/>
      <c r="O580" s="18">
        <f t="shared" si="121"/>
        <v>8.3067830935781011</v>
      </c>
      <c r="P580" s="18"/>
      <c r="Q580" s="37">
        <f t="shared" si="122"/>
        <v>0.17147949792457629</v>
      </c>
      <c r="R580" s="15">
        <f t="shared" si="118"/>
        <v>1.0042397472317799</v>
      </c>
      <c r="S580" s="15">
        <f t="shared" si="119"/>
        <v>5.4681014335116691</v>
      </c>
      <c r="T580" s="21">
        <f t="shared" si="123"/>
        <v>0.15436100616055959</v>
      </c>
      <c r="U580" s="21">
        <f t="shared" si="124"/>
        <v>4.0202616247487777E-2</v>
      </c>
      <c r="V580" s="21">
        <f t="shared" si="125"/>
        <v>0.11415838991307181</v>
      </c>
      <c r="Y580" s="36"/>
      <c r="Z580" s="36"/>
    </row>
    <row r="581" spans="1:26" x14ac:dyDescent="0.25">
      <c r="A581" s="12">
        <v>1918.09</v>
      </c>
      <c r="B581" s="13">
        <v>7.54</v>
      </c>
      <c r="C581" s="14">
        <v>0.6</v>
      </c>
      <c r="D581" s="13">
        <v>1.0629999999999999</v>
      </c>
      <c r="E581" s="13">
        <v>15.7</v>
      </c>
      <c r="F581" s="14">
        <f t="shared" si="115"/>
        <v>1918.7083333332901</v>
      </c>
      <c r="G581" s="15">
        <f>G573*4/12+G585*8/12</f>
        <v>4.5233333333333334</v>
      </c>
      <c r="H581" s="14">
        <f t="shared" si="112"/>
        <v>146.33363057324846</v>
      </c>
      <c r="I581" s="14">
        <f t="shared" si="113"/>
        <v>11.644585987261149</v>
      </c>
      <c r="J581" s="16">
        <f t="shared" si="116"/>
        <v>1692.2548496501483</v>
      </c>
      <c r="K581" s="14">
        <f t="shared" si="117"/>
        <v>20.630324840764334</v>
      </c>
      <c r="L581" s="16">
        <f t="shared" si="114"/>
        <v>238.57651262309116</v>
      </c>
      <c r="M581" s="35">
        <f t="shared" si="120"/>
        <v>6.1491705624316824</v>
      </c>
      <c r="N581" s="17"/>
      <c r="O581" s="18">
        <f t="shared" si="121"/>
        <v>8.1234555716579795</v>
      </c>
      <c r="P581" s="18"/>
      <c r="Q581" s="37">
        <f t="shared" si="122"/>
        <v>0.17755205758811698</v>
      </c>
      <c r="R581" s="15">
        <f t="shared" si="118"/>
        <v>1.004235011414397</v>
      </c>
      <c r="S581" s="15">
        <f t="shared" si="119"/>
        <v>5.3863557924830179</v>
      </c>
      <c r="T581" s="21">
        <f t="shared" si="123"/>
        <v>0.16334466746396359</v>
      </c>
      <c r="U581" s="21">
        <f t="shared" si="124"/>
        <v>4.0666450798550802E-2</v>
      </c>
      <c r="V581" s="21">
        <f t="shared" si="125"/>
        <v>0.12267821666541279</v>
      </c>
      <c r="Y581" s="36"/>
      <c r="Z581" s="36"/>
    </row>
    <row r="582" spans="1:26" x14ac:dyDescent="0.25">
      <c r="A582" s="12">
        <v>1918.1</v>
      </c>
      <c r="B582" s="13">
        <v>7.86</v>
      </c>
      <c r="C582" s="14">
        <v>0.59</v>
      </c>
      <c r="D582" s="13">
        <v>1.038</v>
      </c>
      <c r="E582" s="13">
        <v>16</v>
      </c>
      <c r="F582" s="14">
        <f t="shared" si="115"/>
        <v>1918.7916666666233</v>
      </c>
      <c r="G582" s="15">
        <f>G573*3/12+G585*9/12</f>
        <v>4.5175000000000001</v>
      </c>
      <c r="H582" s="14">
        <f t="shared" si="112"/>
        <v>149.68387500000003</v>
      </c>
      <c r="I582" s="14">
        <f t="shared" si="113"/>
        <v>11.235812500000002</v>
      </c>
      <c r="J582" s="16">
        <f t="shared" si="116"/>
        <v>1741.8261992640914</v>
      </c>
      <c r="K582" s="14">
        <f t="shared" si="117"/>
        <v>19.767412500000002</v>
      </c>
      <c r="L582" s="16">
        <f t="shared" si="114"/>
        <v>230.02742936846394</v>
      </c>
      <c r="M582" s="35">
        <f t="shared" si="120"/>
        <v>6.2905153211913234</v>
      </c>
      <c r="N582" s="17"/>
      <c r="O582" s="18">
        <f t="shared" si="121"/>
        <v>8.3278481223266887</v>
      </c>
      <c r="P582" s="18"/>
      <c r="Q582" s="37">
        <f t="shared" si="122"/>
        <v>0.17481795180631343</v>
      </c>
      <c r="R582" s="15">
        <f t="shared" si="118"/>
        <v>1.0042302756441095</v>
      </c>
      <c r="S582" s="15">
        <f t="shared" si="119"/>
        <v>5.3077451881696955</v>
      </c>
      <c r="T582" s="21">
        <f t="shared" si="123"/>
        <v>0.16337444076672836</v>
      </c>
      <c r="U582" s="21">
        <f t="shared" si="124"/>
        <v>4.2910825267364228E-2</v>
      </c>
      <c r="V582" s="21">
        <f t="shared" si="125"/>
        <v>0.12046361549936413</v>
      </c>
      <c r="Y582" s="36"/>
      <c r="Z582" s="36"/>
    </row>
    <row r="583" spans="1:26" x14ac:dyDescent="0.25">
      <c r="A583" s="12">
        <v>1918.11</v>
      </c>
      <c r="B583" s="13">
        <v>8.06</v>
      </c>
      <c r="C583" s="14">
        <v>0.57999999999999996</v>
      </c>
      <c r="D583" s="13">
        <v>1.014</v>
      </c>
      <c r="E583" s="13">
        <v>16.3</v>
      </c>
      <c r="F583" s="14">
        <f t="shared" si="115"/>
        <v>1918.8749999999566</v>
      </c>
      <c r="G583" s="15">
        <f>G573*2/12+G585*10/12</f>
        <v>4.5116666666666667</v>
      </c>
      <c r="H583" s="14">
        <f t="shared" si="112"/>
        <v>150.66760736196321</v>
      </c>
      <c r="I583" s="14">
        <f t="shared" si="113"/>
        <v>10.842085889570553</v>
      </c>
      <c r="J583" s="16">
        <f t="shared" si="116"/>
        <v>1763.7874375018455</v>
      </c>
      <c r="K583" s="14">
        <f t="shared" si="117"/>
        <v>18.954957055214727</v>
      </c>
      <c r="L583" s="16">
        <f t="shared" si="114"/>
        <v>221.8958389115225</v>
      </c>
      <c r="M583" s="35">
        <f t="shared" si="120"/>
        <v>6.3333274953541547</v>
      </c>
      <c r="N583" s="17"/>
      <c r="O583" s="18">
        <f t="shared" si="121"/>
        <v>8.40116026148225</v>
      </c>
      <c r="P583" s="18"/>
      <c r="Q583" s="37">
        <f t="shared" si="122"/>
        <v>0.17463797411724732</v>
      </c>
      <c r="R583" s="15">
        <f t="shared" si="118"/>
        <v>1.0042255399209381</v>
      </c>
      <c r="S583" s="15">
        <f t="shared" si="119"/>
        <v>5.2320966020754343</v>
      </c>
      <c r="T583" s="21">
        <f t="shared" si="123"/>
        <v>0.16989821952414319</v>
      </c>
      <c r="U583" s="21">
        <f t="shared" si="124"/>
        <v>4.452025187686659E-2</v>
      </c>
      <c r="V583" s="21">
        <f t="shared" si="125"/>
        <v>0.1253779676472766</v>
      </c>
      <c r="Y583" s="36"/>
      <c r="Z583" s="36"/>
    </row>
    <row r="584" spans="1:26" x14ac:dyDescent="0.25">
      <c r="A584" s="12">
        <v>1918.12</v>
      </c>
      <c r="B584" s="13">
        <v>7.9</v>
      </c>
      <c r="C584" s="14">
        <v>0.56999999999999995</v>
      </c>
      <c r="D584" s="13">
        <v>0.99</v>
      </c>
      <c r="E584" s="13">
        <v>16.5</v>
      </c>
      <c r="F584" s="14">
        <f t="shared" si="115"/>
        <v>1918.9583333332898</v>
      </c>
      <c r="G584" s="15">
        <f>G573*1/12+G585*11/12</f>
        <v>4.5058333333333334</v>
      </c>
      <c r="H584" s="14">
        <f t="shared" si="112"/>
        <v>145.88666666666671</v>
      </c>
      <c r="I584" s="14">
        <f t="shared" si="113"/>
        <v>10.526</v>
      </c>
      <c r="J584" s="16">
        <f t="shared" si="116"/>
        <v>1718.0879821836113</v>
      </c>
      <c r="K584" s="14">
        <f t="shared" si="117"/>
        <v>18.282</v>
      </c>
      <c r="L584" s="16">
        <f t="shared" si="114"/>
        <v>215.30469650149047</v>
      </c>
      <c r="M584" s="35">
        <f t="shared" si="120"/>
        <v>6.1345804112834328</v>
      </c>
      <c r="N584" s="17"/>
      <c r="O584" s="18">
        <f t="shared" si="121"/>
        <v>8.1546927110037348</v>
      </c>
      <c r="P584" s="18"/>
      <c r="Q584" s="37">
        <f t="shared" si="122"/>
        <v>0.17998283511502519</v>
      </c>
      <c r="R584" s="15">
        <f t="shared" si="118"/>
        <v>1.0042208042449028</v>
      </c>
      <c r="S584" s="15">
        <f t="shared" si="119"/>
        <v>5.1905177013784636</v>
      </c>
      <c r="T584" s="21">
        <f t="shared" si="123"/>
        <v>0.17447357005386244</v>
      </c>
      <c r="U584" s="21">
        <f t="shared" si="124"/>
        <v>4.6077266159973762E-2</v>
      </c>
      <c r="V584" s="21">
        <f t="shared" si="125"/>
        <v>0.12839630389388867</v>
      </c>
      <c r="Y584" s="36"/>
      <c r="Z584" s="36"/>
    </row>
    <row r="585" spans="1:26" x14ac:dyDescent="0.25">
      <c r="A585" s="12">
        <v>1919.01</v>
      </c>
      <c r="B585" s="13">
        <v>7.85</v>
      </c>
      <c r="C585" s="14">
        <v>0.56669999999999998</v>
      </c>
      <c r="D585" s="13">
        <v>0.98499999999999999</v>
      </c>
      <c r="E585" s="13">
        <v>16.5</v>
      </c>
      <c r="F585" s="14">
        <f t="shared" si="115"/>
        <v>1919.0416666666231</v>
      </c>
      <c r="G585" s="15">
        <v>4.5</v>
      </c>
      <c r="H585" s="14">
        <f t="shared" si="112"/>
        <v>144.96333333333337</v>
      </c>
      <c r="I585" s="14">
        <f t="shared" si="113"/>
        <v>10.465060000000001</v>
      </c>
      <c r="J585" s="16">
        <f t="shared" si="116"/>
        <v>1717.4844765949326</v>
      </c>
      <c r="K585" s="14">
        <f t="shared" si="117"/>
        <v>18.189666666666671</v>
      </c>
      <c r="L585" s="16">
        <f t="shared" si="114"/>
        <v>215.5060139421667</v>
      </c>
      <c r="M585" s="35">
        <f t="shared" si="120"/>
        <v>6.0984676399501048</v>
      </c>
      <c r="N585" s="17"/>
      <c r="O585" s="18">
        <f t="shared" si="121"/>
        <v>8.1245805645506213</v>
      </c>
      <c r="P585" s="18"/>
      <c r="Q585" s="37">
        <f t="shared" si="122"/>
        <v>0.1821311332968038</v>
      </c>
      <c r="R585" s="15">
        <f t="shared" si="118"/>
        <v>1.0006271734238761</v>
      </c>
      <c r="S585" s="15">
        <f t="shared" si="119"/>
        <v>5.212425860525685</v>
      </c>
      <c r="T585" s="21">
        <f t="shared" si="123"/>
        <v>0.18325551576602406</v>
      </c>
      <c r="U585" s="21">
        <f t="shared" si="124"/>
        <v>4.57524711083237E-2</v>
      </c>
      <c r="V585" s="21">
        <f t="shared" si="125"/>
        <v>0.13750304465770036</v>
      </c>
      <c r="Y585" s="36"/>
      <c r="Z585" s="36"/>
    </row>
    <row r="586" spans="1:26" x14ac:dyDescent="0.25">
      <c r="A586" s="12">
        <v>1919.02</v>
      </c>
      <c r="B586" s="13">
        <v>7.88</v>
      </c>
      <c r="C586" s="14">
        <v>0.56330000000000002</v>
      </c>
      <c r="D586" s="13">
        <v>0.98</v>
      </c>
      <c r="E586" s="13">
        <v>16.2</v>
      </c>
      <c r="F586" s="14">
        <f t="shared" si="115"/>
        <v>1919.1249999999563</v>
      </c>
      <c r="G586" s="15">
        <f>G585*11/12+G597*1/12</f>
        <v>4.5391666666666666</v>
      </c>
      <c r="H586" s="14">
        <f t="shared" ref="H586:H649" si="126">B586*$E$1839/E586</f>
        <v>148.21209876543213</v>
      </c>
      <c r="I586" s="14">
        <f t="shared" ref="I586:I649" si="127">C586*$E$1839/E586</f>
        <v>10.59490802469136</v>
      </c>
      <c r="J586" s="16">
        <f t="shared" si="116"/>
        <v>1766.4353839715639</v>
      </c>
      <c r="K586" s="14">
        <f t="shared" si="117"/>
        <v>18.432469135802474</v>
      </c>
      <c r="L586" s="16">
        <f t="shared" ref="L586:L649" si="128">K586*(J586/H586)</f>
        <v>219.68358836194577</v>
      </c>
      <c r="M586" s="35">
        <f t="shared" si="120"/>
        <v>6.2396927713649788</v>
      </c>
      <c r="N586" s="17"/>
      <c r="O586" s="18">
        <f t="shared" si="121"/>
        <v>8.3299751954304497</v>
      </c>
      <c r="P586" s="18"/>
      <c r="Q586" s="37">
        <f t="shared" si="122"/>
        <v>0.17495652068251058</v>
      </c>
      <c r="R586" s="15">
        <f t="shared" si="118"/>
        <v>1.0006654468310299</v>
      </c>
      <c r="S586" s="15">
        <f t="shared" si="119"/>
        <v>5.3122818991196903</v>
      </c>
      <c r="T586" s="21">
        <f t="shared" si="123"/>
        <v>0.18089251715294319</v>
      </c>
      <c r="U586" s="21">
        <f t="shared" si="124"/>
        <v>4.4306671110342144E-2</v>
      </c>
      <c r="V586" s="21">
        <f t="shared" si="125"/>
        <v>0.13658584604260104</v>
      </c>
      <c r="Y586" s="36"/>
      <c r="Z586" s="36"/>
    </row>
    <row r="587" spans="1:26" x14ac:dyDescent="0.25">
      <c r="A587" s="12">
        <v>1919.03</v>
      </c>
      <c r="B587" s="13">
        <v>8.1199999999999992</v>
      </c>
      <c r="C587" s="14">
        <v>0.56000000000000005</v>
      </c>
      <c r="D587" s="13">
        <v>0.97499999999999998</v>
      </c>
      <c r="E587" s="13">
        <v>16.399999999999999</v>
      </c>
      <c r="F587" s="14">
        <f t="shared" ref="F587:F650" si="129">F586+1/12</f>
        <v>1919.2083333332896</v>
      </c>
      <c r="G587" s="15">
        <f>G585*10/12+G597*2/12</f>
        <v>4.5783333333333331</v>
      </c>
      <c r="H587" s="14">
        <f t="shared" si="126"/>
        <v>150.8636585365854</v>
      </c>
      <c r="I587" s="14">
        <f t="shared" si="127"/>
        <v>10.404390243902442</v>
      </c>
      <c r="J587" s="16">
        <f t="shared" ref="J587:J650" si="130">J586*((H587+(I587/12))/H586)</f>
        <v>1808.3710017599194</v>
      </c>
      <c r="K587" s="14">
        <f t="shared" ref="K587:K650" si="131">D587*$E$1839/E587</f>
        <v>18.114786585365856</v>
      </c>
      <c r="L587" s="16">
        <f t="shared" si="128"/>
        <v>217.13814368422675</v>
      </c>
      <c r="M587" s="35">
        <f t="shared" si="120"/>
        <v>6.3560740048691446</v>
      </c>
      <c r="N587" s="17"/>
      <c r="O587" s="18">
        <f t="shared" si="121"/>
        <v>8.5005462473323909</v>
      </c>
      <c r="P587" s="18"/>
      <c r="Q587" s="37">
        <f t="shared" si="122"/>
        <v>0.17293190745470643</v>
      </c>
      <c r="R587" s="15">
        <f t="shared" ref="R587:R650" si="132">((G587/G588+G587/1200+((1+G588/1200)^(-119))*(1-G587/G588)))</f>
        <v>1.0007037060469857</v>
      </c>
      <c r="S587" s="15">
        <f t="shared" ref="S587:S650" si="133">S586*R586*E586/E587</f>
        <v>5.2509899044179837</v>
      </c>
      <c r="T587" s="21">
        <f t="shared" si="123"/>
        <v>0.18121561867449487</v>
      </c>
      <c r="U587" s="21">
        <f t="shared" si="124"/>
        <v>4.6668663899576357E-2</v>
      </c>
      <c r="V587" s="21">
        <f t="shared" si="125"/>
        <v>0.13454695477491851</v>
      </c>
      <c r="Y587" s="36"/>
      <c r="Z587" s="36"/>
    </row>
    <row r="588" spans="1:26" x14ac:dyDescent="0.25">
      <c r="A588" s="12">
        <v>1919.04</v>
      </c>
      <c r="B588" s="13">
        <v>8.39</v>
      </c>
      <c r="C588" s="14">
        <v>0.55669999999999997</v>
      </c>
      <c r="D588" s="13">
        <v>0.97</v>
      </c>
      <c r="E588" s="13">
        <v>16.7</v>
      </c>
      <c r="F588" s="14">
        <f t="shared" si="129"/>
        <v>1919.2916666666229</v>
      </c>
      <c r="G588" s="15">
        <f>G585*9/12+G597*3/12</f>
        <v>4.6174999999999997</v>
      </c>
      <c r="H588" s="14">
        <f t="shared" si="126"/>
        <v>153.07982035928148</v>
      </c>
      <c r="I588" s="14">
        <f t="shared" si="127"/>
        <v>10.157274850299403</v>
      </c>
      <c r="J588" s="16">
        <f t="shared" si="130"/>
        <v>1845.0817616856448</v>
      </c>
      <c r="K588" s="14">
        <f t="shared" si="131"/>
        <v>17.698143712574854</v>
      </c>
      <c r="L588" s="16">
        <f t="shared" si="128"/>
        <v>213.31696172050957</v>
      </c>
      <c r="M588" s="35">
        <f t="shared" si="120"/>
        <v>6.4561395558192745</v>
      </c>
      <c r="N588" s="17"/>
      <c r="O588" s="18">
        <f t="shared" si="121"/>
        <v>8.6477422275317508</v>
      </c>
      <c r="P588" s="18"/>
      <c r="Q588" s="37">
        <f t="shared" si="122"/>
        <v>0.16981497465453702</v>
      </c>
      <c r="R588" s="15">
        <f t="shared" si="132"/>
        <v>1.0007419511129143</v>
      </c>
      <c r="S588" s="15">
        <f t="shared" si="133"/>
        <v>5.1602895178065076</v>
      </c>
      <c r="T588" s="21">
        <f t="shared" si="123"/>
        <v>0.17918756948696379</v>
      </c>
      <c r="U588" s="21">
        <f t="shared" si="124"/>
        <v>4.9648274311074214E-2</v>
      </c>
      <c r="V588" s="21">
        <f t="shared" si="125"/>
        <v>0.12953929517588958</v>
      </c>
      <c r="Y588" s="36"/>
      <c r="Z588" s="36"/>
    </row>
    <row r="589" spans="1:26" x14ac:dyDescent="0.25">
      <c r="A589" s="12">
        <v>1919.05</v>
      </c>
      <c r="B589" s="13">
        <v>8.9700000000000006</v>
      </c>
      <c r="C589" s="14">
        <v>0.55330000000000001</v>
      </c>
      <c r="D589" s="13">
        <v>0.96499999999999997</v>
      </c>
      <c r="E589" s="13">
        <v>16.899999999999999</v>
      </c>
      <c r="F589" s="14">
        <f t="shared" si="129"/>
        <v>1919.3749999999561</v>
      </c>
      <c r="G589" s="15">
        <f>G585*8/12+G597*4/12</f>
        <v>4.6566666666666663</v>
      </c>
      <c r="H589" s="14">
        <f t="shared" si="126"/>
        <v>161.72538461538466</v>
      </c>
      <c r="I589" s="14">
        <f t="shared" si="127"/>
        <v>9.9757698224852085</v>
      </c>
      <c r="J589" s="16">
        <f t="shared" si="130"/>
        <v>1959.3072387422001</v>
      </c>
      <c r="K589" s="14">
        <f t="shared" si="131"/>
        <v>17.398550295857991</v>
      </c>
      <c r="L589" s="16">
        <f t="shared" si="128"/>
        <v>210.78388911775062</v>
      </c>
      <c r="M589" s="35">
        <f t="shared" si="120"/>
        <v>6.8290022614820289</v>
      </c>
      <c r="N589" s="17"/>
      <c r="O589" s="18">
        <f t="shared" si="121"/>
        <v>9.158022480539648</v>
      </c>
      <c r="P589" s="18"/>
      <c r="Q589" s="37">
        <f t="shared" si="122"/>
        <v>0.16114095836448958</v>
      </c>
      <c r="R589" s="15">
        <f t="shared" si="132"/>
        <v>1.0007801820698572</v>
      </c>
      <c r="S589" s="15">
        <f t="shared" si="133"/>
        <v>5.1030043755009062</v>
      </c>
      <c r="T589" s="21">
        <f t="shared" si="123"/>
        <v>0.17352592506401177</v>
      </c>
      <c r="U589" s="21">
        <f t="shared" si="124"/>
        <v>5.0735029935927489E-2</v>
      </c>
      <c r="V589" s="21">
        <f t="shared" si="125"/>
        <v>0.12279089512808428</v>
      </c>
      <c r="Y589" s="36"/>
      <c r="Z589" s="36"/>
    </row>
    <row r="590" spans="1:26" x14ac:dyDescent="0.25">
      <c r="A590" s="12">
        <v>1919.06</v>
      </c>
      <c r="B590" s="13">
        <v>9.2100000000000009</v>
      </c>
      <c r="C590" s="14">
        <v>0.55000000000000004</v>
      </c>
      <c r="D590" s="13">
        <v>0.96</v>
      </c>
      <c r="E590" s="13">
        <v>16.899999999999999</v>
      </c>
      <c r="F590" s="14">
        <f t="shared" si="129"/>
        <v>1919.4583333332894</v>
      </c>
      <c r="G590" s="15">
        <f>G585*7/12+G597*5/12</f>
        <v>4.6958333333333329</v>
      </c>
      <c r="H590" s="14">
        <f t="shared" si="126"/>
        <v>166.05248520710066</v>
      </c>
      <c r="I590" s="14">
        <f t="shared" si="127"/>
        <v>9.9162721893491153</v>
      </c>
      <c r="J590" s="16">
        <f t="shared" si="130"/>
        <v>2021.7414995085114</v>
      </c>
      <c r="K590" s="14">
        <f t="shared" si="131"/>
        <v>17.308402366863909</v>
      </c>
      <c r="L590" s="16">
        <f t="shared" si="128"/>
        <v>210.73527030707606</v>
      </c>
      <c r="M590" s="35">
        <f t="shared" si="120"/>
        <v>7.0216152147841315</v>
      </c>
      <c r="N590" s="17"/>
      <c r="O590" s="18">
        <f t="shared" si="121"/>
        <v>9.4259041506496644</v>
      </c>
      <c r="P590" s="18"/>
      <c r="Q590" s="37">
        <f t="shared" si="122"/>
        <v>0.15565526932897694</v>
      </c>
      <c r="R590" s="15">
        <f t="shared" si="132"/>
        <v>1.0008183989587263</v>
      </c>
      <c r="S590" s="15">
        <f t="shared" si="133"/>
        <v>5.1069856480170746</v>
      </c>
      <c r="T590" s="21">
        <f t="shared" si="123"/>
        <v>0.17171752509691496</v>
      </c>
      <c r="U590" s="21">
        <f t="shared" si="124"/>
        <v>5.0569117240239825E-2</v>
      </c>
      <c r="V590" s="21">
        <f t="shared" si="125"/>
        <v>0.12114840785667513</v>
      </c>
      <c r="Y590" s="36"/>
      <c r="Z590" s="36"/>
    </row>
    <row r="591" spans="1:26" x14ac:dyDescent="0.25">
      <c r="A591" s="12">
        <v>1919.07</v>
      </c>
      <c r="B591" s="13">
        <v>9.51</v>
      </c>
      <c r="C591" s="14">
        <v>0.54669999999999996</v>
      </c>
      <c r="D591" s="13">
        <v>0.95499999999999996</v>
      </c>
      <c r="E591" s="13">
        <v>17.399999999999999</v>
      </c>
      <c r="F591" s="14">
        <f t="shared" si="129"/>
        <v>1919.5416666666226</v>
      </c>
      <c r="G591" s="15">
        <f>G585*6/12+G597*6/12</f>
        <v>4.7349999999999994</v>
      </c>
      <c r="H591" s="14">
        <f t="shared" si="126"/>
        <v>166.53431034482765</v>
      </c>
      <c r="I591" s="14">
        <f t="shared" si="127"/>
        <v>9.5735339080459791</v>
      </c>
      <c r="J591" s="16">
        <f t="shared" si="130"/>
        <v>2037.3212730148209</v>
      </c>
      <c r="K591" s="14">
        <f t="shared" si="131"/>
        <v>16.723477011494257</v>
      </c>
      <c r="L591" s="16">
        <f t="shared" si="128"/>
        <v>204.58904476647254</v>
      </c>
      <c r="M591" s="35">
        <f t="shared" si="120"/>
        <v>7.052837165446312</v>
      </c>
      <c r="N591" s="17"/>
      <c r="O591" s="18">
        <f t="shared" si="121"/>
        <v>9.4754185080965687</v>
      </c>
      <c r="P591" s="18"/>
      <c r="Q591" s="37">
        <f t="shared" si="122"/>
        <v>0.15772882117381556</v>
      </c>
      <c r="R591" s="15">
        <f t="shared" si="132"/>
        <v>1.0008566018203051</v>
      </c>
      <c r="S591" s="15">
        <f t="shared" si="133"/>
        <v>4.9642926365423303</v>
      </c>
      <c r="T591" s="21">
        <f t="shared" si="123"/>
        <v>0.17979925831988131</v>
      </c>
      <c r="U591" s="21">
        <f t="shared" si="124"/>
        <v>5.2857385544895275E-2</v>
      </c>
      <c r="V591" s="21">
        <f t="shared" si="125"/>
        <v>0.12694187277498603</v>
      </c>
      <c r="Y591" s="36"/>
      <c r="Z591" s="36"/>
    </row>
    <row r="592" spans="1:26" x14ac:dyDescent="0.25">
      <c r="A592" s="12">
        <v>1919.08</v>
      </c>
      <c r="B592" s="13">
        <v>8.8699999999999992</v>
      </c>
      <c r="C592" s="14">
        <v>0.54330000000000001</v>
      </c>
      <c r="D592" s="13">
        <v>0.95</v>
      </c>
      <c r="E592" s="13">
        <v>17.7</v>
      </c>
      <c r="F592" s="14">
        <f t="shared" si="129"/>
        <v>1919.6249999999559</v>
      </c>
      <c r="G592" s="15">
        <f>G585*5/12+G597*7/12</f>
        <v>4.774166666666666</v>
      </c>
      <c r="H592" s="14">
        <f t="shared" si="126"/>
        <v>152.69429378531075</v>
      </c>
      <c r="I592" s="14">
        <f t="shared" si="127"/>
        <v>9.3527406779661035</v>
      </c>
      <c r="J592" s="16">
        <f t="shared" si="130"/>
        <v>1877.542294305865</v>
      </c>
      <c r="K592" s="14">
        <f t="shared" si="131"/>
        <v>16.353954802259889</v>
      </c>
      <c r="L592" s="16">
        <f t="shared" si="128"/>
        <v>201.08964820637786</v>
      </c>
      <c r="M592" s="35">
        <f t="shared" si="120"/>
        <v>6.479131101705276</v>
      </c>
      <c r="N592" s="17"/>
      <c r="O592" s="18">
        <f t="shared" si="121"/>
        <v>8.7144609504817154</v>
      </c>
      <c r="P592" s="18"/>
      <c r="Q592" s="37">
        <f t="shared" si="122"/>
        <v>0.17064096355555292</v>
      </c>
      <c r="R592" s="15">
        <f t="shared" si="132"/>
        <v>1.0008947906952499</v>
      </c>
      <c r="S592" s="15">
        <f t="shared" si="133"/>
        <v>4.8843324305385849</v>
      </c>
      <c r="T592" s="21">
        <f t="shared" si="123"/>
        <v>0.19638077411163768</v>
      </c>
      <c r="U592" s="21">
        <f t="shared" si="124"/>
        <v>5.5098822920063073E-2</v>
      </c>
      <c r="V592" s="21">
        <f t="shared" si="125"/>
        <v>0.14128195119157461</v>
      </c>
      <c r="Y592" s="36"/>
      <c r="Z592" s="36"/>
    </row>
    <row r="593" spans="1:26" x14ac:dyDescent="0.25">
      <c r="A593" s="12">
        <v>1919.09</v>
      </c>
      <c r="B593" s="13">
        <v>9.01</v>
      </c>
      <c r="C593" s="14">
        <v>0.54</v>
      </c>
      <c r="D593" s="13">
        <v>0.94499999999999995</v>
      </c>
      <c r="E593" s="13">
        <v>17.8</v>
      </c>
      <c r="F593" s="14">
        <f t="shared" si="129"/>
        <v>1919.7083333332891</v>
      </c>
      <c r="G593" s="15">
        <f>G585*4/12+G597*8/12</f>
        <v>4.8133333333333326</v>
      </c>
      <c r="H593" s="14">
        <f t="shared" si="126"/>
        <v>154.23297752808989</v>
      </c>
      <c r="I593" s="14">
        <f t="shared" si="127"/>
        <v>9.2437078651685418</v>
      </c>
      <c r="J593" s="16">
        <f t="shared" si="130"/>
        <v>1905.9338694148373</v>
      </c>
      <c r="K593" s="14">
        <f t="shared" si="131"/>
        <v>16.176488764044944</v>
      </c>
      <c r="L593" s="16">
        <f t="shared" si="128"/>
        <v>199.90094412841523</v>
      </c>
      <c r="M593" s="35">
        <f t="shared" si="120"/>
        <v>6.5584816720612595</v>
      </c>
      <c r="N593" s="17"/>
      <c r="O593" s="18">
        <f t="shared" si="121"/>
        <v>8.8301835458236297</v>
      </c>
      <c r="P593" s="18"/>
      <c r="Q593" s="37">
        <f t="shared" si="122"/>
        <v>0.16792341432674909</v>
      </c>
      <c r="R593" s="15">
        <f t="shared" si="132"/>
        <v>1.0009329656240877</v>
      </c>
      <c r="S593" s="15">
        <f t="shared" si="133"/>
        <v>4.8612382627962853</v>
      </c>
      <c r="T593" s="21">
        <f t="shared" si="123"/>
        <v>0.19956546211141046</v>
      </c>
      <c r="U593" s="21">
        <f t="shared" si="124"/>
        <v>5.6127929331281523E-2</v>
      </c>
      <c r="V593" s="21">
        <f t="shared" si="125"/>
        <v>0.14343753278012894</v>
      </c>
      <c r="Y593" s="36"/>
      <c r="Z593" s="36"/>
    </row>
    <row r="594" spans="1:26" x14ac:dyDescent="0.25">
      <c r="A594" s="12">
        <v>1919.1</v>
      </c>
      <c r="B594" s="13">
        <v>9.4700000000000006</v>
      </c>
      <c r="C594" s="14">
        <v>0.53669999999999995</v>
      </c>
      <c r="D594" s="13">
        <v>0.94</v>
      </c>
      <c r="E594" s="13">
        <v>18.100000000000001</v>
      </c>
      <c r="F594" s="14">
        <f t="shared" si="129"/>
        <v>1919.7916666666224</v>
      </c>
      <c r="G594" s="15">
        <f>G585*3/12+G597*9/12</f>
        <v>4.8524999999999991</v>
      </c>
      <c r="H594" s="14">
        <f t="shared" si="126"/>
        <v>159.42038674033151</v>
      </c>
      <c r="I594" s="14">
        <f t="shared" si="127"/>
        <v>9.0349441988950279</v>
      </c>
      <c r="J594" s="16">
        <f t="shared" si="130"/>
        <v>1979.3413832076822</v>
      </c>
      <c r="K594" s="14">
        <f t="shared" si="131"/>
        <v>15.824198895027623</v>
      </c>
      <c r="L594" s="16">
        <f t="shared" si="128"/>
        <v>196.47105598893569</v>
      </c>
      <c r="M594" s="35">
        <f t="shared" si="120"/>
        <v>6.794704199949301</v>
      </c>
      <c r="N594" s="17"/>
      <c r="O594" s="18">
        <f t="shared" si="121"/>
        <v>9.1548959122599474</v>
      </c>
      <c r="P594" s="18"/>
      <c r="Q594" s="37">
        <f t="shared" si="122"/>
        <v>0.16192257750459027</v>
      </c>
      <c r="R594" s="15">
        <f t="shared" si="132"/>
        <v>1.0009711266472197</v>
      </c>
      <c r="S594" s="15">
        <f t="shared" si="133"/>
        <v>4.7851254492569248</v>
      </c>
      <c r="T594" s="21">
        <f t="shared" si="123"/>
        <v>0.18209174235471881</v>
      </c>
      <c r="U594" s="21">
        <f t="shared" si="124"/>
        <v>5.8323959274907189E-2</v>
      </c>
      <c r="V594" s="21">
        <f t="shared" si="125"/>
        <v>0.12376778307981162</v>
      </c>
      <c r="Y594" s="36"/>
      <c r="Z594" s="36"/>
    </row>
    <row r="595" spans="1:26" x14ac:dyDescent="0.25">
      <c r="A595" s="12">
        <v>1919.11</v>
      </c>
      <c r="B595" s="13">
        <v>9.19</v>
      </c>
      <c r="C595" s="14">
        <v>0.5333</v>
      </c>
      <c r="D595" s="13">
        <v>0.93500000000000005</v>
      </c>
      <c r="E595" s="13">
        <v>18.5</v>
      </c>
      <c r="F595" s="14">
        <f t="shared" si="129"/>
        <v>1919.8749999999557</v>
      </c>
      <c r="G595" s="15">
        <f>G585*2/12+G597*10/12</f>
        <v>4.8916666666666666</v>
      </c>
      <c r="H595" s="14">
        <f t="shared" si="126"/>
        <v>151.36178378378381</v>
      </c>
      <c r="I595" s="14">
        <f t="shared" si="127"/>
        <v>8.7835951351351369</v>
      </c>
      <c r="J595" s="16">
        <f t="shared" si="130"/>
        <v>1888.3748794422033</v>
      </c>
      <c r="K595" s="14">
        <f t="shared" si="131"/>
        <v>15.399702702702706</v>
      </c>
      <c r="L595" s="16">
        <f t="shared" si="128"/>
        <v>192.12519176044179</v>
      </c>
      <c r="M595" s="35">
        <f t="shared" si="120"/>
        <v>6.4670225741331322</v>
      </c>
      <c r="N595" s="17"/>
      <c r="O595" s="18">
        <f t="shared" si="121"/>
        <v>8.7209241391435004</v>
      </c>
      <c r="P595" s="18"/>
      <c r="Q595" s="37">
        <f t="shared" si="122"/>
        <v>0.17028557703903741</v>
      </c>
      <c r="R595" s="15">
        <f t="shared" si="132"/>
        <v>1.0010092738049188</v>
      </c>
      <c r="S595" s="15">
        <f t="shared" si="133"/>
        <v>4.6862097653430741</v>
      </c>
      <c r="T595" s="21">
        <f t="shared" si="123"/>
        <v>0.15214509279830746</v>
      </c>
      <c r="U595" s="21">
        <f t="shared" si="124"/>
        <v>6.106433055266991E-2</v>
      </c>
      <c r="V595" s="21">
        <f t="shared" si="125"/>
        <v>9.1080762245637548E-2</v>
      </c>
      <c r="Y595" s="36"/>
      <c r="Z595" s="36"/>
    </row>
    <row r="596" spans="1:26" x14ac:dyDescent="0.25">
      <c r="A596" s="12">
        <v>1919.12</v>
      </c>
      <c r="B596" s="13">
        <v>8.92</v>
      </c>
      <c r="C596" s="14">
        <v>0.53</v>
      </c>
      <c r="D596" s="13">
        <v>0.93</v>
      </c>
      <c r="E596" s="13">
        <v>18.899999999999999</v>
      </c>
      <c r="F596" s="14">
        <f t="shared" si="129"/>
        <v>1919.9583333332889</v>
      </c>
      <c r="G596" s="15">
        <f>G585*1/12+G597*11/12</f>
        <v>4.9308333333333332</v>
      </c>
      <c r="H596" s="14">
        <f t="shared" si="126"/>
        <v>143.80550264550268</v>
      </c>
      <c r="I596" s="14">
        <f t="shared" si="127"/>
        <v>8.5444973544973575</v>
      </c>
      <c r="J596" s="16">
        <f t="shared" si="130"/>
        <v>1802.9868113294874</v>
      </c>
      <c r="K596" s="14">
        <f t="shared" si="131"/>
        <v>14.993174603174607</v>
      </c>
      <c r="L596" s="16">
        <f t="shared" si="128"/>
        <v>187.97956665206539</v>
      </c>
      <c r="M596" s="35">
        <f t="shared" si="120"/>
        <v>6.1607170337991777</v>
      </c>
      <c r="N596" s="17"/>
      <c r="O596" s="18">
        <f t="shared" si="121"/>
        <v>8.3160977133829732</v>
      </c>
      <c r="P596" s="18"/>
      <c r="Q596" s="37">
        <f t="shared" si="122"/>
        <v>0.17884105892950647</v>
      </c>
      <c r="R596" s="15">
        <f t="shared" si="132"/>
        <v>1.0010474071373323</v>
      </c>
      <c r="S596" s="15">
        <f t="shared" si="133"/>
        <v>4.5916602926410803</v>
      </c>
      <c r="T596" s="21">
        <f t="shared" si="123"/>
        <v>0.16313220849180432</v>
      </c>
      <c r="U596" s="21">
        <f t="shared" si="124"/>
        <v>6.4372853539080399E-2</v>
      </c>
      <c r="V596" s="21">
        <f t="shared" si="125"/>
        <v>9.8759354952723921E-2</v>
      </c>
      <c r="Y596" s="36"/>
      <c r="Z596" s="36"/>
    </row>
    <row r="597" spans="1:26" x14ac:dyDescent="0.25">
      <c r="A597" s="12">
        <v>1920.01</v>
      </c>
      <c r="B597" s="13">
        <v>8.83</v>
      </c>
      <c r="C597" s="14">
        <v>0.52829999999999999</v>
      </c>
      <c r="D597" s="13">
        <v>0.91920000000000002</v>
      </c>
      <c r="E597" s="13">
        <v>19.3</v>
      </c>
      <c r="F597" s="14">
        <f t="shared" si="129"/>
        <v>1920.0416666666222</v>
      </c>
      <c r="G597" s="15">
        <v>4.97</v>
      </c>
      <c r="H597" s="14">
        <f t="shared" si="126"/>
        <v>139.4041968911917</v>
      </c>
      <c r="I597" s="14">
        <f t="shared" si="127"/>
        <v>8.3405704663212443</v>
      </c>
      <c r="J597" s="16">
        <f t="shared" si="130"/>
        <v>1756.5189463388672</v>
      </c>
      <c r="K597" s="14">
        <f t="shared" si="131"/>
        <v>14.511929533678758</v>
      </c>
      <c r="L597" s="16">
        <f t="shared" si="128"/>
        <v>182.85302553507213</v>
      </c>
      <c r="M597" s="35">
        <f t="shared" si="120"/>
        <v>5.9896677711394375</v>
      </c>
      <c r="N597" s="17"/>
      <c r="O597" s="18">
        <f t="shared" si="121"/>
        <v>8.0935613101848389</v>
      </c>
      <c r="P597" s="18"/>
      <c r="Q597" s="37">
        <f t="shared" si="122"/>
        <v>0.18634209615215633</v>
      </c>
      <c r="R597" s="15">
        <f t="shared" si="132"/>
        <v>1.0033603338970001</v>
      </c>
      <c r="S597" s="15">
        <f t="shared" si="133"/>
        <v>4.5012060111208179</v>
      </c>
      <c r="T597" s="21">
        <f t="shared" si="123"/>
        <v>0.16896747118832134</v>
      </c>
      <c r="U597" s="21">
        <f t="shared" si="124"/>
        <v>6.764139689307469E-2</v>
      </c>
      <c r="V597" s="21">
        <f t="shared" si="125"/>
        <v>0.10132607429524665</v>
      </c>
      <c r="Y597" s="36"/>
      <c r="Z597" s="36"/>
    </row>
    <row r="598" spans="1:26" x14ac:dyDescent="0.25">
      <c r="A598" s="12">
        <v>1920.02</v>
      </c>
      <c r="B598" s="13">
        <v>8.1</v>
      </c>
      <c r="C598" s="14">
        <v>0.52669999999999995</v>
      </c>
      <c r="D598" s="13">
        <v>0.9083</v>
      </c>
      <c r="E598" s="13">
        <v>19.5</v>
      </c>
      <c r="F598" s="14">
        <f t="shared" si="129"/>
        <v>1920.1249999999554</v>
      </c>
      <c r="G598" s="15">
        <f>G597*11/12+G609*1/12</f>
        <v>4.9799999999999995</v>
      </c>
      <c r="H598" s="14">
        <f t="shared" si="126"/>
        <v>126.56769230769231</v>
      </c>
      <c r="I598" s="14">
        <f t="shared" si="127"/>
        <v>8.2300251282051278</v>
      </c>
      <c r="J598" s="16">
        <f t="shared" si="130"/>
        <v>1603.4182430642766</v>
      </c>
      <c r="K598" s="14">
        <f t="shared" si="131"/>
        <v>14.192769743589746</v>
      </c>
      <c r="L598" s="16">
        <f t="shared" si="128"/>
        <v>179.80059137966452</v>
      </c>
      <c r="M598" s="35">
        <f t="shared" si="120"/>
        <v>5.4553476499077718</v>
      </c>
      <c r="N598" s="17"/>
      <c r="O598" s="18">
        <f t="shared" si="121"/>
        <v>7.3825458808385092</v>
      </c>
      <c r="P598" s="18"/>
      <c r="Q598" s="37">
        <f t="shared" si="122"/>
        <v>0.20369703325046373</v>
      </c>
      <c r="R598" s="15">
        <f t="shared" si="132"/>
        <v>1.003369024607683</v>
      </c>
      <c r="S598" s="15">
        <f t="shared" si="133"/>
        <v>4.4700102168598557</v>
      </c>
      <c r="T598" s="21">
        <f t="shared" si="123"/>
        <v>0.18797880726469263</v>
      </c>
      <c r="U598" s="21">
        <f t="shared" si="124"/>
        <v>6.926614317005142E-2</v>
      </c>
      <c r="V598" s="21">
        <f t="shared" si="125"/>
        <v>0.11871266409464121</v>
      </c>
      <c r="Y598" s="36"/>
      <c r="Z598" s="36"/>
    </row>
    <row r="599" spans="1:26" x14ac:dyDescent="0.25">
      <c r="A599" s="12">
        <v>1920.03</v>
      </c>
      <c r="B599" s="13">
        <v>8.67</v>
      </c>
      <c r="C599" s="14">
        <v>0.52500000000000002</v>
      </c>
      <c r="D599" s="13">
        <v>0.89749999999999996</v>
      </c>
      <c r="E599" s="13">
        <v>19.7</v>
      </c>
      <c r="F599" s="14">
        <f t="shared" si="129"/>
        <v>1920.2083333332887</v>
      </c>
      <c r="G599" s="15">
        <f>G597*10/12+G609*2/12</f>
        <v>4.99</v>
      </c>
      <c r="H599" s="14">
        <f t="shared" si="126"/>
        <v>134.09893401015231</v>
      </c>
      <c r="I599" s="14">
        <f t="shared" si="127"/>
        <v>8.1201776649746211</v>
      </c>
      <c r="J599" s="16">
        <f t="shared" si="130"/>
        <v>1707.4000216348695</v>
      </c>
      <c r="K599" s="14">
        <f t="shared" si="131"/>
        <v>13.881637055837565</v>
      </c>
      <c r="L599" s="16">
        <f t="shared" si="128"/>
        <v>176.74642669172957</v>
      </c>
      <c r="M599" s="35">
        <f t="shared" si="120"/>
        <v>5.798822727557158</v>
      </c>
      <c r="N599" s="17"/>
      <c r="O599" s="18">
        <f t="shared" si="121"/>
        <v>7.8563273114693466</v>
      </c>
      <c r="P599" s="18"/>
      <c r="Q599" s="37">
        <f t="shared" si="122"/>
        <v>0.19179383998495131</v>
      </c>
      <c r="R599" s="15">
        <f t="shared" si="132"/>
        <v>1.0033777150892671</v>
      </c>
      <c r="S599" s="15">
        <f t="shared" si="133"/>
        <v>4.4395360878123098</v>
      </c>
      <c r="T599" s="21">
        <f t="shared" si="123"/>
        <v>0.18601584961496509</v>
      </c>
      <c r="U599" s="21">
        <f t="shared" si="124"/>
        <v>7.0885252648408059E-2</v>
      </c>
      <c r="V599" s="21">
        <f t="shared" si="125"/>
        <v>0.11513059696655703</v>
      </c>
      <c r="Y599" s="36"/>
      <c r="Z599" s="36"/>
    </row>
    <row r="600" spans="1:26" x14ac:dyDescent="0.25">
      <c r="A600" s="12">
        <v>1920.04</v>
      </c>
      <c r="B600" s="13">
        <v>8.6</v>
      </c>
      <c r="C600" s="14">
        <v>0.52329999999999999</v>
      </c>
      <c r="D600" s="13">
        <v>0.88670000000000004</v>
      </c>
      <c r="E600" s="13">
        <v>20.3</v>
      </c>
      <c r="F600" s="14">
        <f t="shared" si="129"/>
        <v>1920.2916666666219</v>
      </c>
      <c r="G600" s="15">
        <f>G597*9/12+G609*3/12</f>
        <v>5</v>
      </c>
      <c r="H600" s="14">
        <f t="shared" si="126"/>
        <v>129.08472906403941</v>
      </c>
      <c r="I600" s="14">
        <f t="shared" si="127"/>
        <v>7.854655665024632</v>
      </c>
      <c r="J600" s="16">
        <f t="shared" si="130"/>
        <v>1651.8912505618284</v>
      </c>
      <c r="K600" s="14">
        <f t="shared" si="131"/>
        <v>13.309235960591135</v>
      </c>
      <c r="L600" s="16">
        <f t="shared" si="128"/>
        <v>170.31767114804342</v>
      </c>
      <c r="M600" s="35">
        <f t="shared" si="120"/>
        <v>5.5998587255061851</v>
      </c>
      <c r="N600" s="17"/>
      <c r="O600" s="18">
        <f t="shared" si="121"/>
        <v>7.596115367581544</v>
      </c>
      <c r="P600" s="18"/>
      <c r="Q600" s="37">
        <f t="shared" si="122"/>
        <v>0.20002702354681728</v>
      </c>
      <c r="R600" s="15">
        <f t="shared" si="132"/>
        <v>1.0033864053419226</v>
      </c>
      <c r="S600" s="15">
        <f t="shared" si="133"/>
        <v>4.3228705440470714</v>
      </c>
      <c r="T600" s="21">
        <f t="shared" si="123"/>
        <v>0.19696434381990313</v>
      </c>
      <c r="U600" s="21">
        <f t="shared" si="124"/>
        <v>7.3364465691549974E-2</v>
      </c>
      <c r="V600" s="21">
        <f t="shared" si="125"/>
        <v>0.12359987812835316</v>
      </c>
      <c r="Y600" s="36"/>
      <c r="Z600" s="36"/>
    </row>
    <row r="601" spans="1:26" x14ac:dyDescent="0.25">
      <c r="A601" s="12">
        <v>1920.05</v>
      </c>
      <c r="B601" s="13">
        <v>8.06</v>
      </c>
      <c r="C601" s="14">
        <v>0.52170000000000005</v>
      </c>
      <c r="D601" s="13">
        <v>0.87580000000000002</v>
      </c>
      <c r="E601" s="13">
        <v>20.6</v>
      </c>
      <c r="F601" s="14">
        <f t="shared" si="129"/>
        <v>1920.3749999999552</v>
      </c>
      <c r="G601" s="15">
        <f>G597*8/12+G609*4/12</f>
        <v>5.01</v>
      </c>
      <c r="H601" s="14">
        <f t="shared" si="126"/>
        <v>119.217572815534</v>
      </c>
      <c r="I601" s="14">
        <f t="shared" si="127"/>
        <v>7.7166014563106815</v>
      </c>
      <c r="J601" s="16">
        <f t="shared" si="130"/>
        <v>1533.8507951480258</v>
      </c>
      <c r="K601" s="14">
        <f t="shared" si="131"/>
        <v>12.954187378640777</v>
      </c>
      <c r="L601" s="16">
        <f t="shared" si="128"/>
        <v>166.668303522412</v>
      </c>
      <c r="M601" s="35">
        <f t="shared" si="120"/>
        <v>5.1889504620474947</v>
      </c>
      <c r="N601" s="17"/>
      <c r="O601" s="18">
        <f t="shared" si="121"/>
        <v>7.0502187719604716</v>
      </c>
      <c r="P601" s="18"/>
      <c r="Q601" s="37">
        <f t="shared" si="122"/>
        <v>0.2176673789194917</v>
      </c>
      <c r="R601" s="15">
        <f t="shared" si="132"/>
        <v>1.0033950953658182</v>
      </c>
      <c r="S601" s="15">
        <f t="shared" si="133"/>
        <v>4.2743419213486602</v>
      </c>
      <c r="T601" s="21">
        <f t="shared" si="123"/>
        <v>0.19958456398027824</v>
      </c>
      <c r="U601" s="21">
        <f t="shared" si="124"/>
        <v>7.5468877672946189E-2</v>
      </c>
      <c r="V601" s="21">
        <f t="shared" si="125"/>
        <v>0.12411568630733205</v>
      </c>
      <c r="Y601" s="36"/>
      <c r="Z601" s="36"/>
    </row>
    <row r="602" spans="1:26" x14ac:dyDescent="0.25">
      <c r="A602" s="12">
        <v>1920.06</v>
      </c>
      <c r="B602" s="13">
        <v>7.92</v>
      </c>
      <c r="C602" s="14">
        <v>0.52</v>
      </c>
      <c r="D602" s="13">
        <v>0.86499999999999999</v>
      </c>
      <c r="E602" s="13">
        <v>20.9</v>
      </c>
      <c r="F602" s="14">
        <f t="shared" si="129"/>
        <v>1920.4583333332885</v>
      </c>
      <c r="G602" s="15">
        <f>G597*7/12+G609*5/12</f>
        <v>5.0199999999999996</v>
      </c>
      <c r="H602" s="14">
        <f t="shared" si="126"/>
        <v>115.46526315789475</v>
      </c>
      <c r="I602" s="14">
        <f t="shared" si="127"/>
        <v>7.5810526315789488</v>
      </c>
      <c r="J602" s="16">
        <f t="shared" si="130"/>
        <v>1493.7017963744377</v>
      </c>
      <c r="K602" s="14">
        <f t="shared" si="131"/>
        <v>12.610789473684214</v>
      </c>
      <c r="L602" s="16">
        <f t="shared" si="128"/>
        <v>163.13788558887484</v>
      </c>
      <c r="M602" s="35">
        <f t="shared" si="120"/>
        <v>5.0436396804516201</v>
      </c>
      <c r="N602" s="17"/>
      <c r="O602" s="18">
        <f t="shared" si="121"/>
        <v>6.8644453350168098</v>
      </c>
      <c r="P602" s="18"/>
      <c r="Q602" s="37">
        <f t="shared" si="122"/>
        <v>0.22570609227300797</v>
      </c>
      <c r="R602" s="15">
        <f t="shared" si="132"/>
        <v>1.0034037851611233</v>
      </c>
      <c r="S602" s="15">
        <f t="shared" si="133"/>
        <v>4.2272912262121407</v>
      </c>
      <c r="T602" s="21">
        <f t="shared" si="123"/>
        <v>0.19117619572981881</v>
      </c>
      <c r="U602" s="21">
        <f t="shared" si="124"/>
        <v>7.7557779973142393E-2</v>
      </c>
      <c r="V602" s="21">
        <f t="shared" si="125"/>
        <v>0.11361841575667642</v>
      </c>
      <c r="Y602" s="36"/>
      <c r="Z602" s="36"/>
    </row>
    <row r="603" spans="1:26" x14ac:dyDescent="0.25">
      <c r="A603" s="12">
        <v>1920.07</v>
      </c>
      <c r="B603" s="13">
        <v>7.91</v>
      </c>
      <c r="C603" s="14">
        <v>0.51829999999999998</v>
      </c>
      <c r="D603" s="13">
        <v>0.85419999999999996</v>
      </c>
      <c r="E603" s="13">
        <v>20.8</v>
      </c>
      <c r="F603" s="14">
        <f t="shared" si="129"/>
        <v>1920.5416666666217</v>
      </c>
      <c r="G603" s="15">
        <f>G597*6/12+G609*6/12</f>
        <v>5.0299999999999994</v>
      </c>
      <c r="H603" s="14">
        <f t="shared" si="126"/>
        <v>115.87389423076925</v>
      </c>
      <c r="I603" s="14">
        <f t="shared" si="127"/>
        <v>7.5925966346153855</v>
      </c>
      <c r="J603" s="16">
        <f t="shared" si="130"/>
        <v>1507.173056282011</v>
      </c>
      <c r="K603" s="14">
        <f t="shared" si="131"/>
        <v>12.513208653846155</v>
      </c>
      <c r="L603" s="16">
        <f t="shared" si="128"/>
        <v>162.7594468617059</v>
      </c>
      <c r="M603" s="35">
        <f t="shared" si="120"/>
        <v>5.0805929195407948</v>
      </c>
      <c r="N603" s="17"/>
      <c r="O603" s="18">
        <f t="shared" si="121"/>
        <v>6.9264957589329423</v>
      </c>
      <c r="P603" s="18"/>
      <c r="Q603" s="37">
        <f t="shared" si="122"/>
        <v>0.22364726750461542</v>
      </c>
      <c r="R603" s="15">
        <f t="shared" si="132"/>
        <v>1.0034124747280067</v>
      </c>
      <c r="S603" s="15">
        <f t="shared" si="133"/>
        <v>4.2620727097508198</v>
      </c>
      <c r="T603" s="21">
        <f t="shared" si="123"/>
        <v>0.18941984411646207</v>
      </c>
      <c r="U603" s="21">
        <f t="shared" si="124"/>
        <v>7.8224607807439561E-2</v>
      </c>
      <c r="V603" s="21">
        <f t="shared" si="125"/>
        <v>0.1111952363090225</v>
      </c>
      <c r="Y603" s="36"/>
      <c r="Z603" s="36"/>
    </row>
    <row r="604" spans="1:26" x14ac:dyDescent="0.25">
      <c r="A604" s="12">
        <v>1920.08</v>
      </c>
      <c r="B604" s="13">
        <v>7.6</v>
      </c>
      <c r="C604" s="14">
        <v>0.51670000000000005</v>
      </c>
      <c r="D604" s="13">
        <v>0.84330000000000005</v>
      </c>
      <c r="E604" s="13">
        <v>20.3</v>
      </c>
      <c r="F604" s="14">
        <f t="shared" si="129"/>
        <v>1920.624999999955</v>
      </c>
      <c r="G604" s="15">
        <f>G597*5/12+G609*7/12</f>
        <v>5.0399999999999991</v>
      </c>
      <c r="H604" s="14">
        <f t="shared" si="126"/>
        <v>114.07487684729065</v>
      </c>
      <c r="I604" s="14">
        <f t="shared" si="127"/>
        <v>7.7555906403940895</v>
      </c>
      <c r="J604" s="16">
        <f t="shared" si="130"/>
        <v>1492.1796380581243</v>
      </c>
      <c r="K604" s="14">
        <f t="shared" si="131"/>
        <v>12.657808374384238</v>
      </c>
      <c r="L604" s="16">
        <f t="shared" si="128"/>
        <v>165.57303799663373</v>
      </c>
      <c r="M604" s="35">
        <f t="shared" si="120"/>
        <v>5.0207010779228574</v>
      </c>
      <c r="N604" s="17"/>
      <c r="O604" s="18">
        <f t="shared" si="121"/>
        <v>6.8578754838189084</v>
      </c>
      <c r="P604" s="18"/>
      <c r="Q604" s="37">
        <f t="shared" si="122"/>
        <v>0.22431643473371804</v>
      </c>
      <c r="R604" s="15">
        <f t="shared" si="132"/>
        <v>1.0034211640666379</v>
      </c>
      <c r="S604" s="15">
        <f t="shared" si="133"/>
        <v>4.3819523174071344</v>
      </c>
      <c r="T604" s="21">
        <f t="shared" si="123"/>
        <v>0.19025797397288469</v>
      </c>
      <c r="U604" s="21">
        <f t="shared" si="124"/>
        <v>7.6146876508933925E-2</v>
      </c>
      <c r="V604" s="21">
        <f t="shared" si="125"/>
        <v>0.11411109746395076</v>
      </c>
      <c r="Y604" s="36"/>
      <c r="Z604" s="36"/>
    </row>
    <row r="605" spans="1:26" x14ac:dyDescent="0.25">
      <c r="A605" s="12">
        <v>1920.09</v>
      </c>
      <c r="B605" s="13">
        <v>7.87</v>
      </c>
      <c r="C605" s="14">
        <v>0.51500000000000001</v>
      </c>
      <c r="D605" s="13">
        <v>0.83250000000000002</v>
      </c>
      <c r="E605" s="13">
        <v>20</v>
      </c>
      <c r="F605" s="14">
        <f t="shared" si="129"/>
        <v>1920.7083333332882</v>
      </c>
      <c r="G605" s="15">
        <f>G597*4/12+G609*8/12</f>
        <v>5.05</v>
      </c>
      <c r="H605" s="14">
        <f t="shared" si="126"/>
        <v>119.89945000000003</v>
      </c>
      <c r="I605" s="14">
        <f t="shared" si="127"/>
        <v>7.8460250000000018</v>
      </c>
      <c r="J605" s="16">
        <f t="shared" si="130"/>
        <v>1576.9217795480959</v>
      </c>
      <c r="K605" s="14">
        <f t="shared" si="131"/>
        <v>12.683137500000003</v>
      </c>
      <c r="L605" s="16">
        <f t="shared" si="128"/>
        <v>166.80907007290847</v>
      </c>
      <c r="M605" s="35">
        <f t="shared" si="120"/>
        <v>5.2971627701080592</v>
      </c>
      <c r="N605" s="17"/>
      <c r="O605" s="18">
        <f t="shared" si="121"/>
        <v>7.2473452714932414</v>
      </c>
      <c r="P605" s="18"/>
      <c r="Q605" s="37">
        <f t="shared" si="122"/>
        <v>0.21326971272005235</v>
      </c>
      <c r="R605" s="15">
        <f t="shared" si="132"/>
        <v>1.0034298531771852</v>
      </c>
      <c r="S605" s="15">
        <f t="shared" si="133"/>
        <v>4.462897850645426</v>
      </c>
      <c r="T605" s="21">
        <f t="shared" si="123"/>
        <v>0.18339246211333848</v>
      </c>
      <c r="U605" s="21">
        <f t="shared" si="124"/>
        <v>7.3788958079249234E-2</v>
      </c>
      <c r="V605" s="21">
        <f t="shared" si="125"/>
        <v>0.10960350403408925</v>
      </c>
      <c r="Y605" s="36"/>
      <c r="Z605" s="36"/>
    </row>
    <row r="606" spans="1:26" x14ac:dyDescent="0.25">
      <c r="A606" s="12">
        <v>1920.1</v>
      </c>
      <c r="B606" s="13">
        <v>7.88</v>
      </c>
      <c r="C606" s="14">
        <v>0.51329999999999998</v>
      </c>
      <c r="D606" s="13">
        <v>0.82169999999999999</v>
      </c>
      <c r="E606" s="13">
        <v>19.899999999999999</v>
      </c>
      <c r="F606" s="14">
        <f t="shared" si="129"/>
        <v>1920.7916666666215</v>
      </c>
      <c r="G606" s="15">
        <f>G597*3/12+G609*9/12</f>
        <v>5.0600000000000005</v>
      </c>
      <c r="H606" s="14">
        <f t="shared" si="126"/>
        <v>120.65507537688445</v>
      </c>
      <c r="I606" s="14">
        <f t="shared" si="127"/>
        <v>7.8594226130653277</v>
      </c>
      <c r="J606" s="16">
        <f t="shared" si="130"/>
        <v>1595.4737412550892</v>
      </c>
      <c r="K606" s="14">
        <f t="shared" si="131"/>
        <v>12.581507035175882</v>
      </c>
      <c r="L606" s="16">
        <f t="shared" si="128"/>
        <v>166.37065649610491</v>
      </c>
      <c r="M606" s="35">
        <f t="shared" si="120"/>
        <v>5.3511773934241562</v>
      </c>
      <c r="N606" s="17"/>
      <c r="O606" s="18">
        <f t="shared" si="121"/>
        <v>7.3327658910836133</v>
      </c>
      <c r="P606" s="18"/>
      <c r="Q606" s="37">
        <f t="shared" si="122"/>
        <v>0.21393756305947345</v>
      </c>
      <c r="R606" s="15">
        <f t="shared" si="132"/>
        <v>1.0034385420598178</v>
      </c>
      <c r="S606" s="15">
        <f t="shared" si="133"/>
        <v>4.50070847740494</v>
      </c>
      <c r="T606" s="21">
        <f t="shared" si="123"/>
        <v>0.16586868535422217</v>
      </c>
      <c r="U606" s="21">
        <f t="shared" si="124"/>
        <v>7.3791189902679077E-2</v>
      </c>
      <c r="V606" s="21">
        <f t="shared" si="125"/>
        <v>9.207749545154309E-2</v>
      </c>
      <c r="Y606" s="36"/>
      <c r="Z606" s="36"/>
    </row>
    <row r="607" spans="1:26" x14ac:dyDescent="0.25">
      <c r="A607" s="12">
        <v>1920.11</v>
      </c>
      <c r="B607" s="13">
        <v>7.48</v>
      </c>
      <c r="C607" s="14">
        <v>0.51170000000000004</v>
      </c>
      <c r="D607" s="13">
        <v>0.81079999999999997</v>
      </c>
      <c r="E607" s="13">
        <v>19.8</v>
      </c>
      <c r="F607" s="14">
        <f t="shared" si="129"/>
        <v>1920.8749999999548</v>
      </c>
      <c r="G607" s="15">
        <f>G597*2/12+G609*10/12</f>
        <v>5.0699999999999994</v>
      </c>
      <c r="H607" s="14">
        <f t="shared" si="126"/>
        <v>115.1088888888889</v>
      </c>
      <c r="I607" s="14">
        <f t="shared" si="127"/>
        <v>7.8744944444444469</v>
      </c>
      <c r="J607" s="16">
        <f t="shared" si="130"/>
        <v>1530.8114594957049</v>
      </c>
      <c r="K607" s="14">
        <f t="shared" si="131"/>
        <v>12.477311111111112</v>
      </c>
      <c r="L607" s="16">
        <f t="shared" si="128"/>
        <v>165.93341328330447</v>
      </c>
      <c r="M607" s="35">
        <f t="shared" si="120"/>
        <v>5.1264079309479245</v>
      </c>
      <c r="N607" s="17"/>
      <c r="O607" s="18">
        <f t="shared" si="121"/>
        <v>7.0372510508450157</v>
      </c>
      <c r="P607" s="18"/>
      <c r="Q607" s="37">
        <f t="shared" si="122"/>
        <v>0.22368938063015112</v>
      </c>
      <c r="R607" s="15">
        <f t="shared" si="132"/>
        <v>1.0034472307147033</v>
      </c>
      <c r="S607" s="15">
        <f t="shared" si="133"/>
        <v>4.5389933646863208</v>
      </c>
      <c r="T607" s="21">
        <f t="shared" si="123"/>
        <v>0.16319479470239706</v>
      </c>
      <c r="U607" s="21">
        <f t="shared" si="124"/>
        <v>7.3794103911501319E-2</v>
      </c>
      <c r="V607" s="21">
        <f t="shared" si="125"/>
        <v>8.9400690790895743E-2</v>
      </c>
      <c r="Y607" s="36"/>
      <c r="Z607" s="36"/>
    </row>
    <row r="608" spans="1:26" x14ac:dyDescent="0.25">
      <c r="A608" s="12">
        <v>1920.12</v>
      </c>
      <c r="B608" s="13">
        <v>6.81</v>
      </c>
      <c r="C608" s="14">
        <v>0.51</v>
      </c>
      <c r="D608" s="13">
        <v>0.8</v>
      </c>
      <c r="E608" s="13">
        <v>19.399999999999999</v>
      </c>
      <c r="F608" s="14">
        <f t="shared" si="129"/>
        <v>1920.958333333288</v>
      </c>
      <c r="G608" s="15">
        <f>G597*1/12+G609*11/12</f>
        <v>5.0799999999999992</v>
      </c>
      <c r="H608" s="14">
        <f t="shared" si="126"/>
        <v>106.95912371134021</v>
      </c>
      <c r="I608" s="14">
        <f t="shared" si="127"/>
        <v>8.0101546391752585</v>
      </c>
      <c r="J608" s="16">
        <f t="shared" si="130"/>
        <v>1431.3063938106254</v>
      </c>
      <c r="K608" s="14">
        <f t="shared" si="131"/>
        <v>12.564948453608251</v>
      </c>
      <c r="L608" s="16">
        <f t="shared" si="128"/>
        <v>168.14172027143914</v>
      </c>
      <c r="M608" s="35">
        <f t="shared" si="120"/>
        <v>4.7842410450832462</v>
      </c>
      <c r="N608" s="17"/>
      <c r="O608" s="18">
        <f t="shared" si="121"/>
        <v>6.5824249808668807</v>
      </c>
      <c r="P608" s="18"/>
      <c r="Q608" s="37">
        <f t="shared" si="122"/>
        <v>0.23534006085393741</v>
      </c>
      <c r="R608" s="15">
        <f t="shared" si="132"/>
        <v>1.0034559191420109</v>
      </c>
      <c r="S608" s="15">
        <f t="shared" si="133"/>
        <v>4.648550431759416</v>
      </c>
      <c r="T608" s="21">
        <f t="shared" si="123"/>
        <v>0.16573358508088298</v>
      </c>
      <c r="U608" s="21">
        <f t="shared" si="124"/>
        <v>7.3475658499204677E-2</v>
      </c>
      <c r="V608" s="21">
        <f t="shared" si="125"/>
        <v>9.2257926581678307E-2</v>
      </c>
      <c r="Y608" s="36"/>
      <c r="Z608" s="36"/>
    </row>
    <row r="609" spans="1:26" x14ac:dyDescent="0.25">
      <c r="A609" s="12">
        <v>1921.01</v>
      </c>
      <c r="B609" s="13">
        <v>7.11</v>
      </c>
      <c r="C609" s="14">
        <v>0.50580000000000003</v>
      </c>
      <c r="D609" s="13">
        <v>0.75749999999999995</v>
      </c>
      <c r="E609" s="13">
        <v>19</v>
      </c>
      <c r="F609" s="14">
        <f t="shared" si="129"/>
        <v>1921.0416666666213</v>
      </c>
      <c r="G609" s="15">
        <v>5.09</v>
      </c>
      <c r="H609" s="14">
        <f t="shared" si="126"/>
        <v>114.02194736842107</v>
      </c>
      <c r="I609" s="14">
        <f t="shared" si="127"/>
        <v>8.1114347368421083</v>
      </c>
      <c r="J609" s="16">
        <f t="shared" si="130"/>
        <v>1534.8652111844631</v>
      </c>
      <c r="K609" s="14">
        <f t="shared" si="131"/>
        <v>12.147907894736843</v>
      </c>
      <c r="L609" s="16">
        <f t="shared" si="128"/>
        <v>163.52466912408306</v>
      </c>
      <c r="M609" s="35">
        <f t="shared" si="120"/>
        <v>5.1221841468873723</v>
      </c>
      <c r="N609" s="17"/>
      <c r="O609" s="18">
        <f t="shared" si="121"/>
        <v>7.0609227162370747</v>
      </c>
      <c r="P609" s="18"/>
      <c r="Q609" s="37">
        <f t="shared" si="122"/>
        <v>0.21920796290222033</v>
      </c>
      <c r="R609" s="15">
        <f t="shared" si="132"/>
        <v>1.0093750608638843</v>
      </c>
      <c r="S609" s="15">
        <f t="shared" si="133"/>
        <v>4.7628178766250127</v>
      </c>
      <c r="T609" s="21">
        <f t="shared" si="123"/>
        <v>0.16311673642059321</v>
      </c>
      <c r="U609" s="21">
        <f t="shared" si="124"/>
        <v>7.2471538690655368E-2</v>
      </c>
      <c r="V609" s="21">
        <f t="shared" si="125"/>
        <v>9.0645197729937843E-2</v>
      </c>
      <c r="Y609" s="36"/>
      <c r="Z609" s="36"/>
    </row>
    <row r="610" spans="1:26" x14ac:dyDescent="0.25">
      <c r="A610" s="12">
        <v>1921.02</v>
      </c>
      <c r="B610" s="13">
        <v>7.06</v>
      </c>
      <c r="C610" s="14">
        <v>0.50170000000000003</v>
      </c>
      <c r="D610" s="13">
        <v>0.71499999999999997</v>
      </c>
      <c r="E610" s="13">
        <v>18.399999999999999</v>
      </c>
      <c r="F610" s="14">
        <f t="shared" si="129"/>
        <v>1921.1249999999545</v>
      </c>
      <c r="G610" s="15">
        <f>G609*11/12+G621*1/12</f>
        <v>5.024166666666666</v>
      </c>
      <c r="H610" s="14">
        <f t="shared" si="126"/>
        <v>116.91206521739133</v>
      </c>
      <c r="I610" s="14">
        <f t="shared" si="127"/>
        <v>8.3080429347826108</v>
      </c>
      <c r="J610" s="16">
        <f t="shared" si="130"/>
        <v>1583.0891304296742</v>
      </c>
      <c r="K610" s="14">
        <f t="shared" si="131"/>
        <v>11.840244565217393</v>
      </c>
      <c r="L610" s="16">
        <f t="shared" si="128"/>
        <v>160.32701533388342</v>
      </c>
      <c r="M610" s="35">
        <f t="shared" si="120"/>
        <v>5.2748571912050446</v>
      </c>
      <c r="N610" s="17"/>
      <c r="O610" s="18">
        <f t="shared" si="121"/>
        <v>7.2857884017168804</v>
      </c>
      <c r="P610" s="18"/>
      <c r="Q610" s="37">
        <f t="shared" si="122"/>
        <v>0.21414317843259156</v>
      </c>
      <c r="R610" s="15">
        <f t="shared" si="132"/>
        <v>1.0093356823927233</v>
      </c>
      <c r="S610" s="15">
        <f t="shared" si="133"/>
        <v>4.9642348966270324</v>
      </c>
      <c r="T610" s="21">
        <f t="shared" si="123"/>
        <v>0.17010499357006514</v>
      </c>
      <c r="U610" s="21">
        <f t="shared" si="124"/>
        <v>6.9433905952720476E-2</v>
      </c>
      <c r="V610" s="21">
        <f t="shared" si="125"/>
        <v>0.10067108761734467</v>
      </c>
      <c r="Y610" s="36"/>
      <c r="Z610" s="36"/>
    </row>
    <row r="611" spans="1:26" x14ac:dyDescent="0.25">
      <c r="A611" s="12">
        <v>1921.03</v>
      </c>
      <c r="B611" s="13">
        <v>6.88</v>
      </c>
      <c r="C611" s="14">
        <v>0.4975</v>
      </c>
      <c r="D611" s="13">
        <v>0.67249999999999999</v>
      </c>
      <c r="E611" s="13">
        <v>18.3</v>
      </c>
      <c r="F611" s="14">
        <f t="shared" si="129"/>
        <v>1921.2083333332878</v>
      </c>
      <c r="G611" s="15">
        <f>G609*10/12+G621*2/12</f>
        <v>4.958333333333333</v>
      </c>
      <c r="H611" s="14">
        <f t="shared" si="126"/>
        <v>114.55387978142078</v>
      </c>
      <c r="I611" s="14">
        <f t="shared" si="127"/>
        <v>8.2835109289617499</v>
      </c>
      <c r="J611" s="16">
        <f t="shared" si="130"/>
        <v>1560.5044378216592</v>
      </c>
      <c r="K611" s="14">
        <f t="shared" si="131"/>
        <v>11.197308743169401</v>
      </c>
      <c r="L611" s="16">
        <f t="shared" si="128"/>
        <v>152.53477244695725</v>
      </c>
      <c r="M611" s="35">
        <f t="shared" si="120"/>
        <v>5.192348158684176</v>
      </c>
      <c r="N611" s="17"/>
      <c r="O611" s="18">
        <f t="shared" si="121"/>
        <v>7.1866431496339809</v>
      </c>
      <c r="P611" s="18"/>
      <c r="Q611" s="37">
        <f t="shared" si="122"/>
        <v>0.2160920578171753</v>
      </c>
      <c r="R611" s="15">
        <f t="shared" si="132"/>
        <v>1.0092963694422421</v>
      </c>
      <c r="S611" s="15">
        <f t="shared" si="133"/>
        <v>5.037959632337957</v>
      </c>
      <c r="T611" s="21">
        <f t="shared" si="123"/>
        <v>0.17529084842368081</v>
      </c>
      <c r="U611" s="21">
        <f t="shared" si="124"/>
        <v>6.8586400266291481E-2</v>
      </c>
      <c r="V611" s="21">
        <f t="shared" si="125"/>
        <v>0.10670444815738933</v>
      </c>
      <c r="Y611" s="36"/>
      <c r="Z611" s="36"/>
    </row>
    <row r="612" spans="1:26" x14ac:dyDescent="0.25">
      <c r="A612" s="12">
        <v>1921.04</v>
      </c>
      <c r="B612" s="13">
        <v>6.91</v>
      </c>
      <c r="C612" s="14">
        <v>0.49330000000000002</v>
      </c>
      <c r="D612" s="13">
        <v>0.63</v>
      </c>
      <c r="E612" s="13">
        <v>18.100000000000001</v>
      </c>
      <c r="F612" s="14">
        <f t="shared" si="129"/>
        <v>1921.291666666621</v>
      </c>
      <c r="G612" s="15">
        <f>G609*9/12+G621*3/12</f>
        <v>4.8925000000000001</v>
      </c>
      <c r="H612" s="14">
        <f t="shared" si="126"/>
        <v>116.3246961325967</v>
      </c>
      <c r="I612" s="14">
        <f t="shared" si="127"/>
        <v>8.3043375690607757</v>
      </c>
      <c r="J612" s="16">
        <f t="shared" si="130"/>
        <v>1594.0544123057293</v>
      </c>
      <c r="K612" s="14">
        <f t="shared" si="131"/>
        <v>10.60558011049724</v>
      </c>
      <c r="L612" s="16">
        <f t="shared" si="128"/>
        <v>145.33347029704916</v>
      </c>
      <c r="M612" s="35">
        <f t="shared" si="120"/>
        <v>5.2970859227396732</v>
      </c>
      <c r="N612" s="17"/>
      <c r="O612" s="18">
        <f t="shared" si="121"/>
        <v>7.3471112451693328</v>
      </c>
      <c r="P612" s="18"/>
      <c r="Q612" s="37">
        <f t="shared" si="122"/>
        <v>0.21520858180944386</v>
      </c>
      <c r="R612" s="15">
        <f t="shared" si="132"/>
        <v>1.0092571223325355</v>
      </c>
      <c r="S612" s="15">
        <f t="shared" si="133"/>
        <v>5.1409799394237288</v>
      </c>
      <c r="T612" s="21">
        <f t="shared" si="123"/>
        <v>0.1624222384357481</v>
      </c>
      <c r="U612" s="21">
        <f t="shared" si="124"/>
        <v>6.7159652991352958E-2</v>
      </c>
      <c r="V612" s="21">
        <f t="shared" si="125"/>
        <v>9.5262585444395143E-2</v>
      </c>
      <c r="Y612" s="36"/>
      <c r="Z612" s="36"/>
    </row>
    <row r="613" spans="1:26" x14ac:dyDescent="0.25">
      <c r="A613" s="12">
        <v>1921.05</v>
      </c>
      <c r="B613" s="13">
        <v>7.12</v>
      </c>
      <c r="C613" s="14">
        <v>0.48920000000000002</v>
      </c>
      <c r="D613" s="13">
        <v>0.58750000000000002</v>
      </c>
      <c r="E613" s="13">
        <v>17.7</v>
      </c>
      <c r="F613" s="14">
        <f t="shared" si="129"/>
        <v>1921.3749999999543</v>
      </c>
      <c r="G613" s="15">
        <f>G609*8/12+G621*4/12</f>
        <v>4.8266666666666662</v>
      </c>
      <c r="H613" s="14">
        <f t="shared" si="126"/>
        <v>122.5685875706215</v>
      </c>
      <c r="I613" s="14">
        <f t="shared" si="127"/>
        <v>8.421425988700566</v>
      </c>
      <c r="J613" s="16">
        <f t="shared" si="130"/>
        <v>1689.2344328525874</v>
      </c>
      <c r="K613" s="14">
        <f t="shared" si="131"/>
        <v>10.113629943502827</v>
      </c>
      <c r="L613" s="16">
        <f t="shared" si="128"/>
        <v>139.38556591304706</v>
      </c>
      <c r="M613" s="35">
        <f t="shared" si="120"/>
        <v>5.6094692253307752</v>
      </c>
      <c r="N613" s="17"/>
      <c r="O613" s="18">
        <f t="shared" si="121"/>
        <v>7.7953012232006342</v>
      </c>
      <c r="P613" s="18"/>
      <c r="Q613" s="37">
        <f t="shared" si="122"/>
        <v>0.20295342319783582</v>
      </c>
      <c r="R613" s="15">
        <f t="shared" si="132"/>
        <v>1.0092179413853946</v>
      </c>
      <c r="S613" s="15">
        <f t="shared" si="133"/>
        <v>5.3058264528441113</v>
      </c>
      <c r="T613" s="21">
        <f t="shared" si="123"/>
        <v>0.14612928022673488</v>
      </c>
      <c r="U613" s="21">
        <f t="shared" si="124"/>
        <v>6.5230175097410248E-2</v>
      </c>
      <c r="V613" s="21">
        <f t="shared" si="125"/>
        <v>8.0899105129324633E-2</v>
      </c>
      <c r="Y613" s="36"/>
      <c r="Z613" s="36"/>
    </row>
    <row r="614" spans="1:26" x14ac:dyDescent="0.25">
      <c r="A614" s="12">
        <v>1921.06</v>
      </c>
      <c r="B614" s="13">
        <v>6.55</v>
      </c>
      <c r="C614" s="14">
        <v>0.48499999999999999</v>
      </c>
      <c r="D614" s="13">
        <v>0.54500000000000004</v>
      </c>
      <c r="E614" s="13">
        <v>17.600000000000001</v>
      </c>
      <c r="F614" s="14">
        <f t="shared" si="129"/>
        <v>1921.4583333332876</v>
      </c>
      <c r="G614" s="15">
        <f>G609*7/12+G621*5/12</f>
        <v>4.7608333333333333</v>
      </c>
      <c r="H614" s="14">
        <f t="shared" si="126"/>
        <v>113.39687500000001</v>
      </c>
      <c r="I614" s="14">
        <f t="shared" si="127"/>
        <v>8.3965624999999999</v>
      </c>
      <c r="J614" s="16">
        <f t="shared" si="130"/>
        <v>1572.4737459713883</v>
      </c>
      <c r="K614" s="14">
        <f t="shared" si="131"/>
        <v>9.4353125000000002</v>
      </c>
      <c r="L614" s="16">
        <f t="shared" si="128"/>
        <v>130.83941855792469</v>
      </c>
      <c r="M614" s="35">
        <f t="shared" si="120"/>
        <v>5.2161109609893197</v>
      </c>
      <c r="N614" s="17"/>
      <c r="O614" s="18">
        <f t="shared" si="121"/>
        <v>7.2663741034908416</v>
      </c>
      <c r="P614" s="18"/>
      <c r="Q614" s="37">
        <f t="shared" si="122"/>
        <v>0.21644775043781014</v>
      </c>
      <c r="R614" s="15">
        <f t="shared" si="132"/>
        <v>1.0091788269243167</v>
      </c>
      <c r="S614" s="15">
        <f t="shared" si="133"/>
        <v>5.3851598821902735</v>
      </c>
      <c r="T614" s="21">
        <f t="shared" si="123"/>
        <v>0.15274418739271223</v>
      </c>
      <c r="U614" s="21">
        <f t="shared" si="124"/>
        <v>6.5104610088245751E-2</v>
      </c>
      <c r="V614" s="21">
        <f t="shared" si="125"/>
        <v>8.7639577304466476E-2</v>
      </c>
      <c r="Y614" s="36"/>
      <c r="Z614" s="36"/>
    </row>
    <row r="615" spans="1:26" x14ac:dyDescent="0.25">
      <c r="A615" s="12">
        <v>1921.07</v>
      </c>
      <c r="B615" s="13">
        <v>6.53</v>
      </c>
      <c r="C615" s="14">
        <v>0.48080000000000001</v>
      </c>
      <c r="D615" s="13">
        <v>0.50249999999999995</v>
      </c>
      <c r="E615" s="13">
        <v>17.7</v>
      </c>
      <c r="F615" s="14">
        <f t="shared" si="129"/>
        <v>1921.5416666666208</v>
      </c>
      <c r="G615" s="15">
        <f>G609*6/12+G621*6/12</f>
        <v>4.6950000000000003</v>
      </c>
      <c r="H615" s="14">
        <f t="shared" si="126"/>
        <v>112.41192090395484</v>
      </c>
      <c r="I615" s="14">
        <f t="shared" si="127"/>
        <v>8.2768225988700586</v>
      </c>
      <c r="J615" s="16">
        <f t="shared" si="130"/>
        <v>1568.3799476432964</v>
      </c>
      <c r="K615" s="14">
        <f t="shared" si="131"/>
        <v>8.650381355932204</v>
      </c>
      <c r="L615" s="16">
        <f t="shared" si="128"/>
        <v>120.69079995264261</v>
      </c>
      <c r="M615" s="35">
        <f t="shared" si="120"/>
        <v>5.1977793619054697</v>
      </c>
      <c r="N615" s="17"/>
      <c r="O615" s="18">
        <f t="shared" si="121"/>
        <v>7.2590804721952731</v>
      </c>
      <c r="P615" s="18"/>
      <c r="Q615" s="37">
        <f t="shared" si="122"/>
        <v>0.21723137134873222</v>
      </c>
      <c r="R615" s="15">
        <f t="shared" si="132"/>
        <v>1.0091397792745151</v>
      </c>
      <c r="S615" s="15">
        <f t="shared" si="133"/>
        <v>5.4038854381735959</v>
      </c>
      <c r="T615" s="21">
        <f t="shared" si="123"/>
        <v>0.15740803163018846</v>
      </c>
      <c r="U615" s="21">
        <f t="shared" si="124"/>
        <v>6.4791523394092998E-2</v>
      </c>
      <c r="V615" s="21">
        <f t="shared" si="125"/>
        <v>9.2616508236095463E-2</v>
      </c>
      <c r="Y615" s="36"/>
      <c r="Z615" s="36"/>
    </row>
    <row r="616" spans="1:26" x14ac:dyDescent="0.25">
      <c r="A616" s="12">
        <v>1921.08</v>
      </c>
      <c r="B616" s="13">
        <v>6.45</v>
      </c>
      <c r="C616" s="14">
        <v>0.47670000000000001</v>
      </c>
      <c r="D616" s="13">
        <v>0.46</v>
      </c>
      <c r="E616" s="13">
        <v>17.7</v>
      </c>
      <c r="F616" s="14">
        <f t="shared" si="129"/>
        <v>1921.6249999999541</v>
      </c>
      <c r="G616" s="15">
        <f>G609*5/12+G621*7/12</f>
        <v>4.6291666666666664</v>
      </c>
      <c r="H616" s="14">
        <f t="shared" si="126"/>
        <v>111.03474576271188</v>
      </c>
      <c r="I616" s="14">
        <f t="shared" si="127"/>
        <v>8.2062423728813574</v>
      </c>
      <c r="J616" s="16">
        <f t="shared" si="130"/>
        <v>1558.7066700948531</v>
      </c>
      <c r="K616" s="14">
        <f t="shared" si="131"/>
        <v>7.918757062146895</v>
      </c>
      <c r="L616" s="16">
        <f t="shared" si="128"/>
        <v>111.163576471881</v>
      </c>
      <c r="M616" s="35">
        <f t="shared" si="120"/>
        <v>5.1612948232157301</v>
      </c>
      <c r="N616" s="17"/>
      <c r="O616" s="18">
        <f t="shared" si="121"/>
        <v>7.2275602020151304</v>
      </c>
      <c r="P616" s="18"/>
      <c r="Q616" s="37">
        <f t="shared" si="122"/>
        <v>0.21585157871859117</v>
      </c>
      <c r="R616" s="15">
        <f t="shared" si="132"/>
        <v>1.0091007987629279</v>
      </c>
      <c r="S616" s="15">
        <f t="shared" si="133"/>
        <v>5.4532757583032687</v>
      </c>
      <c r="T616" s="21">
        <f t="shared" si="123"/>
        <v>0.15520438301000405</v>
      </c>
      <c r="U616" s="21">
        <f t="shared" si="124"/>
        <v>6.3882556258163525E-2</v>
      </c>
      <c r="V616" s="21">
        <f t="shared" si="125"/>
        <v>9.1321826751840529E-2</v>
      </c>
      <c r="Y616" s="36"/>
      <c r="Z616" s="36"/>
    </row>
    <row r="617" spans="1:26" x14ac:dyDescent="0.25">
      <c r="A617" s="12">
        <v>1921.09</v>
      </c>
      <c r="B617" s="13">
        <v>6.61</v>
      </c>
      <c r="C617" s="14">
        <v>0.47249999999999998</v>
      </c>
      <c r="D617" s="13">
        <v>0.41749999999999998</v>
      </c>
      <c r="E617" s="13">
        <v>17.5</v>
      </c>
      <c r="F617" s="14">
        <f t="shared" si="129"/>
        <v>1921.7083333332873</v>
      </c>
      <c r="G617" s="15">
        <f>G609*4/12+G621*8/12</f>
        <v>4.5633333333333335</v>
      </c>
      <c r="H617" s="14">
        <f t="shared" si="126"/>
        <v>115.08954285714289</v>
      </c>
      <c r="I617" s="14">
        <f t="shared" si="127"/>
        <v>8.2269000000000005</v>
      </c>
      <c r="J617" s="16">
        <f t="shared" si="130"/>
        <v>1625.2520523674577</v>
      </c>
      <c r="K617" s="14">
        <f t="shared" si="131"/>
        <v>7.2692714285714288</v>
      </c>
      <c r="L617" s="16">
        <f t="shared" si="128"/>
        <v>102.65396851186286</v>
      </c>
      <c r="M617" s="35">
        <f t="shared" si="120"/>
        <v>5.377524425458259</v>
      </c>
      <c r="N617" s="17"/>
      <c r="O617" s="18">
        <f t="shared" si="121"/>
        <v>7.5505875789303607</v>
      </c>
      <c r="P617" s="18"/>
      <c r="Q617" s="37">
        <f t="shared" si="122"/>
        <v>0.20640123633622981</v>
      </c>
      <c r="R617" s="15">
        <f t="shared" si="132"/>
        <v>1.0090618857182294</v>
      </c>
      <c r="S617" s="15">
        <f t="shared" si="133"/>
        <v>5.5657952655620919</v>
      </c>
      <c r="T617" s="21">
        <f t="shared" si="123"/>
        <v>0.13342049673951029</v>
      </c>
      <c r="U617" s="21">
        <f t="shared" si="124"/>
        <v>6.2479788382081125E-2</v>
      </c>
      <c r="V617" s="21">
        <f t="shared" si="125"/>
        <v>7.0940708357429161E-2</v>
      </c>
      <c r="Y617" s="36"/>
      <c r="Z617" s="36"/>
    </row>
    <row r="618" spans="1:26" x14ac:dyDescent="0.25">
      <c r="A618" s="12">
        <v>1921.1</v>
      </c>
      <c r="B618" s="13">
        <v>6.7</v>
      </c>
      <c r="C618" s="14">
        <v>0.46829999999999999</v>
      </c>
      <c r="D618" s="13">
        <v>0.375</v>
      </c>
      <c r="E618" s="13">
        <v>17.5</v>
      </c>
      <c r="F618" s="14">
        <f t="shared" si="129"/>
        <v>1921.7916666666206</v>
      </c>
      <c r="G618" s="15">
        <f>G609*3/12+G621*9/12</f>
        <v>4.4974999999999996</v>
      </c>
      <c r="H618" s="14">
        <f t="shared" si="126"/>
        <v>116.65657142857145</v>
      </c>
      <c r="I618" s="14">
        <f t="shared" si="127"/>
        <v>8.153772</v>
      </c>
      <c r="J618" s="16">
        <f t="shared" si="130"/>
        <v>1656.9764314985787</v>
      </c>
      <c r="K618" s="14">
        <f t="shared" si="131"/>
        <v>6.5292857142857157</v>
      </c>
      <c r="L618" s="16">
        <f t="shared" si="128"/>
        <v>92.741218180890598</v>
      </c>
      <c r="M618" s="35">
        <f t="shared" si="120"/>
        <v>5.4792576780533473</v>
      </c>
      <c r="N618" s="17"/>
      <c r="O618" s="18">
        <f t="shared" si="121"/>
        <v>7.7141620987324897</v>
      </c>
      <c r="P618" s="18"/>
      <c r="Q618" s="37">
        <f t="shared" si="122"/>
        <v>0.20360686991963539</v>
      </c>
      <c r="R618" s="15">
        <f t="shared" si="132"/>
        <v>1.0090230404708369</v>
      </c>
      <c r="S618" s="15">
        <f t="shared" si="133"/>
        <v>5.6162318661896782</v>
      </c>
      <c r="T618" s="21">
        <f t="shared" si="123"/>
        <v>0.11664170789688111</v>
      </c>
      <c r="U618" s="21">
        <f t="shared" si="124"/>
        <v>6.2296997971143186E-2</v>
      </c>
      <c r="V618" s="21">
        <f t="shared" si="125"/>
        <v>5.4344709925737922E-2</v>
      </c>
      <c r="Y618" s="36"/>
      <c r="Z618" s="36"/>
    </row>
    <row r="619" spans="1:26" x14ac:dyDescent="0.25">
      <c r="A619" s="12">
        <v>1921.11</v>
      </c>
      <c r="B619" s="13">
        <v>7.06</v>
      </c>
      <c r="C619" s="14">
        <v>0.4642</v>
      </c>
      <c r="D619" s="13">
        <v>0.33250000000000002</v>
      </c>
      <c r="E619" s="13">
        <v>17.399999999999999</v>
      </c>
      <c r="F619" s="14">
        <f t="shared" si="129"/>
        <v>1921.8749999999538</v>
      </c>
      <c r="G619" s="15">
        <f>G609*2/12+G621*10/12</f>
        <v>4.4316666666666666</v>
      </c>
      <c r="H619" s="14">
        <f t="shared" si="126"/>
        <v>123.63114942528738</v>
      </c>
      <c r="I619" s="14">
        <f t="shared" si="127"/>
        <v>8.1288356321839093</v>
      </c>
      <c r="J619" s="16">
        <f t="shared" si="130"/>
        <v>1765.6642830252983</v>
      </c>
      <c r="K619" s="14">
        <f t="shared" si="131"/>
        <v>5.8225718390804619</v>
      </c>
      <c r="L619" s="16">
        <f t="shared" si="128"/>
        <v>83.156285284123499</v>
      </c>
      <c r="M619" s="35">
        <f t="shared" si="120"/>
        <v>5.8381969932008912</v>
      </c>
      <c r="N619" s="17"/>
      <c r="O619" s="18">
        <f t="shared" si="121"/>
        <v>8.23994607876309</v>
      </c>
      <c r="P619" s="18"/>
      <c r="Q619" s="37">
        <f t="shared" si="122"/>
        <v>0.19353770826111438</v>
      </c>
      <c r="R619" s="15">
        <f t="shared" si="132"/>
        <v>1.0089842633529238</v>
      </c>
      <c r="S619" s="15">
        <f t="shared" si="133"/>
        <v>5.6994757866786472</v>
      </c>
      <c r="T619" s="21">
        <f t="shared" si="123"/>
        <v>0.11332002889117776</v>
      </c>
      <c r="U619" s="21">
        <f t="shared" si="124"/>
        <v>6.2237375274959872E-2</v>
      </c>
      <c r="V619" s="21">
        <f t="shared" si="125"/>
        <v>5.1082653616217888E-2</v>
      </c>
      <c r="Y619" s="36"/>
      <c r="Z619" s="36"/>
    </row>
    <row r="620" spans="1:26" x14ac:dyDescent="0.25">
      <c r="A620" s="12">
        <v>1921.12</v>
      </c>
      <c r="B620" s="13">
        <v>7.31</v>
      </c>
      <c r="C620" s="14">
        <v>0.46</v>
      </c>
      <c r="D620" s="13">
        <v>0.28999999999999998</v>
      </c>
      <c r="E620" s="13">
        <v>17.3</v>
      </c>
      <c r="F620" s="14">
        <f t="shared" si="129"/>
        <v>1921.9583333332871</v>
      </c>
      <c r="G620" s="15">
        <f>G609*1/12+G621*11/12</f>
        <v>4.3658333333333328</v>
      </c>
      <c r="H620" s="14">
        <f t="shared" si="126"/>
        <v>128.74895953757226</v>
      </c>
      <c r="I620" s="14">
        <f t="shared" si="127"/>
        <v>8.1018497109826608</v>
      </c>
      <c r="J620" s="16">
        <f t="shared" si="130"/>
        <v>1848.3977213635201</v>
      </c>
      <c r="K620" s="14">
        <f t="shared" si="131"/>
        <v>5.1076878612716765</v>
      </c>
      <c r="L620" s="16">
        <f t="shared" si="128"/>
        <v>73.329047769551408</v>
      </c>
      <c r="M620" s="35">
        <f t="shared" si="120"/>
        <v>6.1141588494172723</v>
      </c>
      <c r="N620" s="17"/>
      <c r="O620" s="18">
        <f t="shared" si="121"/>
        <v>8.6498527940779315</v>
      </c>
      <c r="P620" s="18"/>
      <c r="Q620" s="37">
        <f t="shared" si="122"/>
        <v>0.18696752320380897</v>
      </c>
      <c r="R620" s="15">
        <f t="shared" si="132"/>
        <v>1.0089455546984269</v>
      </c>
      <c r="S620" s="15">
        <f t="shared" si="133"/>
        <v>5.7839223109412812</v>
      </c>
      <c r="T620" s="21">
        <f t="shared" si="123"/>
        <v>8.7052791666405893E-2</v>
      </c>
      <c r="U620" s="21">
        <f t="shared" si="124"/>
        <v>6.1471044956979082E-2</v>
      </c>
      <c r="V620" s="21">
        <f t="shared" si="125"/>
        <v>2.5581746709426811E-2</v>
      </c>
      <c r="Y620" s="36"/>
      <c r="Z620" s="36"/>
    </row>
    <row r="621" spans="1:26" x14ac:dyDescent="0.25">
      <c r="A621" s="12">
        <v>1922.01</v>
      </c>
      <c r="B621" s="13">
        <v>7.3</v>
      </c>
      <c r="C621" s="14">
        <v>0.4642</v>
      </c>
      <c r="D621" s="13">
        <v>0.32329999999999998</v>
      </c>
      <c r="E621" s="13">
        <v>16.899999999999999</v>
      </c>
      <c r="F621" s="14">
        <f t="shared" si="129"/>
        <v>1922.0416666666204</v>
      </c>
      <c r="G621" s="15">
        <v>4.3</v>
      </c>
      <c r="H621" s="14">
        <f t="shared" si="126"/>
        <v>131.61597633136097</v>
      </c>
      <c r="I621" s="14">
        <f t="shared" si="127"/>
        <v>8.3693337278106519</v>
      </c>
      <c r="J621" s="16">
        <f t="shared" si="130"/>
        <v>1899.5712773678981</v>
      </c>
      <c r="K621" s="14">
        <f t="shared" si="131"/>
        <v>5.8289650887573972</v>
      </c>
      <c r="L621" s="16">
        <f t="shared" si="128"/>
        <v>84.127588215485133</v>
      </c>
      <c r="M621" s="35">
        <f t="shared" si="120"/>
        <v>6.2870872903471273</v>
      </c>
      <c r="N621" s="17"/>
      <c r="O621" s="18">
        <f t="shared" si="121"/>
        <v>8.9170964731832107</v>
      </c>
      <c r="P621" s="18"/>
      <c r="Q621" s="37">
        <f t="shared" si="122"/>
        <v>0.17951956182160139</v>
      </c>
      <c r="R621" s="15">
        <f t="shared" si="132"/>
        <v>1.0031803360364855</v>
      </c>
      <c r="S621" s="15">
        <f t="shared" si="133"/>
        <v>5.9737848985309467</v>
      </c>
      <c r="T621" s="21">
        <f t="shared" si="123"/>
        <v>8.5386471884165926E-2</v>
      </c>
      <c r="U621" s="21">
        <f t="shared" si="124"/>
        <v>6.0320506332032897E-2</v>
      </c>
      <c r="V621" s="21">
        <f t="shared" si="125"/>
        <v>2.5065965552133029E-2</v>
      </c>
      <c r="Y621" s="36"/>
      <c r="Z621" s="36"/>
    </row>
    <row r="622" spans="1:26" x14ac:dyDescent="0.25">
      <c r="A622" s="12">
        <v>1922.02</v>
      </c>
      <c r="B622" s="13">
        <v>7.46</v>
      </c>
      <c r="C622" s="14">
        <v>0.46829999999999999</v>
      </c>
      <c r="D622" s="13">
        <v>0.35670000000000002</v>
      </c>
      <c r="E622" s="13">
        <v>16.899999999999999</v>
      </c>
      <c r="F622" s="14">
        <f t="shared" si="129"/>
        <v>1922.1249999999536</v>
      </c>
      <c r="G622" s="15">
        <f>G621*11/12+G633*1/12</f>
        <v>4.3049999999999997</v>
      </c>
      <c r="H622" s="14">
        <f t="shared" si="126"/>
        <v>134.50071005917164</v>
      </c>
      <c r="I622" s="14">
        <f t="shared" si="127"/>
        <v>8.4432550295857993</v>
      </c>
      <c r="J622" s="16">
        <f t="shared" si="130"/>
        <v>1951.360616200521</v>
      </c>
      <c r="K622" s="14">
        <f t="shared" si="131"/>
        <v>6.4311532544378718</v>
      </c>
      <c r="L622" s="16">
        <f t="shared" si="128"/>
        <v>93.304334021276929</v>
      </c>
      <c r="M622" s="35">
        <f t="shared" si="120"/>
        <v>6.4613058726969825</v>
      </c>
      <c r="N622" s="17"/>
      <c r="O622" s="18">
        <f t="shared" si="121"/>
        <v>9.1855378690400542</v>
      </c>
      <c r="P622" s="18"/>
      <c r="Q622" s="37">
        <f t="shared" si="122"/>
        <v>0.17408010681528899</v>
      </c>
      <c r="R622" s="15">
        <f t="shared" si="132"/>
        <v>1.0031845960283758</v>
      </c>
      <c r="S622" s="15">
        <f t="shared" si="133"/>
        <v>5.9927835419179578</v>
      </c>
      <c r="T622" s="21">
        <f t="shared" si="123"/>
        <v>8.3916754121699411E-2</v>
      </c>
      <c r="U622" s="21">
        <f t="shared" si="124"/>
        <v>6.2073880429736938E-2</v>
      </c>
      <c r="V622" s="21">
        <f t="shared" si="125"/>
        <v>2.1842873691962472E-2</v>
      </c>
      <c r="Y622" s="36"/>
      <c r="Z622" s="36"/>
    </row>
    <row r="623" spans="1:26" x14ac:dyDescent="0.25">
      <c r="A623" s="12">
        <v>1922.03</v>
      </c>
      <c r="B623" s="13">
        <v>7.74</v>
      </c>
      <c r="C623" s="14">
        <v>0.47249999999999998</v>
      </c>
      <c r="D623" s="13">
        <v>0.39</v>
      </c>
      <c r="E623" s="13">
        <v>16.7</v>
      </c>
      <c r="F623" s="14">
        <f t="shared" si="129"/>
        <v>1922.2083333332869</v>
      </c>
      <c r="G623" s="15">
        <f>G621*10/12+G633*2/12</f>
        <v>4.3100000000000005</v>
      </c>
      <c r="H623" s="14">
        <f t="shared" si="126"/>
        <v>141.22023952095813</v>
      </c>
      <c r="I623" s="14">
        <f t="shared" si="127"/>
        <v>8.6210029940119774</v>
      </c>
      <c r="J623" s="16">
        <f t="shared" si="130"/>
        <v>2059.2716868630159</v>
      </c>
      <c r="K623" s="14">
        <f t="shared" si="131"/>
        <v>7.1157485029940135</v>
      </c>
      <c r="L623" s="16">
        <f t="shared" si="128"/>
        <v>103.76175166364033</v>
      </c>
      <c r="M623" s="35">
        <f t="shared" si="120"/>
        <v>6.821387249036043</v>
      </c>
      <c r="N623" s="17"/>
      <c r="O623" s="18">
        <f t="shared" si="121"/>
        <v>9.7174091458281175</v>
      </c>
      <c r="P623" s="18"/>
      <c r="Q623" s="37">
        <f t="shared" si="122"/>
        <v>0.16243257308781892</v>
      </c>
      <c r="R623" s="15">
        <f t="shared" si="132"/>
        <v>1.0031888559901481</v>
      </c>
      <c r="S623" s="15">
        <f t="shared" si="133"/>
        <v>6.0838665573818842</v>
      </c>
      <c r="T623" s="21">
        <f t="shared" si="123"/>
        <v>8.0061470782865074E-2</v>
      </c>
      <c r="U623" s="21">
        <f t="shared" si="124"/>
        <v>6.1821595873386315E-2</v>
      </c>
      <c r="V623" s="21">
        <f t="shared" si="125"/>
        <v>1.8239874909478759E-2</v>
      </c>
      <c r="Y623" s="36"/>
      <c r="Z623" s="36"/>
    </row>
    <row r="624" spans="1:26" x14ac:dyDescent="0.25">
      <c r="A624" s="12">
        <v>1922.04</v>
      </c>
      <c r="B624" s="13">
        <v>8.2100000000000009</v>
      </c>
      <c r="C624" s="14">
        <v>0.47670000000000001</v>
      </c>
      <c r="D624" s="13">
        <v>0.42330000000000001</v>
      </c>
      <c r="E624" s="13">
        <v>16.7</v>
      </c>
      <c r="F624" s="14">
        <f t="shared" si="129"/>
        <v>1922.2916666666201</v>
      </c>
      <c r="G624" s="15">
        <f>G621*9/12+G633*3/12</f>
        <v>4.3149999999999995</v>
      </c>
      <c r="H624" s="14">
        <f t="shared" si="126"/>
        <v>149.79562874251499</v>
      </c>
      <c r="I624" s="14">
        <f t="shared" si="127"/>
        <v>8.6976341317365282</v>
      </c>
      <c r="J624" s="16">
        <f t="shared" si="130"/>
        <v>2194.8869660085261</v>
      </c>
      <c r="K624" s="14">
        <f t="shared" si="131"/>
        <v>7.7233239520958108</v>
      </c>
      <c r="L624" s="16">
        <f t="shared" si="128"/>
        <v>113.16634015973315</v>
      </c>
      <c r="M624" s="35">
        <f t="shared" si="120"/>
        <v>7.2732533902098622</v>
      </c>
      <c r="N624" s="17"/>
      <c r="O624" s="18">
        <f t="shared" si="121"/>
        <v>10.378612240077556</v>
      </c>
      <c r="P624" s="18"/>
      <c r="Q624" s="37">
        <f t="shared" si="122"/>
        <v>0.15011860019363651</v>
      </c>
      <c r="R624" s="15">
        <f t="shared" si="132"/>
        <v>1.0031931159218126</v>
      </c>
      <c r="S624" s="15">
        <f t="shared" si="133"/>
        <v>6.1032671316966525</v>
      </c>
      <c r="T624" s="21">
        <f t="shared" si="123"/>
        <v>4.5916567580980727E-2</v>
      </c>
      <c r="U624" s="21">
        <f t="shared" si="124"/>
        <v>6.2836560148972875E-2</v>
      </c>
      <c r="V624" s="21">
        <f t="shared" si="125"/>
        <v>-1.6919992567992148E-2</v>
      </c>
      <c r="Y624" s="36"/>
      <c r="Z624" s="36"/>
    </row>
    <row r="625" spans="1:26" x14ac:dyDescent="0.25">
      <c r="A625" s="12">
        <v>1922.05</v>
      </c>
      <c r="B625" s="13">
        <v>8.5299999999999994</v>
      </c>
      <c r="C625" s="14">
        <v>0.48080000000000001</v>
      </c>
      <c r="D625" s="13">
        <v>0.45669999999999999</v>
      </c>
      <c r="E625" s="13">
        <v>16.7</v>
      </c>
      <c r="F625" s="14">
        <f t="shared" si="129"/>
        <v>1922.3749999999534</v>
      </c>
      <c r="G625" s="15">
        <f>G621*8/12+G633*4/12</f>
        <v>4.32</v>
      </c>
      <c r="H625" s="14">
        <f t="shared" si="126"/>
        <v>155.63419161676649</v>
      </c>
      <c r="I625" s="14">
        <f t="shared" si="127"/>
        <v>8.7724407185628763</v>
      </c>
      <c r="J625" s="16">
        <f t="shared" si="130"/>
        <v>2291.148309925798</v>
      </c>
      <c r="K625" s="14">
        <f t="shared" si="131"/>
        <v>8.3327239520958098</v>
      </c>
      <c r="L625" s="16">
        <f t="shared" si="128"/>
        <v>122.66910118911044</v>
      </c>
      <c r="M625" s="35">
        <f t="shared" si="120"/>
        <v>7.5934672589193832</v>
      </c>
      <c r="N625" s="17"/>
      <c r="O625" s="18">
        <f t="shared" si="121"/>
        <v>10.851308007115497</v>
      </c>
      <c r="P625" s="18"/>
      <c r="Q625" s="37">
        <f t="shared" si="122"/>
        <v>0.14427069252660296</v>
      </c>
      <c r="R625" s="15">
        <f t="shared" si="132"/>
        <v>1.0031973758233814</v>
      </c>
      <c r="S625" s="15">
        <f t="shared" si="133"/>
        <v>6.1227555711499484</v>
      </c>
      <c r="T625" s="21">
        <f t="shared" si="123"/>
        <v>3.0457950462606576E-2</v>
      </c>
      <c r="U625" s="21">
        <f t="shared" si="124"/>
        <v>6.4629222340574666E-2</v>
      </c>
      <c r="V625" s="21">
        <f t="shared" si="125"/>
        <v>-3.417127187796809E-2</v>
      </c>
      <c r="Y625" s="36"/>
      <c r="Z625" s="36"/>
    </row>
    <row r="626" spans="1:26" x14ac:dyDescent="0.25">
      <c r="A626" s="12">
        <v>1922.06</v>
      </c>
      <c r="B626" s="13">
        <v>8.4499999999999993</v>
      </c>
      <c r="C626" s="14">
        <v>0.48499999999999999</v>
      </c>
      <c r="D626" s="13">
        <v>0.49</v>
      </c>
      <c r="E626" s="13">
        <v>16.7</v>
      </c>
      <c r="F626" s="14">
        <f t="shared" si="129"/>
        <v>1922.4583333332866</v>
      </c>
      <c r="G626" s="15">
        <f>G621*7/12+G633*5/12</f>
        <v>4.3250000000000002</v>
      </c>
      <c r="H626" s="14">
        <f t="shared" si="126"/>
        <v>154.17455089820362</v>
      </c>
      <c r="I626" s="14">
        <f t="shared" si="127"/>
        <v>8.8490718562874271</v>
      </c>
      <c r="J626" s="16">
        <f t="shared" si="130"/>
        <v>2280.5162715591046</v>
      </c>
      <c r="K626" s="14">
        <f t="shared" si="131"/>
        <v>8.9402994011976062</v>
      </c>
      <c r="L626" s="16">
        <f t="shared" si="128"/>
        <v>132.24295539218477</v>
      </c>
      <c r="M626" s="35">
        <f t="shared" si="120"/>
        <v>7.5579873517551297</v>
      </c>
      <c r="N626" s="17"/>
      <c r="O626" s="18">
        <f t="shared" si="121"/>
        <v>10.815617689535207</v>
      </c>
      <c r="P626" s="18"/>
      <c r="Q626" s="37">
        <f t="shared" si="122"/>
        <v>0.14587981797708544</v>
      </c>
      <c r="R626" s="15">
        <f t="shared" si="132"/>
        <v>1.0032016356948654</v>
      </c>
      <c r="S626" s="15">
        <f t="shared" si="133"/>
        <v>6.1423323217856174</v>
      </c>
      <c r="T626" s="21">
        <f t="shared" si="123"/>
        <v>1.8087288159285952E-2</v>
      </c>
      <c r="U626" s="21">
        <f t="shared" si="124"/>
        <v>6.5658098466928827E-2</v>
      </c>
      <c r="V626" s="21">
        <f t="shared" si="125"/>
        <v>-4.7570810307642875E-2</v>
      </c>
      <c r="Y626" s="36"/>
      <c r="Z626" s="36"/>
    </row>
    <row r="627" spans="1:26" x14ac:dyDescent="0.25">
      <c r="A627" s="12">
        <v>1922.07</v>
      </c>
      <c r="B627" s="13">
        <v>8.51</v>
      </c>
      <c r="C627" s="14">
        <v>0.48920000000000002</v>
      </c>
      <c r="D627" s="13">
        <v>0.52329999999999999</v>
      </c>
      <c r="E627" s="13">
        <v>16.8</v>
      </c>
      <c r="F627" s="14">
        <f t="shared" si="129"/>
        <v>1922.5416666666199</v>
      </c>
      <c r="G627" s="15">
        <f>G621*6/12+G633*6/12</f>
        <v>4.33</v>
      </c>
      <c r="H627" s="14">
        <f t="shared" si="126"/>
        <v>154.34505952380954</v>
      </c>
      <c r="I627" s="14">
        <f t="shared" si="127"/>
        <v>8.8725738095238107</v>
      </c>
      <c r="J627" s="16">
        <f t="shared" si="130"/>
        <v>2293.9751623313864</v>
      </c>
      <c r="K627" s="14">
        <f t="shared" si="131"/>
        <v>9.491042261904763</v>
      </c>
      <c r="L627" s="16">
        <f t="shared" si="128"/>
        <v>141.06195093396175</v>
      </c>
      <c r="M627" s="35">
        <f t="shared" si="120"/>
        <v>7.6020950457740346</v>
      </c>
      <c r="N627" s="17"/>
      <c r="O627" s="18">
        <f t="shared" si="121"/>
        <v>10.892058792535364</v>
      </c>
      <c r="P627" s="18"/>
      <c r="Q627" s="37">
        <f t="shared" si="122"/>
        <v>0.14569327464091714</v>
      </c>
      <c r="R627" s="15">
        <f t="shared" si="132"/>
        <v>1.0032058955362759</v>
      </c>
      <c r="S627" s="15">
        <f t="shared" si="133"/>
        <v>6.1253192736717903</v>
      </c>
      <c r="T627" s="21">
        <f t="shared" si="123"/>
        <v>2.3567495778983538E-2</v>
      </c>
      <c r="U627" s="21">
        <f t="shared" si="124"/>
        <v>6.6540567520546379E-2</v>
      </c>
      <c r="V627" s="21">
        <f t="shared" si="125"/>
        <v>-4.297307174156284E-2</v>
      </c>
      <c r="Y627" s="36"/>
      <c r="Z627" s="36"/>
    </row>
    <row r="628" spans="1:26" x14ac:dyDescent="0.25">
      <c r="A628" s="12">
        <v>1922.08</v>
      </c>
      <c r="B628" s="13">
        <v>8.83</v>
      </c>
      <c r="C628" s="14">
        <v>0.49330000000000002</v>
      </c>
      <c r="D628" s="13">
        <v>0.55669999999999997</v>
      </c>
      <c r="E628" s="13">
        <v>16.600000000000001</v>
      </c>
      <c r="F628" s="14">
        <f t="shared" si="129"/>
        <v>1922.6249999999532</v>
      </c>
      <c r="G628" s="15">
        <f>G621*5/12+G633*7/12</f>
        <v>4.335</v>
      </c>
      <c r="H628" s="14">
        <f t="shared" si="126"/>
        <v>162.0783734939759</v>
      </c>
      <c r="I628" s="14">
        <f t="shared" si="127"/>
        <v>9.0547295180722909</v>
      </c>
      <c r="J628" s="16">
        <f t="shared" si="130"/>
        <v>2420.1273951799894</v>
      </c>
      <c r="K628" s="14">
        <f t="shared" si="131"/>
        <v>10.218463253012048</v>
      </c>
      <c r="L628" s="16">
        <f t="shared" si="128"/>
        <v>152.58039874254817</v>
      </c>
      <c r="M628" s="35">
        <f t="shared" si="120"/>
        <v>8.0200306898957781</v>
      </c>
      <c r="N628" s="17"/>
      <c r="O628" s="18">
        <f t="shared" si="121"/>
        <v>11.501719558533315</v>
      </c>
      <c r="P628" s="18"/>
      <c r="Q628" s="37">
        <f t="shared" si="122"/>
        <v>0.13648243579404418</v>
      </c>
      <c r="R628" s="15">
        <f t="shared" si="132"/>
        <v>1.0032101553476238</v>
      </c>
      <c r="S628" s="15">
        <f t="shared" si="133"/>
        <v>6.2189920267556591</v>
      </c>
      <c r="T628" s="21">
        <f t="shared" si="123"/>
        <v>6.1936125765673644E-2</v>
      </c>
      <c r="U628" s="21">
        <f t="shared" si="124"/>
        <v>6.6293715830372912E-2</v>
      </c>
      <c r="V628" s="21">
        <f t="shared" si="125"/>
        <v>-4.3575900646992682E-3</v>
      </c>
      <c r="Y628" s="36"/>
      <c r="Z628" s="36"/>
    </row>
    <row r="629" spans="1:26" x14ac:dyDescent="0.25">
      <c r="A629" s="12">
        <v>1922.09</v>
      </c>
      <c r="B629" s="13">
        <v>9.06</v>
      </c>
      <c r="C629" s="14">
        <v>0.4975</v>
      </c>
      <c r="D629" s="13">
        <v>0.59</v>
      </c>
      <c r="E629" s="13">
        <v>16.600000000000001</v>
      </c>
      <c r="F629" s="14">
        <f t="shared" si="129"/>
        <v>1922.7083333332864</v>
      </c>
      <c r="G629" s="15">
        <f>G621*4/12+G633*8/12</f>
        <v>4.34</v>
      </c>
      <c r="H629" s="14">
        <f t="shared" si="126"/>
        <v>166.30012048192773</v>
      </c>
      <c r="I629" s="14">
        <f t="shared" si="127"/>
        <v>9.1318222891566272</v>
      </c>
      <c r="J629" s="16">
        <f t="shared" si="130"/>
        <v>2494.5287257745426</v>
      </c>
      <c r="K629" s="14">
        <f t="shared" si="131"/>
        <v>10.829698795180724</v>
      </c>
      <c r="L629" s="16">
        <f t="shared" si="128"/>
        <v>162.44723490143267</v>
      </c>
      <c r="M629" s="35">
        <f t="shared" si="120"/>
        <v>8.2650830022843049</v>
      </c>
      <c r="N629" s="17"/>
      <c r="O629" s="18">
        <f t="shared" si="121"/>
        <v>11.86154330888267</v>
      </c>
      <c r="P629" s="18"/>
      <c r="Q629" s="37">
        <f t="shared" si="122"/>
        <v>0.13170642498863799</v>
      </c>
      <c r="R629" s="15">
        <f t="shared" si="132"/>
        <v>1.0032144151289202</v>
      </c>
      <c r="S629" s="15">
        <f t="shared" si="133"/>
        <v>6.2389559572671782</v>
      </c>
      <c r="T629" s="21">
        <f t="shared" si="123"/>
        <v>6.9986153695603903E-2</v>
      </c>
      <c r="U629" s="21">
        <f t="shared" si="124"/>
        <v>6.7327478405122099E-2</v>
      </c>
      <c r="V629" s="21">
        <f t="shared" si="125"/>
        <v>2.6586752904818045E-3</v>
      </c>
      <c r="Y629" s="36"/>
      <c r="Z629" s="36"/>
    </row>
    <row r="630" spans="1:26" x14ac:dyDescent="0.25">
      <c r="A630" s="12">
        <v>1922.1</v>
      </c>
      <c r="B630" s="13">
        <v>9.26</v>
      </c>
      <c r="C630" s="14">
        <v>0.50170000000000003</v>
      </c>
      <c r="D630" s="13">
        <v>0.62329999999999997</v>
      </c>
      <c r="E630" s="13">
        <v>16.7</v>
      </c>
      <c r="F630" s="14">
        <f t="shared" si="129"/>
        <v>1922.7916666666197</v>
      </c>
      <c r="G630" s="15">
        <f>G621*3/12+G633*9/12</f>
        <v>4.3449999999999998</v>
      </c>
      <c r="H630" s="14">
        <f t="shared" si="126"/>
        <v>168.95341317365273</v>
      </c>
      <c r="I630" s="14">
        <f t="shared" si="127"/>
        <v>9.1537718562874275</v>
      </c>
      <c r="J630" s="16">
        <f t="shared" si="130"/>
        <v>2545.7708839266752</v>
      </c>
      <c r="K630" s="14">
        <f t="shared" si="131"/>
        <v>11.372425748502996</v>
      </c>
      <c r="L630" s="16">
        <f t="shared" si="128"/>
        <v>171.35842245696506</v>
      </c>
      <c r="M630" s="35">
        <f t="shared" si="120"/>
        <v>8.4321519987619009</v>
      </c>
      <c r="N630" s="17"/>
      <c r="O630" s="18">
        <f t="shared" si="121"/>
        <v>12.107471819097528</v>
      </c>
      <c r="P630" s="18"/>
      <c r="Q630" s="37">
        <f t="shared" si="122"/>
        <v>0.129892486619515</v>
      </c>
      <c r="R630" s="15">
        <f t="shared" si="132"/>
        <v>1.0032186748801766</v>
      </c>
      <c r="S630" s="15">
        <f t="shared" si="133"/>
        <v>6.2215314465849758</v>
      </c>
      <c r="T630" s="21">
        <f t="shared" si="123"/>
        <v>5.3539262109139285E-2</v>
      </c>
      <c r="U630" s="21">
        <f t="shared" si="124"/>
        <v>6.9007264494567178E-2</v>
      </c>
      <c r="V630" s="21">
        <f t="shared" si="125"/>
        <v>-1.5468002385427893E-2</v>
      </c>
      <c r="Y630" s="36"/>
      <c r="Z630" s="36"/>
    </row>
    <row r="631" spans="1:26" x14ac:dyDescent="0.25">
      <c r="A631" s="12">
        <v>1922.11</v>
      </c>
      <c r="B631" s="13">
        <v>8.8000000000000007</v>
      </c>
      <c r="C631" s="14">
        <v>0.50580000000000003</v>
      </c>
      <c r="D631" s="13">
        <v>0.65669999999999995</v>
      </c>
      <c r="E631" s="13">
        <v>16.8</v>
      </c>
      <c r="F631" s="14">
        <f t="shared" si="129"/>
        <v>1922.8749999999529</v>
      </c>
      <c r="G631" s="15">
        <f>G621*2/12+G633*10/12</f>
        <v>4.3499999999999996</v>
      </c>
      <c r="H631" s="14">
        <f t="shared" si="126"/>
        <v>159.60476190476194</v>
      </c>
      <c r="I631" s="14">
        <f t="shared" si="127"/>
        <v>9.1736464285714305</v>
      </c>
      <c r="J631" s="16">
        <f t="shared" si="130"/>
        <v>2416.4254213971676</v>
      </c>
      <c r="K631" s="14">
        <f t="shared" si="131"/>
        <v>11.910505357142858</v>
      </c>
      <c r="L631" s="16">
        <f t="shared" si="128"/>
        <v>180.3257470717636</v>
      </c>
      <c r="M631" s="35">
        <f t="shared" si="120"/>
        <v>7.9982537722698419</v>
      </c>
      <c r="N631" s="17"/>
      <c r="O631" s="18">
        <f t="shared" si="121"/>
        <v>11.491767155410143</v>
      </c>
      <c r="P631" s="18"/>
      <c r="Q631" s="37">
        <f t="shared" si="122"/>
        <v>0.13690598043210189</v>
      </c>
      <c r="R631" s="15">
        <f t="shared" si="132"/>
        <v>1.0032229346014039</v>
      </c>
      <c r="S631" s="15">
        <f t="shared" si="133"/>
        <v>6.2044044113447061</v>
      </c>
      <c r="T631" s="21">
        <f t="shared" si="123"/>
        <v>5.9457509838695799E-2</v>
      </c>
      <c r="U631" s="21">
        <f t="shared" si="124"/>
        <v>7.068911847756465E-2</v>
      </c>
      <c r="V631" s="21">
        <f t="shared" si="125"/>
        <v>-1.1231608638868851E-2</v>
      </c>
      <c r="Y631" s="36"/>
      <c r="Z631" s="36"/>
    </row>
    <row r="632" spans="1:26" x14ac:dyDescent="0.25">
      <c r="A632" s="12">
        <v>1922.12</v>
      </c>
      <c r="B632" s="13">
        <v>8.7799999999999994</v>
      </c>
      <c r="C632" s="14">
        <v>0.51</v>
      </c>
      <c r="D632" s="13">
        <v>0.69</v>
      </c>
      <c r="E632" s="13">
        <v>16.899999999999999</v>
      </c>
      <c r="F632" s="14">
        <f t="shared" si="129"/>
        <v>1922.9583333332862</v>
      </c>
      <c r="G632" s="15">
        <f>G621*1/12+G633*11/12</f>
        <v>4.3549999999999995</v>
      </c>
      <c r="H632" s="14">
        <f t="shared" si="126"/>
        <v>158.29976331360947</v>
      </c>
      <c r="I632" s="14">
        <f t="shared" si="127"/>
        <v>9.1950887573964515</v>
      </c>
      <c r="J632" s="16">
        <f t="shared" si="130"/>
        <v>2408.268848229191</v>
      </c>
      <c r="K632" s="14">
        <f t="shared" si="131"/>
        <v>12.440414201183435</v>
      </c>
      <c r="L632" s="16">
        <f t="shared" si="128"/>
        <v>189.26030811823941</v>
      </c>
      <c r="M632" s="35">
        <f t="shared" si="120"/>
        <v>7.9646798649400035</v>
      </c>
      <c r="N632" s="17"/>
      <c r="O632" s="18">
        <f t="shared" si="121"/>
        <v>11.449713276395798</v>
      </c>
      <c r="P632" s="18"/>
      <c r="Q632" s="37">
        <f t="shared" si="122"/>
        <v>0.13904051336828616</v>
      </c>
      <c r="R632" s="15">
        <f t="shared" si="132"/>
        <v>1.0032271942926132</v>
      </c>
      <c r="S632" s="15">
        <f t="shared" si="133"/>
        <v>6.1875700270326996</v>
      </c>
      <c r="T632" s="21">
        <f t="shared" si="123"/>
        <v>5.7754057837540396E-2</v>
      </c>
      <c r="U632" s="21">
        <f t="shared" si="124"/>
        <v>7.2373180407452997E-2</v>
      </c>
      <c r="V632" s="21">
        <f t="shared" si="125"/>
        <v>-1.4619122569912602E-2</v>
      </c>
      <c r="Y632" s="36"/>
      <c r="Z632" s="36"/>
    </row>
    <row r="633" spans="1:26" x14ac:dyDescent="0.25">
      <c r="A633" s="12">
        <v>1923.01</v>
      </c>
      <c r="B633" s="13">
        <v>8.9</v>
      </c>
      <c r="C633" s="14">
        <v>0.51170000000000004</v>
      </c>
      <c r="D633" s="13">
        <v>0.71419999999999995</v>
      </c>
      <c r="E633" s="13">
        <v>16.8</v>
      </c>
      <c r="F633" s="14">
        <f t="shared" si="129"/>
        <v>1923.0416666666194</v>
      </c>
      <c r="G633" s="15">
        <v>4.3600000000000003</v>
      </c>
      <c r="H633" s="14">
        <f t="shared" si="126"/>
        <v>161.4184523809524</v>
      </c>
      <c r="I633" s="14">
        <f t="shared" si="127"/>
        <v>9.2806541666666682</v>
      </c>
      <c r="J633" s="16">
        <f t="shared" si="130"/>
        <v>2467.4803555116746</v>
      </c>
      <c r="K633" s="14">
        <f t="shared" si="131"/>
        <v>12.953377380952382</v>
      </c>
      <c r="L633" s="16">
        <f t="shared" si="128"/>
        <v>198.00836740521774</v>
      </c>
      <c r="M633" s="35">
        <f t="shared" si="120"/>
        <v>8.1542004830691592</v>
      </c>
      <c r="N633" s="17"/>
      <c r="O633" s="18">
        <f t="shared" si="121"/>
        <v>11.725953614115127</v>
      </c>
      <c r="P633" s="18"/>
      <c r="Q633" s="37">
        <f t="shared" si="122"/>
        <v>0.13441486988785206</v>
      </c>
      <c r="R633" s="15">
        <f t="shared" si="132"/>
        <v>1.0056455223186209</v>
      </c>
      <c r="S633" s="15">
        <f t="shared" si="133"/>
        <v>6.2444881517430657</v>
      </c>
      <c r="T633" s="21">
        <f t="shared" si="123"/>
        <v>6.1539389511198195E-2</v>
      </c>
      <c r="U633" s="21">
        <f t="shared" si="124"/>
        <v>7.3617985826168297E-2</v>
      </c>
      <c r="V633" s="21">
        <f t="shared" si="125"/>
        <v>-1.2078596314970103E-2</v>
      </c>
      <c r="Y633" s="36"/>
      <c r="Z633" s="36"/>
    </row>
    <row r="634" spans="1:26" x14ac:dyDescent="0.25">
      <c r="A634" s="12">
        <v>1923.02</v>
      </c>
      <c r="B634" s="13">
        <v>9.2799999999999994</v>
      </c>
      <c r="C634" s="14">
        <v>0.51329999999999998</v>
      </c>
      <c r="D634" s="13">
        <v>0.73829999999999996</v>
      </c>
      <c r="E634" s="13">
        <v>16.8</v>
      </c>
      <c r="F634" s="14">
        <f t="shared" si="129"/>
        <v>1923.1249999999527</v>
      </c>
      <c r="G634" s="15">
        <f>G633*11/12+G645*1/12</f>
        <v>4.335</v>
      </c>
      <c r="H634" s="14">
        <f t="shared" si="126"/>
        <v>168.31047619047621</v>
      </c>
      <c r="I634" s="14">
        <f t="shared" si="127"/>
        <v>9.3096732142857146</v>
      </c>
      <c r="J634" s="16">
        <f t="shared" si="130"/>
        <v>2584.6926035230736</v>
      </c>
      <c r="K634" s="14">
        <f t="shared" si="131"/>
        <v>13.390476785714286</v>
      </c>
      <c r="L634" s="16">
        <f t="shared" si="128"/>
        <v>205.63346435141003</v>
      </c>
      <c r="M634" s="35">
        <f t="shared" si="120"/>
        <v>8.5333605790659703</v>
      </c>
      <c r="N634" s="17"/>
      <c r="O634" s="18">
        <f t="shared" si="121"/>
        <v>12.272020083350808</v>
      </c>
      <c r="P634" s="18"/>
      <c r="Q634" s="37">
        <f t="shared" si="122"/>
        <v>0.129215815504828</v>
      </c>
      <c r="R634" s="15">
        <f t="shared" si="132"/>
        <v>1.0056270198581208</v>
      </c>
      <c r="S634" s="15">
        <f t="shared" si="133"/>
        <v>6.2797415489720949</v>
      </c>
      <c r="T634" s="21">
        <f t="shared" si="123"/>
        <v>4.5695857243911009E-2</v>
      </c>
      <c r="U634" s="21">
        <f t="shared" si="124"/>
        <v>7.513108654325773E-2</v>
      </c>
      <c r="V634" s="21">
        <f t="shared" si="125"/>
        <v>-2.9435229299346721E-2</v>
      </c>
      <c r="Y634" s="36"/>
      <c r="Z634" s="36"/>
    </row>
    <row r="635" spans="1:26" x14ac:dyDescent="0.25">
      <c r="A635" s="12">
        <v>1923.03</v>
      </c>
      <c r="B635" s="13">
        <v>9.43</v>
      </c>
      <c r="C635" s="14">
        <v>0.51500000000000001</v>
      </c>
      <c r="D635" s="13">
        <v>0.76249999999999996</v>
      </c>
      <c r="E635" s="13">
        <v>16.8</v>
      </c>
      <c r="F635" s="14">
        <f t="shared" si="129"/>
        <v>1923.208333333286</v>
      </c>
      <c r="G635" s="15">
        <f>G633*10/12+G645*2/12</f>
        <v>4.3099999999999996</v>
      </c>
      <c r="H635" s="14">
        <f t="shared" si="126"/>
        <v>171.03101190476193</v>
      </c>
      <c r="I635" s="14">
        <f t="shared" si="127"/>
        <v>9.340505952380953</v>
      </c>
      <c r="J635" s="16">
        <f t="shared" si="130"/>
        <v>2638.4243148840283</v>
      </c>
      <c r="K635" s="14">
        <f t="shared" si="131"/>
        <v>13.82938988095238</v>
      </c>
      <c r="L635" s="16">
        <f t="shared" si="128"/>
        <v>213.34024815472654</v>
      </c>
      <c r="M635" s="35">
        <f t="shared" si="120"/>
        <v>8.700737500978537</v>
      </c>
      <c r="N635" s="17"/>
      <c r="O635" s="18">
        <f t="shared" si="121"/>
        <v>12.511853851855687</v>
      </c>
      <c r="P635" s="18"/>
      <c r="Q635" s="37">
        <f t="shared" si="122"/>
        <v>0.12721147552406908</v>
      </c>
      <c r="R635" s="15">
        <f t="shared" si="132"/>
        <v>1.0056085211624202</v>
      </c>
      <c r="S635" s="15">
        <f t="shared" si="133"/>
        <v>6.315077779372027</v>
      </c>
      <c r="T635" s="21">
        <f t="shared" si="123"/>
        <v>4.4712447628235896E-2</v>
      </c>
      <c r="U635" s="21">
        <f t="shared" si="124"/>
        <v>7.5816127455445637E-2</v>
      </c>
      <c r="V635" s="21">
        <f t="shared" si="125"/>
        <v>-3.110367982720974E-2</v>
      </c>
      <c r="Y635" s="36"/>
      <c r="Z635" s="36"/>
    </row>
    <row r="636" spans="1:26" x14ac:dyDescent="0.25">
      <c r="A636" s="12">
        <v>1923.04</v>
      </c>
      <c r="B636" s="13">
        <v>9.1</v>
      </c>
      <c r="C636" s="14">
        <v>0.51670000000000005</v>
      </c>
      <c r="D636" s="13">
        <v>0.78669999999999995</v>
      </c>
      <c r="E636" s="13">
        <v>16.899999999999999</v>
      </c>
      <c r="F636" s="14">
        <f t="shared" si="129"/>
        <v>1923.2916666666192</v>
      </c>
      <c r="G636" s="15">
        <f>G633*9/12+G645*3/12</f>
        <v>4.2850000000000001</v>
      </c>
      <c r="H636" s="14">
        <f t="shared" si="126"/>
        <v>164.06923076923081</v>
      </c>
      <c r="I636" s="14">
        <f t="shared" si="127"/>
        <v>9.3158869822485233</v>
      </c>
      <c r="J636" s="16">
        <f t="shared" si="130"/>
        <v>2543.0038379361545</v>
      </c>
      <c r="K636" s="14">
        <f t="shared" si="131"/>
        <v>14.183875147928998</v>
      </c>
      <c r="L636" s="16">
        <f t="shared" si="128"/>
        <v>219.84407904443657</v>
      </c>
      <c r="M636" s="35">
        <f t="shared" si="120"/>
        <v>8.3728096684638178</v>
      </c>
      <c r="N636" s="17"/>
      <c r="O636" s="18">
        <f t="shared" si="121"/>
        <v>12.040671976551749</v>
      </c>
      <c r="P636" s="18"/>
      <c r="Q636" s="37">
        <f t="shared" si="122"/>
        <v>0.13258943586124272</v>
      </c>
      <c r="R636" s="15">
        <f t="shared" si="132"/>
        <v>1.0055900262385207</v>
      </c>
      <c r="S636" s="15">
        <f t="shared" si="133"/>
        <v>6.3129191271734566</v>
      </c>
      <c r="T636" s="21">
        <f t="shared" si="123"/>
        <v>5.9793009656515572E-2</v>
      </c>
      <c r="U636" s="21">
        <f t="shared" si="124"/>
        <v>7.629017997406895E-2</v>
      </c>
      <c r="V636" s="21">
        <f t="shared" si="125"/>
        <v>-1.6497170317553378E-2</v>
      </c>
      <c r="Y636" s="36"/>
      <c r="Z636" s="36"/>
    </row>
    <row r="637" spans="1:26" x14ac:dyDescent="0.25">
      <c r="A637" s="12">
        <v>1923.05</v>
      </c>
      <c r="B637" s="13">
        <v>8.67</v>
      </c>
      <c r="C637" s="14">
        <v>0.51829999999999998</v>
      </c>
      <c r="D637" s="13">
        <v>0.81079999999999997</v>
      </c>
      <c r="E637" s="13">
        <v>16.899999999999999</v>
      </c>
      <c r="F637" s="14">
        <f t="shared" si="129"/>
        <v>1923.3749999999525</v>
      </c>
      <c r="G637" s="15">
        <f>G633*8/12+G645*4/12</f>
        <v>4.26</v>
      </c>
      <c r="H637" s="14">
        <f t="shared" si="126"/>
        <v>156.31650887573969</v>
      </c>
      <c r="I637" s="14">
        <f t="shared" si="127"/>
        <v>9.3447343195266299</v>
      </c>
      <c r="J637" s="16">
        <f t="shared" si="130"/>
        <v>2434.9098735172147</v>
      </c>
      <c r="K637" s="14">
        <f t="shared" si="131"/>
        <v>14.618388165680477</v>
      </c>
      <c r="L637" s="16">
        <f t="shared" si="128"/>
        <v>227.70760385787284</v>
      </c>
      <c r="M637" s="35">
        <f t="shared" si="120"/>
        <v>8.0004978675982112</v>
      </c>
      <c r="N637" s="17"/>
      <c r="O637" s="18">
        <f t="shared" si="121"/>
        <v>11.507770660192861</v>
      </c>
      <c r="P637" s="18"/>
      <c r="Q637" s="37">
        <f t="shared" si="122"/>
        <v>0.13948108359684203</v>
      </c>
      <c r="R637" s="15">
        <f t="shared" si="132"/>
        <v>1.0055715350934378</v>
      </c>
      <c r="S637" s="15">
        <f t="shared" si="133"/>
        <v>6.3482085107360149</v>
      </c>
      <c r="T637" s="21">
        <f t="shared" si="123"/>
        <v>9.2122313295782909E-2</v>
      </c>
      <c r="U637" s="21">
        <f t="shared" si="124"/>
        <v>7.6126272209097623E-2</v>
      </c>
      <c r="V637" s="21">
        <f t="shared" si="125"/>
        <v>1.5996041086685286E-2</v>
      </c>
      <c r="Y637" s="36"/>
      <c r="Z637" s="36"/>
    </row>
    <row r="638" spans="1:26" x14ac:dyDescent="0.25">
      <c r="A638" s="12">
        <v>1923.06</v>
      </c>
      <c r="B638" s="13">
        <v>8.34</v>
      </c>
      <c r="C638" s="14">
        <v>0.52</v>
      </c>
      <c r="D638" s="13">
        <v>0.83499999999999996</v>
      </c>
      <c r="E638" s="13">
        <v>17</v>
      </c>
      <c r="F638" s="14">
        <f t="shared" si="129"/>
        <v>1923.4583333332857</v>
      </c>
      <c r="G638" s="15">
        <f>G633*7/12+G645*5/12</f>
        <v>4.2349999999999994</v>
      </c>
      <c r="H638" s="14">
        <f t="shared" si="126"/>
        <v>149.48223529411766</v>
      </c>
      <c r="I638" s="14">
        <f t="shared" si="127"/>
        <v>9.3202352941176478</v>
      </c>
      <c r="J638" s="16">
        <f t="shared" si="130"/>
        <v>2340.552091029218</v>
      </c>
      <c r="K638" s="14">
        <f t="shared" si="131"/>
        <v>14.96614705882353</v>
      </c>
      <c r="L638" s="16">
        <f t="shared" si="128"/>
        <v>234.33585084045529</v>
      </c>
      <c r="M638" s="35">
        <f t="shared" si="120"/>
        <v>7.6718252826730824</v>
      </c>
      <c r="N638" s="17"/>
      <c r="O638" s="18">
        <f t="shared" si="121"/>
        <v>11.038669785687128</v>
      </c>
      <c r="P638" s="18"/>
      <c r="Q638" s="37">
        <f t="shared" si="122"/>
        <v>0.1446254893400403</v>
      </c>
      <c r="R638" s="15">
        <f t="shared" si="132"/>
        <v>1.0055530477342007</v>
      </c>
      <c r="S638" s="15">
        <f t="shared" si="133"/>
        <v>6.3460273197208981</v>
      </c>
      <c r="T638" s="21">
        <f t="shared" si="123"/>
        <v>0.11346615187144016</v>
      </c>
      <c r="U638" s="21">
        <f t="shared" si="124"/>
        <v>7.5747303318780324E-2</v>
      </c>
      <c r="V638" s="21">
        <f t="shared" si="125"/>
        <v>3.7718848552659834E-2</v>
      </c>
      <c r="Y638" s="36"/>
      <c r="Z638" s="36"/>
    </row>
    <row r="639" spans="1:26" x14ac:dyDescent="0.25">
      <c r="A639" s="12">
        <v>1923.07</v>
      </c>
      <c r="B639" s="13">
        <v>8.06</v>
      </c>
      <c r="C639" s="14">
        <v>0.52170000000000005</v>
      </c>
      <c r="D639" s="13">
        <v>0.85919999999999996</v>
      </c>
      <c r="E639" s="13">
        <v>17.2</v>
      </c>
      <c r="F639" s="14">
        <f t="shared" si="129"/>
        <v>1923.541666666619</v>
      </c>
      <c r="G639" s="15">
        <f>G633*6/12+G645*6/12</f>
        <v>4.21</v>
      </c>
      <c r="H639" s="14">
        <f t="shared" si="126"/>
        <v>142.78383720930236</v>
      </c>
      <c r="I639" s="14">
        <f t="shared" si="127"/>
        <v>9.2419761627907011</v>
      </c>
      <c r="J639" s="16">
        <f t="shared" si="130"/>
        <v>2247.7294284305181</v>
      </c>
      <c r="K639" s="14">
        <f t="shared" si="131"/>
        <v>15.220827906976746</v>
      </c>
      <c r="L639" s="16">
        <f t="shared" si="128"/>
        <v>239.60907256916886</v>
      </c>
      <c r="M639" s="35">
        <f t="shared" si="120"/>
        <v>7.3459851194906518</v>
      </c>
      <c r="N639" s="17"/>
      <c r="O639" s="18">
        <f t="shared" si="121"/>
        <v>10.574996358749733</v>
      </c>
      <c r="P639" s="18"/>
      <c r="Q639" s="37">
        <f t="shared" si="122"/>
        <v>0.15082031447916538</v>
      </c>
      <c r="R639" s="15">
        <f t="shared" si="132"/>
        <v>1.0055345641678535</v>
      </c>
      <c r="S639" s="15">
        <f t="shared" si="133"/>
        <v>6.3070663319736893</v>
      </c>
      <c r="T639" s="21">
        <f t="shared" si="123"/>
        <v>0.12360512033295912</v>
      </c>
      <c r="U639" s="21">
        <f t="shared" si="124"/>
        <v>7.3509420818807181E-2</v>
      </c>
      <c r="V639" s="21">
        <f t="shared" si="125"/>
        <v>5.0095699514151937E-2</v>
      </c>
      <c r="Y639" s="36"/>
      <c r="Z639" s="36"/>
    </row>
    <row r="640" spans="1:26" x14ac:dyDescent="0.25">
      <c r="A640" s="12">
        <v>1923.08</v>
      </c>
      <c r="B640" s="13">
        <v>8.1</v>
      </c>
      <c r="C640" s="14">
        <v>0.52329999999999999</v>
      </c>
      <c r="D640" s="13">
        <v>0.88329999999999997</v>
      </c>
      <c r="E640" s="13">
        <v>17.100000000000001</v>
      </c>
      <c r="F640" s="14">
        <f t="shared" si="129"/>
        <v>1923.6249999999523</v>
      </c>
      <c r="G640" s="15">
        <f>G633*5/12+G645*7/12</f>
        <v>4.1849999999999996</v>
      </c>
      <c r="H640" s="14">
        <f t="shared" si="126"/>
        <v>144.33157894736843</v>
      </c>
      <c r="I640" s="14">
        <f t="shared" si="127"/>
        <v>9.3245327485380134</v>
      </c>
      <c r="J640" s="16">
        <f t="shared" si="130"/>
        <v>2284.3266393602057</v>
      </c>
      <c r="K640" s="14">
        <f t="shared" si="131"/>
        <v>15.739269590643277</v>
      </c>
      <c r="L640" s="16">
        <f t="shared" si="128"/>
        <v>249.10440994405801</v>
      </c>
      <c r="M640" s="35">
        <f t="shared" si="120"/>
        <v>7.4417831742173721</v>
      </c>
      <c r="N640" s="17"/>
      <c r="O640" s="18">
        <f t="shared" si="121"/>
        <v>10.71776917227575</v>
      </c>
      <c r="P640" s="18"/>
      <c r="Q640" s="37">
        <f t="shared" si="122"/>
        <v>0.14870190194385624</v>
      </c>
      <c r="R640" s="15">
        <f t="shared" si="132"/>
        <v>1.0055160844014541</v>
      </c>
      <c r="S640" s="15">
        <f t="shared" si="133"/>
        <v>6.3790607578445133</v>
      </c>
      <c r="T640" s="21">
        <f t="shared" si="123"/>
        <v>0.11561987147598662</v>
      </c>
      <c r="U640" s="21">
        <f t="shared" si="124"/>
        <v>7.190681665087606E-2</v>
      </c>
      <c r="V640" s="21">
        <f t="shared" si="125"/>
        <v>4.3713054825110564E-2</v>
      </c>
      <c r="Y640" s="36"/>
      <c r="Z640" s="36"/>
    </row>
    <row r="641" spans="1:26" x14ac:dyDescent="0.25">
      <c r="A641" s="12">
        <v>1923.09</v>
      </c>
      <c r="B641" s="13">
        <v>8.15</v>
      </c>
      <c r="C641" s="14">
        <v>0.52500000000000002</v>
      </c>
      <c r="D641" s="13">
        <v>0.90749999999999997</v>
      </c>
      <c r="E641" s="13">
        <v>17.2</v>
      </c>
      <c r="F641" s="14">
        <f t="shared" si="129"/>
        <v>1923.7083333332855</v>
      </c>
      <c r="G641" s="15">
        <f>G633*4/12+G645*8/12</f>
        <v>4.16</v>
      </c>
      <c r="H641" s="14">
        <f t="shared" si="126"/>
        <v>144.37819767441863</v>
      </c>
      <c r="I641" s="14">
        <f t="shared" si="127"/>
        <v>9.3004360465116296</v>
      </c>
      <c r="J641" s="16">
        <f t="shared" si="130"/>
        <v>2297.330921342998</v>
      </c>
      <c r="K641" s="14">
        <f t="shared" si="131"/>
        <v>16.076468023255817</v>
      </c>
      <c r="L641" s="16">
        <f t="shared" si="128"/>
        <v>255.80709338880621</v>
      </c>
      <c r="M641" s="35">
        <f t="shared" ref="M641:M704" si="134">H641/AVERAGE(K521:K640)</f>
        <v>7.4581838671897946</v>
      </c>
      <c r="N641" s="17"/>
      <c r="O641" s="18">
        <f t="shared" ref="O641:O704" si="135">J641/AVERAGE(L521:L640)</f>
        <v>10.745088848507409</v>
      </c>
      <c r="P641" s="18"/>
      <c r="Q641" s="37">
        <f t="shared" ref="Q641:Q704" si="136">1/M641-(G641/100-(((E641/E521)^(1/10))-1))</f>
        <v>0.14821085527765071</v>
      </c>
      <c r="R641" s="15">
        <f t="shared" si="132"/>
        <v>1.0054976084420746</v>
      </c>
      <c r="S641" s="15">
        <f t="shared" si="133"/>
        <v>6.3769560547159347</v>
      </c>
      <c r="T641" s="21">
        <f t="shared" si="123"/>
        <v>0.11444129250825585</v>
      </c>
      <c r="U641" s="21">
        <f t="shared" si="124"/>
        <v>7.2371361516544885E-2</v>
      </c>
      <c r="V641" s="21">
        <f t="shared" si="125"/>
        <v>4.2069930991710969E-2</v>
      </c>
      <c r="Y641" s="36"/>
      <c r="Z641" s="36"/>
    </row>
    <row r="642" spans="1:26" x14ac:dyDescent="0.25">
      <c r="A642" s="12">
        <v>1923.1</v>
      </c>
      <c r="B642" s="13">
        <v>8.0299999999999994</v>
      </c>
      <c r="C642" s="14">
        <v>0.52669999999999995</v>
      </c>
      <c r="D642" s="13">
        <v>0.93169999999999997</v>
      </c>
      <c r="E642" s="13">
        <v>17.3</v>
      </c>
      <c r="F642" s="14">
        <f t="shared" si="129"/>
        <v>1923.7916666666188</v>
      </c>
      <c r="G642" s="15">
        <f>G633*3/12+G645*9/12</f>
        <v>4.1349999999999998</v>
      </c>
      <c r="H642" s="14">
        <f t="shared" si="126"/>
        <v>141.4301156069364</v>
      </c>
      <c r="I642" s="14">
        <f t="shared" si="127"/>
        <v>9.2766179190751448</v>
      </c>
      <c r="J642" s="16">
        <f t="shared" si="130"/>
        <v>2262.7220602163084</v>
      </c>
      <c r="K642" s="14">
        <f t="shared" si="131"/>
        <v>16.409768208092487</v>
      </c>
      <c r="L642" s="16">
        <f t="shared" si="128"/>
        <v>262.53775137030323</v>
      </c>
      <c r="M642" s="35">
        <f t="shared" si="134"/>
        <v>7.3174003956214762</v>
      </c>
      <c r="N642" s="17"/>
      <c r="O642" s="18">
        <f t="shared" si="135"/>
        <v>10.546507102779898</v>
      </c>
      <c r="P642" s="18"/>
      <c r="Q642" s="37">
        <f t="shared" si="136"/>
        <v>0.15165270760296168</v>
      </c>
      <c r="R642" s="15">
        <f t="shared" si="132"/>
        <v>1.005479136296801</v>
      </c>
      <c r="S642" s="15">
        <f t="shared" si="133"/>
        <v>6.3749503970579058</v>
      </c>
      <c r="T642" s="21">
        <f t="shared" ref="T642:T705" si="137">(($J762/$J642)^(1/10)-1)</f>
        <v>0.10519370076487333</v>
      </c>
      <c r="U642" s="21">
        <f t="shared" ref="U642:U705" si="138">(($S762/$S642)^(1/10)-1)</f>
        <v>7.2833150280132264E-2</v>
      </c>
      <c r="V642" s="21">
        <f t="shared" ref="V642:V705" si="139">T642-U642</f>
        <v>3.2360550484741069E-2</v>
      </c>
      <c r="Y642" s="36"/>
      <c r="Z642" s="36"/>
    </row>
    <row r="643" spans="1:26" x14ac:dyDescent="0.25">
      <c r="A643" s="12">
        <v>1923.11</v>
      </c>
      <c r="B643" s="13">
        <v>8.27</v>
      </c>
      <c r="C643" s="14">
        <v>0.52829999999999999</v>
      </c>
      <c r="D643" s="13">
        <v>0.95579999999999998</v>
      </c>
      <c r="E643" s="13">
        <v>17.3</v>
      </c>
      <c r="F643" s="14">
        <f t="shared" si="129"/>
        <v>1923.874999999952</v>
      </c>
      <c r="G643" s="15">
        <f>G633*2/12+G645*10/12</f>
        <v>4.1099999999999994</v>
      </c>
      <c r="H643" s="14">
        <f t="shared" si="126"/>
        <v>145.65716763005781</v>
      </c>
      <c r="I643" s="14">
        <f t="shared" si="127"/>
        <v>9.304798265895954</v>
      </c>
      <c r="J643" s="16">
        <f t="shared" si="130"/>
        <v>2342.7556384420795</v>
      </c>
      <c r="K643" s="14">
        <f t="shared" si="131"/>
        <v>16.834234682080929</v>
      </c>
      <c r="L643" s="16">
        <f t="shared" si="128"/>
        <v>270.76249567387424</v>
      </c>
      <c r="M643" s="35">
        <f t="shared" si="134"/>
        <v>7.5463279119162321</v>
      </c>
      <c r="N643" s="17"/>
      <c r="O643" s="18">
        <f t="shared" si="135"/>
        <v>10.878671811855506</v>
      </c>
      <c r="P643" s="18"/>
      <c r="Q643" s="37">
        <f t="shared" si="136"/>
        <v>0.14670636211495341</v>
      </c>
      <c r="R643" s="15">
        <f t="shared" si="132"/>
        <v>1.0054606679727343</v>
      </c>
      <c r="S643" s="15">
        <f t="shared" si="133"/>
        <v>6.4098796191687315</v>
      </c>
      <c r="T643" s="21">
        <f t="shared" si="137"/>
        <v>0.10440085308835823</v>
      </c>
      <c r="U643" s="21">
        <f t="shared" si="138"/>
        <v>7.2673785052318696E-2</v>
      </c>
      <c r="V643" s="21">
        <f t="shared" si="139"/>
        <v>3.172706803603953E-2</v>
      </c>
      <c r="Y643" s="36"/>
      <c r="Z643" s="36"/>
    </row>
    <row r="644" spans="1:26" x14ac:dyDescent="0.25">
      <c r="A644" s="12">
        <v>1923.12</v>
      </c>
      <c r="B644" s="13">
        <v>8.5500000000000007</v>
      </c>
      <c r="C644" s="14">
        <v>0.53</v>
      </c>
      <c r="D644" s="13">
        <v>0.98</v>
      </c>
      <c r="E644" s="13">
        <v>17.3</v>
      </c>
      <c r="F644" s="14">
        <f t="shared" si="129"/>
        <v>1923.9583333332853</v>
      </c>
      <c r="G644" s="15">
        <f>G633*1/12+G645*11/12</f>
        <v>4.085</v>
      </c>
      <c r="H644" s="14">
        <f t="shared" si="126"/>
        <v>150.58872832369943</v>
      </c>
      <c r="I644" s="14">
        <f t="shared" si="127"/>
        <v>9.3347398843930662</v>
      </c>
      <c r="J644" s="16">
        <f t="shared" si="130"/>
        <v>2434.5867492193838</v>
      </c>
      <c r="K644" s="14">
        <f t="shared" si="131"/>
        <v>17.260462427745669</v>
      </c>
      <c r="L644" s="16">
        <f t="shared" si="128"/>
        <v>279.05204844853762</v>
      </c>
      <c r="M644" s="35">
        <f t="shared" si="134"/>
        <v>7.8097391449387441</v>
      </c>
      <c r="N644" s="17"/>
      <c r="O644" s="18">
        <f t="shared" si="135"/>
        <v>11.258350617018134</v>
      </c>
      <c r="P644" s="18"/>
      <c r="Q644" s="37">
        <f t="shared" si="136"/>
        <v>0.14353740233689566</v>
      </c>
      <c r="R644" s="15">
        <f t="shared" si="132"/>
        <v>1.0054422034769896</v>
      </c>
      <c r="S644" s="15">
        <f t="shared" si="133"/>
        <v>6.4448818435142083</v>
      </c>
      <c r="T644" s="21">
        <f t="shared" si="137"/>
        <v>0.10268626500295097</v>
      </c>
      <c r="U644" s="21">
        <f t="shared" si="138"/>
        <v>7.2515111782604169E-2</v>
      </c>
      <c r="V644" s="21">
        <f t="shared" si="139"/>
        <v>3.0171153220346802E-2</v>
      </c>
      <c r="Y644" s="36"/>
      <c r="Z644" s="36"/>
    </row>
    <row r="645" spans="1:26" x14ac:dyDescent="0.25">
      <c r="A645" s="12">
        <v>1924.01</v>
      </c>
      <c r="B645" s="13">
        <v>8.83</v>
      </c>
      <c r="C645" s="14">
        <v>0.53169999999999995</v>
      </c>
      <c r="D645" s="13">
        <v>0.9758</v>
      </c>
      <c r="E645" s="13">
        <v>17.3</v>
      </c>
      <c r="F645" s="14">
        <f t="shared" si="129"/>
        <v>1924.0416666666185</v>
      </c>
      <c r="G645" s="15">
        <v>4.0599999999999996</v>
      </c>
      <c r="H645" s="14">
        <f t="shared" si="126"/>
        <v>155.52028901734104</v>
      </c>
      <c r="I645" s="14">
        <f t="shared" si="127"/>
        <v>9.3646815028901731</v>
      </c>
      <c r="J645" s="16">
        <f t="shared" si="130"/>
        <v>2526.932570388361</v>
      </c>
      <c r="K645" s="14">
        <f t="shared" si="131"/>
        <v>17.186489017341042</v>
      </c>
      <c r="L645" s="16">
        <f t="shared" si="128"/>
        <v>279.25037397338201</v>
      </c>
      <c r="M645" s="35">
        <f t="shared" si="134"/>
        <v>8.0722494460373788</v>
      </c>
      <c r="N645" s="17"/>
      <c r="O645" s="18">
        <f t="shared" si="135"/>
        <v>11.633992739691031</v>
      </c>
      <c r="P645" s="18"/>
      <c r="Q645" s="37">
        <f t="shared" si="136"/>
        <v>0.13962335892935632</v>
      </c>
      <c r="R645" s="15">
        <f t="shared" si="132"/>
        <v>1.0047430787771652</v>
      </c>
      <c r="S645" s="15">
        <f t="shared" si="133"/>
        <v>6.4799562018917687</v>
      </c>
      <c r="T645" s="21">
        <f t="shared" si="137"/>
        <v>0.10509792838807575</v>
      </c>
      <c r="U645" s="21">
        <f t="shared" si="138"/>
        <v>7.2357129894484284E-2</v>
      </c>
      <c r="V645" s="21">
        <f t="shared" si="139"/>
        <v>3.2740798493591461E-2</v>
      </c>
      <c r="Y645" s="36"/>
      <c r="Z645" s="36"/>
    </row>
    <row r="646" spans="1:26" x14ac:dyDescent="0.25">
      <c r="A646" s="12">
        <v>1924.02</v>
      </c>
      <c r="B646" s="13">
        <v>8.8699999999999992</v>
      </c>
      <c r="C646" s="14">
        <v>0.5333</v>
      </c>
      <c r="D646" s="13">
        <v>0.97170000000000001</v>
      </c>
      <c r="E646" s="13">
        <v>17.2</v>
      </c>
      <c r="F646" s="14">
        <f t="shared" si="129"/>
        <v>1924.1249999999518</v>
      </c>
      <c r="G646" s="15">
        <f>G645*11/12+G657*1/12</f>
        <v>4.043333333333333</v>
      </c>
      <c r="H646" s="14">
        <f t="shared" si="126"/>
        <v>157.13308139534885</v>
      </c>
      <c r="I646" s="14">
        <f t="shared" si="127"/>
        <v>9.4474715116279082</v>
      </c>
      <c r="J646" s="16">
        <f t="shared" si="130"/>
        <v>2565.9296979236938</v>
      </c>
      <c r="K646" s="14">
        <f t="shared" si="131"/>
        <v>17.213778488372096</v>
      </c>
      <c r="L646" s="16">
        <f t="shared" si="128"/>
        <v>281.09513951211426</v>
      </c>
      <c r="M646" s="35">
        <f t="shared" si="134"/>
        <v>8.162066220850356</v>
      </c>
      <c r="N646" s="17"/>
      <c r="O646" s="18">
        <f t="shared" si="135"/>
        <v>11.760979709538772</v>
      </c>
      <c r="P646" s="18"/>
      <c r="Q646" s="37">
        <f t="shared" si="136"/>
        <v>0.13887619650281113</v>
      </c>
      <c r="R646" s="15">
        <f t="shared" si="132"/>
        <v>1.0047302452630666</v>
      </c>
      <c r="S646" s="15">
        <f t="shared" si="133"/>
        <v>6.5485440001219564</v>
      </c>
      <c r="T646" s="21">
        <f t="shared" si="137"/>
        <v>0.11083473751217987</v>
      </c>
      <c r="U646" s="21">
        <f t="shared" si="138"/>
        <v>7.0948723075598297E-2</v>
      </c>
      <c r="V646" s="21">
        <f t="shared" si="139"/>
        <v>3.9886014436581574E-2</v>
      </c>
      <c r="Y646" s="36"/>
      <c r="Z646" s="36"/>
    </row>
    <row r="647" spans="1:26" x14ac:dyDescent="0.25">
      <c r="A647" s="12">
        <v>1924.03</v>
      </c>
      <c r="B647" s="13">
        <v>8.6999999999999993</v>
      </c>
      <c r="C647" s="14">
        <v>0.53500000000000003</v>
      </c>
      <c r="D647" s="13">
        <v>0.96750000000000003</v>
      </c>
      <c r="E647" s="13">
        <v>17.100000000000001</v>
      </c>
      <c r="F647" s="14">
        <f t="shared" si="129"/>
        <v>1924.2083333332851</v>
      </c>
      <c r="G647" s="15">
        <f>G645*10/12+G657*2/12</f>
        <v>4.0266666666666664</v>
      </c>
      <c r="H647" s="14">
        <f t="shared" si="126"/>
        <v>155.02280701754387</v>
      </c>
      <c r="I647" s="14">
        <f t="shared" si="127"/>
        <v>9.533011695906433</v>
      </c>
      <c r="J647" s="16">
        <f t="shared" si="130"/>
        <v>2544.4422056123167</v>
      </c>
      <c r="K647" s="14">
        <f t="shared" si="131"/>
        <v>17.239605263157898</v>
      </c>
      <c r="L647" s="16">
        <f t="shared" si="128"/>
        <v>282.95952114136975</v>
      </c>
      <c r="M647" s="35">
        <f t="shared" si="134"/>
        <v>8.0580770441160912</v>
      </c>
      <c r="N647" s="17"/>
      <c r="O647" s="18">
        <f t="shared" si="135"/>
        <v>11.610015219838775</v>
      </c>
      <c r="P647" s="18"/>
      <c r="Q647" s="37">
        <f t="shared" si="136"/>
        <v>0.14000792613364049</v>
      </c>
      <c r="R647" s="15">
        <f t="shared" si="132"/>
        <v>1.004717412888221</v>
      </c>
      <c r="S647" s="15">
        <f t="shared" si="133"/>
        <v>6.617996945787513</v>
      </c>
      <c r="T647" s="21">
        <f t="shared" si="137"/>
        <v>0.10631629825857303</v>
      </c>
      <c r="U647" s="21">
        <f t="shared" si="138"/>
        <v>7.0345310103740788E-2</v>
      </c>
      <c r="V647" s="21">
        <f t="shared" si="139"/>
        <v>3.597098815483224E-2</v>
      </c>
      <c r="Y647" s="36"/>
      <c r="Z647" s="36"/>
    </row>
    <row r="648" spans="1:26" x14ac:dyDescent="0.25">
      <c r="A648" s="12">
        <v>1924.04</v>
      </c>
      <c r="B648" s="13">
        <v>8.5</v>
      </c>
      <c r="C648" s="14">
        <v>0.53669999999999995</v>
      </c>
      <c r="D648" s="13">
        <v>0.96330000000000005</v>
      </c>
      <c r="E648" s="13">
        <v>17</v>
      </c>
      <c r="F648" s="14">
        <f t="shared" si="129"/>
        <v>1924.2916666666183</v>
      </c>
      <c r="G648" s="15">
        <f>G645*9/12+G657*3/12</f>
        <v>4.01</v>
      </c>
      <c r="H648" s="14">
        <f t="shared" si="126"/>
        <v>152.35000000000002</v>
      </c>
      <c r="I648" s="14">
        <f t="shared" si="127"/>
        <v>9.6195582352941198</v>
      </c>
      <c r="J648" s="16">
        <f t="shared" si="130"/>
        <v>2513.729936602414</v>
      </c>
      <c r="K648" s="14">
        <f t="shared" si="131"/>
        <v>17.265735882352946</v>
      </c>
      <c r="L648" s="16">
        <f t="shared" si="128"/>
        <v>284.87953505048301</v>
      </c>
      <c r="M648" s="35">
        <f t="shared" si="134"/>
        <v>7.9236203483279777</v>
      </c>
      <c r="N648" s="17"/>
      <c r="O648" s="18">
        <f t="shared" si="135"/>
        <v>11.416959092815105</v>
      </c>
      <c r="P648" s="18"/>
      <c r="Q648" s="37">
        <f t="shared" si="136"/>
        <v>0.14273334858362086</v>
      </c>
      <c r="R648" s="15">
        <f t="shared" si="132"/>
        <v>1.0047045816540427</v>
      </c>
      <c r="S648" s="15">
        <f t="shared" si="133"/>
        <v>6.6883298096965653</v>
      </c>
      <c r="T648" s="21">
        <f t="shared" si="137"/>
        <v>0.10987792776965311</v>
      </c>
      <c r="U648" s="21">
        <f t="shared" si="138"/>
        <v>6.9737831549172569E-2</v>
      </c>
      <c r="V648" s="21">
        <f t="shared" si="139"/>
        <v>4.0140096220480537E-2</v>
      </c>
      <c r="Y648" s="36"/>
      <c r="Z648" s="36"/>
    </row>
    <row r="649" spans="1:26" x14ac:dyDescent="0.25">
      <c r="A649" s="12">
        <v>1924.05</v>
      </c>
      <c r="B649" s="13">
        <v>8.4700000000000006</v>
      </c>
      <c r="C649" s="14">
        <v>0.5383</v>
      </c>
      <c r="D649" s="13">
        <v>0.95920000000000005</v>
      </c>
      <c r="E649" s="13">
        <v>17</v>
      </c>
      <c r="F649" s="14">
        <f t="shared" si="129"/>
        <v>1924.3749999999516</v>
      </c>
      <c r="G649" s="15">
        <f>G645*8/12+G657*4/12</f>
        <v>3.9933333333333332</v>
      </c>
      <c r="H649" s="14">
        <f t="shared" si="126"/>
        <v>151.8122941176471</v>
      </c>
      <c r="I649" s="14">
        <f t="shared" si="127"/>
        <v>9.6482358823529424</v>
      </c>
      <c r="J649" s="16">
        <f t="shared" si="130"/>
        <v>2518.1240351092397</v>
      </c>
      <c r="K649" s="14">
        <f t="shared" si="131"/>
        <v>17.19224941176471</v>
      </c>
      <c r="L649" s="16">
        <f t="shared" si="128"/>
        <v>285.16937124873471</v>
      </c>
      <c r="M649" s="35">
        <f t="shared" si="134"/>
        <v>7.8996983306652888</v>
      </c>
      <c r="N649" s="17"/>
      <c r="O649" s="18">
        <f t="shared" si="135"/>
        <v>11.383531722775825</v>
      </c>
      <c r="P649" s="18"/>
      <c r="Q649" s="37">
        <f t="shared" si="136"/>
        <v>0.14221000739146017</v>
      </c>
      <c r="R649" s="15">
        <f t="shared" si="132"/>
        <v>1.0046917515619485</v>
      </c>
      <c r="S649" s="15">
        <f t="shared" si="133"/>
        <v>6.7197956034154513</v>
      </c>
      <c r="T649" s="21">
        <f t="shared" si="137"/>
        <v>9.8266073395384179E-2</v>
      </c>
      <c r="U649" s="21">
        <f t="shared" si="138"/>
        <v>6.9757192900352871E-2</v>
      </c>
      <c r="V649" s="21">
        <f t="shared" si="139"/>
        <v>2.8508880495031308E-2</v>
      </c>
      <c r="Y649" s="36"/>
      <c r="Z649" s="36"/>
    </row>
    <row r="650" spans="1:26" x14ac:dyDescent="0.25">
      <c r="A650" s="12">
        <v>1924.06</v>
      </c>
      <c r="B650" s="13">
        <v>8.6300000000000008</v>
      </c>
      <c r="C650" s="14">
        <v>0.54</v>
      </c>
      <c r="D650" s="13">
        <v>0.95499999999999996</v>
      </c>
      <c r="E650" s="13">
        <v>17</v>
      </c>
      <c r="F650" s="14">
        <f t="shared" si="129"/>
        <v>1924.4583333332848</v>
      </c>
      <c r="G650" s="15">
        <f>G645*7/12+G657*5/12</f>
        <v>3.9766666666666666</v>
      </c>
      <c r="H650" s="14">
        <f t="shared" ref="H650:H713" si="140">B650*$E$1839/E650</f>
        <v>154.68005882352944</v>
      </c>
      <c r="I650" s="14">
        <f t="shared" ref="I650:I713" si="141">C650*$E$1839/E650</f>
        <v>9.6787058823529435</v>
      </c>
      <c r="J650" s="16">
        <f t="shared" si="130"/>
        <v>2579.0703665375031</v>
      </c>
      <c r="K650" s="14">
        <f t="shared" si="131"/>
        <v>17.116970588235297</v>
      </c>
      <c r="L650" s="16">
        <f t="shared" ref="L650:L713" si="142">K650*(J650/H650)</f>
        <v>285.40118192854175</v>
      </c>
      <c r="M650" s="35">
        <f t="shared" si="134"/>
        <v>8.0516769463966451</v>
      </c>
      <c r="N650" s="17"/>
      <c r="O650" s="18">
        <f t="shared" si="135"/>
        <v>11.603299337130547</v>
      </c>
      <c r="P650" s="18"/>
      <c r="Q650" s="37">
        <f t="shared" si="136"/>
        <v>0.13998729179276168</v>
      </c>
      <c r="R650" s="15">
        <f t="shared" si="132"/>
        <v>1.0046789226133559</v>
      </c>
      <c r="S650" s="15">
        <f t="shared" si="133"/>
        <v>6.7513232149337501</v>
      </c>
      <c r="T650" s="21">
        <f t="shared" si="137"/>
        <v>9.6672880962743735E-2</v>
      </c>
      <c r="U650" s="21">
        <f t="shared" si="138"/>
        <v>6.8974774421313834E-2</v>
      </c>
      <c r="V650" s="21">
        <f t="shared" si="139"/>
        <v>2.7698106541429901E-2</v>
      </c>
      <c r="Y650" s="36"/>
      <c r="Z650" s="36"/>
    </row>
    <row r="651" spans="1:26" x14ac:dyDescent="0.25">
      <c r="A651" s="12">
        <v>1924.07</v>
      </c>
      <c r="B651" s="13">
        <v>9.0299999999999994</v>
      </c>
      <c r="C651" s="14">
        <v>0.54169999999999996</v>
      </c>
      <c r="D651" s="13">
        <v>0.95079999999999998</v>
      </c>
      <c r="E651" s="13">
        <v>17.100000000000001</v>
      </c>
      <c r="F651" s="14">
        <f t="shared" ref="F651:F714" si="143">F650+1/12</f>
        <v>1924.5416666666181</v>
      </c>
      <c r="G651" s="15">
        <f>G645*6/12+G657*6/12</f>
        <v>3.96</v>
      </c>
      <c r="H651" s="14">
        <f t="shared" si="140"/>
        <v>160.90298245614036</v>
      </c>
      <c r="I651" s="14">
        <f t="shared" si="141"/>
        <v>9.6523970760233908</v>
      </c>
      <c r="J651" s="16">
        <f t="shared" ref="J651:J714" si="144">J650*((H651+(I651/12))/H650)</f>
        <v>2696.2404508867203</v>
      </c>
      <c r="K651" s="14">
        <f t="shared" ref="K651:K714" si="145">D651*$E$1839/E651</f>
        <v>16.942032748538011</v>
      </c>
      <c r="L651" s="16">
        <f t="shared" si="142"/>
        <v>283.89650284641118</v>
      </c>
      <c r="M651" s="35">
        <f t="shared" si="134"/>
        <v>8.3777121399718322</v>
      </c>
      <c r="N651" s="17"/>
      <c r="O651" s="18">
        <f t="shared" si="135"/>
        <v>12.071823287457516</v>
      </c>
      <c r="P651" s="18"/>
      <c r="Q651" s="37">
        <f t="shared" si="136"/>
        <v>0.13487887811364768</v>
      </c>
      <c r="R651" s="15">
        <f t="shared" ref="R651:R714" si="146">((G651/G652+G651/1200+((1+G652/1200)^(-119))*(1-G651/G652)))</f>
        <v>1.0046660948096857</v>
      </c>
      <c r="S651" s="15">
        <f t="shared" ref="S651:S714" si="147">S650*R650*E650/E651</f>
        <v>6.7432459809649723</v>
      </c>
      <c r="T651" s="21">
        <f t="shared" si="137"/>
        <v>8.6960988830153019E-2</v>
      </c>
      <c r="U651" s="21">
        <f t="shared" si="138"/>
        <v>6.9619791761140082E-2</v>
      </c>
      <c r="V651" s="21">
        <f t="shared" si="139"/>
        <v>1.7341197069012937E-2</v>
      </c>
      <c r="Y651" s="36"/>
      <c r="Z651" s="36"/>
    </row>
    <row r="652" spans="1:26" x14ac:dyDescent="0.25">
      <c r="A652" s="12">
        <v>1924.08</v>
      </c>
      <c r="B652" s="13">
        <v>9.34</v>
      </c>
      <c r="C652" s="14">
        <v>0.54330000000000001</v>
      </c>
      <c r="D652" s="13">
        <v>0.94669999999999999</v>
      </c>
      <c r="E652" s="13">
        <v>17</v>
      </c>
      <c r="F652" s="14">
        <f t="shared" si="143"/>
        <v>1924.6249999999513</v>
      </c>
      <c r="G652" s="15">
        <f>G645*5/12+G657*7/12</f>
        <v>3.9433333333333329</v>
      </c>
      <c r="H652" s="14">
        <f t="shared" si="140"/>
        <v>167.40576470588238</v>
      </c>
      <c r="I652" s="14">
        <f t="shared" si="141"/>
        <v>9.7378535294117654</v>
      </c>
      <c r="J652" s="16">
        <f t="shared" si="144"/>
        <v>2818.8051818813065</v>
      </c>
      <c r="K652" s="14">
        <f t="shared" si="145"/>
        <v>16.968205294117649</v>
      </c>
      <c r="L652" s="16">
        <f t="shared" si="142"/>
        <v>285.71336891724116</v>
      </c>
      <c r="M652" s="35">
        <f t="shared" si="134"/>
        <v>8.7174183085483286</v>
      </c>
      <c r="N652" s="17"/>
      <c r="O652" s="18">
        <f t="shared" si="135"/>
        <v>12.559042780803463</v>
      </c>
      <c r="P652" s="18"/>
      <c r="Q652" s="37">
        <f t="shared" si="136"/>
        <v>0.12768930742272613</v>
      </c>
      <c r="R652" s="15">
        <f t="shared" si="146"/>
        <v>1.0046532681523594</v>
      </c>
      <c r="S652" s="15">
        <f t="shared" si="147"/>
        <v>6.8145618448962297</v>
      </c>
      <c r="T652" s="21">
        <f t="shared" si="137"/>
        <v>7.8275524532663177E-2</v>
      </c>
      <c r="U652" s="21">
        <f t="shared" si="138"/>
        <v>6.9009742832124354E-2</v>
      </c>
      <c r="V652" s="21">
        <f t="shared" si="139"/>
        <v>9.2657817005388221E-3</v>
      </c>
      <c r="Y652" s="36"/>
      <c r="Z652" s="36"/>
    </row>
    <row r="653" spans="1:26" x14ac:dyDescent="0.25">
      <c r="A653" s="12">
        <v>1924.09</v>
      </c>
      <c r="B653" s="13">
        <v>9.25</v>
      </c>
      <c r="C653" s="14">
        <v>0.54500000000000004</v>
      </c>
      <c r="D653" s="13">
        <v>0.9425</v>
      </c>
      <c r="E653" s="13">
        <v>17.100000000000001</v>
      </c>
      <c r="F653" s="14">
        <f t="shared" si="143"/>
        <v>1924.7083333332846</v>
      </c>
      <c r="G653" s="15">
        <f>G645*4/12+G657*8/12</f>
        <v>3.9266666666666667</v>
      </c>
      <c r="H653" s="14">
        <f t="shared" si="140"/>
        <v>164.82309941520469</v>
      </c>
      <c r="I653" s="14">
        <f t="shared" si="141"/>
        <v>9.7111988304093568</v>
      </c>
      <c r="J653" s="16">
        <f t="shared" si="144"/>
        <v>2788.9444090792267</v>
      </c>
      <c r="K653" s="14">
        <f t="shared" si="145"/>
        <v>16.794137426900587</v>
      </c>
      <c r="L653" s="16">
        <f t="shared" si="142"/>
        <v>284.17082222239685</v>
      </c>
      <c r="M653" s="35">
        <f t="shared" si="134"/>
        <v>8.5816703752090522</v>
      </c>
      <c r="N653" s="17"/>
      <c r="O653" s="18">
        <f t="shared" si="135"/>
        <v>12.362730876100681</v>
      </c>
      <c r="P653" s="18"/>
      <c r="Q653" s="37">
        <f t="shared" si="136"/>
        <v>0.13028797514421842</v>
      </c>
      <c r="R653" s="15">
        <f t="shared" si="146"/>
        <v>1.0046404426428017</v>
      </c>
      <c r="S653" s="15">
        <f t="shared" si="147"/>
        <v>6.8062351511417116</v>
      </c>
      <c r="T653" s="21">
        <f t="shared" si="137"/>
        <v>7.5642651751946177E-2</v>
      </c>
      <c r="U653" s="21">
        <f t="shared" si="138"/>
        <v>6.8069763845179265E-2</v>
      </c>
      <c r="V653" s="21">
        <f t="shared" si="139"/>
        <v>7.5728879067669119E-3</v>
      </c>
      <c r="Y653" s="36"/>
      <c r="Z653" s="36"/>
    </row>
    <row r="654" spans="1:26" x14ac:dyDescent="0.25">
      <c r="A654" s="12">
        <v>1924.1</v>
      </c>
      <c r="B654" s="13">
        <v>9.1300000000000008</v>
      </c>
      <c r="C654" s="14">
        <v>0.54669999999999996</v>
      </c>
      <c r="D654" s="13">
        <v>0.93830000000000002</v>
      </c>
      <c r="E654" s="13">
        <v>17.2</v>
      </c>
      <c r="F654" s="14">
        <f t="shared" si="143"/>
        <v>1924.7916666666179</v>
      </c>
      <c r="G654" s="15">
        <f>G645*3/12+G657*9/12</f>
        <v>3.91</v>
      </c>
      <c r="H654" s="14">
        <f t="shared" si="140"/>
        <v>161.73901162790702</v>
      </c>
      <c r="I654" s="14">
        <f t="shared" si="141"/>
        <v>9.684854069767443</v>
      </c>
      <c r="J654" s="16">
        <f t="shared" si="144"/>
        <v>2750.4153874808821</v>
      </c>
      <c r="K654" s="14">
        <f t="shared" si="145"/>
        <v>16.622093604651166</v>
      </c>
      <c r="L654" s="16">
        <f t="shared" si="142"/>
        <v>282.66317174954122</v>
      </c>
      <c r="M654" s="35">
        <f t="shared" si="134"/>
        <v>8.4194910358724222</v>
      </c>
      <c r="N654" s="17"/>
      <c r="O654" s="18">
        <f t="shared" si="135"/>
        <v>12.130082536261678</v>
      </c>
      <c r="P654" s="18"/>
      <c r="Q654" s="37">
        <f t="shared" si="136"/>
        <v>0.13435201723474421</v>
      </c>
      <c r="R654" s="15">
        <f t="shared" si="146"/>
        <v>1.0046276182824381</v>
      </c>
      <c r="S654" s="15">
        <f t="shared" si="147"/>
        <v>6.7980643327939259</v>
      </c>
      <c r="T654" s="21">
        <f t="shared" si="137"/>
        <v>7.9231455131178574E-2</v>
      </c>
      <c r="U654" s="21">
        <f t="shared" si="138"/>
        <v>6.9497356889955952E-2</v>
      </c>
      <c r="V654" s="21">
        <f t="shared" si="139"/>
        <v>9.7340982412226218E-3</v>
      </c>
      <c r="Y654" s="36"/>
      <c r="Z654" s="36"/>
    </row>
    <row r="655" spans="1:26" x14ac:dyDescent="0.25">
      <c r="A655" s="12">
        <v>1924.11</v>
      </c>
      <c r="B655" s="13">
        <v>9.64</v>
      </c>
      <c r="C655" s="14">
        <v>0.54830000000000001</v>
      </c>
      <c r="D655" s="13">
        <v>0.93420000000000003</v>
      </c>
      <c r="E655" s="13">
        <v>17.2</v>
      </c>
      <c r="F655" s="14">
        <f t="shared" si="143"/>
        <v>1924.8749999999511</v>
      </c>
      <c r="G655" s="15">
        <f>G645*2/12+G657*10/12</f>
        <v>3.8933333333333335</v>
      </c>
      <c r="H655" s="14">
        <f t="shared" si="140"/>
        <v>170.7737209302326</v>
      </c>
      <c r="I655" s="14">
        <f t="shared" si="141"/>
        <v>9.7131982558139569</v>
      </c>
      <c r="J655" s="16">
        <f t="shared" si="144"/>
        <v>2917.81767780891</v>
      </c>
      <c r="K655" s="14">
        <f t="shared" si="145"/>
        <v>16.549461627906979</v>
      </c>
      <c r="L655" s="16">
        <f t="shared" si="142"/>
        <v>282.76195794700038</v>
      </c>
      <c r="M655" s="35">
        <f t="shared" si="134"/>
        <v>8.8883273612509708</v>
      </c>
      <c r="N655" s="17"/>
      <c r="O655" s="18">
        <f t="shared" si="135"/>
        <v>12.803950814956561</v>
      </c>
      <c r="P655" s="18"/>
      <c r="Q655" s="37">
        <f t="shared" si="136"/>
        <v>0.12721517587619613</v>
      </c>
      <c r="R655" s="15">
        <f t="shared" si="146"/>
        <v>1.004614795072696</v>
      </c>
      <c r="S655" s="15">
        <f t="shared" si="147"/>
        <v>6.8295231795855535</v>
      </c>
      <c r="T655" s="21">
        <f t="shared" si="137"/>
        <v>7.6270500110678929E-2</v>
      </c>
      <c r="U655" s="21">
        <f t="shared" si="138"/>
        <v>6.9512243898488091E-2</v>
      </c>
      <c r="V655" s="21">
        <f t="shared" si="139"/>
        <v>6.7582562121908385E-3</v>
      </c>
      <c r="Y655" s="36"/>
      <c r="Z655" s="36"/>
    </row>
    <row r="656" spans="1:26" x14ac:dyDescent="0.25">
      <c r="A656" s="12">
        <v>1924.12</v>
      </c>
      <c r="B656" s="13">
        <v>10.16</v>
      </c>
      <c r="C656" s="14">
        <v>0.55000000000000004</v>
      </c>
      <c r="D656" s="13">
        <v>0.93</v>
      </c>
      <c r="E656" s="13">
        <v>17.3</v>
      </c>
      <c r="F656" s="14">
        <f t="shared" si="143"/>
        <v>1924.9583333332844</v>
      </c>
      <c r="G656" s="15">
        <f>G645*1/12+G657*11/12</f>
        <v>3.8766666666666669</v>
      </c>
      <c r="H656" s="14">
        <f t="shared" si="140"/>
        <v>178.94520231213875</v>
      </c>
      <c r="I656" s="14">
        <f t="shared" si="141"/>
        <v>9.6869942196531813</v>
      </c>
      <c r="J656" s="16">
        <f t="shared" si="144"/>
        <v>3071.2271110766119</v>
      </c>
      <c r="K656" s="14">
        <f t="shared" si="145"/>
        <v>16.379826589595378</v>
      </c>
      <c r="L656" s="16">
        <f t="shared" si="142"/>
        <v>281.12610367138279</v>
      </c>
      <c r="M656" s="35">
        <f t="shared" si="134"/>
        <v>9.3106396804163758</v>
      </c>
      <c r="N656" s="17"/>
      <c r="O656" s="18">
        <f t="shared" si="135"/>
        <v>13.408391594348091</v>
      </c>
      <c r="P656" s="18"/>
      <c r="Q656" s="37">
        <f t="shared" si="136"/>
        <v>0.123928919192219</v>
      </c>
      <c r="R656" s="15">
        <f t="shared" si="146"/>
        <v>1.0046019730150058</v>
      </c>
      <c r="S656" s="15">
        <f t="shared" si="147"/>
        <v>6.8213808385815815</v>
      </c>
      <c r="T656" s="21">
        <f t="shared" si="137"/>
        <v>7.2696321943440223E-2</v>
      </c>
      <c r="U656" s="21">
        <f t="shared" si="138"/>
        <v>7.0942531993489544E-2</v>
      </c>
      <c r="V656" s="21">
        <f t="shared" si="139"/>
        <v>1.7537899499506793E-3</v>
      </c>
      <c r="Y656" s="36"/>
      <c r="Z656" s="36"/>
    </row>
    <row r="657" spans="1:26" x14ac:dyDescent="0.25">
      <c r="A657" s="12">
        <v>1925.01</v>
      </c>
      <c r="B657" s="13">
        <v>10.58</v>
      </c>
      <c r="C657" s="14">
        <v>0.55420000000000003</v>
      </c>
      <c r="D657" s="13">
        <v>0.95669999999999999</v>
      </c>
      <c r="E657" s="13">
        <v>17.3</v>
      </c>
      <c r="F657" s="14">
        <f t="shared" si="143"/>
        <v>1925.0416666666176</v>
      </c>
      <c r="G657" s="15">
        <v>3.86</v>
      </c>
      <c r="H657" s="14">
        <f t="shared" si="140"/>
        <v>186.34254335260118</v>
      </c>
      <c r="I657" s="14">
        <f t="shared" si="141"/>
        <v>9.7609676300578059</v>
      </c>
      <c r="J657" s="16">
        <f t="shared" si="144"/>
        <v>3212.1478681696631</v>
      </c>
      <c r="K657" s="14">
        <f t="shared" si="145"/>
        <v>16.850086127167632</v>
      </c>
      <c r="L657" s="16">
        <f t="shared" si="142"/>
        <v>290.45953359904695</v>
      </c>
      <c r="M657" s="35">
        <f t="shared" si="134"/>
        <v>9.6926188522549968</v>
      </c>
      <c r="N657" s="17"/>
      <c r="O657" s="18">
        <f t="shared" si="135"/>
        <v>13.953065695481378</v>
      </c>
      <c r="P657" s="18"/>
      <c r="Q657" s="37">
        <f t="shared" si="136"/>
        <v>0.11986287085323862</v>
      </c>
      <c r="R657" s="15">
        <f t="shared" si="146"/>
        <v>1.0044518074010109</v>
      </c>
      <c r="S657" s="15">
        <f t="shared" si="147"/>
        <v>6.8527726491258116</v>
      </c>
      <c r="T657" s="21">
        <f t="shared" si="137"/>
        <v>6.6744815695120252E-2</v>
      </c>
      <c r="U657" s="21">
        <f t="shared" si="138"/>
        <v>6.937049498737724E-2</v>
      </c>
      <c r="V657" s="21">
        <f t="shared" si="139"/>
        <v>-2.6256792922569883E-3</v>
      </c>
      <c r="Y657" s="36"/>
      <c r="Z657" s="36"/>
    </row>
    <row r="658" spans="1:26" x14ac:dyDescent="0.25">
      <c r="A658" s="12">
        <v>1925.02</v>
      </c>
      <c r="B658" s="13">
        <v>10.67</v>
      </c>
      <c r="C658" s="14">
        <v>0.55830000000000002</v>
      </c>
      <c r="D658" s="13">
        <v>0.98329999999999995</v>
      </c>
      <c r="E658" s="13">
        <v>17.2</v>
      </c>
      <c r="F658" s="14">
        <f t="shared" si="143"/>
        <v>1925.1249999999509</v>
      </c>
      <c r="G658" s="15">
        <f>G657*11/12+G669*1/12</f>
        <v>3.8450000000000002</v>
      </c>
      <c r="H658" s="14">
        <f t="shared" si="140"/>
        <v>189.02029069767445</v>
      </c>
      <c r="I658" s="14">
        <f t="shared" si="141"/>
        <v>9.8903494186046537</v>
      </c>
      <c r="J658" s="16">
        <f t="shared" si="144"/>
        <v>3272.5138960072118</v>
      </c>
      <c r="K658" s="14">
        <f t="shared" si="145"/>
        <v>17.419273837209303</v>
      </c>
      <c r="L658" s="16">
        <f t="shared" si="142"/>
        <v>301.58040430589415</v>
      </c>
      <c r="M658" s="35">
        <f t="shared" si="134"/>
        <v>9.8308047228195754</v>
      </c>
      <c r="N658" s="17"/>
      <c r="O658" s="18">
        <f t="shared" si="135"/>
        <v>14.143902484635948</v>
      </c>
      <c r="P658" s="18"/>
      <c r="Q658" s="37">
        <f t="shared" si="136"/>
        <v>0.11900102849113872</v>
      </c>
      <c r="R658" s="15">
        <f t="shared" si="146"/>
        <v>1.0044401732636803</v>
      </c>
      <c r="S658" s="15">
        <f t="shared" si="147"/>
        <v>6.9232989421524191</v>
      </c>
      <c r="T658" s="21">
        <f t="shared" si="137"/>
        <v>6.1161034514012336E-2</v>
      </c>
      <c r="U658" s="21">
        <f t="shared" si="138"/>
        <v>6.7849285998279107E-2</v>
      </c>
      <c r="V658" s="21">
        <f t="shared" si="139"/>
        <v>-6.6882514842667717E-3</v>
      </c>
      <c r="Y658" s="36"/>
      <c r="Z658" s="36"/>
    </row>
    <row r="659" spans="1:26" x14ac:dyDescent="0.25">
      <c r="A659" s="12">
        <v>1925.03</v>
      </c>
      <c r="B659" s="13">
        <v>10.39</v>
      </c>
      <c r="C659" s="14">
        <v>0.5625</v>
      </c>
      <c r="D659" s="13">
        <v>1.01</v>
      </c>
      <c r="E659" s="13">
        <v>17.3</v>
      </c>
      <c r="F659" s="14">
        <f t="shared" si="143"/>
        <v>1925.2083333332841</v>
      </c>
      <c r="G659" s="15">
        <f>G657*10/12+G669*2/12</f>
        <v>3.83</v>
      </c>
      <c r="H659" s="14">
        <f t="shared" si="140"/>
        <v>182.99612716763008</v>
      </c>
      <c r="I659" s="14">
        <f t="shared" si="141"/>
        <v>9.9071531791907521</v>
      </c>
      <c r="J659" s="16">
        <f t="shared" si="144"/>
        <v>3182.5109439588746</v>
      </c>
      <c r="K659" s="14">
        <f t="shared" si="145"/>
        <v>17.788843930635842</v>
      </c>
      <c r="L659" s="16">
        <f t="shared" si="142"/>
        <v>309.36824383045848</v>
      </c>
      <c r="M659" s="35">
        <f t="shared" si="134"/>
        <v>9.5185375388100297</v>
      </c>
      <c r="N659" s="17"/>
      <c r="O659" s="18">
        <f t="shared" si="135"/>
        <v>13.685923349947961</v>
      </c>
      <c r="P659" s="18"/>
      <c r="Q659" s="37">
        <f t="shared" si="136"/>
        <v>0.12416250134532485</v>
      </c>
      <c r="R659" s="15">
        <f t="shared" si="146"/>
        <v>1.0044285399691208</v>
      </c>
      <c r="S659" s="15">
        <f t="shared" si="147"/>
        <v>6.9138428283817035</v>
      </c>
      <c r="T659" s="21">
        <f t="shared" si="137"/>
        <v>5.7639446446891673E-2</v>
      </c>
      <c r="U659" s="21">
        <f t="shared" si="138"/>
        <v>6.8349938960863721E-2</v>
      </c>
      <c r="V659" s="21">
        <f t="shared" si="139"/>
        <v>-1.0710492513972047E-2</v>
      </c>
      <c r="Y659" s="36"/>
      <c r="Z659" s="36"/>
    </row>
    <row r="660" spans="1:26" x14ac:dyDescent="0.25">
      <c r="A660" s="12">
        <v>1925.04</v>
      </c>
      <c r="B660" s="13">
        <v>10.28</v>
      </c>
      <c r="C660" s="14">
        <v>0.56669999999999998</v>
      </c>
      <c r="D660" s="13">
        <v>1.0369999999999999</v>
      </c>
      <c r="E660" s="13">
        <v>17.2</v>
      </c>
      <c r="F660" s="14">
        <f t="shared" si="143"/>
        <v>1925.2916666666174</v>
      </c>
      <c r="G660" s="15">
        <f>G657*9/12+G669*3/12</f>
        <v>3.8149999999999999</v>
      </c>
      <c r="H660" s="14">
        <f t="shared" si="140"/>
        <v>182.11139534883722</v>
      </c>
      <c r="I660" s="14">
        <f t="shared" si="141"/>
        <v>10.039156395348838</v>
      </c>
      <c r="J660" s="16">
        <f t="shared" si="144"/>
        <v>3181.6738136502249</v>
      </c>
      <c r="K660" s="14">
        <f t="shared" si="145"/>
        <v>18.37057558139535</v>
      </c>
      <c r="L660" s="16">
        <f t="shared" si="142"/>
        <v>320.95289345868514</v>
      </c>
      <c r="M660" s="35">
        <f t="shared" si="134"/>
        <v>9.4765667879030673</v>
      </c>
      <c r="N660" s="17"/>
      <c r="O660" s="18">
        <f t="shared" si="135"/>
        <v>13.615545452014171</v>
      </c>
      <c r="P660" s="18"/>
      <c r="Q660" s="37">
        <f t="shared" si="136"/>
        <v>0.1231034037044843</v>
      </c>
      <c r="R660" s="15">
        <f t="shared" si="146"/>
        <v>1.0044169075182756</v>
      </c>
      <c r="S660" s="15">
        <f t="shared" si="147"/>
        <v>6.9848358312786178</v>
      </c>
      <c r="T660" s="21">
        <f t="shared" si="137"/>
        <v>6.4998290855300622E-2</v>
      </c>
      <c r="U660" s="21">
        <f t="shared" si="138"/>
        <v>6.6836389105776162E-2</v>
      </c>
      <c r="V660" s="21">
        <f t="shared" si="139"/>
        <v>-1.8380982504755394E-3</v>
      </c>
      <c r="Y660" s="36"/>
      <c r="Z660" s="36"/>
    </row>
    <row r="661" spans="1:26" x14ac:dyDescent="0.25">
      <c r="A661" s="12">
        <v>1925.05</v>
      </c>
      <c r="B661" s="13">
        <v>10.61</v>
      </c>
      <c r="C661" s="14">
        <v>0.57079999999999997</v>
      </c>
      <c r="D661" s="13">
        <v>1.0629999999999999</v>
      </c>
      <c r="E661" s="13">
        <v>17.3</v>
      </c>
      <c r="F661" s="14">
        <f t="shared" si="143"/>
        <v>1925.3749999999507</v>
      </c>
      <c r="G661" s="15">
        <f>G657*8/12+G669*4/12</f>
        <v>3.8</v>
      </c>
      <c r="H661" s="14">
        <f t="shared" si="140"/>
        <v>186.87092485549132</v>
      </c>
      <c r="I661" s="14">
        <f t="shared" si="141"/>
        <v>10.0533387283237</v>
      </c>
      <c r="J661" s="16">
        <f t="shared" si="144"/>
        <v>3279.464549974783</v>
      </c>
      <c r="K661" s="14">
        <f t="shared" si="145"/>
        <v>18.722317919075145</v>
      </c>
      <c r="L661" s="16">
        <f t="shared" si="142"/>
        <v>328.56463870152635</v>
      </c>
      <c r="M661" s="35">
        <f t="shared" si="134"/>
        <v>9.7290076940213286</v>
      </c>
      <c r="N661" s="17"/>
      <c r="O661" s="18">
        <f t="shared" si="135"/>
        <v>13.963817337114968</v>
      </c>
      <c r="P661" s="18"/>
      <c r="Q661" s="37">
        <f t="shared" si="136"/>
        <v>0.12007698527266283</v>
      </c>
      <c r="R661" s="15">
        <f t="shared" si="146"/>
        <v>1.0044052759120881</v>
      </c>
      <c r="S661" s="15">
        <f t="shared" si="147"/>
        <v>6.9751340999434834</v>
      </c>
      <c r="T661" s="21">
        <f t="shared" si="137"/>
        <v>7.0242150417554106E-2</v>
      </c>
      <c r="U661" s="21">
        <f t="shared" si="138"/>
        <v>6.7337090545177558E-2</v>
      </c>
      <c r="V661" s="21">
        <f t="shared" si="139"/>
        <v>2.9050598723765475E-3</v>
      </c>
      <c r="Y661" s="36"/>
      <c r="Z661" s="36"/>
    </row>
    <row r="662" spans="1:26" x14ac:dyDescent="0.25">
      <c r="A662" s="12">
        <v>1925.06</v>
      </c>
      <c r="B662" s="13">
        <v>10.8</v>
      </c>
      <c r="C662" s="14">
        <v>0.57499999999999996</v>
      </c>
      <c r="D662" s="13">
        <v>1.0900000000000001</v>
      </c>
      <c r="E662" s="13">
        <v>17.5</v>
      </c>
      <c r="F662" s="14">
        <f t="shared" si="143"/>
        <v>1925.4583333332839</v>
      </c>
      <c r="G662" s="15">
        <f>G657*7/12+G669*5/12</f>
        <v>3.7850000000000001</v>
      </c>
      <c r="H662" s="14">
        <f t="shared" si="140"/>
        <v>188.04342857142862</v>
      </c>
      <c r="I662" s="14">
        <f t="shared" si="141"/>
        <v>10.011571428571429</v>
      </c>
      <c r="J662" s="16">
        <f t="shared" si="144"/>
        <v>3314.6826227809961</v>
      </c>
      <c r="K662" s="14">
        <f t="shared" si="145"/>
        <v>18.978457142857145</v>
      </c>
      <c r="L662" s="16">
        <f t="shared" si="142"/>
        <v>334.53741285474865</v>
      </c>
      <c r="M662" s="35">
        <f t="shared" si="134"/>
        <v>9.7963861804506109</v>
      </c>
      <c r="N662" s="17"/>
      <c r="O662" s="18">
        <f t="shared" si="135"/>
        <v>14.043411328040772</v>
      </c>
      <c r="P662" s="18"/>
      <c r="Q662" s="37">
        <f t="shared" si="136"/>
        <v>0.12073372793126161</v>
      </c>
      <c r="R662" s="15">
        <f t="shared" si="146"/>
        <v>1.0043936451515041</v>
      </c>
      <c r="S662" s="15">
        <f t="shared" si="147"/>
        <v>6.9257945017183768</v>
      </c>
      <c r="T662" s="21">
        <f t="shared" si="137"/>
        <v>7.4258158038316147E-2</v>
      </c>
      <c r="U662" s="21">
        <f t="shared" si="138"/>
        <v>6.922417579358453E-2</v>
      </c>
      <c r="V662" s="21">
        <f t="shared" si="139"/>
        <v>5.0339822447316163E-3</v>
      </c>
      <c r="Y662" s="36"/>
      <c r="Z662" s="36"/>
    </row>
    <row r="663" spans="1:26" x14ac:dyDescent="0.25">
      <c r="A663" s="12">
        <v>1925.07</v>
      </c>
      <c r="B663" s="13">
        <v>11.1</v>
      </c>
      <c r="C663" s="14">
        <v>0.57920000000000005</v>
      </c>
      <c r="D663" s="13">
        <v>1.117</v>
      </c>
      <c r="E663" s="13">
        <v>17.7</v>
      </c>
      <c r="F663" s="14">
        <f t="shared" si="143"/>
        <v>1925.5416666666172</v>
      </c>
      <c r="G663" s="15">
        <f>G657*6/12+G669*6/12</f>
        <v>3.77</v>
      </c>
      <c r="H663" s="14">
        <f t="shared" si="140"/>
        <v>191.08305084745766</v>
      </c>
      <c r="I663" s="14">
        <f t="shared" si="141"/>
        <v>9.9707480225988725</v>
      </c>
      <c r="J663" s="16">
        <f t="shared" si="144"/>
        <v>3382.9090887071079</v>
      </c>
      <c r="K663" s="14">
        <f t="shared" si="145"/>
        <v>19.228807909604523</v>
      </c>
      <c r="L663" s="16">
        <f t="shared" si="142"/>
        <v>340.42427496268823</v>
      </c>
      <c r="M663" s="35">
        <f t="shared" si="134"/>
        <v>9.9639938917878013</v>
      </c>
      <c r="N663" s="17"/>
      <c r="O663" s="18">
        <f t="shared" si="135"/>
        <v>14.263012384495751</v>
      </c>
      <c r="P663" s="18"/>
      <c r="Q663" s="37">
        <f t="shared" si="136"/>
        <v>0.12036790116256753</v>
      </c>
      <c r="R663" s="15">
        <f t="shared" si="146"/>
        <v>1.0043820152374694</v>
      </c>
      <c r="S663" s="15">
        <f t="shared" si="147"/>
        <v>6.8776225841890053</v>
      </c>
      <c r="T663" s="21">
        <f t="shared" si="137"/>
        <v>7.7928607588556575E-2</v>
      </c>
      <c r="U663" s="21">
        <f t="shared" si="138"/>
        <v>7.0322166402230879E-2</v>
      </c>
      <c r="V663" s="21">
        <f t="shared" si="139"/>
        <v>7.6064411863256964E-3</v>
      </c>
      <c r="Y663" s="36"/>
      <c r="Z663" s="36"/>
    </row>
    <row r="664" spans="1:26" x14ac:dyDescent="0.25">
      <c r="A664" s="12">
        <v>1925.08</v>
      </c>
      <c r="B664" s="13">
        <v>11.25</v>
      </c>
      <c r="C664" s="14">
        <v>0.58330000000000004</v>
      </c>
      <c r="D664" s="13">
        <v>1.143</v>
      </c>
      <c r="E664" s="13">
        <v>17.7</v>
      </c>
      <c r="F664" s="14">
        <f t="shared" si="143"/>
        <v>1925.6249999999504</v>
      </c>
      <c r="G664" s="15">
        <f>G657*5/12+G669*7/12</f>
        <v>3.7550000000000003</v>
      </c>
      <c r="H664" s="14">
        <f t="shared" si="140"/>
        <v>193.66525423728817</v>
      </c>
      <c r="I664" s="14">
        <f t="shared" si="141"/>
        <v>10.041328248587574</v>
      </c>
      <c r="J664" s="16">
        <f t="shared" si="144"/>
        <v>3443.4382721238921</v>
      </c>
      <c r="K664" s="14">
        <f t="shared" si="145"/>
        <v>19.67638983050848</v>
      </c>
      <c r="L664" s="16">
        <f t="shared" si="142"/>
        <v>349.85332844778748</v>
      </c>
      <c r="M664" s="35">
        <f t="shared" si="134"/>
        <v>10.110918458488944</v>
      </c>
      <c r="N664" s="17"/>
      <c r="O664" s="18">
        <f t="shared" si="135"/>
        <v>14.449940451105396</v>
      </c>
      <c r="P664" s="18"/>
      <c r="Q664" s="37">
        <f t="shared" si="136"/>
        <v>0.11905952231040799</v>
      </c>
      <c r="R664" s="15">
        <f t="shared" si="146"/>
        <v>1.0043703861709314</v>
      </c>
      <c r="S664" s="15">
        <f t="shared" si="147"/>
        <v>6.9077604311504848</v>
      </c>
      <c r="T664" s="21">
        <f t="shared" si="137"/>
        <v>8.342964520027385E-2</v>
      </c>
      <c r="U664" s="21">
        <f t="shared" si="138"/>
        <v>7.020470103126053E-2</v>
      </c>
      <c r="V664" s="21">
        <f t="shared" si="139"/>
        <v>1.322494416901332E-2</v>
      </c>
      <c r="Y664" s="36"/>
      <c r="Z664" s="36"/>
    </row>
    <row r="665" spans="1:26" x14ac:dyDescent="0.25">
      <c r="A665" s="12">
        <v>1925.09</v>
      </c>
      <c r="B665" s="13">
        <v>11.51</v>
      </c>
      <c r="C665" s="14">
        <v>0.58750000000000002</v>
      </c>
      <c r="D665" s="13">
        <v>1.17</v>
      </c>
      <c r="E665" s="13">
        <v>17.7</v>
      </c>
      <c r="F665" s="14">
        <f t="shared" si="143"/>
        <v>1925.7083333332837</v>
      </c>
      <c r="G665" s="15">
        <f>G657*4/12+G669*8/12</f>
        <v>3.74</v>
      </c>
      <c r="H665" s="14">
        <f t="shared" si="140"/>
        <v>198.14107344632774</v>
      </c>
      <c r="I665" s="14">
        <f t="shared" si="141"/>
        <v>10.113629943502827</v>
      </c>
      <c r="J665" s="16">
        <f t="shared" si="144"/>
        <v>3538.00528985648</v>
      </c>
      <c r="K665" s="14">
        <f t="shared" si="145"/>
        <v>20.14118644067797</v>
      </c>
      <c r="L665" s="16">
        <f t="shared" si="142"/>
        <v>359.64085048932071</v>
      </c>
      <c r="M665" s="35">
        <f t="shared" si="134"/>
        <v>10.359247611348506</v>
      </c>
      <c r="N665" s="17"/>
      <c r="O665" s="18">
        <f t="shared" si="135"/>
        <v>14.777258376991171</v>
      </c>
      <c r="P665" s="18"/>
      <c r="Q665" s="37">
        <f t="shared" si="136"/>
        <v>0.11683864606599485</v>
      </c>
      <c r="R665" s="15">
        <f t="shared" si="146"/>
        <v>1.0043587579528388</v>
      </c>
      <c r="S665" s="15">
        <f t="shared" si="147"/>
        <v>6.9379500118108925</v>
      </c>
      <c r="T665" s="21">
        <f t="shared" si="137"/>
        <v>8.3099150693536794E-2</v>
      </c>
      <c r="U665" s="21">
        <f t="shared" si="138"/>
        <v>7.0087510734673231E-2</v>
      </c>
      <c r="V665" s="21">
        <f t="shared" si="139"/>
        <v>1.3011639958863563E-2</v>
      </c>
      <c r="Y665" s="36"/>
      <c r="Z665" s="36"/>
    </row>
    <row r="666" spans="1:26" x14ac:dyDescent="0.25">
      <c r="A666" s="12">
        <v>1925.1</v>
      </c>
      <c r="B666" s="13">
        <v>11.89</v>
      </c>
      <c r="C666" s="14">
        <v>0.5917</v>
      </c>
      <c r="D666" s="13">
        <v>1.1970000000000001</v>
      </c>
      <c r="E666" s="13">
        <v>17.7</v>
      </c>
      <c r="F666" s="14">
        <f t="shared" si="143"/>
        <v>1925.7916666666169</v>
      </c>
      <c r="G666" s="15">
        <f>G657*3/12+G669*9/12</f>
        <v>3.7250000000000001</v>
      </c>
      <c r="H666" s="14">
        <f t="shared" si="140"/>
        <v>204.68265536723169</v>
      </c>
      <c r="I666" s="14">
        <f t="shared" si="141"/>
        <v>10.185931638418081</v>
      </c>
      <c r="J666" s="16">
        <f t="shared" si="144"/>
        <v>3669.9683788497732</v>
      </c>
      <c r="K666" s="14">
        <f t="shared" si="145"/>
        <v>20.605983050847463</v>
      </c>
      <c r="L666" s="16">
        <f t="shared" si="142"/>
        <v>369.46611854358105</v>
      </c>
      <c r="M666" s="35">
        <f t="shared" si="134"/>
        <v>10.718495997022933</v>
      </c>
      <c r="N666" s="17"/>
      <c r="O666" s="18">
        <f t="shared" si="135"/>
        <v>15.256796100151359</v>
      </c>
      <c r="P666" s="18"/>
      <c r="Q666" s="37">
        <f t="shared" si="136"/>
        <v>0.11271163979524512</v>
      </c>
      <c r="R666" s="15">
        <f t="shared" si="146"/>
        <v>1.0043471305841412</v>
      </c>
      <c r="S666" s="15">
        <f t="shared" si="147"/>
        <v>6.9681908566012716</v>
      </c>
      <c r="T666" s="21">
        <f t="shared" si="137"/>
        <v>8.2327386844403216E-2</v>
      </c>
      <c r="U666" s="21">
        <f t="shared" si="138"/>
        <v>6.9970595385996814E-2</v>
      </c>
      <c r="V666" s="21">
        <f t="shared" si="139"/>
        <v>1.2356791458406402E-2</v>
      </c>
      <c r="Y666" s="36"/>
      <c r="Z666" s="36"/>
    </row>
    <row r="667" spans="1:26" x14ac:dyDescent="0.25">
      <c r="A667" s="12">
        <v>1925.11</v>
      </c>
      <c r="B667" s="13">
        <v>12.26</v>
      </c>
      <c r="C667" s="14">
        <v>0.5958</v>
      </c>
      <c r="D667" s="13">
        <v>1.2230000000000001</v>
      </c>
      <c r="E667" s="13">
        <v>18</v>
      </c>
      <c r="F667" s="14">
        <f t="shared" si="143"/>
        <v>1925.8749999999502</v>
      </c>
      <c r="G667" s="15">
        <f>G657*2/12+G669*10/12</f>
        <v>3.71</v>
      </c>
      <c r="H667" s="14">
        <f t="shared" si="140"/>
        <v>207.53455555555558</v>
      </c>
      <c r="I667" s="14">
        <f t="shared" si="141"/>
        <v>10.085570000000001</v>
      </c>
      <c r="J667" s="16">
        <f t="shared" si="144"/>
        <v>3736.1726226910268</v>
      </c>
      <c r="K667" s="14">
        <f t="shared" si="145"/>
        <v>20.702672222222226</v>
      </c>
      <c r="L667" s="16">
        <f t="shared" si="142"/>
        <v>372.70302753271829</v>
      </c>
      <c r="M667" s="35">
        <f t="shared" si="134"/>
        <v>10.886317440307938</v>
      </c>
      <c r="N667" s="17"/>
      <c r="O667" s="18">
        <f t="shared" si="135"/>
        <v>15.458345172036246</v>
      </c>
      <c r="P667" s="18"/>
      <c r="Q667" s="37">
        <f t="shared" si="136"/>
        <v>0.11216870688545677</v>
      </c>
      <c r="R667" s="15">
        <f t="shared" si="146"/>
        <v>1.0043355040657889</v>
      </c>
      <c r="S667" s="15">
        <f t="shared" si="147"/>
        <v>6.8818411173202998</v>
      </c>
      <c r="T667" s="21">
        <f t="shared" si="137"/>
        <v>8.9667378175011248E-2</v>
      </c>
      <c r="U667" s="21">
        <f t="shared" si="138"/>
        <v>7.0874478450491996E-2</v>
      </c>
      <c r="V667" s="21">
        <f t="shared" si="139"/>
        <v>1.8792899724519252E-2</v>
      </c>
      <c r="Y667" s="36"/>
      <c r="Z667" s="36"/>
    </row>
    <row r="668" spans="1:26" x14ac:dyDescent="0.25">
      <c r="A668" s="12">
        <v>1925.12</v>
      </c>
      <c r="B668" s="13">
        <v>12.46</v>
      </c>
      <c r="C668" s="14">
        <v>0.6</v>
      </c>
      <c r="D668" s="13">
        <v>1.25</v>
      </c>
      <c r="E668" s="13">
        <v>17.899999999999999</v>
      </c>
      <c r="F668" s="14">
        <f t="shared" si="143"/>
        <v>1925.9583333332835</v>
      </c>
      <c r="G668" s="15">
        <f>G657*1/12+G669*11/12</f>
        <v>3.6950000000000003</v>
      </c>
      <c r="H668" s="14">
        <f t="shared" si="140"/>
        <v>212.09843575419001</v>
      </c>
      <c r="I668" s="14">
        <f t="shared" si="141"/>
        <v>10.213407821229053</v>
      </c>
      <c r="J668" s="16">
        <f t="shared" si="144"/>
        <v>3833.6569448611804</v>
      </c>
      <c r="K668" s="14">
        <f t="shared" si="145"/>
        <v>21.27793296089386</v>
      </c>
      <c r="L668" s="16">
        <f t="shared" si="142"/>
        <v>384.59640297564005</v>
      </c>
      <c r="M668" s="35">
        <f t="shared" si="134"/>
        <v>11.147365239137256</v>
      </c>
      <c r="N668" s="17"/>
      <c r="O668" s="18">
        <f t="shared" si="135"/>
        <v>15.788866974247382</v>
      </c>
      <c r="P668" s="18"/>
      <c r="Q668" s="37">
        <f t="shared" si="136"/>
        <v>0.10957865215542234</v>
      </c>
      <c r="R668" s="15">
        <f t="shared" si="146"/>
        <v>1.0043238783987345</v>
      </c>
      <c r="S668" s="15">
        <f t="shared" si="147"/>
        <v>6.9502900901878215</v>
      </c>
      <c r="T668" s="21">
        <f t="shared" si="137"/>
        <v>8.7190293496408389E-2</v>
      </c>
      <c r="U668" s="21">
        <f t="shared" si="138"/>
        <v>7.0161643644488958E-2</v>
      </c>
      <c r="V668" s="21">
        <f t="shared" si="139"/>
        <v>1.7028649851919431E-2</v>
      </c>
      <c r="Y668" s="36"/>
      <c r="Z668" s="36"/>
    </row>
    <row r="669" spans="1:26" x14ac:dyDescent="0.25">
      <c r="A669" s="12">
        <v>1926.01</v>
      </c>
      <c r="B669" s="13">
        <v>12.65</v>
      </c>
      <c r="C669" s="14">
        <v>0.60750000000000004</v>
      </c>
      <c r="D669" s="13">
        <v>1.2490000000000001</v>
      </c>
      <c r="E669" s="13">
        <v>17.899999999999999</v>
      </c>
      <c r="F669" s="14">
        <f t="shared" si="143"/>
        <v>1926.0416666666167</v>
      </c>
      <c r="G669" s="15">
        <v>3.68</v>
      </c>
      <c r="H669" s="14">
        <f t="shared" si="140"/>
        <v>215.33268156424586</v>
      </c>
      <c r="I669" s="14">
        <f t="shared" si="141"/>
        <v>10.341075418994416</v>
      </c>
      <c r="J669" s="16">
        <f t="shared" si="144"/>
        <v>3907.691752433991</v>
      </c>
      <c r="K669" s="14">
        <f t="shared" si="145"/>
        <v>21.260910614525145</v>
      </c>
      <c r="L669" s="16">
        <f t="shared" si="142"/>
        <v>385.82664022055769</v>
      </c>
      <c r="M669" s="35">
        <f t="shared" si="134"/>
        <v>11.34096618850624</v>
      </c>
      <c r="N669" s="17"/>
      <c r="O669" s="18">
        <f t="shared" si="135"/>
        <v>16.018850836070296</v>
      </c>
      <c r="P669" s="18"/>
      <c r="Q669" s="37">
        <f t="shared" si="136"/>
        <v>0.10717666605596016</v>
      </c>
      <c r="R669" s="15">
        <f t="shared" si="146"/>
        <v>1.0054209127544818</v>
      </c>
      <c r="S669" s="15">
        <f t="shared" si="147"/>
        <v>6.9803422993737234</v>
      </c>
      <c r="T669" s="21">
        <f t="shared" si="137"/>
        <v>9.1277021951106763E-2</v>
      </c>
      <c r="U669" s="21">
        <f t="shared" si="138"/>
        <v>7.0045506362641285E-2</v>
      </c>
      <c r="V669" s="21">
        <f t="shared" si="139"/>
        <v>2.1231515588465477E-2</v>
      </c>
      <c r="Y669" s="36"/>
      <c r="Z669" s="36"/>
    </row>
    <row r="670" spans="1:26" x14ac:dyDescent="0.25">
      <c r="A670" s="12">
        <v>1926.02</v>
      </c>
      <c r="B670" s="13">
        <v>12.67</v>
      </c>
      <c r="C670" s="14">
        <v>0.61499999999999999</v>
      </c>
      <c r="D670" s="13">
        <v>1.248</v>
      </c>
      <c r="E670" s="13">
        <v>17.899999999999999</v>
      </c>
      <c r="F670" s="14">
        <f t="shared" si="143"/>
        <v>1926.12499999995</v>
      </c>
      <c r="G670" s="15">
        <f>G669*11/12+G681*1/12</f>
        <v>3.6516666666666668</v>
      </c>
      <c r="H670" s="14">
        <f t="shared" si="140"/>
        <v>215.67312849162016</v>
      </c>
      <c r="I670" s="14">
        <f t="shared" si="141"/>
        <v>10.468743016759779</v>
      </c>
      <c r="J670" s="16">
        <f t="shared" si="144"/>
        <v>3929.7014787075818</v>
      </c>
      <c r="K670" s="14">
        <f t="shared" si="145"/>
        <v>21.243888268156429</v>
      </c>
      <c r="L670" s="16">
        <f t="shared" si="142"/>
        <v>387.07714644254634</v>
      </c>
      <c r="M670" s="35">
        <f t="shared" si="134"/>
        <v>11.389435672748016</v>
      </c>
      <c r="N670" s="17"/>
      <c r="O670" s="18">
        <f t="shared" si="135"/>
        <v>16.041273315196619</v>
      </c>
      <c r="P670" s="18"/>
      <c r="Q670" s="37">
        <f t="shared" si="136"/>
        <v>0.10708475333291055</v>
      </c>
      <c r="R670" s="15">
        <f t="shared" si="146"/>
        <v>1.0054004313264016</v>
      </c>
      <c r="S670" s="15">
        <f t="shared" si="147"/>
        <v>7.0181821259750468</v>
      </c>
      <c r="T670" s="21">
        <f t="shared" si="137"/>
        <v>9.7077355087881401E-2</v>
      </c>
      <c r="U670" s="21">
        <f t="shared" si="138"/>
        <v>6.967985956692857E-2</v>
      </c>
      <c r="V670" s="21">
        <f t="shared" si="139"/>
        <v>2.739749552095283E-2</v>
      </c>
      <c r="Y670" s="36"/>
      <c r="Z670" s="36"/>
    </row>
    <row r="671" spans="1:26" x14ac:dyDescent="0.25">
      <c r="A671" s="12">
        <v>1926.03</v>
      </c>
      <c r="B671" s="13">
        <v>11.81</v>
      </c>
      <c r="C671" s="14">
        <v>0.62250000000000005</v>
      </c>
      <c r="D671" s="13">
        <v>1.248</v>
      </c>
      <c r="E671" s="13">
        <v>17.8</v>
      </c>
      <c r="F671" s="14">
        <f t="shared" si="143"/>
        <v>1926.2083333332832</v>
      </c>
      <c r="G671" s="15">
        <f>G669*10/12+G681*2/12</f>
        <v>3.6233333333333335</v>
      </c>
      <c r="H671" s="14">
        <f t="shared" si="140"/>
        <v>202.16331460674161</v>
      </c>
      <c r="I671" s="14">
        <f t="shared" si="141"/>
        <v>10.655941011235958</v>
      </c>
      <c r="J671" s="16">
        <f t="shared" si="144"/>
        <v>3699.7239179811927</v>
      </c>
      <c r="K671" s="14">
        <f t="shared" si="145"/>
        <v>21.363235955056183</v>
      </c>
      <c r="L671" s="16">
        <f t="shared" si="142"/>
        <v>390.96151140055275</v>
      </c>
      <c r="M671" s="35">
        <f t="shared" si="134"/>
        <v>10.712352062732487</v>
      </c>
      <c r="N671" s="17"/>
      <c r="O671" s="18">
        <f t="shared" si="135"/>
        <v>15.04686940175298</v>
      </c>
      <c r="P671" s="18"/>
      <c r="Q671" s="37">
        <f t="shared" si="136"/>
        <v>0.1113169891624648</v>
      </c>
      <c r="R671" s="15">
        <f t="shared" si="146"/>
        <v>1.0053799556662915</v>
      </c>
      <c r="S671" s="15">
        <f t="shared" si="147"/>
        <v>7.0957242542038035</v>
      </c>
      <c r="T671" s="21">
        <f t="shared" si="137"/>
        <v>0.10715725991272818</v>
      </c>
      <c r="U671" s="21">
        <f t="shared" si="138"/>
        <v>6.9495385832488932E-2</v>
      </c>
      <c r="V671" s="21">
        <f t="shared" si="139"/>
        <v>3.7661874080239244E-2</v>
      </c>
      <c r="Y671" s="36"/>
      <c r="Z671" s="36"/>
    </row>
    <row r="672" spans="1:26" x14ac:dyDescent="0.25">
      <c r="A672" s="12">
        <v>1926.04</v>
      </c>
      <c r="B672" s="13">
        <v>11.48</v>
      </c>
      <c r="C672" s="14">
        <v>0.63</v>
      </c>
      <c r="D672" s="13">
        <v>1.2470000000000001</v>
      </c>
      <c r="E672" s="13">
        <v>17.899999999999999</v>
      </c>
      <c r="F672" s="14">
        <f t="shared" si="143"/>
        <v>1926.2916666666165</v>
      </c>
      <c r="G672" s="15">
        <f>G669*9/12+G681*3/12</f>
        <v>3.5950000000000002</v>
      </c>
      <c r="H672" s="14">
        <f t="shared" si="140"/>
        <v>195.41653631284922</v>
      </c>
      <c r="I672" s="14">
        <f t="shared" si="141"/>
        <v>10.724078212290506</v>
      </c>
      <c r="J672" s="16">
        <f t="shared" si="144"/>
        <v>3592.6081783608356</v>
      </c>
      <c r="K672" s="14">
        <f t="shared" si="145"/>
        <v>21.226865921787716</v>
      </c>
      <c r="L672" s="16">
        <f t="shared" si="142"/>
        <v>390.24236919999669</v>
      </c>
      <c r="M672" s="35">
        <f t="shared" si="134"/>
        <v>10.395587685954732</v>
      </c>
      <c r="N672" s="17"/>
      <c r="O672" s="18">
        <f t="shared" si="135"/>
        <v>14.5623667282574</v>
      </c>
      <c r="P672" s="18"/>
      <c r="Q672" s="37">
        <f t="shared" si="136"/>
        <v>0.11403621939591529</v>
      </c>
      <c r="R672" s="15">
        <f t="shared" si="146"/>
        <v>1.0053594857863619</v>
      </c>
      <c r="S672" s="15">
        <f t="shared" si="147"/>
        <v>7.0940447521110261</v>
      </c>
      <c r="T672" s="21">
        <f t="shared" si="137"/>
        <v>0.11088512929981276</v>
      </c>
      <c r="U672" s="21">
        <f t="shared" si="138"/>
        <v>6.9733856888830381E-2</v>
      </c>
      <c r="V672" s="21">
        <f t="shared" si="139"/>
        <v>4.1151272410982376E-2</v>
      </c>
      <c r="Y672" s="36"/>
      <c r="Z672" s="36"/>
    </row>
    <row r="673" spans="1:26" x14ac:dyDescent="0.25">
      <c r="A673" s="12">
        <v>1926.05</v>
      </c>
      <c r="B673" s="13">
        <v>11.56</v>
      </c>
      <c r="C673" s="14">
        <v>0.63749999999999996</v>
      </c>
      <c r="D673" s="13">
        <v>1.246</v>
      </c>
      <c r="E673" s="13">
        <v>17.8</v>
      </c>
      <c r="F673" s="14">
        <f t="shared" si="143"/>
        <v>1926.3749999999498</v>
      </c>
      <c r="G673" s="15">
        <f>G669*8/12+G681*4/12</f>
        <v>3.5666666666666669</v>
      </c>
      <c r="H673" s="14">
        <f t="shared" si="140"/>
        <v>197.88382022471913</v>
      </c>
      <c r="I673" s="14">
        <f t="shared" si="141"/>
        <v>10.912710674157303</v>
      </c>
      <c r="J673" s="16">
        <f t="shared" si="144"/>
        <v>3654.686218037953</v>
      </c>
      <c r="K673" s="14">
        <f t="shared" si="145"/>
        <v>21.329000000000004</v>
      </c>
      <c r="L673" s="16">
        <f t="shared" si="142"/>
        <v>393.92206121758562</v>
      </c>
      <c r="M673" s="35">
        <f t="shared" si="134"/>
        <v>10.575158463806103</v>
      </c>
      <c r="N673" s="17"/>
      <c r="O673" s="18">
        <f t="shared" si="135"/>
        <v>14.771860041900313</v>
      </c>
      <c r="P673" s="18"/>
      <c r="Q673" s="37">
        <f t="shared" si="136"/>
        <v>0.11110746549615286</v>
      </c>
      <c r="R673" s="15">
        <f t="shared" si="146"/>
        <v>1.0053390216988511</v>
      </c>
      <c r="S673" s="15">
        <f t="shared" si="147"/>
        <v>7.1721329660610822</v>
      </c>
      <c r="T673" s="21">
        <f t="shared" si="137"/>
        <v>0.10329769326495719</v>
      </c>
      <c r="U673" s="21">
        <f t="shared" si="138"/>
        <v>6.8776601827087447E-2</v>
      </c>
      <c r="V673" s="21">
        <f t="shared" si="139"/>
        <v>3.4521091437869744E-2</v>
      </c>
      <c r="Y673" s="36"/>
      <c r="Z673" s="36"/>
    </row>
    <row r="674" spans="1:26" x14ac:dyDescent="0.25">
      <c r="A674" s="12">
        <v>1926.06</v>
      </c>
      <c r="B674" s="13">
        <v>12.11</v>
      </c>
      <c r="C674" s="14">
        <v>0.64500000000000002</v>
      </c>
      <c r="D674" s="13">
        <v>1.2450000000000001</v>
      </c>
      <c r="E674" s="13">
        <v>17.7</v>
      </c>
      <c r="F674" s="14">
        <f t="shared" si="143"/>
        <v>1926.458333333283</v>
      </c>
      <c r="G674" s="15">
        <f>G669*7/12+G681*5/12</f>
        <v>3.5383333333333336</v>
      </c>
      <c r="H674" s="14">
        <f t="shared" si="140"/>
        <v>208.46988700564975</v>
      </c>
      <c r="I674" s="14">
        <f t="shared" si="141"/>
        <v>11.103474576271188</v>
      </c>
      <c r="J674" s="16">
        <f t="shared" si="144"/>
        <v>3867.2877095523859</v>
      </c>
      <c r="K674" s="14">
        <f t="shared" si="145"/>
        <v>21.432288135593225</v>
      </c>
      <c r="L674" s="16">
        <f t="shared" si="142"/>
        <v>397.58655643209914</v>
      </c>
      <c r="M674" s="35">
        <f t="shared" si="134"/>
        <v>11.197979740229959</v>
      </c>
      <c r="N674" s="17"/>
      <c r="O674" s="18">
        <f t="shared" si="135"/>
        <v>15.591949753085144</v>
      </c>
      <c r="P674" s="18"/>
      <c r="Q674" s="37">
        <f t="shared" si="136"/>
        <v>0.1045609564136776</v>
      </c>
      <c r="R674" s="15">
        <f t="shared" si="146"/>
        <v>1.0053185634160247</v>
      </c>
      <c r="S674" s="15">
        <f t="shared" si="147"/>
        <v>7.2511620047893741</v>
      </c>
      <c r="T674" s="21">
        <f t="shared" si="137"/>
        <v>0.10120351831446617</v>
      </c>
      <c r="U674" s="21">
        <f t="shared" si="138"/>
        <v>6.7042914557499333E-2</v>
      </c>
      <c r="V674" s="21">
        <f t="shared" si="139"/>
        <v>3.4160603756966834E-2</v>
      </c>
      <c r="Y674" s="36"/>
      <c r="Z674" s="36"/>
    </row>
    <row r="675" spans="1:26" x14ac:dyDescent="0.25">
      <c r="A675" s="12">
        <v>1926.07</v>
      </c>
      <c r="B675" s="13">
        <v>12.62</v>
      </c>
      <c r="C675" s="14">
        <v>0.65249999999999997</v>
      </c>
      <c r="D675" s="13">
        <v>1.244</v>
      </c>
      <c r="E675" s="13">
        <v>17.5</v>
      </c>
      <c r="F675" s="14">
        <f t="shared" si="143"/>
        <v>1926.5416666666163</v>
      </c>
      <c r="G675" s="15">
        <f>G669*6/12+G681*6/12</f>
        <v>3.51</v>
      </c>
      <c r="H675" s="14">
        <f t="shared" si="140"/>
        <v>219.73222857142858</v>
      </c>
      <c r="I675" s="14">
        <f t="shared" si="141"/>
        <v>11.360957142857144</v>
      </c>
      <c r="J675" s="16">
        <f t="shared" si="144"/>
        <v>4093.7763244002208</v>
      </c>
      <c r="K675" s="14">
        <f t="shared" si="145"/>
        <v>21.659817142857147</v>
      </c>
      <c r="L675" s="16">
        <f t="shared" si="142"/>
        <v>403.53864877605992</v>
      </c>
      <c r="M675" s="35">
        <f t="shared" si="134"/>
        <v>11.869694058481279</v>
      </c>
      <c r="N675" s="17"/>
      <c r="O675" s="18">
        <f t="shared" si="135"/>
        <v>16.469124743360336</v>
      </c>
      <c r="P675" s="18"/>
      <c r="Q675" s="37">
        <f t="shared" si="136"/>
        <v>9.8597390299536347E-2</v>
      </c>
      <c r="R675" s="15">
        <f t="shared" si="146"/>
        <v>1.0052981109501766</v>
      </c>
      <c r="S675" s="15">
        <f t="shared" si="147"/>
        <v>7.3730389442631621</v>
      </c>
      <c r="T675" s="21">
        <f t="shared" si="137"/>
        <v>0.10081264835027293</v>
      </c>
      <c r="U675" s="21">
        <f t="shared" si="138"/>
        <v>6.4709778589431721E-2</v>
      </c>
      <c r="V675" s="21">
        <f t="shared" si="139"/>
        <v>3.6102869760841205E-2</v>
      </c>
      <c r="Y675" s="36"/>
      <c r="Z675" s="36"/>
    </row>
    <row r="676" spans="1:26" x14ac:dyDescent="0.25">
      <c r="A676" s="12">
        <v>1926.08</v>
      </c>
      <c r="B676" s="13">
        <v>13.12</v>
      </c>
      <c r="C676" s="14">
        <v>0.66</v>
      </c>
      <c r="D676" s="13">
        <v>1.2430000000000001</v>
      </c>
      <c r="E676" s="13">
        <v>17.399999999999999</v>
      </c>
      <c r="F676" s="14">
        <f t="shared" si="143"/>
        <v>1926.6249999999495</v>
      </c>
      <c r="G676" s="15">
        <f>G669*5/12+G681*7/12</f>
        <v>3.4816666666666665</v>
      </c>
      <c r="H676" s="14">
        <f t="shared" si="140"/>
        <v>229.75080459770118</v>
      </c>
      <c r="I676" s="14">
        <f t="shared" si="141"/>
        <v>11.557586206896554</v>
      </c>
      <c r="J676" s="16">
        <f t="shared" si="144"/>
        <v>4298.3737899818116</v>
      </c>
      <c r="K676" s="14">
        <f t="shared" si="145"/>
        <v>21.766787356321846</v>
      </c>
      <c r="L676" s="16">
        <f t="shared" si="142"/>
        <v>407.23160220635617</v>
      </c>
      <c r="M676" s="35">
        <f t="shared" si="134"/>
        <v>12.488808219521877</v>
      </c>
      <c r="N676" s="17"/>
      <c r="O676" s="18">
        <f t="shared" si="135"/>
        <v>17.260693795594289</v>
      </c>
      <c r="P676" s="18"/>
      <c r="Q676" s="37">
        <f t="shared" si="136"/>
        <v>9.3136770867251015E-2</v>
      </c>
      <c r="R676" s="15">
        <f t="shared" si="146"/>
        <v>1.0052776643136292</v>
      </c>
      <c r="S676" s="15">
        <f t="shared" si="147"/>
        <v>7.4547004106909336</v>
      </c>
      <c r="T676" s="21">
        <f t="shared" si="137"/>
        <v>9.7173107482416698E-2</v>
      </c>
      <c r="U676" s="21">
        <f t="shared" si="138"/>
        <v>6.2988249465290247E-2</v>
      </c>
      <c r="V676" s="21">
        <f t="shared" si="139"/>
        <v>3.4184858017126452E-2</v>
      </c>
      <c r="Y676" s="36"/>
      <c r="Z676" s="36"/>
    </row>
    <row r="677" spans="1:26" x14ac:dyDescent="0.25">
      <c r="A677" s="12">
        <v>1926.09</v>
      </c>
      <c r="B677" s="13">
        <v>13.32</v>
      </c>
      <c r="C677" s="14">
        <v>0.66749999999999998</v>
      </c>
      <c r="D677" s="13">
        <v>1.242</v>
      </c>
      <c r="E677" s="13">
        <v>17.5</v>
      </c>
      <c r="F677" s="14">
        <f t="shared" si="143"/>
        <v>1926.7083333332828</v>
      </c>
      <c r="G677" s="15">
        <f>G669*4/12+G681*8/12</f>
        <v>3.4533333333333331</v>
      </c>
      <c r="H677" s="14">
        <f t="shared" si="140"/>
        <v>231.92022857142862</v>
      </c>
      <c r="I677" s="14">
        <f t="shared" si="141"/>
        <v>11.622128571428572</v>
      </c>
      <c r="J677" s="16">
        <f t="shared" si="144"/>
        <v>4357.0809455073313</v>
      </c>
      <c r="K677" s="14">
        <f t="shared" si="145"/>
        <v>21.62499428571429</v>
      </c>
      <c r="L677" s="16">
        <f t="shared" si="142"/>
        <v>406.26835843244032</v>
      </c>
      <c r="M677" s="35">
        <f t="shared" si="134"/>
        <v>12.692614823344719</v>
      </c>
      <c r="N677" s="17"/>
      <c r="O677" s="18">
        <f t="shared" si="135"/>
        <v>17.470213778374848</v>
      </c>
      <c r="P677" s="18"/>
      <c r="Q677" s="37">
        <f t="shared" si="136"/>
        <v>9.0830411840195344E-2</v>
      </c>
      <c r="R677" s="15">
        <f t="shared" si="146"/>
        <v>1.0052572235187336</v>
      </c>
      <c r="S677" s="15">
        <f t="shared" si="147"/>
        <v>7.4512207094914205</v>
      </c>
      <c r="T677" s="21">
        <f t="shared" si="137"/>
        <v>9.7269107033777225E-2</v>
      </c>
      <c r="U677" s="21">
        <f t="shared" si="138"/>
        <v>6.3250861066933117E-2</v>
      </c>
      <c r="V677" s="21">
        <f t="shared" si="139"/>
        <v>3.4018245966844107E-2</v>
      </c>
      <c r="Y677" s="36"/>
      <c r="Z677" s="36"/>
    </row>
    <row r="678" spans="1:26" x14ac:dyDescent="0.25">
      <c r="A678" s="12">
        <v>1926.1</v>
      </c>
      <c r="B678" s="13">
        <v>13.02</v>
      </c>
      <c r="C678" s="14">
        <v>0.67500000000000004</v>
      </c>
      <c r="D678" s="13">
        <v>1.242</v>
      </c>
      <c r="E678" s="13">
        <v>17.600000000000001</v>
      </c>
      <c r="F678" s="14">
        <f t="shared" si="143"/>
        <v>1926.791666666616</v>
      </c>
      <c r="G678" s="15">
        <f>G669*3/12+G681*9/12</f>
        <v>3.4249999999999998</v>
      </c>
      <c r="H678" s="14">
        <f t="shared" si="140"/>
        <v>225.40875</v>
      </c>
      <c r="I678" s="14">
        <f t="shared" si="141"/>
        <v>11.685937500000001</v>
      </c>
      <c r="J678" s="16">
        <f t="shared" si="144"/>
        <v>4253.045211360135</v>
      </c>
      <c r="K678" s="14">
        <f t="shared" si="145"/>
        <v>21.502125000000003</v>
      </c>
      <c r="L678" s="16">
        <f t="shared" si="142"/>
        <v>405.705234447718</v>
      </c>
      <c r="M678" s="35">
        <f t="shared" si="134"/>
        <v>12.426517521583346</v>
      </c>
      <c r="N678" s="17"/>
      <c r="O678" s="18">
        <f t="shared" si="135"/>
        <v>17.033811722274976</v>
      </c>
      <c r="P678" s="18"/>
      <c r="Q678" s="37">
        <f t="shared" si="136"/>
        <v>9.1529018787589289E-2</v>
      </c>
      <c r="R678" s="15">
        <f t="shared" si="146"/>
        <v>1.0052367885778679</v>
      </c>
      <c r="S678" s="15">
        <f t="shared" si="147"/>
        <v>7.4478343885994933</v>
      </c>
      <c r="T678" s="21">
        <f t="shared" si="137"/>
        <v>0.10590168770457797</v>
      </c>
      <c r="U678" s="21">
        <f t="shared" si="138"/>
        <v>6.3512451184954077E-2</v>
      </c>
      <c r="V678" s="21">
        <f t="shared" si="139"/>
        <v>4.2389236519623896E-2</v>
      </c>
      <c r="Y678" s="36"/>
      <c r="Z678" s="36"/>
    </row>
    <row r="679" spans="1:26" x14ac:dyDescent="0.25">
      <c r="A679" s="12">
        <v>1926.11</v>
      </c>
      <c r="B679" s="13">
        <v>13.19</v>
      </c>
      <c r="C679" s="14">
        <v>0.6825</v>
      </c>
      <c r="D679" s="13">
        <v>1.2410000000000001</v>
      </c>
      <c r="E679" s="13">
        <v>17.7</v>
      </c>
      <c r="F679" s="14">
        <f t="shared" si="143"/>
        <v>1926.8749999999493</v>
      </c>
      <c r="G679" s="15">
        <f>G669*2/12+G681*10/12</f>
        <v>3.3966666666666665</v>
      </c>
      <c r="H679" s="14">
        <f t="shared" si="140"/>
        <v>227.0617514124294</v>
      </c>
      <c r="I679" s="14">
        <f t="shared" si="141"/>
        <v>11.749025423728815</v>
      </c>
      <c r="J679" s="16">
        <f t="shared" si="144"/>
        <v>4302.7078106804775</v>
      </c>
      <c r="K679" s="14">
        <f t="shared" si="145"/>
        <v>21.36342937853108</v>
      </c>
      <c r="L679" s="16">
        <f t="shared" si="142"/>
        <v>404.82641342338695</v>
      </c>
      <c r="M679" s="35">
        <f t="shared" si="134"/>
        <v>12.61525121234448</v>
      </c>
      <c r="N679" s="17"/>
      <c r="O679" s="18">
        <f t="shared" si="135"/>
        <v>17.219085274376599</v>
      </c>
      <c r="P679" s="18"/>
      <c r="Q679" s="37">
        <f t="shared" si="136"/>
        <v>8.9367477165152615E-2</v>
      </c>
      <c r="R679" s="15">
        <f t="shared" si="146"/>
        <v>1.0052163595034402</v>
      </c>
      <c r="S679" s="15">
        <f t="shared" si="147"/>
        <v>7.4445386078383011</v>
      </c>
      <c r="T679" s="21">
        <f t="shared" si="137"/>
        <v>0.10801736537684659</v>
      </c>
      <c r="U679" s="21">
        <f t="shared" si="138"/>
        <v>6.377305781836129E-2</v>
      </c>
      <c r="V679" s="21">
        <f t="shared" si="139"/>
        <v>4.4244307558485296E-2</v>
      </c>
      <c r="Y679" s="36"/>
      <c r="Z679" s="36"/>
    </row>
    <row r="680" spans="1:26" x14ac:dyDescent="0.25">
      <c r="A680" s="12">
        <v>1926.12</v>
      </c>
      <c r="B680" s="13">
        <v>13.49</v>
      </c>
      <c r="C680" s="14">
        <v>0.69</v>
      </c>
      <c r="D680" s="13">
        <v>1.24</v>
      </c>
      <c r="E680" s="13">
        <v>17.7</v>
      </c>
      <c r="F680" s="14">
        <f t="shared" si="143"/>
        <v>1926.9583333332826</v>
      </c>
      <c r="G680" s="15">
        <f>G669*1/12+G681*11/12</f>
        <v>3.3683333333333327</v>
      </c>
      <c r="H680" s="14">
        <f t="shared" si="140"/>
        <v>232.22615819209042</v>
      </c>
      <c r="I680" s="14">
        <f t="shared" si="141"/>
        <v>11.878135593220341</v>
      </c>
      <c r="J680" s="16">
        <f t="shared" si="144"/>
        <v>4419.3278290518401</v>
      </c>
      <c r="K680" s="14">
        <f t="shared" si="145"/>
        <v>21.34621468926554</v>
      </c>
      <c r="L680" s="16">
        <f t="shared" si="142"/>
        <v>406.22435196621814</v>
      </c>
      <c r="M680" s="35">
        <f t="shared" si="134"/>
        <v>13.009052728993128</v>
      </c>
      <c r="N680" s="17"/>
      <c r="O680" s="18">
        <f t="shared" si="135"/>
        <v>17.67784190354477</v>
      </c>
      <c r="P680" s="18"/>
      <c r="Q680" s="37">
        <f t="shared" si="136"/>
        <v>8.634766050322909E-2</v>
      </c>
      <c r="R680" s="15">
        <f t="shared" si="146"/>
        <v>1.0051959363078855</v>
      </c>
      <c r="S680" s="15">
        <f t="shared" si="147"/>
        <v>7.483371997554026</v>
      </c>
      <c r="T680" s="21">
        <f t="shared" si="137"/>
        <v>0.1035208278604256</v>
      </c>
      <c r="U680" s="21">
        <f t="shared" si="138"/>
        <v>6.3433430531809165E-2</v>
      </c>
      <c r="V680" s="21">
        <f t="shared" si="139"/>
        <v>4.0087397328616436E-2</v>
      </c>
      <c r="Y680" s="36"/>
      <c r="Z680" s="36"/>
    </row>
    <row r="681" spans="1:26" x14ac:dyDescent="0.25">
      <c r="A681" s="12">
        <v>1927.01</v>
      </c>
      <c r="B681" s="13">
        <v>13.4</v>
      </c>
      <c r="C681" s="14">
        <v>0.69669999999999999</v>
      </c>
      <c r="D681" s="13">
        <v>1.2290000000000001</v>
      </c>
      <c r="E681" s="13">
        <v>17.5</v>
      </c>
      <c r="F681" s="14">
        <f t="shared" si="143"/>
        <v>1927.0416666666158</v>
      </c>
      <c r="G681" s="15">
        <v>3.34</v>
      </c>
      <c r="H681" s="14">
        <f t="shared" si="140"/>
        <v>233.31314285714291</v>
      </c>
      <c r="I681" s="14">
        <f t="shared" si="141"/>
        <v>12.130542285714288</v>
      </c>
      <c r="J681" s="16">
        <f t="shared" si="144"/>
        <v>4459.2507440423751</v>
      </c>
      <c r="K681" s="14">
        <f t="shared" si="145"/>
        <v>21.39864571428572</v>
      </c>
      <c r="L681" s="16">
        <f t="shared" si="142"/>
        <v>408.9865048080656</v>
      </c>
      <c r="M681" s="35">
        <f t="shared" si="134"/>
        <v>13.185930628677788</v>
      </c>
      <c r="N681" s="17"/>
      <c r="O681" s="18">
        <f t="shared" si="135"/>
        <v>17.836264453737652</v>
      </c>
      <c r="P681" s="18"/>
      <c r="Q681" s="37">
        <f t="shared" si="136"/>
        <v>8.3521082543100131E-2</v>
      </c>
      <c r="R681" s="15">
        <f t="shared" si="146"/>
        <v>1.0028536005602389</v>
      </c>
      <c r="S681" s="15">
        <f t="shared" si="147"/>
        <v>7.6082237517852054</v>
      </c>
      <c r="T681" s="21">
        <f t="shared" si="137"/>
        <v>0.10550186110804294</v>
      </c>
      <c r="U681" s="21">
        <f t="shared" si="138"/>
        <v>6.1133377478449047E-2</v>
      </c>
      <c r="V681" s="21">
        <f t="shared" si="139"/>
        <v>4.4368483629593891E-2</v>
      </c>
      <c r="Y681" s="36"/>
      <c r="Z681" s="36"/>
    </row>
    <row r="682" spans="1:26" x14ac:dyDescent="0.25">
      <c r="A682" s="12">
        <v>1927.02</v>
      </c>
      <c r="B682" s="13">
        <v>13.66</v>
      </c>
      <c r="C682" s="14">
        <v>0.70330000000000004</v>
      </c>
      <c r="D682" s="13">
        <v>1.218</v>
      </c>
      <c r="E682" s="13">
        <v>17.399999999999999</v>
      </c>
      <c r="F682" s="14">
        <f t="shared" si="143"/>
        <v>1927.1249999999491</v>
      </c>
      <c r="G682" s="15">
        <f>G681*11/12+G693*1/12</f>
        <v>3.339166666666666</v>
      </c>
      <c r="H682" s="14">
        <f t="shared" si="140"/>
        <v>239.2070114942529</v>
      </c>
      <c r="I682" s="14">
        <f t="shared" si="141"/>
        <v>12.315833908045979</v>
      </c>
      <c r="J682" s="16">
        <f t="shared" si="144"/>
        <v>4591.5144206070736</v>
      </c>
      <c r="K682" s="14">
        <f t="shared" si="145"/>
        <v>21.329000000000004</v>
      </c>
      <c r="L682" s="16">
        <f t="shared" si="142"/>
        <v>409.40443369688262</v>
      </c>
      <c r="M682" s="35">
        <f t="shared" si="134"/>
        <v>13.63396613221621</v>
      </c>
      <c r="N682" s="17"/>
      <c r="O682" s="18">
        <f t="shared" si="135"/>
        <v>18.358019636037497</v>
      </c>
      <c r="P682" s="18"/>
      <c r="Q682" s="37">
        <f t="shared" si="136"/>
        <v>7.7809844861314176E-2</v>
      </c>
      <c r="R682" s="15">
        <f t="shared" si="146"/>
        <v>1.0028529088762781</v>
      </c>
      <c r="S682" s="15">
        <f t="shared" si="147"/>
        <v>7.6737847821005838</v>
      </c>
      <c r="T682" s="21">
        <f t="shared" si="137"/>
        <v>0.10586716757743009</v>
      </c>
      <c r="U682" s="21">
        <f t="shared" si="138"/>
        <v>6.0551898984331887E-2</v>
      </c>
      <c r="V682" s="21">
        <f t="shared" si="139"/>
        <v>4.5315268593098201E-2</v>
      </c>
      <c r="Y682" s="36"/>
      <c r="Z682" s="36"/>
    </row>
    <row r="683" spans="1:26" x14ac:dyDescent="0.25">
      <c r="A683" s="12">
        <v>1927.03</v>
      </c>
      <c r="B683" s="13">
        <v>13.87</v>
      </c>
      <c r="C683" s="14">
        <v>0.71</v>
      </c>
      <c r="D683" s="13">
        <v>1.208</v>
      </c>
      <c r="E683" s="13">
        <v>17.3</v>
      </c>
      <c r="F683" s="14">
        <f t="shared" si="143"/>
        <v>1927.2083333332823</v>
      </c>
      <c r="G683" s="15">
        <f>G681*10/12+G693*2/12</f>
        <v>3.3383333333333334</v>
      </c>
      <c r="H683" s="14">
        <f t="shared" si="140"/>
        <v>244.28838150289019</v>
      </c>
      <c r="I683" s="14">
        <f t="shared" si="141"/>
        <v>12.505028901734105</v>
      </c>
      <c r="J683" s="16">
        <f t="shared" si="144"/>
        <v>4709.0525111776715</v>
      </c>
      <c r="K683" s="14">
        <f t="shared" si="145"/>
        <v>21.276161849710984</v>
      </c>
      <c r="L683" s="16">
        <f t="shared" si="142"/>
        <v>410.13233118259751</v>
      </c>
      <c r="M683" s="35">
        <f t="shared" si="134"/>
        <v>14.033257507604493</v>
      </c>
      <c r="N683" s="17"/>
      <c r="O683" s="18">
        <f t="shared" si="135"/>
        <v>18.811934763187693</v>
      </c>
      <c r="P683" s="18"/>
      <c r="Q683" s="37">
        <f t="shared" si="136"/>
        <v>7.5133224962694589E-2</v>
      </c>
      <c r="R683" s="15">
        <f t="shared" si="146"/>
        <v>1.002852217192467</v>
      </c>
      <c r="S683" s="15">
        <f t="shared" si="147"/>
        <v>7.7401610751600858</v>
      </c>
      <c r="T683" s="21">
        <f t="shared" si="137"/>
        <v>0.1025545418595506</v>
      </c>
      <c r="U683" s="21">
        <f t="shared" si="138"/>
        <v>5.9217643081540539E-2</v>
      </c>
      <c r="V683" s="21">
        <f t="shared" si="139"/>
        <v>4.3336898778010058E-2</v>
      </c>
      <c r="Y683" s="36"/>
      <c r="Z683" s="36"/>
    </row>
    <row r="684" spans="1:26" x14ac:dyDescent="0.25">
      <c r="A684" s="12">
        <v>1927.04</v>
      </c>
      <c r="B684" s="13">
        <v>14.21</v>
      </c>
      <c r="C684" s="14">
        <v>0.7167</v>
      </c>
      <c r="D684" s="13">
        <v>1.1970000000000001</v>
      </c>
      <c r="E684" s="13">
        <v>17.3</v>
      </c>
      <c r="F684" s="14">
        <f t="shared" si="143"/>
        <v>1927.2916666666156</v>
      </c>
      <c r="G684" s="15">
        <f>G681*9/12+G693*3/12</f>
        <v>3.3374999999999999</v>
      </c>
      <c r="H684" s="14">
        <f t="shared" si="140"/>
        <v>250.2767052023122</v>
      </c>
      <c r="I684" s="14">
        <f t="shared" si="141"/>
        <v>12.623034104046244</v>
      </c>
      <c r="J684" s="16">
        <f t="shared" si="144"/>
        <v>4844.7645526362512</v>
      </c>
      <c r="K684" s="14">
        <f t="shared" si="145"/>
        <v>21.082421965317923</v>
      </c>
      <c r="L684" s="16">
        <f t="shared" si="142"/>
        <v>408.1057825127088</v>
      </c>
      <c r="M684" s="35">
        <f t="shared" si="134"/>
        <v>14.488222209157055</v>
      </c>
      <c r="N684" s="17"/>
      <c r="O684" s="18">
        <f t="shared" si="135"/>
        <v>19.33512346405815</v>
      </c>
      <c r="P684" s="18"/>
      <c r="Q684" s="37">
        <f t="shared" si="136"/>
        <v>6.7855377278557782E-2</v>
      </c>
      <c r="R684" s="15">
        <f t="shared" si="146"/>
        <v>1.002851525508806</v>
      </c>
      <c r="S684" s="15">
        <f t="shared" si="147"/>
        <v>7.7622376956511214</v>
      </c>
      <c r="T684" s="21">
        <f t="shared" si="137"/>
        <v>9.2329376802516627E-2</v>
      </c>
      <c r="U684" s="21">
        <f t="shared" si="138"/>
        <v>5.8499462318934548E-2</v>
      </c>
      <c r="V684" s="21">
        <f t="shared" si="139"/>
        <v>3.382991448358208E-2</v>
      </c>
      <c r="Y684" s="36"/>
      <c r="Z684" s="36"/>
    </row>
    <row r="685" spans="1:26" x14ac:dyDescent="0.25">
      <c r="A685" s="12">
        <v>1927.05</v>
      </c>
      <c r="B685" s="13">
        <v>14.7</v>
      </c>
      <c r="C685" s="14">
        <v>0.72330000000000005</v>
      </c>
      <c r="D685" s="13">
        <v>1.1859999999999999</v>
      </c>
      <c r="E685" s="13">
        <v>17.399999999999999</v>
      </c>
      <c r="F685" s="14">
        <f t="shared" si="143"/>
        <v>1927.3749999999488</v>
      </c>
      <c r="G685" s="15">
        <f>G681*8/12+G693*4/12</f>
        <v>3.3366666666666669</v>
      </c>
      <c r="H685" s="14">
        <f t="shared" si="140"/>
        <v>257.41896551724142</v>
      </c>
      <c r="I685" s="14">
        <f t="shared" si="141"/>
        <v>12.666063793103453</v>
      </c>
      <c r="J685" s="16">
        <f t="shared" si="144"/>
        <v>5003.4538893361505</v>
      </c>
      <c r="K685" s="14">
        <f t="shared" si="145"/>
        <v>20.76863218390805</v>
      </c>
      <c r="L685" s="16">
        <f t="shared" si="142"/>
        <v>403.68002127569218</v>
      </c>
      <c r="M685" s="35">
        <f t="shared" si="134"/>
        <v>15.002347055737113</v>
      </c>
      <c r="N685" s="17"/>
      <c r="O685" s="18">
        <f t="shared" si="135"/>
        <v>19.936096682958418</v>
      </c>
      <c r="P685" s="18"/>
      <c r="Q685" s="37">
        <f t="shared" si="136"/>
        <v>6.4468256503694921E-2</v>
      </c>
      <c r="R685" s="15">
        <f t="shared" si="146"/>
        <v>1.0028508338252951</v>
      </c>
      <c r="S685" s="15">
        <f t="shared" si="147"/>
        <v>7.7396341448224355</v>
      </c>
      <c r="T685" s="21">
        <f t="shared" si="137"/>
        <v>8.3543063670522999E-2</v>
      </c>
      <c r="U685" s="21">
        <f t="shared" si="138"/>
        <v>5.8396031918390712E-2</v>
      </c>
      <c r="V685" s="21">
        <f t="shared" si="139"/>
        <v>2.5147031752132287E-2</v>
      </c>
      <c r="Y685" s="36"/>
      <c r="Z685" s="36"/>
    </row>
    <row r="686" spans="1:26" x14ac:dyDescent="0.25">
      <c r="A686" s="12">
        <v>1927.06</v>
      </c>
      <c r="B686" s="13">
        <v>14.89</v>
      </c>
      <c r="C686" s="14">
        <v>0.73</v>
      </c>
      <c r="D686" s="13">
        <v>1.175</v>
      </c>
      <c r="E686" s="13">
        <v>17.600000000000001</v>
      </c>
      <c r="F686" s="14">
        <f t="shared" si="143"/>
        <v>1927.4583333332821</v>
      </c>
      <c r="G686" s="15">
        <f>G681*7/12+G693*5/12</f>
        <v>3.3358333333333334</v>
      </c>
      <c r="H686" s="14">
        <f t="shared" si="140"/>
        <v>257.78312500000004</v>
      </c>
      <c r="I686" s="14">
        <f t="shared" si="141"/>
        <v>12.638125</v>
      </c>
      <c r="J686" s="16">
        <f t="shared" si="144"/>
        <v>5031.0026681911249</v>
      </c>
      <c r="K686" s="14">
        <f t="shared" si="145"/>
        <v>20.342187500000005</v>
      </c>
      <c r="L686" s="16">
        <f t="shared" si="142"/>
        <v>397.00659067324193</v>
      </c>
      <c r="M686" s="35">
        <f t="shared" si="134"/>
        <v>15.120333481747528</v>
      </c>
      <c r="N686" s="17"/>
      <c r="O686" s="18">
        <f t="shared" si="135"/>
        <v>20.010588031136443</v>
      </c>
      <c r="P686" s="18"/>
      <c r="Q686" s="37">
        <f t="shared" si="136"/>
        <v>6.3536290068551424E-2</v>
      </c>
      <c r="R686" s="15">
        <f t="shared" si="146"/>
        <v>1.002850142141934</v>
      </c>
      <c r="S686" s="15">
        <f t="shared" si="147"/>
        <v>7.6734974356874721</v>
      </c>
      <c r="T686" s="21">
        <f t="shared" si="137"/>
        <v>7.9294574012976904E-2</v>
      </c>
      <c r="U686" s="21">
        <f t="shared" si="138"/>
        <v>5.9629704232518232E-2</v>
      </c>
      <c r="V686" s="21">
        <f t="shared" si="139"/>
        <v>1.9664869780458671E-2</v>
      </c>
      <c r="Y686" s="36"/>
      <c r="Z686" s="36"/>
    </row>
    <row r="687" spans="1:26" x14ac:dyDescent="0.25">
      <c r="A687" s="12">
        <v>1927.07</v>
      </c>
      <c r="B687" s="13">
        <v>15.22</v>
      </c>
      <c r="C687" s="14">
        <v>0.73670000000000002</v>
      </c>
      <c r="D687" s="13">
        <v>1.1639999999999999</v>
      </c>
      <c r="E687" s="13">
        <v>17.3</v>
      </c>
      <c r="F687" s="14">
        <f t="shared" si="143"/>
        <v>1927.5416666666154</v>
      </c>
      <c r="G687" s="15">
        <f>G681*6/12+G693*6/12</f>
        <v>3.335</v>
      </c>
      <c r="H687" s="14">
        <f t="shared" si="140"/>
        <v>268.06554913294798</v>
      </c>
      <c r="I687" s="14">
        <f t="shared" si="141"/>
        <v>12.975288439306361</v>
      </c>
      <c r="J687" s="16">
        <f t="shared" si="144"/>
        <v>5252.7813273316679</v>
      </c>
      <c r="K687" s="14">
        <f t="shared" si="145"/>
        <v>20.50120231213873</v>
      </c>
      <c r="L687" s="16">
        <f t="shared" si="142"/>
        <v>401.72388074993836</v>
      </c>
      <c r="M687" s="35">
        <f t="shared" si="134"/>
        <v>15.820802594477749</v>
      </c>
      <c r="N687" s="17"/>
      <c r="O687" s="18">
        <f t="shared" si="135"/>
        <v>20.854728675080452</v>
      </c>
      <c r="P687" s="18"/>
      <c r="Q687" s="37">
        <f t="shared" si="136"/>
        <v>6.0442434969226279E-2</v>
      </c>
      <c r="R687" s="15">
        <f t="shared" si="146"/>
        <v>1.0028494504587229</v>
      </c>
      <c r="S687" s="15">
        <f t="shared" si="147"/>
        <v>7.8288136818639931</v>
      </c>
      <c r="T687" s="21">
        <f t="shared" si="137"/>
        <v>8.0569108078625717E-2</v>
      </c>
      <c r="U687" s="21">
        <f t="shared" si="138"/>
        <v>5.7100268759432193E-2</v>
      </c>
      <c r="V687" s="21">
        <f t="shared" si="139"/>
        <v>2.3468839319193524E-2</v>
      </c>
      <c r="Y687" s="36"/>
      <c r="Z687" s="36"/>
    </row>
    <row r="688" spans="1:26" x14ac:dyDescent="0.25">
      <c r="A688" s="12">
        <v>1927.08</v>
      </c>
      <c r="B688" s="13">
        <v>16.03</v>
      </c>
      <c r="C688" s="14">
        <v>0.74329999999999996</v>
      </c>
      <c r="D688" s="13">
        <v>1.153</v>
      </c>
      <c r="E688" s="13">
        <v>17.2</v>
      </c>
      <c r="F688" s="14">
        <f t="shared" si="143"/>
        <v>1927.6249999999486</v>
      </c>
      <c r="G688" s="15">
        <f>G681*5/12+G693*7/12</f>
        <v>3.3341666666666665</v>
      </c>
      <c r="H688" s="14">
        <f t="shared" si="140"/>
        <v>283.97331395348846</v>
      </c>
      <c r="I688" s="14">
        <f t="shared" si="141"/>
        <v>13.16764593023256</v>
      </c>
      <c r="J688" s="16">
        <f t="shared" si="144"/>
        <v>5585.9979877844498</v>
      </c>
      <c r="K688" s="14">
        <f t="shared" si="145"/>
        <v>20.425529069767446</v>
      </c>
      <c r="L688" s="16">
        <f t="shared" si="142"/>
        <v>401.7876281918571</v>
      </c>
      <c r="M688" s="35">
        <f t="shared" si="134"/>
        <v>16.86286185276381</v>
      </c>
      <c r="N688" s="17"/>
      <c r="O688" s="18">
        <f t="shared" si="135"/>
        <v>22.13560838055453</v>
      </c>
      <c r="P688" s="18"/>
      <c r="Q688" s="37">
        <f t="shared" si="136"/>
        <v>5.4351821876082618E-2</v>
      </c>
      <c r="R688" s="15">
        <f t="shared" si="146"/>
        <v>1.0028487587756614</v>
      </c>
      <c r="S688" s="15">
        <f t="shared" si="147"/>
        <v>7.8967675538254616</v>
      </c>
      <c r="T688" s="21">
        <f t="shared" si="137"/>
        <v>7.5463992313564709E-2</v>
      </c>
      <c r="U688" s="21">
        <f t="shared" si="138"/>
        <v>5.6509414338211217E-2</v>
      </c>
      <c r="V688" s="21">
        <f t="shared" si="139"/>
        <v>1.8954577975353493E-2</v>
      </c>
      <c r="Y688" s="36"/>
      <c r="Z688" s="36"/>
    </row>
    <row r="689" spans="1:26" x14ac:dyDescent="0.25">
      <c r="A689" s="12">
        <v>1927.09</v>
      </c>
      <c r="B689" s="13">
        <v>16.940000000000001</v>
      </c>
      <c r="C689" s="14">
        <v>0.75</v>
      </c>
      <c r="D689" s="13">
        <v>1.143</v>
      </c>
      <c r="E689" s="13">
        <v>17.3</v>
      </c>
      <c r="F689" s="14">
        <f t="shared" si="143"/>
        <v>1927.7083333332819</v>
      </c>
      <c r="G689" s="15">
        <f>G681*4/12+G693*8/12</f>
        <v>3.3333333333333335</v>
      </c>
      <c r="H689" s="14">
        <f t="shared" si="140"/>
        <v>298.35942196531801</v>
      </c>
      <c r="I689" s="14">
        <f t="shared" si="141"/>
        <v>13.209537572254337</v>
      </c>
      <c r="J689" s="16">
        <f t="shared" si="144"/>
        <v>5890.6386130832998</v>
      </c>
      <c r="K689" s="14">
        <f t="shared" si="145"/>
        <v>20.131335260115609</v>
      </c>
      <c r="L689" s="16">
        <f t="shared" si="142"/>
        <v>397.46162542822964</v>
      </c>
      <c r="M689" s="35">
        <f t="shared" si="134"/>
        <v>17.81872371351643</v>
      </c>
      <c r="N689" s="17"/>
      <c r="O689" s="18">
        <f t="shared" si="135"/>
        <v>23.292169691516676</v>
      </c>
      <c r="P689" s="18"/>
      <c r="Q689" s="37">
        <f t="shared" si="136"/>
        <v>4.9430399146075589E-2</v>
      </c>
      <c r="R689" s="15">
        <f t="shared" si="146"/>
        <v>1.0028480670927502</v>
      </c>
      <c r="S689" s="15">
        <f t="shared" si="147"/>
        <v>7.8734874498689607</v>
      </c>
      <c r="T689" s="21">
        <f t="shared" si="137"/>
        <v>5.3306719320163287E-2</v>
      </c>
      <c r="U689" s="21">
        <f t="shared" si="138"/>
        <v>5.6416783900685719E-2</v>
      </c>
      <c r="V689" s="21">
        <f t="shared" si="139"/>
        <v>-3.1100645805224314E-3</v>
      </c>
      <c r="Y689" s="36"/>
      <c r="Z689" s="36"/>
    </row>
    <row r="690" spans="1:26" x14ac:dyDescent="0.25">
      <c r="A690" s="12">
        <v>1927.1</v>
      </c>
      <c r="B690" s="13">
        <v>16.68</v>
      </c>
      <c r="C690" s="14">
        <v>0.75670000000000004</v>
      </c>
      <c r="D690" s="13">
        <v>1.1319999999999999</v>
      </c>
      <c r="E690" s="13">
        <v>17.399999999999999</v>
      </c>
      <c r="F690" s="14">
        <f t="shared" si="143"/>
        <v>1927.7916666666151</v>
      </c>
      <c r="G690" s="15">
        <f>G681*3/12+G693*9/12</f>
        <v>3.3325</v>
      </c>
      <c r="H690" s="14">
        <f t="shared" si="140"/>
        <v>292.09172413793112</v>
      </c>
      <c r="I690" s="14">
        <f t="shared" si="141"/>
        <v>13.250947701149428</v>
      </c>
      <c r="J690" s="16">
        <f t="shared" si="144"/>
        <v>5788.6943519599345</v>
      </c>
      <c r="K690" s="14">
        <f t="shared" si="145"/>
        <v>19.823011494252878</v>
      </c>
      <c r="L690" s="16">
        <f t="shared" si="142"/>
        <v>392.8538373152665</v>
      </c>
      <c r="M690" s="35">
        <f t="shared" si="134"/>
        <v>17.537237852261093</v>
      </c>
      <c r="N690" s="17"/>
      <c r="O690" s="18">
        <f t="shared" si="135"/>
        <v>22.835106977288739</v>
      </c>
      <c r="P690" s="18"/>
      <c r="Q690" s="37">
        <f t="shared" si="136"/>
        <v>4.9399338657378451E-2</v>
      </c>
      <c r="R690" s="15">
        <f t="shared" si="146"/>
        <v>1.0028473754099891</v>
      </c>
      <c r="S690" s="15">
        <f t="shared" si="147"/>
        <v>7.8505328676767814</v>
      </c>
      <c r="T690" s="21">
        <f t="shared" si="137"/>
        <v>3.9241457614447528E-2</v>
      </c>
      <c r="U690" s="21">
        <f t="shared" si="138"/>
        <v>5.7046116745716802E-2</v>
      </c>
      <c r="V690" s="21">
        <f t="shared" si="139"/>
        <v>-1.7804659131269274E-2</v>
      </c>
      <c r="Y690" s="36"/>
      <c r="Z690" s="36"/>
    </row>
    <row r="691" spans="1:26" x14ac:dyDescent="0.25">
      <c r="A691" s="12">
        <v>1927.11</v>
      </c>
      <c r="B691" s="13">
        <v>17.059999999999999</v>
      </c>
      <c r="C691" s="14">
        <v>0.76329999999999998</v>
      </c>
      <c r="D691" s="13">
        <v>1.121</v>
      </c>
      <c r="E691" s="13">
        <v>17.3</v>
      </c>
      <c r="F691" s="14">
        <f t="shared" si="143"/>
        <v>1927.8749999999484</v>
      </c>
      <c r="G691" s="15">
        <f>G681*2/12+G693*10/12</f>
        <v>3.3316666666666666</v>
      </c>
      <c r="H691" s="14">
        <f t="shared" si="140"/>
        <v>300.47294797687863</v>
      </c>
      <c r="I691" s="14">
        <f t="shared" si="141"/>
        <v>13.443786705202312</v>
      </c>
      <c r="J691" s="16">
        <f t="shared" si="144"/>
        <v>5976.9965286436563</v>
      </c>
      <c r="K691" s="14">
        <f t="shared" si="145"/>
        <v>19.74385549132948</v>
      </c>
      <c r="L691" s="16">
        <f t="shared" si="142"/>
        <v>392.74402746831993</v>
      </c>
      <c r="M691" s="35">
        <f t="shared" si="134"/>
        <v>18.13130143495243</v>
      </c>
      <c r="N691" s="17"/>
      <c r="O691" s="18">
        <f t="shared" si="135"/>
        <v>23.520186815644767</v>
      </c>
      <c r="P691" s="18"/>
      <c r="Q691" s="37">
        <f t="shared" si="136"/>
        <v>4.6948374092751648E-2</v>
      </c>
      <c r="R691" s="15">
        <f t="shared" si="146"/>
        <v>1.0028466837273777</v>
      </c>
      <c r="S691" s="15">
        <f t="shared" si="147"/>
        <v>7.9183942951097999</v>
      </c>
      <c r="T691" s="21">
        <f t="shared" si="137"/>
        <v>2.7735139391429797E-2</v>
      </c>
      <c r="U691" s="21">
        <f t="shared" si="138"/>
        <v>5.7182879262307029E-2</v>
      </c>
      <c r="V691" s="21">
        <f t="shared" si="139"/>
        <v>-2.9447739870877232E-2</v>
      </c>
      <c r="Y691" s="36"/>
      <c r="Z691" s="36"/>
    </row>
    <row r="692" spans="1:26" x14ac:dyDescent="0.25">
      <c r="A692" s="12">
        <v>1927.12</v>
      </c>
      <c r="B692" s="13">
        <v>17.46</v>
      </c>
      <c r="C692" s="14">
        <v>0.77</v>
      </c>
      <c r="D692" s="13">
        <v>1.1100000000000001</v>
      </c>
      <c r="E692" s="13">
        <v>17.3</v>
      </c>
      <c r="F692" s="14">
        <f t="shared" si="143"/>
        <v>1927.9583333332816</v>
      </c>
      <c r="G692" s="15">
        <f>G681*1/12+G693*11/12</f>
        <v>3.3308333333333335</v>
      </c>
      <c r="H692" s="14">
        <f t="shared" si="140"/>
        <v>307.51803468208095</v>
      </c>
      <c r="I692" s="14">
        <f t="shared" si="141"/>
        <v>13.561791907514452</v>
      </c>
      <c r="J692" s="16">
        <f t="shared" si="144"/>
        <v>6139.6180148909461</v>
      </c>
      <c r="K692" s="14">
        <f t="shared" si="145"/>
        <v>19.550115606936423</v>
      </c>
      <c r="L692" s="16">
        <f t="shared" si="142"/>
        <v>390.31935833499148</v>
      </c>
      <c r="M692" s="35">
        <f t="shared" si="134"/>
        <v>18.646624021402531</v>
      </c>
      <c r="N692" s="17"/>
      <c r="O692" s="18">
        <f t="shared" si="135"/>
        <v>24.099196924913016</v>
      </c>
      <c r="P692" s="18"/>
      <c r="Q692" s="37">
        <f t="shared" si="136"/>
        <v>4.3926042689999494E-2</v>
      </c>
      <c r="R692" s="15">
        <f t="shared" si="146"/>
        <v>1.0028459920449164</v>
      </c>
      <c r="S692" s="15">
        <f t="shared" si="147"/>
        <v>7.9409354592966492</v>
      </c>
      <c r="T692" s="21">
        <f t="shared" si="137"/>
        <v>2.4646872331656411E-2</v>
      </c>
      <c r="U692" s="21">
        <f t="shared" si="138"/>
        <v>5.7933512952603072E-2</v>
      </c>
      <c r="V692" s="21">
        <f t="shared" si="139"/>
        <v>-3.3286640620946661E-2</v>
      </c>
      <c r="Y692" s="36"/>
      <c r="Z692" s="36"/>
    </row>
    <row r="693" spans="1:26" x14ac:dyDescent="0.25">
      <c r="A693" s="12">
        <v>1928.01</v>
      </c>
      <c r="B693" s="13">
        <v>17.53</v>
      </c>
      <c r="C693" s="14">
        <v>0.77669999999999995</v>
      </c>
      <c r="D693" s="13">
        <v>1.133</v>
      </c>
      <c r="E693" s="13">
        <v>17.3</v>
      </c>
      <c r="F693" s="14">
        <f t="shared" si="143"/>
        <v>1928.0416666666149</v>
      </c>
      <c r="G693" s="15">
        <v>3.33</v>
      </c>
      <c r="H693" s="14">
        <f t="shared" si="140"/>
        <v>308.75092485549141</v>
      </c>
      <c r="I693" s="14">
        <f t="shared" si="141"/>
        <v>13.679797109826589</v>
      </c>
      <c r="J693" s="16">
        <f t="shared" si="144"/>
        <v>6186.9925874600294</v>
      </c>
      <c r="K693" s="14">
        <f t="shared" si="145"/>
        <v>19.955208092485552</v>
      </c>
      <c r="L693" s="16">
        <f t="shared" si="142"/>
        <v>399.87807196761054</v>
      </c>
      <c r="M693" s="35">
        <f t="shared" si="134"/>
        <v>18.806128571700771</v>
      </c>
      <c r="N693" s="17"/>
      <c r="O693" s="18">
        <f t="shared" si="135"/>
        <v>24.220417357765456</v>
      </c>
      <c r="P693" s="18"/>
      <c r="Q693" s="37">
        <f t="shared" si="136"/>
        <v>4.1264637828492733E-2</v>
      </c>
      <c r="R693" s="15">
        <f t="shared" si="146"/>
        <v>1.0008789768522124</v>
      </c>
      <c r="S693" s="15">
        <f t="shared" si="147"/>
        <v>7.9635352984430012</v>
      </c>
      <c r="T693" s="21">
        <f t="shared" si="137"/>
        <v>2.8558581777757164E-2</v>
      </c>
      <c r="U693" s="21">
        <f t="shared" si="138"/>
        <v>5.9432226320381032E-2</v>
      </c>
      <c r="V693" s="21">
        <f t="shared" si="139"/>
        <v>-3.0873644542623868E-2</v>
      </c>
      <c r="Y693" s="36"/>
      <c r="Z693" s="36"/>
    </row>
    <row r="694" spans="1:26" x14ac:dyDescent="0.25">
      <c r="A694" s="12">
        <v>1928.02</v>
      </c>
      <c r="B694" s="13">
        <v>17.32</v>
      </c>
      <c r="C694" s="14">
        <v>0.7833</v>
      </c>
      <c r="D694" s="13">
        <v>1.155</v>
      </c>
      <c r="E694" s="13">
        <v>17.100000000000001</v>
      </c>
      <c r="F694" s="14">
        <f t="shared" si="143"/>
        <v>1928.1249999999482</v>
      </c>
      <c r="G694" s="15">
        <f>G693*11/12+G705*1/12</f>
        <v>3.3525</v>
      </c>
      <c r="H694" s="14">
        <f t="shared" si="140"/>
        <v>308.62011695906432</v>
      </c>
      <c r="I694" s="14">
        <f t="shared" si="141"/>
        <v>13.957398245614037</v>
      </c>
      <c r="J694" s="16">
        <f t="shared" si="144"/>
        <v>6207.6787953083149</v>
      </c>
      <c r="K694" s="14">
        <f t="shared" si="145"/>
        <v>20.58061403508772</v>
      </c>
      <c r="L694" s="16">
        <f t="shared" si="142"/>
        <v>413.96472335918611</v>
      </c>
      <c r="M694" s="35">
        <f t="shared" si="134"/>
        <v>18.868850519584033</v>
      </c>
      <c r="N694" s="17"/>
      <c r="O694" s="18">
        <f t="shared" si="135"/>
        <v>24.221421773126742</v>
      </c>
      <c r="P694" s="18"/>
      <c r="Q694" s="37">
        <f t="shared" si="136"/>
        <v>3.8950026927498264E-2</v>
      </c>
      <c r="R694" s="15">
        <f t="shared" si="146"/>
        <v>1.0008997359696088</v>
      </c>
      <c r="S694" s="15">
        <f t="shared" si="147"/>
        <v>8.0637576939319011</v>
      </c>
      <c r="T694" s="21">
        <f t="shared" si="137"/>
        <v>2.706696264617614E-2</v>
      </c>
      <c r="U694" s="21">
        <f t="shared" si="138"/>
        <v>5.9235920714716395E-2</v>
      </c>
      <c r="V694" s="21">
        <f t="shared" si="139"/>
        <v>-3.2168958068540254E-2</v>
      </c>
      <c r="Y694" s="36"/>
      <c r="Z694" s="36"/>
    </row>
    <row r="695" spans="1:26" x14ac:dyDescent="0.25">
      <c r="A695" s="12">
        <v>1928.03</v>
      </c>
      <c r="B695" s="13">
        <v>18.25</v>
      </c>
      <c r="C695" s="14">
        <v>0.79</v>
      </c>
      <c r="D695" s="13">
        <v>1.177</v>
      </c>
      <c r="E695" s="13">
        <v>17.100000000000001</v>
      </c>
      <c r="F695" s="14">
        <f t="shared" si="143"/>
        <v>1928.2083333332814</v>
      </c>
      <c r="G695" s="15">
        <f>G693*10/12+G705*2/12</f>
        <v>3.375</v>
      </c>
      <c r="H695" s="14">
        <f t="shared" si="140"/>
        <v>325.19152046783626</v>
      </c>
      <c r="I695" s="14">
        <f t="shared" si="141"/>
        <v>14.076783625730997</v>
      </c>
      <c r="J695" s="16">
        <f t="shared" si="144"/>
        <v>6564.5964319708173</v>
      </c>
      <c r="K695" s="14">
        <f t="shared" si="145"/>
        <v>20.972625730994157</v>
      </c>
      <c r="L695" s="16">
        <f t="shared" si="142"/>
        <v>423.37150687285771</v>
      </c>
      <c r="M695" s="35">
        <f t="shared" si="134"/>
        <v>19.943417799064544</v>
      </c>
      <c r="N695" s="17"/>
      <c r="O695" s="18">
        <f t="shared" si="135"/>
        <v>25.513762948699377</v>
      </c>
      <c r="P695" s="18"/>
      <c r="Q695" s="37">
        <f t="shared" si="136"/>
        <v>3.6595352942590594E-2</v>
      </c>
      <c r="R695" s="15">
        <f t="shared" si="146"/>
        <v>1.000920492144399</v>
      </c>
      <c r="S695" s="15">
        <f t="shared" si="147"/>
        <v>8.0710129467793408</v>
      </c>
      <c r="T695" s="21">
        <f t="shared" si="137"/>
        <v>1.5015754780042023E-2</v>
      </c>
      <c r="U695" s="21">
        <f t="shared" si="138"/>
        <v>5.9519234998288262E-2</v>
      </c>
      <c r="V695" s="21">
        <f t="shared" si="139"/>
        <v>-4.4503480218246239E-2</v>
      </c>
      <c r="Y695" s="36"/>
      <c r="Z695" s="36"/>
    </row>
    <row r="696" spans="1:26" x14ac:dyDescent="0.25">
      <c r="A696" s="12">
        <v>1928.04</v>
      </c>
      <c r="B696" s="13">
        <v>19.399999999999999</v>
      </c>
      <c r="C696" s="14">
        <v>0.79669999999999996</v>
      </c>
      <c r="D696" s="13">
        <v>1.2</v>
      </c>
      <c r="E696" s="13">
        <v>17.100000000000001</v>
      </c>
      <c r="F696" s="14">
        <f t="shared" si="143"/>
        <v>1928.2916666666147</v>
      </c>
      <c r="G696" s="15">
        <f>G693*9/12+G705*3/12</f>
        <v>3.3975</v>
      </c>
      <c r="H696" s="14">
        <f t="shared" si="140"/>
        <v>345.68304093567252</v>
      </c>
      <c r="I696" s="14">
        <f t="shared" si="141"/>
        <v>14.196169005847954</v>
      </c>
      <c r="J696" s="16">
        <f t="shared" si="144"/>
        <v>7002.1372755258317</v>
      </c>
      <c r="K696" s="14">
        <f t="shared" si="145"/>
        <v>21.382456140350879</v>
      </c>
      <c r="L696" s="16">
        <f t="shared" si="142"/>
        <v>433.12189333149479</v>
      </c>
      <c r="M696" s="35">
        <f t="shared" si="134"/>
        <v>21.257909249487501</v>
      </c>
      <c r="N696" s="17"/>
      <c r="O696" s="18">
        <f t="shared" si="135"/>
        <v>27.09863918946477</v>
      </c>
      <c r="P696" s="18"/>
      <c r="Q696" s="37">
        <f t="shared" si="136"/>
        <v>3.1823715303227099E-2</v>
      </c>
      <c r="R696" s="15">
        <f t="shared" si="146"/>
        <v>1.000941245381527</v>
      </c>
      <c r="S696" s="15">
        <f t="shared" si="147"/>
        <v>8.0784422507941933</v>
      </c>
      <c r="T696" s="21">
        <f t="shared" si="137"/>
        <v>4.238839007983497E-3</v>
      </c>
      <c r="U696" s="21">
        <f t="shared" si="138"/>
        <v>5.9050370510822514E-2</v>
      </c>
      <c r="V696" s="21">
        <f t="shared" si="139"/>
        <v>-5.4811531502839017E-2</v>
      </c>
      <c r="Y696" s="36"/>
      <c r="Z696" s="36"/>
    </row>
    <row r="697" spans="1:26" x14ac:dyDescent="0.25">
      <c r="A697" s="12">
        <v>1928.05</v>
      </c>
      <c r="B697" s="13">
        <v>20</v>
      </c>
      <c r="C697" s="14">
        <v>0.80330000000000001</v>
      </c>
      <c r="D697" s="13">
        <v>1.222</v>
      </c>
      <c r="E697" s="13">
        <v>17.2</v>
      </c>
      <c r="F697" s="14">
        <f t="shared" si="143"/>
        <v>1928.3749999999479</v>
      </c>
      <c r="G697" s="15">
        <f>G693*8/12+G705*4/12</f>
        <v>3.42</v>
      </c>
      <c r="H697" s="14">
        <f t="shared" si="140"/>
        <v>354.30232558139539</v>
      </c>
      <c r="I697" s="14">
        <f t="shared" si="141"/>
        <v>14.230552906976747</v>
      </c>
      <c r="J697" s="16">
        <f t="shared" si="144"/>
        <v>7200.7501566604906</v>
      </c>
      <c r="K697" s="14">
        <f t="shared" si="145"/>
        <v>21.64787209302326</v>
      </c>
      <c r="L697" s="16">
        <f t="shared" si="142"/>
        <v>439.96583457195601</v>
      </c>
      <c r="M697" s="35">
        <f t="shared" si="134"/>
        <v>21.832732178740031</v>
      </c>
      <c r="N697" s="17"/>
      <c r="O697" s="18">
        <f t="shared" si="135"/>
        <v>27.733593696413848</v>
      </c>
      <c r="P697" s="18"/>
      <c r="Q697" s="37">
        <f t="shared" si="136"/>
        <v>2.8825490853708967E-2</v>
      </c>
      <c r="R697" s="15">
        <f t="shared" si="146"/>
        <v>1.0009619956859277</v>
      </c>
      <c r="S697" s="15">
        <f t="shared" si="147"/>
        <v>8.0390341516291244</v>
      </c>
      <c r="T697" s="21">
        <f t="shared" si="137"/>
        <v>3.6793310603575602E-3</v>
      </c>
      <c r="U697" s="21">
        <f t="shared" si="138"/>
        <v>6.0693766160895501E-2</v>
      </c>
      <c r="V697" s="21">
        <f t="shared" si="139"/>
        <v>-5.7014435100537941E-2</v>
      </c>
      <c r="Y697" s="36"/>
      <c r="Z697" s="36"/>
    </row>
    <row r="698" spans="1:26" x14ac:dyDescent="0.25">
      <c r="A698" s="12">
        <v>1928.06</v>
      </c>
      <c r="B698" s="13">
        <v>19.02</v>
      </c>
      <c r="C698" s="14">
        <v>0.81</v>
      </c>
      <c r="D698" s="13">
        <v>1.2450000000000001</v>
      </c>
      <c r="E698" s="13">
        <v>17.100000000000001</v>
      </c>
      <c r="F698" s="14">
        <f t="shared" si="143"/>
        <v>1928.4583333332812</v>
      </c>
      <c r="G698" s="15">
        <f>G693*7/12+G705*5/12</f>
        <v>3.4424999999999999</v>
      </c>
      <c r="H698" s="14">
        <f t="shared" si="140"/>
        <v>338.91192982456147</v>
      </c>
      <c r="I698" s="14">
        <f t="shared" si="141"/>
        <v>14.433157894736844</v>
      </c>
      <c r="J698" s="16">
        <f t="shared" si="144"/>
        <v>6912.4043280187798</v>
      </c>
      <c r="K698" s="14">
        <f t="shared" si="145"/>
        <v>22.184298245614038</v>
      </c>
      <c r="L698" s="16">
        <f t="shared" si="142"/>
        <v>452.46810664476232</v>
      </c>
      <c r="M698" s="35">
        <f t="shared" si="134"/>
        <v>20.91342157686671</v>
      </c>
      <c r="N698" s="17"/>
      <c r="O698" s="18">
        <f t="shared" si="135"/>
        <v>26.482054104053216</v>
      </c>
      <c r="P698" s="18"/>
      <c r="Q698" s="37">
        <f t="shared" si="136"/>
        <v>2.8629212973394963E-2</v>
      </c>
      <c r="R698" s="15">
        <f t="shared" si="146"/>
        <v>1.0009827430625267</v>
      </c>
      <c r="S698" s="15">
        <f t="shared" si="147"/>
        <v>8.0938247886663568</v>
      </c>
      <c r="T698" s="21">
        <f t="shared" si="137"/>
        <v>1.0696773439133445E-2</v>
      </c>
      <c r="U698" s="21">
        <f t="shared" si="138"/>
        <v>6.0348374848206321E-2</v>
      </c>
      <c r="V698" s="21">
        <f t="shared" si="139"/>
        <v>-4.9651601409072876E-2</v>
      </c>
      <c r="Y698" s="36"/>
      <c r="Z698" s="36"/>
    </row>
    <row r="699" spans="1:26" x14ac:dyDescent="0.25">
      <c r="A699" s="12">
        <v>1928.07</v>
      </c>
      <c r="B699" s="13">
        <v>19.16</v>
      </c>
      <c r="C699" s="14">
        <v>0.81669999999999998</v>
      </c>
      <c r="D699" s="13">
        <v>1.268</v>
      </c>
      <c r="E699" s="13">
        <v>17.100000000000001</v>
      </c>
      <c r="F699" s="14">
        <f t="shared" si="143"/>
        <v>1928.5416666666144</v>
      </c>
      <c r="G699" s="15">
        <f>G693*6/12+G705*6/12</f>
        <v>3.4649999999999999</v>
      </c>
      <c r="H699" s="14">
        <f t="shared" si="140"/>
        <v>341.40654970760232</v>
      </c>
      <c r="I699" s="14">
        <f t="shared" si="141"/>
        <v>14.552543274853802</v>
      </c>
      <c r="J699" s="16">
        <f t="shared" si="144"/>
        <v>6988.0185932035165</v>
      </c>
      <c r="K699" s="14">
        <f t="shared" si="145"/>
        <v>22.594128654970763</v>
      </c>
      <c r="L699" s="16">
        <f t="shared" si="142"/>
        <v>462.46386096983616</v>
      </c>
      <c r="M699" s="35">
        <f t="shared" si="134"/>
        <v>21.081905435296797</v>
      </c>
      <c r="N699" s="17"/>
      <c r="O699" s="18">
        <f t="shared" si="135"/>
        <v>26.613845391227297</v>
      </c>
      <c r="P699" s="18"/>
      <c r="Q699" s="37">
        <f t="shared" si="136"/>
        <v>2.5300092823006874E-2</v>
      </c>
      <c r="R699" s="15">
        <f t="shared" si="146"/>
        <v>1.0010034875162417</v>
      </c>
      <c r="S699" s="15">
        <f t="shared" si="147"/>
        <v>8.1017789388267243</v>
      </c>
      <c r="T699" s="21">
        <f t="shared" si="137"/>
        <v>2.8571206438092966E-2</v>
      </c>
      <c r="U699" s="21">
        <f t="shared" si="138"/>
        <v>6.0617812873735577E-2</v>
      </c>
      <c r="V699" s="21">
        <f t="shared" si="139"/>
        <v>-3.2046606435642611E-2</v>
      </c>
      <c r="Y699" s="36"/>
      <c r="Z699" s="36"/>
    </row>
    <row r="700" spans="1:26" x14ac:dyDescent="0.25">
      <c r="A700" s="12">
        <v>1928.08</v>
      </c>
      <c r="B700" s="13">
        <v>19.78</v>
      </c>
      <c r="C700" s="14">
        <v>0.82330000000000003</v>
      </c>
      <c r="D700" s="13">
        <v>1.29</v>
      </c>
      <c r="E700" s="13">
        <v>17.100000000000001</v>
      </c>
      <c r="F700" s="14">
        <f t="shared" si="143"/>
        <v>1928.6249999999477</v>
      </c>
      <c r="G700" s="15">
        <f>G693*5/12+G705*7/12</f>
        <v>3.4874999999999998</v>
      </c>
      <c r="H700" s="14">
        <f t="shared" si="140"/>
        <v>352.45415204678369</v>
      </c>
      <c r="I700" s="14">
        <f t="shared" si="141"/>
        <v>14.670146783625734</v>
      </c>
      <c r="J700" s="16">
        <f t="shared" si="144"/>
        <v>7239.1672276903773</v>
      </c>
      <c r="K700" s="14">
        <f t="shared" si="145"/>
        <v>22.986140350877193</v>
      </c>
      <c r="L700" s="16">
        <f t="shared" si="142"/>
        <v>472.11960180589409</v>
      </c>
      <c r="M700" s="35">
        <f t="shared" si="134"/>
        <v>21.762131502579248</v>
      </c>
      <c r="N700" s="17"/>
      <c r="O700" s="18">
        <f t="shared" si="135"/>
        <v>27.390718137541466</v>
      </c>
      <c r="P700" s="18"/>
      <c r="Q700" s="37">
        <f t="shared" si="136"/>
        <v>2.1602490360549072E-2</v>
      </c>
      <c r="R700" s="15">
        <f t="shared" si="146"/>
        <v>1.0010242290519806</v>
      </c>
      <c r="S700" s="15">
        <f t="shared" si="147"/>
        <v>8.1099089728511871</v>
      </c>
      <c r="T700" s="21">
        <f t="shared" si="137"/>
        <v>2.6006191754111674E-2</v>
      </c>
      <c r="U700" s="21">
        <f t="shared" si="138"/>
        <v>6.088377622711727E-2</v>
      </c>
      <c r="V700" s="21">
        <f t="shared" si="139"/>
        <v>-3.4877584473005596E-2</v>
      </c>
      <c r="Y700" s="36"/>
      <c r="Z700" s="36"/>
    </row>
    <row r="701" spans="1:26" x14ac:dyDescent="0.25">
      <c r="A701" s="12">
        <v>1928.09</v>
      </c>
      <c r="B701" s="13">
        <v>21.17</v>
      </c>
      <c r="C701" s="14">
        <v>0.83</v>
      </c>
      <c r="D701" s="13">
        <v>1.3120000000000001</v>
      </c>
      <c r="E701" s="13">
        <v>17.3</v>
      </c>
      <c r="F701" s="14">
        <f t="shared" si="143"/>
        <v>1928.708333333281</v>
      </c>
      <c r="G701" s="15">
        <f>G693*4/12+G705*8/12</f>
        <v>3.51</v>
      </c>
      <c r="H701" s="14">
        <f t="shared" si="140"/>
        <v>372.86121387283242</v>
      </c>
      <c r="I701" s="14">
        <f t="shared" si="141"/>
        <v>14.618554913294799</v>
      </c>
      <c r="J701" s="16">
        <f t="shared" si="144"/>
        <v>7683.3355804983748</v>
      </c>
      <c r="K701" s="14">
        <f t="shared" si="145"/>
        <v>23.107884393063589</v>
      </c>
      <c r="L701" s="16">
        <f t="shared" si="142"/>
        <v>476.17082104930887</v>
      </c>
      <c r="M701" s="35">
        <f t="shared" si="134"/>
        <v>23.004649446159242</v>
      </c>
      <c r="N701" s="17"/>
      <c r="O701" s="18">
        <f t="shared" si="135"/>
        <v>28.866481380788997</v>
      </c>
      <c r="P701" s="18"/>
      <c r="Q701" s="37">
        <f t="shared" si="136"/>
        <v>1.8121294561627824E-2</v>
      </c>
      <c r="R701" s="15">
        <f t="shared" si="146"/>
        <v>1.0010449676746427</v>
      </c>
      <c r="S701" s="15">
        <f t="shared" si="147"/>
        <v>8.0243631763372658</v>
      </c>
      <c r="T701" s="21">
        <f t="shared" si="137"/>
        <v>1.5651364291484615E-2</v>
      </c>
      <c r="U701" s="21">
        <f t="shared" si="138"/>
        <v>6.2380885312701029E-2</v>
      </c>
      <c r="V701" s="21">
        <f t="shared" si="139"/>
        <v>-4.6729521021216414E-2</v>
      </c>
      <c r="Y701" s="36"/>
      <c r="Z701" s="36"/>
    </row>
    <row r="702" spans="1:26" x14ac:dyDescent="0.25">
      <c r="A702" s="12">
        <v>1928.1</v>
      </c>
      <c r="B702" s="13">
        <v>21.6</v>
      </c>
      <c r="C702" s="14">
        <v>0.8367</v>
      </c>
      <c r="D702" s="13">
        <v>1.335</v>
      </c>
      <c r="E702" s="13">
        <v>17.2</v>
      </c>
      <c r="F702" s="14">
        <f t="shared" si="143"/>
        <v>1928.7916666666142</v>
      </c>
      <c r="G702" s="15">
        <f>G693*3/12+G705*9/12</f>
        <v>3.5324999999999998</v>
      </c>
      <c r="H702" s="14">
        <f t="shared" si="140"/>
        <v>382.64651162790705</v>
      </c>
      <c r="I702" s="14">
        <f t="shared" si="141"/>
        <v>14.822237790697677</v>
      </c>
      <c r="J702" s="16">
        <f t="shared" si="144"/>
        <v>7910.428331116851</v>
      </c>
      <c r="K702" s="14">
        <f t="shared" si="145"/>
        <v>23.649680232558143</v>
      </c>
      <c r="L702" s="16">
        <f t="shared" si="142"/>
        <v>488.90841768708316</v>
      </c>
      <c r="M702" s="35">
        <f t="shared" si="134"/>
        <v>23.578344239585046</v>
      </c>
      <c r="N702" s="17"/>
      <c r="O702" s="18">
        <f t="shared" si="135"/>
        <v>29.500230182003197</v>
      </c>
      <c r="P702" s="18"/>
      <c r="Q702" s="37">
        <f t="shared" si="136"/>
        <v>1.4345079847843722E-2</v>
      </c>
      <c r="R702" s="15">
        <f t="shared" si="146"/>
        <v>1.0010657033891182</v>
      </c>
      <c r="S702" s="15">
        <f t="shared" si="147"/>
        <v>8.0794504019107016</v>
      </c>
      <c r="T702" s="21">
        <f t="shared" si="137"/>
        <v>2.4584984968320844E-2</v>
      </c>
      <c r="U702" s="21">
        <f t="shared" si="138"/>
        <v>6.2780509152445818E-2</v>
      </c>
      <c r="V702" s="21">
        <f t="shared" si="139"/>
        <v>-3.8195524184124974E-2</v>
      </c>
      <c r="Y702" s="36"/>
      <c r="Z702" s="36"/>
    </row>
    <row r="703" spans="1:26" x14ac:dyDescent="0.25">
      <c r="A703" s="12">
        <v>1928.11</v>
      </c>
      <c r="B703" s="13">
        <v>23.06</v>
      </c>
      <c r="C703" s="14">
        <v>0.84330000000000005</v>
      </c>
      <c r="D703" s="13">
        <v>1.357</v>
      </c>
      <c r="E703" s="13">
        <v>17.2</v>
      </c>
      <c r="F703" s="14">
        <f t="shared" si="143"/>
        <v>1928.8749999999475</v>
      </c>
      <c r="G703" s="15">
        <f>G693*2/12+G705*10/12</f>
        <v>3.5550000000000002</v>
      </c>
      <c r="H703" s="14">
        <f t="shared" si="140"/>
        <v>408.51058139534888</v>
      </c>
      <c r="I703" s="14">
        <f t="shared" si="141"/>
        <v>14.939157558139538</v>
      </c>
      <c r="J703" s="16">
        <f t="shared" si="144"/>
        <v>8470.8510493761023</v>
      </c>
      <c r="K703" s="14">
        <f t="shared" si="145"/>
        <v>24.039412790697678</v>
      </c>
      <c r="L703" s="16">
        <f t="shared" si="142"/>
        <v>498.47982974862845</v>
      </c>
      <c r="M703" s="35">
        <f t="shared" si="134"/>
        <v>25.1219845711096</v>
      </c>
      <c r="N703" s="17"/>
      <c r="O703" s="18">
        <f t="shared" si="135"/>
        <v>31.338079943327795</v>
      </c>
      <c r="P703" s="18"/>
      <c r="Q703" s="37">
        <f t="shared" si="136"/>
        <v>9.6446681414624966E-3</v>
      </c>
      <c r="R703" s="15">
        <f t="shared" si="146"/>
        <v>1.0010864362002887</v>
      </c>
      <c r="S703" s="15">
        <f t="shared" si="147"/>
        <v>8.0880606995862294</v>
      </c>
      <c r="T703" s="21">
        <f t="shared" si="137"/>
        <v>1.8036415439050657E-2</v>
      </c>
      <c r="U703" s="21">
        <f t="shared" si="138"/>
        <v>6.3036366658804743E-2</v>
      </c>
      <c r="V703" s="21">
        <f t="shared" si="139"/>
        <v>-4.4999951219754086E-2</v>
      </c>
      <c r="Y703" s="36"/>
      <c r="Z703" s="36"/>
    </row>
    <row r="704" spans="1:26" x14ac:dyDescent="0.25">
      <c r="A704" s="12">
        <v>1928.12</v>
      </c>
      <c r="B704" s="13">
        <v>23.15</v>
      </c>
      <c r="C704" s="14">
        <v>0.85</v>
      </c>
      <c r="D704" s="13">
        <v>1.38</v>
      </c>
      <c r="E704" s="13">
        <v>17.100000000000001</v>
      </c>
      <c r="F704" s="14">
        <f t="shared" si="143"/>
        <v>1928.9583333332807</v>
      </c>
      <c r="G704" s="15">
        <f>G693*1/12+G705*11/12</f>
        <v>3.5775000000000001</v>
      </c>
      <c r="H704" s="14">
        <f t="shared" si="140"/>
        <v>412.50321637426902</v>
      </c>
      <c r="I704" s="14">
        <f t="shared" si="141"/>
        <v>15.145906432748538</v>
      </c>
      <c r="J704" s="16">
        <f t="shared" si="144"/>
        <v>8579.8141411819979</v>
      </c>
      <c r="K704" s="14">
        <f t="shared" si="145"/>
        <v>24.58982456140351</v>
      </c>
      <c r="L704" s="16">
        <f t="shared" si="142"/>
        <v>511.45328357801981</v>
      </c>
      <c r="M704" s="35">
        <f t="shared" si="134"/>
        <v>25.301591027426159</v>
      </c>
      <c r="N704" s="17"/>
      <c r="O704" s="18">
        <f t="shared" si="135"/>
        <v>31.472825431435918</v>
      </c>
      <c r="P704" s="18"/>
      <c r="Q704" s="37">
        <f t="shared" si="136"/>
        <v>7.326400993958565E-3</v>
      </c>
      <c r="R704" s="15">
        <f t="shared" si="146"/>
        <v>1.0011071661130269</v>
      </c>
      <c r="S704" s="15">
        <f t="shared" si="147"/>
        <v>8.1441978490146614</v>
      </c>
      <c r="T704" s="21">
        <f t="shared" si="137"/>
        <v>1.407958398751874E-2</v>
      </c>
      <c r="U704" s="21">
        <f t="shared" si="138"/>
        <v>6.2668922020399531E-2</v>
      </c>
      <c r="V704" s="21">
        <f t="shared" si="139"/>
        <v>-4.8589338032880791E-2</v>
      </c>
      <c r="Y704" s="36"/>
      <c r="Z704" s="36"/>
    </row>
    <row r="705" spans="1:26" x14ac:dyDescent="0.25">
      <c r="A705" s="12">
        <v>1929.01</v>
      </c>
      <c r="B705" s="13">
        <v>24.86</v>
      </c>
      <c r="C705" s="14">
        <v>0.86</v>
      </c>
      <c r="D705" s="13">
        <v>1.399</v>
      </c>
      <c r="E705" s="13">
        <v>17.100000000000001</v>
      </c>
      <c r="F705" s="14">
        <f t="shared" si="143"/>
        <v>1929.041666666614</v>
      </c>
      <c r="G705" s="15">
        <v>3.6</v>
      </c>
      <c r="H705" s="14">
        <f t="shared" si="140"/>
        <v>442.97321637426899</v>
      </c>
      <c r="I705" s="14">
        <f t="shared" si="141"/>
        <v>15.324093567251463</v>
      </c>
      <c r="J705" s="16">
        <f t="shared" si="144"/>
        <v>9240.1324505357461</v>
      </c>
      <c r="K705" s="14">
        <f t="shared" si="145"/>
        <v>24.928380116959065</v>
      </c>
      <c r="L705" s="16">
        <f t="shared" si="142"/>
        <v>519.98975455750235</v>
      </c>
      <c r="M705" s="35">
        <f t="shared" ref="M705:M768" si="148">H705/AVERAGE(K585:K704)</f>
        <v>27.083199620832783</v>
      </c>
      <c r="N705" s="17"/>
      <c r="O705" s="18">
        <f t="shared" ref="O705:O768" si="149">J705/AVERAGE(L585:L704)</f>
        <v>33.590937699106377</v>
      </c>
      <c r="P705" s="18"/>
      <c r="Q705" s="37">
        <f t="shared" ref="Q705:Q768" si="150">1/M705-(G705/100-(((E705/E585)^(1/10))-1))</f>
        <v>4.5014539849113425E-3</v>
      </c>
      <c r="R705" s="15">
        <f t="shared" si="146"/>
        <v>1.005154336235617</v>
      </c>
      <c r="S705" s="15">
        <f t="shared" si="147"/>
        <v>8.1532148288908761</v>
      </c>
      <c r="T705" s="21">
        <f t="shared" si="137"/>
        <v>5.4146710609990212E-3</v>
      </c>
      <c r="U705" s="21">
        <f t="shared" si="138"/>
        <v>6.2917657053549014E-2</v>
      </c>
      <c r="V705" s="21">
        <f t="shared" si="139"/>
        <v>-5.7502985992549993E-2</v>
      </c>
      <c r="Y705" s="36"/>
      <c r="Z705" s="36"/>
    </row>
    <row r="706" spans="1:26" x14ac:dyDescent="0.25">
      <c r="A706" s="12">
        <v>1929.02</v>
      </c>
      <c r="B706" s="13">
        <v>24.99</v>
      </c>
      <c r="C706" s="14">
        <v>0.87</v>
      </c>
      <c r="D706" s="13">
        <v>1.4179999999999999</v>
      </c>
      <c r="E706" s="13">
        <v>17.100000000000001</v>
      </c>
      <c r="F706" s="14">
        <f t="shared" si="143"/>
        <v>1929.1249999999472</v>
      </c>
      <c r="G706" s="15">
        <f>G705*11/12+G717*1/12</f>
        <v>3.5741666666666667</v>
      </c>
      <c r="H706" s="14">
        <f t="shared" si="140"/>
        <v>445.28964912280702</v>
      </c>
      <c r="I706" s="14">
        <f t="shared" si="141"/>
        <v>15.502280701754389</v>
      </c>
      <c r="J706" s="16">
        <f t="shared" si="144"/>
        <v>9315.3990161525398</v>
      </c>
      <c r="K706" s="14">
        <f t="shared" si="145"/>
        <v>25.26693567251462</v>
      </c>
      <c r="L706" s="16">
        <f t="shared" si="142"/>
        <v>528.58086454198894</v>
      </c>
      <c r="M706" s="35">
        <f t="shared" si="148"/>
        <v>27.131672798247397</v>
      </c>
      <c r="N706" s="17"/>
      <c r="O706" s="18">
        <f t="shared" si="149"/>
        <v>33.555039532540235</v>
      </c>
      <c r="P706" s="18"/>
      <c r="Q706" s="37">
        <f t="shared" si="150"/>
        <v>6.5369906477101142E-3</v>
      </c>
      <c r="R706" s="15">
        <f t="shared" si="146"/>
        <v>1.0051354231371381</v>
      </c>
      <c r="S706" s="15">
        <f t="shared" si="147"/>
        <v>8.1952392395201983</v>
      </c>
      <c r="T706" s="21">
        <f t="shared" ref="T706:T769" si="151">(($J826/$J706)^(1/10)-1)</f>
        <v>4.8608310280360278E-3</v>
      </c>
      <c r="U706" s="21">
        <f t="shared" ref="U706:U769" si="152">(($S826/$S706)^(1/10)-1)</f>
        <v>6.3459273342527656E-2</v>
      </c>
      <c r="V706" s="21">
        <f t="shared" ref="V706:V769" si="153">T706-U706</f>
        <v>-5.8598442314491628E-2</v>
      </c>
      <c r="Y706" s="36"/>
      <c r="Z706" s="36"/>
    </row>
    <row r="707" spans="1:26" x14ac:dyDescent="0.25">
      <c r="A707" s="12">
        <v>1929.03</v>
      </c>
      <c r="B707" s="13">
        <v>25.43</v>
      </c>
      <c r="C707" s="14">
        <v>0.88</v>
      </c>
      <c r="D707" s="13">
        <v>1.4379999999999999</v>
      </c>
      <c r="E707" s="13">
        <v>17</v>
      </c>
      <c r="F707" s="14">
        <f t="shared" si="143"/>
        <v>1929.2083333332805</v>
      </c>
      <c r="G707" s="15">
        <f>G705*10/12+G717*2/12</f>
        <v>3.5483333333333333</v>
      </c>
      <c r="H707" s="14">
        <f t="shared" si="140"/>
        <v>455.79535294117653</v>
      </c>
      <c r="I707" s="14">
        <f t="shared" si="141"/>
        <v>15.772705882352943</v>
      </c>
      <c r="J707" s="16">
        <f t="shared" si="144"/>
        <v>9562.6738194977679</v>
      </c>
      <c r="K707" s="14">
        <f t="shared" si="145"/>
        <v>25.774035294117649</v>
      </c>
      <c r="L707" s="16">
        <f t="shared" si="142"/>
        <v>540.74419789373928</v>
      </c>
      <c r="M707" s="35">
        <f t="shared" si="148"/>
        <v>27.675748437861888</v>
      </c>
      <c r="N707" s="17"/>
      <c r="O707" s="18">
        <f t="shared" si="149"/>
        <v>34.12929095561018</v>
      </c>
      <c r="P707" s="18"/>
      <c r="Q707" s="37">
        <f t="shared" si="150"/>
        <v>4.2490483780683874E-3</v>
      </c>
      <c r="R707" s="15">
        <f t="shared" si="146"/>
        <v>1.0051165144351146</v>
      </c>
      <c r="S707" s="15">
        <f t="shared" si="147"/>
        <v>8.2857801152000672</v>
      </c>
      <c r="T707" s="21">
        <f t="shared" si="151"/>
        <v>2.500779898800376E-3</v>
      </c>
      <c r="U707" s="21">
        <f t="shared" si="152"/>
        <v>6.2616257629791949E-2</v>
      </c>
      <c r="V707" s="21">
        <f t="shared" si="153"/>
        <v>-6.0115477730991573E-2</v>
      </c>
      <c r="Y707" s="36"/>
      <c r="Z707" s="36"/>
    </row>
    <row r="708" spans="1:26" x14ac:dyDescent="0.25">
      <c r="A708" s="12">
        <v>1929.04</v>
      </c>
      <c r="B708" s="13">
        <v>25.28</v>
      </c>
      <c r="C708" s="14">
        <v>0.89</v>
      </c>
      <c r="D708" s="13">
        <v>1.4570000000000001</v>
      </c>
      <c r="E708" s="13">
        <v>16.899999999999999</v>
      </c>
      <c r="F708" s="14">
        <f t="shared" si="143"/>
        <v>1929.2916666666138</v>
      </c>
      <c r="G708" s="15">
        <f>G705*9/12+G717*3/12</f>
        <v>3.5225</v>
      </c>
      <c r="H708" s="14">
        <f t="shared" si="140"/>
        <v>455.78792899408296</v>
      </c>
      <c r="I708" s="14">
        <f t="shared" si="141"/>
        <v>16.046331360946748</v>
      </c>
      <c r="J708" s="16">
        <f t="shared" si="144"/>
        <v>9590.5726558222905</v>
      </c>
      <c r="K708" s="14">
        <f t="shared" si="145"/>
        <v>26.269106508875744</v>
      </c>
      <c r="L708" s="16">
        <f t="shared" si="142"/>
        <v>552.74779903216279</v>
      </c>
      <c r="M708" s="35">
        <f t="shared" si="148"/>
        <v>27.568454472898306</v>
      </c>
      <c r="N708" s="17"/>
      <c r="O708" s="18">
        <f t="shared" si="149"/>
        <v>33.902563138115276</v>
      </c>
      <c r="P708" s="18"/>
      <c r="Q708" s="37">
        <f t="shared" si="150"/>
        <v>2.2395419813419845E-3</v>
      </c>
      <c r="R708" s="15">
        <f t="shared" si="146"/>
        <v>1.0050976101380349</v>
      </c>
      <c r="S708" s="15">
        <f t="shared" si="147"/>
        <v>8.3774535673974242</v>
      </c>
      <c r="T708" s="21">
        <f t="shared" si="151"/>
        <v>-1.0075621235658971E-2</v>
      </c>
      <c r="U708" s="21">
        <f t="shared" si="152"/>
        <v>6.2538103166611236E-2</v>
      </c>
      <c r="V708" s="21">
        <f t="shared" si="153"/>
        <v>-7.2613724402270208E-2</v>
      </c>
      <c r="Y708" s="36"/>
      <c r="Z708" s="36"/>
    </row>
    <row r="709" spans="1:26" x14ac:dyDescent="0.25">
      <c r="A709" s="12">
        <v>1929.05</v>
      </c>
      <c r="B709" s="13">
        <v>25.66</v>
      </c>
      <c r="C709" s="14">
        <v>0.9</v>
      </c>
      <c r="D709" s="13">
        <v>1.476</v>
      </c>
      <c r="E709" s="13">
        <v>17</v>
      </c>
      <c r="F709" s="14">
        <f t="shared" si="143"/>
        <v>1929.374999999947</v>
      </c>
      <c r="G709" s="15">
        <f>G705*8/12+G717*4/12</f>
        <v>3.4966666666666666</v>
      </c>
      <c r="H709" s="14">
        <f t="shared" si="140"/>
        <v>459.9177647058824</v>
      </c>
      <c r="I709" s="14">
        <f t="shared" si="141"/>
        <v>16.13117647058824</v>
      </c>
      <c r="J709" s="16">
        <f t="shared" si="144"/>
        <v>9705.7572722664136</v>
      </c>
      <c r="K709" s="14">
        <f t="shared" si="145"/>
        <v>26.455129411764712</v>
      </c>
      <c r="L709" s="16">
        <f t="shared" si="142"/>
        <v>558.28907770324349</v>
      </c>
      <c r="M709" s="35">
        <f t="shared" si="148"/>
        <v>27.698586875008139</v>
      </c>
      <c r="N709" s="17"/>
      <c r="O709" s="18">
        <f t="shared" si="149"/>
        <v>33.970071523184771</v>
      </c>
      <c r="P709" s="18"/>
      <c r="Q709" s="37">
        <f t="shared" si="150"/>
        <v>1.7264044494609276E-3</v>
      </c>
      <c r="R709" s="15">
        <f t="shared" si="146"/>
        <v>1.0050787102544052</v>
      </c>
      <c r="S709" s="15">
        <f t="shared" si="147"/>
        <v>8.3706282151650733</v>
      </c>
      <c r="T709" s="21">
        <f t="shared" si="151"/>
        <v>-7.2770535602361131E-3</v>
      </c>
      <c r="U709" s="21">
        <f t="shared" si="152"/>
        <v>6.2947552851443822E-2</v>
      </c>
      <c r="V709" s="21">
        <f t="shared" si="153"/>
        <v>-7.0224606411679935E-2</v>
      </c>
      <c r="Y709" s="36"/>
      <c r="Z709" s="36"/>
    </row>
    <row r="710" spans="1:26" x14ac:dyDescent="0.25">
      <c r="A710" s="12">
        <v>1929.06</v>
      </c>
      <c r="B710" s="13">
        <v>26.15</v>
      </c>
      <c r="C710" s="14">
        <v>0.91</v>
      </c>
      <c r="D710" s="13">
        <v>1.4950000000000001</v>
      </c>
      <c r="E710" s="13">
        <v>17.100000000000001</v>
      </c>
      <c r="F710" s="14">
        <f t="shared" si="143"/>
        <v>1929.4583333332803</v>
      </c>
      <c r="G710" s="15">
        <f>G705*7/12+G717*5/12</f>
        <v>3.4708333333333332</v>
      </c>
      <c r="H710" s="14">
        <f t="shared" si="140"/>
        <v>465.95935672514622</v>
      </c>
      <c r="I710" s="14">
        <f t="shared" si="141"/>
        <v>16.215029239766082</v>
      </c>
      <c r="J710" s="16">
        <f t="shared" si="144"/>
        <v>9861.770280127892</v>
      </c>
      <c r="K710" s="14">
        <f t="shared" si="145"/>
        <v>26.638976608187139</v>
      </c>
      <c r="L710" s="16">
        <f t="shared" si="142"/>
        <v>563.79910396907076</v>
      </c>
      <c r="M710" s="35">
        <f t="shared" si="148"/>
        <v>27.935467830288697</v>
      </c>
      <c r="N710" s="17"/>
      <c r="O710" s="18">
        <f t="shared" si="149"/>
        <v>34.169786393113874</v>
      </c>
      <c r="P710" s="18"/>
      <c r="Q710" s="37">
        <f t="shared" si="150"/>
        <v>2.2656304519137749E-3</v>
      </c>
      <c r="R710" s="15">
        <f t="shared" si="146"/>
        <v>1.0050598147927496</v>
      </c>
      <c r="S710" s="15">
        <f t="shared" si="147"/>
        <v>8.3639405601633428</v>
      </c>
      <c r="T710" s="21">
        <f t="shared" si="151"/>
        <v>-6.7246569397465539E-3</v>
      </c>
      <c r="U710" s="21">
        <f t="shared" si="152"/>
        <v>6.3354446534160225E-2</v>
      </c>
      <c r="V710" s="21">
        <f t="shared" si="153"/>
        <v>-7.0079103473906779E-2</v>
      </c>
      <c r="Y710" s="36"/>
      <c r="Z710" s="36"/>
    </row>
    <row r="711" spans="1:26" x14ac:dyDescent="0.25">
      <c r="A711" s="12">
        <v>1929.07</v>
      </c>
      <c r="B711" s="13">
        <v>28.48</v>
      </c>
      <c r="C711" s="14">
        <v>0.92</v>
      </c>
      <c r="D711" s="13">
        <v>1.514</v>
      </c>
      <c r="E711" s="13">
        <v>17.3</v>
      </c>
      <c r="F711" s="14">
        <f t="shared" si="143"/>
        <v>1929.5416666666135</v>
      </c>
      <c r="G711" s="15">
        <f>G705*6/12+G717*6/12</f>
        <v>3.4450000000000003</v>
      </c>
      <c r="H711" s="14">
        <f t="shared" si="140"/>
        <v>501.61017341040468</v>
      </c>
      <c r="I711" s="14">
        <f t="shared" si="141"/>
        <v>16.203699421965322</v>
      </c>
      <c r="J711" s="16">
        <f t="shared" si="144"/>
        <v>10644.878483232071</v>
      </c>
      <c r="K711" s="14">
        <f t="shared" si="145"/>
        <v>26.665653179190755</v>
      </c>
      <c r="L711" s="16">
        <f t="shared" si="142"/>
        <v>565.88293622237904</v>
      </c>
      <c r="M711" s="35">
        <f t="shared" si="148"/>
        <v>29.933289406842217</v>
      </c>
      <c r="N711" s="17"/>
      <c r="O711" s="18">
        <f t="shared" si="149"/>
        <v>36.510951968420393</v>
      </c>
      <c r="P711" s="18"/>
      <c r="Q711" s="37">
        <f t="shared" si="150"/>
        <v>-1.6185829941180729E-3</v>
      </c>
      <c r="R711" s="15">
        <f t="shared" si="146"/>
        <v>1.0050409237616102</v>
      </c>
      <c r="S711" s="15">
        <f t="shared" si="147"/>
        <v>8.3090783474412859</v>
      </c>
      <c r="T711" s="21">
        <f t="shared" si="151"/>
        <v>-1.151812043731415E-2</v>
      </c>
      <c r="U711" s="21">
        <f t="shared" si="152"/>
        <v>6.4375675992686343E-2</v>
      </c>
      <c r="V711" s="21">
        <f t="shared" si="153"/>
        <v>-7.5893796430000493E-2</v>
      </c>
      <c r="Y711" s="36"/>
      <c r="Z711" s="36"/>
    </row>
    <row r="712" spans="1:26" x14ac:dyDescent="0.25">
      <c r="A712" s="12">
        <v>1929.08</v>
      </c>
      <c r="B712" s="13">
        <v>30.1</v>
      </c>
      <c r="C712" s="14">
        <v>0.93</v>
      </c>
      <c r="D712" s="13">
        <v>1.5329999999999999</v>
      </c>
      <c r="E712" s="13">
        <v>17.3</v>
      </c>
      <c r="F712" s="14">
        <f t="shared" si="143"/>
        <v>1929.6249999999468</v>
      </c>
      <c r="G712" s="15">
        <f>G705*5/12+G717*7/12</f>
        <v>3.4191666666666665</v>
      </c>
      <c r="H712" s="14">
        <f t="shared" si="140"/>
        <v>530.14277456647403</v>
      </c>
      <c r="I712" s="14">
        <f t="shared" si="141"/>
        <v>16.379826589595378</v>
      </c>
      <c r="J712" s="16">
        <f t="shared" si="144"/>
        <v>11279.347627378364</v>
      </c>
      <c r="K712" s="14">
        <f t="shared" si="145"/>
        <v>27.000294797687864</v>
      </c>
      <c r="L712" s="16">
        <f t="shared" si="142"/>
        <v>574.45979776647948</v>
      </c>
      <c r="M712" s="35">
        <f t="shared" si="148"/>
        <v>31.480313247173012</v>
      </c>
      <c r="N712" s="17"/>
      <c r="O712" s="18">
        <f t="shared" si="149"/>
        <v>38.291695558437219</v>
      </c>
      <c r="P712" s="18"/>
      <c r="Q712" s="37">
        <f t="shared" si="150"/>
        <v>-4.7089853208238872E-3</v>
      </c>
      <c r="R712" s="15">
        <f t="shared" si="146"/>
        <v>1.0050220371695462</v>
      </c>
      <c r="S712" s="15">
        <f t="shared" si="147"/>
        <v>8.3509637779199846</v>
      </c>
      <c r="T712" s="21">
        <f t="shared" si="151"/>
        <v>-1.827144510165446E-2</v>
      </c>
      <c r="U712" s="21">
        <f t="shared" si="152"/>
        <v>6.4160723180495705E-2</v>
      </c>
      <c r="V712" s="21">
        <f t="shared" si="153"/>
        <v>-8.2432168282150164E-2</v>
      </c>
      <c r="Y712" s="36"/>
      <c r="Z712" s="36"/>
    </row>
    <row r="713" spans="1:26" x14ac:dyDescent="0.25">
      <c r="A713" s="12">
        <v>1929.09</v>
      </c>
      <c r="B713" s="13">
        <v>31.3</v>
      </c>
      <c r="C713" s="14">
        <v>0.94</v>
      </c>
      <c r="D713" s="13">
        <v>1.552</v>
      </c>
      <c r="E713" s="13">
        <v>17.3</v>
      </c>
      <c r="F713" s="14">
        <f t="shared" si="143"/>
        <v>1929.7083333332801</v>
      </c>
      <c r="G713" s="15">
        <f>G705*4/12+G717*8/12</f>
        <v>3.3933333333333335</v>
      </c>
      <c r="H713" s="14">
        <f t="shared" si="140"/>
        <v>551.27803468208106</v>
      </c>
      <c r="I713" s="14">
        <f t="shared" si="141"/>
        <v>16.555953757225435</v>
      </c>
      <c r="J713" s="16">
        <f t="shared" si="144"/>
        <v>11758.376399814642</v>
      </c>
      <c r="K713" s="14">
        <f t="shared" si="145"/>
        <v>27.334936416184973</v>
      </c>
      <c r="L713" s="16">
        <f t="shared" si="142"/>
        <v>583.03514928154391</v>
      </c>
      <c r="M713" s="35">
        <f t="shared" si="148"/>
        <v>32.563788598776718</v>
      </c>
      <c r="N713" s="17"/>
      <c r="O713" s="18">
        <f t="shared" si="149"/>
        <v>39.500688697971867</v>
      </c>
      <c r="P713" s="18"/>
      <c r="Q713" s="37">
        <f t="shared" si="150"/>
        <v>-6.0695163108649836E-3</v>
      </c>
      <c r="R713" s="15">
        <f t="shared" si="146"/>
        <v>1.0050031550251359</v>
      </c>
      <c r="S713" s="15">
        <f t="shared" si="147"/>
        <v>8.3929026284142321</v>
      </c>
      <c r="T713" s="21">
        <f t="shared" si="151"/>
        <v>-1.4156423600160783E-2</v>
      </c>
      <c r="U713" s="21">
        <f t="shared" si="152"/>
        <v>6.1661091802936552E-2</v>
      </c>
      <c r="V713" s="21">
        <f t="shared" si="153"/>
        <v>-7.5817515403097335E-2</v>
      </c>
      <c r="Y713" s="36"/>
      <c r="Z713" s="36"/>
    </row>
    <row r="714" spans="1:26" x14ac:dyDescent="0.25">
      <c r="A714" s="12">
        <v>1929.1</v>
      </c>
      <c r="B714" s="13">
        <v>27.99</v>
      </c>
      <c r="C714" s="14">
        <v>0.95</v>
      </c>
      <c r="D714" s="13">
        <v>1.5720000000000001</v>
      </c>
      <c r="E714" s="13">
        <v>17.3</v>
      </c>
      <c r="F714" s="14">
        <f t="shared" si="143"/>
        <v>1929.7916666666133</v>
      </c>
      <c r="G714" s="15">
        <f>G705*3/12+G717*9/12</f>
        <v>3.3674999999999997</v>
      </c>
      <c r="H714" s="14">
        <f t="shared" ref="H714:H777" si="154">B714*$E$1839/E714</f>
        <v>492.97994219653185</v>
      </c>
      <c r="I714" s="14">
        <f t="shared" ref="I714:I777" si="155">C714*$E$1839/E714</f>
        <v>16.732080924855492</v>
      </c>
      <c r="J714" s="16">
        <f t="shared" si="144"/>
        <v>10544.659006255499</v>
      </c>
      <c r="K714" s="14">
        <f t="shared" si="145"/>
        <v>27.68719075144509</v>
      </c>
      <c r="L714" s="16">
        <f t="shared" ref="L714:L777" si="156">K714*(J714/H714)</f>
        <v>592.21879091938706</v>
      </c>
      <c r="M714" s="35">
        <f t="shared" si="148"/>
        <v>28.961067164354802</v>
      </c>
      <c r="N714" s="17"/>
      <c r="O714" s="18">
        <f t="shared" si="149"/>
        <v>35.047458190086353</v>
      </c>
      <c r="P714" s="18"/>
      <c r="Q714" s="37">
        <f t="shared" si="150"/>
        <v>-3.6562270419570053E-3</v>
      </c>
      <c r="R714" s="15">
        <f t="shared" si="146"/>
        <v>1.0049842773369742</v>
      </c>
      <c r="S714" s="15">
        <f t="shared" si="147"/>
        <v>8.4348936213750587</v>
      </c>
      <c r="T714" s="21">
        <f t="shared" si="151"/>
        <v>-1.2635553549187328E-3</v>
      </c>
      <c r="U714" s="21">
        <f t="shared" si="152"/>
        <v>6.2204364033594972E-2</v>
      </c>
      <c r="V714" s="21">
        <f t="shared" si="153"/>
        <v>-6.3467919388513705E-2</v>
      </c>
      <c r="Y714" s="36"/>
      <c r="Z714" s="36"/>
    </row>
    <row r="715" spans="1:26" x14ac:dyDescent="0.25">
      <c r="A715" s="12">
        <v>1929.11</v>
      </c>
      <c r="B715" s="13">
        <v>20.58</v>
      </c>
      <c r="C715" s="14">
        <v>0.96</v>
      </c>
      <c r="D715" s="13">
        <v>1.591</v>
      </c>
      <c r="E715" s="13">
        <v>17.3</v>
      </c>
      <c r="F715" s="14">
        <f t="shared" ref="F715:F778" si="157">F714+1/12</f>
        <v>1929.8749999999466</v>
      </c>
      <c r="G715" s="15">
        <f>G705*2/12+G717*10/12</f>
        <v>3.3416666666666668</v>
      </c>
      <c r="H715" s="14">
        <f t="shared" si="154"/>
        <v>362.46971098265897</v>
      </c>
      <c r="I715" s="14">
        <f t="shared" si="155"/>
        <v>16.908208092485552</v>
      </c>
      <c r="J715" s="16">
        <f t="shared" ref="J715:J778" si="158">J714*((H715+(I715/12))/H714)</f>
        <v>7783.231692362936</v>
      </c>
      <c r="K715" s="14">
        <f t="shared" ref="K715:K778" si="159">D715*$E$1839/E715</f>
        <v>28.021832369942196</v>
      </c>
      <c r="L715" s="16">
        <f t="shared" si="156"/>
        <v>601.70659001697913</v>
      </c>
      <c r="M715" s="35">
        <f t="shared" si="148"/>
        <v>21.171036000097047</v>
      </c>
      <c r="N715" s="17"/>
      <c r="O715" s="18">
        <f t="shared" si="149"/>
        <v>25.588770763962717</v>
      </c>
      <c r="P715" s="18"/>
      <c r="Q715" s="37">
        <f t="shared" si="150"/>
        <v>7.1336922722850526E-3</v>
      </c>
      <c r="R715" s="15">
        <f t="shared" ref="R715:R778" si="160">((G715/G716+G715/1200+((1+G716/1200)^(-119))*(1-G715/G716)))</f>
        <v>1.0049654041136753</v>
      </c>
      <c r="S715" s="15">
        <f t="shared" ref="S715:S778" si="161">S714*R714*E714/E715</f>
        <v>8.4769354704918669</v>
      </c>
      <c r="T715" s="21">
        <f t="shared" si="151"/>
        <v>2.8082333031990148E-2</v>
      </c>
      <c r="U715" s="21">
        <f t="shared" si="152"/>
        <v>6.1992738541376768E-2</v>
      </c>
      <c r="V715" s="21">
        <f t="shared" si="153"/>
        <v>-3.3910405509386621E-2</v>
      </c>
      <c r="Y715" s="36"/>
      <c r="Z715" s="36"/>
    </row>
    <row r="716" spans="1:26" x14ac:dyDescent="0.25">
      <c r="A716" s="12">
        <v>1929.12</v>
      </c>
      <c r="B716" s="13">
        <v>21.4</v>
      </c>
      <c r="C716" s="14">
        <v>0.97</v>
      </c>
      <c r="D716" s="13">
        <v>1.61</v>
      </c>
      <c r="E716" s="13">
        <v>17.2</v>
      </c>
      <c r="F716" s="14">
        <f t="shared" si="157"/>
        <v>1929.9583333332798</v>
      </c>
      <c r="G716" s="15">
        <f>G705*1/12+G717*11/12</f>
        <v>3.315833333333333</v>
      </c>
      <c r="H716" s="14">
        <f t="shared" si="154"/>
        <v>379.10348837209307</v>
      </c>
      <c r="I716" s="14">
        <f t="shared" si="155"/>
        <v>17.183662790697678</v>
      </c>
      <c r="J716" s="16">
        <f t="shared" si="158"/>
        <v>8171.1535190683408</v>
      </c>
      <c r="K716" s="14">
        <f t="shared" si="159"/>
        <v>28.521337209302335</v>
      </c>
      <c r="L716" s="16">
        <f t="shared" si="156"/>
        <v>614.7456619485996</v>
      </c>
      <c r="M716" s="35">
        <f t="shared" si="148"/>
        <v>22.007373176418348</v>
      </c>
      <c r="N716" s="17"/>
      <c r="O716" s="18">
        <f t="shared" si="149"/>
        <v>26.566024428345145</v>
      </c>
      <c r="P716" s="18"/>
      <c r="Q716" s="37">
        <f t="shared" si="150"/>
        <v>2.9000080484936561E-3</v>
      </c>
      <c r="R716" s="15">
        <f t="shared" si="160"/>
        <v>1.0049465353638702</v>
      </c>
      <c r="S716" s="15">
        <f t="shared" si="161"/>
        <v>8.5685561067992708</v>
      </c>
      <c r="T716" s="21">
        <f t="shared" si="151"/>
        <v>2.1070856264751692E-2</v>
      </c>
      <c r="U716" s="21">
        <f t="shared" si="152"/>
        <v>6.1166767981337911E-2</v>
      </c>
      <c r="V716" s="21">
        <f t="shared" si="153"/>
        <v>-4.0095911716586219E-2</v>
      </c>
      <c r="Y716" s="36"/>
      <c r="Z716" s="36"/>
    </row>
    <row r="717" spans="1:26" x14ac:dyDescent="0.25">
      <c r="A717" s="12">
        <v>1930.01</v>
      </c>
      <c r="B717" s="13">
        <v>21.71</v>
      </c>
      <c r="C717" s="14">
        <v>0.9708</v>
      </c>
      <c r="D717" s="13">
        <v>1.5569999999999999</v>
      </c>
      <c r="E717" s="13">
        <v>17.100000000000001</v>
      </c>
      <c r="F717" s="14">
        <f t="shared" si="157"/>
        <v>1930.0416666666131</v>
      </c>
      <c r="G717" s="15">
        <v>3.29</v>
      </c>
      <c r="H717" s="14">
        <f t="shared" si="154"/>
        <v>386.84426900584799</v>
      </c>
      <c r="I717" s="14">
        <f t="shared" si="155"/>
        <v>17.298407017543859</v>
      </c>
      <c r="J717" s="16">
        <f t="shared" si="158"/>
        <v>8369.0680837324708</v>
      </c>
      <c r="K717" s="14">
        <f t="shared" si="159"/>
        <v>27.743736842105264</v>
      </c>
      <c r="L717" s="16">
        <f t="shared" si="156"/>
        <v>600.21368062512465</v>
      </c>
      <c r="M717" s="35">
        <f t="shared" si="148"/>
        <v>22.310724294336858</v>
      </c>
      <c r="N717" s="17"/>
      <c r="O717" s="18">
        <f t="shared" si="149"/>
        <v>26.898469896328525</v>
      </c>
      <c r="P717" s="18"/>
      <c r="Q717" s="37">
        <f t="shared" si="150"/>
        <v>-1.0822635497042404E-4</v>
      </c>
      <c r="R717" s="15">
        <f t="shared" si="160"/>
        <v>1.0023895841277941</v>
      </c>
      <c r="S717" s="15">
        <f t="shared" si="161"/>
        <v>8.6612971513859858</v>
      </c>
      <c r="T717" s="21">
        <f t="shared" si="151"/>
        <v>1.9211684678503316E-2</v>
      </c>
      <c r="U717" s="21">
        <f t="shared" si="152"/>
        <v>6.1099191151374077E-2</v>
      </c>
      <c r="V717" s="21">
        <f t="shared" si="153"/>
        <v>-4.1887506472870761E-2</v>
      </c>
      <c r="Y717" s="36"/>
      <c r="Z717" s="36"/>
    </row>
    <row r="718" spans="1:26" x14ac:dyDescent="0.25">
      <c r="A718" s="12">
        <v>1930.02</v>
      </c>
      <c r="B718" s="13">
        <v>23.07</v>
      </c>
      <c r="C718" s="14">
        <v>0.97170000000000001</v>
      </c>
      <c r="D718" s="13">
        <v>1.5029999999999999</v>
      </c>
      <c r="E718" s="13">
        <v>17</v>
      </c>
      <c r="F718" s="14">
        <f t="shared" si="157"/>
        <v>1930.1249999999463</v>
      </c>
      <c r="G718" s="15">
        <f>G717*11/12+G729*1/12</f>
        <v>3.2941666666666665</v>
      </c>
      <c r="H718" s="14">
        <f t="shared" si="154"/>
        <v>413.49582352941184</v>
      </c>
      <c r="I718" s="14">
        <f t="shared" si="155"/>
        <v>17.416293529411767</v>
      </c>
      <c r="J718" s="16">
        <f t="shared" si="158"/>
        <v>8977.0522401018261</v>
      </c>
      <c r="K718" s="14">
        <f t="shared" si="159"/>
        <v>26.939064705882355</v>
      </c>
      <c r="L718" s="16">
        <f t="shared" si="156"/>
        <v>584.85086765812935</v>
      </c>
      <c r="M718" s="35">
        <f t="shared" si="148"/>
        <v>23.697117749335899</v>
      </c>
      <c r="N718" s="17"/>
      <c r="O718" s="18">
        <f t="shared" si="149"/>
        <v>28.533590991681262</v>
      </c>
      <c r="P718" s="18"/>
      <c r="Q718" s="37">
        <f t="shared" si="150"/>
        <v>-4.3688622144011022E-3</v>
      </c>
      <c r="R718" s="15">
        <f t="shared" si="160"/>
        <v>1.0023931255535405</v>
      </c>
      <c r="S718" s="15">
        <f t="shared" si="161"/>
        <v>8.7330646028179011</v>
      </c>
      <c r="T718" s="21">
        <f t="shared" si="151"/>
        <v>1.1135166996763202E-2</v>
      </c>
      <c r="U718" s="21">
        <f t="shared" si="152"/>
        <v>5.9863107018888639E-2</v>
      </c>
      <c r="V718" s="21">
        <f t="shared" si="153"/>
        <v>-4.8727940022125438E-2</v>
      </c>
      <c r="Y718" s="36"/>
      <c r="Z718" s="36"/>
    </row>
    <row r="719" spans="1:26" x14ac:dyDescent="0.25">
      <c r="A719" s="12">
        <v>1930.03</v>
      </c>
      <c r="B719" s="13">
        <v>23.94</v>
      </c>
      <c r="C719" s="14">
        <v>0.97250000000000003</v>
      </c>
      <c r="D719" s="13">
        <v>1.45</v>
      </c>
      <c r="E719" s="13">
        <v>16.899999999999999</v>
      </c>
      <c r="F719" s="14">
        <f t="shared" si="157"/>
        <v>1930.2083333332796</v>
      </c>
      <c r="G719" s="15">
        <f>G717*10/12+G729*2/12</f>
        <v>3.2983333333333333</v>
      </c>
      <c r="H719" s="14">
        <f t="shared" si="154"/>
        <v>431.62828402366881</v>
      </c>
      <c r="I719" s="14">
        <f t="shared" si="155"/>
        <v>17.533772189349115</v>
      </c>
      <c r="J719" s="16">
        <f t="shared" si="158"/>
        <v>9402.4322177591712</v>
      </c>
      <c r="K719" s="14">
        <f t="shared" si="159"/>
        <v>26.14289940828403</v>
      </c>
      <c r="L719" s="16">
        <f t="shared" si="156"/>
        <v>569.48733148499571</v>
      </c>
      <c r="M719" s="35">
        <f t="shared" si="148"/>
        <v>24.586607792668868</v>
      </c>
      <c r="N719" s="17"/>
      <c r="O719" s="18">
        <f t="shared" si="149"/>
        <v>29.568429499384283</v>
      </c>
      <c r="P719" s="18"/>
      <c r="Q719" s="37">
        <f t="shared" si="150"/>
        <v>-7.5243722051968331E-3</v>
      </c>
      <c r="R719" s="15">
        <f t="shared" si="160"/>
        <v>1.0023966669604922</v>
      </c>
      <c r="S719" s="15">
        <f t="shared" si="161"/>
        <v>8.8057625259735879</v>
      </c>
      <c r="T719" s="21">
        <f t="shared" si="151"/>
        <v>6.3205244586237441E-3</v>
      </c>
      <c r="U719" s="21">
        <f t="shared" si="152"/>
        <v>5.938187845837839E-2</v>
      </c>
      <c r="V719" s="21">
        <f t="shared" si="153"/>
        <v>-5.3061353999754646E-2</v>
      </c>
      <c r="Y719" s="36"/>
      <c r="Z719" s="36"/>
    </row>
    <row r="720" spans="1:26" x14ac:dyDescent="0.25">
      <c r="A720" s="12">
        <v>1930.04</v>
      </c>
      <c r="B720" s="13">
        <v>25.46</v>
      </c>
      <c r="C720" s="14">
        <v>0.97330000000000005</v>
      </c>
      <c r="D720" s="13">
        <v>1.397</v>
      </c>
      <c r="E720" s="13">
        <v>17</v>
      </c>
      <c r="F720" s="14">
        <f t="shared" si="157"/>
        <v>1930.2916666666129</v>
      </c>
      <c r="G720" s="15">
        <f>G717*9/12+G729*3/12</f>
        <v>3.3024999999999998</v>
      </c>
      <c r="H720" s="14">
        <f t="shared" si="154"/>
        <v>456.33305882352948</v>
      </c>
      <c r="I720" s="14">
        <f t="shared" si="155"/>
        <v>17.444971176470592</v>
      </c>
      <c r="J720" s="16">
        <f t="shared" si="158"/>
        <v>9972.2598747194406</v>
      </c>
      <c r="K720" s="14">
        <f t="shared" si="159"/>
        <v>25.039170588235297</v>
      </c>
      <c r="L720" s="16">
        <f t="shared" si="156"/>
        <v>547.18173782337226</v>
      </c>
      <c r="M720" s="35">
        <f t="shared" si="148"/>
        <v>25.843436862018322</v>
      </c>
      <c r="N720" s="17"/>
      <c r="O720" s="18">
        <f t="shared" si="149"/>
        <v>31.040920119317018</v>
      </c>
      <c r="P720" s="18"/>
      <c r="Q720" s="37">
        <f t="shared" si="150"/>
        <v>-1.1914769695241946E-2</v>
      </c>
      <c r="R720" s="15">
        <f t="shared" si="160"/>
        <v>1.0024002083486547</v>
      </c>
      <c r="S720" s="15">
        <f t="shared" si="161"/>
        <v>8.7749442589869329</v>
      </c>
      <c r="T720" s="21">
        <f t="shared" si="151"/>
        <v>1.8327063012248956E-3</v>
      </c>
      <c r="U720" s="21">
        <f t="shared" si="152"/>
        <v>6.0148981425597992E-2</v>
      </c>
      <c r="V720" s="21">
        <f t="shared" si="153"/>
        <v>-5.8316275124373096E-2</v>
      </c>
      <c r="Y720" s="36"/>
      <c r="Z720" s="36"/>
    </row>
    <row r="721" spans="1:26" x14ac:dyDescent="0.25">
      <c r="A721" s="12">
        <v>1930.05</v>
      </c>
      <c r="B721" s="13">
        <v>23.94</v>
      </c>
      <c r="C721" s="14">
        <v>0.97419999999999995</v>
      </c>
      <c r="D721" s="13">
        <v>1.343</v>
      </c>
      <c r="E721" s="13">
        <v>16.899999999999999</v>
      </c>
      <c r="F721" s="14">
        <f t="shared" si="157"/>
        <v>1930.3749999999461</v>
      </c>
      <c r="G721" s="15">
        <f>G717*8/12+G729*4/12</f>
        <v>3.3066666666666666</v>
      </c>
      <c r="H721" s="14">
        <f t="shared" si="154"/>
        <v>431.62828402366881</v>
      </c>
      <c r="I721" s="14">
        <f t="shared" si="155"/>
        <v>17.564422485207103</v>
      </c>
      <c r="J721" s="16">
        <f t="shared" si="158"/>
        <v>9464.3720184597496</v>
      </c>
      <c r="K721" s="14">
        <f t="shared" si="159"/>
        <v>24.213733727810659</v>
      </c>
      <c r="L721" s="16">
        <f t="shared" si="156"/>
        <v>530.93782877157241</v>
      </c>
      <c r="M721" s="35">
        <f t="shared" si="148"/>
        <v>24.309760633908187</v>
      </c>
      <c r="N721" s="17"/>
      <c r="O721" s="18">
        <f t="shared" si="149"/>
        <v>29.174802108988992</v>
      </c>
      <c r="P721" s="18"/>
      <c r="Q721" s="37">
        <f t="shared" si="150"/>
        <v>-1.1533983314308098E-2</v>
      </c>
      <c r="R721" s="15">
        <f t="shared" si="160"/>
        <v>1.0024037497180343</v>
      </c>
      <c r="S721" s="15">
        <f t="shared" si="161"/>
        <v>8.8480533259619936</v>
      </c>
      <c r="T721" s="21">
        <f t="shared" si="151"/>
        <v>-7.2291765565830612E-3</v>
      </c>
      <c r="U721" s="21">
        <f t="shared" si="152"/>
        <v>5.9663488081115545E-2</v>
      </c>
      <c r="V721" s="21">
        <f t="shared" si="153"/>
        <v>-6.6892664637698607E-2</v>
      </c>
      <c r="Y721" s="36"/>
      <c r="Z721" s="36"/>
    </row>
    <row r="722" spans="1:26" x14ac:dyDescent="0.25">
      <c r="A722" s="12">
        <v>1930.06</v>
      </c>
      <c r="B722" s="13">
        <v>21.52</v>
      </c>
      <c r="C722" s="14">
        <v>0.97499999999999998</v>
      </c>
      <c r="D722" s="13">
        <v>1.29</v>
      </c>
      <c r="E722" s="13">
        <v>16.8</v>
      </c>
      <c r="F722" s="14">
        <f t="shared" si="157"/>
        <v>1930.4583333332794</v>
      </c>
      <c r="G722" s="15">
        <f>G717*7/12+G729*5/12</f>
        <v>3.3108333333333331</v>
      </c>
      <c r="H722" s="14">
        <f t="shared" si="154"/>
        <v>390.30619047619052</v>
      </c>
      <c r="I722" s="14">
        <f t="shared" si="155"/>
        <v>17.683482142857144</v>
      </c>
      <c r="J722" s="16">
        <f t="shared" si="158"/>
        <v>8590.6092027624509</v>
      </c>
      <c r="K722" s="14">
        <f t="shared" si="159"/>
        <v>23.396607142857146</v>
      </c>
      <c r="L722" s="16">
        <f t="shared" si="156"/>
        <v>514.95752191280485</v>
      </c>
      <c r="M722" s="35">
        <f t="shared" si="148"/>
        <v>21.866899333389487</v>
      </c>
      <c r="N722" s="17"/>
      <c r="O722" s="18">
        <f t="shared" si="149"/>
        <v>26.23584668157191</v>
      </c>
      <c r="P722" s="18"/>
      <c r="Q722" s="37">
        <f t="shared" si="150"/>
        <v>-8.9774380694719047E-3</v>
      </c>
      <c r="R722" s="15">
        <f t="shared" si="160"/>
        <v>1.0024072910686364</v>
      </c>
      <c r="S722" s="15">
        <f t="shared" si="161"/>
        <v>8.92211541398067</v>
      </c>
      <c r="T722" s="21">
        <f t="shared" si="151"/>
        <v>-6.6933246127227619E-3</v>
      </c>
      <c r="U722" s="21">
        <f t="shared" si="152"/>
        <v>5.8418848065048268E-2</v>
      </c>
      <c r="V722" s="21">
        <f t="shared" si="153"/>
        <v>-6.511217267777103E-2</v>
      </c>
      <c r="Y722" s="36"/>
      <c r="Z722" s="36"/>
    </row>
    <row r="723" spans="1:26" x14ac:dyDescent="0.25">
      <c r="A723" s="12">
        <v>1930.07</v>
      </c>
      <c r="B723" s="13">
        <v>21.06</v>
      </c>
      <c r="C723" s="14">
        <v>0.9758</v>
      </c>
      <c r="D723" s="13">
        <v>1.2370000000000001</v>
      </c>
      <c r="E723" s="13">
        <v>16.600000000000001</v>
      </c>
      <c r="F723" s="14">
        <f t="shared" si="157"/>
        <v>1930.5416666666126</v>
      </c>
      <c r="G723" s="15">
        <f>G717*6/12+G729*6/12</f>
        <v>3.3150000000000004</v>
      </c>
      <c r="H723" s="14">
        <f t="shared" si="154"/>
        <v>386.56518072289157</v>
      </c>
      <c r="I723" s="14">
        <f t="shared" si="155"/>
        <v>17.911220481927714</v>
      </c>
      <c r="J723" s="16">
        <f t="shared" si="158"/>
        <v>8541.1219147642278</v>
      </c>
      <c r="K723" s="14">
        <f t="shared" si="159"/>
        <v>22.705656626506027</v>
      </c>
      <c r="L723" s="16">
        <f t="shared" si="156"/>
        <v>501.67938312266625</v>
      </c>
      <c r="M723" s="35">
        <f t="shared" si="148"/>
        <v>21.548797592546652</v>
      </c>
      <c r="N723" s="17"/>
      <c r="O723" s="18">
        <f t="shared" si="149"/>
        <v>25.853225798800068</v>
      </c>
      <c r="P723" s="18"/>
      <c r="Q723" s="37">
        <f t="shared" si="150"/>
        <v>-9.0462645397373712E-3</v>
      </c>
      <c r="R723" s="15">
        <f t="shared" si="160"/>
        <v>1.002410832400467</v>
      </c>
      <c r="S723" s="15">
        <f t="shared" si="161"/>
        <v>9.0513476817991254</v>
      </c>
      <c r="T723" s="21">
        <f t="shared" si="151"/>
        <v>-1.6231278533329618E-3</v>
      </c>
      <c r="U723" s="21">
        <f t="shared" si="152"/>
        <v>5.8040156060954695E-2</v>
      </c>
      <c r="V723" s="21">
        <f t="shared" si="153"/>
        <v>-5.9663283914287657E-2</v>
      </c>
      <c r="Y723" s="36"/>
      <c r="Z723" s="36"/>
    </row>
    <row r="724" spans="1:26" x14ac:dyDescent="0.25">
      <c r="A724" s="12">
        <v>1930.08</v>
      </c>
      <c r="B724" s="13">
        <v>20.79</v>
      </c>
      <c r="C724" s="14">
        <v>0.97670000000000001</v>
      </c>
      <c r="D724" s="13">
        <v>1.1830000000000001</v>
      </c>
      <c r="E724" s="13">
        <v>16.5</v>
      </c>
      <c r="F724" s="14">
        <f t="shared" si="157"/>
        <v>1930.6249999999459</v>
      </c>
      <c r="G724" s="15">
        <f>G717*5/12+G729*7/12</f>
        <v>3.3191666666666668</v>
      </c>
      <c r="H724" s="14">
        <f t="shared" si="154"/>
        <v>383.92200000000003</v>
      </c>
      <c r="I724" s="14">
        <f t="shared" si="155"/>
        <v>18.036393333333336</v>
      </c>
      <c r="J724" s="16">
        <f t="shared" si="158"/>
        <v>8515.9304513689112</v>
      </c>
      <c r="K724" s="14">
        <f t="shared" si="159"/>
        <v>21.846066666666673</v>
      </c>
      <c r="L724" s="16">
        <f t="shared" si="156"/>
        <v>484.57651389944323</v>
      </c>
      <c r="M724" s="35">
        <f t="shared" si="148"/>
        <v>21.300602241118156</v>
      </c>
      <c r="N724" s="17"/>
      <c r="O724" s="18">
        <f t="shared" si="149"/>
        <v>25.558473871970428</v>
      </c>
      <c r="P724" s="18"/>
      <c r="Q724" s="37">
        <f t="shared" si="150"/>
        <v>-6.7573794012129457E-3</v>
      </c>
      <c r="R724" s="15">
        <f t="shared" si="160"/>
        <v>1.0024143737135318</v>
      </c>
      <c r="S724" s="15">
        <f t="shared" si="161"/>
        <v>9.1281578668707741</v>
      </c>
      <c r="T724" s="21">
        <f t="shared" si="151"/>
        <v>1.2925554373268699E-3</v>
      </c>
      <c r="U724" s="21">
        <f t="shared" si="152"/>
        <v>5.7534360710560062E-2</v>
      </c>
      <c r="V724" s="21">
        <f t="shared" si="153"/>
        <v>-5.6241805273233192E-2</v>
      </c>
      <c r="Y724" s="36"/>
      <c r="Z724" s="36"/>
    </row>
    <row r="725" spans="1:26" x14ac:dyDescent="0.25">
      <c r="A725" s="12">
        <v>1930.09</v>
      </c>
      <c r="B725" s="13">
        <v>20.78</v>
      </c>
      <c r="C725" s="14">
        <v>0.97750000000000004</v>
      </c>
      <c r="D725" s="13">
        <v>1.1299999999999999</v>
      </c>
      <c r="E725" s="13">
        <v>16.600000000000001</v>
      </c>
      <c r="F725" s="14">
        <f t="shared" si="157"/>
        <v>1930.7083333332791</v>
      </c>
      <c r="G725" s="15">
        <f>G717*4/12+G729*8/12</f>
        <v>3.3233333333333333</v>
      </c>
      <c r="H725" s="14">
        <f t="shared" si="154"/>
        <v>381.42566265060242</v>
      </c>
      <c r="I725" s="14">
        <f t="shared" si="155"/>
        <v>17.942424698795183</v>
      </c>
      <c r="J725" s="16">
        <f t="shared" si="158"/>
        <v>8493.7238611970279</v>
      </c>
      <c r="K725" s="14">
        <f t="shared" si="159"/>
        <v>20.741626506024097</v>
      </c>
      <c r="L725" s="16">
        <f t="shared" si="156"/>
        <v>461.8820001517152</v>
      </c>
      <c r="M725" s="35">
        <f t="shared" si="148"/>
        <v>21.072581788447319</v>
      </c>
      <c r="N725" s="17"/>
      <c r="O725" s="18">
        <f t="shared" si="149"/>
        <v>25.290051551861207</v>
      </c>
      <c r="P725" s="18"/>
      <c r="Q725" s="37">
        <f t="shared" si="150"/>
        <v>-4.2387408222915035E-3</v>
      </c>
      <c r="R725" s="15">
        <f t="shared" si="160"/>
        <v>1.0024179150078369</v>
      </c>
      <c r="S725" s="15">
        <f t="shared" si="161"/>
        <v>9.0950749847035528</v>
      </c>
      <c r="T725" s="21">
        <f t="shared" si="151"/>
        <v>6.2252390717274508E-3</v>
      </c>
      <c r="U725" s="21">
        <f t="shared" si="152"/>
        <v>5.8304895814562441E-2</v>
      </c>
      <c r="V725" s="21">
        <f t="shared" si="153"/>
        <v>-5.207965674283499E-2</v>
      </c>
      <c r="Y725" s="36"/>
      <c r="Z725" s="36"/>
    </row>
    <row r="726" spans="1:26" x14ac:dyDescent="0.25">
      <c r="A726" s="12">
        <v>1930.1</v>
      </c>
      <c r="B726" s="13">
        <v>17.920000000000002</v>
      </c>
      <c r="C726" s="14">
        <v>0.97829999999999995</v>
      </c>
      <c r="D726" s="13">
        <v>1.077</v>
      </c>
      <c r="E726" s="13">
        <v>16.5</v>
      </c>
      <c r="F726" s="14">
        <f t="shared" si="157"/>
        <v>1930.7916666666124</v>
      </c>
      <c r="G726" s="15">
        <f>G717*3/12+G729*9/12</f>
        <v>3.3275000000000001</v>
      </c>
      <c r="H726" s="14">
        <f t="shared" si="154"/>
        <v>330.92266666666671</v>
      </c>
      <c r="I726" s="14">
        <f t="shared" si="155"/>
        <v>18.065940000000005</v>
      </c>
      <c r="J726" s="16">
        <f t="shared" si="158"/>
        <v>7402.6298840529016</v>
      </c>
      <c r="K726" s="14">
        <f t="shared" si="159"/>
        <v>19.888600000000004</v>
      </c>
      <c r="L726" s="16">
        <f t="shared" si="156"/>
        <v>444.90136077706336</v>
      </c>
      <c r="M726" s="35">
        <f t="shared" si="148"/>
        <v>18.214870154658634</v>
      </c>
      <c r="N726" s="17"/>
      <c r="O726" s="18">
        <f t="shared" si="149"/>
        <v>21.881118207635719</v>
      </c>
      <c r="P726" s="18"/>
      <c r="Q726" s="37">
        <f t="shared" si="150"/>
        <v>3.0636907081037709E-3</v>
      </c>
      <c r="R726" s="15">
        <f t="shared" si="160"/>
        <v>1.0024214562833882</v>
      </c>
      <c r="S726" s="15">
        <f t="shared" si="161"/>
        <v>9.1723210490852978</v>
      </c>
      <c r="T726" s="21">
        <f t="shared" si="151"/>
        <v>2.1641346294053898E-2</v>
      </c>
      <c r="U726" s="21">
        <f t="shared" si="152"/>
        <v>5.7794849026483686E-2</v>
      </c>
      <c r="V726" s="21">
        <f t="shared" si="153"/>
        <v>-3.6153502732429788E-2</v>
      </c>
      <c r="Y726" s="36"/>
      <c r="Z726" s="36"/>
    </row>
    <row r="727" spans="1:26" x14ac:dyDescent="0.25">
      <c r="A727" s="12">
        <v>1930.11</v>
      </c>
      <c r="B727" s="13">
        <v>16.62</v>
      </c>
      <c r="C727" s="14">
        <v>0.97919999999999996</v>
      </c>
      <c r="D727" s="13">
        <v>1.0229999999999999</v>
      </c>
      <c r="E727" s="13">
        <v>16.399999999999999</v>
      </c>
      <c r="F727" s="14">
        <f t="shared" si="157"/>
        <v>1930.8749999999457</v>
      </c>
      <c r="G727" s="15">
        <f>G717*2/12+G729*10/12</f>
        <v>3.3316666666666666</v>
      </c>
      <c r="H727" s="14">
        <f t="shared" si="154"/>
        <v>308.78743902439038</v>
      </c>
      <c r="I727" s="14">
        <f t="shared" si="155"/>
        <v>18.192819512195125</v>
      </c>
      <c r="J727" s="16">
        <f t="shared" si="158"/>
        <v>6941.3861538399542</v>
      </c>
      <c r="K727" s="14">
        <f t="shared" si="159"/>
        <v>19.006591463414637</v>
      </c>
      <c r="L727" s="16">
        <f t="shared" si="156"/>
        <v>427.25860622011254</v>
      </c>
      <c r="M727" s="35">
        <f t="shared" si="148"/>
        <v>16.939711377775172</v>
      </c>
      <c r="N727" s="17"/>
      <c r="O727" s="18">
        <f t="shared" si="149"/>
        <v>20.377938385497799</v>
      </c>
      <c r="P727" s="18"/>
      <c r="Q727" s="37">
        <f t="shared" si="150"/>
        <v>7.0525206827529718E-3</v>
      </c>
      <c r="R727" s="15">
        <f t="shared" si="160"/>
        <v>1.0024249975401915</v>
      </c>
      <c r="S727" s="15">
        <f t="shared" si="161"/>
        <v>9.2505956395199505</v>
      </c>
      <c r="T727" s="21">
        <f t="shared" si="151"/>
        <v>3.1128960962345964E-2</v>
      </c>
      <c r="U727" s="21">
        <f t="shared" si="152"/>
        <v>5.7279103473887094E-2</v>
      </c>
      <c r="V727" s="21">
        <f t="shared" si="153"/>
        <v>-2.615014251154113E-2</v>
      </c>
      <c r="Y727" s="36"/>
      <c r="Z727" s="36"/>
    </row>
    <row r="728" spans="1:26" x14ac:dyDescent="0.25">
      <c r="A728" s="12">
        <v>1930.12</v>
      </c>
      <c r="B728" s="13">
        <v>15.51</v>
      </c>
      <c r="C728" s="14">
        <v>0.98</v>
      </c>
      <c r="D728" s="13">
        <v>0.97</v>
      </c>
      <c r="E728" s="13">
        <v>16.100000000000001</v>
      </c>
      <c r="F728" s="14">
        <f t="shared" si="157"/>
        <v>1930.9583333332789</v>
      </c>
      <c r="G728" s="15">
        <f>G717*1/12+G729*11/12</f>
        <v>3.3358333333333325</v>
      </c>
      <c r="H728" s="14">
        <f t="shared" si="154"/>
        <v>293.53397515527951</v>
      </c>
      <c r="I728" s="14">
        <f t="shared" si="155"/>
        <v>18.546956521739133</v>
      </c>
      <c r="J728" s="16">
        <f t="shared" si="158"/>
        <v>6633.2398199083709</v>
      </c>
      <c r="K728" s="14">
        <f t="shared" si="159"/>
        <v>18.357701863354038</v>
      </c>
      <c r="L728" s="16">
        <f t="shared" si="156"/>
        <v>414.84478564223855</v>
      </c>
      <c r="M728" s="35">
        <f t="shared" si="148"/>
        <v>16.055001856531327</v>
      </c>
      <c r="N728" s="17"/>
      <c r="O728" s="18">
        <f t="shared" si="149"/>
        <v>19.349603578733845</v>
      </c>
      <c r="P728" s="18"/>
      <c r="Q728" s="37">
        <f t="shared" si="150"/>
        <v>1.0454922060588345E-2</v>
      </c>
      <c r="R728" s="15">
        <f t="shared" si="160"/>
        <v>1.0024285387782521</v>
      </c>
      <c r="S728" s="15">
        <f t="shared" si="161"/>
        <v>9.4458176586045894</v>
      </c>
      <c r="T728" s="21">
        <f t="shared" si="151"/>
        <v>3.1307554402851601E-2</v>
      </c>
      <c r="U728" s="21">
        <f t="shared" si="152"/>
        <v>5.4702821402978552E-2</v>
      </c>
      <c r="V728" s="21">
        <f t="shared" si="153"/>
        <v>-2.3395267000126951E-2</v>
      </c>
      <c r="Y728" s="36"/>
      <c r="Z728" s="36"/>
    </row>
    <row r="729" spans="1:26" x14ac:dyDescent="0.25">
      <c r="A729" s="12">
        <v>1931.01</v>
      </c>
      <c r="B729" s="13">
        <v>15.98</v>
      </c>
      <c r="C729" s="14">
        <v>0.9667</v>
      </c>
      <c r="D729" s="13">
        <v>0.94</v>
      </c>
      <c r="E729" s="13">
        <v>15.9</v>
      </c>
      <c r="F729" s="14">
        <f t="shared" si="157"/>
        <v>1931.0416666666122</v>
      </c>
      <c r="G729" s="15">
        <v>3.34</v>
      </c>
      <c r="H729" s="14">
        <f t="shared" si="154"/>
        <v>306.2330817610063</v>
      </c>
      <c r="I729" s="14">
        <f t="shared" si="155"/>
        <v>18.525376729559753</v>
      </c>
      <c r="J729" s="16">
        <f t="shared" si="158"/>
        <v>6955.0986159171371</v>
      </c>
      <c r="K729" s="14">
        <f t="shared" si="159"/>
        <v>18.013710691823899</v>
      </c>
      <c r="L729" s="16">
        <f t="shared" si="156"/>
        <v>409.12344799512567</v>
      </c>
      <c r="M729" s="35">
        <f t="shared" si="148"/>
        <v>16.705478731547611</v>
      </c>
      <c r="N729" s="17"/>
      <c r="O729" s="18">
        <f t="shared" si="149"/>
        <v>20.167540874417707</v>
      </c>
      <c r="P729" s="18"/>
      <c r="Q729" s="37">
        <f t="shared" si="150"/>
        <v>8.8063099543580492E-3</v>
      </c>
      <c r="R729" s="15">
        <f t="shared" si="160"/>
        <v>1.0003975293854486</v>
      </c>
      <c r="S729" s="15">
        <f t="shared" si="161"/>
        <v>9.5878610571447194</v>
      </c>
      <c r="T729" s="21">
        <f t="shared" si="151"/>
        <v>2.717211210930448E-2</v>
      </c>
      <c r="U729" s="21">
        <f t="shared" si="152"/>
        <v>5.350778743929574E-2</v>
      </c>
      <c r="V729" s="21">
        <f t="shared" si="153"/>
        <v>-2.6335675329991259E-2</v>
      </c>
      <c r="Y729" s="36"/>
      <c r="Z729" s="36"/>
    </row>
    <row r="730" spans="1:26" x14ac:dyDescent="0.25">
      <c r="A730" s="12">
        <v>1931.02</v>
      </c>
      <c r="B730" s="13">
        <v>17.2</v>
      </c>
      <c r="C730" s="14">
        <v>0.95330000000000004</v>
      </c>
      <c r="D730" s="13">
        <v>0.91</v>
      </c>
      <c r="E730" s="13">
        <v>15.7</v>
      </c>
      <c r="F730" s="14">
        <f t="shared" si="157"/>
        <v>1931.1249999999454</v>
      </c>
      <c r="G730" s="15">
        <f>G729*11/12+G741*1/12</f>
        <v>3.3683333333333327</v>
      </c>
      <c r="H730" s="14">
        <f t="shared" si="154"/>
        <v>333.8114649681529</v>
      </c>
      <c r="I730" s="14">
        <f t="shared" si="155"/>
        <v>18.501306369426754</v>
      </c>
      <c r="J730" s="16">
        <f t="shared" si="158"/>
        <v>7616.4692770122792</v>
      </c>
      <c r="K730" s="14">
        <f t="shared" si="159"/>
        <v>17.660955414012744</v>
      </c>
      <c r="L730" s="16">
        <f t="shared" si="156"/>
        <v>402.96436291169624</v>
      </c>
      <c r="M730" s="35">
        <f t="shared" si="148"/>
        <v>18.161492436976094</v>
      </c>
      <c r="N730" s="17"/>
      <c r="O730" s="18">
        <f t="shared" si="149"/>
        <v>21.955007167462437</v>
      </c>
      <c r="P730" s="18"/>
      <c r="Q730" s="37">
        <f t="shared" si="150"/>
        <v>5.6344747348846605E-3</v>
      </c>
      <c r="R730" s="15">
        <f t="shared" si="160"/>
        <v>1.000424322533243</v>
      </c>
      <c r="S730" s="15">
        <f t="shared" si="161"/>
        <v>9.7138594246605532</v>
      </c>
      <c r="T730" s="21">
        <f t="shared" si="151"/>
        <v>1.1904383362798976E-2</v>
      </c>
      <c r="U730" s="21">
        <f t="shared" si="152"/>
        <v>5.1901915980160584E-2</v>
      </c>
      <c r="V730" s="21">
        <f t="shared" si="153"/>
        <v>-3.9997532617361609E-2</v>
      </c>
      <c r="Y730" s="36"/>
      <c r="Z730" s="36"/>
    </row>
    <row r="731" spans="1:26" x14ac:dyDescent="0.25">
      <c r="A731" s="12">
        <v>1931.03</v>
      </c>
      <c r="B731" s="13">
        <v>17.53</v>
      </c>
      <c r="C731" s="14">
        <v>0.94</v>
      </c>
      <c r="D731" s="13">
        <v>0.88</v>
      </c>
      <c r="E731" s="13">
        <v>15.6</v>
      </c>
      <c r="F731" s="14">
        <f t="shared" si="157"/>
        <v>1931.2083333332787</v>
      </c>
      <c r="G731" s="15">
        <f>G729*10/12+G741*2/12</f>
        <v>3.3966666666666665</v>
      </c>
      <c r="H731" s="14">
        <f t="shared" si="154"/>
        <v>342.39685897435908</v>
      </c>
      <c r="I731" s="14">
        <f t="shared" si="155"/>
        <v>18.360128205128206</v>
      </c>
      <c r="J731" s="16">
        <f t="shared" si="158"/>
        <v>7847.269225878711</v>
      </c>
      <c r="K731" s="14">
        <f t="shared" si="159"/>
        <v>17.18820512820513</v>
      </c>
      <c r="L731" s="16">
        <f t="shared" si="156"/>
        <v>393.93022925118453</v>
      </c>
      <c r="M731" s="35">
        <f t="shared" si="148"/>
        <v>18.579561032791293</v>
      </c>
      <c r="N731" s="17"/>
      <c r="O731" s="18">
        <f t="shared" si="149"/>
        <v>22.489225916378572</v>
      </c>
      <c r="P731" s="18"/>
      <c r="Q731" s="37">
        <f t="shared" si="150"/>
        <v>4.0196372856970072E-3</v>
      </c>
      <c r="R731" s="15">
        <f t="shared" si="160"/>
        <v>1.0004511098145998</v>
      </c>
      <c r="S731" s="15">
        <f t="shared" si="161"/>
        <v>9.7802759855998271</v>
      </c>
      <c r="T731" s="21">
        <f t="shared" si="151"/>
        <v>9.3583552266789383E-3</v>
      </c>
      <c r="U731" s="21">
        <f t="shared" si="152"/>
        <v>5.0216361408996768E-2</v>
      </c>
      <c r="V731" s="21">
        <f t="shared" si="153"/>
        <v>-4.085800618231783E-2</v>
      </c>
      <c r="Y731" s="36"/>
      <c r="Z731" s="36"/>
    </row>
    <row r="732" spans="1:26" x14ac:dyDescent="0.25">
      <c r="A732" s="12">
        <v>1931.04</v>
      </c>
      <c r="B732" s="13">
        <v>15.86</v>
      </c>
      <c r="C732" s="14">
        <v>0.92669999999999997</v>
      </c>
      <c r="D732" s="13">
        <v>0.85</v>
      </c>
      <c r="E732" s="13">
        <v>15.5</v>
      </c>
      <c r="F732" s="14">
        <f t="shared" si="157"/>
        <v>1931.2916666666119</v>
      </c>
      <c r="G732" s="15">
        <f>G729*9/12+G741*3/12</f>
        <v>3.4249999999999998</v>
      </c>
      <c r="H732" s="14">
        <f t="shared" si="154"/>
        <v>311.77690322580645</v>
      </c>
      <c r="I732" s="14">
        <f t="shared" si="155"/>
        <v>18.217128387096775</v>
      </c>
      <c r="J732" s="16">
        <f t="shared" si="158"/>
        <v>7180.2942292443004</v>
      </c>
      <c r="K732" s="14">
        <f t="shared" si="159"/>
        <v>16.709354838709679</v>
      </c>
      <c r="L732" s="16">
        <f t="shared" si="156"/>
        <v>384.82030862910824</v>
      </c>
      <c r="M732" s="35">
        <f t="shared" si="148"/>
        <v>16.872315331609666</v>
      </c>
      <c r="N732" s="17"/>
      <c r="O732" s="18">
        <f t="shared" si="149"/>
        <v>20.459812584802645</v>
      </c>
      <c r="P732" s="18"/>
      <c r="Q732" s="37">
        <f t="shared" si="150"/>
        <v>9.6311143517871026E-3</v>
      </c>
      <c r="R732" s="15">
        <f t="shared" si="160"/>
        <v>1.0004778912419263</v>
      </c>
      <c r="S732" s="15">
        <f t="shared" si="161"/>
        <v>9.8478149832095649</v>
      </c>
      <c r="T732" s="21">
        <f t="shared" si="151"/>
        <v>1.5031281808771224E-2</v>
      </c>
      <c r="U732" s="21">
        <f t="shared" si="152"/>
        <v>4.853613387295086E-2</v>
      </c>
      <c r="V732" s="21">
        <f t="shared" si="153"/>
        <v>-3.3504852064179635E-2</v>
      </c>
      <c r="Y732" s="36"/>
      <c r="Z732" s="36"/>
    </row>
    <row r="733" spans="1:26" x14ac:dyDescent="0.25">
      <c r="A733" s="12">
        <v>1931.05</v>
      </c>
      <c r="B733" s="13">
        <v>14.33</v>
      </c>
      <c r="C733" s="14">
        <v>0.9133</v>
      </c>
      <c r="D733" s="13">
        <v>0.82</v>
      </c>
      <c r="E733" s="13">
        <v>15.3</v>
      </c>
      <c r="F733" s="14">
        <f t="shared" si="157"/>
        <v>1931.3749999999452</v>
      </c>
      <c r="G733" s="15">
        <f>G729*8/12+G741*4/12</f>
        <v>3.4533333333333331</v>
      </c>
      <c r="H733" s="14">
        <f t="shared" si="154"/>
        <v>285.38241830065363</v>
      </c>
      <c r="I733" s="14">
        <f t="shared" si="155"/>
        <v>18.18839934640523</v>
      </c>
      <c r="J733" s="16">
        <f t="shared" si="158"/>
        <v>6607.3300539911079</v>
      </c>
      <c r="K733" s="14">
        <f t="shared" si="159"/>
        <v>16.33032679738562</v>
      </c>
      <c r="L733" s="16">
        <f t="shared" si="156"/>
        <v>378.08867022140316</v>
      </c>
      <c r="M733" s="35">
        <f t="shared" si="148"/>
        <v>15.401539999110113</v>
      </c>
      <c r="N733" s="17"/>
      <c r="O733" s="18">
        <f t="shared" si="149"/>
        <v>18.720726910122224</v>
      </c>
      <c r="P733" s="18"/>
      <c r="Q733" s="37">
        <f t="shared" si="150"/>
        <v>1.5929703538700615E-2</v>
      </c>
      <c r="R733" s="15">
        <f t="shared" si="160"/>
        <v>1.0005046668276012</v>
      </c>
      <c r="S733" s="15">
        <f t="shared" si="161"/>
        <v>9.9813122941178651</v>
      </c>
      <c r="T733" s="21">
        <f t="shared" si="151"/>
        <v>2.1161915537703635E-2</v>
      </c>
      <c r="U733" s="21">
        <f t="shared" si="152"/>
        <v>4.6179312085233848E-2</v>
      </c>
      <c r="V733" s="21">
        <f t="shared" si="153"/>
        <v>-2.5017396547530213E-2</v>
      </c>
      <c r="Y733" s="36"/>
      <c r="Z733" s="36"/>
    </row>
    <row r="734" spans="1:26" x14ac:dyDescent="0.25">
      <c r="A734" s="12">
        <v>1931.06</v>
      </c>
      <c r="B734" s="13">
        <v>13.87</v>
      </c>
      <c r="C734" s="14">
        <v>0.9</v>
      </c>
      <c r="D734" s="13">
        <v>0.79</v>
      </c>
      <c r="E734" s="13">
        <v>15.1</v>
      </c>
      <c r="F734" s="14">
        <f t="shared" si="157"/>
        <v>1931.4583333332785</v>
      </c>
      <c r="G734" s="15">
        <f>G729*7/12+G741*5/12</f>
        <v>3.4816666666666665</v>
      </c>
      <c r="H734" s="14">
        <f t="shared" si="154"/>
        <v>279.88006622516559</v>
      </c>
      <c r="I734" s="14">
        <f t="shared" si="155"/>
        <v>18.160927152317885</v>
      </c>
      <c r="J734" s="16">
        <f t="shared" si="158"/>
        <v>6514.975896093787</v>
      </c>
      <c r="K734" s="14">
        <f t="shared" si="159"/>
        <v>15.9412582781457</v>
      </c>
      <c r="L734" s="16">
        <f t="shared" si="156"/>
        <v>371.0764930002951</v>
      </c>
      <c r="M734" s="35">
        <f t="shared" si="148"/>
        <v>15.062476074643252</v>
      </c>
      <c r="N734" s="17"/>
      <c r="O734" s="18">
        <f t="shared" si="149"/>
        <v>18.355604584013694</v>
      </c>
      <c r="P734" s="18"/>
      <c r="Q734" s="37">
        <f t="shared" si="150"/>
        <v>1.6369824995931731E-2</v>
      </c>
      <c r="R734" s="15">
        <f t="shared" si="160"/>
        <v>1.0005314365839755</v>
      </c>
      <c r="S734" s="15">
        <f t="shared" si="161"/>
        <v>10.118619061544909</v>
      </c>
      <c r="T734" s="21">
        <f t="shared" si="151"/>
        <v>2.4611829397280571E-2</v>
      </c>
      <c r="U734" s="21">
        <f t="shared" si="152"/>
        <v>4.2387777931171877E-2</v>
      </c>
      <c r="V734" s="21">
        <f t="shared" si="153"/>
        <v>-1.7775948533891306E-2</v>
      </c>
      <c r="Y734" s="36"/>
      <c r="Z734" s="36"/>
    </row>
    <row r="735" spans="1:26" x14ac:dyDescent="0.25">
      <c r="A735" s="12">
        <v>1931.07</v>
      </c>
      <c r="B735" s="13">
        <v>14.33</v>
      </c>
      <c r="C735" s="14">
        <v>0.88670000000000004</v>
      </c>
      <c r="D735" s="13">
        <v>0.76</v>
      </c>
      <c r="E735" s="13">
        <v>15.1</v>
      </c>
      <c r="F735" s="14">
        <f t="shared" si="157"/>
        <v>1931.5416666666117</v>
      </c>
      <c r="G735" s="15">
        <f>G729*6/12+G741*6/12</f>
        <v>3.51</v>
      </c>
      <c r="H735" s="14">
        <f t="shared" si="154"/>
        <v>289.16231788079477</v>
      </c>
      <c r="I735" s="14">
        <f t="shared" si="155"/>
        <v>17.89254900662252</v>
      </c>
      <c r="J735" s="16">
        <f t="shared" si="158"/>
        <v>6765.7539306618264</v>
      </c>
      <c r="K735" s="14">
        <f t="shared" si="159"/>
        <v>15.335894039735102</v>
      </c>
      <c r="L735" s="16">
        <f t="shared" si="156"/>
        <v>358.82574928841507</v>
      </c>
      <c r="M735" s="35">
        <f t="shared" si="148"/>
        <v>15.516750095516322</v>
      </c>
      <c r="N735" s="17"/>
      <c r="O735" s="18">
        <f t="shared" si="149"/>
        <v>18.955242288187456</v>
      </c>
      <c r="P735" s="18"/>
      <c r="Q735" s="37">
        <f t="shared" si="150"/>
        <v>1.3585027838757292E-2</v>
      </c>
      <c r="R735" s="15">
        <f t="shared" si="160"/>
        <v>1.0005582005233711</v>
      </c>
      <c r="S735" s="15">
        <f t="shared" si="161"/>
        <v>10.123996465893525</v>
      </c>
      <c r="T735" s="21">
        <f t="shared" si="151"/>
        <v>2.6437859148649379E-2</v>
      </c>
      <c r="U735" s="21">
        <f t="shared" si="152"/>
        <v>4.2125786651003194E-2</v>
      </c>
      <c r="V735" s="21">
        <f t="shared" si="153"/>
        <v>-1.5687927502353816E-2</v>
      </c>
      <c r="Y735" s="36"/>
      <c r="Z735" s="36"/>
    </row>
    <row r="736" spans="1:26" x14ac:dyDescent="0.25">
      <c r="A736" s="12">
        <v>1931.08</v>
      </c>
      <c r="B736" s="13">
        <v>13.9</v>
      </c>
      <c r="C736" s="14">
        <v>0.87329999999999997</v>
      </c>
      <c r="D736" s="13">
        <v>0.73</v>
      </c>
      <c r="E736" s="13">
        <v>15.1</v>
      </c>
      <c r="F736" s="14">
        <f t="shared" si="157"/>
        <v>1931.624999999945</v>
      </c>
      <c r="G736" s="15">
        <f>G729*5/12+G741*7/12</f>
        <v>3.5383333333333336</v>
      </c>
      <c r="H736" s="14">
        <f t="shared" si="154"/>
        <v>280.48543046357622</v>
      </c>
      <c r="I736" s="14">
        <f t="shared" si="155"/>
        <v>17.622152980132451</v>
      </c>
      <c r="J736" s="16">
        <f t="shared" si="158"/>
        <v>6597.0940250176764</v>
      </c>
      <c r="K736" s="14">
        <f t="shared" si="159"/>
        <v>14.730529801324506</v>
      </c>
      <c r="L736" s="16">
        <f t="shared" si="156"/>
        <v>346.46608908366215</v>
      </c>
      <c r="M736" s="35">
        <f t="shared" si="148"/>
        <v>15.006276602886548</v>
      </c>
      <c r="N736" s="17"/>
      <c r="O736" s="18">
        <f t="shared" si="149"/>
        <v>18.380525991208906</v>
      </c>
      <c r="P736" s="18"/>
      <c r="Q736" s="37">
        <f t="shared" si="150"/>
        <v>1.5493991974094151E-2</v>
      </c>
      <c r="R736" s="15">
        <f t="shared" si="160"/>
        <v>1.0005849586580824</v>
      </c>
      <c r="S736" s="15">
        <f t="shared" si="161"/>
        <v>10.129647686019393</v>
      </c>
      <c r="T736" s="21">
        <f t="shared" si="151"/>
        <v>2.7723308433181826E-2</v>
      </c>
      <c r="U736" s="21">
        <f t="shared" si="152"/>
        <v>4.0458580692494639E-2</v>
      </c>
      <c r="V736" s="21">
        <f t="shared" si="153"/>
        <v>-1.2735272259312813E-2</v>
      </c>
      <c r="Y736" s="36"/>
      <c r="Z736" s="36"/>
    </row>
    <row r="737" spans="1:26" x14ac:dyDescent="0.25">
      <c r="A737" s="12">
        <v>1931.09</v>
      </c>
      <c r="B737" s="13">
        <v>11.83</v>
      </c>
      <c r="C737" s="14">
        <v>0.86</v>
      </c>
      <c r="D737" s="13">
        <v>0.7</v>
      </c>
      <c r="E737" s="13">
        <v>15</v>
      </c>
      <c r="F737" s="14">
        <f t="shared" si="157"/>
        <v>1931.7083333332782</v>
      </c>
      <c r="G737" s="15">
        <f>G729*4/12+G741*8/12</f>
        <v>3.5666666666666669</v>
      </c>
      <c r="H737" s="14">
        <f t="shared" si="154"/>
        <v>240.30673333333337</v>
      </c>
      <c r="I737" s="14">
        <f t="shared" si="155"/>
        <v>17.469466666666669</v>
      </c>
      <c r="J737" s="16">
        <f t="shared" si="158"/>
        <v>5686.3206341569421</v>
      </c>
      <c r="K737" s="14">
        <f t="shared" si="159"/>
        <v>14.219333333333335</v>
      </c>
      <c r="L737" s="16">
        <f t="shared" si="156"/>
        <v>336.46867657733384</v>
      </c>
      <c r="M737" s="35">
        <f t="shared" si="148"/>
        <v>12.817745261106888</v>
      </c>
      <c r="N737" s="17"/>
      <c r="O737" s="18">
        <f t="shared" si="149"/>
        <v>15.756886512834592</v>
      </c>
      <c r="P737" s="18"/>
      <c r="Q737" s="37">
        <f t="shared" si="150"/>
        <v>2.7053310824360369E-2</v>
      </c>
      <c r="R737" s="15">
        <f t="shared" si="160"/>
        <v>1.0006117110003754</v>
      </c>
      <c r="S737" s="15">
        <f t="shared" si="161"/>
        <v>10.203143598544234</v>
      </c>
      <c r="T737" s="21">
        <f t="shared" si="151"/>
        <v>4.2613614380621723E-2</v>
      </c>
      <c r="U737" s="21">
        <f t="shared" si="152"/>
        <v>3.8124454191790891E-2</v>
      </c>
      <c r="V737" s="21">
        <f t="shared" si="153"/>
        <v>4.4891601888308319E-3</v>
      </c>
      <c r="Y737" s="36"/>
      <c r="Z737" s="36"/>
    </row>
    <row r="738" spans="1:26" x14ac:dyDescent="0.25">
      <c r="A738" s="12">
        <v>1931.1</v>
      </c>
      <c r="B738" s="13">
        <v>10.25</v>
      </c>
      <c r="C738" s="14">
        <v>0.84670000000000001</v>
      </c>
      <c r="D738" s="13">
        <v>0.67</v>
      </c>
      <c r="E738" s="13">
        <v>14.9</v>
      </c>
      <c r="F738" s="14">
        <f t="shared" si="157"/>
        <v>1931.7916666666115</v>
      </c>
      <c r="G738" s="15">
        <f>G729*3/12+G741*9/12</f>
        <v>3.5950000000000002</v>
      </c>
      <c r="H738" s="14">
        <f t="shared" si="154"/>
        <v>209.60906040268461</v>
      </c>
      <c r="I738" s="14">
        <f t="shared" si="155"/>
        <v>17.314730872483224</v>
      </c>
      <c r="J738" s="16">
        <f t="shared" si="158"/>
        <v>4994.0718177696663</v>
      </c>
      <c r="K738" s="14">
        <f t="shared" si="159"/>
        <v>13.701275167785237</v>
      </c>
      <c r="L738" s="16">
        <f t="shared" si="156"/>
        <v>326.44176760055382</v>
      </c>
      <c r="M738" s="35">
        <f t="shared" si="148"/>
        <v>11.145926407660934</v>
      </c>
      <c r="N738" s="17"/>
      <c r="O738" s="18">
        <f t="shared" si="149"/>
        <v>13.764337388796358</v>
      </c>
      <c r="P738" s="18"/>
      <c r="Q738" s="37">
        <f t="shared" si="150"/>
        <v>3.7813566467066691E-2</v>
      </c>
      <c r="R738" s="15">
        <f t="shared" si="160"/>
        <v>1.0006384575624876</v>
      </c>
      <c r="S738" s="15">
        <f t="shared" si="161"/>
        <v>10.277904335961615</v>
      </c>
      <c r="T738" s="21">
        <f t="shared" si="151"/>
        <v>5.1170424960345073E-2</v>
      </c>
      <c r="U738" s="21">
        <f t="shared" si="152"/>
        <v>3.5810836052996731E-2</v>
      </c>
      <c r="V738" s="21">
        <f t="shared" si="153"/>
        <v>1.5359588907348343E-2</v>
      </c>
      <c r="Y738" s="36"/>
      <c r="Z738" s="36"/>
    </row>
    <row r="739" spans="1:26" x14ac:dyDescent="0.25">
      <c r="A739" s="12">
        <v>1931.11</v>
      </c>
      <c r="B739" s="13">
        <v>10.39</v>
      </c>
      <c r="C739" s="14">
        <v>0.83330000000000004</v>
      </c>
      <c r="D739" s="13">
        <v>0.64</v>
      </c>
      <c r="E739" s="13">
        <v>14.7</v>
      </c>
      <c r="F739" s="14">
        <f t="shared" si="157"/>
        <v>1931.8749999999447</v>
      </c>
      <c r="G739" s="15">
        <f>G729*2/12+G741*10/12</f>
        <v>3.6233333333333335</v>
      </c>
      <c r="H739" s="14">
        <f t="shared" si="154"/>
        <v>215.36278911564631</v>
      </c>
      <c r="I739" s="14">
        <f t="shared" si="155"/>
        <v>17.272551700680278</v>
      </c>
      <c r="J739" s="16">
        <f t="shared" si="158"/>
        <v>5165.4522818707565</v>
      </c>
      <c r="K739" s="14">
        <f t="shared" si="159"/>
        <v>13.265850340136058</v>
      </c>
      <c r="L739" s="16">
        <f t="shared" si="156"/>
        <v>318.17992881590806</v>
      </c>
      <c r="M739" s="35">
        <f t="shared" si="148"/>
        <v>11.415600295644676</v>
      </c>
      <c r="N739" s="17"/>
      <c r="O739" s="18">
        <f t="shared" si="149"/>
        <v>14.160676478302927</v>
      </c>
      <c r="P739" s="18"/>
      <c r="Q739" s="37">
        <f t="shared" si="150"/>
        <v>3.4645190862895046E-2</v>
      </c>
      <c r="R739" s="15">
        <f t="shared" si="160"/>
        <v>1.0006651983566295</v>
      </c>
      <c r="S739" s="15">
        <f t="shared" si="161"/>
        <v>10.424391053843564</v>
      </c>
      <c r="T739" s="21">
        <f t="shared" si="151"/>
        <v>4.2594783036157047E-2</v>
      </c>
      <c r="U739" s="21">
        <f t="shared" si="152"/>
        <v>3.3485331501043714E-2</v>
      </c>
      <c r="V739" s="21">
        <f t="shared" si="153"/>
        <v>9.1094515351133332E-3</v>
      </c>
      <c r="Y739" s="36"/>
      <c r="Z739" s="36"/>
    </row>
    <row r="740" spans="1:26" x14ac:dyDescent="0.25">
      <c r="A740" s="12">
        <v>1931.12</v>
      </c>
      <c r="B740" s="13">
        <v>8.44</v>
      </c>
      <c r="C740" s="14">
        <v>0.82</v>
      </c>
      <c r="D740" s="13">
        <v>0.61</v>
      </c>
      <c r="E740" s="13">
        <v>14.6</v>
      </c>
      <c r="F740" s="14">
        <f t="shared" si="157"/>
        <v>1931.958333333278</v>
      </c>
      <c r="G740" s="15">
        <f>G729*1/12+G741*11/12</f>
        <v>3.6516666666666668</v>
      </c>
      <c r="H740" s="14">
        <f t="shared" si="154"/>
        <v>176.14164383561646</v>
      </c>
      <c r="I740" s="14">
        <f t="shared" si="155"/>
        <v>17.113287671232879</v>
      </c>
      <c r="J740" s="16">
        <f t="shared" si="158"/>
        <v>4258.9425456793297</v>
      </c>
      <c r="K740" s="14">
        <f t="shared" si="159"/>
        <v>12.730616438356167</v>
      </c>
      <c r="L740" s="16">
        <f t="shared" si="156"/>
        <v>307.81456787492789</v>
      </c>
      <c r="M740" s="35">
        <f t="shared" si="148"/>
        <v>9.3060328679683177</v>
      </c>
      <c r="N740" s="17"/>
      <c r="O740" s="18">
        <f t="shared" si="149"/>
        <v>11.613199088567853</v>
      </c>
      <c r="P740" s="18"/>
      <c r="Q740" s="37">
        <f t="shared" si="150"/>
        <v>5.4115164894184137E-2</v>
      </c>
      <c r="R740" s="15">
        <f t="shared" si="160"/>
        <v>1.0006919333949829</v>
      </c>
      <c r="S740" s="15">
        <f t="shared" si="161"/>
        <v>10.502772775488301</v>
      </c>
      <c r="T740" s="21">
        <f t="shared" si="151"/>
        <v>5.580545834392292E-2</v>
      </c>
      <c r="U740" s="21">
        <f t="shared" si="152"/>
        <v>3.1860940414411676E-2</v>
      </c>
      <c r="V740" s="21">
        <f t="shared" si="153"/>
        <v>2.3944517929511244E-2</v>
      </c>
      <c r="Y740" s="36"/>
      <c r="Z740" s="36"/>
    </row>
    <row r="741" spans="1:26" x14ac:dyDescent="0.25">
      <c r="A741" s="12">
        <v>1932.01</v>
      </c>
      <c r="B741" s="13">
        <v>8.3000000000000007</v>
      </c>
      <c r="C741" s="14">
        <v>0.79330000000000001</v>
      </c>
      <c r="D741" s="13">
        <v>0.59330000000000005</v>
      </c>
      <c r="E741" s="13">
        <v>14.3</v>
      </c>
      <c r="F741" s="14">
        <f t="shared" si="157"/>
        <v>1932.0416666666113</v>
      </c>
      <c r="G741" s="15">
        <v>3.68</v>
      </c>
      <c r="H741" s="14">
        <f t="shared" si="154"/>
        <v>176.85384615384621</v>
      </c>
      <c r="I741" s="14">
        <f t="shared" si="155"/>
        <v>16.903392307692311</v>
      </c>
      <c r="J741" s="16">
        <f t="shared" si="158"/>
        <v>4310.2219778435829</v>
      </c>
      <c r="K741" s="14">
        <f t="shared" si="159"/>
        <v>12.641853846153849</v>
      </c>
      <c r="L741" s="16">
        <f t="shared" si="156"/>
        <v>308.10297583790333</v>
      </c>
      <c r="M741" s="35">
        <f t="shared" si="148"/>
        <v>9.3124064551778449</v>
      </c>
      <c r="N741" s="17"/>
      <c r="O741" s="18">
        <f t="shared" si="149"/>
        <v>11.690735613244437</v>
      </c>
      <c r="P741" s="18"/>
      <c r="Q741" s="37">
        <f t="shared" si="150"/>
        <v>5.4016982118525639E-2</v>
      </c>
      <c r="R741" s="15">
        <f t="shared" si="160"/>
        <v>1.0056289406128645</v>
      </c>
      <c r="S741" s="15">
        <f t="shared" si="161"/>
        <v>10.730530344250981</v>
      </c>
      <c r="T741" s="21">
        <f t="shared" si="151"/>
        <v>5.5908218810185373E-2</v>
      </c>
      <c r="U741" s="21">
        <f t="shared" si="152"/>
        <v>2.8153148068261746E-2</v>
      </c>
      <c r="V741" s="21">
        <f t="shared" si="153"/>
        <v>2.7755070741923626E-2</v>
      </c>
      <c r="Y741" s="36"/>
      <c r="Z741" s="36"/>
    </row>
    <row r="742" spans="1:26" x14ac:dyDescent="0.25">
      <c r="A742" s="12">
        <v>1932.02</v>
      </c>
      <c r="B742" s="13">
        <v>8.23</v>
      </c>
      <c r="C742" s="14">
        <v>0.76670000000000005</v>
      </c>
      <c r="D742" s="13">
        <v>0.57669999999999999</v>
      </c>
      <c r="E742" s="13">
        <v>14.1</v>
      </c>
      <c r="F742" s="14">
        <f t="shared" si="157"/>
        <v>1932.1249999999445</v>
      </c>
      <c r="G742" s="15">
        <f>G741*11/12+G753*1/12</f>
        <v>3.6491666666666669</v>
      </c>
      <c r="H742" s="14">
        <f t="shared" si="154"/>
        <v>177.84971631205678</v>
      </c>
      <c r="I742" s="14">
        <f t="shared" si="155"/>
        <v>16.568332624113477</v>
      </c>
      <c r="J742" s="16">
        <f t="shared" si="158"/>
        <v>4368.1428031474134</v>
      </c>
      <c r="K742" s="14">
        <f t="shared" si="159"/>
        <v>12.462446099290782</v>
      </c>
      <c r="L742" s="16">
        <f t="shared" si="156"/>
        <v>306.08845134570021</v>
      </c>
      <c r="M742" s="35">
        <f t="shared" si="148"/>
        <v>9.3369322510084043</v>
      </c>
      <c r="N742" s="17"/>
      <c r="O742" s="18">
        <f t="shared" si="149"/>
        <v>11.788158853263372</v>
      </c>
      <c r="P742" s="18"/>
      <c r="Q742" s="37">
        <f t="shared" si="150"/>
        <v>5.2659080112653189E-2</v>
      </c>
      <c r="R742" s="15">
        <f t="shared" si="160"/>
        <v>1.0056069534178527</v>
      </c>
      <c r="S742" s="15">
        <f t="shared" si="161"/>
        <v>10.943994725598394</v>
      </c>
      <c r="T742" s="21">
        <f t="shared" si="151"/>
        <v>5.1181432415602135E-2</v>
      </c>
      <c r="U742" s="21">
        <f t="shared" si="152"/>
        <v>2.5681119639839212E-2</v>
      </c>
      <c r="V742" s="21">
        <f t="shared" si="153"/>
        <v>2.5500312775762923E-2</v>
      </c>
      <c r="Y742" s="36"/>
      <c r="Z742" s="36"/>
    </row>
    <row r="743" spans="1:26" x14ac:dyDescent="0.25">
      <c r="A743" s="12">
        <v>1932.03</v>
      </c>
      <c r="B743" s="13">
        <v>8.26</v>
      </c>
      <c r="C743" s="14">
        <v>0.74</v>
      </c>
      <c r="D743" s="13">
        <v>0.56000000000000005</v>
      </c>
      <c r="E743" s="13">
        <v>14</v>
      </c>
      <c r="F743" s="14">
        <f t="shared" si="157"/>
        <v>1932.2083333332778</v>
      </c>
      <c r="G743" s="15">
        <f>G741*10/12+G753*2/12</f>
        <v>3.6183333333333336</v>
      </c>
      <c r="H743" s="14">
        <f t="shared" si="154"/>
        <v>179.773</v>
      </c>
      <c r="I743" s="14">
        <f t="shared" si="155"/>
        <v>16.10557142857143</v>
      </c>
      <c r="J743" s="16">
        <f t="shared" si="158"/>
        <v>4448.3442100217253</v>
      </c>
      <c r="K743" s="14">
        <f t="shared" si="159"/>
        <v>12.188000000000002</v>
      </c>
      <c r="L743" s="16">
        <f t="shared" si="156"/>
        <v>301.58265830655773</v>
      </c>
      <c r="M743" s="35">
        <f t="shared" si="148"/>
        <v>9.413065028012209</v>
      </c>
      <c r="N743" s="17"/>
      <c r="O743" s="18">
        <f t="shared" si="149"/>
        <v>11.94742393315647</v>
      </c>
      <c r="P743" s="18"/>
      <c r="Q743" s="37">
        <f t="shared" si="150"/>
        <v>5.2571439292668713E-2</v>
      </c>
      <c r="R743" s="15">
        <f t="shared" si="160"/>
        <v>1.0055849736590832</v>
      </c>
      <c r="S743" s="15">
        <f t="shared" si="161"/>
        <v>11.083966888474549</v>
      </c>
      <c r="T743" s="21">
        <f t="shared" si="151"/>
        <v>4.2843570261301256E-2</v>
      </c>
      <c r="U743" s="21">
        <f t="shared" si="152"/>
        <v>2.3292830544147769E-2</v>
      </c>
      <c r="V743" s="21">
        <f t="shared" si="153"/>
        <v>1.9550739717153487E-2</v>
      </c>
      <c r="Y743" s="36"/>
      <c r="Z743" s="36"/>
    </row>
    <row r="744" spans="1:26" x14ac:dyDescent="0.25">
      <c r="A744" s="12">
        <v>1932.04</v>
      </c>
      <c r="B744" s="13">
        <v>6.28</v>
      </c>
      <c r="C744" s="14">
        <v>0.71330000000000005</v>
      </c>
      <c r="D744" s="13">
        <v>0.54330000000000001</v>
      </c>
      <c r="E744" s="13">
        <v>13.9</v>
      </c>
      <c r="F744" s="14">
        <f t="shared" si="157"/>
        <v>1932.291666666611</v>
      </c>
      <c r="G744" s="15">
        <f>G741*9/12+G753*3/12</f>
        <v>3.5875000000000004</v>
      </c>
      <c r="H744" s="14">
        <f t="shared" si="154"/>
        <v>137.66302158273382</v>
      </c>
      <c r="I744" s="14">
        <f t="shared" si="155"/>
        <v>15.636151798561153</v>
      </c>
      <c r="J744" s="16">
        <f t="shared" si="158"/>
        <v>3438.6073201667041</v>
      </c>
      <c r="K744" s="14">
        <f t="shared" si="159"/>
        <v>11.909605035971225</v>
      </c>
      <c r="L744" s="16">
        <f t="shared" si="156"/>
        <v>297.4833371093265</v>
      </c>
      <c r="M744" s="35">
        <f t="shared" si="148"/>
        <v>7.1922331961154855</v>
      </c>
      <c r="N744" s="17"/>
      <c r="O744" s="18">
        <f t="shared" si="149"/>
        <v>9.1947482135846048</v>
      </c>
      <c r="P744" s="18"/>
      <c r="Q744" s="37">
        <f t="shared" si="150"/>
        <v>8.4979257652761278E-2</v>
      </c>
      <c r="R744" s="15">
        <f t="shared" si="160"/>
        <v>1.0055630013536887</v>
      </c>
      <c r="S744" s="15">
        <f t="shared" si="161"/>
        <v>11.226056670660979</v>
      </c>
      <c r="T744" s="21">
        <f t="shared" si="151"/>
        <v>6.5612261049461384E-2</v>
      </c>
      <c r="U744" s="21">
        <f t="shared" si="152"/>
        <v>2.1555497583524819E-2</v>
      </c>
      <c r="V744" s="21">
        <f t="shared" si="153"/>
        <v>4.4056763465936566E-2</v>
      </c>
      <c r="Y744" s="36"/>
      <c r="Z744" s="36"/>
    </row>
    <row r="745" spans="1:26" x14ac:dyDescent="0.25">
      <c r="A745" s="12">
        <v>1932.05</v>
      </c>
      <c r="B745" s="13">
        <v>5.51</v>
      </c>
      <c r="C745" s="14">
        <v>0.68669999999999998</v>
      </c>
      <c r="D745" s="13">
        <v>0.52669999999999995</v>
      </c>
      <c r="E745" s="13">
        <v>13.7</v>
      </c>
      <c r="F745" s="14">
        <f t="shared" si="157"/>
        <v>1932.3749999999443</v>
      </c>
      <c r="G745" s="15">
        <f>G741*8/12+G753*4/12</f>
        <v>3.5566666666666666</v>
      </c>
      <c r="H745" s="14">
        <f t="shared" si="154"/>
        <v>122.54722627737227</v>
      </c>
      <c r="I745" s="14">
        <f t="shared" si="155"/>
        <v>15.272809489051099</v>
      </c>
      <c r="J745" s="16">
        <f t="shared" si="158"/>
        <v>3092.8292676136689</v>
      </c>
      <c r="K745" s="14">
        <f t="shared" si="159"/>
        <v>11.714269343065695</v>
      </c>
      <c r="L745" s="16">
        <f t="shared" si="156"/>
        <v>295.64304451036651</v>
      </c>
      <c r="M745" s="35">
        <f t="shared" si="148"/>
        <v>6.3908572898814437</v>
      </c>
      <c r="N745" s="17"/>
      <c r="O745" s="18">
        <f t="shared" si="149"/>
        <v>8.2363186649334068</v>
      </c>
      <c r="P745" s="18"/>
      <c r="Q745" s="37">
        <f t="shared" si="150"/>
        <v>0.10130033260620133</v>
      </c>
      <c r="R745" s="15">
        <f t="shared" si="160"/>
        <v>1.0055410365188449</v>
      </c>
      <c r="S745" s="15">
        <f t="shared" si="161"/>
        <v>11.453302965234942</v>
      </c>
      <c r="T745" s="21">
        <f t="shared" si="151"/>
        <v>7.7621177749994885E-2</v>
      </c>
      <c r="U745" s="21">
        <f t="shared" si="152"/>
        <v>1.8453711549973661E-2</v>
      </c>
      <c r="V745" s="21">
        <f t="shared" si="153"/>
        <v>5.9167466200021224E-2</v>
      </c>
      <c r="Y745" s="36"/>
      <c r="Z745" s="36"/>
    </row>
    <row r="746" spans="1:26" x14ac:dyDescent="0.25">
      <c r="A746" s="12">
        <v>1932.06</v>
      </c>
      <c r="B746" s="13">
        <v>4.7699999999999996</v>
      </c>
      <c r="C746" s="14">
        <v>0.66</v>
      </c>
      <c r="D746" s="13">
        <v>0.51</v>
      </c>
      <c r="E746" s="13">
        <v>13.6</v>
      </c>
      <c r="F746" s="14">
        <f t="shared" si="157"/>
        <v>1932.4583333332776</v>
      </c>
      <c r="G746" s="15">
        <f>G741*7/12+G753*5/12</f>
        <v>3.5258333333333338</v>
      </c>
      <c r="H746" s="14">
        <f t="shared" si="154"/>
        <v>106.86904411764706</v>
      </c>
      <c r="I746" s="14">
        <f t="shared" si="155"/>
        <v>14.786911764705884</v>
      </c>
      <c r="J746" s="16">
        <f t="shared" si="158"/>
        <v>2728.2447243305296</v>
      </c>
      <c r="K746" s="14">
        <f t="shared" si="159"/>
        <v>11.426250000000001</v>
      </c>
      <c r="L746" s="16">
        <f t="shared" si="156"/>
        <v>291.69912146930193</v>
      </c>
      <c r="M746" s="35">
        <f t="shared" si="148"/>
        <v>5.5650593715289647</v>
      </c>
      <c r="N746" s="17"/>
      <c r="O746" s="18">
        <f t="shared" si="149"/>
        <v>7.2376339262945937</v>
      </c>
      <c r="P746" s="18"/>
      <c r="Q746" s="37">
        <f t="shared" si="150"/>
        <v>0.12410976098602769</v>
      </c>
      <c r="R746" s="15">
        <f t="shared" si="160"/>
        <v>1.0055190791717696</v>
      </c>
      <c r="S746" s="15">
        <f t="shared" si="161"/>
        <v>11.601448239162194</v>
      </c>
      <c r="T746" s="21">
        <f t="shared" si="151"/>
        <v>9.7327764672307415E-2</v>
      </c>
      <c r="U746" s="21">
        <f t="shared" si="152"/>
        <v>1.7346825473075311E-2</v>
      </c>
      <c r="V746" s="21">
        <f t="shared" si="153"/>
        <v>7.9980939199232104E-2</v>
      </c>
      <c r="Y746" s="36"/>
      <c r="Z746" s="36"/>
    </row>
    <row r="747" spans="1:26" x14ac:dyDescent="0.25">
      <c r="A747" s="12">
        <v>1932.07</v>
      </c>
      <c r="B747" s="13">
        <v>5.01</v>
      </c>
      <c r="C747" s="14">
        <v>0.63329999999999997</v>
      </c>
      <c r="D747" s="13">
        <v>0.49330000000000002</v>
      </c>
      <c r="E747" s="13">
        <v>13.6</v>
      </c>
      <c r="F747" s="14">
        <f t="shared" si="157"/>
        <v>1932.5416666666108</v>
      </c>
      <c r="G747" s="15">
        <f>G741*6/12+G753*6/12</f>
        <v>3.4950000000000001</v>
      </c>
      <c r="H747" s="14">
        <f t="shared" si="154"/>
        <v>112.24610294117649</v>
      </c>
      <c r="I747" s="14">
        <f t="shared" si="155"/>
        <v>14.188713970588237</v>
      </c>
      <c r="J747" s="16">
        <f t="shared" si="158"/>
        <v>2895.7000386210684</v>
      </c>
      <c r="K747" s="14">
        <f t="shared" si="159"/>
        <v>11.052096323529415</v>
      </c>
      <c r="L747" s="16">
        <f t="shared" si="156"/>
        <v>285.11952675684097</v>
      </c>
      <c r="M747" s="35">
        <f t="shared" si="148"/>
        <v>5.8387636718512006</v>
      </c>
      <c r="N747" s="17"/>
      <c r="O747" s="18">
        <f t="shared" si="149"/>
        <v>7.6548840141455994</v>
      </c>
      <c r="P747" s="18"/>
      <c r="Q747" s="37">
        <f t="shared" si="150"/>
        <v>0.11540991841757042</v>
      </c>
      <c r="R747" s="15">
        <f t="shared" si="160"/>
        <v>1.0054971293297246</v>
      </c>
      <c r="S747" s="15">
        <f t="shared" si="161"/>
        <v>11.665477550501317</v>
      </c>
      <c r="T747" s="21">
        <f t="shared" si="151"/>
        <v>9.4814718317846713E-2</v>
      </c>
      <c r="U747" s="21">
        <f t="shared" si="152"/>
        <v>1.6366386145706846E-2</v>
      </c>
      <c r="V747" s="21">
        <f t="shared" si="153"/>
        <v>7.8448332172139867E-2</v>
      </c>
      <c r="Y747" s="36"/>
      <c r="Z747" s="36"/>
    </row>
    <row r="748" spans="1:26" x14ac:dyDescent="0.25">
      <c r="A748" s="12">
        <v>1932.08</v>
      </c>
      <c r="B748" s="13">
        <v>7.53</v>
      </c>
      <c r="C748" s="14">
        <v>0.60670000000000002</v>
      </c>
      <c r="D748" s="13">
        <v>0.47670000000000001</v>
      </c>
      <c r="E748" s="13">
        <v>13.5</v>
      </c>
      <c r="F748" s="14">
        <f t="shared" si="157"/>
        <v>1932.6249999999441</v>
      </c>
      <c r="G748" s="15">
        <f>G741*5/12+G753*7/12</f>
        <v>3.4641666666666668</v>
      </c>
      <c r="H748" s="14">
        <f t="shared" si="154"/>
        <v>169.95488888888892</v>
      </c>
      <c r="I748" s="14">
        <f t="shared" si="155"/>
        <v>13.693443703703705</v>
      </c>
      <c r="J748" s="16">
        <f t="shared" si="158"/>
        <v>4413.8968521770576</v>
      </c>
      <c r="K748" s="14">
        <f t="shared" si="159"/>
        <v>10.759295555555557</v>
      </c>
      <c r="L748" s="16">
        <f t="shared" si="156"/>
        <v>279.42956566172688</v>
      </c>
      <c r="M748" s="35">
        <f t="shared" si="148"/>
        <v>8.8346532051812101</v>
      </c>
      <c r="N748" s="17"/>
      <c r="O748" s="18">
        <f t="shared" si="149"/>
        <v>11.631377927995505</v>
      </c>
      <c r="P748" s="18"/>
      <c r="Q748" s="37">
        <f t="shared" si="150"/>
        <v>5.8089853396922991E-2</v>
      </c>
      <c r="R748" s="15">
        <f t="shared" si="160"/>
        <v>1.0054751870100134</v>
      </c>
      <c r="S748" s="15">
        <f t="shared" si="161"/>
        <v>11.816490146247121</v>
      </c>
      <c r="T748" s="21">
        <f t="shared" si="151"/>
        <v>4.9019876474370783E-2</v>
      </c>
      <c r="U748" s="21">
        <f t="shared" si="152"/>
        <v>1.4643859788938451E-2</v>
      </c>
      <c r="V748" s="21">
        <f t="shared" si="153"/>
        <v>3.4376016685432331E-2</v>
      </c>
      <c r="Y748" s="36"/>
      <c r="Z748" s="36"/>
    </row>
    <row r="749" spans="1:26" x14ac:dyDescent="0.25">
      <c r="A749" s="12">
        <v>1932.09</v>
      </c>
      <c r="B749" s="13">
        <v>8.26</v>
      </c>
      <c r="C749" s="14">
        <v>0.57999999999999996</v>
      </c>
      <c r="D749" s="13">
        <v>0.46</v>
      </c>
      <c r="E749" s="13">
        <v>13.4</v>
      </c>
      <c r="F749" s="14">
        <f t="shared" si="157"/>
        <v>1932.7083333332773</v>
      </c>
      <c r="G749" s="15">
        <f>G741*4/12+G753*8/12</f>
        <v>3.4333333333333336</v>
      </c>
      <c r="H749" s="14">
        <f t="shared" si="154"/>
        <v>187.82253731343283</v>
      </c>
      <c r="I749" s="14">
        <f t="shared" si="155"/>
        <v>13.188507462686569</v>
      </c>
      <c r="J749" s="16">
        <f t="shared" si="158"/>
        <v>4906.4806017949013</v>
      </c>
      <c r="K749" s="14">
        <f t="shared" si="159"/>
        <v>10.459850746268659</v>
      </c>
      <c r="L749" s="16">
        <f t="shared" si="156"/>
        <v>273.2422611169074</v>
      </c>
      <c r="M749" s="35">
        <f t="shared" si="148"/>
        <v>9.7611685640637074</v>
      </c>
      <c r="N749" s="17"/>
      <c r="O749" s="18">
        <f t="shared" si="149"/>
        <v>12.893505025072661</v>
      </c>
      <c r="P749" s="18"/>
      <c r="Q749" s="37">
        <f t="shared" si="150"/>
        <v>4.6926287026324988E-2</v>
      </c>
      <c r="R749" s="15">
        <f t="shared" si="160"/>
        <v>1.0054532522299842</v>
      </c>
      <c r="S749" s="15">
        <f t="shared" si="161"/>
        <v>11.969853218999802</v>
      </c>
      <c r="T749" s="21">
        <f t="shared" si="151"/>
        <v>3.9679126868177983E-2</v>
      </c>
      <c r="U749" s="21">
        <f t="shared" si="152"/>
        <v>1.3536922209771429E-2</v>
      </c>
      <c r="V749" s="21">
        <f t="shared" si="153"/>
        <v>2.6142204658406554E-2</v>
      </c>
      <c r="Y749" s="36"/>
      <c r="Z749" s="36"/>
    </row>
    <row r="750" spans="1:26" x14ac:dyDescent="0.25">
      <c r="A750" s="12">
        <v>1932.1</v>
      </c>
      <c r="B750" s="13">
        <v>7.12</v>
      </c>
      <c r="C750" s="14">
        <v>0.55330000000000001</v>
      </c>
      <c r="D750" s="13">
        <v>0.44330000000000003</v>
      </c>
      <c r="E750" s="13">
        <v>13.3</v>
      </c>
      <c r="F750" s="14">
        <f t="shared" si="157"/>
        <v>1932.7916666666106</v>
      </c>
      <c r="G750" s="15">
        <f>G741*3/12+G753*9/12</f>
        <v>3.4024999999999999</v>
      </c>
      <c r="H750" s="14">
        <f t="shared" si="154"/>
        <v>163.11759398496244</v>
      </c>
      <c r="I750" s="14">
        <f t="shared" si="155"/>
        <v>12.675978195488723</v>
      </c>
      <c r="J750" s="16">
        <f t="shared" si="158"/>
        <v>4288.7088648376512</v>
      </c>
      <c r="K750" s="14">
        <f t="shared" si="159"/>
        <v>10.155903007518798</v>
      </c>
      <c r="L750" s="16">
        <f t="shared" si="156"/>
        <v>267.02031457619813</v>
      </c>
      <c r="M750" s="35">
        <f t="shared" si="148"/>
        <v>8.4786066076890805</v>
      </c>
      <c r="N750" s="17"/>
      <c r="O750" s="18">
        <f t="shared" si="149"/>
        <v>11.242814157261988</v>
      </c>
      <c r="P750" s="18"/>
      <c r="Q750" s="37">
        <f t="shared" si="150"/>
        <v>6.141159533027668E-2</v>
      </c>
      <c r="R750" s="15">
        <f t="shared" si="160"/>
        <v>1.0054313250070273</v>
      </c>
      <c r="S750" s="15">
        <f t="shared" si="161"/>
        <v>12.125617530824751</v>
      </c>
      <c r="T750" s="21">
        <f t="shared" si="151"/>
        <v>6.0586935659509455E-2</v>
      </c>
      <c r="U750" s="21">
        <f t="shared" si="152"/>
        <v>1.1208760058187384E-2</v>
      </c>
      <c r="V750" s="21">
        <f t="shared" si="153"/>
        <v>4.9378175601322072E-2</v>
      </c>
      <c r="Y750" s="36"/>
      <c r="Z750" s="36"/>
    </row>
    <row r="751" spans="1:26" x14ac:dyDescent="0.25">
      <c r="A751" s="12">
        <v>1932.11</v>
      </c>
      <c r="B751" s="13">
        <v>7.05</v>
      </c>
      <c r="C751" s="14">
        <v>0.52669999999999995</v>
      </c>
      <c r="D751" s="13">
        <v>0.42670000000000002</v>
      </c>
      <c r="E751" s="13">
        <v>13.2</v>
      </c>
      <c r="F751" s="14">
        <f t="shared" si="157"/>
        <v>1932.8749999999438</v>
      </c>
      <c r="G751" s="15">
        <f>G741*2/12+G753*10/12</f>
        <v>3.3716666666666666</v>
      </c>
      <c r="H751" s="14">
        <f t="shared" si="154"/>
        <v>162.73750000000001</v>
      </c>
      <c r="I751" s="14">
        <f t="shared" si="155"/>
        <v>12.157991666666668</v>
      </c>
      <c r="J751" s="16">
        <f t="shared" si="158"/>
        <v>4305.353675354484</v>
      </c>
      <c r="K751" s="14">
        <f t="shared" si="159"/>
        <v>9.8496583333333358</v>
      </c>
      <c r="L751" s="16">
        <f t="shared" si="156"/>
        <v>260.58076784024945</v>
      </c>
      <c r="M751" s="35">
        <f t="shared" si="148"/>
        <v>8.4633095671228933</v>
      </c>
      <c r="N751" s="17"/>
      <c r="O751" s="18">
        <f t="shared" si="149"/>
        <v>11.262911076993211</v>
      </c>
      <c r="P751" s="18"/>
      <c r="Q751" s="37">
        <f t="shared" si="150"/>
        <v>6.0612686165571535E-2</v>
      </c>
      <c r="R751" s="15">
        <f t="shared" si="160"/>
        <v>1.0054094053585769</v>
      </c>
      <c r="S751" s="15">
        <f t="shared" si="161"/>
        <v>12.283835364943643</v>
      </c>
      <c r="T751" s="21">
        <f t="shared" si="151"/>
        <v>6.1795471835996096E-2</v>
      </c>
      <c r="U751" s="21">
        <f t="shared" si="152"/>
        <v>9.4959151758744476E-3</v>
      </c>
      <c r="V751" s="21">
        <f t="shared" si="153"/>
        <v>5.2299556660121649E-2</v>
      </c>
      <c r="Y751" s="36"/>
      <c r="Z751" s="36"/>
    </row>
    <row r="752" spans="1:26" x14ac:dyDescent="0.25">
      <c r="A752" s="12">
        <v>1932.12</v>
      </c>
      <c r="B752" s="13">
        <v>6.82</v>
      </c>
      <c r="C752" s="14">
        <v>0.5</v>
      </c>
      <c r="D752" s="13">
        <v>0.41</v>
      </c>
      <c r="E752" s="13">
        <v>13.1</v>
      </c>
      <c r="F752" s="14">
        <f t="shared" si="157"/>
        <v>1932.9583333332771</v>
      </c>
      <c r="G752" s="15">
        <f>G741*1/12+G753*11/12</f>
        <v>3.3408333333333338</v>
      </c>
      <c r="H752" s="14">
        <f t="shared" si="154"/>
        <v>158.6300763358779</v>
      </c>
      <c r="I752" s="14">
        <f t="shared" si="155"/>
        <v>11.629770992366414</v>
      </c>
      <c r="J752" s="16">
        <f t="shared" si="158"/>
        <v>4222.3280146343686</v>
      </c>
      <c r="K752" s="14">
        <f t="shared" si="159"/>
        <v>9.5364122137404586</v>
      </c>
      <c r="L752" s="16">
        <f t="shared" si="156"/>
        <v>253.83496862171421</v>
      </c>
      <c r="M752" s="35">
        <f t="shared" si="148"/>
        <v>8.2570739991006779</v>
      </c>
      <c r="N752" s="17"/>
      <c r="O752" s="18">
        <f t="shared" si="149"/>
        <v>11.026422344303814</v>
      </c>
      <c r="P752" s="18"/>
      <c r="Q752" s="37">
        <f t="shared" si="150"/>
        <v>6.2551431453469142E-2</v>
      </c>
      <c r="R752" s="15">
        <f t="shared" si="160"/>
        <v>1.0053874933021107</v>
      </c>
      <c r="S752" s="15">
        <f t="shared" si="161"/>
        <v>12.444560583911183</v>
      </c>
      <c r="T752" s="21">
        <f t="shared" si="151"/>
        <v>6.4342065904339218E-2</v>
      </c>
      <c r="U752" s="21">
        <f t="shared" si="152"/>
        <v>7.7860255456307925E-3</v>
      </c>
      <c r="V752" s="21">
        <f t="shared" si="153"/>
        <v>5.6556040358708426E-2</v>
      </c>
      <c r="Y752" s="36"/>
      <c r="Z752" s="36"/>
    </row>
    <row r="753" spans="1:26" x14ac:dyDescent="0.25">
      <c r="A753" s="12">
        <v>1933.01</v>
      </c>
      <c r="B753" s="13">
        <v>7.09</v>
      </c>
      <c r="C753" s="14">
        <v>0.495</v>
      </c>
      <c r="D753" s="13">
        <v>0.41249999999999998</v>
      </c>
      <c r="E753" s="13">
        <v>12.9</v>
      </c>
      <c r="F753" s="14">
        <f t="shared" si="157"/>
        <v>1933.0416666666104</v>
      </c>
      <c r="G753" s="15">
        <v>3.31</v>
      </c>
      <c r="H753" s="14">
        <f t="shared" si="154"/>
        <v>167.46689922480621</v>
      </c>
      <c r="I753" s="14">
        <f t="shared" si="155"/>
        <v>11.691976744186046</v>
      </c>
      <c r="J753" s="16">
        <f t="shared" si="158"/>
        <v>4483.4759163897052</v>
      </c>
      <c r="K753" s="14">
        <f t="shared" si="159"/>
        <v>9.7433139534883733</v>
      </c>
      <c r="L753" s="16">
        <f t="shared" si="156"/>
        <v>260.85103180687639</v>
      </c>
      <c r="M753" s="35">
        <f t="shared" si="148"/>
        <v>8.7280461628135271</v>
      </c>
      <c r="N753" s="17"/>
      <c r="O753" s="18">
        <f t="shared" si="149"/>
        <v>11.691967993175687</v>
      </c>
      <c r="P753" s="18"/>
      <c r="Q753" s="37">
        <f t="shared" si="150"/>
        <v>5.5403850574037329E-2</v>
      </c>
      <c r="R753" s="15">
        <f t="shared" si="160"/>
        <v>1.0040962469810495</v>
      </c>
      <c r="S753" s="15">
        <f t="shared" si="161"/>
        <v>12.705583951645876</v>
      </c>
      <c r="T753" s="21">
        <f t="shared" si="151"/>
        <v>6.466130799872527E-2</v>
      </c>
      <c r="U753" s="21">
        <f t="shared" si="152"/>
        <v>5.8956312347697715E-3</v>
      </c>
      <c r="V753" s="21">
        <f t="shared" si="153"/>
        <v>5.8765676763955499E-2</v>
      </c>
      <c r="Y753" s="36"/>
      <c r="Z753" s="36"/>
    </row>
    <row r="754" spans="1:26" x14ac:dyDescent="0.25">
      <c r="A754" s="12">
        <v>1933.02</v>
      </c>
      <c r="B754" s="13">
        <v>6.25</v>
      </c>
      <c r="C754" s="14">
        <v>0.49</v>
      </c>
      <c r="D754" s="13">
        <v>0.41499999999999998</v>
      </c>
      <c r="E754" s="13">
        <v>12.7</v>
      </c>
      <c r="F754" s="14">
        <f t="shared" si="157"/>
        <v>1933.1249999999436</v>
      </c>
      <c r="G754" s="15">
        <f>G753*11/12+G765*1/12</f>
        <v>3.2941666666666674</v>
      </c>
      <c r="H754" s="14">
        <f t="shared" si="154"/>
        <v>149.95078740157484</v>
      </c>
      <c r="I754" s="14">
        <f t="shared" si="155"/>
        <v>11.756141732283467</v>
      </c>
      <c r="J754" s="16">
        <f t="shared" si="158"/>
        <v>4040.7573792285725</v>
      </c>
      <c r="K754" s="14">
        <f t="shared" si="159"/>
        <v>9.9567322834645697</v>
      </c>
      <c r="L754" s="16">
        <f t="shared" si="156"/>
        <v>268.30628998077719</v>
      </c>
      <c r="M754" s="35">
        <f t="shared" si="148"/>
        <v>7.8260517513165944</v>
      </c>
      <c r="N754" s="17"/>
      <c r="O754" s="18">
        <f t="shared" si="149"/>
        <v>10.523079525637064</v>
      </c>
      <c r="P754" s="18"/>
      <c r="Q754" s="37">
        <f t="shared" si="150"/>
        <v>6.7246747628507519E-2</v>
      </c>
      <c r="R754" s="15">
        <f t="shared" si="160"/>
        <v>1.0040840524872445</v>
      </c>
      <c r="S754" s="15">
        <f t="shared" si="161"/>
        <v>12.958536707401464</v>
      </c>
      <c r="T754" s="21">
        <f t="shared" si="151"/>
        <v>8.2516736198060547E-2</v>
      </c>
      <c r="U754" s="21">
        <f t="shared" si="152"/>
        <v>4.1137524297429895E-3</v>
      </c>
      <c r="V754" s="21">
        <f t="shared" si="153"/>
        <v>7.8402983768317558E-2</v>
      </c>
      <c r="Y754" s="36"/>
      <c r="Z754" s="36"/>
    </row>
    <row r="755" spans="1:26" x14ac:dyDescent="0.25">
      <c r="A755" s="12">
        <v>1933.03</v>
      </c>
      <c r="B755" s="13">
        <v>6.23</v>
      </c>
      <c r="C755" s="14">
        <v>0.48499999999999999</v>
      </c>
      <c r="D755" s="13">
        <v>0.41749999999999998</v>
      </c>
      <c r="E755" s="13">
        <v>12.6</v>
      </c>
      <c r="F755" s="14">
        <f t="shared" si="157"/>
        <v>1933.2083333332769</v>
      </c>
      <c r="G755" s="15">
        <f>G753*10/12+G765*2/12</f>
        <v>3.2783333333333333</v>
      </c>
      <c r="H755" s="14">
        <f t="shared" si="154"/>
        <v>150.65722222222226</v>
      </c>
      <c r="I755" s="14">
        <f t="shared" si="155"/>
        <v>11.728531746031747</v>
      </c>
      <c r="J755" s="16">
        <f t="shared" si="158"/>
        <v>4086.131450053635</v>
      </c>
      <c r="K755" s="14">
        <f t="shared" si="159"/>
        <v>10.096210317460319</v>
      </c>
      <c r="L755" s="16">
        <f t="shared" si="156"/>
        <v>273.82983633987038</v>
      </c>
      <c r="M755" s="35">
        <f t="shared" si="148"/>
        <v>7.8746813229431663</v>
      </c>
      <c r="N755" s="17"/>
      <c r="O755" s="18">
        <f t="shared" si="149"/>
        <v>10.62679050390456</v>
      </c>
      <c r="P755" s="18"/>
      <c r="Q755" s="37">
        <f t="shared" si="150"/>
        <v>6.5847590379326304E-2</v>
      </c>
      <c r="R755" s="15">
        <f t="shared" si="160"/>
        <v>1.0040718590262971</v>
      </c>
      <c r="S755" s="15">
        <f t="shared" si="161"/>
        <v>13.114725607436442</v>
      </c>
      <c r="T755" s="21">
        <f t="shared" si="151"/>
        <v>8.3664740445822172E-2</v>
      </c>
      <c r="U755" s="21">
        <f t="shared" si="152"/>
        <v>1.346936196712667E-3</v>
      </c>
      <c r="V755" s="21">
        <f t="shared" si="153"/>
        <v>8.2317804249109505E-2</v>
      </c>
      <c r="Y755" s="36"/>
      <c r="Z755" s="36"/>
    </row>
    <row r="756" spans="1:26" x14ac:dyDescent="0.25">
      <c r="A756" s="12">
        <v>1933.04</v>
      </c>
      <c r="B756" s="13">
        <v>6.89</v>
      </c>
      <c r="C756" s="14">
        <v>0.48</v>
      </c>
      <c r="D756" s="13">
        <v>0.42</v>
      </c>
      <c r="E756" s="13">
        <v>12.6</v>
      </c>
      <c r="F756" s="14">
        <f t="shared" si="157"/>
        <v>1933.2916666666101</v>
      </c>
      <c r="G756" s="15">
        <f>G753*9/12+G765*3/12</f>
        <v>3.2624999999999997</v>
      </c>
      <c r="H756" s="14">
        <f t="shared" si="154"/>
        <v>166.61769841269845</v>
      </c>
      <c r="I756" s="14">
        <f t="shared" si="155"/>
        <v>11.60761904761905</v>
      </c>
      <c r="J756" s="16">
        <f t="shared" si="158"/>
        <v>4545.2473433180885</v>
      </c>
      <c r="K756" s="14">
        <f t="shared" si="159"/>
        <v>10.156666666666668</v>
      </c>
      <c r="L756" s="16">
        <f t="shared" si="156"/>
        <v>277.06877854769186</v>
      </c>
      <c r="M756" s="35">
        <f t="shared" si="148"/>
        <v>8.7231016460681108</v>
      </c>
      <c r="N756" s="17"/>
      <c r="O756" s="18">
        <f t="shared" si="149"/>
        <v>11.805335595835261</v>
      </c>
      <c r="P756" s="18"/>
      <c r="Q756" s="37">
        <f t="shared" si="150"/>
        <v>5.3078308378454668E-2</v>
      </c>
      <c r="R756" s="15">
        <f t="shared" si="160"/>
        <v>1.0040596665994306</v>
      </c>
      <c r="S756" s="15">
        <f t="shared" si="161"/>
        <v>13.168126921278493</v>
      </c>
      <c r="T756" s="21">
        <f t="shared" si="151"/>
        <v>7.4935571651532085E-2</v>
      </c>
      <c r="U756" s="21">
        <f t="shared" si="152"/>
        <v>-1.7958247594429544E-5</v>
      </c>
      <c r="V756" s="21">
        <f t="shared" si="153"/>
        <v>7.4953529899126514E-2</v>
      </c>
      <c r="Y756" s="36"/>
      <c r="Z756" s="36"/>
    </row>
    <row r="757" spans="1:26" x14ac:dyDescent="0.25">
      <c r="A757" s="12">
        <v>1933.05</v>
      </c>
      <c r="B757" s="13">
        <v>8.8699999999999992</v>
      </c>
      <c r="C757" s="14">
        <v>0.47499999999999998</v>
      </c>
      <c r="D757" s="13">
        <v>0.42249999999999999</v>
      </c>
      <c r="E757" s="13">
        <v>12.6</v>
      </c>
      <c r="F757" s="14">
        <f t="shared" si="157"/>
        <v>1933.3749999999434</v>
      </c>
      <c r="G757" s="15">
        <f>G753*8/12+G765*4/12</f>
        <v>3.2466666666666666</v>
      </c>
      <c r="H757" s="14">
        <f t="shared" si="154"/>
        <v>214.499126984127</v>
      </c>
      <c r="I757" s="14">
        <f t="shared" si="155"/>
        <v>11.486706349206351</v>
      </c>
      <c r="J757" s="16">
        <f t="shared" si="158"/>
        <v>5877.541360798904</v>
      </c>
      <c r="K757" s="14">
        <f t="shared" si="159"/>
        <v>10.217123015873018</v>
      </c>
      <c r="L757" s="16">
        <f t="shared" si="156"/>
        <v>279.96180664459268</v>
      </c>
      <c r="M757" s="35">
        <f t="shared" si="148"/>
        <v>11.249651251932439</v>
      </c>
      <c r="N757" s="17"/>
      <c r="O757" s="18">
        <f t="shared" si="149"/>
        <v>15.246808142532833</v>
      </c>
      <c r="P757" s="18"/>
      <c r="Q757" s="37">
        <f t="shared" si="150"/>
        <v>2.7490163162586852E-2</v>
      </c>
      <c r="R757" s="15">
        <f t="shared" si="160"/>
        <v>1.0040474752078703</v>
      </c>
      <c r="S757" s="15">
        <f t="shared" si="161"/>
        <v>13.221585126317869</v>
      </c>
      <c r="T757" s="21">
        <f t="shared" si="151"/>
        <v>5.1536946445796206E-2</v>
      </c>
      <c r="U757" s="21">
        <f t="shared" si="152"/>
        <v>-7.9732999982817798E-4</v>
      </c>
      <c r="V757" s="21">
        <f t="shared" si="153"/>
        <v>5.2334276445624384E-2</v>
      </c>
      <c r="Y757" s="36"/>
      <c r="Z757" s="36"/>
    </row>
    <row r="758" spans="1:26" x14ac:dyDescent="0.25">
      <c r="A758" s="12">
        <v>1933.06</v>
      </c>
      <c r="B758" s="13">
        <v>10.39</v>
      </c>
      <c r="C758" s="14">
        <v>0.47</v>
      </c>
      <c r="D758" s="13">
        <v>0.42499999999999999</v>
      </c>
      <c r="E758" s="13">
        <v>12.7</v>
      </c>
      <c r="F758" s="14">
        <f t="shared" si="157"/>
        <v>1933.4583333332766</v>
      </c>
      <c r="G758" s="15">
        <f>G753*7/12+G765*5/12</f>
        <v>3.2308333333333334</v>
      </c>
      <c r="H758" s="14">
        <f t="shared" si="154"/>
        <v>249.278188976378</v>
      </c>
      <c r="I758" s="14">
        <f t="shared" si="155"/>
        <v>11.276299212598426</v>
      </c>
      <c r="J758" s="16">
        <f t="shared" si="158"/>
        <v>6856.2793843636609</v>
      </c>
      <c r="K758" s="14">
        <f t="shared" si="159"/>
        <v>10.196653543307088</v>
      </c>
      <c r="L758" s="16">
        <f t="shared" si="156"/>
        <v>280.4541615355684</v>
      </c>
      <c r="M758" s="35">
        <f t="shared" si="148"/>
        <v>13.098875517269516</v>
      </c>
      <c r="N758" s="17"/>
      <c r="O758" s="18">
        <f t="shared" si="149"/>
        <v>17.765664123579917</v>
      </c>
      <c r="P758" s="18"/>
      <c r="Q758" s="37">
        <f t="shared" si="150"/>
        <v>1.5294045467209853E-2</v>
      </c>
      <c r="R758" s="15">
        <f t="shared" si="160"/>
        <v>1.0040352848528435</v>
      </c>
      <c r="S758" s="15">
        <f t="shared" si="161"/>
        <v>13.170570824448809</v>
      </c>
      <c r="T758" s="21">
        <f t="shared" si="151"/>
        <v>3.7699766046815908E-2</v>
      </c>
      <c r="U758" s="21">
        <f t="shared" si="152"/>
        <v>-2.1244585716229114E-4</v>
      </c>
      <c r="V758" s="21">
        <f t="shared" si="153"/>
        <v>3.7912211903978199E-2</v>
      </c>
      <c r="Y758" s="36"/>
      <c r="Z758" s="36"/>
    </row>
    <row r="759" spans="1:26" x14ac:dyDescent="0.25">
      <c r="A759" s="12">
        <v>1933.07</v>
      </c>
      <c r="B759" s="13">
        <v>11.23</v>
      </c>
      <c r="C759" s="14">
        <v>0.46500000000000002</v>
      </c>
      <c r="D759" s="13">
        <v>0.42749999999999999</v>
      </c>
      <c r="E759" s="13">
        <v>13.1</v>
      </c>
      <c r="F759" s="14">
        <f t="shared" si="157"/>
        <v>1933.5416666666099</v>
      </c>
      <c r="G759" s="15">
        <f>G753*6/12+G765*6/12</f>
        <v>3.2149999999999999</v>
      </c>
      <c r="H759" s="14">
        <f t="shared" si="154"/>
        <v>261.20465648854969</v>
      </c>
      <c r="I759" s="14">
        <f t="shared" si="155"/>
        <v>10.815687022900764</v>
      </c>
      <c r="J759" s="16">
        <f t="shared" si="158"/>
        <v>7209.101297999101</v>
      </c>
      <c r="K759" s="14">
        <f t="shared" si="159"/>
        <v>9.9434541984732832</v>
      </c>
      <c r="L759" s="16">
        <f t="shared" si="156"/>
        <v>274.43373151332281</v>
      </c>
      <c r="M759" s="35">
        <f t="shared" si="148"/>
        <v>13.75430449387453</v>
      </c>
      <c r="N759" s="17"/>
      <c r="O759" s="18">
        <f t="shared" si="149"/>
        <v>18.66129596476301</v>
      </c>
      <c r="P759" s="18"/>
      <c r="Q759" s="37">
        <f t="shared" si="150"/>
        <v>1.3692183456504539E-2</v>
      </c>
      <c r="R759" s="15">
        <f t="shared" si="160"/>
        <v>1.0040230955355782</v>
      </c>
      <c r="S759" s="15">
        <f t="shared" si="161"/>
        <v>12.819940185754209</v>
      </c>
      <c r="T759" s="21">
        <f t="shared" si="151"/>
        <v>3.5626183953910484E-2</v>
      </c>
      <c r="U759" s="21">
        <f t="shared" si="152"/>
        <v>3.2628797449480995E-3</v>
      </c>
      <c r="V759" s="21">
        <f t="shared" si="153"/>
        <v>3.2363304208962385E-2</v>
      </c>
      <c r="Y759" s="36"/>
      <c r="Z759" s="36"/>
    </row>
    <row r="760" spans="1:26" x14ac:dyDescent="0.25">
      <c r="A760" s="12">
        <v>1933.08</v>
      </c>
      <c r="B760" s="13">
        <v>10.67</v>
      </c>
      <c r="C760" s="14">
        <v>0.46</v>
      </c>
      <c r="D760" s="13">
        <v>0.43</v>
      </c>
      <c r="E760" s="13">
        <v>13.2</v>
      </c>
      <c r="F760" s="14">
        <f t="shared" si="157"/>
        <v>1933.6249999999432</v>
      </c>
      <c r="G760" s="15">
        <f>G753*5/12+G765*7/12</f>
        <v>3.1991666666666667</v>
      </c>
      <c r="H760" s="14">
        <f t="shared" si="154"/>
        <v>246.29916666666671</v>
      </c>
      <c r="I760" s="14">
        <f t="shared" si="155"/>
        <v>10.618333333333336</v>
      </c>
      <c r="J760" s="16">
        <f t="shared" si="158"/>
        <v>6822.1398479377394</v>
      </c>
      <c r="K760" s="14">
        <f t="shared" si="159"/>
        <v>9.9258333333333351</v>
      </c>
      <c r="L760" s="16">
        <f t="shared" si="156"/>
        <v>274.93159649608509</v>
      </c>
      <c r="M760" s="35">
        <f t="shared" si="148"/>
        <v>12.999527050367734</v>
      </c>
      <c r="N760" s="17"/>
      <c r="O760" s="18">
        <f t="shared" si="149"/>
        <v>17.646361139482373</v>
      </c>
      <c r="P760" s="18"/>
      <c r="Q760" s="37">
        <f t="shared" si="150"/>
        <v>1.9380219800860909E-2</v>
      </c>
      <c r="R760" s="15">
        <f t="shared" si="160"/>
        <v>1.0040109072573054</v>
      </c>
      <c r="S760" s="15">
        <f t="shared" si="161"/>
        <v>12.774004544807035</v>
      </c>
      <c r="T760" s="21">
        <f t="shared" si="151"/>
        <v>3.7129647950889577E-2</v>
      </c>
      <c r="U760" s="21">
        <f t="shared" si="152"/>
        <v>4.4012848661523218E-3</v>
      </c>
      <c r="V760" s="21">
        <f t="shared" si="153"/>
        <v>3.2728363084737255E-2</v>
      </c>
      <c r="Y760" s="36"/>
      <c r="Z760" s="36"/>
    </row>
    <row r="761" spans="1:26" x14ac:dyDescent="0.25">
      <c r="A761" s="12">
        <v>1933.09</v>
      </c>
      <c r="B761" s="13">
        <v>10.58</v>
      </c>
      <c r="C761" s="14">
        <v>0.45500000000000002</v>
      </c>
      <c r="D761" s="13">
        <v>0.4325</v>
      </c>
      <c r="E761" s="13">
        <v>13.2</v>
      </c>
      <c r="F761" s="14">
        <f t="shared" si="157"/>
        <v>1933.7083333332764</v>
      </c>
      <c r="G761" s="15">
        <f>G753*4/12+G765*8/12</f>
        <v>3.1833333333333336</v>
      </c>
      <c r="H761" s="14">
        <f t="shared" si="154"/>
        <v>244.22166666666672</v>
      </c>
      <c r="I761" s="14">
        <f t="shared" si="155"/>
        <v>10.502916666666669</v>
      </c>
      <c r="J761" s="16">
        <f t="shared" si="158"/>
        <v>6788.8390247187372</v>
      </c>
      <c r="K761" s="14">
        <f t="shared" si="159"/>
        <v>9.9835416666666692</v>
      </c>
      <c r="L761" s="16">
        <f t="shared" si="156"/>
        <v>277.52106599157412</v>
      </c>
      <c r="M761" s="35">
        <f t="shared" si="148"/>
        <v>12.922920614885991</v>
      </c>
      <c r="N761" s="17"/>
      <c r="O761" s="18">
        <f t="shared" si="149"/>
        <v>17.550453640523479</v>
      </c>
      <c r="P761" s="18"/>
      <c r="Q761" s="37">
        <f t="shared" si="150"/>
        <v>1.942653984521707E-2</v>
      </c>
      <c r="R761" s="15">
        <f t="shared" si="160"/>
        <v>1.0039987200192555</v>
      </c>
      <c r="S761" s="15">
        <f t="shared" si="161"/>
        <v>12.825239892340653</v>
      </c>
      <c r="T761" s="21">
        <f t="shared" si="151"/>
        <v>3.9659400079868457E-2</v>
      </c>
      <c r="U761" s="21">
        <f t="shared" si="152"/>
        <v>3.6203071778433404E-3</v>
      </c>
      <c r="V761" s="21">
        <f t="shared" si="153"/>
        <v>3.6039092902025116E-2</v>
      </c>
      <c r="Y761" s="36"/>
      <c r="Z761" s="36"/>
    </row>
    <row r="762" spans="1:26" x14ac:dyDescent="0.25">
      <c r="A762" s="12">
        <v>1933.1</v>
      </c>
      <c r="B762" s="13">
        <v>9.5500000000000007</v>
      </c>
      <c r="C762" s="14">
        <v>0.45</v>
      </c>
      <c r="D762" s="13">
        <v>0.435</v>
      </c>
      <c r="E762" s="13">
        <v>13.2</v>
      </c>
      <c r="F762" s="14">
        <f t="shared" si="157"/>
        <v>1933.7916666666097</v>
      </c>
      <c r="G762" s="15">
        <f>G753*3/12+G765*9/12</f>
        <v>3.1675000000000004</v>
      </c>
      <c r="H762" s="14">
        <f t="shared" si="154"/>
        <v>220.44583333333338</v>
      </c>
      <c r="I762" s="14">
        <f t="shared" si="155"/>
        <v>10.387500000000003</v>
      </c>
      <c r="J762" s="16">
        <f t="shared" si="158"/>
        <v>6151.9843241484778</v>
      </c>
      <c r="K762" s="14">
        <f t="shared" si="159"/>
        <v>10.041250000000003</v>
      </c>
      <c r="L762" s="16">
        <f t="shared" si="156"/>
        <v>280.22127549786262</v>
      </c>
      <c r="M762" s="35">
        <f t="shared" si="148"/>
        <v>11.696253568143693</v>
      </c>
      <c r="N762" s="17"/>
      <c r="O762" s="18">
        <f t="shared" si="149"/>
        <v>15.896625559601668</v>
      </c>
      <c r="P762" s="18"/>
      <c r="Q762" s="37">
        <f t="shared" si="150"/>
        <v>2.7136042354103738E-2</v>
      </c>
      <c r="R762" s="15">
        <f t="shared" si="160"/>
        <v>1.0039865338226626</v>
      </c>
      <c r="S762" s="15">
        <f t="shared" si="161"/>
        <v>12.876524435849911</v>
      </c>
      <c r="T762" s="21">
        <f t="shared" si="151"/>
        <v>4.9427041432104968E-2</v>
      </c>
      <c r="U762" s="21">
        <f t="shared" si="152"/>
        <v>3.4193985238579749E-3</v>
      </c>
      <c r="V762" s="21">
        <f t="shared" si="153"/>
        <v>4.6007642908246993E-2</v>
      </c>
      <c r="Y762" s="36"/>
      <c r="Z762" s="36"/>
    </row>
    <row r="763" spans="1:26" x14ac:dyDescent="0.25">
      <c r="A763" s="12">
        <v>1933.11</v>
      </c>
      <c r="B763" s="13">
        <v>9.7799999999999994</v>
      </c>
      <c r="C763" s="14">
        <v>0.44500000000000001</v>
      </c>
      <c r="D763" s="13">
        <v>0.4375</v>
      </c>
      <c r="E763" s="13">
        <v>13.2</v>
      </c>
      <c r="F763" s="14">
        <f t="shared" si="157"/>
        <v>1933.8749999999429</v>
      </c>
      <c r="G763" s="15">
        <f>G753*2/12+G765*10/12</f>
        <v>3.1516666666666668</v>
      </c>
      <c r="H763" s="14">
        <f t="shared" si="154"/>
        <v>225.75500000000005</v>
      </c>
      <c r="I763" s="14">
        <f t="shared" si="155"/>
        <v>10.272083333333336</v>
      </c>
      <c r="J763" s="16">
        <f t="shared" si="158"/>
        <v>6324.03589272523</v>
      </c>
      <c r="K763" s="14">
        <f t="shared" si="159"/>
        <v>10.098958333333336</v>
      </c>
      <c r="L763" s="16">
        <f t="shared" si="156"/>
        <v>282.900378636737</v>
      </c>
      <c r="M763" s="35">
        <f t="shared" si="148"/>
        <v>12.011766193389937</v>
      </c>
      <c r="N763" s="17"/>
      <c r="O763" s="18">
        <f t="shared" si="149"/>
        <v>16.334983881493503</v>
      </c>
      <c r="P763" s="18"/>
      <c r="Q763" s="37">
        <f t="shared" si="150"/>
        <v>2.5048616954833278E-2</v>
      </c>
      <c r="R763" s="15">
        <f t="shared" si="160"/>
        <v>1.0039743486687611</v>
      </c>
      <c r="S763" s="15">
        <f t="shared" si="161"/>
        <v>12.927857136031767</v>
      </c>
      <c r="T763" s="21">
        <f t="shared" si="151"/>
        <v>4.2051162884508386E-2</v>
      </c>
      <c r="U763" s="21">
        <f t="shared" si="152"/>
        <v>3.2198175913822347E-3</v>
      </c>
      <c r="V763" s="21">
        <f t="shared" si="153"/>
        <v>3.8831345293126152E-2</v>
      </c>
      <c r="Y763" s="36"/>
      <c r="Z763" s="36"/>
    </row>
    <row r="764" spans="1:26" x14ac:dyDescent="0.25">
      <c r="A764" s="12">
        <v>1933.12</v>
      </c>
      <c r="B764" s="13">
        <v>9.9700000000000006</v>
      </c>
      <c r="C764" s="14">
        <v>0.44</v>
      </c>
      <c r="D764" s="13">
        <v>0.44</v>
      </c>
      <c r="E764" s="13">
        <v>13.2</v>
      </c>
      <c r="F764" s="14">
        <f t="shared" si="157"/>
        <v>1933.9583333332762</v>
      </c>
      <c r="G764" s="15">
        <f>G753*1/12+G765*11/12</f>
        <v>3.1358333333333333</v>
      </c>
      <c r="H764" s="14">
        <f t="shared" si="154"/>
        <v>230.1408333333334</v>
      </c>
      <c r="I764" s="14">
        <f t="shared" si="155"/>
        <v>10.156666666666668</v>
      </c>
      <c r="J764" s="16">
        <f t="shared" si="158"/>
        <v>6470.6052317522635</v>
      </c>
      <c r="K764" s="14">
        <f t="shared" si="159"/>
        <v>10.156666666666668</v>
      </c>
      <c r="L764" s="16">
        <f t="shared" si="156"/>
        <v>285.56332015757226</v>
      </c>
      <c r="M764" s="35">
        <f t="shared" si="148"/>
        <v>12.281801622601114</v>
      </c>
      <c r="N764" s="17"/>
      <c r="O764" s="18">
        <f t="shared" si="149"/>
        <v>16.709206885291177</v>
      </c>
      <c r="P764" s="18"/>
      <c r="Q764" s="37">
        <f t="shared" si="150"/>
        <v>2.3376525873983561E-2</v>
      </c>
      <c r="R764" s="15">
        <f t="shared" si="160"/>
        <v>1.0039621645587875</v>
      </c>
      <c r="S764" s="15">
        <f t="shared" si="161"/>
        <v>12.979236947830289</v>
      </c>
      <c r="T764" s="21">
        <f t="shared" si="151"/>
        <v>4.1494697632946664E-2</v>
      </c>
      <c r="U764" s="21">
        <f t="shared" si="152"/>
        <v>3.0215635146513264E-3</v>
      </c>
      <c r="V764" s="21">
        <f t="shared" si="153"/>
        <v>3.8473134118295338E-2</v>
      </c>
      <c r="Y764" s="36"/>
      <c r="Z764" s="36"/>
    </row>
    <row r="765" spans="1:26" x14ac:dyDescent="0.25">
      <c r="A765" s="12">
        <v>1934.01</v>
      </c>
      <c r="B765" s="13">
        <v>10.54</v>
      </c>
      <c r="C765" s="14">
        <v>0.44080000000000003</v>
      </c>
      <c r="D765" s="13">
        <v>0.44419999999999998</v>
      </c>
      <c r="E765" s="13">
        <v>13.2</v>
      </c>
      <c r="F765" s="14">
        <f t="shared" si="157"/>
        <v>1934.0416666666094</v>
      </c>
      <c r="G765" s="15">
        <v>3.12</v>
      </c>
      <c r="H765" s="14">
        <f t="shared" si="154"/>
        <v>243.29833333333335</v>
      </c>
      <c r="I765" s="14">
        <f t="shared" si="155"/>
        <v>10.175133333333335</v>
      </c>
      <c r="J765" s="16">
        <f t="shared" si="158"/>
        <v>6864.3797433816662</v>
      </c>
      <c r="K765" s="14">
        <f t="shared" si="159"/>
        <v>10.253616666666668</v>
      </c>
      <c r="L765" s="16">
        <f t="shared" si="156"/>
        <v>289.2938787485898</v>
      </c>
      <c r="M765" s="35">
        <f t="shared" si="148"/>
        <v>13.025119828332373</v>
      </c>
      <c r="N765" s="17"/>
      <c r="O765" s="18">
        <f t="shared" si="149"/>
        <v>17.723577324689632</v>
      </c>
      <c r="P765" s="18"/>
      <c r="Q765" s="37">
        <f t="shared" si="150"/>
        <v>1.8888305469469763E-2</v>
      </c>
      <c r="R765" s="15">
        <f t="shared" si="160"/>
        <v>1.0049460002047168</v>
      </c>
      <c r="S765" s="15">
        <f t="shared" si="161"/>
        <v>13.030662820465087</v>
      </c>
      <c r="T765" s="21">
        <f t="shared" si="151"/>
        <v>3.9096748092132483E-2</v>
      </c>
      <c r="U765" s="21">
        <f t="shared" si="152"/>
        <v>2.8246354331062928E-3</v>
      </c>
      <c r="V765" s="21">
        <f t="shared" si="153"/>
        <v>3.627211265902619E-2</v>
      </c>
      <c r="Y765" s="36"/>
      <c r="Z765" s="36"/>
    </row>
    <row r="766" spans="1:26" x14ac:dyDescent="0.25">
      <c r="A766" s="12">
        <v>1934.02</v>
      </c>
      <c r="B766" s="13">
        <v>11.32</v>
      </c>
      <c r="C766" s="14">
        <v>0.44169999999999998</v>
      </c>
      <c r="D766" s="13">
        <v>0.44829999999999998</v>
      </c>
      <c r="E766" s="13">
        <v>13.3</v>
      </c>
      <c r="F766" s="14">
        <f t="shared" si="157"/>
        <v>1934.1249999999427</v>
      </c>
      <c r="G766" s="15">
        <f>G765*11/12+G777*1/12</f>
        <v>3.0924999999999998</v>
      </c>
      <c r="H766" s="14">
        <f t="shared" si="154"/>
        <v>259.33864661654138</v>
      </c>
      <c r="I766" s="14">
        <f t="shared" si="155"/>
        <v>10.119247368421053</v>
      </c>
      <c r="J766" s="16">
        <f t="shared" si="158"/>
        <v>7340.7304430025179</v>
      </c>
      <c r="K766" s="14">
        <f t="shared" si="159"/>
        <v>10.270451879699248</v>
      </c>
      <c r="L766" s="16">
        <f t="shared" si="156"/>
        <v>290.71108282668098</v>
      </c>
      <c r="M766" s="35">
        <f t="shared" si="148"/>
        <v>13.926922904274292</v>
      </c>
      <c r="N766" s="17"/>
      <c r="O766" s="18">
        <f t="shared" si="149"/>
        <v>18.949402441246832</v>
      </c>
      <c r="P766" s="18"/>
      <c r="Q766" s="37">
        <f t="shared" si="150"/>
        <v>1.5491638140697567E-2</v>
      </c>
      <c r="R766" s="15">
        <f t="shared" si="160"/>
        <v>1.0049261411367563</v>
      </c>
      <c r="S766" s="15">
        <f t="shared" si="161"/>
        <v>12.996652989101028</v>
      </c>
      <c r="T766" s="21">
        <f t="shared" si="151"/>
        <v>3.1899028624557069E-2</v>
      </c>
      <c r="U766" s="21">
        <f t="shared" si="152"/>
        <v>3.3744785010205725E-3</v>
      </c>
      <c r="V766" s="21">
        <f t="shared" si="153"/>
        <v>2.8524550123536496E-2</v>
      </c>
      <c r="Y766" s="36"/>
      <c r="Z766" s="36"/>
    </row>
    <row r="767" spans="1:26" x14ac:dyDescent="0.25">
      <c r="A767" s="12">
        <v>1934.03</v>
      </c>
      <c r="B767" s="13">
        <v>10.74</v>
      </c>
      <c r="C767" s="14">
        <v>0.4425</v>
      </c>
      <c r="D767" s="13">
        <v>0.45250000000000001</v>
      </c>
      <c r="E767" s="13">
        <v>13.3</v>
      </c>
      <c r="F767" s="14">
        <f t="shared" si="157"/>
        <v>1934.208333333276</v>
      </c>
      <c r="G767" s="15">
        <f>G765*10/12+G777*2/12</f>
        <v>3.0649999999999999</v>
      </c>
      <c r="H767" s="14">
        <f t="shared" si="154"/>
        <v>246.05097744360904</v>
      </c>
      <c r="I767" s="14">
        <f t="shared" si="155"/>
        <v>10.137575187969926</v>
      </c>
      <c r="J767" s="16">
        <f t="shared" si="158"/>
        <v>6988.5277732272752</v>
      </c>
      <c r="K767" s="14">
        <f t="shared" si="159"/>
        <v>10.366672932330827</v>
      </c>
      <c r="L767" s="16">
        <f t="shared" si="156"/>
        <v>294.44216176772267</v>
      </c>
      <c r="M767" s="35">
        <f t="shared" si="148"/>
        <v>13.254537629740081</v>
      </c>
      <c r="N767" s="17"/>
      <c r="O767" s="18">
        <f t="shared" si="149"/>
        <v>18.036493561971529</v>
      </c>
      <c r="P767" s="18"/>
      <c r="Q767" s="37">
        <f t="shared" si="150"/>
        <v>1.9977583686114617E-2</v>
      </c>
      <c r="R767" s="15">
        <f t="shared" si="160"/>
        <v>1.0049062875674284</v>
      </c>
      <c r="S767" s="15">
        <f t="shared" si="161"/>
        <v>13.060676336030784</v>
      </c>
      <c r="T767" s="21">
        <f t="shared" si="151"/>
        <v>4.0299764715348463E-2</v>
      </c>
      <c r="U767" s="21">
        <f t="shared" si="152"/>
        <v>3.1684800054778695E-3</v>
      </c>
      <c r="V767" s="21">
        <f t="shared" si="153"/>
        <v>3.7131284709870593E-2</v>
      </c>
      <c r="Y767" s="36"/>
      <c r="Z767" s="36"/>
    </row>
    <row r="768" spans="1:26" x14ac:dyDescent="0.25">
      <c r="A768" s="12">
        <v>1934.04</v>
      </c>
      <c r="B768" s="13">
        <v>10.92</v>
      </c>
      <c r="C768" s="14">
        <v>0.44330000000000003</v>
      </c>
      <c r="D768" s="13">
        <v>0.45669999999999999</v>
      </c>
      <c r="E768" s="13">
        <v>13.3</v>
      </c>
      <c r="F768" s="14">
        <f t="shared" si="157"/>
        <v>1934.2916666666092</v>
      </c>
      <c r="G768" s="15">
        <f>G765*9/12+G777*3/12</f>
        <v>3.0375000000000005</v>
      </c>
      <c r="H768" s="14">
        <f t="shared" si="154"/>
        <v>250.17473684210529</v>
      </c>
      <c r="I768" s="14">
        <f t="shared" si="155"/>
        <v>10.155903007518798</v>
      </c>
      <c r="J768" s="16">
        <f t="shared" si="158"/>
        <v>7129.691913140703</v>
      </c>
      <c r="K768" s="14">
        <f t="shared" si="159"/>
        <v>10.462893984962406</v>
      </c>
      <c r="L768" s="16">
        <f t="shared" si="156"/>
        <v>298.18043010360429</v>
      </c>
      <c r="M768" s="35">
        <f t="shared" si="148"/>
        <v>13.518389284490087</v>
      </c>
      <c r="N768" s="17"/>
      <c r="O768" s="18">
        <f t="shared" si="149"/>
        <v>18.3962769479127</v>
      </c>
      <c r="P768" s="18"/>
      <c r="Q768" s="37">
        <f t="shared" si="150"/>
        <v>1.9352156359813806E-2</v>
      </c>
      <c r="R768" s="15">
        <f t="shared" si="160"/>
        <v>1.0048864395080688</v>
      </c>
      <c r="S768" s="15">
        <f t="shared" si="161"/>
        <v>13.124755769960458</v>
      </c>
      <c r="T768" s="21">
        <f t="shared" si="151"/>
        <v>3.6263212525393218E-2</v>
      </c>
      <c r="U768" s="21">
        <f t="shared" si="152"/>
        <v>2.3891754671763188E-3</v>
      </c>
      <c r="V768" s="21">
        <f t="shared" si="153"/>
        <v>3.3874037058216899E-2</v>
      </c>
      <c r="Y768" s="36"/>
      <c r="Z768" s="36"/>
    </row>
    <row r="769" spans="1:26" x14ac:dyDescent="0.25">
      <c r="A769" s="12">
        <v>1934.05</v>
      </c>
      <c r="B769" s="13">
        <v>9.81</v>
      </c>
      <c r="C769" s="14">
        <v>0.44419999999999998</v>
      </c>
      <c r="D769" s="13">
        <v>0.46079999999999999</v>
      </c>
      <c r="E769" s="13">
        <v>13.3</v>
      </c>
      <c r="F769" s="14">
        <f t="shared" si="157"/>
        <v>1934.3749999999425</v>
      </c>
      <c r="G769" s="15">
        <f>G765*8/12+G777*4/12</f>
        <v>3.0100000000000002</v>
      </c>
      <c r="H769" s="14">
        <f t="shared" si="154"/>
        <v>224.74488721804514</v>
      </c>
      <c r="I769" s="14">
        <f t="shared" si="155"/>
        <v>10.176521804511278</v>
      </c>
      <c r="J769" s="16">
        <f t="shared" si="158"/>
        <v>6429.1387451369092</v>
      </c>
      <c r="K769" s="14">
        <f t="shared" si="159"/>
        <v>10.556824060150376</v>
      </c>
      <c r="L769" s="16">
        <f t="shared" si="156"/>
        <v>301.99257224863277</v>
      </c>
      <c r="M769" s="35">
        <f t="shared" ref="M769:M832" si="162">H769/AVERAGE(K649:K768)</f>
        <v>12.181583235024018</v>
      </c>
      <c r="N769" s="17"/>
      <c r="O769" s="18">
        <f t="shared" ref="O769:O832" si="163">J769/AVERAGE(L649:L768)</f>
        <v>16.58394257610227</v>
      </c>
      <c r="P769" s="18"/>
      <c r="Q769" s="37">
        <f t="shared" ref="Q769:Q832" si="164">1/M769-(G769/100-(((E769/E649)^(1/10))-1))</f>
        <v>2.7744981955740058E-2</v>
      </c>
      <c r="R769" s="15">
        <f t="shared" si="160"/>
        <v>1.0048665969700379</v>
      </c>
      <c r="S769" s="15">
        <f t="shared" si="161"/>
        <v>13.188889095088546</v>
      </c>
      <c r="T769" s="21">
        <f t="shared" si="151"/>
        <v>4.932316947008708E-2</v>
      </c>
      <c r="U769" s="21">
        <f t="shared" si="152"/>
        <v>2.1858826627716432E-3</v>
      </c>
      <c r="V769" s="21">
        <f t="shared" si="153"/>
        <v>4.7137286807315437E-2</v>
      </c>
      <c r="Y769" s="36"/>
      <c r="Z769" s="36"/>
    </row>
    <row r="770" spans="1:26" x14ac:dyDescent="0.25">
      <c r="A770" s="12">
        <v>1934.06</v>
      </c>
      <c r="B770" s="13">
        <v>9.94</v>
      </c>
      <c r="C770" s="14">
        <v>0.44500000000000001</v>
      </c>
      <c r="D770" s="13">
        <v>0.46500000000000002</v>
      </c>
      <c r="E770" s="13">
        <v>13.4</v>
      </c>
      <c r="F770" s="14">
        <f t="shared" si="157"/>
        <v>1934.4583333332757</v>
      </c>
      <c r="G770" s="15">
        <f>G765*7/12+G777*5/12</f>
        <v>2.9824999999999999</v>
      </c>
      <c r="H770" s="14">
        <f t="shared" si="154"/>
        <v>226.0237313432836</v>
      </c>
      <c r="I770" s="14">
        <f t="shared" si="155"/>
        <v>10.118768656716419</v>
      </c>
      <c r="J770" s="16">
        <f t="shared" si="158"/>
        <v>6489.8436349585963</v>
      </c>
      <c r="K770" s="14">
        <f t="shared" si="159"/>
        <v>10.573544776119403</v>
      </c>
      <c r="L770" s="16">
        <f t="shared" si="156"/>
        <v>303.59932497542729</v>
      </c>
      <c r="M770" s="35">
        <f t="shared" si="162"/>
        <v>12.287726483952422</v>
      </c>
      <c r="N770" s="17"/>
      <c r="O770" s="18">
        <f t="shared" si="163"/>
        <v>16.73447898214167</v>
      </c>
      <c r="P770" s="18"/>
      <c r="Q770" s="37">
        <f t="shared" si="164"/>
        <v>2.8042045242693478E-2</v>
      </c>
      <c r="R770" s="15">
        <f t="shared" si="160"/>
        <v>1.0048467599647228</v>
      </c>
      <c r="S770" s="15">
        <f t="shared" si="161"/>
        <v>13.154170564716297</v>
      </c>
      <c r="T770" s="21">
        <f t="shared" ref="T770:T833" si="165">(($J890/$J770)^(1/10)-1)</f>
        <v>5.300968567713471E-2</v>
      </c>
      <c r="U770" s="21">
        <f t="shared" ref="U770:U833" si="166">(($S890/$S770)^(1/10)-1)</f>
        <v>2.163518598120362E-3</v>
      </c>
      <c r="V770" s="21">
        <f t="shared" ref="V770:V833" si="167">T770-U770</f>
        <v>5.0846167079014348E-2</v>
      </c>
      <c r="Y770" s="36"/>
      <c r="Z770" s="36"/>
    </row>
    <row r="771" spans="1:26" x14ac:dyDescent="0.25">
      <c r="A771" s="12">
        <v>1934.07</v>
      </c>
      <c r="B771" s="13">
        <v>9.4700000000000006</v>
      </c>
      <c r="C771" s="14">
        <v>0.44579999999999997</v>
      </c>
      <c r="D771" s="13">
        <v>0.46920000000000001</v>
      </c>
      <c r="E771" s="13">
        <v>13.4</v>
      </c>
      <c r="F771" s="14">
        <f t="shared" si="157"/>
        <v>1934.541666666609</v>
      </c>
      <c r="G771" s="15">
        <f>G765*6/12+G777*6/12</f>
        <v>2.9550000000000001</v>
      </c>
      <c r="H771" s="14">
        <f t="shared" si="154"/>
        <v>215.33649253731346</v>
      </c>
      <c r="I771" s="14">
        <f t="shared" si="155"/>
        <v>10.136959701492538</v>
      </c>
      <c r="J771" s="16">
        <f t="shared" si="158"/>
        <v>6207.235102021793</v>
      </c>
      <c r="K771" s="14">
        <f t="shared" si="159"/>
        <v>10.669047761194031</v>
      </c>
      <c r="L771" s="16">
        <f t="shared" si="156"/>
        <v>307.54326397767954</v>
      </c>
      <c r="M771" s="35">
        <f t="shared" si="162"/>
        <v>11.741524229318239</v>
      </c>
      <c r="N771" s="17"/>
      <c r="O771" s="18">
        <f t="shared" si="163"/>
        <v>15.999498232451339</v>
      </c>
      <c r="P771" s="18"/>
      <c r="Q771" s="37">
        <f t="shared" si="164"/>
        <v>3.1530291351625779E-2</v>
      </c>
      <c r="R771" s="15">
        <f t="shared" si="160"/>
        <v>1.0048269285035347</v>
      </c>
      <c r="S771" s="15">
        <f t="shared" si="161"/>
        <v>13.217925671978501</v>
      </c>
      <c r="T771" s="21">
        <f t="shared" si="165"/>
        <v>6.0260403895487924E-2</v>
      </c>
      <c r="U771" s="21">
        <f t="shared" si="166"/>
        <v>1.3952474012906002E-3</v>
      </c>
      <c r="V771" s="21">
        <f t="shared" si="167"/>
        <v>5.8865156494197324E-2</v>
      </c>
      <c r="Y771" s="36"/>
      <c r="Z771" s="36"/>
    </row>
    <row r="772" spans="1:26" x14ac:dyDescent="0.25">
      <c r="A772" s="12">
        <v>1934.08</v>
      </c>
      <c r="B772" s="13">
        <v>9.1</v>
      </c>
      <c r="C772" s="14">
        <v>0.44669999999999999</v>
      </c>
      <c r="D772" s="13">
        <v>0.4733</v>
      </c>
      <c r="E772" s="13">
        <v>13.4</v>
      </c>
      <c r="F772" s="14">
        <f t="shared" si="157"/>
        <v>1934.6249999999422</v>
      </c>
      <c r="G772" s="15">
        <f>G765*5/12+G777*7/12</f>
        <v>2.9275000000000002</v>
      </c>
      <c r="H772" s="14">
        <f t="shared" si="154"/>
        <v>206.92313432835823</v>
      </c>
      <c r="I772" s="14">
        <f t="shared" si="155"/>
        <v>10.157424626865673</v>
      </c>
      <c r="J772" s="16">
        <f t="shared" si="158"/>
        <v>5989.1133849071894</v>
      </c>
      <c r="K772" s="14">
        <f t="shared" si="159"/>
        <v>10.762276865671643</v>
      </c>
      <c r="L772" s="16">
        <f t="shared" si="156"/>
        <v>311.49971044797502</v>
      </c>
      <c r="M772" s="35">
        <f t="shared" si="162"/>
        <v>11.315025981829045</v>
      </c>
      <c r="N772" s="17"/>
      <c r="O772" s="18">
        <f t="shared" si="163"/>
        <v>15.42944023582535</v>
      </c>
      <c r="P772" s="18"/>
      <c r="Q772" s="37">
        <f t="shared" si="164"/>
        <v>3.5588081455892727E-2</v>
      </c>
      <c r="R772" s="15">
        <f t="shared" si="160"/>
        <v>1.0048071025979108</v>
      </c>
      <c r="S772" s="15">
        <f t="shared" si="161"/>
        <v>13.281727654162175</v>
      </c>
      <c r="T772" s="21">
        <f t="shared" si="165"/>
        <v>6.2933728437971403E-2</v>
      </c>
      <c r="U772" s="21">
        <f t="shared" si="166"/>
        <v>1.1959038505688913E-3</v>
      </c>
      <c r="V772" s="21">
        <f t="shared" si="167"/>
        <v>6.1737824587402512E-2</v>
      </c>
      <c r="Y772" s="36"/>
      <c r="Z772" s="36"/>
    </row>
    <row r="773" spans="1:26" x14ac:dyDescent="0.25">
      <c r="A773" s="12">
        <v>1934.09</v>
      </c>
      <c r="B773" s="13">
        <v>8.8800000000000008</v>
      </c>
      <c r="C773" s="14">
        <v>0.44750000000000001</v>
      </c>
      <c r="D773" s="13">
        <v>0.47749999999999998</v>
      </c>
      <c r="E773" s="13">
        <v>13.6</v>
      </c>
      <c r="F773" s="14">
        <f t="shared" si="157"/>
        <v>1934.7083333332755</v>
      </c>
      <c r="G773" s="15">
        <f>G765*4/12+G777*8/12</f>
        <v>2.9000000000000004</v>
      </c>
      <c r="H773" s="14">
        <f t="shared" si="154"/>
        <v>198.95117647058831</v>
      </c>
      <c r="I773" s="14">
        <f t="shared" si="155"/>
        <v>10.025974264705885</v>
      </c>
      <c r="J773" s="16">
        <f t="shared" si="158"/>
        <v>5782.5580944133226</v>
      </c>
      <c r="K773" s="14">
        <f t="shared" si="159"/>
        <v>10.698106617647062</v>
      </c>
      <c r="L773" s="16">
        <f t="shared" si="156"/>
        <v>310.94273536963527</v>
      </c>
      <c r="M773" s="35">
        <f t="shared" si="162"/>
        <v>10.909954083288843</v>
      </c>
      <c r="N773" s="17"/>
      <c r="O773" s="18">
        <f t="shared" si="163"/>
        <v>14.889060036884638</v>
      </c>
      <c r="P773" s="18"/>
      <c r="Q773" s="37">
        <f t="shared" si="164"/>
        <v>4.0018781641811475E-2</v>
      </c>
      <c r="R773" s="15">
        <f t="shared" si="160"/>
        <v>1.0047872822593136</v>
      </c>
      <c r="S773" s="15">
        <f t="shared" si="161"/>
        <v>13.14931583635452</v>
      </c>
      <c r="T773" s="21">
        <f t="shared" si="165"/>
        <v>6.5359107854913168E-2</v>
      </c>
      <c r="U773" s="21">
        <f t="shared" si="166"/>
        <v>2.4819339375721228E-3</v>
      </c>
      <c r="V773" s="21">
        <f t="shared" si="167"/>
        <v>6.2877173917341045E-2</v>
      </c>
      <c r="Y773" s="36"/>
      <c r="Z773" s="36"/>
    </row>
    <row r="774" spans="1:26" x14ac:dyDescent="0.25">
      <c r="A774" s="12">
        <v>1934.1</v>
      </c>
      <c r="B774" s="13">
        <v>8.9499999999999993</v>
      </c>
      <c r="C774" s="14">
        <v>0.44829999999999998</v>
      </c>
      <c r="D774" s="13">
        <v>0.48170000000000002</v>
      </c>
      <c r="E774" s="13">
        <v>13.5</v>
      </c>
      <c r="F774" s="14">
        <f t="shared" si="157"/>
        <v>1934.7916666666088</v>
      </c>
      <c r="G774" s="15">
        <f>G765*3/12+G777*9/12</f>
        <v>2.8724999999999996</v>
      </c>
      <c r="H774" s="14">
        <f t="shared" si="154"/>
        <v>202.00481481481481</v>
      </c>
      <c r="I774" s="14">
        <f t="shared" si="155"/>
        <v>10.118297037037038</v>
      </c>
      <c r="J774" s="16">
        <f t="shared" si="158"/>
        <v>5895.8202770955249</v>
      </c>
      <c r="K774" s="14">
        <f t="shared" si="159"/>
        <v>10.872147407407409</v>
      </c>
      <c r="L774" s="16">
        <f t="shared" si="156"/>
        <v>317.32029357283966</v>
      </c>
      <c r="M774" s="35">
        <f t="shared" si="162"/>
        <v>11.108352605351719</v>
      </c>
      <c r="N774" s="17"/>
      <c r="O774" s="18">
        <f t="shared" si="163"/>
        <v>15.17197463603115</v>
      </c>
      <c r="P774" s="18"/>
      <c r="Q774" s="37">
        <f t="shared" si="164"/>
        <v>3.7366377272122345E-2</v>
      </c>
      <c r="R774" s="15">
        <f t="shared" si="160"/>
        <v>1.0047674674992313</v>
      </c>
      <c r="S774" s="15">
        <f t="shared" si="161"/>
        <v>13.310133954800603</v>
      </c>
      <c r="T774" s="21">
        <f t="shared" si="165"/>
        <v>6.6321618655602821E-2</v>
      </c>
      <c r="U774" s="21">
        <f t="shared" si="166"/>
        <v>1.5454486364046005E-3</v>
      </c>
      <c r="V774" s="21">
        <f t="shared" si="167"/>
        <v>6.477617001919822E-2</v>
      </c>
      <c r="Y774" s="36"/>
      <c r="Z774" s="36"/>
    </row>
    <row r="775" spans="1:26" x14ac:dyDescent="0.25">
      <c r="A775" s="12">
        <v>1934.11</v>
      </c>
      <c r="B775" s="13">
        <v>9.1999999999999993</v>
      </c>
      <c r="C775" s="14">
        <v>0.44919999999999999</v>
      </c>
      <c r="D775" s="13">
        <v>0.48580000000000001</v>
      </c>
      <c r="E775" s="13">
        <v>13.5</v>
      </c>
      <c r="F775" s="14">
        <f t="shared" si="157"/>
        <v>1934.874999999942</v>
      </c>
      <c r="G775" s="15">
        <f>G765*2/12+G777*10/12</f>
        <v>2.8449999999999998</v>
      </c>
      <c r="H775" s="14">
        <f t="shared" si="154"/>
        <v>207.64740740740743</v>
      </c>
      <c r="I775" s="14">
        <f t="shared" si="155"/>
        <v>10.138610370370372</v>
      </c>
      <c r="J775" s="16">
        <f t="shared" si="158"/>
        <v>6085.1672351938305</v>
      </c>
      <c r="K775" s="14">
        <f t="shared" si="159"/>
        <v>10.964685925925927</v>
      </c>
      <c r="L775" s="16">
        <f t="shared" si="156"/>
        <v>321.32328726708289</v>
      </c>
      <c r="M775" s="35">
        <f t="shared" si="162"/>
        <v>11.448808690205695</v>
      </c>
      <c r="N775" s="17"/>
      <c r="O775" s="18">
        <f t="shared" si="163"/>
        <v>15.647600135571404</v>
      </c>
      <c r="P775" s="18"/>
      <c r="Q775" s="37">
        <f t="shared" si="164"/>
        <v>3.496436017184492E-2</v>
      </c>
      <c r="R775" s="15">
        <f t="shared" si="160"/>
        <v>1.0047476583291777</v>
      </c>
      <c r="S775" s="15">
        <f t="shared" si="161"/>
        <v>13.373589585840531</v>
      </c>
      <c r="T775" s="21">
        <f t="shared" si="165"/>
        <v>6.2653955849599319E-2</v>
      </c>
      <c r="U775" s="21">
        <f t="shared" si="166"/>
        <v>1.3498189515908088E-3</v>
      </c>
      <c r="V775" s="21">
        <f t="shared" si="167"/>
        <v>6.130413689800851E-2</v>
      </c>
      <c r="Y775" s="36"/>
      <c r="Z775" s="36"/>
    </row>
    <row r="776" spans="1:26" x14ac:dyDescent="0.25">
      <c r="A776" s="12">
        <v>1934.12</v>
      </c>
      <c r="B776" s="13">
        <v>9.26</v>
      </c>
      <c r="C776" s="14">
        <v>0.45</v>
      </c>
      <c r="D776" s="13">
        <v>0.49</v>
      </c>
      <c r="E776" s="13">
        <v>13.4</v>
      </c>
      <c r="F776" s="14">
        <f t="shared" si="157"/>
        <v>1934.9583333332753</v>
      </c>
      <c r="G776" s="15">
        <f>G765*1/12+G777*11/12</f>
        <v>2.8174999999999999</v>
      </c>
      <c r="H776" s="14">
        <f t="shared" si="154"/>
        <v>210.56134328358212</v>
      </c>
      <c r="I776" s="14">
        <f t="shared" si="155"/>
        <v>10.232462686567168</v>
      </c>
      <c r="J776" s="16">
        <f t="shared" si="158"/>
        <v>6195.5497403017334</v>
      </c>
      <c r="K776" s="14">
        <f t="shared" si="159"/>
        <v>11.142014925373136</v>
      </c>
      <c r="L776" s="16">
        <f t="shared" si="156"/>
        <v>327.84226487557771</v>
      </c>
      <c r="M776" s="35">
        <f t="shared" si="162"/>
        <v>11.639337566475882</v>
      </c>
      <c r="N776" s="17"/>
      <c r="O776" s="18">
        <f t="shared" si="163"/>
        <v>15.918287827037343</v>
      </c>
      <c r="P776" s="18"/>
      <c r="Q776" s="37">
        <f t="shared" si="164"/>
        <v>3.2518880399899815E-2</v>
      </c>
      <c r="R776" s="15">
        <f t="shared" si="160"/>
        <v>1.0047278547606919</v>
      </c>
      <c r="S776" s="15">
        <f t="shared" si="161"/>
        <v>13.537359557290159</v>
      </c>
      <c r="T776" s="21">
        <f t="shared" si="165"/>
        <v>6.2872662065975637E-2</v>
      </c>
      <c r="U776" s="21">
        <f t="shared" si="166"/>
        <v>-1.520609469868317E-4</v>
      </c>
      <c r="V776" s="21">
        <f t="shared" si="167"/>
        <v>6.3024723012962469E-2</v>
      </c>
      <c r="Y776" s="36"/>
      <c r="Z776" s="36"/>
    </row>
    <row r="777" spans="1:26" x14ac:dyDescent="0.25">
      <c r="A777" s="12">
        <v>1935.01</v>
      </c>
      <c r="B777" s="13">
        <v>9.26</v>
      </c>
      <c r="C777" s="14">
        <v>0.45</v>
      </c>
      <c r="D777" s="13">
        <v>0.56999999999999995</v>
      </c>
      <c r="E777" s="13">
        <v>13.6</v>
      </c>
      <c r="F777" s="14">
        <f t="shared" si="157"/>
        <v>1935.0416666666085</v>
      </c>
      <c r="G777" s="15">
        <v>2.79</v>
      </c>
      <c r="H777" s="14">
        <f t="shared" si="154"/>
        <v>207.4648529411765</v>
      </c>
      <c r="I777" s="14">
        <f t="shared" si="155"/>
        <v>10.081985294117651</v>
      </c>
      <c r="J777" s="16">
        <f t="shared" si="158"/>
        <v>6129.1597138237039</v>
      </c>
      <c r="K777" s="14">
        <f t="shared" si="159"/>
        <v>12.770514705882354</v>
      </c>
      <c r="L777" s="16">
        <f t="shared" si="156"/>
        <v>377.28088951182622</v>
      </c>
      <c r="M777" s="35">
        <f t="shared" si="162"/>
        <v>11.495907968201596</v>
      </c>
      <c r="N777" s="17"/>
      <c r="O777" s="18">
        <f t="shared" si="163"/>
        <v>15.731975583272813</v>
      </c>
      <c r="P777" s="18"/>
      <c r="Q777" s="37">
        <f t="shared" si="164"/>
        <v>3.5311025162538569E-2</v>
      </c>
      <c r="R777" s="15">
        <f t="shared" si="160"/>
        <v>1.0033352317261985</v>
      </c>
      <c r="S777" s="15">
        <f t="shared" si="161"/>
        <v>13.401342194368524</v>
      </c>
      <c r="T777" s="21">
        <f t="shared" si="165"/>
        <v>6.7567749593123505E-2</v>
      </c>
      <c r="U777" s="21">
        <f t="shared" si="166"/>
        <v>1.1372253044716896E-3</v>
      </c>
      <c r="V777" s="21">
        <f t="shared" si="167"/>
        <v>6.6430524288651815E-2</v>
      </c>
      <c r="Y777" s="36"/>
      <c r="Z777" s="36"/>
    </row>
    <row r="778" spans="1:26" x14ac:dyDescent="0.25">
      <c r="A778" s="12">
        <v>1935.02</v>
      </c>
      <c r="B778" s="13">
        <v>8.98</v>
      </c>
      <c r="C778" s="14">
        <v>0.45</v>
      </c>
      <c r="D778" s="13">
        <v>0.65</v>
      </c>
      <c r="E778" s="13">
        <v>13.7</v>
      </c>
      <c r="F778" s="14">
        <f t="shared" si="157"/>
        <v>1935.1249999999418</v>
      </c>
      <c r="G778" s="15">
        <f>G777*11/12+G789*1/12</f>
        <v>2.7783333333333333</v>
      </c>
      <c r="H778" s="14">
        <f t="shared" ref="H778:H841" si="168">B778*$E$1839/E778</f>
        <v>199.7230656934307</v>
      </c>
      <c r="I778" s="14">
        <f t="shared" ref="I778:I841" si="169">C778*$E$1839/E778</f>
        <v>10.008394160583945</v>
      </c>
      <c r="J778" s="16">
        <f t="shared" si="158"/>
        <v>5925.0830743951019</v>
      </c>
      <c r="K778" s="14">
        <f t="shared" si="159"/>
        <v>14.456569343065697</v>
      </c>
      <c r="L778" s="16">
        <f t="shared" ref="L778:L841" si="170">K778*(J778/H778)</f>
        <v>428.87572364775241</v>
      </c>
      <c r="M778" s="35">
        <f t="shared" si="162"/>
        <v>11.087812159055561</v>
      </c>
      <c r="N778" s="17"/>
      <c r="O778" s="18">
        <f t="shared" si="163"/>
        <v>15.179973139310745</v>
      </c>
      <c r="P778" s="18"/>
      <c r="Q778" s="37">
        <f t="shared" si="164"/>
        <v>3.9911290060126565E-2</v>
      </c>
      <c r="R778" s="15">
        <f t="shared" si="160"/>
        <v>1.0033260709525895</v>
      </c>
      <c r="S778" s="15">
        <f t="shared" si="161"/>
        <v>13.347892507590659</v>
      </c>
      <c r="T778" s="21">
        <f t="shared" si="165"/>
        <v>7.51244594148337E-2</v>
      </c>
      <c r="U778" s="21">
        <f t="shared" si="166"/>
        <v>1.8674549898307635E-3</v>
      </c>
      <c r="V778" s="21">
        <f t="shared" si="167"/>
        <v>7.3257004425002936E-2</v>
      </c>
      <c r="Y778" s="36"/>
      <c r="Z778" s="36"/>
    </row>
    <row r="779" spans="1:26" x14ac:dyDescent="0.25">
      <c r="A779" s="12">
        <v>1935.03</v>
      </c>
      <c r="B779" s="13">
        <v>8.41</v>
      </c>
      <c r="C779" s="14">
        <v>0.45</v>
      </c>
      <c r="D779" s="13">
        <v>0.73</v>
      </c>
      <c r="E779" s="13">
        <v>13.7</v>
      </c>
      <c r="F779" s="14">
        <f t="shared" ref="F779:F842" si="171">F778+1/12</f>
        <v>1935.208333333275</v>
      </c>
      <c r="G779" s="15">
        <f>G777*10/12+G789*2/12</f>
        <v>2.7666666666666666</v>
      </c>
      <c r="H779" s="14">
        <f t="shared" si="168"/>
        <v>187.04576642335772</v>
      </c>
      <c r="I779" s="14">
        <f t="shared" si="169"/>
        <v>10.008394160583945</v>
      </c>
      <c r="J779" s="16">
        <f t="shared" ref="J779:J842" si="172">J778*((H779+(I779/12))/H778)</f>
        <v>5573.7348854067513</v>
      </c>
      <c r="K779" s="14">
        <f t="shared" ref="K779:K842" si="173">D779*$E$1839/E779</f>
        <v>16.235839416058397</v>
      </c>
      <c r="L779" s="16">
        <f t="shared" si="170"/>
        <v>483.808141063844</v>
      </c>
      <c r="M779" s="35">
        <f t="shared" si="162"/>
        <v>10.398272404790028</v>
      </c>
      <c r="N779" s="17"/>
      <c r="O779" s="18">
        <f t="shared" si="163"/>
        <v>14.241120748641009</v>
      </c>
      <c r="P779" s="18"/>
      <c r="Q779" s="37">
        <f t="shared" si="164"/>
        <v>4.5442152824976288E-2</v>
      </c>
      <c r="R779" s="15">
        <f t="shared" ref="R779:R842" si="174">((G779/G780+G779/1200+((1+G780/1200)^(-119))*(1-G779/G780)))</f>
        <v>1.0033169106083266</v>
      </c>
      <c r="S779" s="15">
        <f t="shared" ref="S779:S842" si="175">S778*R778*E778/E779</f>
        <v>13.392288545138442</v>
      </c>
      <c r="T779" s="21">
        <f t="shared" si="165"/>
        <v>8.2058990207008797E-2</v>
      </c>
      <c r="U779" s="21">
        <f t="shared" si="166"/>
        <v>1.8637406386492472E-3</v>
      </c>
      <c r="V779" s="21">
        <f t="shared" si="167"/>
        <v>8.019524956835955E-2</v>
      </c>
      <c r="Y779" s="36"/>
      <c r="Z779" s="36"/>
    </row>
    <row r="780" spans="1:26" x14ac:dyDescent="0.25">
      <c r="A780" s="12">
        <v>1935.04</v>
      </c>
      <c r="B780" s="13">
        <v>9.0399999999999991</v>
      </c>
      <c r="C780" s="14">
        <v>0.44666699999999998</v>
      </c>
      <c r="D780" s="13">
        <v>0.75666699999999998</v>
      </c>
      <c r="E780" s="13">
        <v>13.8</v>
      </c>
      <c r="F780" s="14">
        <f t="shared" si="171"/>
        <v>1935.2916666666083</v>
      </c>
      <c r="G780" s="15">
        <f>G777*9/12+G789*3/12</f>
        <v>2.7549999999999999</v>
      </c>
      <c r="H780" s="14">
        <f t="shared" si="168"/>
        <v>199.60057971014493</v>
      </c>
      <c r="I780" s="14">
        <f t="shared" si="169"/>
        <v>9.8622778913043483</v>
      </c>
      <c r="J780" s="16">
        <f t="shared" si="172"/>
        <v>5972.3432710247489</v>
      </c>
      <c r="K780" s="14">
        <f t="shared" si="173"/>
        <v>16.706988036231884</v>
      </c>
      <c r="L780" s="16">
        <f t="shared" si="170"/>
        <v>499.89768427615968</v>
      </c>
      <c r="M780" s="35">
        <f t="shared" si="162"/>
        <v>11.104210207149519</v>
      </c>
      <c r="N780" s="17"/>
      <c r="O780" s="18">
        <f t="shared" si="163"/>
        <v>15.203114450417111</v>
      </c>
      <c r="P780" s="18"/>
      <c r="Q780" s="37">
        <f t="shared" si="164"/>
        <v>4.0722612186610906E-2</v>
      </c>
      <c r="R780" s="15">
        <f t="shared" si="174"/>
        <v>1.0033077506937862</v>
      </c>
      <c r="S780" s="15">
        <f t="shared" si="175"/>
        <v>13.339342108438048</v>
      </c>
      <c r="T780" s="21">
        <f t="shared" si="165"/>
        <v>7.7688443169169341E-2</v>
      </c>
      <c r="U780" s="21">
        <f t="shared" si="166"/>
        <v>2.588681703337592E-3</v>
      </c>
      <c r="V780" s="21">
        <f t="shared" si="167"/>
        <v>7.5099761465831749E-2</v>
      </c>
      <c r="Y780" s="36"/>
      <c r="Z780" s="36"/>
    </row>
    <row r="781" spans="1:26" x14ac:dyDescent="0.25">
      <c r="A781" s="12">
        <v>1935.05</v>
      </c>
      <c r="B781" s="13">
        <v>9.75</v>
      </c>
      <c r="C781" s="14">
        <v>0.44333299999999998</v>
      </c>
      <c r="D781" s="13">
        <v>0.78333299999999995</v>
      </c>
      <c r="E781" s="13">
        <v>13.8</v>
      </c>
      <c r="F781" s="14">
        <f t="shared" si="171"/>
        <v>1935.3749999999416</v>
      </c>
      <c r="G781" s="15">
        <f>G777*8/12+G789*4/12</f>
        <v>2.7433333333333332</v>
      </c>
      <c r="H781" s="14">
        <f t="shared" si="168"/>
        <v>215.2771739130435</v>
      </c>
      <c r="I781" s="14">
        <f t="shared" si="169"/>
        <v>9.7886641376811596</v>
      </c>
      <c r="J781" s="16">
        <f t="shared" si="172"/>
        <v>6465.817658271284</v>
      </c>
      <c r="K781" s="14">
        <f t="shared" si="173"/>
        <v>17.295765586956524</v>
      </c>
      <c r="L781" s="16">
        <f t="shared" si="170"/>
        <v>519.47572755965336</v>
      </c>
      <c r="M781" s="35">
        <f t="shared" si="162"/>
        <v>11.985576683480092</v>
      </c>
      <c r="N781" s="17"/>
      <c r="O781" s="18">
        <f t="shared" si="163"/>
        <v>16.397052898465699</v>
      </c>
      <c r="P781" s="18"/>
      <c r="Q781" s="37">
        <f t="shared" si="164"/>
        <v>3.3650043199486175E-2</v>
      </c>
      <c r="R781" s="15">
        <f t="shared" si="174"/>
        <v>1.0032985912093437</v>
      </c>
      <c r="S781" s="15">
        <f t="shared" si="175"/>
        <v>13.383465326551885</v>
      </c>
      <c r="T781" s="21">
        <f t="shared" si="165"/>
        <v>7.2932738673130437E-2</v>
      </c>
      <c r="U781" s="21">
        <f t="shared" si="166"/>
        <v>2.0229719690421089E-3</v>
      </c>
      <c r="V781" s="21">
        <f t="shared" si="167"/>
        <v>7.0909766704088328E-2</v>
      </c>
      <c r="Y781" s="36"/>
      <c r="Z781" s="36"/>
    </row>
    <row r="782" spans="1:26" x14ac:dyDescent="0.25">
      <c r="A782" s="12">
        <v>1935.06</v>
      </c>
      <c r="B782" s="13">
        <v>10.119999999999999</v>
      </c>
      <c r="C782" s="14">
        <v>0.44</v>
      </c>
      <c r="D782" s="13">
        <v>0.81</v>
      </c>
      <c r="E782" s="13">
        <v>13.7</v>
      </c>
      <c r="F782" s="14">
        <f t="shared" si="171"/>
        <v>1935.4583333332748</v>
      </c>
      <c r="G782" s="15">
        <f>G777*7/12+G789*5/12</f>
        <v>2.7316666666666669</v>
      </c>
      <c r="H782" s="14">
        <f t="shared" si="168"/>
        <v>225.07766423357668</v>
      </c>
      <c r="I782" s="14">
        <f t="shared" si="169"/>
        <v>9.7859854014598557</v>
      </c>
      <c r="J782" s="16">
        <f t="shared" si="172"/>
        <v>6784.6673001581112</v>
      </c>
      <c r="K782" s="14">
        <f t="shared" si="173"/>
        <v>18.015109489051099</v>
      </c>
      <c r="L782" s="16">
        <f t="shared" si="170"/>
        <v>543.04155268063937</v>
      </c>
      <c r="M782" s="35">
        <f t="shared" si="162"/>
        <v>12.539519324443889</v>
      </c>
      <c r="N782" s="17"/>
      <c r="O782" s="18">
        <f t="shared" si="163"/>
        <v>17.13650510203755</v>
      </c>
      <c r="P782" s="18"/>
      <c r="Q782" s="37">
        <f t="shared" si="164"/>
        <v>2.824791923225721E-2</v>
      </c>
      <c r="R782" s="15">
        <f t="shared" si="174"/>
        <v>1.0032894321553765</v>
      </c>
      <c r="S782" s="15">
        <f t="shared" si="175"/>
        <v>13.525623673377721</v>
      </c>
      <c r="T782" s="21">
        <f t="shared" si="165"/>
        <v>6.8905102537112795E-2</v>
      </c>
      <c r="U782" s="21">
        <f t="shared" si="166"/>
        <v>1.781255406505533E-4</v>
      </c>
      <c r="V782" s="21">
        <f t="shared" si="167"/>
        <v>6.8726976996462241E-2</v>
      </c>
      <c r="Y782" s="36"/>
      <c r="Z782" s="36"/>
    </row>
    <row r="783" spans="1:26" x14ac:dyDescent="0.25">
      <c r="A783" s="12">
        <v>1935.07</v>
      </c>
      <c r="B783" s="13">
        <v>10.65</v>
      </c>
      <c r="C783" s="14">
        <v>0.44</v>
      </c>
      <c r="D783" s="13">
        <v>0.79333299999999995</v>
      </c>
      <c r="E783" s="13">
        <v>13.7</v>
      </c>
      <c r="F783" s="14">
        <f t="shared" si="171"/>
        <v>1935.5416666666081</v>
      </c>
      <c r="G783" s="15">
        <f>G777*6/12+G789*6/12</f>
        <v>2.72</v>
      </c>
      <c r="H783" s="14">
        <f t="shared" si="168"/>
        <v>236.86532846715335</v>
      </c>
      <c r="I783" s="14">
        <f t="shared" si="169"/>
        <v>9.7859854014598557</v>
      </c>
      <c r="J783" s="16">
        <f t="shared" si="172"/>
        <v>7164.5729131445669</v>
      </c>
      <c r="K783" s="14">
        <f t="shared" si="173"/>
        <v>17.644420810218982</v>
      </c>
      <c r="L783" s="16">
        <f t="shared" si="170"/>
        <v>533.6987908829783</v>
      </c>
      <c r="M783" s="35">
        <f t="shared" si="162"/>
        <v>13.202137936511006</v>
      </c>
      <c r="N783" s="17"/>
      <c r="O783" s="18">
        <f t="shared" si="163"/>
        <v>18.01698950979717</v>
      </c>
      <c r="P783" s="18"/>
      <c r="Q783" s="37">
        <f t="shared" si="164"/>
        <v>2.3253755404173029E-2</v>
      </c>
      <c r="R783" s="15">
        <f t="shared" si="174"/>
        <v>1.0032802735322615</v>
      </c>
      <c r="S783" s="15">
        <f t="shared" si="175"/>
        <v>13.570115294810451</v>
      </c>
      <c r="T783" s="21">
        <f t="shared" si="165"/>
        <v>6.128293189719769E-2</v>
      </c>
      <c r="U783" s="21">
        <f t="shared" si="166"/>
        <v>1.7346680865371056E-4</v>
      </c>
      <c r="V783" s="21">
        <f t="shared" si="167"/>
        <v>6.1109465088543979E-2</v>
      </c>
      <c r="Y783" s="36"/>
      <c r="Z783" s="36"/>
    </row>
    <row r="784" spans="1:26" x14ac:dyDescent="0.25">
      <c r="A784" s="12">
        <v>1935.08</v>
      </c>
      <c r="B784" s="13">
        <v>11.37</v>
      </c>
      <c r="C784" s="14">
        <v>0.44</v>
      </c>
      <c r="D784" s="13">
        <v>0.776667</v>
      </c>
      <c r="E784" s="13">
        <v>13.7</v>
      </c>
      <c r="F784" s="14">
        <f t="shared" si="171"/>
        <v>1935.6249999999413</v>
      </c>
      <c r="G784" s="15">
        <f>G777*5/12+G789*7/12</f>
        <v>2.708333333333333</v>
      </c>
      <c r="H784" s="14">
        <f t="shared" si="168"/>
        <v>252.87875912408762</v>
      </c>
      <c r="I784" s="14">
        <f t="shared" si="169"/>
        <v>9.7859854014598557</v>
      </c>
      <c r="J784" s="16">
        <f t="shared" si="172"/>
        <v>7673.6051670675124</v>
      </c>
      <c r="K784" s="14">
        <f t="shared" si="173"/>
        <v>17.273754372262776</v>
      </c>
      <c r="L784" s="16">
        <f t="shared" si="170"/>
        <v>524.17202324457548</v>
      </c>
      <c r="M784" s="35">
        <f t="shared" si="162"/>
        <v>14.105056846668951</v>
      </c>
      <c r="N784" s="17"/>
      <c r="O784" s="18">
        <f t="shared" si="163"/>
        <v>19.21922654042146</v>
      </c>
      <c r="P784" s="18"/>
      <c r="Q784" s="37">
        <f t="shared" si="164"/>
        <v>1.8521673753049445E-2</v>
      </c>
      <c r="R784" s="15">
        <f t="shared" si="174"/>
        <v>1.0032711153403759</v>
      </c>
      <c r="S784" s="15">
        <f t="shared" si="175"/>
        <v>13.614628984841755</v>
      </c>
      <c r="T784" s="21">
        <f t="shared" si="165"/>
        <v>5.47678787068131E-2</v>
      </c>
      <c r="U784" s="21">
        <f t="shared" si="166"/>
        <v>1.6857055472474514E-4</v>
      </c>
      <c r="V784" s="21">
        <f t="shared" si="167"/>
        <v>5.4599308152088355E-2</v>
      </c>
      <c r="Y784" s="36"/>
      <c r="Z784" s="36"/>
    </row>
    <row r="785" spans="1:26" x14ac:dyDescent="0.25">
      <c r="A785" s="12">
        <v>1935.09</v>
      </c>
      <c r="B785" s="13">
        <v>11.61</v>
      </c>
      <c r="C785" s="14">
        <v>0.44</v>
      </c>
      <c r="D785" s="13">
        <v>0.76</v>
      </c>
      <c r="E785" s="13">
        <v>13.7</v>
      </c>
      <c r="F785" s="14">
        <f t="shared" si="171"/>
        <v>1935.7083333332746</v>
      </c>
      <c r="G785" s="15">
        <f>G777*4/12+G789*8/12</f>
        <v>2.6966666666666668</v>
      </c>
      <c r="H785" s="14">
        <f t="shared" si="168"/>
        <v>258.21656934306571</v>
      </c>
      <c r="I785" s="14">
        <f t="shared" si="169"/>
        <v>9.7859854014598557</v>
      </c>
      <c r="J785" s="16">
        <f t="shared" si="172"/>
        <v>7860.3273098017835</v>
      </c>
      <c r="K785" s="14">
        <f t="shared" si="173"/>
        <v>16.903065693430658</v>
      </c>
      <c r="L785" s="16">
        <f t="shared" si="170"/>
        <v>514.54338978891951</v>
      </c>
      <c r="M785" s="35">
        <f t="shared" si="162"/>
        <v>14.418891702707429</v>
      </c>
      <c r="N785" s="17"/>
      <c r="O785" s="18">
        <f t="shared" si="163"/>
        <v>19.615521489913743</v>
      </c>
      <c r="P785" s="18"/>
      <c r="Q785" s="37">
        <f t="shared" si="164"/>
        <v>1.7095239052496838E-2</v>
      </c>
      <c r="R785" s="15">
        <f t="shared" si="174"/>
        <v>1.0032619575800976</v>
      </c>
      <c r="S785" s="15">
        <f t="shared" si="175"/>
        <v>13.659164006567597</v>
      </c>
      <c r="T785" s="21">
        <f t="shared" si="165"/>
        <v>5.9557952849232043E-2</v>
      </c>
      <c r="U785" s="21">
        <f t="shared" si="166"/>
        <v>1.6343682892983047E-4</v>
      </c>
      <c r="V785" s="21">
        <f t="shared" si="167"/>
        <v>5.9394516020302213E-2</v>
      </c>
      <c r="Y785" s="36"/>
      <c r="Z785" s="36"/>
    </row>
    <row r="786" spans="1:26" x14ac:dyDescent="0.25">
      <c r="A786" s="12">
        <v>1935.1</v>
      </c>
      <c r="B786" s="13">
        <v>11.92</v>
      </c>
      <c r="C786" s="14">
        <v>0.45</v>
      </c>
      <c r="D786" s="13">
        <v>0.76</v>
      </c>
      <c r="E786" s="13">
        <v>13.7</v>
      </c>
      <c r="F786" s="14">
        <f t="shared" si="171"/>
        <v>1935.7916666666079</v>
      </c>
      <c r="G786" s="15">
        <f>G777*3/12+G789*9/12</f>
        <v>2.6850000000000001</v>
      </c>
      <c r="H786" s="14">
        <f t="shared" si="168"/>
        <v>265.11124087591247</v>
      </c>
      <c r="I786" s="14">
        <f t="shared" si="169"/>
        <v>10.008394160583945</v>
      </c>
      <c r="J786" s="16">
        <f t="shared" si="172"/>
        <v>8095.5955044750081</v>
      </c>
      <c r="K786" s="14">
        <f t="shared" si="173"/>
        <v>16.903065693430658</v>
      </c>
      <c r="L786" s="16">
        <f t="shared" si="170"/>
        <v>516.16212947995007</v>
      </c>
      <c r="M786" s="35">
        <f t="shared" si="162"/>
        <v>14.826232627114091</v>
      </c>
      <c r="N786" s="17"/>
      <c r="O786" s="18">
        <f t="shared" si="163"/>
        <v>20.137764924493002</v>
      </c>
      <c r="P786" s="18"/>
      <c r="Q786" s="37">
        <f t="shared" si="164"/>
        <v>1.5306465382436338E-2</v>
      </c>
      <c r="R786" s="15">
        <f t="shared" si="174"/>
        <v>1.0032528002518044</v>
      </c>
      <c r="S786" s="15">
        <f t="shared" si="175"/>
        <v>13.703719620136617</v>
      </c>
      <c r="T786" s="21">
        <f t="shared" si="165"/>
        <v>6.1112179384519072E-2</v>
      </c>
      <c r="U786" s="21">
        <f t="shared" si="166"/>
        <v>1.5806568157428202E-4</v>
      </c>
      <c r="V786" s="21">
        <f t="shared" si="167"/>
        <v>6.095411370294479E-2</v>
      </c>
      <c r="Y786" s="36"/>
      <c r="Z786" s="36"/>
    </row>
    <row r="787" spans="1:26" x14ac:dyDescent="0.25">
      <c r="A787" s="12">
        <v>1935.11</v>
      </c>
      <c r="B787" s="13">
        <v>13.04</v>
      </c>
      <c r="C787" s="14">
        <v>0.46</v>
      </c>
      <c r="D787" s="13">
        <v>0.76</v>
      </c>
      <c r="E787" s="13">
        <v>13.8</v>
      </c>
      <c r="F787" s="14">
        <f t="shared" si="171"/>
        <v>1935.8749999999411</v>
      </c>
      <c r="G787" s="15">
        <f>G777*2/12+G789*10/12</f>
        <v>2.6733333333333333</v>
      </c>
      <c r="H787" s="14">
        <f t="shared" si="168"/>
        <v>287.91942028985511</v>
      </c>
      <c r="I787" s="14">
        <f t="shared" si="169"/>
        <v>10.156666666666668</v>
      </c>
      <c r="J787" s="16">
        <f t="shared" si="172"/>
        <v>8817.9255580027348</v>
      </c>
      <c r="K787" s="14">
        <f t="shared" si="173"/>
        <v>16.780579710144927</v>
      </c>
      <c r="L787" s="16">
        <f t="shared" si="170"/>
        <v>513.92817669341082</v>
      </c>
      <c r="M787" s="35">
        <f t="shared" si="162"/>
        <v>16.129605163251142</v>
      </c>
      <c r="N787" s="17"/>
      <c r="O787" s="18">
        <f t="shared" si="163"/>
        <v>21.868060170749082</v>
      </c>
      <c r="P787" s="18"/>
      <c r="Q787" s="37">
        <f t="shared" si="164"/>
        <v>9.0440330830283133E-3</v>
      </c>
      <c r="R787" s="15">
        <f t="shared" si="174"/>
        <v>1.0032436433558753</v>
      </c>
      <c r="S787" s="15">
        <f t="shared" si="175"/>
        <v>13.648669756080931</v>
      </c>
      <c r="T787" s="21">
        <f t="shared" si="165"/>
        <v>5.5815546898600799E-2</v>
      </c>
      <c r="U787" s="21">
        <f t="shared" si="166"/>
        <v>8.8010854413123063E-4</v>
      </c>
      <c r="V787" s="21">
        <f t="shared" si="167"/>
        <v>5.4935438354469568E-2</v>
      </c>
      <c r="Y787" s="36"/>
      <c r="Z787" s="36"/>
    </row>
    <row r="788" spans="1:26" x14ac:dyDescent="0.25">
      <c r="A788" s="12">
        <v>1935.12</v>
      </c>
      <c r="B788" s="13">
        <v>13.04</v>
      </c>
      <c r="C788" s="14">
        <v>0.47</v>
      </c>
      <c r="D788" s="13">
        <v>0.76</v>
      </c>
      <c r="E788" s="13">
        <v>13.8</v>
      </c>
      <c r="F788" s="14">
        <f t="shared" si="171"/>
        <v>1935.9583333332744</v>
      </c>
      <c r="G788" s="15">
        <f>G777*1/12+G789*11/12</f>
        <v>2.6616666666666666</v>
      </c>
      <c r="H788" s="14">
        <f t="shared" si="168"/>
        <v>287.91942028985511</v>
      </c>
      <c r="I788" s="14">
        <f t="shared" si="169"/>
        <v>10.377463768115941</v>
      </c>
      <c r="J788" s="16">
        <f t="shared" si="172"/>
        <v>8844.4108916700479</v>
      </c>
      <c r="K788" s="14">
        <f t="shared" si="173"/>
        <v>16.780579710144927</v>
      </c>
      <c r="L788" s="16">
        <f t="shared" si="170"/>
        <v>515.47180043475726</v>
      </c>
      <c r="M788" s="35">
        <f t="shared" si="162"/>
        <v>16.159192714615326</v>
      </c>
      <c r="N788" s="17"/>
      <c r="O788" s="18">
        <f t="shared" si="163"/>
        <v>21.86991307554187</v>
      </c>
      <c r="P788" s="18"/>
      <c r="Q788" s="37">
        <f t="shared" si="164"/>
        <v>9.5898296415088263E-3</v>
      </c>
      <c r="R788" s="15">
        <f t="shared" si="174"/>
        <v>1.0032344868926886</v>
      </c>
      <c r="S788" s="15">
        <f t="shared" si="175"/>
        <v>13.69294117305178</v>
      </c>
      <c r="T788" s="21">
        <f t="shared" si="165"/>
        <v>5.7034186856732116E-2</v>
      </c>
      <c r="U788" s="21">
        <f t="shared" si="166"/>
        <v>3.2296307136503444E-4</v>
      </c>
      <c r="V788" s="21">
        <f t="shared" si="167"/>
        <v>5.6711223785367082E-2</v>
      </c>
      <c r="Y788" s="36"/>
      <c r="Z788" s="36"/>
    </row>
    <row r="789" spans="1:26" x14ac:dyDescent="0.25">
      <c r="A789" s="12">
        <v>1936.01</v>
      </c>
      <c r="B789" s="13">
        <v>13.76</v>
      </c>
      <c r="C789" s="14">
        <v>0.48</v>
      </c>
      <c r="D789" s="13">
        <v>0.77</v>
      </c>
      <c r="E789" s="13">
        <v>13.8</v>
      </c>
      <c r="F789" s="14">
        <f t="shared" si="171"/>
        <v>1936.0416666666076</v>
      </c>
      <c r="G789" s="15">
        <v>2.65</v>
      </c>
      <c r="H789" s="14">
        <f t="shared" si="168"/>
        <v>303.81681159420293</v>
      </c>
      <c r="I789" s="14">
        <f t="shared" si="169"/>
        <v>10.59826086956522</v>
      </c>
      <c r="J789" s="16">
        <f t="shared" si="172"/>
        <v>9359.8826921048058</v>
      </c>
      <c r="K789" s="14">
        <f t="shared" si="173"/>
        <v>17.001376811594206</v>
      </c>
      <c r="L789" s="16">
        <f t="shared" si="170"/>
        <v>523.77250529946957</v>
      </c>
      <c r="M789" s="35">
        <f t="shared" si="162"/>
        <v>17.087359845997238</v>
      </c>
      <c r="N789" s="17"/>
      <c r="O789" s="18">
        <f t="shared" si="163"/>
        <v>23.082290704692618</v>
      </c>
      <c r="P789" s="18"/>
      <c r="Q789" s="37">
        <f t="shared" si="164"/>
        <v>6.3450083552025402E-3</v>
      </c>
      <c r="R789" s="15">
        <f t="shared" si="174"/>
        <v>1.0019905526047752</v>
      </c>
      <c r="S789" s="15">
        <f t="shared" si="175"/>
        <v>13.737230811798373</v>
      </c>
      <c r="T789" s="21">
        <f t="shared" si="165"/>
        <v>5.5499892268091156E-2</v>
      </c>
      <c r="U789" s="21">
        <f t="shared" si="166"/>
        <v>3.1687889094023092E-4</v>
      </c>
      <c r="V789" s="21">
        <f t="shared" si="167"/>
        <v>5.5183013377150925E-2</v>
      </c>
      <c r="Y789" s="36"/>
      <c r="Z789" s="36"/>
    </row>
    <row r="790" spans="1:26" x14ac:dyDescent="0.25">
      <c r="A790" s="12">
        <v>1936.02</v>
      </c>
      <c r="B790" s="13">
        <v>14.55</v>
      </c>
      <c r="C790" s="14">
        <v>0.49</v>
      </c>
      <c r="D790" s="13">
        <v>0.78</v>
      </c>
      <c r="E790" s="13">
        <v>13.8</v>
      </c>
      <c r="F790" s="14">
        <f t="shared" si="171"/>
        <v>1936.1249999999409</v>
      </c>
      <c r="G790" s="15">
        <f>G789*11/12+G801*1/12</f>
        <v>2.6524999999999999</v>
      </c>
      <c r="H790" s="14">
        <f t="shared" si="168"/>
        <v>321.25978260869573</v>
      </c>
      <c r="I790" s="14">
        <f t="shared" si="169"/>
        <v>10.819057971014495</v>
      </c>
      <c r="J790" s="16">
        <f t="shared" si="172"/>
        <v>9925.0354927363787</v>
      </c>
      <c r="K790" s="14">
        <f t="shared" si="173"/>
        <v>17.222173913043481</v>
      </c>
      <c r="L790" s="16">
        <f t="shared" si="170"/>
        <v>532.06375837349651</v>
      </c>
      <c r="M790" s="35">
        <f t="shared" si="162"/>
        <v>18.104536459517785</v>
      </c>
      <c r="N790" s="17"/>
      <c r="O790" s="18">
        <f t="shared" si="163"/>
        <v>24.406816425328518</v>
      </c>
      <c r="P790" s="18"/>
      <c r="Q790" s="37">
        <f t="shared" si="164"/>
        <v>3.0319918323534617E-3</v>
      </c>
      <c r="R790" s="15">
        <f t="shared" si="174"/>
        <v>1.0019926619203892</v>
      </c>
      <c r="S790" s="15">
        <f t="shared" si="175"/>
        <v>13.764575492373197</v>
      </c>
      <c r="T790" s="21">
        <f t="shared" si="165"/>
        <v>5.0524761402348739E-2</v>
      </c>
      <c r="U790" s="21">
        <f t="shared" si="166"/>
        <v>8.0714572315154776E-4</v>
      </c>
      <c r="V790" s="21">
        <f t="shared" si="167"/>
        <v>4.9717615679197191E-2</v>
      </c>
      <c r="Y790" s="36"/>
      <c r="Z790" s="36"/>
    </row>
    <row r="791" spans="1:26" x14ac:dyDescent="0.25">
      <c r="A791" s="12">
        <v>1936.03</v>
      </c>
      <c r="B791" s="13">
        <v>14.86</v>
      </c>
      <c r="C791" s="14">
        <v>0.5</v>
      </c>
      <c r="D791" s="13">
        <v>0.79</v>
      </c>
      <c r="E791" s="13">
        <v>13.7</v>
      </c>
      <c r="F791" s="14">
        <f t="shared" si="171"/>
        <v>1936.2083333332741</v>
      </c>
      <c r="G791" s="15">
        <f>G789*10/12+G801*2/12</f>
        <v>2.6550000000000002</v>
      </c>
      <c r="H791" s="14">
        <f t="shared" si="168"/>
        <v>330.49941605839422</v>
      </c>
      <c r="I791" s="14">
        <f t="shared" si="169"/>
        <v>11.120437956204382</v>
      </c>
      <c r="J791" s="16">
        <f t="shared" si="172"/>
        <v>10239.115427961908</v>
      </c>
      <c r="K791" s="14">
        <f t="shared" si="173"/>
        <v>17.570291970802923</v>
      </c>
      <c r="L791" s="16">
        <f t="shared" si="170"/>
        <v>544.34059139232215</v>
      </c>
      <c r="M791" s="35">
        <f t="shared" si="162"/>
        <v>18.660478203926015</v>
      </c>
      <c r="N791" s="17"/>
      <c r="O791" s="18">
        <f t="shared" si="163"/>
        <v>25.104585822781527</v>
      </c>
      <c r="P791" s="18"/>
      <c r="Q791" s="37">
        <f t="shared" si="164"/>
        <v>1.1986641291622108E-3</v>
      </c>
      <c r="R791" s="15">
        <f t="shared" si="174"/>
        <v>1.0019947712317432</v>
      </c>
      <c r="S791" s="15">
        <f t="shared" si="175"/>
        <v>13.892675197207225</v>
      </c>
      <c r="T791" s="21">
        <f t="shared" si="165"/>
        <v>4.3274381012652574E-2</v>
      </c>
      <c r="U791" s="21">
        <f t="shared" si="166"/>
        <v>-1.0795426547715037E-3</v>
      </c>
      <c r="V791" s="21">
        <f t="shared" si="167"/>
        <v>4.4353923667424078E-2</v>
      </c>
      <c r="Y791" s="36"/>
      <c r="Z791" s="36"/>
    </row>
    <row r="792" spans="1:26" x14ac:dyDescent="0.25">
      <c r="A792" s="12">
        <v>1936.04</v>
      </c>
      <c r="B792" s="13">
        <v>14.88</v>
      </c>
      <c r="C792" s="14">
        <v>0.51666699999999999</v>
      </c>
      <c r="D792" s="13">
        <v>0.82</v>
      </c>
      <c r="E792" s="13">
        <v>13.7</v>
      </c>
      <c r="F792" s="14">
        <f t="shared" si="171"/>
        <v>1936.2916666666074</v>
      </c>
      <c r="G792" s="15">
        <f>G789*9/12+G801*3/12</f>
        <v>2.6574999999999998</v>
      </c>
      <c r="H792" s="14">
        <f t="shared" si="168"/>
        <v>330.94423357664238</v>
      </c>
      <c r="I792" s="14">
        <f t="shared" si="169"/>
        <v>11.491126635036498</v>
      </c>
      <c r="J792" s="16">
        <f t="shared" si="172"/>
        <v>10282.563166597673</v>
      </c>
      <c r="K792" s="14">
        <f t="shared" si="173"/>
        <v>18.237518248175185</v>
      </c>
      <c r="L792" s="16">
        <f t="shared" si="170"/>
        <v>566.64662611626954</v>
      </c>
      <c r="M792" s="35">
        <f t="shared" si="162"/>
        <v>18.71899966515149</v>
      </c>
      <c r="N792" s="17"/>
      <c r="O792" s="18">
        <f t="shared" si="163"/>
        <v>25.132351826424653</v>
      </c>
      <c r="P792" s="18"/>
      <c r="Q792" s="37">
        <f t="shared" si="164"/>
        <v>4.6053132009861442E-4</v>
      </c>
      <c r="R792" s="15">
        <f t="shared" si="174"/>
        <v>1.0019968805388375</v>
      </c>
      <c r="S792" s="15">
        <f t="shared" si="175"/>
        <v>13.920387906022567</v>
      </c>
      <c r="T792" s="21">
        <f t="shared" si="165"/>
        <v>4.9113882159924405E-2</v>
      </c>
      <c r="U792" s="21">
        <f t="shared" si="166"/>
        <v>-1.6842079616904426E-3</v>
      </c>
      <c r="V792" s="21">
        <f t="shared" si="167"/>
        <v>5.0798090121614847E-2</v>
      </c>
      <c r="Y792" s="36"/>
      <c r="Z792" s="36"/>
    </row>
    <row r="793" spans="1:26" x14ac:dyDescent="0.25">
      <c r="A793" s="12">
        <v>1936.05</v>
      </c>
      <c r="B793" s="13">
        <v>14.09</v>
      </c>
      <c r="C793" s="14">
        <v>0.53333299999999995</v>
      </c>
      <c r="D793" s="13">
        <v>0.85</v>
      </c>
      <c r="E793" s="13">
        <v>13.7</v>
      </c>
      <c r="F793" s="14">
        <f t="shared" si="171"/>
        <v>1936.3749999999407</v>
      </c>
      <c r="G793" s="15">
        <f>G789*8/12+G801*4/12</f>
        <v>2.66</v>
      </c>
      <c r="H793" s="14">
        <f t="shared" si="168"/>
        <v>313.37394160583949</v>
      </c>
      <c r="I793" s="14">
        <f t="shared" si="169"/>
        <v>11.861793072992702</v>
      </c>
      <c r="J793" s="16">
        <f t="shared" si="172"/>
        <v>9767.360049673307</v>
      </c>
      <c r="K793" s="14">
        <f t="shared" si="173"/>
        <v>18.904744525547446</v>
      </c>
      <c r="L793" s="16">
        <f t="shared" si="170"/>
        <v>589.23037914991551</v>
      </c>
      <c r="M793" s="35">
        <f t="shared" si="162"/>
        <v>17.750192519328643</v>
      </c>
      <c r="N793" s="17"/>
      <c r="O793" s="18">
        <f t="shared" si="163"/>
        <v>23.787637409301333</v>
      </c>
      <c r="P793" s="18"/>
      <c r="Q793" s="37">
        <f t="shared" si="164"/>
        <v>3.8968865356357948E-3</v>
      </c>
      <c r="R793" s="15">
        <f t="shared" si="174"/>
        <v>1.0019989898416737</v>
      </c>
      <c r="S793" s="15">
        <f t="shared" si="175"/>
        <v>13.948185257725171</v>
      </c>
      <c r="T793" s="21">
        <f t="shared" si="165"/>
        <v>5.449388161950286E-2</v>
      </c>
      <c r="U793" s="21">
        <f t="shared" si="166"/>
        <v>-2.2853445081115753E-3</v>
      </c>
      <c r="V793" s="21">
        <f t="shared" si="167"/>
        <v>5.6779226127614435E-2</v>
      </c>
      <c r="Y793" s="36"/>
      <c r="Z793" s="36"/>
    </row>
    <row r="794" spans="1:26" x14ac:dyDescent="0.25">
      <c r="A794" s="12">
        <v>1936.06</v>
      </c>
      <c r="B794" s="13">
        <v>14.69</v>
      </c>
      <c r="C794" s="14">
        <v>0.55000000000000004</v>
      </c>
      <c r="D794" s="13">
        <v>0.88</v>
      </c>
      <c r="E794" s="13">
        <v>13.8</v>
      </c>
      <c r="F794" s="14">
        <f t="shared" si="171"/>
        <v>1936.4583333332739</v>
      </c>
      <c r="G794" s="15">
        <f>G789*7/12+G801*5/12</f>
        <v>2.6625000000000001</v>
      </c>
      <c r="H794" s="14">
        <f t="shared" si="168"/>
        <v>324.35094202898551</v>
      </c>
      <c r="I794" s="14">
        <f t="shared" si="169"/>
        <v>12.143840579710147</v>
      </c>
      <c r="J794" s="16">
        <f t="shared" si="172"/>
        <v>10141.03743142647</v>
      </c>
      <c r="K794" s="14">
        <f t="shared" si="173"/>
        <v>19.430144927536233</v>
      </c>
      <c r="L794" s="16">
        <f t="shared" si="170"/>
        <v>607.49577533392062</v>
      </c>
      <c r="M794" s="35">
        <f t="shared" si="162"/>
        <v>18.393001065831346</v>
      </c>
      <c r="N794" s="17"/>
      <c r="O794" s="18">
        <f t="shared" si="163"/>
        <v>24.600188642602642</v>
      </c>
      <c r="P794" s="18"/>
      <c r="Q794" s="37">
        <f t="shared" si="164"/>
        <v>3.1610941699746556E-3</v>
      </c>
      <c r="R794" s="15">
        <f t="shared" si="174"/>
        <v>1.0020010991402517</v>
      </c>
      <c r="S794" s="15">
        <f t="shared" si="175"/>
        <v>13.874791686637861</v>
      </c>
      <c r="T794" s="21">
        <f t="shared" si="165"/>
        <v>4.905732523340478E-2</v>
      </c>
      <c r="U794" s="21">
        <f t="shared" si="166"/>
        <v>-2.6924410509663321E-3</v>
      </c>
      <c r="V794" s="21">
        <f t="shared" si="167"/>
        <v>5.1749766284371113E-2</v>
      </c>
      <c r="Y794" s="36"/>
      <c r="Z794" s="36"/>
    </row>
    <row r="795" spans="1:26" x14ac:dyDescent="0.25">
      <c r="A795" s="12">
        <v>1936.07</v>
      </c>
      <c r="B795" s="13">
        <v>15.56</v>
      </c>
      <c r="C795" s="14">
        <v>0.56999999999999995</v>
      </c>
      <c r="D795" s="13">
        <v>0.9</v>
      </c>
      <c r="E795" s="13">
        <v>13.9</v>
      </c>
      <c r="F795" s="14">
        <f t="shared" si="171"/>
        <v>1936.5416666666072</v>
      </c>
      <c r="G795" s="15">
        <f>G789*6/12+G801*6/12</f>
        <v>2.665</v>
      </c>
      <c r="H795" s="14">
        <f t="shared" si="168"/>
        <v>341.08863309352523</v>
      </c>
      <c r="I795" s="14">
        <f t="shared" si="169"/>
        <v>12.494892086330935</v>
      </c>
      <c r="J795" s="16">
        <f t="shared" si="172"/>
        <v>10696.906992040018</v>
      </c>
      <c r="K795" s="14">
        <f t="shared" si="173"/>
        <v>19.728776978417272</v>
      </c>
      <c r="L795" s="16">
        <f t="shared" si="170"/>
        <v>618.7157000537286</v>
      </c>
      <c r="M795" s="35">
        <f t="shared" si="162"/>
        <v>19.360464512319137</v>
      </c>
      <c r="N795" s="17"/>
      <c r="O795" s="18">
        <f t="shared" si="163"/>
        <v>25.838977130610253</v>
      </c>
      <c r="P795" s="18"/>
      <c r="Q795" s="37">
        <f t="shared" si="164"/>
        <v>2.2336429359787399E-3</v>
      </c>
      <c r="R795" s="15">
        <f t="shared" si="174"/>
        <v>1.0020032084345729</v>
      </c>
      <c r="S795" s="15">
        <f t="shared" si="175"/>
        <v>13.802538128120407</v>
      </c>
      <c r="T795" s="21">
        <f t="shared" si="165"/>
        <v>3.4854338574694221E-2</v>
      </c>
      <c r="U795" s="21">
        <f t="shared" si="166"/>
        <v>-7.7198294386580102E-3</v>
      </c>
      <c r="V795" s="21">
        <f t="shared" si="167"/>
        <v>4.2574168013352232E-2</v>
      </c>
      <c r="Y795" s="36"/>
      <c r="Z795" s="36"/>
    </row>
    <row r="796" spans="1:26" x14ac:dyDescent="0.25">
      <c r="A796" s="12">
        <v>1936.08</v>
      </c>
      <c r="B796" s="13">
        <v>15.87</v>
      </c>
      <c r="C796" s="14">
        <v>0.59</v>
      </c>
      <c r="D796" s="13">
        <v>0.92</v>
      </c>
      <c r="E796" s="13">
        <v>14</v>
      </c>
      <c r="F796" s="14">
        <f t="shared" si="171"/>
        <v>1936.6249999999404</v>
      </c>
      <c r="G796" s="15">
        <f>G789*5/12+G801*7/12</f>
        <v>2.6675000000000004</v>
      </c>
      <c r="H796" s="14">
        <f t="shared" si="168"/>
        <v>345.39921428571432</v>
      </c>
      <c r="I796" s="14">
        <f t="shared" si="169"/>
        <v>12.840928571428574</v>
      </c>
      <c r="J796" s="16">
        <f t="shared" si="172"/>
        <v>10865.650241531523</v>
      </c>
      <c r="K796" s="14">
        <f t="shared" si="173"/>
        <v>20.023142857142862</v>
      </c>
      <c r="L796" s="16">
        <f t="shared" si="170"/>
        <v>629.89276762501584</v>
      </c>
      <c r="M796" s="35">
        <f t="shared" si="162"/>
        <v>19.623060162983755</v>
      </c>
      <c r="N796" s="17"/>
      <c r="O796" s="18">
        <f t="shared" si="163"/>
        <v>26.133390803641142</v>
      </c>
      <c r="P796" s="18"/>
      <c r="Q796" s="37">
        <f t="shared" si="164"/>
        <v>2.7788018202817844E-3</v>
      </c>
      <c r="R796" s="15">
        <f t="shared" si="174"/>
        <v>1.002005317724638</v>
      </c>
      <c r="S796" s="15">
        <f t="shared" si="175"/>
        <v>13.731400435424906</v>
      </c>
      <c r="T796" s="21">
        <f t="shared" si="165"/>
        <v>2.9486460079607646E-2</v>
      </c>
      <c r="U796" s="21">
        <f t="shared" si="166"/>
        <v>-9.0514624694493229E-3</v>
      </c>
      <c r="V796" s="21">
        <f t="shared" si="167"/>
        <v>3.8537922549056969E-2</v>
      </c>
      <c r="Y796" s="36"/>
      <c r="Z796" s="36"/>
    </row>
    <row r="797" spans="1:26" x14ac:dyDescent="0.25">
      <c r="A797" s="12">
        <v>1936.09</v>
      </c>
      <c r="B797" s="13">
        <v>16.05</v>
      </c>
      <c r="C797" s="14">
        <v>0.61</v>
      </c>
      <c r="D797" s="13">
        <v>0.94</v>
      </c>
      <c r="E797" s="13">
        <v>14</v>
      </c>
      <c r="F797" s="14">
        <f t="shared" si="171"/>
        <v>1936.7083333332737</v>
      </c>
      <c r="G797" s="15">
        <f>G789*4/12+G801*8/12</f>
        <v>2.67</v>
      </c>
      <c r="H797" s="14">
        <f t="shared" si="168"/>
        <v>349.3167857142858</v>
      </c>
      <c r="I797" s="14">
        <f t="shared" si="169"/>
        <v>13.276214285714287</v>
      </c>
      <c r="J797" s="16">
        <f t="shared" si="172"/>
        <v>11023.693988480914</v>
      </c>
      <c r="K797" s="14">
        <f t="shared" si="173"/>
        <v>20.458428571428573</v>
      </c>
      <c r="L797" s="16">
        <f t="shared" si="170"/>
        <v>645.62444543128095</v>
      </c>
      <c r="M797" s="35">
        <f t="shared" si="162"/>
        <v>19.862024243287639</v>
      </c>
      <c r="N797" s="17"/>
      <c r="O797" s="18">
        <f t="shared" si="163"/>
        <v>26.39571021198168</v>
      </c>
      <c r="P797" s="18"/>
      <c r="Q797" s="37">
        <f t="shared" si="164"/>
        <v>1.5801041292270793E-3</v>
      </c>
      <c r="R797" s="15">
        <f t="shared" si="174"/>
        <v>1.0020074270104475</v>
      </c>
      <c r="S797" s="15">
        <f t="shared" si="175"/>
        <v>13.758936256102166</v>
      </c>
      <c r="T797" s="21">
        <f t="shared" si="165"/>
        <v>1.1119267030271995E-2</v>
      </c>
      <c r="U797" s="21">
        <f t="shared" si="166"/>
        <v>-1.0086155877858771E-2</v>
      </c>
      <c r="V797" s="21">
        <f t="shared" si="167"/>
        <v>2.1205422908130767E-2</v>
      </c>
      <c r="Y797" s="36"/>
      <c r="Z797" s="36"/>
    </row>
    <row r="798" spans="1:26" x14ac:dyDescent="0.25">
      <c r="A798" s="12">
        <v>1936.1</v>
      </c>
      <c r="B798" s="13">
        <v>16.89</v>
      </c>
      <c r="C798" s="14">
        <v>0.64666699999999999</v>
      </c>
      <c r="D798" s="13">
        <v>0.96666700000000005</v>
      </c>
      <c r="E798" s="13">
        <v>14</v>
      </c>
      <c r="F798" s="14">
        <f t="shared" si="171"/>
        <v>1936.7916666666069</v>
      </c>
      <c r="G798" s="15">
        <f>G789*3/12+G801*9/12</f>
        <v>2.6725000000000003</v>
      </c>
      <c r="H798" s="14">
        <f t="shared" si="168"/>
        <v>367.59878571428578</v>
      </c>
      <c r="I798" s="14">
        <f t="shared" si="169"/>
        <v>14.074245350000002</v>
      </c>
      <c r="J798" s="16">
        <f t="shared" si="172"/>
        <v>11637.647750289512</v>
      </c>
      <c r="K798" s="14">
        <f t="shared" si="173"/>
        <v>21.038816778571434</v>
      </c>
      <c r="L798" s="16">
        <f t="shared" si="170"/>
        <v>666.05861680456564</v>
      </c>
      <c r="M798" s="35">
        <f t="shared" si="162"/>
        <v>20.913091852533132</v>
      </c>
      <c r="N798" s="17"/>
      <c r="O798" s="18">
        <f t="shared" si="163"/>
        <v>27.733337274008377</v>
      </c>
      <c r="P798" s="18"/>
      <c r="Q798" s="37">
        <f t="shared" si="164"/>
        <v>-1.5323636777371114E-3</v>
      </c>
      <c r="R798" s="15">
        <f t="shared" si="174"/>
        <v>1.0020095362920027</v>
      </c>
      <c r="S798" s="15">
        <f t="shared" si="175"/>
        <v>13.786556316377689</v>
      </c>
      <c r="T798" s="21">
        <f t="shared" si="165"/>
        <v>1.8118004661058507E-3</v>
      </c>
      <c r="U798" s="21">
        <f t="shared" si="166"/>
        <v>-1.2065044998046281E-2</v>
      </c>
      <c r="V798" s="21">
        <f t="shared" si="167"/>
        <v>1.3876845464152132E-2</v>
      </c>
      <c r="Y798" s="36"/>
      <c r="Z798" s="36"/>
    </row>
    <row r="799" spans="1:26" x14ac:dyDescent="0.25">
      <c r="A799" s="12">
        <v>1936.11</v>
      </c>
      <c r="B799" s="13">
        <v>17.36</v>
      </c>
      <c r="C799" s="14">
        <v>0.68333299999999997</v>
      </c>
      <c r="D799" s="13">
        <v>0.99333300000000002</v>
      </c>
      <c r="E799" s="13">
        <v>14</v>
      </c>
      <c r="F799" s="14">
        <f t="shared" si="171"/>
        <v>1936.8749999999402</v>
      </c>
      <c r="G799" s="15">
        <f>G789*2/12+G801*10/12</f>
        <v>2.6749999999999998</v>
      </c>
      <c r="H799" s="14">
        <f t="shared" si="168"/>
        <v>377.82800000000003</v>
      </c>
      <c r="I799" s="14">
        <f t="shared" si="169"/>
        <v>14.872254650000002</v>
      </c>
      <c r="J799" s="16">
        <f t="shared" si="172"/>
        <v>12000.726110570649</v>
      </c>
      <c r="K799" s="14">
        <f t="shared" si="173"/>
        <v>21.619183221428575</v>
      </c>
      <c r="L799" s="16">
        <f t="shared" si="170"/>
        <v>686.67726207324165</v>
      </c>
      <c r="M799" s="35">
        <f t="shared" si="162"/>
        <v>21.499765341024165</v>
      </c>
      <c r="N799" s="17"/>
      <c r="O799" s="18">
        <f t="shared" si="163"/>
        <v>28.451474941810396</v>
      </c>
      <c r="P799" s="18"/>
      <c r="Q799" s="37">
        <f t="shared" si="164"/>
        <v>-3.4157639075073284E-3</v>
      </c>
      <c r="R799" s="15">
        <f t="shared" si="174"/>
        <v>1.0020116455693042</v>
      </c>
      <c r="S799" s="15">
        <f t="shared" si="175"/>
        <v>13.814260901637189</v>
      </c>
      <c r="T799" s="21">
        <f t="shared" si="165"/>
        <v>-3.6402044854962901E-3</v>
      </c>
      <c r="U799" s="21">
        <f t="shared" si="166"/>
        <v>-1.4467184715541426E-2</v>
      </c>
      <c r="V799" s="21">
        <f t="shared" si="167"/>
        <v>1.0826980230045136E-2</v>
      </c>
      <c r="Y799" s="36"/>
      <c r="Z799" s="36"/>
    </row>
    <row r="800" spans="1:26" x14ac:dyDescent="0.25">
      <c r="A800" s="12">
        <v>1936.12</v>
      </c>
      <c r="B800" s="13">
        <v>17.059999999999999</v>
      </c>
      <c r="C800" s="14">
        <v>0.72</v>
      </c>
      <c r="D800" s="13">
        <v>1.02</v>
      </c>
      <c r="E800" s="13">
        <v>14</v>
      </c>
      <c r="F800" s="14">
        <f t="shared" si="171"/>
        <v>1936.9583333332735</v>
      </c>
      <c r="G800" s="15">
        <f>G789*1/12+G801*11/12</f>
        <v>2.6774999999999998</v>
      </c>
      <c r="H800" s="14">
        <f t="shared" si="168"/>
        <v>371.29871428571431</v>
      </c>
      <c r="I800" s="14">
        <f t="shared" si="169"/>
        <v>15.670285714285715</v>
      </c>
      <c r="J800" s="16">
        <f t="shared" si="172"/>
        <v>11834.817454664142</v>
      </c>
      <c r="K800" s="14">
        <f t="shared" si="173"/>
        <v>22.199571428571431</v>
      </c>
      <c r="L800" s="16">
        <f t="shared" si="170"/>
        <v>707.5916649330261</v>
      </c>
      <c r="M800" s="35">
        <f t="shared" si="162"/>
        <v>21.125663548155448</v>
      </c>
      <c r="N800" s="17"/>
      <c r="O800" s="18">
        <f t="shared" si="163"/>
        <v>27.902761077390359</v>
      </c>
      <c r="P800" s="18"/>
      <c r="Q800" s="37">
        <f t="shared" si="164"/>
        <v>-2.617108202557894E-3</v>
      </c>
      <c r="R800" s="15">
        <f t="shared" si="174"/>
        <v>1.0020137548423524</v>
      </c>
      <c r="S800" s="15">
        <f t="shared" si="175"/>
        <v>13.842050298373179</v>
      </c>
      <c r="T800" s="21">
        <f t="shared" si="165"/>
        <v>1.5225947387853545E-4</v>
      </c>
      <c r="U800" s="21">
        <f t="shared" si="166"/>
        <v>-1.5445724749782119E-2</v>
      </c>
      <c r="V800" s="21">
        <f t="shared" si="167"/>
        <v>1.5597984223660655E-2</v>
      </c>
      <c r="Y800" s="36"/>
      <c r="Z800" s="36"/>
    </row>
    <row r="801" spans="1:26" x14ac:dyDescent="0.25">
      <c r="A801" s="12">
        <v>1937.01</v>
      </c>
      <c r="B801" s="13">
        <v>17.59</v>
      </c>
      <c r="C801" s="14">
        <v>0.73</v>
      </c>
      <c r="D801" s="13">
        <v>1.05</v>
      </c>
      <c r="E801" s="13">
        <v>14.1</v>
      </c>
      <c r="F801" s="14">
        <f t="shared" si="171"/>
        <v>1937.0416666666067</v>
      </c>
      <c r="G801" s="15">
        <v>2.68</v>
      </c>
      <c r="H801" s="14">
        <f t="shared" si="168"/>
        <v>380.11865248226957</v>
      </c>
      <c r="I801" s="14">
        <f t="shared" si="169"/>
        <v>15.775248226950358</v>
      </c>
      <c r="J801" s="16">
        <f t="shared" si="172"/>
        <v>12157.847006052125</v>
      </c>
      <c r="K801" s="14">
        <f t="shared" si="173"/>
        <v>22.690425531914897</v>
      </c>
      <c r="L801" s="16">
        <f t="shared" si="170"/>
        <v>725.73845118560155</v>
      </c>
      <c r="M801" s="35">
        <f t="shared" si="162"/>
        <v>21.618741582953518</v>
      </c>
      <c r="N801" s="17"/>
      <c r="O801" s="18">
        <f t="shared" si="163"/>
        <v>28.495637926638668</v>
      </c>
      <c r="P801" s="18"/>
      <c r="Q801" s="37">
        <f t="shared" si="164"/>
        <v>-1.9147817965586775E-3</v>
      </c>
      <c r="R801" s="15">
        <f t="shared" si="174"/>
        <v>1.0031037291014482</v>
      </c>
      <c r="S801" s="15">
        <f t="shared" si="175"/>
        <v>13.771556533237916</v>
      </c>
      <c r="T801" s="21">
        <f t="shared" si="165"/>
        <v>-1.6219133904042948E-3</v>
      </c>
      <c r="U801" s="21">
        <f t="shared" si="166"/>
        <v>-1.4802451668775474E-2</v>
      </c>
      <c r="V801" s="21">
        <f t="shared" si="167"/>
        <v>1.3180538278371179E-2</v>
      </c>
      <c r="Y801" s="36"/>
      <c r="Z801" s="36"/>
    </row>
    <row r="802" spans="1:26" x14ac:dyDescent="0.25">
      <c r="A802" s="12">
        <v>1937.02</v>
      </c>
      <c r="B802" s="13">
        <v>18.11</v>
      </c>
      <c r="C802" s="14">
        <v>0.74</v>
      </c>
      <c r="D802" s="13">
        <v>1.08</v>
      </c>
      <c r="E802" s="13">
        <v>14.1</v>
      </c>
      <c r="F802" s="14">
        <f t="shared" si="171"/>
        <v>1937.12499999994</v>
      </c>
      <c r="G802" s="15">
        <f>G801*11/12+G813*1/12</f>
        <v>2.67</v>
      </c>
      <c r="H802" s="14">
        <f t="shared" si="168"/>
        <v>391.35581560283697</v>
      </c>
      <c r="I802" s="14">
        <f t="shared" si="169"/>
        <v>15.9913475177305</v>
      </c>
      <c r="J802" s="16">
        <f t="shared" si="172"/>
        <v>12559.88306869304</v>
      </c>
      <c r="K802" s="14">
        <f t="shared" si="173"/>
        <v>23.338723404255326</v>
      </c>
      <c r="L802" s="16">
        <f t="shared" si="170"/>
        <v>749.01566616170533</v>
      </c>
      <c r="M802" s="35">
        <f t="shared" si="162"/>
        <v>22.244221552805161</v>
      </c>
      <c r="N802" s="17"/>
      <c r="O802" s="18">
        <f t="shared" si="163"/>
        <v>29.256928436697716</v>
      </c>
      <c r="P802" s="18"/>
      <c r="Q802" s="37">
        <f t="shared" si="164"/>
        <v>-2.5544665829974958E-3</v>
      </c>
      <c r="R802" s="15">
        <f t="shared" si="174"/>
        <v>1.0030958111779831</v>
      </c>
      <c r="S802" s="15">
        <f t="shared" si="175"/>
        <v>13.814299714022365</v>
      </c>
      <c r="T802" s="21">
        <f t="shared" si="165"/>
        <v>-6.933345052345663E-4</v>
      </c>
      <c r="U802" s="21">
        <f t="shared" si="166"/>
        <v>-1.5061434916469607E-2</v>
      </c>
      <c r="V802" s="21">
        <f t="shared" si="167"/>
        <v>1.4368100411235041E-2</v>
      </c>
      <c r="Y802" s="36"/>
      <c r="Z802" s="36"/>
    </row>
    <row r="803" spans="1:26" x14ac:dyDescent="0.25">
      <c r="A803" s="12">
        <v>1937.03</v>
      </c>
      <c r="B803" s="13">
        <v>18.09</v>
      </c>
      <c r="C803" s="14">
        <v>0.75</v>
      </c>
      <c r="D803" s="13">
        <v>1.1100000000000001</v>
      </c>
      <c r="E803" s="13">
        <v>14.2</v>
      </c>
      <c r="F803" s="14">
        <f t="shared" si="171"/>
        <v>1937.2083333332732</v>
      </c>
      <c r="G803" s="15">
        <f>G801*10/12+G813*2/12</f>
        <v>2.66</v>
      </c>
      <c r="H803" s="14">
        <f t="shared" si="168"/>
        <v>388.17063380281701</v>
      </c>
      <c r="I803" s="14">
        <f t="shared" si="169"/>
        <v>16.093309859154932</v>
      </c>
      <c r="J803" s="16">
        <f t="shared" si="172"/>
        <v>12500.700769953379</v>
      </c>
      <c r="K803" s="14">
        <f t="shared" si="173"/>
        <v>23.818098591549305</v>
      </c>
      <c r="L803" s="16">
        <f t="shared" si="170"/>
        <v>767.04134077657557</v>
      </c>
      <c r="M803" s="35">
        <f t="shared" si="162"/>
        <v>22.042197016050579</v>
      </c>
      <c r="N803" s="17"/>
      <c r="O803" s="18">
        <f t="shared" si="163"/>
        <v>28.928361986280802</v>
      </c>
      <c r="P803" s="18"/>
      <c r="Q803" s="37">
        <f t="shared" si="164"/>
        <v>-7.8524098742354526E-4</v>
      </c>
      <c r="R803" s="15">
        <f t="shared" si="174"/>
        <v>1.0030878935270666</v>
      </c>
      <c r="S803" s="15">
        <f t="shared" si="175"/>
        <v>13.759481204412108</v>
      </c>
      <c r="T803" s="21">
        <f t="shared" si="165"/>
        <v>-5.7877751376484987E-3</v>
      </c>
      <c r="U803" s="21">
        <f t="shared" si="166"/>
        <v>-1.6436775195656006E-2</v>
      </c>
      <c r="V803" s="21">
        <f t="shared" si="167"/>
        <v>1.0649000058007507E-2</v>
      </c>
      <c r="Y803" s="36"/>
      <c r="Z803" s="36"/>
    </row>
    <row r="804" spans="1:26" x14ac:dyDescent="0.25">
      <c r="A804" s="12">
        <v>1937.04</v>
      </c>
      <c r="B804" s="13">
        <v>17.010000000000002</v>
      </c>
      <c r="C804" s="14">
        <v>0.78</v>
      </c>
      <c r="D804" s="13">
        <v>1.1299999999999999</v>
      </c>
      <c r="E804" s="13">
        <v>14.3</v>
      </c>
      <c r="F804" s="14">
        <f t="shared" si="171"/>
        <v>1937.2916666666065</v>
      </c>
      <c r="G804" s="15">
        <f>G801*9/12+G813*3/12</f>
        <v>2.6500000000000004</v>
      </c>
      <c r="H804" s="14">
        <f t="shared" si="168"/>
        <v>362.44384615384621</v>
      </c>
      <c r="I804" s="14">
        <f t="shared" si="169"/>
        <v>16.620000000000005</v>
      </c>
      <c r="J804" s="16">
        <f t="shared" si="172"/>
        <v>11716.794474352193</v>
      </c>
      <c r="K804" s="14">
        <f t="shared" si="173"/>
        <v>24.07769230769231</v>
      </c>
      <c r="L804" s="16">
        <f t="shared" si="170"/>
        <v>778.36435955426089</v>
      </c>
      <c r="M804" s="35">
        <f t="shared" si="162"/>
        <v>20.556579457432864</v>
      </c>
      <c r="N804" s="17"/>
      <c r="O804" s="18">
        <f t="shared" si="163"/>
        <v>26.928946868209671</v>
      </c>
      <c r="P804" s="18"/>
      <c r="Q804" s="37">
        <f t="shared" si="164"/>
        <v>3.2817335242658965E-3</v>
      </c>
      <c r="R804" s="15">
        <f t="shared" si="174"/>
        <v>1.0030799761489029</v>
      </c>
      <c r="S804" s="15">
        <f t="shared" si="175"/>
        <v>13.705451751503347</v>
      </c>
      <c r="T804" s="21">
        <f t="shared" si="165"/>
        <v>-2.6710585636944284E-3</v>
      </c>
      <c r="U804" s="21">
        <f t="shared" si="166"/>
        <v>-1.6000686562638533E-2</v>
      </c>
      <c r="V804" s="21">
        <f t="shared" si="167"/>
        <v>1.3329627998944105E-2</v>
      </c>
      <c r="Y804" s="36"/>
      <c r="Z804" s="36"/>
    </row>
    <row r="805" spans="1:26" x14ac:dyDescent="0.25">
      <c r="A805" s="12">
        <v>1937.05</v>
      </c>
      <c r="B805" s="13">
        <v>16.25</v>
      </c>
      <c r="C805" s="14">
        <v>0.81</v>
      </c>
      <c r="D805" s="13">
        <v>1.1499999999999999</v>
      </c>
      <c r="E805" s="13">
        <v>14.4</v>
      </c>
      <c r="F805" s="14">
        <f t="shared" si="171"/>
        <v>1937.3749999999397</v>
      </c>
      <c r="G805" s="15">
        <f>G801*8/12+G813*4/12</f>
        <v>2.64</v>
      </c>
      <c r="H805" s="14">
        <f t="shared" si="168"/>
        <v>343.84548611111114</v>
      </c>
      <c r="I805" s="14">
        <f t="shared" si="169"/>
        <v>17.139375000000001</v>
      </c>
      <c r="J805" s="16">
        <f t="shared" si="172"/>
        <v>11161.733914053657</v>
      </c>
      <c r="K805" s="14">
        <f t="shared" si="173"/>
        <v>24.333680555555556</v>
      </c>
      <c r="L805" s="16">
        <f t="shared" si="170"/>
        <v>789.90732314841262</v>
      </c>
      <c r="M805" s="35">
        <f t="shared" si="162"/>
        <v>19.474174686572102</v>
      </c>
      <c r="N805" s="17"/>
      <c r="O805" s="18">
        <f t="shared" si="163"/>
        <v>25.472602466914193</v>
      </c>
      <c r="P805" s="18"/>
      <c r="Q805" s="37">
        <f t="shared" si="164"/>
        <v>6.2037965103382206E-3</v>
      </c>
      <c r="R805" s="15">
        <f t="shared" si="174"/>
        <v>1.0030720590436968</v>
      </c>
      <c r="S805" s="15">
        <f t="shared" si="175"/>
        <v>13.652194325618973</v>
      </c>
      <c r="T805" s="21">
        <f t="shared" si="165"/>
        <v>8.1499102665261169E-4</v>
      </c>
      <c r="U805" s="21">
        <f t="shared" si="166"/>
        <v>-1.5567038605830974E-2</v>
      </c>
      <c r="V805" s="21">
        <f t="shared" si="167"/>
        <v>1.6382029632483586E-2</v>
      </c>
      <c r="Y805" s="36"/>
      <c r="Z805" s="36"/>
    </row>
    <row r="806" spans="1:26" x14ac:dyDescent="0.25">
      <c r="A806" s="12">
        <v>1937.06</v>
      </c>
      <c r="B806" s="13">
        <v>15.64</v>
      </c>
      <c r="C806" s="14">
        <v>0.84</v>
      </c>
      <c r="D806" s="13">
        <v>1.17</v>
      </c>
      <c r="E806" s="13">
        <v>14.4</v>
      </c>
      <c r="F806" s="14">
        <f t="shared" si="171"/>
        <v>1937.458333333273</v>
      </c>
      <c r="G806" s="15">
        <f>G801*7/12+G813*5/12</f>
        <v>2.63</v>
      </c>
      <c r="H806" s="14">
        <f t="shared" si="168"/>
        <v>330.93805555555559</v>
      </c>
      <c r="I806" s="14">
        <f t="shared" si="169"/>
        <v>17.77416666666667</v>
      </c>
      <c r="J806" s="16">
        <f t="shared" si="172"/>
        <v>10790.82091014049</v>
      </c>
      <c r="K806" s="14">
        <f t="shared" si="173"/>
        <v>24.756875000000001</v>
      </c>
      <c r="L806" s="16">
        <f t="shared" si="170"/>
        <v>807.24171770232567</v>
      </c>
      <c r="M806" s="35">
        <f t="shared" si="162"/>
        <v>18.711659960364965</v>
      </c>
      <c r="N806" s="17"/>
      <c r="O806" s="18">
        <f t="shared" si="163"/>
        <v>24.44656349720486</v>
      </c>
      <c r="P806" s="18"/>
      <c r="Q806" s="37">
        <f t="shared" si="164"/>
        <v>7.2755469322765207E-3</v>
      </c>
      <c r="R806" s="15">
        <f t="shared" si="174"/>
        <v>1.0030641422116537</v>
      </c>
      <c r="S806" s="15">
        <f t="shared" si="175"/>
        <v>13.694134672663296</v>
      </c>
      <c r="T806" s="21">
        <f t="shared" si="165"/>
        <v>7.620720744647258E-3</v>
      </c>
      <c r="U806" s="21">
        <f t="shared" si="166"/>
        <v>-1.6265375639800128E-2</v>
      </c>
      <c r="V806" s="21">
        <f t="shared" si="167"/>
        <v>2.3886096384447386E-2</v>
      </c>
      <c r="Y806" s="36"/>
      <c r="Z806" s="36"/>
    </row>
    <row r="807" spans="1:26" x14ac:dyDescent="0.25">
      <c r="A807" s="12">
        <v>1937.07</v>
      </c>
      <c r="B807" s="13">
        <v>16.57</v>
      </c>
      <c r="C807" s="14">
        <v>0.81666700000000003</v>
      </c>
      <c r="D807" s="13">
        <v>1.1866699999999999</v>
      </c>
      <c r="E807" s="13">
        <v>14.5</v>
      </c>
      <c r="F807" s="14">
        <f t="shared" si="171"/>
        <v>1937.5416666666063</v>
      </c>
      <c r="G807" s="15">
        <f>G801*6/12+G813*6/12</f>
        <v>2.62</v>
      </c>
      <c r="H807" s="14">
        <f t="shared" si="168"/>
        <v>348.19855172413799</v>
      </c>
      <c r="I807" s="14">
        <f t="shared" si="169"/>
        <v>17.161271372413797</v>
      </c>
      <c r="J807" s="16">
        <f t="shared" si="172"/>
        <v>11400.261065945269</v>
      </c>
      <c r="K807" s="14">
        <f t="shared" si="173"/>
        <v>24.936437862068967</v>
      </c>
      <c r="L807" s="16">
        <f t="shared" si="170"/>
        <v>816.43619789530919</v>
      </c>
      <c r="M807" s="35">
        <f t="shared" si="162"/>
        <v>19.646723279607635</v>
      </c>
      <c r="N807" s="17"/>
      <c r="O807" s="18">
        <f t="shared" si="163"/>
        <v>25.628756089453567</v>
      </c>
      <c r="P807" s="18"/>
      <c r="Q807" s="37">
        <f t="shared" si="164"/>
        <v>7.1982377826599123E-3</v>
      </c>
      <c r="R807" s="15">
        <f t="shared" si="174"/>
        <v>1.0030562256529789</v>
      </c>
      <c r="S807" s="15">
        <f t="shared" si="175"/>
        <v>13.641363756015766</v>
      </c>
      <c r="T807" s="21">
        <f t="shared" si="165"/>
        <v>7.7067329721860478E-3</v>
      </c>
      <c r="U807" s="21">
        <f t="shared" si="166"/>
        <v>-1.6722484634776547E-2</v>
      </c>
      <c r="V807" s="21">
        <f t="shared" si="167"/>
        <v>2.4429217606962594E-2</v>
      </c>
      <c r="Y807" s="36"/>
      <c r="Z807" s="36"/>
    </row>
    <row r="808" spans="1:26" x14ac:dyDescent="0.25">
      <c r="A808" s="12">
        <v>1937.08</v>
      </c>
      <c r="B808" s="13">
        <v>16.739999999999998</v>
      </c>
      <c r="C808" s="14">
        <v>0.79333299999999995</v>
      </c>
      <c r="D808" s="13">
        <v>1.20333</v>
      </c>
      <c r="E808" s="13">
        <v>14.5</v>
      </c>
      <c r="F808" s="14">
        <f t="shared" si="171"/>
        <v>1937.6249999999395</v>
      </c>
      <c r="G808" s="15">
        <f>G801*5/12+G813*7/12</f>
        <v>2.6100000000000003</v>
      </c>
      <c r="H808" s="14">
        <f t="shared" si="168"/>
        <v>351.77089655172415</v>
      </c>
      <c r="I808" s="14">
        <f t="shared" si="169"/>
        <v>16.670935524137931</v>
      </c>
      <c r="J808" s="16">
        <f t="shared" si="172"/>
        <v>11562.706931398689</v>
      </c>
      <c r="K808" s="14">
        <f t="shared" si="173"/>
        <v>25.286527655172417</v>
      </c>
      <c r="L808" s="16">
        <f t="shared" si="170"/>
        <v>831.16798875507686</v>
      </c>
      <c r="M808" s="35">
        <f t="shared" si="162"/>
        <v>19.806982577380968</v>
      </c>
      <c r="N808" s="17"/>
      <c r="O808" s="18">
        <f t="shared" si="163"/>
        <v>25.793551964451101</v>
      </c>
      <c r="P808" s="18"/>
      <c r="Q808" s="37">
        <f t="shared" si="164"/>
        <v>7.4561422622180656E-3</v>
      </c>
      <c r="R808" s="15">
        <f t="shared" si="174"/>
        <v>1.0030483093678773</v>
      </c>
      <c r="S808" s="15">
        <f t="shared" si="175"/>
        <v>13.683054841868518</v>
      </c>
      <c r="T808" s="21">
        <f t="shared" si="165"/>
        <v>3.359865816855212E-3</v>
      </c>
      <c r="U808" s="21">
        <f t="shared" si="166"/>
        <v>-1.8286541991184957E-2</v>
      </c>
      <c r="V808" s="21">
        <f t="shared" si="167"/>
        <v>2.1646407808040169E-2</v>
      </c>
      <c r="Y808" s="36"/>
      <c r="Z808" s="36"/>
    </row>
    <row r="809" spans="1:26" x14ac:dyDescent="0.25">
      <c r="A809" s="12">
        <v>1937.09</v>
      </c>
      <c r="B809" s="13">
        <v>14.37</v>
      </c>
      <c r="C809" s="14">
        <v>0.77</v>
      </c>
      <c r="D809" s="13">
        <v>1.22</v>
      </c>
      <c r="E809" s="13">
        <v>14.6</v>
      </c>
      <c r="F809" s="14">
        <f t="shared" si="171"/>
        <v>1937.7083333332728</v>
      </c>
      <c r="G809" s="15">
        <f>G801*4/12+G813*8/12</f>
        <v>2.6</v>
      </c>
      <c r="H809" s="14">
        <f t="shared" si="168"/>
        <v>299.89993150684938</v>
      </c>
      <c r="I809" s="14">
        <f t="shared" si="169"/>
        <v>16.069794520547948</v>
      </c>
      <c r="J809" s="16">
        <f t="shared" si="172"/>
        <v>9901.7265061195558</v>
      </c>
      <c r="K809" s="14">
        <f t="shared" si="173"/>
        <v>25.461232876712334</v>
      </c>
      <c r="L809" s="16">
        <f t="shared" si="170"/>
        <v>840.64762264898104</v>
      </c>
      <c r="M809" s="35">
        <f t="shared" si="162"/>
        <v>16.847882862705813</v>
      </c>
      <c r="N809" s="17"/>
      <c r="O809" s="18">
        <f t="shared" si="163"/>
        <v>21.913400533669698</v>
      </c>
      <c r="P809" s="18"/>
      <c r="Q809" s="37">
        <f t="shared" si="164"/>
        <v>1.65292955135799E-2</v>
      </c>
      <c r="R809" s="15">
        <f t="shared" si="174"/>
        <v>1.0030403933565546</v>
      </c>
      <c r="S809" s="15">
        <f t="shared" si="175"/>
        <v>13.630759786219205</v>
      </c>
      <c r="T809" s="21">
        <f t="shared" si="165"/>
        <v>1.4584059864123589E-2</v>
      </c>
      <c r="U809" s="21">
        <f t="shared" si="166"/>
        <v>-2.0010888104683655E-2</v>
      </c>
      <c r="V809" s="21">
        <f t="shared" si="167"/>
        <v>3.4594947968807244E-2</v>
      </c>
      <c r="Y809" s="36"/>
      <c r="Z809" s="36"/>
    </row>
    <row r="810" spans="1:26" x14ac:dyDescent="0.25">
      <c r="A810" s="12">
        <v>1937.1</v>
      </c>
      <c r="B810" s="13">
        <v>12.28</v>
      </c>
      <c r="C810" s="14">
        <v>0.78</v>
      </c>
      <c r="D810" s="13">
        <v>1.19</v>
      </c>
      <c r="E810" s="13">
        <v>14.6</v>
      </c>
      <c r="F810" s="14">
        <f t="shared" si="171"/>
        <v>1937.791666666606</v>
      </c>
      <c r="G810" s="15">
        <f>G801*3/12+G813*9/12</f>
        <v>2.59</v>
      </c>
      <c r="H810" s="14">
        <f t="shared" si="168"/>
        <v>256.28191780821919</v>
      </c>
      <c r="I810" s="14">
        <f t="shared" si="169"/>
        <v>16.278493150684934</v>
      </c>
      <c r="J810" s="16">
        <f t="shared" si="172"/>
        <v>8506.3892636079254</v>
      </c>
      <c r="K810" s="14">
        <f t="shared" si="173"/>
        <v>24.835136986301372</v>
      </c>
      <c r="L810" s="16">
        <f t="shared" si="170"/>
        <v>824.31622342780383</v>
      </c>
      <c r="M810" s="35">
        <f t="shared" si="162"/>
        <v>14.361659574753359</v>
      </c>
      <c r="N810" s="17"/>
      <c r="O810" s="18">
        <f t="shared" si="163"/>
        <v>18.672774871583666</v>
      </c>
      <c r="P810" s="18"/>
      <c r="Q810" s="37">
        <f t="shared" si="164"/>
        <v>2.6337983197570587E-2</v>
      </c>
      <c r="R810" s="15">
        <f t="shared" si="174"/>
        <v>1.0030324776192163</v>
      </c>
      <c r="S810" s="15">
        <f t="shared" si="175"/>
        <v>13.672202657718017</v>
      </c>
      <c r="T810" s="21">
        <f t="shared" si="165"/>
        <v>3.3197872148313268E-2</v>
      </c>
      <c r="U810" s="21">
        <f t="shared" si="166"/>
        <v>-2.0251145661065006E-2</v>
      </c>
      <c r="V810" s="21">
        <f t="shared" si="167"/>
        <v>5.3449017809378274E-2</v>
      </c>
      <c r="Y810" s="36"/>
      <c r="Z810" s="36"/>
    </row>
    <row r="811" spans="1:26" x14ac:dyDescent="0.25">
      <c r="A811" s="12">
        <v>1937.11</v>
      </c>
      <c r="B811" s="13">
        <v>11.2</v>
      </c>
      <c r="C811" s="14">
        <v>0.79</v>
      </c>
      <c r="D811" s="13">
        <v>1.1599999999999999</v>
      </c>
      <c r="E811" s="13">
        <v>14.5</v>
      </c>
      <c r="F811" s="14">
        <f t="shared" si="171"/>
        <v>1937.8749999999393</v>
      </c>
      <c r="G811" s="15">
        <f>G801*2/12+G813*10/12</f>
        <v>2.58</v>
      </c>
      <c r="H811" s="14">
        <f t="shared" si="168"/>
        <v>235.35448275862072</v>
      </c>
      <c r="I811" s="14">
        <f t="shared" si="169"/>
        <v>16.600896551724141</v>
      </c>
      <c r="J811" s="16">
        <f t="shared" si="172"/>
        <v>7857.6930821017586</v>
      </c>
      <c r="K811" s="14">
        <f t="shared" si="173"/>
        <v>24.376000000000005</v>
      </c>
      <c r="L811" s="16">
        <f t="shared" si="170"/>
        <v>813.83249778911079</v>
      </c>
      <c r="M811" s="35">
        <f t="shared" si="162"/>
        <v>13.15811916648607</v>
      </c>
      <c r="N811" s="17"/>
      <c r="O811" s="18">
        <f t="shared" si="163"/>
        <v>17.11371804346069</v>
      </c>
      <c r="P811" s="18"/>
      <c r="Q811" s="37">
        <f t="shared" si="164"/>
        <v>3.2697868622299398E-2</v>
      </c>
      <c r="R811" s="15">
        <f t="shared" si="174"/>
        <v>1.0030245621560687</v>
      </c>
      <c r="S811" s="15">
        <f t="shared" si="175"/>
        <v>13.808240294602131</v>
      </c>
      <c r="T811" s="21">
        <f t="shared" si="165"/>
        <v>4.0221589119463719E-2</v>
      </c>
      <c r="U811" s="21">
        <f t="shared" si="166"/>
        <v>-2.1586717669969002E-2</v>
      </c>
      <c r="V811" s="21">
        <f t="shared" si="167"/>
        <v>6.1808306789432721E-2</v>
      </c>
      <c r="Y811" s="36"/>
      <c r="Z811" s="36"/>
    </row>
    <row r="812" spans="1:26" x14ac:dyDescent="0.25">
      <c r="A812" s="12">
        <v>1937.12</v>
      </c>
      <c r="B812" s="13">
        <v>11.02</v>
      </c>
      <c r="C812" s="14">
        <v>0.8</v>
      </c>
      <c r="D812" s="13">
        <v>1.1299999999999999</v>
      </c>
      <c r="E812" s="13">
        <v>14.4</v>
      </c>
      <c r="F812" s="14">
        <f t="shared" si="171"/>
        <v>1937.9583333332725</v>
      </c>
      <c r="G812" s="15">
        <f>G801*1/12+G813*11/12</f>
        <v>2.57</v>
      </c>
      <c r="H812" s="14">
        <f t="shared" si="168"/>
        <v>233.18013888888891</v>
      </c>
      <c r="I812" s="14">
        <f t="shared" si="169"/>
        <v>16.927777777777781</v>
      </c>
      <c r="J812" s="16">
        <f t="shared" si="172"/>
        <v>7832.19585545886</v>
      </c>
      <c r="K812" s="14">
        <f t="shared" si="173"/>
        <v>23.910486111111112</v>
      </c>
      <c r="L812" s="16">
        <f t="shared" si="170"/>
        <v>803.11990169405726</v>
      </c>
      <c r="M812" s="35">
        <f t="shared" si="162"/>
        <v>13.008483033706138</v>
      </c>
      <c r="N812" s="17"/>
      <c r="O812" s="18">
        <f t="shared" si="163"/>
        <v>16.928806001197067</v>
      </c>
      <c r="P812" s="18"/>
      <c r="Q812" s="37">
        <f t="shared" si="164"/>
        <v>3.2992381382444008E-2</v>
      </c>
      <c r="R812" s="15">
        <f t="shared" si="174"/>
        <v>1.0030166469673172</v>
      </c>
      <c r="S812" s="15">
        <f t="shared" si="175"/>
        <v>13.946184760192136</v>
      </c>
      <c r="T812" s="21">
        <f t="shared" si="165"/>
        <v>3.8055128799596494E-2</v>
      </c>
      <c r="U812" s="21">
        <f t="shared" si="166"/>
        <v>-2.3759462054063318E-2</v>
      </c>
      <c r="V812" s="21">
        <f t="shared" si="167"/>
        <v>6.1814590853659812E-2</v>
      </c>
      <c r="Y812" s="36"/>
      <c r="Z812" s="36"/>
    </row>
    <row r="813" spans="1:26" x14ac:dyDescent="0.25">
      <c r="A813" s="12">
        <v>1938.01</v>
      </c>
      <c r="B813" s="13">
        <v>11.31</v>
      </c>
      <c r="C813" s="14">
        <v>0.79333299999999995</v>
      </c>
      <c r="D813" s="13">
        <v>1.07667</v>
      </c>
      <c r="E813" s="13">
        <v>14.2</v>
      </c>
      <c r="F813" s="14">
        <f t="shared" si="171"/>
        <v>1938.0416666666058</v>
      </c>
      <c r="G813" s="15">
        <v>2.56</v>
      </c>
      <c r="H813" s="14">
        <f t="shared" si="168"/>
        <v>242.68711267605639</v>
      </c>
      <c r="I813" s="14">
        <f t="shared" si="169"/>
        <v>17.023138387323947</v>
      </c>
      <c r="J813" s="16">
        <f t="shared" si="172"/>
        <v>8199.1704782915222</v>
      </c>
      <c r="K813" s="14">
        <f t="shared" si="173"/>
        <v>23.102911901408458</v>
      </c>
      <c r="L813" s="16">
        <f t="shared" si="170"/>
        <v>780.53058168542293</v>
      </c>
      <c r="M813" s="35">
        <f t="shared" si="162"/>
        <v>13.511461918562418</v>
      </c>
      <c r="N813" s="17"/>
      <c r="O813" s="18">
        <f t="shared" si="163"/>
        <v>17.59120204742214</v>
      </c>
      <c r="P813" s="18"/>
      <c r="Q813" s="37">
        <f t="shared" si="164"/>
        <v>2.8858466812653624E-2</v>
      </c>
      <c r="R813" s="15">
        <f t="shared" si="174"/>
        <v>1.0035927963643612</v>
      </c>
      <c r="S813" s="15">
        <f t="shared" si="175"/>
        <v>14.185273158917358</v>
      </c>
      <c r="T813" s="21">
        <f t="shared" si="165"/>
        <v>3.1103047120272009E-2</v>
      </c>
      <c r="U813" s="21">
        <f t="shared" si="166"/>
        <v>-2.6597243407654902E-2</v>
      </c>
      <c r="V813" s="21">
        <f t="shared" si="167"/>
        <v>5.7700290527926912E-2</v>
      </c>
      <c r="Y813" s="36"/>
      <c r="Z813" s="36"/>
    </row>
    <row r="814" spans="1:26" x14ac:dyDescent="0.25">
      <c r="A814" s="12">
        <v>1938.02</v>
      </c>
      <c r="B814" s="13">
        <v>11.04</v>
      </c>
      <c r="C814" s="14">
        <v>0.78666700000000001</v>
      </c>
      <c r="D814" s="13">
        <v>1.0233300000000001</v>
      </c>
      <c r="E814" s="13">
        <v>14.1</v>
      </c>
      <c r="F814" s="14">
        <f t="shared" si="171"/>
        <v>1938.1249999999391</v>
      </c>
      <c r="G814" s="15">
        <f>G813*11/12+G825*1/12</f>
        <v>2.5433333333333334</v>
      </c>
      <c r="H814" s="14">
        <f t="shared" si="168"/>
        <v>238.57361702127662</v>
      </c>
      <c r="I814" s="14">
        <f t="shared" si="169"/>
        <v>16.999818078014187</v>
      </c>
      <c r="J814" s="16">
        <f t="shared" si="172"/>
        <v>8108.0577501318094</v>
      </c>
      <c r="K814" s="14">
        <f t="shared" si="173"/>
        <v>22.114088723404258</v>
      </c>
      <c r="L814" s="16">
        <f t="shared" si="170"/>
        <v>751.55966824659276</v>
      </c>
      <c r="M814" s="35">
        <f t="shared" si="162"/>
        <v>13.263076236460872</v>
      </c>
      <c r="N814" s="17"/>
      <c r="O814" s="18">
        <f t="shared" si="163"/>
        <v>17.278131157697953</v>
      </c>
      <c r="P814" s="18"/>
      <c r="Q814" s="37">
        <f t="shared" si="164"/>
        <v>3.085845814178087E-2</v>
      </c>
      <c r="R814" s="15">
        <f t="shared" si="174"/>
        <v>1.0035800712783167</v>
      </c>
      <c r="S814" s="15">
        <f t="shared" si="175"/>
        <v>14.337204183393803</v>
      </c>
      <c r="T814" s="21">
        <f t="shared" si="165"/>
        <v>2.844246273098916E-2</v>
      </c>
      <c r="U814" s="21">
        <f t="shared" si="166"/>
        <v>-2.6518995026350467E-2</v>
      </c>
      <c r="V814" s="21">
        <f t="shared" si="167"/>
        <v>5.4961457757339627E-2</v>
      </c>
      <c r="Y814" s="36"/>
      <c r="Z814" s="36"/>
    </row>
    <row r="815" spans="1:26" x14ac:dyDescent="0.25">
      <c r="A815" s="12">
        <v>1938.03</v>
      </c>
      <c r="B815" s="13">
        <v>10.31</v>
      </c>
      <c r="C815" s="14">
        <v>0.78</v>
      </c>
      <c r="D815" s="13">
        <v>0.97</v>
      </c>
      <c r="E815" s="13">
        <v>14.1</v>
      </c>
      <c r="F815" s="14">
        <f t="shared" si="171"/>
        <v>1938.2083333332723</v>
      </c>
      <c r="G815" s="15">
        <f>G813*10/12+G825*2/12</f>
        <v>2.5266666666666664</v>
      </c>
      <c r="H815" s="14">
        <f t="shared" si="168"/>
        <v>222.79836879432631</v>
      </c>
      <c r="I815" s="14">
        <f t="shared" si="169"/>
        <v>16.855744680851068</v>
      </c>
      <c r="J815" s="16">
        <f t="shared" si="172"/>
        <v>7619.6647787697048</v>
      </c>
      <c r="K815" s="14">
        <f t="shared" si="173"/>
        <v>20.961631205673761</v>
      </c>
      <c r="L815" s="16">
        <f t="shared" si="170"/>
        <v>716.88407714904099</v>
      </c>
      <c r="M815" s="35">
        <f t="shared" si="162"/>
        <v>12.377286234697692</v>
      </c>
      <c r="N815" s="17"/>
      <c r="O815" s="18">
        <f t="shared" si="163"/>
        <v>16.140609995378348</v>
      </c>
      <c r="P815" s="18"/>
      <c r="Q815" s="37">
        <f t="shared" si="164"/>
        <v>3.6420989784192059E-2</v>
      </c>
      <c r="R815" s="15">
        <f t="shared" si="174"/>
        <v>1.0035673474667679</v>
      </c>
      <c r="S815" s="15">
        <f t="shared" si="175"/>
        <v>14.388532396302134</v>
      </c>
      <c r="T815" s="21">
        <f t="shared" si="165"/>
        <v>3.7264658511913407E-2</v>
      </c>
      <c r="U815" s="21">
        <f t="shared" si="166"/>
        <v>-2.61621543400955E-2</v>
      </c>
      <c r="V815" s="21">
        <f t="shared" si="167"/>
        <v>6.3426812852008907E-2</v>
      </c>
      <c r="Y815" s="36"/>
      <c r="Z815" s="36"/>
    </row>
    <row r="816" spans="1:26" x14ac:dyDescent="0.25">
      <c r="A816" s="12">
        <v>1938.04</v>
      </c>
      <c r="B816" s="13">
        <v>9.89</v>
      </c>
      <c r="C816" s="14">
        <v>0.76666699999999999</v>
      </c>
      <c r="D816" s="13">
        <v>0.90333300000000005</v>
      </c>
      <c r="E816" s="13">
        <v>14.2</v>
      </c>
      <c r="F816" s="14">
        <f t="shared" si="171"/>
        <v>1938.2916666666056</v>
      </c>
      <c r="G816" s="15">
        <f>G813*9/12+G825*3/12</f>
        <v>2.5099999999999998</v>
      </c>
      <c r="H816" s="14">
        <f t="shared" si="168"/>
        <v>212.21711267605639</v>
      </c>
      <c r="I816" s="14">
        <f t="shared" si="169"/>
        <v>16.450946119718314</v>
      </c>
      <c r="J816" s="16">
        <f t="shared" si="172"/>
        <v>7304.6726461425869</v>
      </c>
      <c r="K816" s="14">
        <f t="shared" si="173"/>
        <v>19.383490500000008</v>
      </c>
      <c r="L816" s="16">
        <f t="shared" si="170"/>
        <v>667.19432309989111</v>
      </c>
      <c r="M816" s="35">
        <f t="shared" si="162"/>
        <v>11.789517720684188</v>
      </c>
      <c r="N816" s="17"/>
      <c r="O816" s="18">
        <f t="shared" si="163"/>
        <v>15.393610143198437</v>
      </c>
      <c r="P816" s="18"/>
      <c r="Q816" s="37">
        <f t="shared" si="164"/>
        <v>4.1309073176831607E-2</v>
      </c>
      <c r="R816" s="15">
        <f t="shared" si="174"/>
        <v>1.0035546249313114</v>
      </c>
      <c r="S816" s="15">
        <f t="shared" si="175"/>
        <v>14.338172126876191</v>
      </c>
      <c r="T816" s="21">
        <f t="shared" si="165"/>
        <v>4.8104893599344223E-2</v>
      </c>
      <c r="U816" s="21">
        <f t="shared" si="166"/>
        <v>-2.7181975581121565E-2</v>
      </c>
      <c r="V816" s="21">
        <f t="shared" si="167"/>
        <v>7.5286869180465787E-2</v>
      </c>
      <c r="Y816" s="36"/>
      <c r="Z816" s="36"/>
    </row>
    <row r="817" spans="1:26" x14ac:dyDescent="0.25">
      <c r="A817" s="12">
        <v>1938.05</v>
      </c>
      <c r="B817" s="13">
        <v>9.98</v>
      </c>
      <c r="C817" s="14">
        <v>0.75333300000000003</v>
      </c>
      <c r="D817" s="13">
        <v>0.83666700000000005</v>
      </c>
      <c r="E817" s="13">
        <v>14.1</v>
      </c>
      <c r="F817" s="14">
        <f t="shared" si="171"/>
        <v>1938.3749999999388</v>
      </c>
      <c r="G817" s="15">
        <f>G813*8/12+G825*4/12</f>
        <v>2.4933333333333332</v>
      </c>
      <c r="H817" s="14">
        <f t="shared" si="168"/>
        <v>215.6670921985816</v>
      </c>
      <c r="I817" s="14">
        <f t="shared" si="169"/>
        <v>16.279472702127663</v>
      </c>
      <c r="J817" s="16">
        <f t="shared" si="172"/>
        <v>7470.1195109921509</v>
      </c>
      <c r="K817" s="14">
        <f t="shared" si="173"/>
        <v>18.080314531914897</v>
      </c>
      <c r="L817" s="16">
        <f t="shared" si="170"/>
        <v>626.25275359752209</v>
      </c>
      <c r="M817" s="35">
        <f t="shared" si="162"/>
        <v>11.992275930545699</v>
      </c>
      <c r="N817" s="17"/>
      <c r="O817" s="18">
        <f t="shared" si="163"/>
        <v>15.677821270315912</v>
      </c>
      <c r="P817" s="18"/>
      <c r="Q817" s="37">
        <f t="shared" si="164"/>
        <v>3.8776390744273137E-2</v>
      </c>
      <c r="R817" s="15">
        <f t="shared" si="174"/>
        <v>1.0035419036735465</v>
      </c>
      <c r="S817" s="15">
        <f t="shared" si="175"/>
        <v>14.491189581845889</v>
      </c>
      <c r="T817" s="21">
        <f t="shared" si="165"/>
        <v>5.0764082631583385E-2</v>
      </c>
      <c r="U817" s="21">
        <f t="shared" si="166"/>
        <v>-2.8334194709689453E-2</v>
      </c>
      <c r="V817" s="21">
        <f t="shared" si="167"/>
        <v>7.9098277341272838E-2</v>
      </c>
      <c r="Y817" s="36"/>
      <c r="Z817" s="36"/>
    </row>
    <row r="818" spans="1:26" x14ac:dyDescent="0.25">
      <c r="A818" s="12">
        <v>1938.06</v>
      </c>
      <c r="B818" s="13">
        <v>10.210000000000001</v>
      </c>
      <c r="C818" s="14">
        <v>0.74</v>
      </c>
      <c r="D818" s="13">
        <v>0.77</v>
      </c>
      <c r="E818" s="13">
        <v>14.1</v>
      </c>
      <c r="F818" s="14">
        <f t="shared" si="171"/>
        <v>1938.4583333332721</v>
      </c>
      <c r="G818" s="15">
        <f>G813*7/12+G825*5/12</f>
        <v>2.4766666666666666</v>
      </c>
      <c r="H818" s="14">
        <f t="shared" si="168"/>
        <v>220.63737588652486</v>
      </c>
      <c r="I818" s="14">
        <f t="shared" si="169"/>
        <v>15.9913475177305</v>
      </c>
      <c r="J818" s="16">
        <f t="shared" si="172"/>
        <v>7688.4346269613607</v>
      </c>
      <c r="K818" s="14">
        <f t="shared" si="173"/>
        <v>16.639645390070925</v>
      </c>
      <c r="L818" s="16">
        <f t="shared" si="170"/>
        <v>579.83297382568526</v>
      </c>
      <c r="M818" s="35">
        <f t="shared" si="162"/>
        <v>12.288966307788135</v>
      </c>
      <c r="N818" s="17"/>
      <c r="O818" s="18">
        <f t="shared" si="163"/>
        <v>16.083606052598878</v>
      </c>
      <c r="P818" s="18"/>
      <c r="Q818" s="37">
        <f t="shared" si="164"/>
        <v>3.7501644440433114E-2</v>
      </c>
      <c r="R818" s="15">
        <f t="shared" si="174"/>
        <v>1.0035291836950739</v>
      </c>
      <c r="S818" s="15">
        <f t="shared" si="175"/>
        <v>14.542515979459887</v>
      </c>
      <c r="T818" s="21">
        <f t="shared" si="165"/>
        <v>5.1574684693842077E-2</v>
      </c>
      <c r="U818" s="21">
        <f t="shared" si="166"/>
        <v>-2.9200565630217001E-2</v>
      </c>
      <c r="V818" s="21">
        <f t="shared" si="167"/>
        <v>8.0775250324059078E-2</v>
      </c>
      <c r="Y818" s="36"/>
      <c r="Z818" s="36"/>
    </row>
    <row r="819" spans="1:26" x14ac:dyDescent="0.25">
      <c r="A819" s="12">
        <v>1938.07</v>
      </c>
      <c r="B819" s="13">
        <v>12.24</v>
      </c>
      <c r="C819" s="14">
        <v>0.71333299999999999</v>
      </c>
      <c r="D819" s="13">
        <v>0.72</v>
      </c>
      <c r="E819" s="13">
        <v>14.1</v>
      </c>
      <c r="F819" s="14">
        <f t="shared" si="171"/>
        <v>1938.5416666666054</v>
      </c>
      <c r="G819" s="15">
        <f>G813*6/12+G825*6/12</f>
        <v>2.46</v>
      </c>
      <c r="H819" s="14">
        <f t="shared" si="168"/>
        <v>264.50553191489365</v>
      </c>
      <c r="I819" s="14">
        <f t="shared" si="169"/>
        <v>15.415075539007095</v>
      </c>
      <c r="J819" s="16">
        <f t="shared" si="172"/>
        <v>9261.8486136617594</v>
      </c>
      <c r="K819" s="14">
        <f t="shared" si="173"/>
        <v>15.559148936170214</v>
      </c>
      <c r="L819" s="16">
        <f t="shared" si="170"/>
        <v>544.81462433304455</v>
      </c>
      <c r="M819" s="35">
        <f t="shared" si="162"/>
        <v>14.770328017492067</v>
      </c>
      <c r="N819" s="17"/>
      <c r="O819" s="18">
        <f t="shared" si="163"/>
        <v>19.332142114203585</v>
      </c>
      <c r="P819" s="18"/>
      <c r="Q819" s="37">
        <f t="shared" si="164"/>
        <v>2.3997805336053363E-2</v>
      </c>
      <c r="R819" s="15">
        <f t="shared" si="174"/>
        <v>1.0035164649974975</v>
      </c>
      <c r="S819" s="15">
        <f t="shared" si="175"/>
        <v>14.593839189739949</v>
      </c>
      <c r="T819" s="21">
        <f t="shared" si="165"/>
        <v>2.8868789327310074E-2</v>
      </c>
      <c r="U819" s="21">
        <f t="shared" si="166"/>
        <v>-3.0457331358398787E-2</v>
      </c>
      <c r="V819" s="21">
        <f t="shared" si="167"/>
        <v>5.9326120685708861E-2</v>
      </c>
      <c r="Y819" s="36"/>
      <c r="Z819" s="36"/>
    </row>
    <row r="820" spans="1:26" x14ac:dyDescent="0.25">
      <c r="A820" s="12">
        <v>1938.08</v>
      </c>
      <c r="B820" s="13">
        <v>12.31</v>
      </c>
      <c r="C820" s="14">
        <v>0.68666700000000003</v>
      </c>
      <c r="D820" s="13">
        <v>0.67</v>
      </c>
      <c r="E820" s="13">
        <v>14.1</v>
      </c>
      <c r="F820" s="14">
        <f t="shared" si="171"/>
        <v>1938.6249999999386</v>
      </c>
      <c r="G820" s="15">
        <f>G813*5/12+G825*7/12</f>
        <v>2.4433333333333334</v>
      </c>
      <c r="H820" s="14">
        <f t="shared" si="168"/>
        <v>266.01822695035469</v>
      </c>
      <c r="I820" s="14">
        <f t="shared" si="169"/>
        <v>14.83882517021277</v>
      </c>
      <c r="J820" s="16">
        <f t="shared" si="172"/>
        <v>9358.1160335791974</v>
      </c>
      <c r="K820" s="14">
        <f t="shared" si="173"/>
        <v>14.478652482269506</v>
      </c>
      <c r="L820" s="16">
        <f t="shared" si="170"/>
        <v>509.33694090154842</v>
      </c>
      <c r="M820" s="35">
        <f t="shared" si="162"/>
        <v>14.903588512604369</v>
      </c>
      <c r="N820" s="17"/>
      <c r="O820" s="18">
        <f t="shared" si="163"/>
        <v>19.50514046526234</v>
      </c>
      <c r="P820" s="18"/>
      <c r="Q820" s="37">
        <f t="shared" si="164"/>
        <v>2.3559102649396813E-2</v>
      </c>
      <c r="R820" s="15">
        <f t="shared" si="174"/>
        <v>1.0035037475824222</v>
      </c>
      <c r="S820" s="15">
        <f t="shared" si="175"/>
        <v>14.645157914429776</v>
      </c>
      <c r="T820" s="21">
        <f t="shared" si="165"/>
        <v>2.4802991904072424E-2</v>
      </c>
      <c r="U820" s="21">
        <f t="shared" si="166"/>
        <v>-3.0909865462287356E-2</v>
      </c>
      <c r="V820" s="21">
        <f t="shared" si="167"/>
        <v>5.571285736635978E-2</v>
      </c>
      <c r="Y820" s="36"/>
      <c r="Z820" s="36"/>
    </row>
    <row r="821" spans="1:26" x14ac:dyDescent="0.25">
      <c r="A821" s="12">
        <v>1938.09</v>
      </c>
      <c r="B821" s="13">
        <v>11.75</v>
      </c>
      <c r="C821" s="14">
        <v>0.66</v>
      </c>
      <c r="D821" s="13">
        <v>0.62</v>
      </c>
      <c r="E821" s="13">
        <v>14.1</v>
      </c>
      <c r="F821" s="14">
        <f t="shared" si="171"/>
        <v>1938.7083333332719</v>
      </c>
      <c r="G821" s="15">
        <f>G813*4/12+G825*8/12</f>
        <v>2.4266666666666667</v>
      </c>
      <c r="H821" s="14">
        <f t="shared" si="168"/>
        <v>253.91666666666669</v>
      </c>
      <c r="I821" s="14">
        <f t="shared" si="169"/>
        <v>14.262553191489364</v>
      </c>
      <c r="J821" s="16">
        <f t="shared" si="172"/>
        <v>8974.2128169295211</v>
      </c>
      <c r="K821" s="14">
        <f t="shared" si="173"/>
        <v>13.398156028368795</v>
      </c>
      <c r="L821" s="16">
        <f t="shared" si="170"/>
        <v>473.53293161670666</v>
      </c>
      <c r="M821" s="35">
        <f t="shared" si="162"/>
        <v>14.282330508639971</v>
      </c>
      <c r="N821" s="17"/>
      <c r="O821" s="18">
        <f t="shared" si="163"/>
        <v>18.692886470097669</v>
      </c>
      <c r="P821" s="18"/>
      <c r="Q821" s="37">
        <f t="shared" si="164"/>
        <v>2.5504494672704103E-2</v>
      </c>
      <c r="R821" s="15">
        <f t="shared" si="174"/>
        <v>1.0034910314514565</v>
      </c>
      <c r="S821" s="15">
        <f t="shared" si="175"/>
        <v>14.696470851066652</v>
      </c>
      <c r="T821" s="21">
        <f t="shared" si="165"/>
        <v>2.8408621378166909E-2</v>
      </c>
      <c r="U821" s="21">
        <f t="shared" si="166"/>
        <v>-3.0965532034229248E-2</v>
      </c>
      <c r="V821" s="21">
        <f t="shared" si="167"/>
        <v>5.9374153412396158E-2</v>
      </c>
      <c r="Y821" s="36"/>
      <c r="Z821" s="36"/>
    </row>
    <row r="822" spans="1:26" x14ac:dyDescent="0.25">
      <c r="A822" s="12">
        <v>1938.1</v>
      </c>
      <c r="B822" s="13">
        <v>13.06</v>
      </c>
      <c r="C822" s="14">
        <v>0.61</v>
      </c>
      <c r="D822" s="13">
        <v>0.62666699999999997</v>
      </c>
      <c r="E822" s="13">
        <v>14</v>
      </c>
      <c r="F822" s="14">
        <f t="shared" si="171"/>
        <v>1938.7916666666051</v>
      </c>
      <c r="G822" s="15">
        <f>G813*3/12+G825*9/12</f>
        <v>2.4099999999999997</v>
      </c>
      <c r="H822" s="14">
        <f t="shared" si="168"/>
        <v>284.24157142857149</v>
      </c>
      <c r="I822" s="14">
        <f t="shared" si="169"/>
        <v>13.276214285714287</v>
      </c>
      <c r="J822" s="16">
        <f t="shared" si="172"/>
        <v>10085.092160625154</v>
      </c>
      <c r="K822" s="14">
        <f t="shared" si="173"/>
        <v>13.638959635714286</v>
      </c>
      <c r="L822" s="16">
        <f t="shared" si="170"/>
        <v>483.91994249789298</v>
      </c>
      <c r="M822" s="35">
        <f t="shared" si="162"/>
        <v>16.061147643333449</v>
      </c>
      <c r="N822" s="17"/>
      <c r="O822" s="18">
        <f t="shared" si="163"/>
        <v>21.007760685339598</v>
      </c>
      <c r="P822" s="18"/>
      <c r="Q822" s="37">
        <f t="shared" si="164"/>
        <v>1.7787274932387624E-2</v>
      </c>
      <c r="R822" s="15">
        <f t="shared" si="174"/>
        <v>1.0034783166062096</v>
      </c>
      <c r="S822" s="15">
        <f t="shared" si="175"/>
        <v>14.853117955126233</v>
      </c>
      <c r="T822" s="21">
        <f t="shared" si="165"/>
        <v>2.0099522250726087E-2</v>
      </c>
      <c r="U822" s="21">
        <f t="shared" si="166"/>
        <v>-3.1314104024488087E-2</v>
      </c>
      <c r="V822" s="21">
        <f t="shared" si="167"/>
        <v>5.1413626275214175E-2</v>
      </c>
      <c r="Y822" s="36"/>
      <c r="Z822" s="36"/>
    </row>
    <row r="823" spans="1:26" x14ac:dyDescent="0.25">
      <c r="A823" s="12">
        <v>1938.11</v>
      </c>
      <c r="B823" s="13">
        <v>13.07</v>
      </c>
      <c r="C823" s="14">
        <v>0.56000000000000005</v>
      </c>
      <c r="D823" s="13">
        <v>0.63333300000000003</v>
      </c>
      <c r="E823" s="13">
        <v>14</v>
      </c>
      <c r="F823" s="14">
        <f t="shared" si="171"/>
        <v>1938.8749999999384</v>
      </c>
      <c r="G823" s="15">
        <f>G813*2/12+G825*10/12</f>
        <v>2.3933333333333331</v>
      </c>
      <c r="H823" s="14">
        <f t="shared" si="168"/>
        <v>284.45921428571432</v>
      </c>
      <c r="I823" s="14">
        <f t="shared" si="169"/>
        <v>12.188000000000002</v>
      </c>
      <c r="J823" s="16">
        <f t="shared" si="172"/>
        <v>10128.850855553848</v>
      </c>
      <c r="K823" s="14">
        <f t="shared" si="173"/>
        <v>13.784040364285717</v>
      </c>
      <c r="L823" s="16">
        <f t="shared" si="170"/>
        <v>490.81373365726745</v>
      </c>
      <c r="M823" s="35">
        <f t="shared" si="162"/>
        <v>16.14957180071552</v>
      </c>
      <c r="N823" s="17"/>
      <c r="O823" s="18">
        <f t="shared" si="163"/>
        <v>21.100739467650829</v>
      </c>
      <c r="P823" s="18"/>
      <c r="Q823" s="37">
        <f t="shared" si="164"/>
        <v>1.7613036620319031E-2</v>
      </c>
      <c r="R823" s="15">
        <f t="shared" si="174"/>
        <v>1.0034656030482938</v>
      </c>
      <c r="S823" s="15">
        <f t="shared" si="175"/>
        <v>14.904781801963539</v>
      </c>
      <c r="T823" s="21">
        <f t="shared" si="165"/>
        <v>1.5179610781114627E-2</v>
      </c>
      <c r="U823" s="21">
        <f t="shared" si="166"/>
        <v>-3.0571380380393531E-2</v>
      </c>
      <c r="V823" s="21">
        <f t="shared" si="167"/>
        <v>4.5750991161508159E-2</v>
      </c>
      <c r="Y823" s="36"/>
      <c r="Z823" s="36"/>
    </row>
    <row r="824" spans="1:26" x14ac:dyDescent="0.25">
      <c r="A824" s="12">
        <v>1938.12</v>
      </c>
      <c r="B824" s="13">
        <v>12.69</v>
      </c>
      <c r="C824" s="14">
        <v>0.51</v>
      </c>
      <c r="D824" s="13">
        <v>0.64</v>
      </c>
      <c r="E824" s="13">
        <v>14</v>
      </c>
      <c r="F824" s="14">
        <f t="shared" si="171"/>
        <v>1938.9583333332716</v>
      </c>
      <c r="G824" s="15">
        <f>G813*1/12+G825*11/12</f>
        <v>2.3766666666666665</v>
      </c>
      <c r="H824" s="14">
        <f t="shared" si="168"/>
        <v>276.18878571428576</v>
      </c>
      <c r="I824" s="14">
        <f t="shared" si="169"/>
        <v>11.099785714285716</v>
      </c>
      <c r="J824" s="16">
        <f t="shared" si="172"/>
        <v>9867.2986624590176</v>
      </c>
      <c r="K824" s="14">
        <f t="shared" si="173"/>
        <v>13.92914285714286</v>
      </c>
      <c r="L824" s="16">
        <f t="shared" si="170"/>
        <v>497.64154010825621</v>
      </c>
      <c r="M824" s="35">
        <f t="shared" si="162"/>
        <v>15.756484438994011</v>
      </c>
      <c r="N824" s="17"/>
      <c r="O824" s="18">
        <f t="shared" si="163"/>
        <v>20.558601794186647</v>
      </c>
      <c r="P824" s="18"/>
      <c r="Q824" s="37">
        <f t="shared" si="164"/>
        <v>1.9895869007101559E-2</v>
      </c>
      <c r="R824" s="15">
        <f t="shared" si="174"/>
        <v>1.0034528907793234</v>
      </c>
      <c r="S824" s="15">
        <f t="shared" si="175"/>
        <v>14.956435859210577</v>
      </c>
      <c r="T824" s="21">
        <f t="shared" si="165"/>
        <v>1.8110587085912622E-2</v>
      </c>
      <c r="U824" s="21">
        <f t="shared" si="166"/>
        <v>-3.0224374065182524E-2</v>
      </c>
      <c r="V824" s="21">
        <f t="shared" si="167"/>
        <v>4.8334961151095146E-2</v>
      </c>
      <c r="Y824" s="36"/>
      <c r="Z824" s="36"/>
    </row>
    <row r="825" spans="1:26" x14ac:dyDescent="0.25">
      <c r="A825" s="12">
        <v>1939.01</v>
      </c>
      <c r="B825" s="13">
        <v>12.5</v>
      </c>
      <c r="C825" s="14">
        <v>0.51333300000000004</v>
      </c>
      <c r="D825" s="13">
        <v>0.66333299999999995</v>
      </c>
      <c r="E825" s="13">
        <v>14</v>
      </c>
      <c r="F825" s="14">
        <f t="shared" si="171"/>
        <v>1939.0416666666049</v>
      </c>
      <c r="G825" s="15">
        <v>2.36</v>
      </c>
      <c r="H825" s="14">
        <f t="shared" si="168"/>
        <v>272.05357142857144</v>
      </c>
      <c r="I825" s="14">
        <f t="shared" si="169"/>
        <v>11.17232607857143</v>
      </c>
      <c r="J825" s="16">
        <f t="shared" si="172"/>
        <v>9752.8238074149485</v>
      </c>
      <c r="K825" s="14">
        <f t="shared" si="173"/>
        <v>14.436968935714287</v>
      </c>
      <c r="L825" s="16">
        <f t="shared" si="170"/>
        <v>517.54958997151834</v>
      </c>
      <c r="M825" s="35">
        <f t="shared" si="162"/>
        <v>15.599634410919286</v>
      </c>
      <c r="N825" s="17"/>
      <c r="O825" s="18">
        <f t="shared" si="163"/>
        <v>20.324966524351201</v>
      </c>
      <c r="P825" s="18"/>
      <c r="Q825" s="37">
        <f t="shared" si="164"/>
        <v>2.0700668161540869E-2</v>
      </c>
      <c r="R825" s="15">
        <f t="shared" si="174"/>
        <v>1.0030715805683288</v>
      </c>
      <c r="S825" s="15">
        <f t="shared" si="175"/>
        <v>15.008078798680387</v>
      </c>
      <c r="T825" s="21">
        <f t="shared" si="165"/>
        <v>2.1381882689988085E-2</v>
      </c>
      <c r="U825" s="21">
        <f t="shared" si="166"/>
        <v>-2.987516925474043E-2</v>
      </c>
      <c r="V825" s="21">
        <f t="shared" si="167"/>
        <v>5.1257051944728516E-2</v>
      </c>
      <c r="Y825" s="36"/>
      <c r="Z825" s="36"/>
    </row>
    <row r="826" spans="1:26" x14ac:dyDescent="0.25">
      <c r="A826" s="12">
        <v>1939.02</v>
      </c>
      <c r="B826" s="13">
        <v>12.4</v>
      </c>
      <c r="C826" s="14">
        <v>0.51666699999999999</v>
      </c>
      <c r="D826" s="13">
        <v>0.68666700000000003</v>
      </c>
      <c r="E826" s="13">
        <v>13.9</v>
      </c>
      <c r="F826" s="14">
        <f t="shared" si="171"/>
        <v>1939.1249999999382</v>
      </c>
      <c r="G826" s="15">
        <f>G825*11/12+G837*1/12</f>
        <v>2.3474999999999997</v>
      </c>
      <c r="H826" s="14">
        <f t="shared" si="168"/>
        <v>271.81870503597128</v>
      </c>
      <c r="I826" s="14">
        <f t="shared" si="169"/>
        <v>11.325786683453238</v>
      </c>
      <c r="J826" s="16">
        <f t="shared" si="172"/>
        <v>9778.2388617075794</v>
      </c>
      <c r="K826" s="14">
        <f t="shared" si="173"/>
        <v>15.052333446043168</v>
      </c>
      <c r="L826" s="16">
        <f t="shared" si="170"/>
        <v>541.48338261710956</v>
      </c>
      <c r="M826" s="35">
        <f t="shared" si="162"/>
        <v>15.664696928954772</v>
      </c>
      <c r="N826" s="17"/>
      <c r="O826" s="18">
        <f t="shared" si="163"/>
        <v>20.378795316805146</v>
      </c>
      <c r="P826" s="18"/>
      <c r="Q826" s="37">
        <f t="shared" si="164"/>
        <v>1.9857014083435126E-2</v>
      </c>
      <c r="R826" s="15">
        <f t="shared" si="174"/>
        <v>1.0030618269304661</v>
      </c>
      <c r="S826" s="15">
        <f t="shared" si="175"/>
        <v>15.162480755856766</v>
      </c>
      <c r="T826" s="21">
        <f t="shared" si="165"/>
        <v>1.8527802313304642E-2</v>
      </c>
      <c r="U826" s="21">
        <f t="shared" si="166"/>
        <v>-2.987687810634021E-2</v>
      </c>
      <c r="V826" s="21">
        <f t="shared" si="167"/>
        <v>4.8404680419644852E-2</v>
      </c>
      <c r="Y826" s="36"/>
      <c r="Z826" s="36"/>
    </row>
    <row r="827" spans="1:26" x14ac:dyDescent="0.25">
      <c r="A827" s="12">
        <v>1939.03</v>
      </c>
      <c r="B827" s="13">
        <v>12.39</v>
      </c>
      <c r="C827" s="14">
        <v>0.52</v>
      </c>
      <c r="D827" s="13">
        <v>0.71</v>
      </c>
      <c r="E827" s="13">
        <v>13.9</v>
      </c>
      <c r="F827" s="14">
        <f t="shared" si="171"/>
        <v>1939.2083333332714</v>
      </c>
      <c r="G827" s="15">
        <f>G825*10/12+G837*2/12</f>
        <v>2.335</v>
      </c>
      <c r="H827" s="14">
        <f t="shared" si="168"/>
        <v>271.59949640287772</v>
      </c>
      <c r="I827" s="14">
        <f t="shared" si="169"/>
        <v>11.39884892086331</v>
      </c>
      <c r="J827" s="16">
        <f t="shared" si="172"/>
        <v>9804.5244500455028</v>
      </c>
      <c r="K827" s="14">
        <f t="shared" si="173"/>
        <v>15.563812949640289</v>
      </c>
      <c r="L827" s="16">
        <f t="shared" si="170"/>
        <v>561.84119124554536</v>
      </c>
      <c r="M827" s="35">
        <f t="shared" si="162"/>
        <v>15.729223743214229</v>
      </c>
      <c r="N827" s="17"/>
      <c r="O827" s="18">
        <f t="shared" si="163"/>
        <v>20.428999210181146</v>
      </c>
      <c r="P827" s="18"/>
      <c r="Q827" s="37">
        <f t="shared" si="164"/>
        <v>2.0294782447704857E-2</v>
      </c>
      <c r="R827" s="15">
        <f t="shared" si="174"/>
        <v>1.0030520738380837</v>
      </c>
      <c r="S827" s="15">
        <f t="shared" si="175"/>
        <v>15.208905647767722</v>
      </c>
      <c r="T827" s="21">
        <f t="shared" si="165"/>
        <v>1.9772370842840337E-2</v>
      </c>
      <c r="U827" s="21">
        <f t="shared" si="166"/>
        <v>-2.9993960539809184E-2</v>
      </c>
      <c r="V827" s="21">
        <f t="shared" si="167"/>
        <v>4.976633138264952E-2</v>
      </c>
      <c r="Y827" s="36"/>
      <c r="Z827" s="36"/>
    </row>
    <row r="828" spans="1:26" x14ac:dyDescent="0.25">
      <c r="A828" s="12">
        <v>1939.04</v>
      </c>
      <c r="B828" s="13">
        <v>10.83</v>
      </c>
      <c r="C828" s="14">
        <v>0.52333300000000005</v>
      </c>
      <c r="D828" s="13">
        <v>0.72666699999999995</v>
      </c>
      <c r="E828" s="13">
        <v>13.8</v>
      </c>
      <c r="F828" s="14">
        <f t="shared" si="171"/>
        <v>1939.2916666666047</v>
      </c>
      <c r="G828" s="15">
        <f>G825*9/12+G837*3/12</f>
        <v>2.3224999999999998</v>
      </c>
      <c r="H828" s="14">
        <f t="shared" si="168"/>
        <v>239.12326086956523</v>
      </c>
      <c r="I828" s="14">
        <f t="shared" si="169"/>
        <v>11.555040949275366</v>
      </c>
      <c r="J828" s="16">
        <f t="shared" si="172"/>
        <v>8666.918983301759</v>
      </c>
      <c r="K828" s="14">
        <f t="shared" si="173"/>
        <v>16.044596731884059</v>
      </c>
      <c r="L828" s="16">
        <f t="shared" si="170"/>
        <v>581.52945677183186</v>
      </c>
      <c r="M828" s="35">
        <f t="shared" si="162"/>
        <v>13.916994579812409</v>
      </c>
      <c r="N828" s="17"/>
      <c r="O828" s="18">
        <f t="shared" si="163"/>
        <v>18.052037760640445</v>
      </c>
      <c r="P828" s="18"/>
      <c r="Q828" s="37">
        <f t="shared" si="164"/>
        <v>2.8569036467798167E-2</v>
      </c>
      <c r="R828" s="15">
        <f t="shared" si="174"/>
        <v>1.0030423212916948</v>
      </c>
      <c r="S828" s="15">
        <f t="shared" si="175"/>
        <v>15.365870179430152</v>
      </c>
      <c r="T828" s="21">
        <f t="shared" si="165"/>
        <v>3.2428061099180283E-2</v>
      </c>
      <c r="U828" s="21">
        <f t="shared" si="166"/>
        <v>-3.1216334501771414E-2</v>
      </c>
      <c r="V828" s="21">
        <f t="shared" si="167"/>
        <v>6.3644395600951698E-2</v>
      </c>
      <c r="Y828" s="36"/>
      <c r="Z828" s="36"/>
    </row>
    <row r="829" spans="1:26" x14ac:dyDescent="0.25">
      <c r="A829" s="12">
        <v>1939.05</v>
      </c>
      <c r="B829" s="13">
        <v>11.23</v>
      </c>
      <c r="C829" s="14">
        <v>0.526667</v>
      </c>
      <c r="D829" s="13">
        <v>0.74333300000000002</v>
      </c>
      <c r="E829" s="13">
        <v>13.8</v>
      </c>
      <c r="F829" s="14">
        <f t="shared" si="171"/>
        <v>1939.3749999999379</v>
      </c>
      <c r="G829" s="15">
        <f>G825*8/12+G837*4/12</f>
        <v>2.31</v>
      </c>
      <c r="H829" s="14">
        <f t="shared" si="168"/>
        <v>247.95514492753628</v>
      </c>
      <c r="I829" s="14">
        <f t="shared" si="169"/>
        <v>11.628654702898551</v>
      </c>
      <c r="J829" s="16">
        <f t="shared" si="172"/>
        <v>9022.1497569246221</v>
      </c>
      <c r="K829" s="14">
        <f t="shared" si="173"/>
        <v>16.412577181159424</v>
      </c>
      <c r="L829" s="16">
        <f t="shared" si="170"/>
        <v>597.19159797542738</v>
      </c>
      <c r="M829" s="35">
        <f t="shared" si="162"/>
        <v>14.502929499657775</v>
      </c>
      <c r="N829" s="17"/>
      <c r="O829" s="18">
        <f t="shared" si="163"/>
        <v>18.782552949801357</v>
      </c>
      <c r="P829" s="18"/>
      <c r="Q829" s="37">
        <f t="shared" si="164"/>
        <v>2.5213062237963671E-2</v>
      </c>
      <c r="R829" s="15">
        <f t="shared" si="174"/>
        <v>1.0030325692918127</v>
      </c>
      <c r="S829" s="15">
        <f t="shared" si="175"/>
        <v>15.41261809344245</v>
      </c>
      <c r="T829" s="21">
        <f t="shared" si="165"/>
        <v>2.8539893194470922E-2</v>
      </c>
      <c r="U829" s="21">
        <f t="shared" si="166"/>
        <v>-3.0925000541305869E-2</v>
      </c>
      <c r="V829" s="21">
        <f t="shared" si="167"/>
        <v>5.9464893735776791E-2</v>
      </c>
      <c r="Y829" s="36"/>
      <c r="Z829" s="36"/>
    </row>
    <row r="830" spans="1:26" x14ac:dyDescent="0.25">
      <c r="A830" s="12">
        <v>1939.06</v>
      </c>
      <c r="B830" s="13">
        <v>11.43</v>
      </c>
      <c r="C830" s="14">
        <v>0.53</v>
      </c>
      <c r="D830" s="13">
        <v>0.76</v>
      </c>
      <c r="E830" s="13">
        <v>13.8</v>
      </c>
      <c r="F830" s="14">
        <f t="shared" si="171"/>
        <v>1939.4583333332712</v>
      </c>
      <c r="G830" s="15">
        <f>G825*7/12+G837*5/12</f>
        <v>2.2975000000000003</v>
      </c>
      <c r="H830" s="14">
        <f t="shared" si="168"/>
        <v>252.37108695652176</v>
      </c>
      <c r="I830" s="14">
        <f t="shared" si="169"/>
        <v>11.702246376811596</v>
      </c>
      <c r="J830" s="16">
        <f t="shared" si="172"/>
        <v>9218.312555884173</v>
      </c>
      <c r="K830" s="14">
        <f t="shared" si="173"/>
        <v>16.780579710144927</v>
      </c>
      <c r="L830" s="16">
        <f t="shared" si="170"/>
        <v>612.94116732038231</v>
      </c>
      <c r="M830" s="35">
        <f t="shared" si="162"/>
        <v>14.833828921489793</v>
      </c>
      <c r="N830" s="17"/>
      <c r="O830" s="18">
        <f t="shared" si="163"/>
        <v>19.177986644847667</v>
      </c>
      <c r="P830" s="18"/>
      <c r="Q830" s="37">
        <f t="shared" si="164"/>
        <v>2.32257148276565E-2</v>
      </c>
      <c r="R830" s="15">
        <f t="shared" si="174"/>
        <v>1.0030228178389522</v>
      </c>
      <c r="S830" s="15">
        <f t="shared" si="175"/>
        <v>15.459357925779061</v>
      </c>
      <c r="T830" s="21">
        <f t="shared" si="165"/>
        <v>2.0752726070569327E-2</v>
      </c>
      <c r="U830" s="21">
        <f t="shared" si="166"/>
        <v>-3.1445116215023328E-2</v>
      </c>
      <c r="V830" s="21">
        <f t="shared" si="167"/>
        <v>5.2197842285592655E-2</v>
      </c>
      <c r="Y830" s="36"/>
      <c r="Z830" s="36"/>
    </row>
    <row r="831" spans="1:26" x14ac:dyDescent="0.25">
      <c r="A831" s="12">
        <v>1939.07</v>
      </c>
      <c r="B831" s="13">
        <v>11.71</v>
      </c>
      <c r="C831" s="14">
        <v>0.54</v>
      </c>
      <c r="D831" s="13">
        <v>0.776667</v>
      </c>
      <c r="E831" s="13">
        <v>13.8</v>
      </c>
      <c r="F831" s="14">
        <f t="shared" si="171"/>
        <v>1939.5416666666044</v>
      </c>
      <c r="G831" s="15">
        <f>G825*6/12+G837*6/12</f>
        <v>2.2850000000000001</v>
      </c>
      <c r="H831" s="14">
        <f t="shared" si="168"/>
        <v>258.5534057971015</v>
      </c>
      <c r="I831" s="14">
        <f t="shared" si="169"/>
        <v>11.923043478260873</v>
      </c>
      <c r="J831" s="16">
        <f t="shared" si="172"/>
        <v>9480.4255550672333</v>
      </c>
      <c r="K831" s="14">
        <f t="shared" si="173"/>
        <v>17.148582239130434</v>
      </c>
      <c r="L831" s="16">
        <f t="shared" si="170"/>
        <v>628.79023694085402</v>
      </c>
      <c r="M831" s="35">
        <f t="shared" si="162"/>
        <v>15.270952598570268</v>
      </c>
      <c r="N831" s="17"/>
      <c r="O831" s="18">
        <f t="shared" si="163"/>
        <v>19.706503149702876</v>
      </c>
      <c r="P831" s="18"/>
      <c r="Q831" s="37">
        <f t="shared" si="164"/>
        <v>2.028356036729078E-2</v>
      </c>
      <c r="R831" s="15">
        <f t="shared" si="174"/>
        <v>1.0030130669336272</v>
      </c>
      <c r="S831" s="15">
        <f t="shared" si="175"/>
        <v>15.506088748695856</v>
      </c>
      <c r="T831" s="21">
        <f t="shared" si="165"/>
        <v>2.4962247495403433E-2</v>
      </c>
      <c r="U831" s="21">
        <f t="shared" si="166"/>
        <v>-3.0743809729687599E-2</v>
      </c>
      <c r="V831" s="21">
        <f t="shared" si="167"/>
        <v>5.5706057225091032E-2</v>
      </c>
      <c r="Y831" s="36"/>
      <c r="Z831" s="36"/>
    </row>
    <row r="832" spans="1:26" x14ac:dyDescent="0.25">
      <c r="A832" s="12">
        <v>1939.08</v>
      </c>
      <c r="B832" s="13">
        <v>11.54</v>
      </c>
      <c r="C832" s="14">
        <v>0.55000000000000004</v>
      </c>
      <c r="D832" s="13">
        <v>0.79333299999999995</v>
      </c>
      <c r="E832" s="13">
        <v>13.8</v>
      </c>
      <c r="F832" s="14">
        <f t="shared" si="171"/>
        <v>1939.6249999999377</v>
      </c>
      <c r="G832" s="15">
        <f>G825*5/12+G837*7/12</f>
        <v>2.2725</v>
      </c>
      <c r="H832" s="14">
        <f t="shared" si="168"/>
        <v>254.79985507246377</v>
      </c>
      <c r="I832" s="14">
        <f t="shared" si="169"/>
        <v>12.143840579710147</v>
      </c>
      <c r="J832" s="16">
        <f t="shared" si="172"/>
        <v>9379.9001204170036</v>
      </c>
      <c r="K832" s="14">
        <f t="shared" si="173"/>
        <v>17.516562688405799</v>
      </c>
      <c r="L832" s="16">
        <f t="shared" si="170"/>
        <v>644.83399499400207</v>
      </c>
      <c r="M832" s="35">
        <f t="shared" si="162"/>
        <v>15.120082343333992</v>
      </c>
      <c r="N832" s="17"/>
      <c r="O832" s="18">
        <f t="shared" si="163"/>
        <v>19.476322694888811</v>
      </c>
      <c r="P832" s="18"/>
      <c r="Q832" s="37">
        <f t="shared" si="164"/>
        <v>2.106196670056712E-2</v>
      </c>
      <c r="R832" s="15">
        <f t="shared" si="174"/>
        <v>1.0030033165763537</v>
      </c>
      <c r="S832" s="15">
        <f t="shared" si="175"/>
        <v>15.552809631974441</v>
      </c>
      <c r="T832" s="21">
        <f t="shared" si="165"/>
        <v>2.9826313231360313E-2</v>
      </c>
      <c r="U832" s="21">
        <f t="shared" si="166"/>
        <v>-3.126371444582321E-2</v>
      </c>
      <c r="V832" s="21">
        <f t="shared" si="167"/>
        <v>6.1090027677183523E-2</v>
      </c>
      <c r="Y832" s="36"/>
      <c r="Z832" s="36"/>
    </row>
    <row r="833" spans="1:26" x14ac:dyDescent="0.25">
      <c r="A833" s="12">
        <v>1939.09</v>
      </c>
      <c r="B833" s="13">
        <v>12.77</v>
      </c>
      <c r="C833" s="14">
        <v>0.56000000000000005</v>
      </c>
      <c r="D833" s="13">
        <v>0.81</v>
      </c>
      <c r="E833" s="13">
        <v>14.1</v>
      </c>
      <c r="F833" s="14">
        <f t="shared" si="171"/>
        <v>1939.708333333271</v>
      </c>
      <c r="G833" s="15">
        <f>G825*4/12+G837*8/12</f>
        <v>2.2599999999999998</v>
      </c>
      <c r="H833" s="14">
        <f t="shared" si="168"/>
        <v>275.95879432624116</v>
      </c>
      <c r="I833" s="14">
        <f t="shared" si="169"/>
        <v>12.101560283687945</v>
      </c>
      <c r="J833" s="16">
        <f t="shared" si="172"/>
        <v>10195.94462860083</v>
      </c>
      <c r="K833" s="14">
        <f t="shared" si="173"/>
        <v>17.504042553191493</v>
      </c>
      <c r="L833" s="16">
        <f t="shared" si="170"/>
        <v>646.72788951970813</v>
      </c>
      <c r="M833" s="35">
        <f t="shared" ref="M833:M896" si="176">H833/AVERAGE(K713:K832)</f>
        <v>16.452835577060974</v>
      </c>
      <c r="N833" s="17"/>
      <c r="O833" s="18">
        <f t="shared" ref="O833:O896" si="177">J833/AVERAGE(L713:L832)</f>
        <v>21.145000339724795</v>
      </c>
      <c r="P833" s="18"/>
      <c r="Q833" s="37">
        <f t="shared" ref="Q833:Q896" si="178">1/M833-(G833/100-(((E833/E713)^(1/10))-1))</f>
        <v>1.7934373511527386E-2</v>
      </c>
      <c r="R833" s="15">
        <f t="shared" si="174"/>
        <v>1.0029935667676464</v>
      </c>
      <c r="S833" s="15">
        <f t="shared" si="175"/>
        <v>15.267614969696748</v>
      </c>
      <c r="T833" s="21">
        <f t="shared" si="165"/>
        <v>2.2741005106948542E-2</v>
      </c>
      <c r="U833" s="21">
        <f t="shared" si="166"/>
        <v>-2.9696109196251541E-2</v>
      </c>
      <c r="V833" s="21">
        <f t="shared" si="167"/>
        <v>5.2437114303200083E-2</v>
      </c>
      <c r="Y833" s="36"/>
      <c r="Z833" s="36"/>
    </row>
    <row r="834" spans="1:26" x14ac:dyDescent="0.25">
      <c r="A834" s="12">
        <v>1939.1</v>
      </c>
      <c r="B834" s="13">
        <v>12.9</v>
      </c>
      <c r="C834" s="14">
        <v>0.57999999999999996</v>
      </c>
      <c r="D834" s="13">
        <v>0.84</v>
      </c>
      <c r="E834" s="13">
        <v>14</v>
      </c>
      <c r="F834" s="14">
        <f t="shared" si="171"/>
        <v>1939.7916666666042</v>
      </c>
      <c r="G834" s="15">
        <f>G825*3/12+G837*9/12</f>
        <v>2.2475000000000001</v>
      </c>
      <c r="H834" s="14">
        <f t="shared" si="168"/>
        <v>280.75928571428574</v>
      </c>
      <c r="I834" s="14">
        <f t="shared" si="169"/>
        <v>12.623285714285716</v>
      </c>
      <c r="J834" s="16">
        <f t="shared" si="172"/>
        <v>10412.176444572078</v>
      </c>
      <c r="K834" s="14">
        <f t="shared" si="173"/>
        <v>18.282000000000004</v>
      </c>
      <c r="L834" s="16">
        <f t="shared" si="170"/>
        <v>678.00218708841453</v>
      </c>
      <c r="M834" s="35">
        <f t="shared" si="176"/>
        <v>16.821204806265644</v>
      </c>
      <c r="N834" s="17"/>
      <c r="O834" s="18">
        <f t="shared" si="177"/>
        <v>21.569692820967994</v>
      </c>
      <c r="P834" s="18"/>
      <c r="Q834" s="37">
        <f t="shared" si="178"/>
        <v>1.603126167156034E-2</v>
      </c>
      <c r="R834" s="15">
        <f t="shared" si="174"/>
        <v>1.0029838175080226</v>
      </c>
      <c r="S834" s="15">
        <f t="shared" si="175"/>
        <v>15.422700448737618</v>
      </c>
      <c r="T834" s="21">
        <f t="shared" ref="T834:T897" si="179">(($J954/$J834)^(1/10)-1)</f>
        <v>2.4637494911377011E-2</v>
      </c>
      <c r="U834" s="21">
        <f t="shared" ref="U834:U897" si="180">(($S954/$S834)^(1/10)-1)</f>
        <v>-2.9681368728167845E-2</v>
      </c>
      <c r="V834" s="21">
        <f t="shared" ref="V834:V897" si="181">T834-U834</f>
        <v>5.4318863639544857E-2</v>
      </c>
      <c r="Y834" s="36"/>
      <c r="Z834" s="36"/>
    </row>
    <row r="835" spans="1:26" x14ac:dyDescent="0.25">
      <c r="A835" s="12">
        <v>1939.11</v>
      </c>
      <c r="B835" s="13">
        <v>12.67</v>
      </c>
      <c r="C835" s="14">
        <v>0.6</v>
      </c>
      <c r="D835" s="13">
        <v>0.87</v>
      </c>
      <c r="E835" s="13">
        <v>14</v>
      </c>
      <c r="F835" s="14">
        <f t="shared" si="171"/>
        <v>1939.8749999999375</v>
      </c>
      <c r="G835" s="15">
        <f>G825*2/12+G837*10/12</f>
        <v>2.2350000000000003</v>
      </c>
      <c r="H835" s="14">
        <f t="shared" si="168"/>
        <v>275.75350000000003</v>
      </c>
      <c r="I835" s="14">
        <f t="shared" si="169"/>
        <v>13.05857142857143</v>
      </c>
      <c r="J835" s="16">
        <f t="shared" si="172"/>
        <v>10266.890261624561</v>
      </c>
      <c r="K835" s="14">
        <f t="shared" si="173"/>
        <v>18.934928571428575</v>
      </c>
      <c r="L835" s="16">
        <f t="shared" si="170"/>
        <v>704.98772909339937</v>
      </c>
      <c r="M835" s="35">
        <f t="shared" si="176"/>
        <v>16.599238509946645</v>
      </c>
      <c r="N835" s="17"/>
      <c r="O835" s="18">
        <f t="shared" si="177"/>
        <v>21.23727018387067</v>
      </c>
      <c r="P835" s="18"/>
      <c r="Q835" s="37">
        <f t="shared" si="178"/>
        <v>1.6951215255656606E-2</v>
      </c>
      <c r="R835" s="15">
        <f t="shared" si="174"/>
        <v>1.0029740687979982</v>
      </c>
      <c r="S835" s="15">
        <f t="shared" si="175"/>
        <v>15.46871897235755</v>
      </c>
      <c r="T835" s="21">
        <f t="shared" si="179"/>
        <v>2.7644050803827813E-2</v>
      </c>
      <c r="U835" s="21">
        <f t="shared" si="180"/>
        <v>-3.0198812680253595E-2</v>
      </c>
      <c r="V835" s="21">
        <f t="shared" si="181"/>
        <v>5.7842863484081408E-2</v>
      </c>
      <c r="Y835" s="36"/>
      <c r="Z835" s="36"/>
    </row>
    <row r="836" spans="1:26" x14ac:dyDescent="0.25">
      <c r="A836" s="12">
        <v>1939.12</v>
      </c>
      <c r="B836" s="13">
        <v>12.37</v>
      </c>
      <c r="C836" s="14">
        <v>0.62</v>
      </c>
      <c r="D836" s="13">
        <v>0.9</v>
      </c>
      <c r="E836" s="13">
        <v>14</v>
      </c>
      <c r="F836" s="14">
        <f t="shared" si="171"/>
        <v>1939.9583333332707</v>
      </c>
      <c r="G836" s="15">
        <f>G825*1/12+G837*11/12</f>
        <v>2.2225000000000001</v>
      </c>
      <c r="H836" s="14">
        <f t="shared" si="168"/>
        <v>269.22421428571431</v>
      </c>
      <c r="I836" s="14">
        <f t="shared" si="169"/>
        <v>13.493857142857143</v>
      </c>
      <c r="J836" s="16">
        <f t="shared" si="172"/>
        <v>10065.658132055756</v>
      </c>
      <c r="K836" s="14">
        <f t="shared" si="173"/>
        <v>19.58785714285715</v>
      </c>
      <c r="L836" s="16">
        <f t="shared" si="170"/>
        <v>732.34376061844648</v>
      </c>
      <c r="M836" s="35">
        <f t="shared" si="176"/>
        <v>16.280412901283839</v>
      </c>
      <c r="N836" s="17"/>
      <c r="O836" s="18">
        <f t="shared" si="177"/>
        <v>20.784015129907612</v>
      </c>
      <c r="P836" s="18"/>
      <c r="Q836" s="37">
        <f t="shared" si="178"/>
        <v>1.8823727111642062E-2</v>
      </c>
      <c r="R836" s="15">
        <f t="shared" si="174"/>
        <v>1.0029643206380907</v>
      </c>
      <c r="S836" s="15">
        <f t="shared" si="175"/>
        <v>15.514724006798241</v>
      </c>
      <c r="T836" s="21">
        <f t="shared" si="179"/>
        <v>3.3859704471030927E-2</v>
      </c>
      <c r="U836" s="21">
        <f t="shared" si="180"/>
        <v>-2.948810779112232E-2</v>
      </c>
      <c r="V836" s="21">
        <f t="shared" si="181"/>
        <v>6.3347812262153247E-2</v>
      </c>
      <c r="Y836" s="36"/>
      <c r="Z836" s="36"/>
    </row>
    <row r="837" spans="1:26" x14ac:dyDescent="0.25">
      <c r="A837" s="12">
        <v>1940.01</v>
      </c>
      <c r="B837" s="13">
        <v>12.3</v>
      </c>
      <c r="C837" s="14">
        <v>0.62333300000000003</v>
      </c>
      <c r="D837" s="13">
        <v>0.93</v>
      </c>
      <c r="E837" s="13">
        <v>13.9</v>
      </c>
      <c r="F837" s="14">
        <f t="shared" si="171"/>
        <v>1940.041666666604</v>
      </c>
      <c r="G837" s="15">
        <v>2.21</v>
      </c>
      <c r="H837" s="14">
        <f t="shared" si="168"/>
        <v>269.62661870503604</v>
      </c>
      <c r="I837" s="14">
        <f t="shared" si="169"/>
        <v>13.663997489208636</v>
      </c>
      <c r="J837" s="16">
        <f t="shared" si="172"/>
        <v>10123.275135949134</v>
      </c>
      <c r="K837" s="14">
        <f t="shared" si="173"/>
        <v>20.386402877697844</v>
      </c>
      <c r="L837" s="16">
        <f t="shared" si="170"/>
        <v>765.4183639376173</v>
      </c>
      <c r="M837" s="35">
        <f t="shared" si="176"/>
        <v>16.378480342613667</v>
      </c>
      <c r="N837" s="17"/>
      <c r="O837" s="18">
        <f t="shared" si="177"/>
        <v>20.860773184593896</v>
      </c>
      <c r="P837" s="18"/>
      <c r="Q837" s="37">
        <f t="shared" si="178"/>
        <v>1.8449926158429539E-2</v>
      </c>
      <c r="R837" s="15">
        <f t="shared" si="174"/>
        <v>1.0037715554144664</v>
      </c>
      <c r="S837" s="15">
        <f t="shared" si="175"/>
        <v>15.672662210584335</v>
      </c>
      <c r="T837" s="21">
        <f t="shared" si="179"/>
        <v>3.640069618915609E-2</v>
      </c>
      <c r="U837" s="21">
        <f t="shared" si="180"/>
        <v>-2.9878658206996644E-2</v>
      </c>
      <c r="V837" s="21">
        <f t="shared" si="181"/>
        <v>6.6279354396152734E-2</v>
      </c>
      <c r="Y837" s="36"/>
      <c r="Z837" s="36"/>
    </row>
    <row r="838" spans="1:26" x14ac:dyDescent="0.25">
      <c r="A838" s="12">
        <v>1940.02</v>
      </c>
      <c r="B838" s="13">
        <v>12.22</v>
      </c>
      <c r="C838" s="14">
        <v>0.62666699999999997</v>
      </c>
      <c r="D838" s="13">
        <v>0.96</v>
      </c>
      <c r="E838" s="13">
        <v>14</v>
      </c>
      <c r="F838" s="14">
        <f t="shared" si="171"/>
        <v>1940.1249999999372</v>
      </c>
      <c r="G838" s="15">
        <f>G837*11/12+G849*1/12</f>
        <v>2.1883333333333335</v>
      </c>
      <c r="H838" s="14">
        <f t="shared" si="168"/>
        <v>265.95957142857145</v>
      </c>
      <c r="I838" s="14">
        <f t="shared" si="169"/>
        <v>13.638959635714286</v>
      </c>
      <c r="J838" s="16">
        <f t="shared" si="172"/>
        <v>10028.267391934422</v>
      </c>
      <c r="K838" s="14">
        <f t="shared" si="173"/>
        <v>20.893714285714289</v>
      </c>
      <c r="L838" s="16">
        <f t="shared" si="170"/>
        <v>787.81806025016738</v>
      </c>
      <c r="M838" s="35">
        <f t="shared" si="176"/>
        <v>16.216119847731051</v>
      </c>
      <c r="N838" s="17"/>
      <c r="O838" s="18">
        <f t="shared" si="177"/>
        <v>20.606533623194924</v>
      </c>
      <c r="P838" s="18"/>
      <c r="Q838" s="37">
        <f t="shared" si="178"/>
        <v>2.0555367211535211E-2</v>
      </c>
      <c r="R838" s="15">
        <f t="shared" si="174"/>
        <v>1.0037555134840215</v>
      </c>
      <c r="S838" s="15">
        <f t="shared" si="175"/>
        <v>15.619402720856597</v>
      </c>
      <c r="T838" s="21">
        <f t="shared" si="179"/>
        <v>3.9971189749722802E-2</v>
      </c>
      <c r="U838" s="21">
        <f t="shared" si="180"/>
        <v>-2.9539517735034382E-2</v>
      </c>
      <c r="V838" s="21">
        <f t="shared" si="181"/>
        <v>6.9510707484757184E-2</v>
      </c>
      <c r="Y838" s="36"/>
      <c r="Z838" s="36"/>
    </row>
    <row r="839" spans="1:26" x14ac:dyDescent="0.25">
      <c r="A839" s="12">
        <v>1940.03</v>
      </c>
      <c r="B839" s="13">
        <v>12.15</v>
      </c>
      <c r="C839" s="14">
        <v>0.63</v>
      </c>
      <c r="D839" s="13">
        <v>0.99</v>
      </c>
      <c r="E839" s="13">
        <v>14</v>
      </c>
      <c r="F839" s="14">
        <f t="shared" si="171"/>
        <v>1940.2083333332705</v>
      </c>
      <c r="G839" s="15">
        <f>G837*10/12+G849*2/12</f>
        <v>2.166666666666667</v>
      </c>
      <c r="H839" s="14">
        <f t="shared" si="168"/>
        <v>264.43607142857144</v>
      </c>
      <c r="I839" s="14">
        <f t="shared" si="169"/>
        <v>13.711500000000003</v>
      </c>
      <c r="J839" s="16">
        <f t="shared" si="172"/>
        <v>10013.906125211111</v>
      </c>
      <c r="K839" s="14">
        <f t="shared" si="173"/>
        <v>21.54664285714286</v>
      </c>
      <c r="L839" s="16">
        <f t="shared" si="170"/>
        <v>815.94790649868332</v>
      </c>
      <c r="M839" s="35">
        <f t="shared" si="176"/>
        <v>16.172906305307897</v>
      </c>
      <c r="N839" s="17"/>
      <c r="O839" s="18">
        <f t="shared" si="177"/>
        <v>20.505754657089824</v>
      </c>
      <c r="P839" s="18"/>
      <c r="Q839" s="37">
        <f t="shared" si="178"/>
        <v>2.1515605176069638E-2</v>
      </c>
      <c r="R839" s="15">
        <f t="shared" si="174"/>
        <v>1.0037394744304893</v>
      </c>
      <c r="S839" s="15">
        <f t="shared" si="175"/>
        <v>15.678061598387135</v>
      </c>
      <c r="T839" s="21">
        <f t="shared" si="179"/>
        <v>4.110460342552158E-2</v>
      </c>
      <c r="U839" s="21">
        <f t="shared" si="180"/>
        <v>-3.0304361536501623E-2</v>
      </c>
      <c r="V839" s="21">
        <f t="shared" si="181"/>
        <v>7.1408964962023203E-2</v>
      </c>
      <c r="Y839" s="36"/>
      <c r="Z839" s="36"/>
    </row>
    <row r="840" spans="1:26" x14ac:dyDescent="0.25">
      <c r="A840" s="12">
        <v>1940.04</v>
      </c>
      <c r="B840" s="13">
        <v>12.27</v>
      </c>
      <c r="C840" s="14">
        <v>0.63666699999999998</v>
      </c>
      <c r="D840" s="13">
        <v>1.00667</v>
      </c>
      <c r="E840" s="13">
        <v>14</v>
      </c>
      <c r="F840" s="14">
        <f t="shared" si="171"/>
        <v>1940.2916666666038</v>
      </c>
      <c r="G840" s="15">
        <f>G837*9/12+G849*3/12</f>
        <v>2.145</v>
      </c>
      <c r="H840" s="14">
        <f t="shared" si="168"/>
        <v>267.04778571428574</v>
      </c>
      <c r="I840" s="14">
        <f t="shared" si="169"/>
        <v>13.856602492857146</v>
      </c>
      <c r="J840" s="16">
        <f t="shared" si="172"/>
        <v>10156.536772613881</v>
      </c>
      <c r="K840" s="14">
        <f t="shared" si="173"/>
        <v>21.909453500000005</v>
      </c>
      <c r="L840" s="16">
        <f t="shared" si="170"/>
        <v>833.27472476668447</v>
      </c>
      <c r="M840" s="35">
        <f t="shared" si="176"/>
        <v>16.370988707128777</v>
      </c>
      <c r="N840" s="17"/>
      <c r="O840" s="18">
        <f t="shared" si="177"/>
        <v>20.71072029999565</v>
      </c>
      <c r="P840" s="18"/>
      <c r="Q840" s="37">
        <f t="shared" si="178"/>
        <v>2.0405333024727509E-2</v>
      </c>
      <c r="R840" s="15">
        <f t="shared" si="174"/>
        <v>1.0037234382585667</v>
      </c>
      <c r="S840" s="15">
        <f t="shared" si="175"/>
        <v>15.73668930885394</v>
      </c>
      <c r="T840" s="21">
        <f t="shared" si="179"/>
        <v>4.3105931374411099E-2</v>
      </c>
      <c r="U840" s="21">
        <f t="shared" si="180"/>
        <v>-3.0653668957569047E-2</v>
      </c>
      <c r="V840" s="21">
        <f t="shared" si="181"/>
        <v>7.3759600331980146E-2</v>
      </c>
      <c r="Y840" s="36"/>
      <c r="Z840" s="36"/>
    </row>
    <row r="841" spans="1:26" x14ac:dyDescent="0.25">
      <c r="A841" s="12">
        <v>1940.05</v>
      </c>
      <c r="B841" s="13">
        <v>10.58</v>
      </c>
      <c r="C841" s="14">
        <v>0.64333300000000004</v>
      </c>
      <c r="D841" s="13">
        <v>1.0233300000000001</v>
      </c>
      <c r="E841" s="13">
        <v>14</v>
      </c>
      <c r="F841" s="14">
        <f t="shared" si="171"/>
        <v>1940.374999999937</v>
      </c>
      <c r="G841" s="15">
        <f>G837*8/12+G849*4/12</f>
        <v>2.1233333333333335</v>
      </c>
      <c r="H841" s="14">
        <f t="shared" si="168"/>
        <v>230.26614285714291</v>
      </c>
      <c r="I841" s="14">
        <f t="shared" si="169"/>
        <v>14.001683221428575</v>
      </c>
      <c r="J841" s="16">
        <f t="shared" si="172"/>
        <v>8802.0099424245764</v>
      </c>
      <c r="K841" s="14">
        <f t="shared" si="173"/>
        <v>22.272046500000005</v>
      </c>
      <c r="L841" s="16">
        <f t="shared" si="170"/>
        <v>851.35735674681871</v>
      </c>
      <c r="M841" s="35">
        <f t="shared" si="176"/>
        <v>14.138747694800724</v>
      </c>
      <c r="N841" s="17"/>
      <c r="O841" s="18">
        <f t="shared" si="177"/>
        <v>17.861798289357672</v>
      </c>
      <c r="P841" s="18"/>
      <c r="Q841" s="37">
        <f t="shared" si="178"/>
        <v>3.0844754648737413E-2</v>
      </c>
      <c r="R841" s="15">
        <f t="shared" si="174"/>
        <v>1.0037074049729597</v>
      </c>
      <c r="S841" s="15">
        <f t="shared" si="175"/>
        <v>15.795283899889702</v>
      </c>
      <c r="T841" s="21">
        <f t="shared" si="179"/>
        <v>6.1770599522880776E-2</v>
      </c>
      <c r="U841" s="21">
        <f t="shared" si="180"/>
        <v>-3.1409081926938143E-2</v>
      </c>
      <c r="V841" s="21">
        <f t="shared" si="181"/>
        <v>9.3179681449818919E-2</v>
      </c>
      <c r="Y841" s="36"/>
      <c r="Z841" s="36"/>
    </row>
    <row r="842" spans="1:26" x14ac:dyDescent="0.25">
      <c r="A842" s="12">
        <v>1940.06</v>
      </c>
      <c r="B842" s="13">
        <v>9.67</v>
      </c>
      <c r="C842" s="14">
        <v>0.65</v>
      </c>
      <c r="D842" s="13">
        <v>1.04</v>
      </c>
      <c r="E842" s="13">
        <v>14.1</v>
      </c>
      <c r="F842" s="14">
        <f t="shared" si="171"/>
        <v>1940.4583333332703</v>
      </c>
      <c r="G842" s="15">
        <f>G837*7/12+G849*5/12</f>
        <v>2.1016666666666666</v>
      </c>
      <c r="H842" s="14">
        <f t="shared" ref="H842:H905" si="182">B842*$E$1839/E842</f>
        <v>208.96801418439722</v>
      </c>
      <c r="I842" s="14">
        <f t="shared" ref="I842:I905" si="183">C842*$E$1839/E842</f>
        <v>14.046453900709222</v>
      </c>
      <c r="J842" s="16">
        <f t="shared" si="172"/>
        <v>8032.6252097836896</v>
      </c>
      <c r="K842" s="14">
        <f t="shared" si="173"/>
        <v>22.474326241134754</v>
      </c>
      <c r="L842" s="16">
        <f t="shared" ref="L842:L905" si="184">K842*(J842/H842)</f>
        <v>863.90178057652918</v>
      </c>
      <c r="M842" s="35">
        <f t="shared" si="176"/>
        <v>12.843765598268808</v>
      </c>
      <c r="N842" s="17"/>
      <c r="O842" s="18">
        <f t="shared" si="177"/>
        <v>16.212647751148257</v>
      </c>
      <c r="P842" s="18"/>
      <c r="Q842" s="37">
        <f t="shared" si="178"/>
        <v>3.9474300571291088E-2</v>
      </c>
      <c r="R842" s="15">
        <f t="shared" si="174"/>
        <v>1.0036913745783809</v>
      </c>
      <c r="S842" s="15">
        <f t="shared" si="175"/>
        <v>15.741404808196632</v>
      </c>
      <c r="T842" s="21">
        <f t="shared" si="179"/>
        <v>7.3376956935260251E-2</v>
      </c>
      <c r="U842" s="21">
        <f t="shared" si="180"/>
        <v>-3.1469676625855425E-2</v>
      </c>
      <c r="V842" s="21">
        <f t="shared" si="181"/>
        <v>0.10484663356111568</v>
      </c>
      <c r="Y842" s="36"/>
      <c r="Z842" s="36"/>
    </row>
    <row r="843" spans="1:26" x14ac:dyDescent="0.25">
      <c r="A843" s="12">
        <v>1940.07</v>
      </c>
      <c r="B843" s="13">
        <v>9.99</v>
      </c>
      <c r="C843" s="14">
        <v>0.656667</v>
      </c>
      <c r="D843" s="13">
        <v>1.0533300000000001</v>
      </c>
      <c r="E843" s="13">
        <v>14</v>
      </c>
      <c r="F843" s="14">
        <f t="shared" ref="F843:F906" si="185">F842+1/12</f>
        <v>1940.5416666666035</v>
      </c>
      <c r="G843" s="15">
        <f>G837*6/12+G849*6/12</f>
        <v>2.08</v>
      </c>
      <c r="H843" s="14">
        <f t="shared" si="182"/>
        <v>217.4252142857143</v>
      </c>
      <c r="I843" s="14">
        <f t="shared" si="183"/>
        <v>14.291888207142859</v>
      </c>
      <c r="J843" s="16">
        <f t="shared" ref="J843:J906" si="186">J842*((H843+(I843/12))/H842)</f>
        <v>8403.4968038544412</v>
      </c>
      <c r="K843" s="14">
        <f t="shared" ref="K843:K906" si="187">D843*$E$1839/E843</f>
        <v>22.924975071428577</v>
      </c>
      <c r="L843" s="16">
        <f t="shared" si="184"/>
        <v>886.05158042082076</v>
      </c>
      <c r="M843" s="35">
        <f t="shared" si="176"/>
        <v>13.369884763210051</v>
      </c>
      <c r="N843" s="17"/>
      <c r="O843" s="18">
        <f t="shared" si="177"/>
        <v>16.862230313337172</v>
      </c>
      <c r="P843" s="18"/>
      <c r="Q843" s="37">
        <f t="shared" si="178"/>
        <v>3.7104691099934875E-2</v>
      </c>
      <c r="R843" s="15">
        <f t="shared" ref="R843:R906" si="188">((G843/G844+G843/1200+((1+G844/1200)^(-119))*(1-G843/G844)))</f>
        <v>1.0036753470795532</v>
      </c>
      <c r="S843" s="15">
        <f t="shared" ref="S843:S906" si="189">S842*R842*E842/E843</f>
        <v>15.912365888517423</v>
      </c>
      <c r="T843" s="21">
        <f t="shared" si="179"/>
        <v>5.9825000658282335E-2</v>
      </c>
      <c r="U843" s="21">
        <f t="shared" si="180"/>
        <v>-3.3708372905429163E-2</v>
      </c>
      <c r="V843" s="21">
        <f t="shared" si="181"/>
        <v>9.3533373563711497E-2</v>
      </c>
      <c r="Y843" s="36"/>
      <c r="Z843" s="36"/>
    </row>
    <row r="844" spans="1:26" x14ac:dyDescent="0.25">
      <c r="A844" s="12">
        <v>1940.08</v>
      </c>
      <c r="B844" s="13">
        <v>10.199999999999999</v>
      </c>
      <c r="C844" s="14">
        <v>0.66333299999999995</v>
      </c>
      <c r="D844" s="13">
        <v>1.06667</v>
      </c>
      <c r="E844" s="13">
        <v>14</v>
      </c>
      <c r="F844" s="14">
        <f t="shared" si="185"/>
        <v>1940.6249999999368</v>
      </c>
      <c r="G844" s="15">
        <f>G837*5/12+G849*7/12</f>
        <v>2.0583333333333336</v>
      </c>
      <c r="H844" s="14">
        <f t="shared" si="182"/>
        <v>221.99571428571429</v>
      </c>
      <c r="I844" s="14">
        <f t="shared" si="183"/>
        <v>14.436968935714287</v>
      </c>
      <c r="J844" s="16">
        <f t="shared" si="186"/>
        <v>8626.6460255019574</v>
      </c>
      <c r="K844" s="14">
        <f t="shared" si="187"/>
        <v>23.215310642857144</v>
      </c>
      <c r="L844" s="16">
        <f t="shared" si="184"/>
        <v>902.13573686491895</v>
      </c>
      <c r="M844" s="35">
        <f t="shared" si="176"/>
        <v>13.649399392391633</v>
      </c>
      <c r="N844" s="17"/>
      <c r="O844" s="18">
        <f t="shared" si="177"/>
        <v>17.199450235230628</v>
      </c>
      <c r="P844" s="18"/>
      <c r="Q844" s="37">
        <f t="shared" si="178"/>
        <v>3.6383899673062055E-2</v>
      </c>
      <c r="R844" s="15">
        <f t="shared" si="188"/>
        <v>1.0036593224812065</v>
      </c>
      <c r="S844" s="15">
        <f t="shared" si="189"/>
        <v>15.970849356014567</v>
      </c>
      <c r="T844" s="21">
        <f t="shared" si="179"/>
        <v>6.3007997970176977E-2</v>
      </c>
      <c r="U844" s="21">
        <f t="shared" si="180"/>
        <v>-3.4840854558174206E-2</v>
      </c>
      <c r="V844" s="21">
        <f t="shared" si="181"/>
        <v>9.7848852528351182E-2</v>
      </c>
      <c r="Y844" s="36"/>
      <c r="Z844" s="36"/>
    </row>
    <row r="845" spans="1:26" x14ac:dyDescent="0.25">
      <c r="A845" s="12">
        <v>1940.09</v>
      </c>
      <c r="B845" s="13">
        <v>10.63</v>
      </c>
      <c r="C845" s="14">
        <v>0.67</v>
      </c>
      <c r="D845" s="13">
        <v>1.08</v>
      </c>
      <c r="E845" s="13">
        <v>14</v>
      </c>
      <c r="F845" s="14">
        <f t="shared" si="185"/>
        <v>1940.70833333327</v>
      </c>
      <c r="G845" s="15">
        <f>G837*4/12+G849*8/12</f>
        <v>2.0366666666666666</v>
      </c>
      <c r="H845" s="14">
        <f t="shared" si="182"/>
        <v>231.3543571428572</v>
      </c>
      <c r="I845" s="14">
        <f t="shared" si="183"/>
        <v>14.58207142857143</v>
      </c>
      <c r="J845" s="16">
        <f t="shared" si="186"/>
        <v>9037.5393778604266</v>
      </c>
      <c r="K845" s="14">
        <f t="shared" si="187"/>
        <v>23.505428571428578</v>
      </c>
      <c r="L845" s="16">
        <f t="shared" si="184"/>
        <v>918.20719925581</v>
      </c>
      <c r="M845" s="35">
        <f t="shared" si="176"/>
        <v>14.214842598620637</v>
      </c>
      <c r="N845" s="17"/>
      <c r="O845" s="18">
        <f t="shared" si="177"/>
        <v>17.894527295628063</v>
      </c>
      <c r="P845" s="18"/>
      <c r="Q845" s="37">
        <f t="shared" si="178"/>
        <v>3.3092066814589156E-2</v>
      </c>
      <c r="R845" s="15">
        <f t="shared" si="188"/>
        <v>1.0036433007880792</v>
      </c>
      <c r="S845" s="15">
        <f t="shared" si="189"/>
        <v>16.029291844106993</v>
      </c>
      <c r="T845" s="21">
        <f t="shared" si="179"/>
        <v>6.1925878084512664E-2</v>
      </c>
      <c r="U845" s="21">
        <f t="shared" si="180"/>
        <v>-3.5567719186045399E-2</v>
      </c>
      <c r="V845" s="21">
        <f t="shared" si="181"/>
        <v>9.7493597270558063E-2</v>
      </c>
      <c r="Y845" s="36"/>
      <c r="Z845" s="36"/>
    </row>
    <row r="846" spans="1:26" x14ac:dyDescent="0.25">
      <c r="A846" s="12">
        <v>1940.1</v>
      </c>
      <c r="B846" s="13">
        <v>10.73</v>
      </c>
      <c r="C846" s="14">
        <v>0.67</v>
      </c>
      <c r="D846" s="13">
        <v>1.07</v>
      </c>
      <c r="E846" s="13">
        <v>14</v>
      </c>
      <c r="F846" s="14">
        <f t="shared" si="185"/>
        <v>1940.7916666666033</v>
      </c>
      <c r="G846" s="15">
        <f>G837*3/12+G849*9/12</f>
        <v>2.0150000000000001</v>
      </c>
      <c r="H846" s="14">
        <f t="shared" si="182"/>
        <v>233.53078571428574</v>
      </c>
      <c r="I846" s="14">
        <f t="shared" si="183"/>
        <v>14.58207142857143</v>
      </c>
      <c r="J846" s="16">
        <f t="shared" si="186"/>
        <v>9170.0276079999603</v>
      </c>
      <c r="K846" s="14">
        <f t="shared" si="187"/>
        <v>23.287785714285718</v>
      </c>
      <c r="L846" s="16">
        <f t="shared" si="184"/>
        <v>914.43891337930643</v>
      </c>
      <c r="M846" s="35">
        <f t="shared" si="176"/>
        <v>14.32829032310495</v>
      </c>
      <c r="N846" s="17"/>
      <c r="O846" s="18">
        <f t="shared" si="177"/>
        <v>18.02116744041567</v>
      </c>
      <c r="P846" s="18"/>
      <c r="Q846" s="37">
        <f t="shared" si="178"/>
        <v>3.3345933452265081E-2</v>
      </c>
      <c r="R846" s="15">
        <f t="shared" si="188"/>
        <v>1.0036272820049184</v>
      </c>
      <c r="S846" s="15">
        <f t="shared" si="189"/>
        <v>16.087691375714979</v>
      </c>
      <c r="T846" s="21">
        <f t="shared" si="179"/>
        <v>6.4436129950412147E-2</v>
      </c>
      <c r="U846" s="21">
        <f t="shared" si="180"/>
        <v>-3.6681501835572172E-2</v>
      </c>
      <c r="V846" s="21">
        <f t="shared" si="181"/>
        <v>0.10111763178598432</v>
      </c>
      <c r="Y846" s="36"/>
      <c r="Z846" s="36"/>
    </row>
    <row r="847" spans="1:26" x14ac:dyDescent="0.25">
      <c r="A847" s="12">
        <v>1940.11</v>
      </c>
      <c r="B847" s="13">
        <v>10.98</v>
      </c>
      <c r="C847" s="14">
        <v>0.67</v>
      </c>
      <c r="D847" s="13">
        <v>1.06</v>
      </c>
      <c r="E847" s="13">
        <v>14</v>
      </c>
      <c r="F847" s="14">
        <f t="shared" si="185"/>
        <v>1940.8749999999366</v>
      </c>
      <c r="G847" s="15">
        <f>G837*2/12+G849*10/12</f>
        <v>1.9933333333333334</v>
      </c>
      <c r="H847" s="14">
        <f t="shared" si="182"/>
        <v>238.9718571428572</v>
      </c>
      <c r="I847" s="14">
        <f t="shared" si="183"/>
        <v>14.58207142857143</v>
      </c>
      <c r="J847" s="16">
        <f t="shared" si="186"/>
        <v>9431.3976089424887</v>
      </c>
      <c r="K847" s="14">
        <f t="shared" si="187"/>
        <v>23.070142857142862</v>
      </c>
      <c r="L847" s="16">
        <f t="shared" si="184"/>
        <v>910.49922272122376</v>
      </c>
      <c r="M847" s="35">
        <f t="shared" si="176"/>
        <v>14.636689248763602</v>
      </c>
      <c r="N847" s="17"/>
      <c r="O847" s="18">
        <f t="shared" si="177"/>
        <v>18.393381330164448</v>
      </c>
      <c r="P847" s="18"/>
      <c r="Q847" s="37">
        <f t="shared" si="178"/>
        <v>3.269024417405586E-2</v>
      </c>
      <c r="R847" s="15">
        <f t="shared" si="188"/>
        <v>1.0036112661364796</v>
      </c>
      <c r="S847" s="15">
        <f t="shared" si="189"/>
        <v>16.14604596914279</v>
      </c>
      <c r="T847" s="21">
        <f t="shared" si="179"/>
        <v>6.1437338019164844E-2</v>
      </c>
      <c r="U847" s="21">
        <f t="shared" si="180"/>
        <v>-3.7395403887164891E-2</v>
      </c>
      <c r="V847" s="21">
        <f t="shared" si="181"/>
        <v>9.8832741906329735E-2</v>
      </c>
      <c r="Y847" s="36"/>
      <c r="Z847" s="36"/>
    </row>
    <row r="848" spans="1:26" x14ac:dyDescent="0.25">
      <c r="A848" s="12">
        <v>1940.12</v>
      </c>
      <c r="B848" s="13">
        <v>10.53</v>
      </c>
      <c r="C848" s="14">
        <v>0.67</v>
      </c>
      <c r="D848" s="13">
        <v>1.05</v>
      </c>
      <c r="E848" s="13">
        <v>14.1</v>
      </c>
      <c r="F848" s="14">
        <f t="shared" si="185"/>
        <v>1940.9583333332698</v>
      </c>
      <c r="G848" s="15">
        <f>G837*1/12+G849*11/12</f>
        <v>1.9716666666666665</v>
      </c>
      <c r="H848" s="14">
        <f t="shared" si="182"/>
        <v>227.55255319148941</v>
      </c>
      <c r="I848" s="14">
        <f t="shared" si="183"/>
        <v>14.478652482269506</v>
      </c>
      <c r="J848" s="16">
        <f t="shared" si="186"/>
        <v>9028.3354948474444</v>
      </c>
      <c r="K848" s="14">
        <f t="shared" si="187"/>
        <v>22.690425531914897</v>
      </c>
      <c r="L848" s="16">
        <f t="shared" si="184"/>
        <v>900.26137413008701</v>
      </c>
      <c r="M848" s="35">
        <f t="shared" si="176"/>
        <v>13.908426122353834</v>
      </c>
      <c r="N848" s="17"/>
      <c r="O848" s="18">
        <f t="shared" si="177"/>
        <v>17.470115111948239</v>
      </c>
      <c r="P848" s="18"/>
      <c r="Q848" s="37">
        <f t="shared" si="178"/>
        <v>3.9005332223909617E-2</v>
      </c>
      <c r="R848" s="15">
        <f t="shared" si="188"/>
        <v>1.0035952531875263</v>
      </c>
      <c r="S848" s="15">
        <f t="shared" si="189"/>
        <v>16.089429144301331</v>
      </c>
      <c r="T848" s="21">
        <f t="shared" si="179"/>
        <v>6.502516778789591E-2</v>
      </c>
      <c r="U848" s="21">
        <f t="shared" si="180"/>
        <v>-3.8191801895766986E-2</v>
      </c>
      <c r="V848" s="21">
        <f t="shared" si="181"/>
        <v>0.1032169696836629</v>
      </c>
      <c r="Y848" s="36"/>
      <c r="Z848" s="36"/>
    </row>
    <row r="849" spans="1:26" x14ac:dyDescent="0.25">
      <c r="A849" s="12">
        <v>1941.01</v>
      </c>
      <c r="B849" s="13">
        <v>10.55</v>
      </c>
      <c r="C849" s="14">
        <v>0.67333299999999996</v>
      </c>
      <c r="D849" s="13">
        <v>1.0533300000000001</v>
      </c>
      <c r="E849" s="13">
        <v>14.1</v>
      </c>
      <c r="F849" s="14">
        <f t="shared" si="185"/>
        <v>1941.0416666666031</v>
      </c>
      <c r="G849" s="15">
        <v>1.95</v>
      </c>
      <c r="H849" s="14">
        <f t="shared" si="182"/>
        <v>227.98475177304968</v>
      </c>
      <c r="I849" s="14">
        <f t="shared" si="183"/>
        <v>14.550678375886525</v>
      </c>
      <c r="J849" s="16">
        <f t="shared" si="186"/>
        <v>9093.592512436202</v>
      </c>
      <c r="K849" s="14">
        <f t="shared" si="187"/>
        <v>22.762386595744687</v>
      </c>
      <c r="L849" s="16">
        <f t="shared" si="184"/>
        <v>907.91979157577498</v>
      </c>
      <c r="M849" s="35">
        <f t="shared" si="176"/>
        <v>13.904158267950827</v>
      </c>
      <c r="N849" s="17"/>
      <c r="O849" s="18">
        <f t="shared" si="177"/>
        <v>17.459724031152366</v>
      </c>
      <c r="P849" s="18"/>
      <c r="Q849" s="37">
        <f t="shared" si="178"/>
        <v>4.047838438753476E-2</v>
      </c>
      <c r="R849" s="15">
        <f t="shared" si="188"/>
        <v>0.99780354306056551</v>
      </c>
      <c r="S849" s="15">
        <f t="shared" si="189"/>
        <v>16.14727471571786</v>
      </c>
      <c r="T849" s="21">
        <f t="shared" si="179"/>
        <v>7.0799139272996303E-2</v>
      </c>
      <c r="U849" s="21">
        <f t="shared" si="180"/>
        <v>-4.0032852455805679E-2</v>
      </c>
      <c r="V849" s="21">
        <f t="shared" si="181"/>
        <v>0.11083199172880198</v>
      </c>
      <c r="Y849" s="36"/>
      <c r="Z849" s="36"/>
    </row>
    <row r="850" spans="1:26" x14ac:dyDescent="0.25">
      <c r="A850" s="12">
        <v>1941.02</v>
      </c>
      <c r="B850" s="13">
        <v>9.89</v>
      </c>
      <c r="C850" s="14">
        <v>0.67666700000000002</v>
      </c>
      <c r="D850" s="13">
        <v>1.05667</v>
      </c>
      <c r="E850" s="13">
        <v>14.1</v>
      </c>
      <c r="F850" s="14">
        <f t="shared" si="185"/>
        <v>1941.1249999999363</v>
      </c>
      <c r="G850" s="15">
        <f>G849*11/12+G861*1/12</f>
        <v>1.9924999999999999</v>
      </c>
      <c r="H850" s="14">
        <f t="shared" si="182"/>
        <v>213.72219858156032</v>
      </c>
      <c r="I850" s="14">
        <f t="shared" si="183"/>
        <v>14.622725879432625</v>
      </c>
      <c r="J850" s="16">
        <f t="shared" si="186"/>
        <v>8573.3087941590929</v>
      </c>
      <c r="K850" s="14">
        <f t="shared" si="187"/>
        <v>22.834563758865254</v>
      </c>
      <c r="L850" s="16">
        <f t="shared" si="184"/>
        <v>915.99172937553988</v>
      </c>
      <c r="M850" s="35">
        <f t="shared" si="176"/>
        <v>13.002943303402445</v>
      </c>
      <c r="N850" s="17"/>
      <c r="O850" s="18">
        <f t="shared" si="177"/>
        <v>16.330448496085076</v>
      </c>
      <c r="P850" s="18"/>
      <c r="Q850" s="37">
        <f t="shared" si="178"/>
        <v>4.628963306826693E-2</v>
      </c>
      <c r="R850" s="15">
        <f t="shared" si="188"/>
        <v>0.99784679152781341</v>
      </c>
      <c r="S850" s="15">
        <f t="shared" si="189"/>
        <v>16.111807922115567</v>
      </c>
      <c r="T850" s="21">
        <f t="shared" si="179"/>
        <v>8.0417427361342719E-2</v>
      </c>
      <c r="U850" s="21">
        <f t="shared" si="180"/>
        <v>-4.0820039230184846E-2</v>
      </c>
      <c r="V850" s="21">
        <f t="shared" si="181"/>
        <v>0.12123746659152757</v>
      </c>
      <c r="Y850" s="36"/>
      <c r="Z850" s="36"/>
    </row>
    <row r="851" spans="1:26" x14ac:dyDescent="0.25">
      <c r="A851" s="12">
        <v>1941.03</v>
      </c>
      <c r="B851" s="13">
        <v>9.9499999999999993</v>
      </c>
      <c r="C851" s="14">
        <v>0.68</v>
      </c>
      <c r="D851" s="13">
        <v>1.06</v>
      </c>
      <c r="E851" s="13">
        <v>14.2</v>
      </c>
      <c r="F851" s="14">
        <f t="shared" si="185"/>
        <v>1941.2083333332696</v>
      </c>
      <c r="G851" s="15">
        <f>G849*10/12+G861*2/12</f>
        <v>2.0350000000000001</v>
      </c>
      <c r="H851" s="14">
        <f t="shared" si="182"/>
        <v>213.50457746478875</v>
      </c>
      <c r="I851" s="14">
        <f t="shared" si="183"/>
        <v>14.591267605633808</v>
      </c>
      <c r="J851" s="16">
        <f t="shared" si="186"/>
        <v>8613.3555804204188</v>
      </c>
      <c r="K851" s="14">
        <f t="shared" si="187"/>
        <v>22.74521126760564</v>
      </c>
      <c r="L851" s="16">
        <f t="shared" si="184"/>
        <v>917.60371007493927</v>
      </c>
      <c r="M851" s="35">
        <f t="shared" si="176"/>
        <v>12.955719822063324</v>
      </c>
      <c r="N851" s="17"/>
      <c r="O851" s="18">
        <f t="shared" si="177"/>
        <v>16.274201363786219</v>
      </c>
      <c r="P851" s="18"/>
      <c r="Q851" s="37">
        <f t="shared" si="178"/>
        <v>4.7477159338851223E-2</v>
      </c>
      <c r="R851" s="15">
        <f t="shared" si="188"/>
        <v>0.99789001806578537</v>
      </c>
      <c r="S851" s="15">
        <f t="shared" si="189"/>
        <v>15.963896715156022</v>
      </c>
      <c r="T851" s="21">
        <f t="shared" si="179"/>
        <v>7.8294771296359533E-2</v>
      </c>
      <c r="U851" s="21">
        <f t="shared" si="180"/>
        <v>-4.0178458078739543E-2</v>
      </c>
      <c r="V851" s="21">
        <f t="shared" si="181"/>
        <v>0.11847322937509908</v>
      </c>
      <c r="Y851" s="36"/>
      <c r="Z851" s="36"/>
    </row>
    <row r="852" spans="1:26" x14ac:dyDescent="0.25">
      <c r="A852" s="12">
        <v>1941.04</v>
      </c>
      <c r="B852" s="13">
        <v>9.64</v>
      </c>
      <c r="C852" s="14">
        <v>0.68333299999999997</v>
      </c>
      <c r="D852" s="13">
        <v>1.07</v>
      </c>
      <c r="E852" s="13">
        <v>14.3</v>
      </c>
      <c r="F852" s="14">
        <f t="shared" si="185"/>
        <v>1941.2916666666029</v>
      </c>
      <c r="G852" s="15">
        <f>G849*9/12+G861*3/12</f>
        <v>2.0775000000000001</v>
      </c>
      <c r="H852" s="14">
        <f t="shared" si="182"/>
        <v>205.40615384615387</v>
      </c>
      <c r="I852" s="14">
        <f t="shared" si="183"/>
        <v>14.56024930769231</v>
      </c>
      <c r="J852" s="16">
        <f t="shared" si="186"/>
        <v>8335.5931427865125</v>
      </c>
      <c r="K852" s="14">
        <f t="shared" si="187"/>
        <v>22.799230769230771</v>
      </c>
      <c r="L852" s="16">
        <f t="shared" si="184"/>
        <v>925.21625132588883</v>
      </c>
      <c r="M852" s="35">
        <f t="shared" si="176"/>
        <v>12.429370389220781</v>
      </c>
      <c r="N852" s="17"/>
      <c r="O852" s="18">
        <f t="shared" si="177"/>
        <v>15.62059635074305</v>
      </c>
      <c r="P852" s="18"/>
      <c r="Q852" s="37">
        <f t="shared" si="178"/>
        <v>5.1653928535461108E-2</v>
      </c>
      <c r="R852" s="15">
        <f t="shared" si="188"/>
        <v>0.99793322274458374</v>
      </c>
      <c r="S852" s="15">
        <f t="shared" si="189"/>
        <v>15.81881308930914</v>
      </c>
      <c r="T852" s="21">
        <f t="shared" si="179"/>
        <v>8.3906737546526333E-2</v>
      </c>
      <c r="U852" s="21">
        <f t="shared" si="180"/>
        <v>-3.9171540119704584E-2</v>
      </c>
      <c r="V852" s="21">
        <f t="shared" si="181"/>
        <v>0.12307827766623092</v>
      </c>
      <c r="Y852" s="36"/>
      <c r="Z852" s="36"/>
    </row>
    <row r="853" spans="1:26" x14ac:dyDescent="0.25">
      <c r="A853" s="12">
        <v>1941.05</v>
      </c>
      <c r="B853" s="13">
        <v>9.43</v>
      </c>
      <c r="C853" s="14">
        <v>0.68666700000000003</v>
      </c>
      <c r="D853" s="13">
        <v>1.08</v>
      </c>
      <c r="E853" s="13">
        <v>14.4</v>
      </c>
      <c r="F853" s="14">
        <f t="shared" si="185"/>
        <v>1941.3749999999361</v>
      </c>
      <c r="G853" s="15">
        <f>G849*8/12+G861*4/12</f>
        <v>2.12</v>
      </c>
      <c r="H853" s="14">
        <f t="shared" si="182"/>
        <v>199.53618055555557</v>
      </c>
      <c r="I853" s="14">
        <f t="shared" si="183"/>
        <v>14.529682979166669</v>
      </c>
      <c r="J853" s="16">
        <f t="shared" si="186"/>
        <v>8146.5193756918525</v>
      </c>
      <c r="K853" s="14">
        <f t="shared" si="187"/>
        <v>22.852500000000006</v>
      </c>
      <c r="L853" s="16">
        <f t="shared" si="184"/>
        <v>933.00540039737041</v>
      </c>
      <c r="M853" s="35">
        <f t="shared" si="176"/>
        <v>12.037206512481573</v>
      </c>
      <c r="N853" s="17"/>
      <c r="O853" s="18">
        <f t="shared" si="177"/>
        <v>15.138524744744728</v>
      </c>
      <c r="P853" s="18"/>
      <c r="Q853" s="37">
        <f t="shared" si="178"/>
        <v>5.5831630874339899E-2</v>
      </c>
      <c r="R853" s="15">
        <f t="shared" si="188"/>
        <v>0.99797640563406864</v>
      </c>
      <c r="S853" s="15">
        <f t="shared" si="189"/>
        <v>15.676493298943138</v>
      </c>
      <c r="T853" s="21">
        <f t="shared" si="179"/>
        <v>8.6662450509808364E-2</v>
      </c>
      <c r="U853" s="21">
        <f t="shared" si="180"/>
        <v>-3.8543675475214867E-2</v>
      </c>
      <c r="V853" s="21">
        <f t="shared" si="181"/>
        <v>0.12520612598502323</v>
      </c>
      <c r="Y853" s="36"/>
      <c r="Z853" s="36"/>
    </row>
    <row r="854" spans="1:26" x14ac:dyDescent="0.25">
      <c r="A854" s="12">
        <v>1941.06</v>
      </c>
      <c r="B854" s="13">
        <v>9.76</v>
      </c>
      <c r="C854" s="14">
        <v>0.69</v>
      </c>
      <c r="D854" s="13">
        <v>1.0900000000000001</v>
      </c>
      <c r="E854" s="13">
        <v>14.7</v>
      </c>
      <c r="F854" s="14">
        <f t="shared" si="185"/>
        <v>1941.4583333332694</v>
      </c>
      <c r="G854" s="15">
        <f>G849*7/12+G861*5/12</f>
        <v>2.1625000000000001</v>
      </c>
      <c r="H854" s="14">
        <f t="shared" si="182"/>
        <v>202.30421768707487</v>
      </c>
      <c r="I854" s="14">
        <f t="shared" si="183"/>
        <v>14.302244897959186</v>
      </c>
      <c r="J854" s="16">
        <f t="shared" si="186"/>
        <v>8308.1909463956308</v>
      </c>
      <c r="K854" s="14">
        <f t="shared" si="187"/>
        <v>22.59340136054422</v>
      </c>
      <c r="L854" s="16">
        <f t="shared" si="184"/>
        <v>927.86148889049559</v>
      </c>
      <c r="M854" s="35">
        <f t="shared" si="176"/>
        <v>12.164306590628438</v>
      </c>
      <c r="N854" s="17"/>
      <c r="O854" s="18">
        <f t="shared" si="177"/>
        <v>15.307415379169971</v>
      </c>
      <c r="P854" s="18"/>
      <c r="Q854" s="37">
        <f t="shared" si="178"/>
        <v>5.7901603030118723E-2</v>
      </c>
      <c r="R854" s="15">
        <f t="shared" si="188"/>
        <v>0.99801956680385973</v>
      </c>
      <c r="S854" s="15">
        <f t="shared" si="189"/>
        <v>15.325489406131432</v>
      </c>
      <c r="T854" s="21">
        <f t="shared" si="179"/>
        <v>8.3286391548048844E-2</v>
      </c>
      <c r="U854" s="21">
        <f t="shared" si="180"/>
        <v>-3.6231839601446825E-2</v>
      </c>
      <c r="V854" s="21">
        <f t="shared" si="181"/>
        <v>0.11951823114949567</v>
      </c>
      <c r="Y854" s="36"/>
      <c r="Z854" s="36"/>
    </row>
    <row r="855" spans="1:26" x14ac:dyDescent="0.25">
      <c r="A855" s="12">
        <v>1941.07</v>
      </c>
      <c r="B855" s="13">
        <v>10.26</v>
      </c>
      <c r="C855" s="14">
        <v>0.69333299999999998</v>
      </c>
      <c r="D855" s="13">
        <v>1.1233299999999999</v>
      </c>
      <c r="E855" s="13">
        <v>14.7</v>
      </c>
      <c r="F855" s="14">
        <f t="shared" si="185"/>
        <v>1941.5416666666026</v>
      </c>
      <c r="G855" s="15">
        <f>G849*6/12+G861*6/12</f>
        <v>2.2050000000000001</v>
      </c>
      <c r="H855" s="14">
        <f t="shared" si="182"/>
        <v>212.66816326530613</v>
      </c>
      <c r="I855" s="14">
        <f t="shared" si="183"/>
        <v>14.371330959183677</v>
      </c>
      <c r="J855" s="16">
        <f t="shared" si="186"/>
        <v>8782.9987386754383</v>
      </c>
      <c r="K855" s="14">
        <f t="shared" si="187"/>
        <v>23.284261972789118</v>
      </c>
      <c r="L855" s="16">
        <f t="shared" si="184"/>
        <v>961.61851589827302</v>
      </c>
      <c r="M855" s="35">
        <f t="shared" si="176"/>
        <v>12.744996277919578</v>
      </c>
      <c r="N855" s="17"/>
      <c r="O855" s="18">
        <f t="shared" si="177"/>
        <v>16.045059460934308</v>
      </c>
      <c r="P855" s="18"/>
      <c r="Q855" s="37">
        <f t="shared" si="178"/>
        <v>5.3731040578336373E-2</v>
      </c>
      <c r="R855" s="15">
        <f t="shared" si="188"/>
        <v>0.99806270632333516</v>
      </c>
      <c r="S855" s="15">
        <f t="shared" si="189"/>
        <v>15.295138298164433</v>
      </c>
      <c r="T855" s="21">
        <f t="shared" si="179"/>
        <v>7.9799914622028068E-2</v>
      </c>
      <c r="U855" s="21">
        <f t="shared" si="180"/>
        <v>-3.5907792503111713E-2</v>
      </c>
      <c r="V855" s="21">
        <f t="shared" si="181"/>
        <v>0.11570770712513978</v>
      </c>
      <c r="Y855" s="36"/>
      <c r="Z855" s="36"/>
    </row>
    <row r="856" spans="1:26" x14ac:dyDescent="0.25">
      <c r="A856" s="12">
        <v>1941.08</v>
      </c>
      <c r="B856" s="13">
        <v>10.210000000000001</v>
      </c>
      <c r="C856" s="14">
        <v>0.69666700000000004</v>
      </c>
      <c r="D856" s="13">
        <v>1.1566700000000001</v>
      </c>
      <c r="E856" s="13">
        <v>14.9</v>
      </c>
      <c r="F856" s="14">
        <f t="shared" si="185"/>
        <v>1941.6249999999359</v>
      </c>
      <c r="G856" s="15">
        <f>G849*5/12+G861*7/12</f>
        <v>2.2474999999999996</v>
      </c>
      <c r="H856" s="14">
        <f t="shared" si="182"/>
        <v>208.79107382550339</v>
      </c>
      <c r="I856" s="14">
        <f t="shared" si="183"/>
        <v>14.24660636912752</v>
      </c>
      <c r="J856" s="16">
        <f t="shared" si="186"/>
        <v>8671.9094992272694</v>
      </c>
      <c r="K856" s="14">
        <f t="shared" si="187"/>
        <v>23.653513355704703</v>
      </c>
      <c r="L856" s="16">
        <f t="shared" si="184"/>
        <v>982.42287565829645</v>
      </c>
      <c r="M856" s="35">
        <f t="shared" si="176"/>
        <v>12.4631737203878</v>
      </c>
      <c r="N856" s="17"/>
      <c r="O856" s="18">
        <f t="shared" si="177"/>
        <v>15.698062133844473</v>
      </c>
      <c r="P856" s="18"/>
      <c r="Q856" s="37">
        <f t="shared" si="178"/>
        <v>5.6428920036089333E-2</v>
      </c>
      <c r="R856" s="15">
        <f t="shared" si="188"/>
        <v>0.99810582426163519</v>
      </c>
      <c r="S856" s="15">
        <f t="shared" si="189"/>
        <v>15.060600987570371</v>
      </c>
      <c r="T856" s="21">
        <f t="shared" si="179"/>
        <v>8.6422053219641581E-2</v>
      </c>
      <c r="U856" s="21">
        <f t="shared" si="180"/>
        <v>-3.4282874070881597E-2</v>
      </c>
      <c r="V856" s="21">
        <f t="shared" si="181"/>
        <v>0.12070492729052318</v>
      </c>
      <c r="Y856" s="36"/>
      <c r="Z856" s="36"/>
    </row>
    <row r="857" spans="1:26" x14ac:dyDescent="0.25">
      <c r="A857" s="12">
        <v>1941.09</v>
      </c>
      <c r="B857" s="13">
        <v>10.24</v>
      </c>
      <c r="C857" s="14">
        <v>0.7</v>
      </c>
      <c r="D857" s="13">
        <v>1.19</v>
      </c>
      <c r="E857" s="13">
        <v>15.1</v>
      </c>
      <c r="F857" s="14">
        <f t="shared" si="185"/>
        <v>1941.7083333332691</v>
      </c>
      <c r="G857" s="15">
        <f>G849*4/12+G861*8/12</f>
        <v>2.29</v>
      </c>
      <c r="H857" s="14">
        <f t="shared" si="182"/>
        <v>206.63099337748349</v>
      </c>
      <c r="I857" s="14">
        <f t="shared" si="183"/>
        <v>14.125165562913908</v>
      </c>
      <c r="J857" s="16">
        <f t="shared" si="186"/>
        <v>8631.0823593748391</v>
      </c>
      <c r="K857" s="14">
        <f t="shared" si="187"/>
        <v>24.012781456953643</v>
      </c>
      <c r="L857" s="16">
        <f t="shared" si="184"/>
        <v>1003.0261726226618</v>
      </c>
      <c r="M857" s="35">
        <f t="shared" si="176"/>
        <v>12.279729272093077</v>
      </c>
      <c r="N857" s="17"/>
      <c r="O857" s="18">
        <f t="shared" si="177"/>
        <v>15.475689806719124</v>
      </c>
      <c r="P857" s="18"/>
      <c r="Q857" s="37">
        <f t="shared" si="178"/>
        <v>5.9199695162733643E-2</v>
      </c>
      <c r="R857" s="15">
        <f t="shared" si="188"/>
        <v>0.99814892068766214</v>
      </c>
      <c r="S857" s="15">
        <f t="shared" si="189"/>
        <v>14.832973250487443</v>
      </c>
      <c r="T857" s="21">
        <f t="shared" si="179"/>
        <v>8.9452584610300034E-2</v>
      </c>
      <c r="U857" s="21">
        <f t="shared" si="180"/>
        <v>-3.3419867329752551E-2</v>
      </c>
      <c r="V857" s="21">
        <f t="shared" si="181"/>
        <v>0.12287245194005258</v>
      </c>
      <c r="Y857" s="36"/>
      <c r="Z857" s="36"/>
    </row>
    <row r="858" spans="1:26" x14ac:dyDescent="0.25">
      <c r="A858" s="12">
        <v>1941.1</v>
      </c>
      <c r="B858" s="13">
        <v>9.83</v>
      </c>
      <c r="C858" s="14">
        <v>0.70333299999999999</v>
      </c>
      <c r="D858" s="13">
        <v>1.18</v>
      </c>
      <c r="E858" s="13">
        <v>15.3</v>
      </c>
      <c r="F858" s="14">
        <f t="shared" si="185"/>
        <v>1941.7916666666024</v>
      </c>
      <c r="G858" s="15">
        <f>G849*3/12+G861*9/12</f>
        <v>2.3325</v>
      </c>
      <c r="H858" s="14">
        <f t="shared" si="182"/>
        <v>195.76477124183009</v>
      </c>
      <c r="I858" s="14">
        <f t="shared" si="183"/>
        <v>14.006899679738563</v>
      </c>
      <c r="J858" s="16">
        <f t="shared" si="186"/>
        <v>8225.9509795570375</v>
      </c>
      <c r="K858" s="14">
        <f t="shared" si="187"/>
        <v>23.499738562091505</v>
      </c>
      <c r="L858" s="16">
        <f t="shared" si="184"/>
        <v>987.4488459692069</v>
      </c>
      <c r="M858" s="35">
        <f t="shared" si="176"/>
        <v>11.577814956574073</v>
      </c>
      <c r="N858" s="17"/>
      <c r="O858" s="18">
        <f t="shared" si="177"/>
        <v>14.60383368903616</v>
      </c>
      <c r="P858" s="18"/>
      <c r="Q858" s="37">
        <f t="shared" si="178"/>
        <v>6.5699757158589486E-2</v>
      </c>
      <c r="R858" s="15">
        <f t="shared" si="188"/>
        <v>0.99819199567007955</v>
      </c>
      <c r="S858" s="15">
        <f t="shared" si="189"/>
        <v>14.611980080555643</v>
      </c>
      <c r="T858" s="21">
        <f t="shared" si="179"/>
        <v>9.4301130073987993E-2</v>
      </c>
      <c r="U858" s="21">
        <f t="shared" si="180"/>
        <v>-3.2202172093984571E-2</v>
      </c>
      <c r="V858" s="21">
        <f t="shared" si="181"/>
        <v>0.12650330216797256</v>
      </c>
      <c r="Y858" s="36"/>
      <c r="Z858" s="36"/>
    </row>
    <row r="859" spans="1:26" x14ac:dyDescent="0.25">
      <c r="A859" s="12">
        <v>1941.11</v>
      </c>
      <c r="B859" s="13">
        <v>9.3699999999999992</v>
      </c>
      <c r="C859" s="14">
        <v>0.70666700000000005</v>
      </c>
      <c r="D859" s="13">
        <v>1.17</v>
      </c>
      <c r="E859" s="13">
        <v>15.4</v>
      </c>
      <c r="F859" s="14">
        <f t="shared" si="185"/>
        <v>1941.8749999999357</v>
      </c>
      <c r="G859" s="15">
        <f>G849*2/12+G861*10/12</f>
        <v>2.3750000000000004</v>
      </c>
      <c r="H859" s="14">
        <f t="shared" si="182"/>
        <v>185.39214285714286</v>
      </c>
      <c r="I859" s="14">
        <f t="shared" si="183"/>
        <v>13.981911357142859</v>
      </c>
      <c r="J859" s="16">
        <f t="shared" si="186"/>
        <v>7839.0571118685593</v>
      </c>
      <c r="K859" s="14">
        <f t="shared" si="187"/>
        <v>23.149285714285714</v>
      </c>
      <c r="L859" s="16">
        <f t="shared" si="184"/>
        <v>978.83637362713057</v>
      </c>
      <c r="M859" s="35">
        <f t="shared" si="176"/>
        <v>10.911668685916963</v>
      </c>
      <c r="N859" s="17"/>
      <c r="O859" s="18">
        <f t="shared" si="177"/>
        <v>13.782187279853893</v>
      </c>
      <c r="P859" s="18"/>
      <c r="Q859" s="37">
        <f t="shared" si="178"/>
        <v>7.2557850219299364E-2</v>
      </c>
      <c r="R859" s="15">
        <f t="shared" si="188"/>
        <v>0.99823504927731521</v>
      </c>
      <c r="S859" s="15">
        <f t="shared" si="189"/>
        <v>14.490850118617512</v>
      </c>
      <c r="T859" s="21">
        <f t="shared" si="179"/>
        <v>9.6233772726342925E-2</v>
      </c>
      <c r="U859" s="21">
        <f t="shared" si="180"/>
        <v>-3.1995916013274672E-2</v>
      </c>
      <c r="V859" s="21">
        <f t="shared" si="181"/>
        <v>0.1282296887396176</v>
      </c>
      <c r="Y859" s="36"/>
      <c r="Z859" s="36"/>
    </row>
    <row r="860" spans="1:26" x14ac:dyDescent="0.25">
      <c r="A860" s="12">
        <v>1941.12</v>
      </c>
      <c r="B860" s="13">
        <v>8.76</v>
      </c>
      <c r="C860" s="14">
        <v>0.71</v>
      </c>
      <c r="D860" s="13">
        <v>1.1599999999999999</v>
      </c>
      <c r="E860" s="13">
        <v>15.5</v>
      </c>
      <c r="F860" s="14">
        <f t="shared" si="185"/>
        <v>1941.9583333332689</v>
      </c>
      <c r="G860" s="15">
        <f>G849*1/12+G861*11/12</f>
        <v>2.4175</v>
      </c>
      <c r="H860" s="14">
        <f t="shared" si="182"/>
        <v>172.20464516129036</v>
      </c>
      <c r="I860" s="14">
        <f t="shared" si="183"/>
        <v>13.957225806451614</v>
      </c>
      <c r="J860" s="16">
        <f t="shared" si="186"/>
        <v>7330.6217382720924</v>
      </c>
      <c r="K860" s="14">
        <f t="shared" si="187"/>
        <v>22.80335483870968</v>
      </c>
      <c r="L860" s="16">
        <f t="shared" si="184"/>
        <v>970.72160004516286</v>
      </c>
      <c r="M860" s="35">
        <f t="shared" si="176"/>
        <v>10.086593309917905</v>
      </c>
      <c r="N860" s="17"/>
      <c r="O860" s="18">
        <f t="shared" si="177"/>
        <v>12.764729919112979</v>
      </c>
      <c r="P860" s="18"/>
      <c r="Q860" s="37">
        <f t="shared" si="178"/>
        <v>8.0966277439067411E-2</v>
      </c>
      <c r="R860" s="15">
        <f t="shared" si="188"/>
        <v>0.99827808157756137</v>
      </c>
      <c r="S860" s="15">
        <f t="shared" si="189"/>
        <v>14.371950130730095</v>
      </c>
      <c r="T860" s="21">
        <f t="shared" si="179"/>
        <v>0.10710076168999527</v>
      </c>
      <c r="U860" s="21">
        <f t="shared" si="180"/>
        <v>-3.1426802572939283E-2</v>
      </c>
      <c r="V860" s="21">
        <f t="shared" si="181"/>
        <v>0.13852756426293455</v>
      </c>
      <c r="Y860" s="36"/>
      <c r="Z860" s="36"/>
    </row>
    <row r="861" spans="1:26" x14ac:dyDescent="0.25">
      <c r="A861" s="12">
        <v>1942.01</v>
      </c>
      <c r="B861" s="13">
        <v>8.93</v>
      </c>
      <c r="C861" s="14">
        <v>0.70333299999999999</v>
      </c>
      <c r="D861" s="13">
        <v>1.1200000000000001</v>
      </c>
      <c r="E861" s="13">
        <v>15.7</v>
      </c>
      <c r="F861" s="14">
        <f t="shared" si="185"/>
        <v>1942.0416666666022</v>
      </c>
      <c r="G861" s="15">
        <v>2.46</v>
      </c>
      <c r="H861" s="14">
        <f t="shared" si="182"/>
        <v>173.3102547770701</v>
      </c>
      <c r="I861" s="14">
        <f t="shared" si="183"/>
        <v>13.650035993630576</v>
      </c>
      <c r="J861" s="16">
        <f t="shared" si="186"/>
        <v>7426.1093488608494</v>
      </c>
      <c r="K861" s="14">
        <f t="shared" si="187"/>
        <v>21.736560509554145</v>
      </c>
      <c r="L861" s="16">
        <f t="shared" si="184"/>
        <v>931.38213557941219</v>
      </c>
      <c r="M861" s="35">
        <f t="shared" si="176"/>
        <v>10.101686431929249</v>
      </c>
      <c r="N861" s="17"/>
      <c r="O861" s="18">
        <f t="shared" si="177"/>
        <v>12.807799723300175</v>
      </c>
      <c r="P861" s="18"/>
      <c r="Q861" s="37">
        <f t="shared" si="178"/>
        <v>8.3777244250419589E-2</v>
      </c>
      <c r="R861" s="15">
        <f t="shared" si="188"/>
        <v>1.0019767381834872</v>
      </c>
      <c r="S861" s="15">
        <f t="shared" si="189"/>
        <v>14.164435890319817</v>
      </c>
      <c r="T861" s="21">
        <f t="shared" si="179"/>
        <v>0.10983771849347512</v>
      </c>
      <c r="U861" s="21">
        <f t="shared" si="180"/>
        <v>-2.9878630794221261E-2</v>
      </c>
      <c r="V861" s="21">
        <f t="shared" si="181"/>
        <v>0.13971634928769638</v>
      </c>
      <c r="Y861" s="36"/>
      <c r="Z861" s="36"/>
    </row>
    <row r="862" spans="1:26" x14ac:dyDescent="0.25">
      <c r="A862" s="12">
        <v>1942.02</v>
      </c>
      <c r="B862" s="13">
        <v>8.65</v>
      </c>
      <c r="C862" s="14">
        <v>0.69666700000000004</v>
      </c>
      <c r="D862" s="13">
        <v>1.08</v>
      </c>
      <c r="E862" s="13">
        <v>15.8</v>
      </c>
      <c r="F862" s="14">
        <f t="shared" si="185"/>
        <v>1942.1249999999354</v>
      </c>
      <c r="G862" s="15">
        <f>G861*11/12+G873*1/12</f>
        <v>2.4608333333333334</v>
      </c>
      <c r="H862" s="14">
        <f t="shared" si="182"/>
        <v>166.81360759493674</v>
      </c>
      <c r="I862" s="14">
        <f t="shared" si="183"/>
        <v>13.435090816455698</v>
      </c>
      <c r="J862" s="16">
        <f t="shared" si="186"/>
        <v>7195.7097803686038</v>
      </c>
      <c r="K862" s="14">
        <f t="shared" si="187"/>
        <v>20.827594936708866</v>
      </c>
      <c r="L862" s="16">
        <f t="shared" si="184"/>
        <v>898.42388009226499</v>
      </c>
      <c r="M862" s="35">
        <f t="shared" si="176"/>
        <v>9.6802555917493631</v>
      </c>
      <c r="N862" s="17"/>
      <c r="O862" s="18">
        <f t="shared" si="177"/>
        <v>12.300243464664584</v>
      </c>
      <c r="P862" s="18"/>
      <c r="Q862" s="37">
        <f t="shared" si="178"/>
        <v>9.0143277184680334E-2</v>
      </c>
      <c r="R862" s="15">
        <f t="shared" si="188"/>
        <v>1.001977435551568</v>
      </c>
      <c r="S862" s="15">
        <f t="shared" si="189"/>
        <v>14.102609731898148</v>
      </c>
      <c r="T862" s="21">
        <f t="shared" si="179"/>
        <v>0.11269306381535271</v>
      </c>
      <c r="U862" s="21">
        <f t="shared" si="180"/>
        <v>-2.8607319473923032E-2</v>
      </c>
      <c r="V862" s="21">
        <f t="shared" si="181"/>
        <v>0.14130038328927574</v>
      </c>
      <c r="Y862" s="36"/>
      <c r="Z862" s="36"/>
    </row>
    <row r="863" spans="1:26" x14ac:dyDescent="0.25">
      <c r="A863" s="12">
        <v>1942.03</v>
      </c>
      <c r="B863" s="13">
        <v>8.18</v>
      </c>
      <c r="C863" s="14">
        <v>0.69</v>
      </c>
      <c r="D863" s="13">
        <v>1.04</v>
      </c>
      <c r="E863" s="13">
        <v>16</v>
      </c>
      <c r="F863" s="14">
        <f t="shared" si="185"/>
        <v>1942.2083333332687</v>
      </c>
      <c r="G863" s="15">
        <f>G861*10/12+G873*2/12</f>
        <v>2.4616666666666669</v>
      </c>
      <c r="H863" s="14">
        <f t="shared" si="182"/>
        <v>155.77787500000002</v>
      </c>
      <c r="I863" s="14">
        <f t="shared" si="183"/>
        <v>13.140187500000001</v>
      </c>
      <c r="J863" s="16">
        <f t="shared" si="186"/>
        <v>6766.9047484785015</v>
      </c>
      <c r="K863" s="14">
        <f t="shared" si="187"/>
        <v>19.805500000000002</v>
      </c>
      <c r="L863" s="16">
        <f t="shared" si="184"/>
        <v>860.33996802171657</v>
      </c>
      <c r="M863" s="35">
        <f t="shared" si="176"/>
        <v>9.0034266177609688</v>
      </c>
      <c r="N863" s="17"/>
      <c r="O863" s="18">
        <f t="shared" si="177"/>
        <v>11.470465379020208</v>
      </c>
      <c r="P863" s="18"/>
      <c r="Q863" s="37">
        <f t="shared" si="178"/>
        <v>9.9894847201602216E-2</v>
      </c>
      <c r="R863" s="15">
        <f t="shared" si="188"/>
        <v>1.0019781329194886</v>
      </c>
      <c r="S863" s="15">
        <f t="shared" si="189"/>
        <v>13.953865524579996</v>
      </c>
      <c r="T863" s="21">
        <f t="shared" si="179"/>
        <v>0.12038844714628039</v>
      </c>
      <c r="U863" s="21">
        <f t="shared" si="180"/>
        <v>-2.7464270283647396E-2</v>
      </c>
      <c r="V863" s="21">
        <f t="shared" si="181"/>
        <v>0.14785271742992778</v>
      </c>
      <c r="Y863" s="36"/>
      <c r="Z863" s="36"/>
    </row>
    <row r="864" spans="1:26" x14ac:dyDescent="0.25">
      <c r="A864" s="12">
        <v>1942.04</v>
      </c>
      <c r="B864" s="13">
        <v>7.84</v>
      </c>
      <c r="C864" s="14">
        <v>0.68</v>
      </c>
      <c r="D864" s="13">
        <v>1.02</v>
      </c>
      <c r="E864" s="13">
        <v>16.100000000000001</v>
      </c>
      <c r="F864" s="14">
        <f t="shared" si="185"/>
        <v>1942.2916666666019</v>
      </c>
      <c r="G864" s="15">
        <f>G861*9/12+G873*3/12</f>
        <v>2.4624999999999999</v>
      </c>
      <c r="H864" s="14">
        <f t="shared" si="182"/>
        <v>148.37565217391307</v>
      </c>
      <c r="I864" s="14">
        <f t="shared" si="183"/>
        <v>12.869316770186337</v>
      </c>
      <c r="J864" s="16">
        <f t="shared" si="186"/>
        <v>6491.9426158415245</v>
      </c>
      <c r="K864" s="14">
        <f t="shared" si="187"/>
        <v>19.303975155279502</v>
      </c>
      <c r="L864" s="16">
        <f t="shared" si="184"/>
        <v>844.61498318346344</v>
      </c>
      <c r="M864" s="35">
        <f t="shared" si="176"/>
        <v>8.5442557075882597</v>
      </c>
      <c r="N864" s="17"/>
      <c r="O864" s="18">
        <f t="shared" si="177"/>
        <v>10.918206150831159</v>
      </c>
      <c r="P864" s="18"/>
      <c r="Q864" s="37">
        <f t="shared" si="178"/>
        <v>0.1072142123212259</v>
      </c>
      <c r="R864" s="15">
        <f t="shared" si="188"/>
        <v>1.0019788302872494</v>
      </c>
      <c r="S864" s="15">
        <f t="shared" si="189"/>
        <v>13.894626708400779</v>
      </c>
      <c r="T864" s="21">
        <f t="shared" si="179"/>
        <v>0.12485082395492353</v>
      </c>
      <c r="U864" s="21">
        <f t="shared" si="180"/>
        <v>-2.7306001405905556E-2</v>
      </c>
      <c r="V864" s="21">
        <f t="shared" si="181"/>
        <v>0.15215682536082908</v>
      </c>
      <c r="Y864" s="36"/>
      <c r="Z864" s="36"/>
    </row>
    <row r="865" spans="1:26" x14ac:dyDescent="0.25">
      <c r="A865" s="12">
        <v>1942.05</v>
      </c>
      <c r="B865" s="13">
        <v>7.93</v>
      </c>
      <c r="C865" s="14">
        <v>0.67</v>
      </c>
      <c r="D865" s="13">
        <v>1</v>
      </c>
      <c r="E865" s="13">
        <v>16.3</v>
      </c>
      <c r="F865" s="14">
        <f t="shared" si="185"/>
        <v>1942.3749999999352</v>
      </c>
      <c r="G865" s="15">
        <f>G861*8/12+G873*4/12</f>
        <v>2.4633333333333334</v>
      </c>
      <c r="H865" s="14">
        <f t="shared" si="182"/>
        <v>148.23748466257669</v>
      </c>
      <c r="I865" s="14">
        <f t="shared" si="183"/>
        <v>12.524478527607362</v>
      </c>
      <c r="J865" s="16">
        <f t="shared" si="186"/>
        <v>6531.5630478336543</v>
      </c>
      <c r="K865" s="14">
        <f t="shared" si="187"/>
        <v>18.693251533742334</v>
      </c>
      <c r="L865" s="16">
        <f t="shared" si="184"/>
        <v>823.65233894497544</v>
      </c>
      <c r="M865" s="35">
        <f t="shared" si="176"/>
        <v>8.50611625969605</v>
      </c>
      <c r="N865" s="17"/>
      <c r="O865" s="18">
        <f t="shared" si="177"/>
        <v>10.90124838682509</v>
      </c>
      <c r="P865" s="18"/>
      <c r="Q865" s="37">
        <f t="shared" si="178"/>
        <v>0.1104579168774196</v>
      </c>
      <c r="R865" s="15">
        <f t="shared" si="188"/>
        <v>1.0019795276548498</v>
      </c>
      <c r="S865" s="15">
        <f t="shared" si="189"/>
        <v>13.751298235990081</v>
      </c>
      <c r="T865" s="21">
        <f t="shared" si="179"/>
        <v>0.12468642324822099</v>
      </c>
      <c r="U865" s="21">
        <f t="shared" si="180"/>
        <v>-2.6182089194104585E-2</v>
      </c>
      <c r="V865" s="21">
        <f t="shared" si="181"/>
        <v>0.15086851244232558</v>
      </c>
      <c r="Y865" s="36"/>
      <c r="Z865" s="36"/>
    </row>
    <row r="866" spans="1:26" x14ac:dyDescent="0.25">
      <c r="A866" s="12">
        <v>1942.06</v>
      </c>
      <c r="B866" s="13">
        <v>8.33</v>
      </c>
      <c r="C866" s="14">
        <v>0.66</v>
      </c>
      <c r="D866" s="13">
        <v>0.98</v>
      </c>
      <c r="E866" s="13">
        <v>16.3</v>
      </c>
      <c r="F866" s="14">
        <f t="shared" si="185"/>
        <v>1942.4583333332685</v>
      </c>
      <c r="G866" s="15">
        <f>G861*7/12+G873*5/12</f>
        <v>2.4641666666666664</v>
      </c>
      <c r="H866" s="14">
        <f t="shared" si="182"/>
        <v>155.71478527607363</v>
      </c>
      <c r="I866" s="14">
        <f t="shared" si="183"/>
        <v>12.337546012269939</v>
      </c>
      <c r="J866" s="16">
        <f t="shared" si="186"/>
        <v>6906.3248620536197</v>
      </c>
      <c r="K866" s="14">
        <f t="shared" si="187"/>
        <v>18.319386503067488</v>
      </c>
      <c r="L866" s="16">
        <f t="shared" si="184"/>
        <v>812.50880730042604</v>
      </c>
      <c r="M866" s="35">
        <f t="shared" si="176"/>
        <v>8.9054569285180509</v>
      </c>
      <c r="N866" s="17"/>
      <c r="O866" s="18">
        <f t="shared" si="177"/>
        <v>11.442697243987249</v>
      </c>
      <c r="P866" s="18"/>
      <c r="Q866" s="37">
        <f t="shared" si="178"/>
        <v>0.10592353761816536</v>
      </c>
      <c r="R866" s="15">
        <f t="shared" si="188"/>
        <v>1.0019802250222902</v>
      </c>
      <c r="S866" s="15">
        <f t="shared" si="189"/>
        <v>13.778519311138311</v>
      </c>
      <c r="T866" s="21">
        <f t="shared" si="179"/>
        <v>0.12158600518883467</v>
      </c>
      <c r="U866" s="21">
        <f t="shared" si="180"/>
        <v>-2.6626851226970838E-2</v>
      </c>
      <c r="V866" s="21">
        <f t="shared" si="181"/>
        <v>0.14821285641580551</v>
      </c>
      <c r="Y866" s="36"/>
      <c r="Z866" s="36"/>
    </row>
    <row r="867" spans="1:26" x14ac:dyDescent="0.25">
      <c r="A867" s="12">
        <v>1942.07</v>
      </c>
      <c r="B867" s="13">
        <v>8.64</v>
      </c>
      <c r="C867" s="14">
        <v>0.64666699999999999</v>
      </c>
      <c r="D867" s="13">
        <v>0.96666700000000005</v>
      </c>
      <c r="E867" s="13">
        <v>16.399999999999999</v>
      </c>
      <c r="F867" s="14">
        <f t="shared" si="185"/>
        <v>1942.5416666666017</v>
      </c>
      <c r="G867" s="15">
        <f>G861*6/12+G873*6/12</f>
        <v>2.4649999999999999</v>
      </c>
      <c r="H867" s="14">
        <f t="shared" si="182"/>
        <v>160.52487804878055</v>
      </c>
      <c r="I867" s="14">
        <f t="shared" si="183"/>
        <v>12.014599689024394</v>
      </c>
      <c r="J867" s="16">
        <f t="shared" si="186"/>
        <v>7164.0703973417503</v>
      </c>
      <c r="K867" s="14">
        <f t="shared" si="187"/>
        <v>17.959965542682934</v>
      </c>
      <c r="L867" s="16">
        <f t="shared" si="184"/>
        <v>801.53593041518036</v>
      </c>
      <c r="M867" s="35">
        <f t="shared" si="176"/>
        <v>9.1504889009947412</v>
      </c>
      <c r="N867" s="17"/>
      <c r="O867" s="18">
        <f t="shared" si="177"/>
        <v>11.784997227682238</v>
      </c>
      <c r="P867" s="18"/>
      <c r="Q867" s="37">
        <f t="shared" si="178"/>
        <v>0.10353127198083714</v>
      </c>
      <c r="R867" s="15">
        <f t="shared" si="188"/>
        <v>1.0019809223895706</v>
      </c>
      <c r="S867" s="15">
        <f t="shared" si="189"/>
        <v>13.721622148873653</v>
      </c>
      <c r="T867" s="21">
        <f t="shared" si="179"/>
        <v>0.12034783390632864</v>
      </c>
      <c r="U867" s="21">
        <f t="shared" si="180"/>
        <v>-2.6839001257765949E-2</v>
      </c>
      <c r="V867" s="21">
        <f t="shared" si="181"/>
        <v>0.14718683516409459</v>
      </c>
      <c r="Y867" s="36"/>
      <c r="Z867" s="36"/>
    </row>
    <row r="868" spans="1:26" x14ac:dyDescent="0.25">
      <c r="A868" s="12">
        <v>1942.08</v>
      </c>
      <c r="B868" s="13">
        <v>8.59</v>
      </c>
      <c r="C868" s="14">
        <v>0.63333300000000003</v>
      </c>
      <c r="D868" s="13">
        <v>0.95333299999999999</v>
      </c>
      <c r="E868" s="13">
        <v>16.5</v>
      </c>
      <c r="F868" s="14">
        <f t="shared" si="185"/>
        <v>1942.624999999935</v>
      </c>
      <c r="G868" s="15">
        <f>G861*5/12+G873*7/12</f>
        <v>2.4658333333333338</v>
      </c>
      <c r="H868" s="14">
        <f t="shared" si="182"/>
        <v>158.6286666666667</v>
      </c>
      <c r="I868" s="14">
        <f t="shared" si="183"/>
        <v>11.695549400000003</v>
      </c>
      <c r="J868" s="16">
        <f t="shared" si="186"/>
        <v>7122.9410701816387</v>
      </c>
      <c r="K868" s="14">
        <f t="shared" si="187"/>
        <v>17.604882733333337</v>
      </c>
      <c r="L868" s="16">
        <f t="shared" si="184"/>
        <v>790.51627232357066</v>
      </c>
      <c r="M868" s="35">
        <f t="shared" si="176"/>
        <v>9.0128230475642983</v>
      </c>
      <c r="N868" s="17"/>
      <c r="O868" s="18">
        <f t="shared" si="177"/>
        <v>11.634971805540619</v>
      </c>
      <c r="P868" s="18"/>
      <c r="Q868" s="37">
        <f t="shared" si="178"/>
        <v>0.10656446054631458</v>
      </c>
      <c r="R868" s="15">
        <f t="shared" si="188"/>
        <v>1.0019816197566911</v>
      </c>
      <c r="S868" s="15">
        <f t="shared" si="189"/>
        <v>13.66547753487983</v>
      </c>
      <c r="T868" s="21">
        <f t="shared" si="179"/>
        <v>0.12197623362054433</v>
      </c>
      <c r="U868" s="21">
        <f t="shared" si="180"/>
        <v>-2.6321898240336705E-2</v>
      </c>
      <c r="V868" s="21">
        <f t="shared" si="181"/>
        <v>0.14829813186088103</v>
      </c>
      <c r="Y868" s="36"/>
      <c r="Z868" s="36"/>
    </row>
    <row r="869" spans="1:26" x14ac:dyDescent="0.25">
      <c r="A869" s="12">
        <v>1942.09</v>
      </c>
      <c r="B869" s="13">
        <v>8.68</v>
      </c>
      <c r="C869" s="14">
        <v>0.62</v>
      </c>
      <c r="D869" s="13">
        <v>0.94</v>
      </c>
      <c r="E869" s="13">
        <v>16.5</v>
      </c>
      <c r="F869" s="14">
        <f t="shared" si="185"/>
        <v>1942.7083333332682</v>
      </c>
      <c r="G869" s="15">
        <f>G861*4/12+G873*8/12</f>
        <v>2.4666666666666668</v>
      </c>
      <c r="H869" s="14">
        <f t="shared" si="182"/>
        <v>160.29066666666668</v>
      </c>
      <c r="I869" s="14">
        <f t="shared" si="183"/>
        <v>11.449333333333334</v>
      </c>
      <c r="J869" s="16">
        <f t="shared" si="186"/>
        <v>7240.4129349401628</v>
      </c>
      <c r="K869" s="14">
        <f t="shared" si="187"/>
        <v>17.358666666666668</v>
      </c>
      <c r="L869" s="16">
        <f t="shared" si="184"/>
        <v>784.10001829997157</v>
      </c>
      <c r="M869" s="35">
        <f t="shared" si="176"/>
        <v>9.0778298393715033</v>
      </c>
      <c r="N869" s="17"/>
      <c r="O869" s="18">
        <f t="shared" si="177"/>
        <v>11.745145809200283</v>
      </c>
      <c r="P869" s="18"/>
      <c r="Q869" s="37">
        <f t="shared" si="178"/>
        <v>0.10652043750087252</v>
      </c>
      <c r="R869" s="15">
        <f t="shared" si="188"/>
        <v>1.0019823171236515</v>
      </c>
      <c r="S869" s="15">
        <f t="shared" si="189"/>
        <v>13.692557315147566</v>
      </c>
      <c r="T869" s="21">
        <f t="shared" si="179"/>
        <v>0.11889433414901407</v>
      </c>
      <c r="U869" s="21">
        <f t="shared" si="180"/>
        <v>-2.6395550559896619E-2</v>
      </c>
      <c r="V869" s="21">
        <f t="shared" si="181"/>
        <v>0.14528988470891069</v>
      </c>
      <c r="Y869" s="36"/>
      <c r="Z869" s="36"/>
    </row>
    <row r="870" spans="1:26" x14ac:dyDescent="0.25">
      <c r="A870" s="12">
        <v>1942.1</v>
      </c>
      <c r="B870" s="13">
        <v>9.32</v>
      </c>
      <c r="C870" s="14">
        <v>0.61</v>
      </c>
      <c r="D870" s="13">
        <v>0.97</v>
      </c>
      <c r="E870" s="13">
        <v>16.7</v>
      </c>
      <c r="F870" s="14">
        <f t="shared" si="185"/>
        <v>1942.7916666666015</v>
      </c>
      <c r="G870" s="15">
        <f>G861*3/12+G873*9/12</f>
        <v>2.4675000000000002</v>
      </c>
      <c r="H870" s="14">
        <f t="shared" si="182"/>
        <v>170.0481437125749</v>
      </c>
      <c r="I870" s="14">
        <f t="shared" si="183"/>
        <v>11.129760479041918</v>
      </c>
      <c r="J870" s="16">
        <f t="shared" si="186"/>
        <v>7723.0580140475704</v>
      </c>
      <c r="K870" s="14">
        <f t="shared" si="187"/>
        <v>17.698143712574854</v>
      </c>
      <c r="L870" s="16">
        <f t="shared" si="184"/>
        <v>803.79466455216129</v>
      </c>
      <c r="M870" s="35">
        <f t="shared" si="176"/>
        <v>9.5991767493529867</v>
      </c>
      <c r="N870" s="17"/>
      <c r="O870" s="18">
        <f t="shared" si="177"/>
        <v>12.442152869609727</v>
      </c>
      <c r="P870" s="18"/>
      <c r="Q870" s="37">
        <f t="shared" si="178"/>
        <v>0.10252615661656952</v>
      </c>
      <c r="R870" s="15">
        <f t="shared" si="188"/>
        <v>1.0019830144904518</v>
      </c>
      <c r="S870" s="15">
        <f t="shared" si="189"/>
        <v>13.555392517884396</v>
      </c>
      <c r="T870" s="21">
        <f t="shared" si="179"/>
        <v>0.10988817439131715</v>
      </c>
      <c r="U870" s="21">
        <f t="shared" si="180"/>
        <v>-2.5294538636276176E-2</v>
      </c>
      <c r="V870" s="21">
        <f t="shared" si="181"/>
        <v>0.13518271302759333</v>
      </c>
      <c r="Y870" s="36"/>
      <c r="Z870" s="36"/>
    </row>
    <row r="871" spans="1:26" x14ac:dyDescent="0.25">
      <c r="A871" s="12">
        <v>1942.11</v>
      </c>
      <c r="B871" s="13">
        <v>9.4700000000000006</v>
      </c>
      <c r="C871" s="14">
        <v>0.6</v>
      </c>
      <c r="D871" s="13">
        <v>1</v>
      </c>
      <c r="E871" s="13">
        <v>16.8</v>
      </c>
      <c r="F871" s="14">
        <f t="shared" si="185"/>
        <v>1942.8749999999347</v>
      </c>
      <c r="G871" s="15">
        <f>G861*2/12+G873*10/12</f>
        <v>2.4683333333333337</v>
      </c>
      <c r="H871" s="14">
        <f t="shared" si="182"/>
        <v>171.75648809523813</v>
      </c>
      <c r="I871" s="14">
        <f t="shared" si="183"/>
        <v>10.882142857142858</v>
      </c>
      <c r="J871" s="16">
        <f t="shared" si="186"/>
        <v>7841.8317960947961</v>
      </c>
      <c r="K871" s="14">
        <f t="shared" si="187"/>
        <v>18.136904761904763</v>
      </c>
      <c r="L871" s="16">
        <f t="shared" si="184"/>
        <v>828.07093939754964</v>
      </c>
      <c r="M871" s="35">
        <f t="shared" si="176"/>
        <v>9.6613341521716567</v>
      </c>
      <c r="N871" s="17"/>
      <c r="O871" s="18">
        <f t="shared" si="177"/>
        <v>12.543111801092834</v>
      </c>
      <c r="P871" s="18"/>
      <c r="Q871" s="37">
        <f t="shared" si="178"/>
        <v>0.1032313933354455</v>
      </c>
      <c r="R871" s="15">
        <f t="shared" si="188"/>
        <v>1.001983711857092</v>
      </c>
      <c r="S871" s="15">
        <f t="shared" si="189"/>
        <v>13.501426194232602</v>
      </c>
      <c r="T871" s="21">
        <f t="shared" si="179"/>
        <v>0.11218932404266635</v>
      </c>
      <c r="U871" s="21">
        <f t="shared" si="180"/>
        <v>-2.4784204688455325E-2</v>
      </c>
      <c r="V871" s="21">
        <f t="shared" si="181"/>
        <v>0.13697352873112167</v>
      </c>
      <c r="Y871" s="36"/>
      <c r="Z871" s="36"/>
    </row>
    <row r="872" spans="1:26" x14ac:dyDescent="0.25">
      <c r="A872" s="12">
        <v>1942.12</v>
      </c>
      <c r="B872" s="13">
        <v>9.52</v>
      </c>
      <c r="C872" s="14">
        <v>0.59</v>
      </c>
      <c r="D872" s="13">
        <v>1.03</v>
      </c>
      <c r="E872" s="13">
        <v>16.899999999999999</v>
      </c>
      <c r="F872" s="14">
        <f t="shared" si="185"/>
        <v>1942.958333333268</v>
      </c>
      <c r="G872" s="15">
        <f>G861*1/12+G873*11/12</f>
        <v>2.4691666666666667</v>
      </c>
      <c r="H872" s="14">
        <f t="shared" si="182"/>
        <v>171.64165680473374</v>
      </c>
      <c r="I872" s="14">
        <f t="shared" si="183"/>
        <v>10.637455621301777</v>
      </c>
      <c r="J872" s="16">
        <f t="shared" si="186"/>
        <v>7877.06155972952</v>
      </c>
      <c r="K872" s="14">
        <f t="shared" si="187"/>
        <v>18.57047337278107</v>
      </c>
      <c r="L872" s="16">
        <f t="shared" si="184"/>
        <v>852.24510572703855</v>
      </c>
      <c r="M872" s="35">
        <f t="shared" si="176"/>
        <v>9.6175141032831757</v>
      </c>
      <c r="N872" s="17"/>
      <c r="O872" s="18">
        <f t="shared" si="177"/>
        <v>12.504872502621103</v>
      </c>
      <c r="P872" s="18"/>
      <c r="Q872" s="37">
        <f t="shared" si="178"/>
        <v>0.10508258054935474</v>
      </c>
      <c r="R872" s="15">
        <f t="shared" si="188"/>
        <v>1.0019844092235723</v>
      </c>
      <c r="S872" s="15">
        <f t="shared" si="189"/>
        <v>13.448160558707544</v>
      </c>
      <c r="T872" s="21">
        <f t="shared" si="179"/>
        <v>0.11659991048354068</v>
      </c>
      <c r="U872" s="21">
        <f t="shared" si="180"/>
        <v>-2.4276050828246576E-2</v>
      </c>
      <c r="V872" s="21">
        <f t="shared" si="181"/>
        <v>0.14087596131178726</v>
      </c>
      <c r="Y872" s="36"/>
      <c r="Z872" s="36"/>
    </row>
    <row r="873" spans="1:26" x14ac:dyDescent="0.25">
      <c r="A873" s="12">
        <v>1943.01</v>
      </c>
      <c r="B873" s="13">
        <v>10.09</v>
      </c>
      <c r="C873" s="14">
        <v>0.59</v>
      </c>
      <c r="D873" s="13">
        <v>1.0433300000000001</v>
      </c>
      <c r="E873" s="13">
        <v>16.899999999999999</v>
      </c>
      <c r="F873" s="14">
        <f t="shared" si="185"/>
        <v>1943.0416666666013</v>
      </c>
      <c r="G873" s="15">
        <v>2.4700000000000002</v>
      </c>
      <c r="H873" s="14">
        <f t="shared" si="182"/>
        <v>181.9185207100592</v>
      </c>
      <c r="I873" s="14">
        <f t="shared" si="183"/>
        <v>10.637455621301777</v>
      </c>
      <c r="J873" s="16">
        <f t="shared" si="186"/>
        <v>8389.3739493372796</v>
      </c>
      <c r="K873" s="14">
        <f t="shared" si="187"/>
        <v>18.810807751479295</v>
      </c>
      <c r="L873" s="16">
        <f t="shared" si="184"/>
        <v>867.48122126482315</v>
      </c>
      <c r="M873" s="35">
        <f t="shared" si="176"/>
        <v>10.150534220432077</v>
      </c>
      <c r="N873" s="17"/>
      <c r="O873" s="18">
        <f t="shared" si="177"/>
        <v>13.2135657705384</v>
      </c>
      <c r="P873" s="18"/>
      <c r="Q873" s="37">
        <f t="shared" si="178"/>
        <v>0.10119365235814604</v>
      </c>
      <c r="R873" s="15">
        <f t="shared" si="188"/>
        <v>1.0019851065898928</v>
      </c>
      <c r="S873" s="15">
        <f t="shared" si="189"/>
        <v>13.474847212560325</v>
      </c>
      <c r="T873" s="21">
        <f t="shared" si="179"/>
        <v>0.11109544759668766</v>
      </c>
      <c r="U873" s="21">
        <f t="shared" si="180"/>
        <v>-2.3979650422291221E-2</v>
      </c>
      <c r="V873" s="21">
        <f t="shared" si="181"/>
        <v>0.13507509801897888</v>
      </c>
      <c r="Y873" s="36"/>
      <c r="Z873" s="36"/>
    </row>
    <row r="874" spans="1:26" x14ac:dyDescent="0.25">
      <c r="A874" s="12">
        <v>1943.02</v>
      </c>
      <c r="B874" s="13">
        <v>10.69</v>
      </c>
      <c r="C874" s="14">
        <v>0.59</v>
      </c>
      <c r="D874" s="13">
        <v>1.05667</v>
      </c>
      <c r="E874" s="13">
        <v>16.899999999999999</v>
      </c>
      <c r="F874" s="14">
        <f t="shared" si="185"/>
        <v>1943.1249999999345</v>
      </c>
      <c r="G874" s="15">
        <f>G873*11/12+G885*1/12</f>
        <v>2.4708333333333332</v>
      </c>
      <c r="H874" s="14">
        <f t="shared" si="182"/>
        <v>192.73627218934917</v>
      </c>
      <c r="I874" s="14">
        <f t="shared" si="183"/>
        <v>10.637455621301777</v>
      </c>
      <c r="J874" s="16">
        <f t="shared" si="186"/>
        <v>8929.1263697645809</v>
      </c>
      <c r="K874" s="14">
        <f t="shared" si="187"/>
        <v>19.051322426035508</v>
      </c>
      <c r="L874" s="16">
        <f t="shared" si="184"/>
        <v>882.61365398869407</v>
      </c>
      <c r="M874" s="35">
        <f t="shared" si="176"/>
        <v>10.708982995221266</v>
      </c>
      <c r="N874" s="17"/>
      <c r="O874" s="18">
        <f t="shared" si="177"/>
        <v>13.952601800590964</v>
      </c>
      <c r="P874" s="18"/>
      <c r="Q874" s="37">
        <f t="shared" si="178"/>
        <v>9.7654449052904865E-2</v>
      </c>
      <c r="R874" s="15">
        <f t="shared" si="188"/>
        <v>1.001985803956053</v>
      </c>
      <c r="S874" s="15">
        <f t="shared" si="189"/>
        <v>13.501596220559778</v>
      </c>
      <c r="T874" s="21">
        <f t="shared" si="179"/>
        <v>0.10374760436908237</v>
      </c>
      <c r="U874" s="21">
        <f t="shared" si="180"/>
        <v>-2.3330119465403643E-2</v>
      </c>
      <c r="V874" s="21">
        <f t="shared" si="181"/>
        <v>0.12707772383448601</v>
      </c>
      <c r="Y874" s="36"/>
      <c r="Z874" s="36"/>
    </row>
    <row r="875" spans="1:26" x14ac:dyDescent="0.25">
      <c r="A875" s="12">
        <v>1943.03</v>
      </c>
      <c r="B875" s="13">
        <v>11.07</v>
      </c>
      <c r="C875" s="14">
        <v>0.59</v>
      </c>
      <c r="D875" s="13">
        <v>1.07</v>
      </c>
      <c r="E875" s="13">
        <v>17.2</v>
      </c>
      <c r="F875" s="14">
        <f t="shared" si="185"/>
        <v>1943.2083333332678</v>
      </c>
      <c r="G875" s="15">
        <f>G873*10/12+G885*2/12</f>
        <v>2.4716666666666667</v>
      </c>
      <c r="H875" s="14">
        <f t="shared" si="182"/>
        <v>196.10633720930235</v>
      </c>
      <c r="I875" s="14">
        <f t="shared" si="183"/>
        <v>10.451918604651164</v>
      </c>
      <c r="J875" s="16">
        <f t="shared" si="186"/>
        <v>9125.6070036878464</v>
      </c>
      <c r="K875" s="14">
        <f t="shared" si="187"/>
        <v>18.955174418604656</v>
      </c>
      <c r="L875" s="16">
        <f t="shared" si="184"/>
        <v>882.05957488220395</v>
      </c>
      <c r="M875" s="35">
        <f t="shared" si="176"/>
        <v>10.8505417440368</v>
      </c>
      <c r="N875" s="17"/>
      <c r="O875" s="18">
        <f t="shared" si="177"/>
        <v>14.146459872218633</v>
      </c>
      <c r="P875" s="18"/>
      <c r="Q875" s="37">
        <f t="shared" si="178"/>
        <v>9.9055216600679966E-2</v>
      </c>
      <c r="R875" s="15">
        <f t="shared" si="188"/>
        <v>1.0019865013220532</v>
      </c>
      <c r="S875" s="15">
        <f t="shared" si="189"/>
        <v>13.292447143565951</v>
      </c>
      <c r="T875" s="21">
        <f t="shared" si="179"/>
        <v>0.10198223940225404</v>
      </c>
      <c r="U875" s="21">
        <f t="shared" si="180"/>
        <v>-2.1698297281205203E-2</v>
      </c>
      <c r="V875" s="21">
        <f t="shared" si="181"/>
        <v>0.12368053668345924</v>
      </c>
      <c r="Y875" s="36"/>
      <c r="Z875" s="36"/>
    </row>
    <row r="876" spans="1:26" x14ac:dyDescent="0.25">
      <c r="A876" s="12">
        <v>1943.04</v>
      </c>
      <c r="B876" s="13">
        <v>11.44</v>
      </c>
      <c r="C876" s="14">
        <v>0.59</v>
      </c>
      <c r="D876" s="13">
        <v>1.08</v>
      </c>
      <c r="E876" s="13">
        <v>17.399999999999999</v>
      </c>
      <c r="F876" s="14">
        <f t="shared" si="185"/>
        <v>1943.291666666601</v>
      </c>
      <c r="G876" s="15">
        <f>G873*9/12+G885*3/12</f>
        <v>2.4725000000000001</v>
      </c>
      <c r="H876" s="14">
        <f t="shared" si="182"/>
        <v>200.3314942528736</v>
      </c>
      <c r="I876" s="14">
        <f t="shared" si="183"/>
        <v>10.331781609195405</v>
      </c>
      <c r="J876" s="16">
        <f t="shared" si="186"/>
        <v>9362.2852514187089</v>
      </c>
      <c r="K876" s="14">
        <f t="shared" si="187"/>
        <v>18.912413793103454</v>
      </c>
      <c r="L876" s="16">
        <f t="shared" si="184"/>
        <v>883.85210415491326</v>
      </c>
      <c r="M876" s="35">
        <f t="shared" si="176"/>
        <v>11.039227142939687</v>
      </c>
      <c r="N876" s="17"/>
      <c r="O876" s="18">
        <f t="shared" si="177"/>
        <v>14.400210502607532</v>
      </c>
      <c r="P876" s="18"/>
      <c r="Q876" s="37">
        <f t="shared" si="178"/>
        <v>9.8664954260692661E-2</v>
      </c>
      <c r="R876" s="15">
        <f t="shared" si="188"/>
        <v>1.0019871986878939</v>
      </c>
      <c r="S876" s="15">
        <f t="shared" si="189"/>
        <v>13.16576234753491</v>
      </c>
      <c r="T876" s="21">
        <f t="shared" si="179"/>
        <v>9.4147168650394519E-2</v>
      </c>
      <c r="U876" s="21">
        <f t="shared" si="180"/>
        <v>-2.1028564348838708E-2</v>
      </c>
      <c r="V876" s="21">
        <f t="shared" si="181"/>
        <v>0.11517573299923323</v>
      </c>
      <c r="Y876" s="36"/>
      <c r="Z876" s="36"/>
    </row>
    <row r="877" spans="1:26" x14ac:dyDescent="0.25">
      <c r="A877" s="12">
        <v>1943.05</v>
      </c>
      <c r="B877" s="13">
        <v>11.89</v>
      </c>
      <c r="C877" s="14">
        <v>0.59</v>
      </c>
      <c r="D877" s="13">
        <v>1.0900000000000001</v>
      </c>
      <c r="E877" s="13">
        <v>17.5</v>
      </c>
      <c r="F877" s="14">
        <f t="shared" si="185"/>
        <v>1943.3749999999343</v>
      </c>
      <c r="G877" s="15">
        <f>G873*8/12+G885*4/12</f>
        <v>2.4733333333333336</v>
      </c>
      <c r="H877" s="14">
        <f t="shared" si="182"/>
        <v>207.02188571428576</v>
      </c>
      <c r="I877" s="14">
        <f t="shared" si="183"/>
        <v>10.272742857142859</v>
      </c>
      <c r="J877" s="16">
        <f t="shared" si="186"/>
        <v>9714.9609468411581</v>
      </c>
      <c r="K877" s="14">
        <f t="shared" si="187"/>
        <v>18.978457142857145</v>
      </c>
      <c r="L877" s="16">
        <f t="shared" si="184"/>
        <v>890.60617595095562</v>
      </c>
      <c r="M877" s="35">
        <f t="shared" si="176"/>
        <v>11.362215800613692</v>
      </c>
      <c r="N877" s="17"/>
      <c r="O877" s="18">
        <f t="shared" si="177"/>
        <v>14.827344489187853</v>
      </c>
      <c r="P877" s="18"/>
      <c r="Q877" s="37">
        <f t="shared" si="178"/>
        <v>9.6673607448530596E-2</v>
      </c>
      <c r="R877" s="15">
        <f t="shared" si="188"/>
        <v>1.0019878960535744</v>
      </c>
      <c r="S877" s="15">
        <f t="shared" si="189"/>
        <v>13.11654290272164</v>
      </c>
      <c r="T877" s="21">
        <f t="shared" si="179"/>
        <v>9.0788774874241307E-2</v>
      </c>
      <c r="U877" s="21">
        <f t="shared" si="180"/>
        <v>-2.2651444214162098E-2</v>
      </c>
      <c r="V877" s="21">
        <f t="shared" si="181"/>
        <v>0.1134402190884034</v>
      </c>
      <c r="Y877" s="36"/>
      <c r="Z877" s="36"/>
    </row>
    <row r="878" spans="1:26" x14ac:dyDescent="0.25">
      <c r="A878" s="12">
        <v>1943.06</v>
      </c>
      <c r="B878" s="13">
        <v>12.1</v>
      </c>
      <c r="C878" s="14">
        <v>0.59</v>
      </c>
      <c r="D878" s="13">
        <v>1.1000000000000001</v>
      </c>
      <c r="E878" s="13">
        <v>17.5</v>
      </c>
      <c r="F878" s="14">
        <f t="shared" si="185"/>
        <v>1943.4583333332675</v>
      </c>
      <c r="G878" s="15">
        <f>G873*7/12+G885*5/12</f>
        <v>2.4741666666666671</v>
      </c>
      <c r="H878" s="14">
        <f t="shared" si="182"/>
        <v>210.67828571428572</v>
      </c>
      <c r="I878" s="14">
        <f t="shared" si="183"/>
        <v>10.272742857142859</v>
      </c>
      <c r="J878" s="16">
        <f t="shared" si="186"/>
        <v>9926.7182256796477</v>
      </c>
      <c r="K878" s="14">
        <f t="shared" si="187"/>
        <v>19.152571428571434</v>
      </c>
      <c r="L878" s="16">
        <f t="shared" si="184"/>
        <v>902.42892960724089</v>
      </c>
      <c r="M878" s="35">
        <f t="shared" si="176"/>
        <v>11.516744786451227</v>
      </c>
      <c r="N878" s="17"/>
      <c r="O878" s="18">
        <f t="shared" si="177"/>
        <v>15.033775620802535</v>
      </c>
      <c r="P878" s="18"/>
      <c r="Q878" s="37">
        <f t="shared" si="178"/>
        <v>9.4667767857563812E-2</v>
      </c>
      <c r="R878" s="15">
        <f t="shared" si="188"/>
        <v>1.0019885934190949</v>
      </c>
      <c r="S878" s="15">
        <f t="shared" si="189"/>
        <v>13.142617226594501</v>
      </c>
      <c r="T878" s="21">
        <f t="shared" si="179"/>
        <v>8.4604209985769119E-2</v>
      </c>
      <c r="U878" s="21">
        <f t="shared" si="180"/>
        <v>-2.3462326496268671E-2</v>
      </c>
      <c r="V878" s="21">
        <f t="shared" si="181"/>
        <v>0.10806653648203779</v>
      </c>
      <c r="Y878" s="36"/>
      <c r="Z878" s="36"/>
    </row>
    <row r="879" spans="1:26" x14ac:dyDescent="0.25">
      <c r="A879" s="12">
        <v>1943.07</v>
      </c>
      <c r="B879" s="13">
        <v>12.35</v>
      </c>
      <c r="C879" s="14">
        <v>0.593333</v>
      </c>
      <c r="D879" s="13">
        <v>1.0933299999999999</v>
      </c>
      <c r="E879" s="13">
        <v>17.399999999999999</v>
      </c>
      <c r="F879" s="14">
        <f t="shared" si="185"/>
        <v>1943.5416666666008</v>
      </c>
      <c r="G879" s="15">
        <f>G873*6/12+G885*6/12</f>
        <v>2.4750000000000001</v>
      </c>
      <c r="H879" s="14">
        <f t="shared" si="182"/>
        <v>216.26695402298856</v>
      </c>
      <c r="I879" s="14">
        <f t="shared" si="183"/>
        <v>10.390147419540233</v>
      </c>
      <c r="J879" s="16">
        <f t="shared" si="186"/>
        <v>10230.841362147186</v>
      </c>
      <c r="K879" s="14">
        <f t="shared" si="187"/>
        <v>19.145842011494256</v>
      </c>
      <c r="L879" s="16">
        <f t="shared" si="184"/>
        <v>905.72354546367478</v>
      </c>
      <c r="M879" s="35">
        <f t="shared" si="176"/>
        <v>11.774213341781653</v>
      </c>
      <c r="N879" s="17"/>
      <c r="O879" s="18">
        <f t="shared" si="177"/>
        <v>15.373683748422998</v>
      </c>
      <c r="P879" s="18"/>
      <c r="Q879" s="37">
        <f t="shared" si="178"/>
        <v>8.897387762529993E-2</v>
      </c>
      <c r="R879" s="15">
        <f t="shared" si="188"/>
        <v>1.0019892907844554</v>
      </c>
      <c r="S879" s="15">
        <f t="shared" si="189"/>
        <v>13.244435034633181</v>
      </c>
      <c r="T879" s="21">
        <f t="shared" si="179"/>
        <v>8.3387900587165165E-2</v>
      </c>
      <c r="U879" s="21">
        <f t="shared" si="180"/>
        <v>-2.2466967654152681E-2</v>
      </c>
      <c r="V879" s="21">
        <f t="shared" si="181"/>
        <v>0.10585486824131785</v>
      </c>
      <c r="Y879" s="36"/>
      <c r="Z879" s="36"/>
    </row>
    <row r="880" spans="1:26" x14ac:dyDescent="0.25">
      <c r="A880" s="12">
        <v>1943.08</v>
      </c>
      <c r="B880" s="13">
        <v>11.74</v>
      </c>
      <c r="C880" s="14">
        <v>0.59666699999999995</v>
      </c>
      <c r="D880" s="13">
        <v>1.08667</v>
      </c>
      <c r="E880" s="13">
        <v>17.3</v>
      </c>
      <c r="F880" s="14">
        <f t="shared" si="185"/>
        <v>1943.6249999999341</v>
      </c>
      <c r="G880" s="15">
        <f>G873*5/12+G885*7/12</f>
        <v>2.4758333333333331</v>
      </c>
      <c r="H880" s="14">
        <f t="shared" si="182"/>
        <v>206.7732947976879</v>
      </c>
      <c r="I880" s="14">
        <f t="shared" si="183"/>
        <v>10.508926872832371</v>
      </c>
      <c r="J880" s="16">
        <f t="shared" si="186"/>
        <v>9823.1576043498608</v>
      </c>
      <c r="K880" s="14">
        <f t="shared" si="187"/>
        <v>19.139210924855494</v>
      </c>
      <c r="L880" s="16">
        <f t="shared" si="184"/>
        <v>909.24452077673448</v>
      </c>
      <c r="M880" s="35">
        <f t="shared" si="176"/>
        <v>11.210545904158966</v>
      </c>
      <c r="N880" s="17"/>
      <c r="O880" s="18">
        <f t="shared" si="177"/>
        <v>14.645291104906287</v>
      </c>
      <c r="P880" s="18"/>
      <c r="Q880" s="37">
        <f t="shared" si="178"/>
        <v>9.1861500047827865E-2</v>
      </c>
      <c r="R880" s="15">
        <f t="shared" si="188"/>
        <v>1.0019899881496559</v>
      </c>
      <c r="S880" s="15">
        <f t="shared" si="189"/>
        <v>13.347491790124645</v>
      </c>
      <c r="T880" s="21">
        <f t="shared" si="179"/>
        <v>8.8370802794813574E-2</v>
      </c>
      <c r="U880" s="21">
        <f t="shared" si="180"/>
        <v>-2.3517423096650725E-2</v>
      </c>
      <c r="V880" s="21">
        <f t="shared" si="181"/>
        <v>0.1118882258914643</v>
      </c>
      <c r="Y880" s="36"/>
      <c r="Z880" s="36"/>
    </row>
    <row r="881" spans="1:26" x14ac:dyDescent="0.25">
      <c r="A881" s="12">
        <v>1943.09</v>
      </c>
      <c r="B881" s="13">
        <v>11.99</v>
      </c>
      <c r="C881" s="14">
        <v>0.6</v>
      </c>
      <c r="D881" s="13">
        <v>1.08</v>
      </c>
      <c r="E881" s="13">
        <v>17.399999999999999</v>
      </c>
      <c r="F881" s="14">
        <f t="shared" si="185"/>
        <v>1943.7083333332673</v>
      </c>
      <c r="G881" s="15">
        <f>G873*4/12+G885*8/12</f>
        <v>2.4766666666666666</v>
      </c>
      <c r="H881" s="14">
        <f t="shared" si="182"/>
        <v>209.96281609195407</v>
      </c>
      <c r="I881" s="14">
        <f t="shared" si="183"/>
        <v>10.506896551724139</v>
      </c>
      <c r="J881" s="16">
        <f t="shared" si="186"/>
        <v>10016.277701370895</v>
      </c>
      <c r="K881" s="14">
        <f t="shared" si="187"/>
        <v>18.912413793103454</v>
      </c>
      <c r="L881" s="16">
        <f t="shared" si="184"/>
        <v>902.21684049045598</v>
      </c>
      <c r="M881" s="35">
        <f t="shared" si="176"/>
        <v>11.336281939610286</v>
      </c>
      <c r="N881" s="17"/>
      <c r="O881" s="18">
        <f t="shared" si="177"/>
        <v>14.816447618832887</v>
      </c>
      <c r="P881" s="18"/>
      <c r="Q881" s="37">
        <f t="shared" si="178"/>
        <v>9.1456132605392343E-2</v>
      </c>
      <c r="R881" s="15">
        <f t="shared" si="188"/>
        <v>1.0019906855146967</v>
      </c>
      <c r="S881" s="15">
        <f t="shared" si="189"/>
        <v>13.297190766243276</v>
      </c>
      <c r="T881" s="21">
        <f t="shared" si="179"/>
        <v>8.1708159362284372E-2</v>
      </c>
      <c r="U881" s="21">
        <f t="shared" si="180"/>
        <v>-2.2238596143089873E-2</v>
      </c>
      <c r="V881" s="21">
        <f t="shared" si="181"/>
        <v>0.10394675550537424</v>
      </c>
      <c r="Y881" s="36"/>
      <c r="Z881" s="36"/>
    </row>
    <row r="882" spans="1:26" x14ac:dyDescent="0.25">
      <c r="A882" s="12">
        <v>1943.1</v>
      </c>
      <c r="B882" s="13">
        <v>11.88</v>
      </c>
      <c r="C882" s="14">
        <v>0.60333300000000001</v>
      </c>
      <c r="D882" s="13">
        <v>1.0333300000000001</v>
      </c>
      <c r="E882" s="13">
        <v>17.399999999999999</v>
      </c>
      <c r="F882" s="14">
        <f t="shared" si="185"/>
        <v>1943.7916666666006</v>
      </c>
      <c r="G882" s="15">
        <f>G873*3/12+G885*9/12</f>
        <v>2.4775</v>
      </c>
      <c r="H882" s="14">
        <f t="shared" si="182"/>
        <v>208.03655172413798</v>
      </c>
      <c r="I882" s="14">
        <f t="shared" si="183"/>
        <v>10.565262362068967</v>
      </c>
      <c r="J882" s="16">
        <f t="shared" si="186"/>
        <v>9966.3865720172089</v>
      </c>
      <c r="K882" s="14">
        <f t="shared" si="187"/>
        <v>18.095152356321844</v>
      </c>
      <c r="L882" s="16">
        <f t="shared" si="184"/>
        <v>866.88267983691435</v>
      </c>
      <c r="M882" s="35">
        <f t="shared" si="176"/>
        <v>11.187335503326032</v>
      </c>
      <c r="N882" s="17"/>
      <c r="O882" s="18">
        <f t="shared" si="177"/>
        <v>14.629987013874135</v>
      </c>
      <c r="P882" s="18"/>
      <c r="Q882" s="37">
        <f t="shared" si="178"/>
        <v>9.262224462976594E-2</v>
      </c>
      <c r="R882" s="15">
        <f t="shared" si="188"/>
        <v>1.0019913828795777</v>
      </c>
      <c r="S882" s="15">
        <f t="shared" si="189"/>
        <v>13.323661291287795</v>
      </c>
      <c r="T882" s="21">
        <f t="shared" si="179"/>
        <v>8.5596312240796113E-2</v>
      </c>
      <c r="U882" s="21">
        <f t="shared" si="180"/>
        <v>-2.0793521082683286E-2</v>
      </c>
      <c r="V882" s="21">
        <f t="shared" si="181"/>
        <v>0.1063898333234794</v>
      </c>
      <c r="Y882" s="36"/>
      <c r="Z882" s="36"/>
    </row>
    <row r="883" spans="1:26" x14ac:dyDescent="0.25">
      <c r="A883" s="12">
        <v>1943.11</v>
      </c>
      <c r="B883" s="13">
        <v>11.33</v>
      </c>
      <c r="C883" s="14">
        <v>0.60666699999999996</v>
      </c>
      <c r="D883" s="13">
        <v>0.98666699999999996</v>
      </c>
      <c r="E883" s="13">
        <v>17.399999999999999</v>
      </c>
      <c r="F883" s="14">
        <f t="shared" si="185"/>
        <v>1943.8749999999338</v>
      </c>
      <c r="G883" s="15">
        <f>G873*2/12+G885*10/12</f>
        <v>2.4783333333333335</v>
      </c>
      <c r="H883" s="14">
        <f t="shared" si="182"/>
        <v>198.40522988505754</v>
      </c>
      <c r="I883" s="14">
        <f t="shared" si="183"/>
        <v>10.623645683908048</v>
      </c>
      <c r="J883" s="16">
        <f t="shared" si="186"/>
        <v>9547.3919484704402</v>
      </c>
      <c r="K883" s="14">
        <f t="shared" si="187"/>
        <v>17.278013500000004</v>
      </c>
      <c r="L883" s="16">
        <f t="shared" si="184"/>
        <v>831.42952971063391</v>
      </c>
      <c r="M883" s="35">
        <f t="shared" si="176"/>
        <v>10.63103367300142</v>
      </c>
      <c r="N883" s="17"/>
      <c r="O883" s="18">
        <f t="shared" si="177"/>
        <v>13.915069560218249</v>
      </c>
      <c r="P883" s="18"/>
      <c r="Q883" s="37">
        <f t="shared" si="178"/>
        <v>9.7291352451369884E-2</v>
      </c>
      <c r="R883" s="15">
        <f t="shared" si="188"/>
        <v>1.0019920802442988</v>
      </c>
      <c r="S883" s="15">
        <f t="shared" si="189"/>
        <v>13.350193802276557</v>
      </c>
      <c r="T883" s="21">
        <f t="shared" si="179"/>
        <v>9.3595732603532156E-2</v>
      </c>
      <c r="U883" s="21">
        <f t="shared" si="180"/>
        <v>-2.0578290515885667E-2</v>
      </c>
      <c r="V883" s="21">
        <f t="shared" si="181"/>
        <v>0.11417402311941782</v>
      </c>
      <c r="Y883" s="36"/>
      <c r="Z883" s="36"/>
    </row>
    <row r="884" spans="1:26" x14ac:dyDescent="0.25">
      <c r="A884" s="12">
        <v>1943.12</v>
      </c>
      <c r="B884" s="13">
        <v>11.48</v>
      </c>
      <c r="C884" s="14">
        <v>0.61</v>
      </c>
      <c r="D884" s="13">
        <v>0.94</v>
      </c>
      <c r="E884" s="13">
        <v>17.399999999999999</v>
      </c>
      <c r="F884" s="14">
        <f t="shared" si="185"/>
        <v>1943.9583333332671</v>
      </c>
      <c r="G884" s="15">
        <f>G873*1/12+G885*11/12</f>
        <v>2.479166666666667</v>
      </c>
      <c r="H884" s="14">
        <f t="shared" si="182"/>
        <v>201.03195402298854</v>
      </c>
      <c r="I884" s="14">
        <f t="shared" si="183"/>
        <v>10.682011494252876</v>
      </c>
      <c r="J884" s="16">
        <f t="shared" si="186"/>
        <v>9716.627124962155</v>
      </c>
      <c r="K884" s="14">
        <f t="shared" si="187"/>
        <v>16.460804597701152</v>
      </c>
      <c r="L884" s="16">
        <f t="shared" si="184"/>
        <v>795.61232556310324</v>
      </c>
      <c r="M884" s="35">
        <f t="shared" si="176"/>
        <v>10.73736031604107</v>
      </c>
      <c r="N884" s="17"/>
      <c r="O884" s="18">
        <f t="shared" si="177"/>
        <v>14.068001177874834</v>
      </c>
      <c r="P884" s="18"/>
      <c r="Q884" s="37">
        <f t="shared" si="178"/>
        <v>9.6351548668495671E-2</v>
      </c>
      <c r="R884" s="15">
        <f t="shared" si="188"/>
        <v>1.0019927776088597</v>
      </c>
      <c r="S884" s="15">
        <f t="shared" si="189"/>
        <v>13.376788459607631</v>
      </c>
      <c r="T884" s="21">
        <f t="shared" si="179"/>
        <v>9.3668303002424791E-2</v>
      </c>
      <c r="U884" s="21">
        <f t="shared" si="180"/>
        <v>-1.9788936567351478E-2</v>
      </c>
      <c r="V884" s="21">
        <f t="shared" si="181"/>
        <v>0.11345723956977627</v>
      </c>
      <c r="Y884" s="36"/>
      <c r="Z884" s="36"/>
    </row>
    <row r="885" spans="1:26" x14ac:dyDescent="0.25">
      <c r="A885" s="12">
        <v>1944.01</v>
      </c>
      <c r="B885" s="13">
        <v>11.85</v>
      </c>
      <c r="C885" s="14">
        <v>0.61333300000000002</v>
      </c>
      <c r="D885" s="13">
        <v>0.93666700000000003</v>
      </c>
      <c r="E885" s="13">
        <v>17.399999999999999</v>
      </c>
      <c r="F885" s="14">
        <f t="shared" si="185"/>
        <v>1944.0416666666003</v>
      </c>
      <c r="G885" s="15">
        <v>2.48</v>
      </c>
      <c r="H885" s="14">
        <f t="shared" si="182"/>
        <v>207.51120689655178</v>
      </c>
      <c r="I885" s="14">
        <f t="shared" si="183"/>
        <v>10.740377304597704</v>
      </c>
      <c r="J885" s="16">
        <f t="shared" si="186"/>
        <v>10073.053899782613</v>
      </c>
      <c r="K885" s="14">
        <f t="shared" si="187"/>
        <v>16.402438787356328</v>
      </c>
      <c r="L885" s="16">
        <f t="shared" si="184"/>
        <v>796.21073224874954</v>
      </c>
      <c r="M885" s="35">
        <f t="shared" si="176"/>
        <v>11.052412763977472</v>
      </c>
      <c r="N885" s="17"/>
      <c r="O885" s="18">
        <f t="shared" si="177"/>
        <v>14.494846472285829</v>
      </c>
      <c r="P885" s="18"/>
      <c r="Q885" s="37">
        <f t="shared" si="178"/>
        <v>9.3688437178742867E-2</v>
      </c>
      <c r="R885" s="15">
        <f t="shared" si="188"/>
        <v>1.0028721608445137</v>
      </c>
      <c r="S885" s="15">
        <f t="shared" si="189"/>
        <v>13.403445424128391</v>
      </c>
      <c r="T885" s="21">
        <f t="shared" si="179"/>
        <v>9.2989031993344629E-2</v>
      </c>
      <c r="U885" s="21">
        <f t="shared" si="180"/>
        <v>-1.8831791717297874E-2</v>
      </c>
      <c r="V885" s="21">
        <f t="shared" si="181"/>
        <v>0.1118208237106425</v>
      </c>
      <c r="Y885" s="36"/>
      <c r="Z885" s="36"/>
    </row>
    <row r="886" spans="1:26" x14ac:dyDescent="0.25">
      <c r="A886" s="12">
        <v>1944.02</v>
      </c>
      <c r="B886" s="13">
        <v>11.77</v>
      </c>
      <c r="C886" s="14">
        <v>0.61666699999999997</v>
      </c>
      <c r="D886" s="13">
        <v>0.93333299999999997</v>
      </c>
      <c r="E886" s="13">
        <v>17.399999999999999</v>
      </c>
      <c r="F886" s="14">
        <f t="shared" si="185"/>
        <v>1944.1249999999336</v>
      </c>
      <c r="G886" s="15">
        <f>G885*11/12+G897*1/12</f>
        <v>2.4708333333333332</v>
      </c>
      <c r="H886" s="14">
        <f t="shared" si="182"/>
        <v>206.11028735632189</v>
      </c>
      <c r="I886" s="14">
        <f t="shared" si="183"/>
        <v>10.798760626436783</v>
      </c>
      <c r="J886" s="16">
        <f t="shared" si="186"/>
        <v>10048.733141592922</v>
      </c>
      <c r="K886" s="14">
        <f t="shared" si="187"/>
        <v>16.344055465517243</v>
      </c>
      <c r="L886" s="16">
        <f t="shared" si="184"/>
        <v>796.84063290079393</v>
      </c>
      <c r="M886" s="35">
        <f t="shared" si="176"/>
        <v>10.947918887724722</v>
      </c>
      <c r="N886" s="17"/>
      <c r="O886" s="18">
        <f t="shared" si="177"/>
        <v>14.372484109547694</v>
      </c>
      <c r="P886" s="18"/>
      <c r="Q886" s="37">
        <f t="shared" si="178"/>
        <v>9.3868115119619955E-2</v>
      </c>
      <c r="R886" s="15">
        <f t="shared" si="188"/>
        <v>1.0028648755994189</v>
      </c>
      <c r="S886" s="15">
        <f t="shared" si="189"/>
        <v>13.441942275257148</v>
      </c>
      <c r="T886" s="21">
        <f t="shared" si="179"/>
        <v>9.6146841260784877E-2</v>
      </c>
      <c r="U886" s="21">
        <f t="shared" si="180"/>
        <v>-1.8824624324006334E-2</v>
      </c>
      <c r="V886" s="21">
        <f t="shared" si="181"/>
        <v>0.11497146558479121</v>
      </c>
      <c r="Y886" s="36"/>
      <c r="Z886" s="36"/>
    </row>
    <row r="887" spans="1:26" x14ac:dyDescent="0.25">
      <c r="A887" s="12">
        <v>1944.03</v>
      </c>
      <c r="B887" s="13">
        <v>12.1</v>
      </c>
      <c r="C887" s="14">
        <v>0.62</v>
      </c>
      <c r="D887" s="13">
        <v>0.93</v>
      </c>
      <c r="E887" s="13">
        <v>17.399999999999999</v>
      </c>
      <c r="F887" s="14">
        <f t="shared" si="185"/>
        <v>1944.2083333332669</v>
      </c>
      <c r="G887" s="15">
        <f>G885*10/12+G897*2/12</f>
        <v>2.4616666666666669</v>
      </c>
      <c r="H887" s="14">
        <f t="shared" si="182"/>
        <v>211.88908045977016</v>
      </c>
      <c r="I887" s="14">
        <f t="shared" si="183"/>
        <v>10.857126436781611</v>
      </c>
      <c r="J887" s="16">
        <f t="shared" si="186"/>
        <v>10374.584159636646</v>
      </c>
      <c r="K887" s="14">
        <f t="shared" si="187"/>
        <v>16.285689655172419</v>
      </c>
      <c r="L887" s="16">
        <f t="shared" si="184"/>
        <v>797.38539408777535</v>
      </c>
      <c r="M887" s="35">
        <f t="shared" si="176"/>
        <v>11.224693196180683</v>
      </c>
      <c r="N887" s="17"/>
      <c r="O887" s="18">
        <f t="shared" si="177"/>
        <v>14.749564229990968</v>
      </c>
      <c r="P887" s="18"/>
      <c r="Q887" s="37">
        <f t="shared" si="178"/>
        <v>9.170751556267559E-2</v>
      </c>
      <c r="R887" s="15">
        <f t="shared" si="188"/>
        <v>1.0028575905674066</v>
      </c>
      <c r="S887" s="15">
        <f t="shared" si="189"/>
        <v>13.480451767690329</v>
      </c>
      <c r="T887" s="21">
        <f t="shared" si="179"/>
        <v>9.5446051039833169E-2</v>
      </c>
      <c r="U887" s="21">
        <f t="shared" si="180"/>
        <v>-1.8042465139279096E-2</v>
      </c>
      <c r="V887" s="21">
        <f t="shared" si="181"/>
        <v>0.11348851617911226</v>
      </c>
      <c r="Y887" s="36"/>
      <c r="Z887" s="36"/>
    </row>
    <row r="888" spans="1:26" x14ac:dyDescent="0.25">
      <c r="A888" s="12">
        <v>1944.04</v>
      </c>
      <c r="B888" s="13">
        <v>11.89</v>
      </c>
      <c r="C888" s="14">
        <v>0.62333300000000003</v>
      </c>
      <c r="D888" s="13">
        <v>0.92666700000000002</v>
      </c>
      <c r="E888" s="13">
        <v>17.5</v>
      </c>
      <c r="F888" s="14">
        <f t="shared" si="185"/>
        <v>1944.2916666666001</v>
      </c>
      <c r="G888" s="15">
        <f>G885*9/12+G897*3/12</f>
        <v>2.4525000000000001</v>
      </c>
      <c r="H888" s="14">
        <f t="shared" si="182"/>
        <v>207.02188571428576</v>
      </c>
      <c r="I888" s="14">
        <f t="shared" si="183"/>
        <v>10.853118005714288</v>
      </c>
      <c r="J888" s="16">
        <f t="shared" si="186"/>
        <v>10180.557772935803</v>
      </c>
      <c r="K888" s="14">
        <f t="shared" si="187"/>
        <v>16.13459628</v>
      </c>
      <c r="L888" s="16">
        <f t="shared" si="184"/>
        <v>793.43876617099249</v>
      </c>
      <c r="M888" s="35">
        <f t="shared" si="176"/>
        <v>10.938275188239398</v>
      </c>
      <c r="N888" s="17"/>
      <c r="O888" s="18">
        <f t="shared" si="177"/>
        <v>14.387983948343411</v>
      </c>
      <c r="P888" s="18"/>
      <c r="Q888" s="37">
        <f t="shared" si="178"/>
        <v>9.472082308911102E-2</v>
      </c>
      <c r="R888" s="15">
        <f t="shared" si="188"/>
        <v>1.0028503057486233</v>
      </c>
      <c r="S888" s="15">
        <f t="shared" si="189"/>
        <v>13.44172210305174</v>
      </c>
      <c r="T888" s="21">
        <f t="shared" si="179"/>
        <v>0.10271387995294945</v>
      </c>
      <c r="U888" s="21">
        <f t="shared" si="180"/>
        <v>-1.6506789364159613E-2</v>
      </c>
      <c r="V888" s="21">
        <f t="shared" si="181"/>
        <v>0.11922066931710906</v>
      </c>
      <c r="Y888" s="36"/>
      <c r="Z888" s="36"/>
    </row>
    <row r="889" spans="1:26" x14ac:dyDescent="0.25">
      <c r="A889" s="12">
        <v>1944.05</v>
      </c>
      <c r="B889" s="13">
        <v>12.1</v>
      </c>
      <c r="C889" s="14">
        <v>0.62666699999999997</v>
      </c>
      <c r="D889" s="13">
        <v>0.92333299999999996</v>
      </c>
      <c r="E889" s="13">
        <v>17.5</v>
      </c>
      <c r="F889" s="14">
        <f t="shared" si="185"/>
        <v>1944.3749999999334</v>
      </c>
      <c r="G889" s="15">
        <f>G885*8/12+G897*4/12</f>
        <v>2.4433333333333334</v>
      </c>
      <c r="H889" s="14">
        <f t="shared" si="182"/>
        <v>210.67828571428572</v>
      </c>
      <c r="I889" s="14">
        <f t="shared" si="183"/>
        <v>10.91116770857143</v>
      </c>
      <c r="J889" s="16">
        <f t="shared" si="186"/>
        <v>10405.079956743557</v>
      </c>
      <c r="K889" s="14">
        <f t="shared" si="187"/>
        <v>16.076546577142857</v>
      </c>
      <c r="L889" s="16">
        <f t="shared" si="184"/>
        <v>793.99617286776015</v>
      </c>
      <c r="M889" s="35">
        <f t="shared" si="176"/>
        <v>11.10373693679262</v>
      </c>
      <c r="N889" s="17"/>
      <c r="O889" s="18">
        <f t="shared" si="177"/>
        <v>14.620020758909018</v>
      </c>
      <c r="P889" s="18"/>
      <c r="Q889" s="37">
        <f t="shared" si="178"/>
        <v>9.3450168289046218E-2</v>
      </c>
      <c r="R889" s="15">
        <f t="shared" si="188"/>
        <v>1.0028430211432164</v>
      </c>
      <c r="S889" s="15">
        <f t="shared" si="189"/>
        <v>13.480035120833465</v>
      </c>
      <c r="T889" s="21">
        <f t="shared" si="179"/>
        <v>0.10466931871305518</v>
      </c>
      <c r="U889" s="21">
        <f t="shared" si="180"/>
        <v>-1.7660681040923332E-2</v>
      </c>
      <c r="V889" s="21">
        <f t="shared" si="181"/>
        <v>0.12232999975397851</v>
      </c>
      <c r="Y889" s="36"/>
      <c r="Z889" s="36"/>
    </row>
    <row r="890" spans="1:26" x14ac:dyDescent="0.25">
      <c r="A890" s="12">
        <v>1944.06</v>
      </c>
      <c r="B890" s="13">
        <v>12.67</v>
      </c>
      <c r="C890" s="14">
        <v>0.63</v>
      </c>
      <c r="D890" s="13">
        <v>0.92</v>
      </c>
      <c r="E890" s="13">
        <v>17.600000000000001</v>
      </c>
      <c r="F890" s="14">
        <f t="shared" si="185"/>
        <v>1944.4583333332666</v>
      </c>
      <c r="G890" s="15">
        <f>G885*7/12+G897*5/12</f>
        <v>2.4341666666666666</v>
      </c>
      <c r="H890" s="14">
        <f t="shared" si="182"/>
        <v>219.34937500000001</v>
      </c>
      <c r="I890" s="14">
        <f t="shared" si="183"/>
        <v>10.906875000000001</v>
      </c>
      <c r="J890" s="16">
        <f t="shared" si="186"/>
        <v>10878.221359030915</v>
      </c>
      <c r="K890" s="14">
        <f t="shared" si="187"/>
        <v>15.927500000000002</v>
      </c>
      <c r="L890" s="16">
        <f t="shared" si="184"/>
        <v>789.89452646475468</v>
      </c>
      <c r="M890" s="35">
        <f t="shared" si="176"/>
        <v>11.532785272532506</v>
      </c>
      <c r="N890" s="17"/>
      <c r="O890" s="18">
        <f t="shared" si="177"/>
        <v>15.197274767915031</v>
      </c>
      <c r="P890" s="18"/>
      <c r="Q890" s="37">
        <f t="shared" si="178"/>
        <v>9.0007150820361259E-2</v>
      </c>
      <c r="R890" s="15">
        <f t="shared" si="188"/>
        <v>1.0028357367513328</v>
      </c>
      <c r="S890" s="15">
        <f t="shared" si="189"/>
        <v>13.441550286910944</v>
      </c>
      <c r="T890" s="21">
        <f t="shared" si="179"/>
        <v>0.10110356093025819</v>
      </c>
      <c r="U890" s="21">
        <f t="shared" si="180"/>
        <v>-1.7272493554204682E-2</v>
      </c>
      <c r="V890" s="21">
        <f t="shared" si="181"/>
        <v>0.11837605448446287</v>
      </c>
      <c r="Y890" s="36"/>
      <c r="Z890" s="36"/>
    </row>
    <row r="891" spans="1:26" x14ac:dyDescent="0.25">
      <c r="A891" s="12">
        <v>1944.07</v>
      </c>
      <c r="B891" s="13">
        <v>13</v>
      </c>
      <c r="C891" s="14">
        <v>0.63333300000000003</v>
      </c>
      <c r="D891" s="13">
        <v>0.91333299999999995</v>
      </c>
      <c r="E891" s="13">
        <v>17.7</v>
      </c>
      <c r="F891" s="14">
        <f t="shared" si="185"/>
        <v>1944.5416666665999</v>
      </c>
      <c r="G891" s="15">
        <f>G885*6/12+G897*6/12</f>
        <v>2.4249999999999998</v>
      </c>
      <c r="H891" s="14">
        <f t="shared" si="182"/>
        <v>223.79096045197744</v>
      </c>
      <c r="I891" s="14">
        <f t="shared" si="183"/>
        <v>10.902630796610172</v>
      </c>
      <c r="J891" s="16">
        <f t="shared" si="186"/>
        <v>11143.551431957289</v>
      </c>
      <c r="K891" s="14">
        <f t="shared" si="187"/>
        <v>15.722743790960456</v>
      </c>
      <c r="L891" s="16">
        <f t="shared" si="184"/>
        <v>782.90563538491119</v>
      </c>
      <c r="M891" s="35">
        <f t="shared" si="176"/>
        <v>11.738774750180717</v>
      </c>
      <c r="N891" s="17"/>
      <c r="O891" s="18">
        <f t="shared" si="177"/>
        <v>15.480309849362955</v>
      </c>
      <c r="P891" s="18"/>
      <c r="Q891" s="37">
        <f t="shared" si="178"/>
        <v>8.9159659602390945E-2</v>
      </c>
      <c r="R891" s="15">
        <f t="shared" si="188"/>
        <v>1.0028284525731195</v>
      </c>
      <c r="S891" s="15">
        <f t="shared" si="189"/>
        <v>13.403510674404401</v>
      </c>
      <c r="T891" s="21">
        <f t="shared" si="179"/>
        <v>0.10325593048271875</v>
      </c>
      <c r="U891" s="21">
        <f t="shared" si="180"/>
        <v>-1.6105889233199111E-2</v>
      </c>
      <c r="V891" s="21">
        <f t="shared" si="181"/>
        <v>0.11936181971591786</v>
      </c>
      <c r="Y891" s="36"/>
      <c r="Z891" s="36"/>
    </row>
    <row r="892" spans="1:26" x14ac:dyDescent="0.25">
      <c r="A892" s="12">
        <v>1944.08</v>
      </c>
      <c r="B892" s="13">
        <v>12.81</v>
      </c>
      <c r="C892" s="14">
        <v>0.63666699999999998</v>
      </c>
      <c r="D892" s="13">
        <v>0.906667</v>
      </c>
      <c r="E892" s="13">
        <v>17.7</v>
      </c>
      <c r="F892" s="14">
        <f t="shared" si="185"/>
        <v>1944.6249999999332</v>
      </c>
      <c r="G892" s="15">
        <f>G885*5/12+G897*7/12</f>
        <v>2.4158333333333335</v>
      </c>
      <c r="H892" s="14">
        <f t="shared" si="182"/>
        <v>220.52016949152548</v>
      </c>
      <c r="I892" s="14">
        <f t="shared" si="183"/>
        <v>10.960024570621471</v>
      </c>
      <c r="J892" s="16">
        <f t="shared" si="186"/>
        <v>11026.163189615414</v>
      </c>
      <c r="K892" s="14">
        <f t="shared" si="187"/>
        <v>15.607990672316387</v>
      </c>
      <c r="L892" s="16">
        <f t="shared" si="184"/>
        <v>780.41048404676326</v>
      </c>
      <c r="M892" s="35">
        <f t="shared" si="176"/>
        <v>11.541711674209225</v>
      </c>
      <c r="N892" s="17"/>
      <c r="O892" s="18">
        <f t="shared" si="177"/>
        <v>15.233407930416281</v>
      </c>
      <c r="P892" s="18"/>
      <c r="Q892" s="37">
        <f t="shared" si="178"/>
        <v>9.0705821385116583E-2</v>
      </c>
      <c r="R892" s="15">
        <f t="shared" si="188"/>
        <v>1.0028211686087238</v>
      </c>
      <c r="S892" s="15">
        <f t="shared" si="189"/>
        <v>13.441421868660255</v>
      </c>
      <c r="T892" s="21">
        <f t="shared" si="179"/>
        <v>0.10704310601687039</v>
      </c>
      <c r="U892" s="21">
        <f t="shared" si="180"/>
        <v>-1.6717085013500887E-2</v>
      </c>
      <c r="V892" s="21">
        <f t="shared" si="181"/>
        <v>0.12376019103037128</v>
      </c>
      <c r="Y892" s="36"/>
      <c r="Z892" s="36"/>
    </row>
    <row r="893" spans="1:26" x14ac:dyDescent="0.25">
      <c r="A893" s="12">
        <v>1944.09</v>
      </c>
      <c r="B893" s="13">
        <v>12.6</v>
      </c>
      <c r="C893" s="14">
        <v>0.64</v>
      </c>
      <c r="D893" s="13">
        <v>0.9</v>
      </c>
      <c r="E893" s="13">
        <v>17.7</v>
      </c>
      <c r="F893" s="14">
        <f t="shared" si="185"/>
        <v>1944.7083333332664</v>
      </c>
      <c r="G893" s="15">
        <f>G885*4/12+G897*8/12</f>
        <v>2.4066666666666667</v>
      </c>
      <c r="H893" s="14">
        <f t="shared" si="182"/>
        <v>216.90508474576274</v>
      </c>
      <c r="I893" s="14">
        <f t="shared" si="183"/>
        <v>11.017401129943506</v>
      </c>
      <c r="J893" s="16">
        <f t="shared" si="186"/>
        <v>10891.312898199352</v>
      </c>
      <c r="K893" s="14">
        <f t="shared" si="187"/>
        <v>15.493220338983056</v>
      </c>
      <c r="L893" s="16">
        <f t="shared" si="184"/>
        <v>777.95092129995385</v>
      </c>
      <c r="M893" s="35">
        <f t="shared" si="176"/>
        <v>11.32856058469647</v>
      </c>
      <c r="N893" s="17"/>
      <c r="O893" s="18">
        <f t="shared" si="177"/>
        <v>14.966305729668392</v>
      </c>
      <c r="P893" s="18"/>
      <c r="Q893" s="37">
        <f t="shared" si="178"/>
        <v>9.0905502784364184E-2</v>
      </c>
      <c r="R893" s="15">
        <f t="shared" si="188"/>
        <v>1.0028138848582933</v>
      </c>
      <c r="S893" s="15">
        <f t="shared" si="189"/>
        <v>13.479342386092734</v>
      </c>
      <c r="T893" s="21">
        <f t="shared" si="179"/>
        <v>0.11182219525685722</v>
      </c>
      <c r="U893" s="21">
        <f t="shared" si="180"/>
        <v>-1.6608058386365032E-2</v>
      </c>
      <c r="V893" s="21">
        <f t="shared" si="181"/>
        <v>0.12843025364322225</v>
      </c>
      <c r="Y893" s="36"/>
      <c r="Z893" s="36"/>
    </row>
    <row r="894" spans="1:26" x14ac:dyDescent="0.25">
      <c r="A894" s="12">
        <v>1944.1</v>
      </c>
      <c r="B894" s="13">
        <v>12.91</v>
      </c>
      <c r="C894" s="14">
        <v>0.64</v>
      </c>
      <c r="D894" s="13">
        <v>0.91</v>
      </c>
      <c r="E894" s="13">
        <v>17.7</v>
      </c>
      <c r="F894" s="14">
        <f t="shared" si="185"/>
        <v>1944.7916666665997</v>
      </c>
      <c r="G894" s="15">
        <f>G885*3/12+G897*9/12</f>
        <v>2.3975</v>
      </c>
      <c r="H894" s="14">
        <f t="shared" si="182"/>
        <v>222.24163841807913</v>
      </c>
      <c r="I894" s="14">
        <f t="shared" si="183"/>
        <v>11.017401129943506</v>
      </c>
      <c r="J894" s="16">
        <f t="shared" si="186"/>
        <v>11205.374566427852</v>
      </c>
      <c r="K894" s="14">
        <f t="shared" si="187"/>
        <v>15.665367231638422</v>
      </c>
      <c r="L894" s="16">
        <f t="shared" si="184"/>
        <v>789.84437300149852</v>
      </c>
      <c r="M894" s="35">
        <f t="shared" si="176"/>
        <v>11.583105186279123</v>
      </c>
      <c r="N894" s="17"/>
      <c r="O894" s="18">
        <f t="shared" si="177"/>
        <v>15.315966613277233</v>
      </c>
      <c r="P894" s="18"/>
      <c r="Q894" s="37">
        <f t="shared" si="178"/>
        <v>8.9815332339061263E-2</v>
      </c>
      <c r="R894" s="15">
        <f t="shared" si="188"/>
        <v>1.0028066013219752</v>
      </c>
      <c r="S894" s="15">
        <f t="shared" si="189"/>
        <v>13.51727170353271</v>
      </c>
      <c r="T894" s="21">
        <f t="shared" si="179"/>
        <v>0.11164184812922673</v>
      </c>
      <c r="U894" s="21">
        <f t="shared" si="180"/>
        <v>-1.7122408567357805E-2</v>
      </c>
      <c r="V894" s="21">
        <f t="shared" si="181"/>
        <v>0.12876425669658453</v>
      </c>
      <c r="Y894" s="36"/>
      <c r="Z894" s="36"/>
    </row>
    <row r="895" spans="1:26" x14ac:dyDescent="0.25">
      <c r="A895" s="12">
        <v>1944.11</v>
      </c>
      <c r="B895" s="13">
        <v>12.82</v>
      </c>
      <c r="C895" s="14">
        <v>0.64</v>
      </c>
      <c r="D895" s="13">
        <v>0.92</v>
      </c>
      <c r="E895" s="13">
        <v>17.7</v>
      </c>
      <c r="F895" s="14">
        <f t="shared" si="185"/>
        <v>1944.8749999999329</v>
      </c>
      <c r="G895" s="15">
        <f>G885*2/12+G897*10/12</f>
        <v>2.3883333333333336</v>
      </c>
      <c r="H895" s="14">
        <f t="shared" si="182"/>
        <v>220.69231638418086</v>
      </c>
      <c r="I895" s="14">
        <f t="shared" si="183"/>
        <v>11.017401129943506</v>
      </c>
      <c r="J895" s="16">
        <f t="shared" si="186"/>
        <v>11173.549335281274</v>
      </c>
      <c r="K895" s="14">
        <f t="shared" si="187"/>
        <v>15.83751412429379</v>
      </c>
      <c r="L895" s="16">
        <f t="shared" si="184"/>
        <v>801.84597413874974</v>
      </c>
      <c r="M895" s="35">
        <f t="shared" si="176"/>
        <v>11.478459198055479</v>
      </c>
      <c r="N895" s="17"/>
      <c r="O895" s="18">
        <f t="shared" si="177"/>
        <v>15.190706986565086</v>
      </c>
      <c r="P895" s="18"/>
      <c r="Q895" s="37">
        <f t="shared" si="178"/>
        <v>9.0694070146548067E-2</v>
      </c>
      <c r="R895" s="15">
        <f t="shared" si="188"/>
        <v>1.0027993179999177</v>
      </c>
      <c r="S895" s="15">
        <f t="shared" si="189"/>
        <v>13.555209296165343</v>
      </c>
      <c r="T895" s="21">
        <f t="shared" si="179"/>
        <v>0.11665822430314443</v>
      </c>
      <c r="U895" s="21">
        <f t="shared" si="180"/>
        <v>-1.7630636352335194E-2</v>
      </c>
      <c r="V895" s="21">
        <f t="shared" si="181"/>
        <v>0.13428886065547962</v>
      </c>
      <c r="Y895" s="36"/>
      <c r="Z895" s="36"/>
    </row>
    <row r="896" spans="1:26" x14ac:dyDescent="0.25">
      <c r="A896" s="12">
        <v>1944.12</v>
      </c>
      <c r="B896" s="13">
        <v>13.1</v>
      </c>
      <c r="C896" s="14">
        <v>0.64</v>
      </c>
      <c r="D896" s="13">
        <v>0.93</v>
      </c>
      <c r="E896" s="13">
        <v>17.8</v>
      </c>
      <c r="F896" s="14">
        <f t="shared" si="185"/>
        <v>1944.9583333332662</v>
      </c>
      <c r="G896" s="15">
        <f>G885*1/12+G897*11/12</f>
        <v>2.3791666666666664</v>
      </c>
      <c r="H896" s="14">
        <f t="shared" si="182"/>
        <v>224.24550561797756</v>
      </c>
      <c r="I896" s="14">
        <f t="shared" si="183"/>
        <v>10.955505617977529</v>
      </c>
      <c r="J896" s="16">
        <f t="shared" si="186"/>
        <v>11399.668333117907</v>
      </c>
      <c r="K896" s="14">
        <f t="shared" si="187"/>
        <v>15.919719101123597</v>
      </c>
      <c r="L896" s="16">
        <f t="shared" si="184"/>
        <v>809.28943128241633</v>
      </c>
      <c r="M896" s="35">
        <f t="shared" si="176"/>
        <v>11.638683593355127</v>
      </c>
      <c r="N896" s="17"/>
      <c r="O896" s="18">
        <f t="shared" si="177"/>
        <v>15.414205958668198</v>
      </c>
      <c r="P896" s="18"/>
      <c r="Q896" s="37">
        <f t="shared" si="178"/>
        <v>9.0930041266258227E-2</v>
      </c>
      <c r="R896" s="15">
        <f t="shared" si="188"/>
        <v>1.0027920348922679</v>
      </c>
      <c r="S896" s="15">
        <f t="shared" si="189"/>
        <v>13.516788600251195</v>
      </c>
      <c r="T896" s="21">
        <f t="shared" si="179"/>
        <v>0.12024893110819668</v>
      </c>
      <c r="U896" s="21">
        <f t="shared" si="180"/>
        <v>-1.7039856902801853E-2</v>
      </c>
      <c r="V896" s="21">
        <f t="shared" si="181"/>
        <v>0.13728878801099853</v>
      </c>
      <c r="Y896" s="36"/>
      <c r="Z896" s="36"/>
    </row>
    <row r="897" spans="1:26" x14ac:dyDescent="0.25">
      <c r="A897" s="12">
        <v>1945.01</v>
      </c>
      <c r="B897" s="13">
        <v>13.49</v>
      </c>
      <c r="C897" s="14">
        <v>0.64333300000000004</v>
      </c>
      <c r="D897" s="13">
        <v>0.94</v>
      </c>
      <c r="E897" s="13">
        <v>17.8</v>
      </c>
      <c r="F897" s="14">
        <f t="shared" si="185"/>
        <v>1945.0416666665994</v>
      </c>
      <c r="G897" s="15">
        <v>2.37</v>
      </c>
      <c r="H897" s="14">
        <f t="shared" si="182"/>
        <v>230.92151685393259</v>
      </c>
      <c r="I897" s="14">
        <f t="shared" si="183"/>
        <v>11.012559837078653</v>
      </c>
      <c r="J897" s="16">
        <f t="shared" si="186"/>
        <v>11785.700334560281</v>
      </c>
      <c r="K897" s="14">
        <f t="shared" si="187"/>
        <v>16.090898876404495</v>
      </c>
      <c r="L897" s="16">
        <f t="shared" si="184"/>
        <v>821.24227683370373</v>
      </c>
      <c r="M897" s="35">
        <f t="shared" ref="M897:M960" si="190">H897/AVERAGE(K777:K896)</f>
        <v>11.960463439806986</v>
      </c>
      <c r="N897" s="17"/>
      <c r="O897" s="18">
        <f t="shared" ref="O897:O960" si="191">J897/AVERAGE(L777:L896)</f>
        <v>15.850197374836538</v>
      </c>
      <c r="P897" s="18"/>
      <c r="Q897" s="37">
        <f t="shared" ref="Q897:Q960" si="192">1/M897-(G897/100-(((E897/E777)^(1/10))-1))</f>
        <v>8.7187088829362797E-2</v>
      </c>
      <c r="R897" s="15">
        <f t="shared" si="188"/>
        <v>1.0033004196151964</v>
      </c>
      <c r="S897" s="15">
        <f t="shared" si="189"/>
        <v>13.554527945654504</v>
      </c>
      <c r="T897" s="21">
        <f t="shared" si="179"/>
        <v>0.11892404974264337</v>
      </c>
      <c r="U897" s="21">
        <f t="shared" si="180"/>
        <v>-1.7968072465690543E-2</v>
      </c>
      <c r="V897" s="21">
        <f t="shared" si="181"/>
        <v>0.13689212220833391</v>
      </c>
      <c r="Y897" s="36"/>
      <c r="Z897" s="36"/>
    </row>
    <row r="898" spans="1:26" x14ac:dyDescent="0.25">
      <c r="A898" s="12">
        <v>1945.02</v>
      </c>
      <c r="B898" s="13">
        <v>13.94</v>
      </c>
      <c r="C898" s="14">
        <v>0.64666699999999999</v>
      </c>
      <c r="D898" s="13">
        <v>0.95</v>
      </c>
      <c r="E898" s="13">
        <v>17.8</v>
      </c>
      <c r="F898" s="14">
        <f t="shared" si="185"/>
        <v>1945.1249999999327</v>
      </c>
      <c r="G898" s="15">
        <f>G897*11/12+G909*1/12</f>
        <v>2.355</v>
      </c>
      <c r="H898" s="14">
        <f t="shared" si="182"/>
        <v>238.62460674157302</v>
      </c>
      <c r="I898" s="14">
        <f t="shared" si="183"/>
        <v>11.069631174157305</v>
      </c>
      <c r="J898" s="16">
        <f t="shared" si="186"/>
        <v>12225.928931575812</v>
      </c>
      <c r="K898" s="14">
        <f t="shared" si="187"/>
        <v>16.262078651685396</v>
      </c>
      <c r="L898" s="16">
        <f t="shared" si="184"/>
        <v>833.18740925373197</v>
      </c>
      <c r="M898" s="35">
        <f t="shared" si="190"/>
        <v>12.341753548186311</v>
      </c>
      <c r="N898" s="17"/>
      <c r="O898" s="18">
        <f t="shared" si="191"/>
        <v>16.360841623342537</v>
      </c>
      <c r="P898" s="18"/>
      <c r="Q898" s="37">
        <f t="shared" si="192"/>
        <v>8.4001739041967435E-2</v>
      </c>
      <c r="R898" s="15">
        <f t="shared" si="188"/>
        <v>1.0032888739842185</v>
      </c>
      <c r="S898" s="15">
        <f t="shared" si="189"/>
        <v>13.599263575561071</v>
      </c>
      <c r="T898" s="21">
        <f t="shared" ref="T898:T961" si="193">(($J1018/$J898)^(1/10)-1)</f>
        <v>0.11889279398052444</v>
      </c>
      <c r="U898" s="21">
        <f t="shared" ref="U898:U961" si="194">(($S1018/$S898)^(1/10)-1)</f>
        <v>-1.8420267805878576E-2</v>
      </c>
      <c r="V898" s="21">
        <f t="shared" ref="V898:V961" si="195">T898-U898</f>
        <v>0.13731306178640301</v>
      </c>
      <c r="Y898" s="36"/>
      <c r="Z898" s="36"/>
    </row>
    <row r="899" spans="1:26" x14ac:dyDescent="0.25">
      <c r="A899" s="12">
        <v>1945.03</v>
      </c>
      <c r="B899" s="13">
        <v>13.93</v>
      </c>
      <c r="C899" s="14">
        <v>0.65</v>
      </c>
      <c r="D899" s="13">
        <v>0.96</v>
      </c>
      <c r="E899" s="13">
        <v>17.8</v>
      </c>
      <c r="F899" s="14">
        <f t="shared" si="185"/>
        <v>1945.208333333266</v>
      </c>
      <c r="G899" s="15">
        <f>G897*10/12+G909*2/12</f>
        <v>2.3400000000000003</v>
      </c>
      <c r="H899" s="14">
        <f t="shared" si="182"/>
        <v>238.45342696629214</v>
      </c>
      <c r="I899" s="14">
        <f t="shared" si="183"/>
        <v>11.126685393258429</v>
      </c>
      <c r="J899" s="16">
        <f t="shared" si="186"/>
        <v>12264.664837444627</v>
      </c>
      <c r="K899" s="14">
        <f t="shared" si="187"/>
        <v>16.433258426966294</v>
      </c>
      <c r="L899" s="16">
        <f t="shared" si="184"/>
        <v>845.23174759130245</v>
      </c>
      <c r="M899" s="35">
        <f t="shared" si="190"/>
        <v>12.323310311389324</v>
      </c>
      <c r="N899" s="17"/>
      <c r="O899" s="18">
        <f t="shared" si="191"/>
        <v>16.33900937981824</v>
      </c>
      <c r="P899" s="18"/>
      <c r="Q899" s="37">
        <f t="shared" si="192"/>
        <v>8.4273003320711887E-2</v>
      </c>
      <c r="R899" s="15">
        <f t="shared" si="188"/>
        <v>1.0032773292954764</v>
      </c>
      <c r="S899" s="15">
        <f t="shared" si="189"/>
        <v>13.643989839739264</v>
      </c>
      <c r="T899" s="21">
        <f t="shared" si="193"/>
        <v>0.11805149893227962</v>
      </c>
      <c r="U899" s="21">
        <f t="shared" si="194"/>
        <v>-1.8781929656038088E-2</v>
      </c>
      <c r="V899" s="21">
        <f t="shared" si="195"/>
        <v>0.13683342858831771</v>
      </c>
      <c r="Y899" s="36"/>
      <c r="Z899" s="36"/>
    </row>
    <row r="900" spans="1:26" x14ac:dyDescent="0.25">
      <c r="A900" s="12">
        <v>1945.04</v>
      </c>
      <c r="B900" s="13">
        <v>14.28</v>
      </c>
      <c r="C900" s="14">
        <v>0.65</v>
      </c>
      <c r="D900" s="13">
        <v>0.973333</v>
      </c>
      <c r="E900" s="13">
        <v>17.8</v>
      </c>
      <c r="F900" s="14">
        <f t="shared" si="185"/>
        <v>1945.2916666665992</v>
      </c>
      <c r="G900" s="15">
        <f>G897*9/12+G909*3/12</f>
        <v>2.3250000000000002</v>
      </c>
      <c r="H900" s="14">
        <f t="shared" si="182"/>
        <v>244.44471910112364</v>
      </c>
      <c r="I900" s="14">
        <f t="shared" si="183"/>
        <v>11.126685393258429</v>
      </c>
      <c r="J900" s="16">
        <f t="shared" si="186"/>
        <v>12620.513272845481</v>
      </c>
      <c r="K900" s="14">
        <f t="shared" si="187"/>
        <v>16.661492421348317</v>
      </c>
      <c r="L900" s="16">
        <f t="shared" si="184"/>
        <v>860.22143175059591</v>
      </c>
      <c r="M900" s="35">
        <f t="shared" si="190"/>
        <v>12.631867236563075</v>
      </c>
      <c r="N900" s="17"/>
      <c r="O900" s="18">
        <f t="shared" si="191"/>
        <v>16.745879992645978</v>
      </c>
      <c r="P900" s="18"/>
      <c r="Q900" s="37">
        <f t="shared" si="192"/>
        <v>8.1694539553084117E-2</v>
      </c>
      <c r="R900" s="15">
        <f t="shared" si="188"/>
        <v>1.0032657855500335</v>
      </c>
      <c r="S900" s="15">
        <f t="shared" si="189"/>
        <v>13.688705687348225</v>
      </c>
      <c r="T900" s="21">
        <f t="shared" si="193"/>
        <v>0.11903370356202592</v>
      </c>
      <c r="U900" s="21">
        <f t="shared" si="194"/>
        <v>-1.9479875900787147E-2</v>
      </c>
      <c r="V900" s="21">
        <f t="shared" si="195"/>
        <v>0.13851357946281306</v>
      </c>
      <c r="Y900" s="36"/>
      <c r="Z900" s="36"/>
    </row>
    <row r="901" spans="1:26" x14ac:dyDescent="0.25">
      <c r="A901" s="12">
        <v>1945.05</v>
      </c>
      <c r="B901" s="13">
        <v>14.82</v>
      </c>
      <c r="C901" s="14">
        <v>0.65</v>
      </c>
      <c r="D901" s="13">
        <v>0.98666699999999996</v>
      </c>
      <c r="E901" s="13">
        <v>17.899999999999999</v>
      </c>
      <c r="F901" s="14">
        <f t="shared" si="185"/>
        <v>1945.3749999999325</v>
      </c>
      <c r="G901" s="15">
        <f>G897*8/12+G909*4/12</f>
        <v>2.31</v>
      </c>
      <c r="H901" s="14">
        <f t="shared" si="182"/>
        <v>252.27117318435759</v>
      </c>
      <c r="I901" s="14">
        <f t="shared" si="183"/>
        <v>11.064525139664807</v>
      </c>
      <c r="J901" s="16">
        <f t="shared" si="186"/>
        <v>13072.192219212904</v>
      </c>
      <c r="K901" s="14">
        <f t="shared" si="187"/>
        <v>16.795387424581008</v>
      </c>
      <c r="L901" s="16">
        <f t="shared" si="184"/>
        <v>870.30368963253295</v>
      </c>
      <c r="M901" s="35">
        <f t="shared" si="190"/>
        <v>13.036560628785351</v>
      </c>
      <c r="N901" s="17"/>
      <c r="O901" s="18">
        <f t="shared" si="191"/>
        <v>17.276370053124371</v>
      </c>
      <c r="P901" s="18"/>
      <c r="Q901" s="37">
        <f t="shared" si="192"/>
        <v>7.9961857196301653E-2</v>
      </c>
      <c r="R901" s="15">
        <f t="shared" si="188"/>
        <v>1.003254242748955</v>
      </c>
      <c r="S901" s="15">
        <f t="shared" si="189"/>
        <v>13.656687103325989</v>
      </c>
      <c r="T901" s="21">
        <f t="shared" si="193"/>
        <v>0.11501869231649708</v>
      </c>
      <c r="U901" s="21">
        <f t="shared" si="194"/>
        <v>-1.9110564638683436E-2</v>
      </c>
      <c r="V901" s="21">
        <f t="shared" si="195"/>
        <v>0.13412925695518052</v>
      </c>
      <c r="Y901" s="36"/>
      <c r="Z901" s="36"/>
    </row>
    <row r="902" spans="1:26" x14ac:dyDescent="0.25">
      <c r="A902" s="12">
        <v>1945.06</v>
      </c>
      <c r="B902" s="13">
        <v>15.09</v>
      </c>
      <c r="C902" s="14">
        <v>0.65</v>
      </c>
      <c r="D902" s="13">
        <v>1</v>
      </c>
      <c r="E902" s="13">
        <v>18.100000000000001</v>
      </c>
      <c r="F902" s="14">
        <f t="shared" si="185"/>
        <v>1945.4583333332657</v>
      </c>
      <c r="G902" s="15">
        <f>G897*7/12+G909*5/12</f>
        <v>2.2949999999999999</v>
      </c>
      <c r="H902" s="14">
        <f t="shared" si="182"/>
        <v>254.02889502762432</v>
      </c>
      <c r="I902" s="14">
        <f t="shared" si="183"/>
        <v>10.942265193370167</v>
      </c>
      <c r="J902" s="16">
        <f t="shared" si="186"/>
        <v>13210.524422833467</v>
      </c>
      <c r="K902" s="14">
        <f t="shared" si="187"/>
        <v>16.834254143646412</v>
      </c>
      <c r="L902" s="16">
        <f t="shared" si="184"/>
        <v>875.44893458140939</v>
      </c>
      <c r="M902" s="35">
        <f t="shared" si="190"/>
        <v>13.130223361406049</v>
      </c>
      <c r="N902" s="17"/>
      <c r="O902" s="18">
        <f t="shared" si="191"/>
        <v>17.391992046675057</v>
      </c>
      <c r="P902" s="18"/>
      <c r="Q902" s="37">
        <f t="shared" si="192"/>
        <v>8.1453259365824329E-2</v>
      </c>
      <c r="R902" s="15">
        <f t="shared" si="188"/>
        <v>1.0032427008933069</v>
      </c>
      <c r="S902" s="15">
        <f t="shared" si="189"/>
        <v>13.549735584623786</v>
      </c>
      <c r="T902" s="21">
        <f t="shared" si="193"/>
        <v>0.12050882105555916</v>
      </c>
      <c r="U902" s="21">
        <f t="shared" si="194"/>
        <v>-1.8283285328311805E-2</v>
      </c>
      <c r="V902" s="21">
        <f t="shared" si="195"/>
        <v>0.13879210638387096</v>
      </c>
      <c r="Y902" s="36"/>
      <c r="Z902" s="36"/>
    </row>
    <row r="903" spans="1:26" x14ac:dyDescent="0.25">
      <c r="A903" s="12">
        <v>1945.07</v>
      </c>
      <c r="B903" s="13">
        <v>14.78</v>
      </c>
      <c r="C903" s="14">
        <v>0.65333300000000005</v>
      </c>
      <c r="D903" s="13">
        <v>0.99666699999999997</v>
      </c>
      <c r="E903" s="13">
        <v>18.100000000000001</v>
      </c>
      <c r="F903" s="14">
        <f t="shared" si="185"/>
        <v>1945.541666666599</v>
      </c>
      <c r="G903" s="15">
        <f>G897*6/12+G909*6/12</f>
        <v>2.2800000000000002</v>
      </c>
      <c r="H903" s="14">
        <f t="shared" si="182"/>
        <v>248.81027624309391</v>
      </c>
      <c r="I903" s="14">
        <f t="shared" si="183"/>
        <v>10.998373762430941</v>
      </c>
      <c r="J903" s="16">
        <f t="shared" si="186"/>
        <v>12986.798559677967</v>
      </c>
      <c r="K903" s="14">
        <f t="shared" si="187"/>
        <v>16.778145574585636</v>
      </c>
      <c r="L903" s="16">
        <f t="shared" si="184"/>
        <v>875.74516644645212</v>
      </c>
      <c r="M903" s="35">
        <f t="shared" si="190"/>
        <v>12.867028443009154</v>
      </c>
      <c r="N903" s="17"/>
      <c r="O903" s="18">
        <f t="shared" si="191"/>
        <v>17.035325856511683</v>
      </c>
      <c r="P903" s="18"/>
      <c r="Q903" s="37">
        <f t="shared" si="192"/>
        <v>8.3161114697241759E-2</v>
      </c>
      <c r="R903" s="15">
        <f t="shared" si="188"/>
        <v>1.0032311599841568</v>
      </c>
      <c r="S903" s="15">
        <f t="shared" si="189"/>
        <v>13.593673324308117</v>
      </c>
      <c r="T903" s="21">
        <f t="shared" si="193"/>
        <v>0.13030373955782637</v>
      </c>
      <c r="U903" s="21">
        <f t="shared" si="194"/>
        <v>-1.9756951347773999E-2</v>
      </c>
      <c r="V903" s="21">
        <f t="shared" si="195"/>
        <v>0.15006069090560037</v>
      </c>
      <c r="Y903" s="36"/>
      <c r="Z903" s="36"/>
    </row>
    <row r="904" spans="1:26" x14ac:dyDescent="0.25">
      <c r="A904" s="12">
        <v>1945.08</v>
      </c>
      <c r="B904" s="13">
        <v>14.83</v>
      </c>
      <c r="C904" s="14">
        <v>0.656667</v>
      </c>
      <c r="D904" s="13">
        <v>0.99333300000000002</v>
      </c>
      <c r="E904" s="13">
        <v>18.100000000000001</v>
      </c>
      <c r="F904" s="14">
        <f t="shared" si="185"/>
        <v>1945.6249999999322</v>
      </c>
      <c r="G904" s="15">
        <f>G897*5/12+G909*7/12</f>
        <v>2.2650000000000001</v>
      </c>
      <c r="H904" s="14">
        <f t="shared" si="182"/>
        <v>249.65198895027626</v>
      </c>
      <c r="I904" s="14">
        <f t="shared" si="183"/>
        <v>11.054499165745858</v>
      </c>
      <c r="J904" s="16">
        <f t="shared" si="186"/>
        <v>13078.815255582314</v>
      </c>
      <c r="K904" s="14">
        <f t="shared" si="187"/>
        <v>16.722020171270717</v>
      </c>
      <c r="L904" s="16">
        <f t="shared" si="184"/>
        <v>876.03633137379268</v>
      </c>
      <c r="M904" s="35">
        <f t="shared" si="190"/>
        <v>12.915378562256739</v>
      </c>
      <c r="N904" s="17"/>
      <c r="O904" s="18">
        <f t="shared" si="191"/>
        <v>17.092121054476237</v>
      </c>
      <c r="P904" s="18"/>
      <c r="Q904" s="37">
        <f t="shared" si="192"/>
        <v>8.3020168859708254E-2</v>
      </c>
      <c r="R904" s="15">
        <f t="shared" si="188"/>
        <v>1.0032196200225736</v>
      </c>
      <c r="S904" s="15">
        <f t="shared" si="189"/>
        <v>13.63759665759132</v>
      </c>
      <c r="T904" s="21">
        <f t="shared" si="193"/>
        <v>0.12917112846314405</v>
      </c>
      <c r="U904" s="21">
        <f t="shared" si="194"/>
        <v>-2.042546051841776E-2</v>
      </c>
      <c r="V904" s="21">
        <f t="shared" si="195"/>
        <v>0.14959658898156181</v>
      </c>
      <c r="Y904" s="36"/>
      <c r="Z904" s="36"/>
    </row>
    <row r="905" spans="1:26" x14ac:dyDescent="0.25">
      <c r="A905" s="12">
        <v>1945.09</v>
      </c>
      <c r="B905" s="13">
        <v>15.84</v>
      </c>
      <c r="C905" s="14">
        <v>0.66</v>
      </c>
      <c r="D905" s="13">
        <v>0.99</v>
      </c>
      <c r="E905" s="13">
        <v>18.100000000000001</v>
      </c>
      <c r="F905" s="14">
        <f t="shared" si="185"/>
        <v>1945.7083333332655</v>
      </c>
      <c r="G905" s="15">
        <f>G897*4/12+G909*8/12</f>
        <v>2.25</v>
      </c>
      <c r="H905" s="14">
        <f t="shared" si="182"/>
        <v>266.65458563535913</v>
      </c>
      <c r="I905" s="14">
        <f t="shared" si="183"/>
        <v>11.110607734806631</v>
      </c>
      <c r="J905" s="16">
        <f t="shared" si="186"/>
        <v>14018.055865642673</v>
      </c>
      <c r="K905" s="14">
        <f t="shared" si="187"/>
        <v>16.665911602209945</v>
      </c>
      <c r="L905" s="16">
        <f t="shared" si="184"/>
        <v>876.12849160266705</v>
      </c>
      <c r="M905" s="35">
        <f t="shared" si="190"/>
        <v>13.79826495171978</v>
      </c>
      <c r="N905" s="17"/>
      <c r="O905" s="18">
        <f t="shared" si="191"/>
        <v>18.249640785494684</v>
      </c>
      <c r="P905" s="18"/>
      <c r="Q905" s="37">
        <f t="shared" si="192"/>
        <v>7.821597266288069E-2</v>
      </c>
      <c r="R905" s="15">
        <f t="shared" si="188"/>
        <v>1.0032080810096271</v>
      </c>
      <c r="S905" s="15">
        <f t="shared" si="189"/>
        <v>13.681504536849884</v>
      </c>
      <c r="T905" s="21">
        <f t="shared" si="193"/>
        <v>0.12623850408630566</v>
      </c>
      <c r="U905" s="21">
        <f t="shared" si="194"/>
        <v>-2.0862929445683243E-2</v>
      </c>
      <c r="V905" s="21">
        <f t="shared" si="195"/>
        <v>0.1471014335319889</v>
      </c>
      <c r="Y905" s="36"/>
      <c r="Z905" s="36"/>
    </row>
    <row r="906" spans="1:26" x14ac:dyDescent="0.25">
      <c r="A906" s="12">
        <v>1945.1</v>
      </c>
      <c r="B906" s="13">
        <v>16.5</v>
      </c>
      <c r="C906" s="14">
        <v>0.66</v>
      </c>
      <c r="D906" s="13">
        <v>0.98</v>
      </c>
      <c r="E906" s="13">
        <v>18.100000000000001</v>
      </c>
      <c r="F906" s="14">
        <f t="shared" si="185"/>
        <v>1945.7916666665988</v>
      </c>
      <c r="G906" s="15">
        <f>G897*3/12+G909*9/12</f>
        <v>2.2350000000000003</v>
      </c>
      <c r="H906" s="14">
        <f t="shared" ref="H906:H969" si="196">B906*$E$1839/E906</f>
        <v>277.76519337016578</v>
      </c>
      <c r="I906" s="14">
        <f t="shared" ref="I906:I969" si="197">C906*$E$1839/E906</f>
        <v>11.110607734806631</v>
      </c>
      <c r="J906" s="16">
        <f t="shared" si="186"/>
        <v>14650.815331800153</v>
      </c>
      <c r="K906" s="14">
        <f t="shared" si="187"/>
        <v>16.497569060773483</v>
      </c>
      <c r="L906" s="16">
        <f t="shared" ref="L906:L969" si="198">K906*(J906/H906)</f>
        <v>870.16963788873647</v>
      </c>
      <c r="M906" s="35">
        <f t="shared" si="190"/>
        <v>14.374662675391333</v>
      </c>
      <c r="N906" s="17"/>
      <c r="O906" s="18">
        <f t="shared" si="191"/>
        <v>18.998880544708726</v>
      </c>
      <c r="P906" s="18"/>
      <c r="Q906" s="37">
        <f t="shared" si="192"/>
        <v>7.5459942517966672E-2</v>
      </c>
      <c r="R906" s="15">
        <f t="shared" si="188"/>
        <v>1.0031965429463889</v>
      </c>
      <c r="S906" s="15">
        <f t="shared" si="189"/>
        <v>13.72539591173768</v>
      </c>
      <c r="T906" s="21">
        <f t="shared" si="193"/>
        <v>0.1158646105063128</v>
      </c>
      <c r="U906" s="21">
        <f t="shared" si="194"/>
        <v>-2.0179675671544772E-2</v>
      </c>
      <c r="V906" s="21">
        <f t="shared" si="195"/>
        <v>0.13604428617785758</v>
      </c>
      <c r="Y906" s="36"/>
      <c r="Z906" s="36"/>
    </row>
    <row r="907" spans="1:26" x14ac:dyDescent="0.25">
      <c r="A907" s="12">
        <v>1945.11</v>
      </c>
      <c r="B907" s="13">
        <v>17.04</v>
      </c>
      <c r="C907" s="14">
        <v>0.66</v>
      </c>
      <c r="D907" s="13">
        <v>0.97</v>
      </c>
      <c r="E907" s="13">
        <v>18.100000000000001</v>
      </c>
      <c r="F907" s="14">
        <f t="shared" ref="F907:F970" si="199">F906+1/12</f>
        <v>1945.874999999932</v>
      </c>
      <c r="G907" s="15">
        <f>G897*2/12+G909*10/12</f>
        <v>2.2199999999999998</v>
      </c>
      <c r="H907" s="14">
        <f t="shared" si="196"/>
        <v>286.8556906077348</v>
      </c>
      <c r="I907" s="14">
        <f t="shared" si="197"/>
        <v>11.110607734806631</v>
      </c>
      <c r="J907" s="16">
        <f t="shared" ref="J907:J970" si="200">J906*((H907+(I907/12))/H906)</f>
        <v>15179.132611946883</v>
      </c>
      <c r="K907" s="14">
        <f t="shared" ref="K907:K970" si="201">D907*$E$1839/E907</f>
        <v>16.329226519337016</v>
      </c>
      <c r="L907" s="16">
        <f t="shared" si="198"/>
        <v>864.07034234674154</v>
      </c>
      <c r="M907" s="35">
        <f t="shared" si="190"/>
        <v>14.847702661876779</v>
      </c>
      <c r="N907" s="17"/>
      <c r="O907" s="18">
        <f t="shared" si="191"/>
        <v>19.608975958272861</v>
      </c>
      <c r="P907" s="18"/>
      <c r="Q907" s="37">
        <f t="shared" si="192"/>
        <v>7.264603473680932E-2</v>
      </c>
      <c r="R907" s="15">
        <f t="shared" ref="R907:R970" si="202">((G907/G908+G907/1200+((1+G908/1200)^(-119))*(1-G907/G908)))</f>
        <v>1.0031850058339318</v>
      </c>
      <c r="S907" s="15">
        <f t="shared" ref="S907:S970" si="203">S906*R906*E906/E907</f>
        <v>13.769269729225741</v>
      </c>
      <c r="T907" s="21">
        <f t="shared" si="193"/>
        <v>0.11953774780963689</v>
      </c>
      <c r="U907" s="21">
        <f t="shared" si="194"/>
        <v>-2.0341719918070877E-2</v>
      </c>
      <c r="V907" s="21">
        <f t="shared" si="195"/>
        <v>0.13987946772770776</v>
      </c>
      <c r="Y907" s="36"/>
      <c r="Z907" s="36"/>
    </row>
    <row r="908" spans="1:26" x14ac:dyDescent="0.25">
      <c r="A908" s="12">
        <v>1945.12</v>
      </c>
      <c r="B908" s="13">
        <v>17.329999999999998</v>
      </c>
      <c r="C908" s="14">
        <v>0.66</v>
      </c>
      <c r="D908" s="13">
        <v>0.96</v>
      </c>
      <c r="E908" s="13">
        <v>18.2</v>
      </c>
      <c r="F908" s="14">
        <f t="shared" si="199"/>
        <v>1945.9583333332653</v>
      </c>
      <c r="G908" s="15">
        <f>G897*1/12+G909*11/12</f>
        <v>2.2050000000000001</v>
      </c>
      <c r="H908" s="14">
        <f t="shared" si="196"/>
        <v>290.13467032967031</v>
      </c>
      <c r="I908" s="14">
        <f t="shared" si="197"/>
        <v>11.049560439560441</v>
      </c>
      <c r="J908" s="16">
        <f t="shared" si="200"/>
        <v>15401.366178811357</v>
      </c>
      <c r="K908" s="14">
        <f t="shared" si="201"/>
        <v>16.072087912087916</v>
      </c>
      <c r="L908" s="16">
        <f t="shared" si="198"/>
        <v>853.16281198262595</v>
      </c>
      <c r="M908" s="35">
        <f t="shared" si="190"/>
        <v>15.020347474739955</v>
      </c>
      <c r="N908" s="17"/>
      <c r="O908" s="18">
        <f t="shared" si="191"/>
        <v>19.821351248851311</v>
      </c>
      <c r="P908" s="18"/>
      <c r="Q908" s="37">
        <f t="shared" si="192"/>
        <v>7.2588174698029459E-2</v>
      </c>
      <c r="R908" s="15">
        <f t="shared" si="202"/>
        <v>1.0031734696733301</v>
      </c>
      <c r="S908" s="15">
        <f t="shared" si="203"/>
        <v>13.737228642798117</v>
      </c>
      <c r="T908" s="21">
        <f t="shared" si="193"/>
        <v>0.11970545428265966</v>
      </c>
      <c r="U908" s="21">
        <f t="shared" si="194"/>
        <v>-2.0101999645483981E-2</v>
      </c>
      <c r="V908" s="21">
        <f t="shared" si="195"/>
        <v>0.13980745392814364</v>
      </c>
      <c r="Y908" s="36"/>
      <c r="Z908" s="36"/>
    </row>
    <row r="909" spans="1:26" x14ac:dyDescent="0.25">
      <c r="A909" s="12">
        <v>1946.01</v>
      </c>
      <c r="B909" s="13">
        <v>18.02</v>
      </c>
      <c r="C909" s="14">
        <v>0.66666700000000001</v>
      </c>
      <c r="D909" s="13">
        <v>0.94</v>
      </c>
      <c r="E909" s="13">
        <v>18.2</v>
      </c>
      <c r="F909" s="14">
        <f t="shared" si="199"/>
        <v>1946.0416666665985</v>
      </c>
      <c r="G909" s="15">
        <v>2.19</v>
      </c>
      <c r="H909" s="14">
        <f t="shared" si="196"/>
        <v>301.68648351648358</v>
      </c>
      <c r="I909" s="14">
        <f t="shared" si="197"/>
        <v>11.161177741758243</v>
      </c>
      <c r="J909" s="16">
        <f t="shared" si="200"/>
        <v>16063.949822525959</v>
      </c>
      <c r="K909" s="14">
        <f t="shared" si="201"/>
        <v>15.737252747252748</v>
      </c>
      <c r="L909" s="16">
        <f t="shared" si="198"/>
        <v>837.96408619169813</v>
      </c>
      <c r="M909" s="35">
        <f t="shared" si="190"/>
        <v>15.623163177761656</v>
      </c>
      <c r="N909" s="17"/>
      <c r="O909" s="18">
        <f t="shared" si="191"/>
        <v>20.599482382192509</v>
      </c>
      <c r="P909" s="18"/>
      <c r="Q909" s="37">
        <f t="shared" si="192"/>
        <v>7.016934325454087E-2</v>
      </c>
      <c r="R909" s="15">
        <f t="shared" si="202"/>
        <v>1.001379783904099</v>
      </c>
      <c r="S909" s="15">
        <f t="shared" si="203"/>
        <v>13.780823321291638</v>
      </c>
      <c r="T909" s="21">
        <f t="shared" si="193"/>
        <v>0.11231388223019323</v>
      </c>
      <c r="U909" s="21">
        <f t="shared" si="194"/>
        <v>-1.9667343910357737E-2</v>
      </c>
      <c r="V909" s="21">
        <f t="shared" si="195"/>
        <v>0.13198122614055097</v>
      </c>
      <c r="Y909" s="36"/>
      <c r="Z909" s="36"/>
    </row>
    <row r="910" spans="1:26" x14ac:dyDescent="0.25">
      <c r="A910" s="12">
        <v>1946.02</v>
      </c>
      <c r="B910" s="13">
        <v>18.07</v>
      </c>
      <c r="C910" s="14">
        <v>0.67333299999999996</v>
      </c>
      <c r="D910" s="13">
        <v>0.92</v>
      </c>
      <c r="E910" s="13">
        <v>18.100000000000001</v>
      </c>
      <c r="F910" s="14">
        <f t="shared" si="199"/>
        <v>1946.1249999999318</v>
      </c>
      <c r="G910" s="15">
        <f>G909*11/12+G921*1/12</f>
        <v>2.1949999999999998</v>
      </c>
      <c r="H910" s="14">
        <f t="shared" si="196"/>
        <v>304.19497237569061</v>
      </c>
      <c r="I910" s="14">
        <f t="shared" si="197"/>
        <v>11.335058845303866</v>
      </c>
      <c r="J910" s="16">
        <f t="shared" si="200"/>
        <v>16247.816386788185</v>
      </c>
      <c r="K910" s="14">
        <f t="shared" si="201"/>
        <v>15.487513812154699</v>
      </c>
      <c r="L910" s="16">
        <f t="shared" si="198"/>
        <v>827.22695494439029</v>
      </c>
      <c r="M910" s="35">
        <f t="shared" si="190"/>
        <v>15.761666525801898</v>
      </c>
      <c r="N910" s="17"/>
      <c r="O910" s="18">
        <f t="shared" si="191"/>
        <v>20.765541749059192</v>
      </c>
      <c r="P910" s="18"/>
      <c r="Q910" s="37">
        <f t="shared" si="192"/>
        <v>6.8990615793924889E-2</v>
      </c>
      <c r="R910" s="15">
        <f t="shared" si="202"/>
        <v>1.0013840576640278</v>
      </c>
      <c r="S910" s="15">
        <f t="shared" si="203"/>
        <v>13.876080077724845</v>
      </c>
      <c r="T910" s="21">
        <f t="shared" si="193"/>
        <v>0.11210529287571824</v>
      </c>
      <c r="U910" s="21">
        <f t="shared" si="194"/>
        <v>-1.9600706618504771E-2</v>
      </c>
      <c r="V910" s="21">
        <f t="shared" si="195"/>
        <v>0.13170599949422301</v>
      </c>
      <c r="Y910" s="36"/>
      <c r="Z910" s="36"/>
    </row>
    <row r="911" spans="1:26" x14ac:dyDescent="0.25">
      <c r="A911" s="12">
        <v>1946.03</v>
      </c>
      <c r="B911" s="13">
        <v>17.53</v>
      </c>
      <c r="C911" s="14">
        <v>0.68</v>
      </c>
      <c r="D911" s="13">
        <v>0.9</v>
      </c>
      <c r="E911" s="13">
        <v>18.3</v>
      </c>
      <c r="F911" s="14">
        <f t="shared" si="199"/>
        <v>1946.208333333265</v>
      </c>
      <c r="G911" s="15">
        <f>G909*10/12+G921*2/12</f>
        <v>2.2000000000000002</v>
      </c>
      <c r="H911" s="14">
        <f t="shared" si="196"/>
        <v>291.87928961748639</v>
      </c>
      <c r="I911" s="14">
        <f t="shared" si="197"/>
        <v>11.32218579234973</v>
      </c>
      <c r="J911" s="16">
        <f t="shared" si="200"/>
        <v>15640.400411536295</v>
      </c>
      <c r="K911" s="14">
        <f t="shared" si="201"/>
        <v>14.985245901639347</v>
      </c>
      <c r="L911" s="16">
        <f t="shared" si="198"/>
        <v>802.98690076341506</v>
      </c>
      <c r="M911" s="35">
        <f t="shared" si="190"/>
        <v>15.134873415142527</v>
      </c>
      <c r="N911" s="17"/>
      <c r="O911" s="18">
        <f t="shared" si="191"/>
        <v>19.926591500429513</v>
      </c>
      <c r="P911" s="18"/>
      <c r="Q911" s="37">
        <f t="shared" si="192"/>
        <v>7.3446233699462182E-2</v>
      </c>
      <c r="R911" s="15">
        <f t="shared" si="202"/>
        <v>1.0013883313886893</v>
      </c>
      <c r="S911" s="15">
        <f t="shared" si="203"/>
        <v>13.743424330378462</v>
      </c>
      <c r="T911" s="21">
        <f t="shared" si="193"/>
        <v>0.12415150720568335</v>
      </c>
      <c r="U911" s="21">
        <f t="shared" si="194"/>
        <v>-1.9439962852505488E-2</v>
      </c>
      <c r="V911" s="21">
        <f t="shared" si="195"/>
        <v>0.14359147005818884</v>
      </c>
      <c r="Y911" s="36"/>
      <c r="Z911" s="36"/>
    </row>
    <row r="912" spans="1:26" x14ac:dyDescent="0.25">
      <c r="A912" s="12">
        <v>1946.04</v>
      </c>
      <c r="B912" s="13">
        <v>18.66</v>
      </c>
      <c r="C912" s="14">
        <v>0.68</v>
      </c>
      <c r="D912" s="13">
        <v>0.88</v>
      </c>
      <c r="E912" s="13">
        <v>18.399999999999999</v>
      </c>
      <c r="F912" s="14">
        <f t="shared" si="199"/>
        <v>1946.2916666665983</v>
      </c>
      <c r="G912" s="15">
        <f>G909*9/12+G921*3/12</f>
        <v>2.2050000000000001</v>
      </c>
      <c r="H912" s="14">
        <f t="shared" si="196"/>
        <v>309.00554347826096</v>
      </c>
      <c r="I912" s="14">
        <f t="shared" si="197"/>
        <v>11.260652173913048</v>
      </c>
      <c r="J912" s="16">
        <f t="shared" si="200"/>
        <v>16608.397241242823</v>
      </c>
      <c r="K912" s="14">
        <f t="shared" si="201"/>
        <v>14.572608695652177</v>
      </c>
      <c r="L912" s="16">
        <f t="shared" si="198"/>
        <v>783.24702959773219</v>
      </c>
      <c r="M912" s="35">
        <f t="shared" si="190"/>
        <v>16.040842386215907</v>
      </c>
      <c r="N912" s="17"/>
      <c r="O912" s="18">
        <f t="shared" si="191"/>
        <v>21.101916955508493</v>
      </c>
      <c r="P912" s="18"/>
      <c r="Q912" s="37">
        <f t="shared" si="192"/>
        <v>7.0225649072409066E-2</v>
      </c>
      <c r="R912" s="15">
        <f t="shared" si="202"/>
        <v>1.001392605078097</v>
      </c>
      <c r="S912" s="15">
        <f t="shared" si="203"/>
        <v>13.687708536254814</v>
      </c>
      <c r="T912" s="21">
        <f t="shared" si="193"/>
        <v>0.11865481251117771</v>
      </c>
      <c r="U912" s="21">
        <f t="shared" si="194"/>
        <v>-2.1009465178734921E-2</v>
      </c>
      <c r="V912" s="21">
        <f t="shared" si="195"/>
        <v>0.13966427768991263</v>
      </c>
      <c r="Y912" s="36"/>
      <c r="Z912" s="36"/>
    </row>
    <row r="913" spans="1:26" x14ac:dyDescent="0.25">
      <c r="A913" s="12">
        <v>1946.05</v>
      </c>
      <c r="B913" s="13">
        <v>18.7</v>
      </c>
      <c r="C913" s="14">
        <v>0.68</v>
      </c>
      <c r="D913" s="13">
        <v>0.86</v>
      </c>
      <c r="E913" s="13">
        <v>18.5</v>
      </c>
      <c r="F913" s="14">
        <f t="shared" si="199"/>
        <v>1946.3749999999316</v>
      </c>
      <c r="G913" s="15">
        <f>G909*8/12+G921*4/12</f>
        <v>2.21</v>
      </c>
      <c r="H913" s="14">
        <f t="shared" si="196"/>
        <v>307.99405405405406</v>
      </c>
      <c r="I913" s="14">
        <f t="shared" si="197"/>
        <v>11.199783783783786</v>
      </c>
      <c r="J913" s="16">
        <f t="shared" si="200"/>
        <v>16604.195547513198</v>
      </c>
      <c r="K913" s="14">
        <f t="shared" si="201"/>
        <v>14.164432432432434</v>
      </c>
      <c r="L913" s="16">
        <f t="shared" si="198"/>
        <v>763.61541020648951</v>
      </c>
      <c r="M913" s="35">
        <f t="shared" si="190"/>
        <v>16.013723170832169</v>
      </c>
      <c r="N913" s="17"/>
      <c r="O913" s="18">
        <f t="shared" si="191"/>
        <v>21.048307121707545</v>
      </c>
      <c r="P913" s="18"/>
      <c r="Q913" s="37">
        <f t="shared" si="192"/>
        <v>7.0839606143310058E-2</v>
      </c>
      <c r="R913" s="15">
        <f t="shared" si="202"/>
        <v>1.001396878732264</v>
      </c>
      <c r="S913" s="15">
        <f t="shared" si="203"/>
        <v>13.632679459433859</v>
      </c>
      <c r="T913" s="21">
        <f t="shared" si="193"/>
        <v>0.11505727393446419</v>
      </c>
      <c r="U913" s="21">
        <f t="shared" si="194"/>
        <v>-1.9805555392884644E-2</v>
      </c>
      <c r="V913" s="21">
        <f t="shared" si="195"/>
        <v>0.13486282932734883</v>
      </c>
      <c r="Y913" s="36"/>
      <c r="Z913" s="36"/>
    </row>
    <row r="914" spans="1:26" x14ac:dyDescent="0.25">
      <c r="A914" s="12">
        <v>1946.06</v>
      </c>
      <c r="B914" s="13">
        <v>18.579999999999998</v>
      </c>
      <c r="C914" s="14">
        <v>0.68</v>
      </c>
      <c r="D914" s="13">
        <v>0.84</v>
      </c>
      <c r="E914" s="13">
        <v>18.7</v>
      </c>
      <c r="F914" s="14">
        <f t="shared" si="199"/>
        <v>1946.4583333332648</v>
      </c>
      <c r="G914" s="15">
        <f>G909*7/12+G921*5/12</f>
        <v>2.2149999999999999</v>
      </c>
      <c r="H914" s="14">
        <f t="shared" si="196"/>
        <v>302.74470588235295</v>
      </c>
      <c r="I914" s="14">
        <f t="shared" si="197"/>
        <v>11.080000000000004</v>
      </c>
      <c r="J914" s="16">
        <f t="shared" si="200"/>
        <v>16370.976771461452</v>
      </c>
      <c r="K914" s="14">
        <f t="shared" si="201"/>
        <v>13.687058823529414</v>
      </c>
      <c r="L914" s="16">
        <f t="shared" si="198"/>
        <v>740.13027384432837</v>
      </c>
      <c r="M914" s="35">
        <f t="shared" si="190"/>
        <v>15.773186880128732</v>
      </c>
      <c r="N914" s="17"/>
      <c r="O914" s="18">
        <f t="shared" si="191"/>
        <v>20.714507926611404</v>
      </c>
      <c r="P914" s="18"/>
      <c r="Q914" s="37">
        <f t="shared" si="192"/>
        <v>7.2100572682852401E-2</v>
      </c>
      <c r="R914" s="15">
        <f t="shared" si="202"/>
        <v>1.0014011523512036</v>
      </c>
      <c r="S914" s="15">
        <f t="shared" si="203"/>
        <v>13.505714930456607</v>
      </c>
      <c r="T914" s="21">
        <f t="shared" si="193"/>
        <v>0.11552385405557719</v>
      </c>
      <c r="U914" s="21">
        <f t="shared" si="194"/>
        <v>-1.8776145435939973E-2</v>
      </c>
      <c r="V914" s="21">
        <f t="shared" si="195"/>
        <v>0.13429999949151716</v>
      </c>
      <c r="Y914" s="36"/>
      <c r="Z914" s="36"/>
    </row>
    <row r="915" spans="1:26" x14ac:dyDescent="0.25">
      <c r="A915" s="12">
        <v>1946.07</v>
      </c>
      <c r="B915" s="13">
        <v>18.05</v>
      </c>
      <c r="C915" s="14">
        <v>0.68333299999999997</v>
      </c>
      <c r="D915" s="13">
        <v>0.85666699999999996</v>
      </c>
      <c r="E915" s="13">
        <v>19.8</v>
      </c>
      <c r="F915" s="14">
        <f t="shared" si="199"/>
        <v>1946.5416666665981</v>
      </c>
      <c r="G915" s="15">
        <f>G909*6/12+G921*6/12</f>
        <v>2.2199999999999998</v>
      </c>
      <c r="H915" s="14">
        <f t="shared" si="196"/>
        <v>277.7694444444445</v>
      </c>
      <c r="I915" s="14">
        <f t="shared" si="197"/>
        <v>10.515735611111113</v>
      </c>
      <c r="J915" s="16">
        <f t="shared" si="200"/>
        <v>15067.821521366141</v>
      </c>
      <c r="K915" s="14">
        <f t="shared" si="201"/>
        <v>13.183153277777778</v>
      </c>
      <c r="L915" s="16">
        <f t="shared" si="198"/>
        <v>715.13049635701748</v>
      </c>
      <c r="M915" s="35">
        <f t="shared" si="190"/>
        <v>14.508136111909065</v>
      </c>
      <c r="N915" s="17"/>
      <c r="O915" s="18">
        <f t="shared" si="191"/>
        <v>19.038974040498381</v>
      </c>
      <c r="P915" s="18"/>
      <c r="Q915" s="37">
        <f t="shared" si="192"/>
        <v>8.2739445589748647E-2</v>
      </c>
      <c r="R915" s="15">
        <f t="shared" si="202"/>
        <v>1.0014054259349292</v>
      </c>
      <c r="S915" s="15">
        <f t="shared" si="203"/>
        <v>12.773269689425762</v>
      </c>
      <c r="T915" s="21">
        <f t="shared" si="193"/>
        <v>0.13029463379336037</v>
      </c>
      <c r="U915" s="21">
        <f t="shared" si="194"/>
        <v>-1.4692430260692557E-2</v>
      </c>
      <c r="V915" s="21">
        <f t="shared" si="195"/>
        <v>0.14498706405405293</v>
      </c>
      <c r="Y915" s="36"/>
      <c r="Z915" s="36"/>
    </row>
    <row r="916" spans="1:26" x14ac:dyDescent="0.25">
      <c r="A916" s="12">
        <v>1946.08</v>
      </c>
      <c r="B916" s="13">
        <v>17.7</v>
      </c>
      <c r="C916" s="14">
        <v>0.68666700000000003</v>
      </c>
      <c r="D916" s="13">
        <v>0.87333300000000003</v>
      </c>
      <c r="E916" s="13">
        <v>20.2</v>
      </c>
      <c r="F916" s="14">
        <f t="shared" si="199"/>
        <v>1946.6249999999313</v>
      </c>
      <c r="G916" s="15">
        <f>G909*5/12+G921*7/12</f>
        <v>2.2250000000000001</v>
      </c>
      <c r="H916" s="14">
        <f t="shared" si="196"/>
        <v>266.9896039603961</v>
      </c>
      <c r="I916" s="14">
        <f t="shared" si="197"/>
        <v>10.357793806930696</v>
      </c>
      <c r="J916" s="16">
        <f t="shared" si="200"/>
        <v>14529.882834944152</v>
      </c>
      <c r="K916" s="14">
        <f t="shared" si="201"/>
        <v>13.173493321782182</v>
      </c>
      <c r="L916" s="16">
        <f t="shared" si="198"/>
        <v>716.9167325361741</v>
      </c>
      <c r="M916" s="35">
        <f t="shared" si="190"/>
        <v>13.984939309942757</v>
      </c>
      <c r="N916" s="17"/>
      <c r="O916" s="18">
        <f t="shared" si="191"/>
        <v>18.340641021743643</v>
      </c>
      <c r="P916" s="18"/>
      <c r="Q916" s="37">
        <f t="shared" si="192"/>
        <v>8.6598381477112255E-2</v>
      </c>
      <c r="R916" s="15">
        <f t="shared" si="202"/>
        <v>1.001409699483454</v>
      </c>
      <c r="S916" s="15">
        <f t="shared" si="203"/>
        <v>12.537930057605857</v>
      </c>
      <c r="T916" s="21">
        <f t="shared" si="193"/>
        <v>0.13450510441925734</v>
      </c>
      <c r="U916" s="21">
        <f t="shared" si="194"/>
        <v>-1.4085609851683834E-2</v>
      </c>
      <c r="V916" s="21">
        <f t="shared" si="195"/>
        <v>0.14859071427094117</v>
      </c>
      <c r="Y916" s="36"/>
      <c r="Z916" s="36"/>
    </row>
    <row r="917" spans="1:26" x14ac:dyDescent="0.25">
      <c r="A917" s="12">
        <v>1946.09</v>
      </c>
      <c r="B917" s="13">
        <v>15.09</v>
      </c>
      <c r="C917" s="14">
        <v>0.69</v>
      </c>
      <c r="D917" s="13">
        <v>0.89</v>
      </c>
      <c r="E917" s="13">
        <v>20.399999999999999</v>
      </c>
      <c r="F917" s="14">
        <f t="shared" si="199"/>
        <v>1946.7083333332646</v>
      </c>
      <c r="G917" s="15">
        <f>G909*4/12+G921*8/12</f>
        <v>2.23</v>
      </c>
      <c r="H917" s="14">
        <f t="shared" si="196"/>
        <v>225.38838235294122</v>
      </c>
      <c r="I917" s="14">
        <f t="shared" si="197"/>
        <v>10.306029411764708</v>
      </c>
      <c r="J917" s="16">
        <f t="shared" si="200"/>
        <v>12312.635108271836</v>
      </c>
      <c r="K917" s="14">
        <f t="shared" si="201"/>
        <v>13.293284313725493</v>
      </c>
      <c r="L917" s="16">
        <f t="shared" si="198"/>
        <v>726.19252792325608</v>
      </c>
      <c r="M917" s="35">
        <f t="shared" si="190"/>
        <v>11.841267540149628</v>
      </c>
      <c r="N917" s="17"/>
      <c r="O917" s="18">
        <f t="shared" si="191"/>
        <v>15.527660854694721</v>
      </c>
      <c r="P917" s="18"/>
      <c r="Q917" s="37">
        <f t="shared" si="192"/>
        <v>0.1005158301899217</v>
      </c>
      <c r="R917" s="15">
        <f t="shared" si="202"/>
        <v>1.001413972996791</v>
      </c>
      <c r="S917" s="15">
        <f t="shared" si="203"/>
        <v>12.432510606708787</v>
      </c>
      <c r="T917" s="21">
        <f t="shared" si="193"/>
        <v>0.14941584499990967</v>
      </c>
      <c r="U917" s="21">
        <f t="shared" si="194"/>
        <v>-1.375494556952217E-2</v>
      </c>
      <c r="V917" s="21">
        <f t="shared" si="195"/>
        <v>0.16317079056943185</v>
      </c>
      <c r="Y917" s="36"/>
      <c r="Z917" s="36"/>
    </row>
    <row r="918" spans="1:26" x14ac:dyDescent="0.25">
      <c r="A918" s="12">
        <v>1946.1</v>
      </c>
      <c r="B918" s="13">
        <v>14.75</v>
      </c>
      <c r="C918" s="14">
        <v>0.69666700000000004</v>
      </c>
      <c r="D918" s="13">
        <v>0.94666700000000004</v>
      </c>
      <c r="E918" s="13">
        <v>20.8</v>
      </c>
      <c r="F918" s="14">
        <f t="shared" si="199"/>
        <v>1946.7916666665978</v>
      </c>
      <c r="G918" s="15">
        <f>G909*3/12+G921*9/12</f>
        <v>2.2349999999999999</v>
      </c>
      <c r="H918" s="14">
        <f t="shared" si="196"/>
        <v>216.07331730769235</v>
      </c>
      <c r="I918" s="14">
        <f t="shared" si="197"/>
        <v>10.205501677884618</v>
      </c>
      <c r="J918" s="16">
        <f t="shared" si="200"/>
        <v>11850.226127963157</v>
      </c>
      <c r="K918" s="14">
        <f t="shared" si="201"/>
        <v>13.867761293269231</v>
      </c>
      <c r="L918" s="16">
        <f t="shared" si="198"/>
        <v>760.55715375460989</v>
      </c>
      <c r="M918" s="35">
        <f t="shared" si="190"/>
        <v>11.387602961765044</v>
      </c>
      <c r="N918" s="17"/>
      <c r="O918" s="18">
        <f t="shared" si="191"/>
        <v>14.931866479299606</v>
      </c>
      <c r="P918" s="18"/>
      <c r="Q918" s="37">
        <f t="shared" si="192"/>
        <v>0.10584847069030613</v>
      </c>
      <c r="R918" s="15">
        <f t="shared" si="202"/>
        <v>1.0014182464749537</v>
      </c>
      <c r="S918" s="15">
        <f t="shared" si="203"/>
        <v>12.210665036354586</v>
      </c>
      <c r="T918" s="21">
        <f t="shared" si="193"/>
        <v>0.15229233427166822</v>
      </c>
      <c r="U918" s="21">
        <f t="shared" si="194"/>
        <v>-1.1727866860472336E-2</v>
      </c>
      <c r="V918" s="21">
        <f t="shared" si="195"/>
        <v>0.16402020113214055</v>
      </c>
      <c r="Y918" s="36"/>
      <c r="Z918" s="36"/>
    </row>
    <row r="919" spans="1:26" x14ac:dyDescent="0.25">
      <c r="A919" s="12">
        <v>1946.11</v>
      </c>
      <c r="B919" s="13">
        <v>14.69</v>
      </c>
      <c r="C919" s="14">
        <v>0.70333299999999999</v>
      </c>
      <c r="D919" s="13">
        <v>1.0033300000000001</v>
      </c>
      <c r="E919" s="13">
        <v>21.3</v>
      </c>
      <c r="F919" s="14">
        <f t="shared" si="199"/>
        <v>1946.8749999999311</v>
      </c>
      <c r="G919" s="15">
        <f>G909*2/12+G921*10/12</f>
        <v>2.2400000000000002</v>
      </c>
      <c r="H919" s="14">
        <f t="shared" si="196"/>
        <v>210.14286384976529</v>
      </c>
      <c r="I919" s="14">
        <f t="shared" si="197"/>
        <v>10.061294136150236</v>
      </c>
      <c r="J919" s="16">
        <f t="shared" si="200"/>
        <v>11570.962136854874</v>
      </c>
      <c r="K919" s="14">
        <f t="shared" si="201"/>
        <v>14.352800516431927</v>
      </c>
      <c r="L919" s="16">
        <f t="shared" si="198"/>
        <v>790.29907697553438</v>
      </c>
      <c r="M919" s="35">
        <f t="shared" si="190"/>
        <v>11.11004365674329</v>
      </c>
      <c r="N919" s="17"/>
      <c r="O919" s="18">
        <f t="shared" si="191"/>
        <v>14.565527161951865</v>
      </c>
      <c r="P919" s="18"/>
      <c r="Q919" s="37">
        <f t="shared" si="192"/>
        <v>0.11046659850288859</v>
      </c>
      <c r="R919" s="15">
        <f t="shared" si="202"/>
        <v>1.0014225199179554</v>
      </c>
      <c r="S919" s="15">
        <f t="shared" si="203"/>
        <v>11.940940919961696</v>
      </c>
      <c r="T919" s="21">
        <f t="shared" si="193"/>
        <v>0.15421106523337214</v>
      </c>
      <c r="U919" s="21">
        <f t="shared" si="194"/>
        <v>-1.0490420533101008E-2</v>
      </c>
      <c r="V919" s="21">
        <f t="shared" si="195"/>
        <v>0.16470148576647314</v>
      </c>
      <c r="Y919" s="36"/>
      <c r="Z919" s="36"/>
    </row>
    <row r="920" spans="1:26" x14ac:dyDescent="0.25">
      <c r="A920" s="12">
        <v>1946.12</v>
      </c>
      <c r="B920" s="13">
        <v>15.13</v>
      </c>
      <c r="C920" s="14">
        <v>0.71</v>
      </c>
      <c r="D920" s="13">
        <v>1.06</v>
      </c>
      <c r="E920" s="13">
        <v>21.5</v>
      </c>
      <c r="F920" s="14">
        <f t="shared" si="199"/>
        <v>1946.9583333332644</v>
      </c>
      <c r="G920" s="15">
        <f>G909*1/12+G921*11/12</f>
        <v>2.2450000000000001</v>
      </c>
      <c r="H920" s="14">
        <f t="shared" si="196"/>
        <v>214.42376744186049</v>
      </c>
      <c r="I920" s="14">
        <f t="shared" si="197"/>
        <v>10.062186046511629</v>
      </c>
      <c r="J920" s="16">
        <f t="shared" si="200"/>
        <v>11852.849436937184</v>
      </c>
      <c r="K920" s="14">
        <f t="shared" si="201"/>
        <v>15.022418604651167</v>
      </c>
      <c r="L920" s="16">
        <f t="shared" si="198"/>
        <v>830.4045210279852</v>
      </c>
      <c r="M920" s="35">
        <f t="shared" si="190"/>
        <v>11.372779425862698</v>
      </c>
      <c r="N920" s="17"/>
      <c r="O920" s="18">
        <f t="shared" si="191"/>
        <v>14.904166173962992</v>
      </c>
      <c r="P920" s="18"/>
      <c r="Q920" s="37">
        <f t="shared" si="192"/>
        <v>0.10931230061839771</v>
      </c>
      <c r="R920" s="15">
        <f t="shared" si="202"/>
        <v>1.001426793325809</v>
      </c>
      <c r="S920" s="15">
        <f t="shared" si="203"/>
        <v>11.846690614666359</v>
      </c>
      <c r="T920" s="21">
        <f t="shared" si="193"/>
        <v>0.1530769045334639</v>
      </c>
      <c r="U920" s="21">
        <f t="shared" si="194"/>
        <v>-1.0603714905176864E-2</v>
      </c>
      <c r="V920" s="21">
        <f t="shared" si="195"/>
        <v>0.16368061943864076</v>
      </c>
      <c r="Y920" s="36"/>
      <c r="Z920" s="36"/>
    </row>
    <row r="921" spans="1:26" x14ac:dyDescent="0.25">
      <c r="A921" s="12">
        <v>1947.01</v>
      </c>
      <c r="B921" s="13">
        <v>15.21</v>
      </c>
      <c r="C921" s="14">
        <v>0.71333299999999999</v>
      </c>
      <c r="D921" s="13">
        <v>1.1299999999999999</v>
      </c>
      <c r="E921" s="13">
        <v>21.5</v>
      </c>
      <c r="F921" s="14">
        <f t="shared" si="199"/>
        <v>1947.0416666665976</v>
      </c>
      <c r="G921" s="15">
        <v>2.25</v>
      </c>
      <c r="H921" s="14">
        <f t="shared" si="196"/>
        <v>215.55753488372099</v>
      </c>
      <c r="I921" s="14">
        <f t="shared" si="197"/>
        <v>10.10942163255814</v>
      </c>
      <c r="J921" s="16">
        <f t="shared" si="200"/>
        <v>11962.090261495779</v>
      </c>
      <c r="K921" s="14">
        <f t="shared" si="201"/>
        <v>16.014465116279073</v>
      </c>
      <c r="L921" s="16">
        <f t="shared" si="198"/>
        <v>888.70230082118542</v>
      </c>
      <c r="M921" s="35">
        <f t="shared" si="190"/>
        <v>11.469296334735573</v>
      </c>
      <c r="N921" s="17"/>
      <c r="O921" s="18">
        <f t="shared" si="191"/>
        <v>15.022197025934345</v>
      </c>
      <c r="P921" s="18"/>
      <c r="Q921" s="37">
        <f t="shared" si="192"/>
        <v>0.10777967416384973</v>
      </c>
      <c r="R921" s="15">
        <f t="shared" si="202"/>
        <v>1.0004699429526016</v>
      </c>
      <c r="S921" s="15">
        <f t="shared" si="203"/>
        <v>11.863593393768289</v>
      </c>
      <c r="T921" s="21">
        <f t="shared" si="193"/>
        <v>0.14985485961229639</v>
      </c>
      <c r="U921" s="21">
        <f t="shared" si="194"/>
        <v>-9.379095770818302E-3</v>
      </c>
      <c r="V921" s="21">
        <f t="shared" si="195"/>
        <v>0.15923395538311469</v>
      </c>
      <c r="Y921" s="36"/>
      <c r="Z921" s="36"/>
    </row>
    <row r="922" spans="1:26" x14ac:dyDescent="0.25">
      <c r="A922" s="12">
        <v>1947.02</v>
      </c>
      <c r="B922" s="13">
        <v>15.8</v>
      </c>
      <c r="C922" s="14">
        <v>0.71666700000000005</v>
      </c>
      <c r="D922" s="13">
        <v>1.2</v>
      </c>
      <c r="E922" s="13">
        <v>21.5</v>
      </c>
      <c r="F922" s="14">
        <f t="shared" si="199"/>
        <v>1947.1249999999309</v>
      </c>
      <c r="G922" s="15">
        <f>G921*11/12+G933*1/12</f>
        <v>2.2658333333333331</v>
      </c>
      <c r="H922" s="14">
        <f t="shared" si="196"/>
        <v>223.91906976744193</v>
      </c>
      <c r="I922" s="14">
        <f t="shared" si="197"/>
        <v>10.156671390697676</v>
      </c>
      <c r="J922" s="16">
        <f t="shared" si="200"/>
        <v>12473.072260141545</v>
      </c>
      <c r="K922" s="14">
        <f t="shared" si="201"/>
        <v>17.006511627906978</v>
      </c>
      <c r="L922" s="16">
        <f t="shared" si="198"/>
        <v>947.32194380821841</v>
      </c>
      <c r="M922" s="35">
        <f t="shared" si="190"/>
        <v>11.949565314209432</v>
      </c>
      <c r="N922" s="17"/>
      <c r="O922" s="18">
        <f t="shared" si="191"/>
        <v>15.637228584439015</v>
      </c>
      <c r="P922" s="18"/>
      <c r="Q922" s="37">
        <f t="shared" si="192"/>
        <v>0.10411708620482774</v>
      </c>
      <c r="R922" s="15">
        <f t="shared" si="202"/>
        <v>1.000484205925781</v>
      </c>
      <c r="S922" s="15">
        <f t="shared" si="203"/>
        <v>11.86916860587622</v>
      </c>
      <c r="T922" s="21">
        <f t="shared" si="193"/>
        <v>0.13998222708408692</v>
      </c>
      <c r="U922" s="21">
        <f t="shared" si="194"/>
        <v>-8.5038771317570427E-3</v>
      </c>
      <c r="V922" s="21">
        <f t="shared" si="195"/>
        <v>0.14848610421584396</v>
      </c>
      <c r="Y922" s="36"/>
      <c r="Z922" s="36"/>
    </row>
    <row r="923" spans="1:26" x14ac:dyDescent="0.25">
      <c r="A923" s="12">
        <v>1947.03</v>
      </c>
      <c r="B923" s="13">
        <v>15.16</v>
      </c>
      <c r="C923" s="14">
        <v>0.72</v>
      </c>
      <c r="D923" s="13">
        <v>1.27</v>
      </c>
      <c r="E923" s="13">
        <v>21.9</v>
      </c>
      <c r="F923" s="14">
        <f t="shared" si="199"/>
        <v>1947.2083333332641</v>
      </c>
      <c r="G923" s="15">
        <f>G921*10/12+G933*2/12</f>
        <v>2.2816666666666667</v>
      </c>
      <c r="H923" s="14">
        <f t="shared" si="196"/>
        <v>210.92474885844751</v>
      </c>
      <c r="I923" s="14">
        <f t="shared" si="197"/>
        <v>10.017534246575345</v>
      </c>
      <c r="J923" s="16">
        <f t="shared" si="200"/>
        <v>11795.744279770295</v>
      </c>
      <c r="K923" s="14">
        <f t="shared" si="201"/>
        <v>17.669817351598176</v>
      </c>
      <c r="L923" s="16">
        <f t="shared" si="198"/>
        <v>988.16591261927931</v>
      </c>
      <c r="M923" s="35">
        <f t="shared" si="190"/>
        <v>11.287903096501275</v>
      </c>
      <c r="N923" s="17"/>
      <c r="O923" s="18">
        <f t="shared" si="191"/>
        <v>14.757502576039046</v>
      </c>
      <c r="P923" s="18"/>
      <c r="Q923" s="37">
        <f t="shared" si="192"/>
        <v>0.11005042001644616</v>
      </c>
      <c r="R923" s="15">
        <f t="shared" si="202"/>
        <v>1.0004984677859259</v>
      </c>
      <c r="S923" s="15">
        <f t="shared" si="203"/>
        <v>11.658022289701348</v>
      </c>
      <c r="T923" s="21">
        <f t="shared" si="193"/>
        <v>0.14779481696047259</v>
      </c>
      <c r="U923" s="21">
        <f t="shared" si="194"/>
        <v>-7.3886359870464213E-3</v>
      </c>
      <c r="V923" s="21">
        <f t="shared" si="195"/>
        <v>0.15518345294751901</v>
      </c>
      <c r="Y923" s="36"/>
      <c r="Z923" s="36"/>
    </row>
    <row r="924" spans="1:26" x14ac:dyDescent="0.25">
      <c r="A924" s="12">
        <v>1947.04</v>
      </c>
      <c r="B924" s="13">
        <v>14.6</v>
      </c>
      <c r="C924" s="14">
        <v>0.73333300000000001</v>
      </c>
      <c r="D924" s="13">
        <v>1.32667</v>
      </c>
      <c r="E924" s="13">
        <v>21.9</v>
      </c>
      <c r="F924" s="14">
        <f t="shared" si="199"/>
        <v>1947.2916666665974</v>
      </c>
      <c r="G924" s="15">
        <f>G921*9/12+G933*3/12</f>
        <v>2.2974999999999999</v>
      </c>
      <c r="H924" s="14">
        <f t="shared" si="196"/>
        <v>203.13333333333338</v>
      </c>
      <c r="I924" s="14">
        <f t="shared" si="197"/>
        <v>10.203039502283108</v>
      </c>
      <c r="J924" s="16">
        <f t="shared" si="200"/>
        <v>11407.567097381667</v>
      </c>
      <c r="K924" s="14">
        <f t="shared" si="201"/>
        <v>18.458280776255712</v>
      </c>
      <c r="L924" s="16">
        <f t="shared" si="198"/>
        <v>1036.5806192522832</v>
      </c>
      <c r="M924" s="35">
        <f t="shared" si="190"/>
        <v>10.900825126392666</v>
      </c>
      <c r="N924" s="17"/>
      <c r="O924" s="18">
        <f t="shared" si="191"/>
        <v>14.23903270275455</v>
      </c>
      <c r="P924" s="18"/>
      <c r="Q924" s="37">
        <f t="shared" si="192"/>
        <v>0.11230527663572903</v>
      </c>
      <c r="R924" s="15">
        <f t="shared" si="202"/>
        <v>1.0005127285343618</v>
      </c>
      <c r="S924" s="15">
        <f t="shared" si="203"/>
        <v>11.663833438260371</v>
      </c>
      <c r="T924" s="21">
        <f t="shared" si="193"/>
        <v>0.15423680902181935</v>
      </c>
      <c r="U924" s="21">
        <f t="shared" si="194"/>
        <v>-8.0946634267811124E-3</v>
      </c>
      <c r="V924" s="21">
        <f t="shared" si="195"/>
        <v>0.16233147244860047</v>
      </c>
      <c r="Y924" s="36"/>
      <c r="Z924" s="36"/>
    </row>
    <row r="925" spans="1:26" x14ac:dyDescent="0.25">
      <c r="A925" s="12">
        <v>1947.05</v>
      </c>
      <c r="B925" s="13">
        <v>14.34</v>
      </c>
      <c r="C925" s="14">
        <v>0.74666699999999997</v>
      </c>
      <c r="D925" s="13">
        <v>1.3833299999999999</v>
      </c>
      <c r="E925" s="13">
        <v>21.9</v>
      </c>
      <c r="F925" s="14">
        <f t="shared" si="199"/>
        <v>1947.3749999999307</v>
      </c>
      <c r="G925" s="15">
        <f>G921*8/12+G933*4/12</f>
        <v>2.3133333333333335</v>
      </c>
      <c r="H925" s="14">
        <f t="shared" si="196"/>
        <v>199.51589041095897</v>
      </c>
      <c r="I925" s="14">
        <f t="shared" si="197"/>
        <v>10.388558671232879</v>
      </c>
      <c r="J925" s="16">
        <f t="shared" si="200"/>
        <v>11253.035388238231</v>
      </c>
      <c r="K925" s="14">
        <f t="shared" si="201"/>
        <v>19.246605068493153</v>
      </c>
      <c r="L925" s="16">
        <f t="shared" si="198"/>
        <v>1085.5412443243786</v>
      </c>
      <c r="M925" s="35">
        <f t="shared" si="190"/>
        <v>10.73367427368853</v>
      </c>
      <c r="N925" s="17"/>
      <c r="O925" s="18">
        <f t="shared" si="191"/>
        <v>14.008519289638581</v>
      </c>
      <c r="P925" s="18"/>
      <c r="Q925" s="37">
        <f t="shared" si="192"/>
        <v>0.11284855290399036</v>
      </c>
      <c r="R925" s="15">
        <f t="shared" si="202"/>
        <v>1.0005269881724117</v>
      </c>
      <c r="S925" s="15">
        <f t="shared" si="203"/>
        <v>11.66981381848421</v>
      </c>
      <c r="T925" s="21">
        <f t="shared" si="193"/>
        <v>0.1601176902436201</v>
      </c>
      <c r="U925" s="21">
        <f t="shared" si="194"/>
        <v>-9.2060478064108775E-3</v>
      </c>
      <c r="V925" s="21">
        <f t="shared" si="195"/>
        <v>0.16932373805003098</v>
      </c>
      <c r="Y925" s="36"/>
      <c r="Z925" s="36"/>
    </row>
    <row r="926" spans="1:26" x14ac:dyDescent="0.25">
      <c r="A926" s="12">
        <v>1947.06</v>
      </c>
      <c r="B926" s="13">
        <v>14.84</v>
      </c>
      <c r="C926" s="14">
        <v>0.76</v>
      </c>
      <c r="D926" s="13">
        <v>1.44</v>
      </c>
      <c r="E926" s="13">
        <v>22</v>
      </c>
      <c r="F926" s="14">
        <f t="shared" si="199"/>
        <v>1947.4583333332639</v>
      </c>
      <c r="G926" s="15">
        <f>G921*7/12+G933*5/12</f>
        <v>2.3291666666666666</v>
      </c>
      <c r="H926" s="14">
        <f t="shared" si="196"/>
        <v>205.53400000000002</v>
      </c>
      <c r="I926" s="14">
        <f t="shared" si="197"/>
        <v>10.526000000000002</v>
      </c>
      <c r="J926" s="16">
        <f t="shared" si="200"/>
        <v>11641.940690754904</v>
      </c>
      <c r="K926" s="14">
        <f t="shared" si="201"/>
        <v>19.944000000000003</v>
      </c>
      <c r="L926" s="16">
        <f t="shared" si="198"/>
        <v>1129.6761856258129</v>
      </c>
      <c r="M926" s="35">
        <f t="shared" si="190"/>
        <v>11.082715855052085</v>
      </c>
      <c r="N926" s="17"/>
      <c r="O926" s="18">
        <f t="shared" si="191"/>
        <v>14.448343003675769</v>
      </c>
      <c r="P926" s="18"/>
      <c r="Q926" s="37">
        <f t="shared" si="192"/>
        <v>0.11023126451262745</v>
      </c>
      <c r="R926" s="15">
        <f t="shared" si="202"/>
        <v>1.0005412467013974</v>
      </c>
      <c r="S926" s="15">
        <f t="shared" si="203"/>
        <v>11.622891110193793</v>
      </c>
      <c r="T926" s="21">
        <f t="shared" si="193"/>
        <v>0.15800958832575596</v>
      </c>
      <c r="U926" s="21">
        <f t="shared" si="194"/>
        <v>-1.0506235998028357E-2</v>
      </c>
      <c r="V926" s="21">
        <f t="shared" si="195"/>
        <v>0.16851582432378431</v>
      </c>
      <c r="Y926" s="36"/>
      <c r="Z926" s="36"/>
    </row>
    <row r="927" spans="1:26" x14ac:dyDescent="0.25">
      <c r="A927" s="12">
        <v>1947.07</v>
      </c>
      <c r="B927" s="13">
        <v>15.77</v>
      </c>
      <c r="C927" s="14">
        <v>0.77</v>
      </c>
      <c r="D927" s="13">
        <v>1.4766699999999999</v>
      </c>
      <c r="E927" s="13">
        <v>22.2</v>
      </c>
      <c r="F927" s="14">
        <f t="shared" si="199"/>
        <v>1947.5416666665972</v>
      </c>
      <c r="G927" s="15">
        <f>G921*6/12+G933*6/12</f>
        <v>2.3449999999999998</v>
      </c>
      <c r="H927" s="14">
        <f t="shared" si="196"/>
        <v>216.44680180180183</v>
      </c>
      <c r="I927" s="14">
        <f t="shared" si="197"/>
        <v>10.568423423423425</v>
      </c>
      <c r="J927" s="16">
        <f t="shared" si="200"/>
        <v>12309.953142404736</v>
      </c>
      <c r="K927" s="14">
        <f t="shared" si="201"/>
        <v>20.267628333333338</v>
      </c>
      <c r="L927" s="16">
        <f t="shared" si="198"/>
        <v>1152.6784088011923</v>
      </c>
      <c r="M927" s="35">
        <f t="shared" si="190"/>
        <v>11.696446553354356</v>
      </c>
      <c r="N927" s="17"/>
      <c r="O927" s="18">
        <f t="shared" si="191"/>
        <v>15.226610589449001</v>
      </c>
      <c r="P927" s="18"/>
      <c r="Q927" s="37">
        <f t="shared" si="192"/>
        <v>0.10556057364060734</v>
      </c>
      <c r="R927" s="15">
        <f t="shared" si="202"/>
        <v>1.0005555041226388</v>
      </c>
      <c r="S927" s="15">
        <f t="shared" si="203"/>
        <v>11.524414556607816</v>
      </c>
      <c r="T927" s="21">
        <f t="shared" si="193"/>
        <v>0.15339678796768808</v>
      </c>
      <c r="U927" s="21">
        <f t="shared" si="194"/>
        <v>-1.1110357703870921E-2</v>
      </c>
      <c r="V927" s="21">
        <f t="shared" si="195"/>
        <v>0.164507145671559</v>
      </c>
      <c r="Y927" s="36"/>
      <c r="Z927" s="36"/>
    </row>
    <row r="928" spans="1:26" x14ac:dyDescent="0.25">
      <c r="A928" s="12">
        <v>1947.08</v>
      </c>
      <c r="B928" s="13">
        <v>15.46</v>
      </c>
      <c r="C928" s="14">
        <v>0.78</v>
      </c>
      <c r="D928" s="13">
        <v>1.5133300000000001</v>
      </c>
      <c r="E928" s="13">
        <v>22.5</v>
      </c>
      <c r="F928" s="14">
        <f t="shared" si="199"/>
        <v>1947.6249999999304</v>
      </c>
      <c r="G928" s="15">
        <f>G921*5/12+G933*7/12</f>
        <v>2.3608333333333329</v>
      </c>
      <c r="H928" s="14">
        <f t="shared" si="196"/>
        <v>209.36275555555559</v>
      </c>
      <c r="I928" s="14">
        <f t="shared" si="197"/>
        <v>10.562933333333335</v>
      </c>
      <c r="J928" s="16">
        <f t="shared" si="200"/>
        <v>11957.125062482928</v>
      </c>
      <c r="K928" s="14">
        <f t="shared" si="201"/>
        <v>20.493851155555561</v>
      </c>
      <c r="L928" s="16">
        <f t="shared" si="198"/>
        <v>1170.4447652527356</v>
      </c>
      <c r="M928" s="35">
        <f t="shared" si="190"/>
        <v>11.337472355329821</v>
      </c>
      <c r="N928" s="17"/>
      <c r="O928" s="18">
        <f t="shared" si="191"/>
        <v>14.739100764648143</v>
      </c>
      <c r="P928" s="18"/>
      <c r="Q928" s="37">
        <f t="shared" si="192"/>
        <v>0.10951092237802167</v>
      </c>
      <c r="R928" s="15">
        <f t="shared" si="202"/>
        <v>1.0005697604374542</v>
      </c>
      <c r="S928" s="15">
        <f t="shared" si="203"/>
        <v>11.377072197519608</v>
      </c>
      <c r="T928" s="21">
        <f t="shared" si="193"/>
        <v>0.1505910171136875</v>
      </c>
      <c r="U928" s="21">
        <f t="shared" si="194"/>
        <v>-9.5132666197692561E-3</v>
      </c>
      <c r="V928" s="21">
        <f t="shared" si="195"/>
        <v>0.16010428373345675</v>
      </c>
      <c r="Y928" s="36"/>
      <c r="Z928" s="36"/>
    </row>
    <row r="929" spans="1:26" x14ac:dyDescent="0.25">
      <c r="A929" s="12">
        <v>1947.09</v>
      </c>
      <c r="B929" s="13">
        <v>15.06</v>
      </c>
      <c r="C929" s="14">
        <v>0.79</v>
      </c>
      <c r="D929" s="13">
        <v>1.55</v>
      </c>
      <c r="E929" s="13">
        <v>23</v>
      </c>
      <c r="F929" s="14">
        <f t="shared" si="199"/>
        <v>1947.7083333332637</v>
      </c>
      <c r="G929" s="15">
        <f>G921*4/12+G933*8/12</f>
        <v>2.3766666666666669</v>
      </c>
      <c r="H929" s="14">
        <f t="shared" si="196"/>
        <v>199.51226086956527</v>
      </c>
      <c r="I929" s="14">
        <f t="shared" si="197"/>
        <v>10.465782608695655</v>
      </c>
      <c r="J929" s="16">
        <f t="shared" si="200"/>
        <v>11444.353785142986</v>
      </c>
      <c r="K929" s="14">
        <f t="shared" si="201"/>
        <v>20.534130434782611</v>
      </c>
      <c r="L929" s="16">
        <f t="shared" si="198"/>
        <v>1177.8717375147162</v>
      </c>
      <c r="M929" s="35">
        <f t="shared" si="190"/>
        <v>10.827463017228826</v>
      </c>
      <c r="N929" s="17"/>
      <c r="O929" s="18">
        <f t="shared" si="191"/>
        <v>14.058032932818945</v>
      </c>
      <c r="P929" s="18"/>
      <c r="Q929" s="37">
        <f t="shared" si="192"/>
        <v>0.11508689211784001</v>
      </c>
      <c r="R929" s="15">
        <f t="shared" si="202"/>
        <v>1.0005840156471602</v>
      </c>
      <c r="S929" s="15">
        <f t="shared" si="203"/>
        <v>11.136085829170252</v>
      </c>
      <c r="T929" s="21">
        <f t="shared" si="193"/>
        <v>0.15125142313541318</v>
      </c>
      <c r="U929" s="21">
        <f t="shared" si="194"/>
        <v>-6.9846505465648301E-3</v>
      </c>
      <c r="V929" s="21">
        <f t="shared" si="195"/>
        <v>0.15823607368197801</v>
      </c>
      <c r="Y929" s="36"/>
      <c r="Z929" s="36"/>
    </row>
    <row r="930" spans="1:26" x14ac:dyDescent="0.25">
      <c r="A930" s="12">
        <v>1947.1</v>
      </c>
      <c r="B930" s="13">
        <v>15.45</v>
      </c>
      <c r="C930" s="14">
        <v>0.80666700000000002</v>
      </c>
      <c r="D930" s="13">
        <v>1.57</v>
      </c>
      <c r="E930" s="13">
        <v>23</v>
      </c>
      <c r="F930" s="14">
        <f t="shared" si="199"/>
        <v>1947.7916666665969</v>
      </c>
      <c r="G930" s="15">
        <f>G921*3/12+G933*9/12</f>
        <v>2.3925000000000001</v>
      </c>
      <c r="H930" s="14">
        <f t="shared" si="196"/>
        <v>204.6789130434783</v>
      </c>
      <c r="I930" s="14">
        <f t="shared" si="197"/>
        <v>10.686584126086958</v>
      </c>
      <c r="J930" s="16">
        <f t="shared" si="200"/>
        <v>11791.804860006139</v>
      </c>
      <c r="K930" s="14">
        <f t="shared" si="201"/>
        <v>20.799086956521741</v>
      </c>
      <c r="L930" s="16">
        <f t="shared" si="198"/>
        <v>1198.2610763889732</v>
      </c>
      <c r="M930" s="35">
        <f t="shared" si="190"/>
        <v>11.132662042754779</v>
      </c>
      <c r="N930" s="17"/>
      <c r="O930" s="18">
        <f t="shared" si="191"/>
        <v>14.435005794121897</v>
      </c>
      <c r="P930" s="18"/>
      <c r="Q930" s="37">
        <f t="shared" si="192"/>
        <v>0.11239659547338422</v>
      </c>
      <c r="R930" s="15">
        <f t="shared" si="202"/>
        <v>1.0005982697530713</v>
      </c>
      <c r="S930" s="15">
        <f t="shared" si="203"/>
        <v>11.142589477542606</v>
      </c>
      <c r="T930" s="21">
        <f t="shared" si="193"/>
        <v>0.14086084742961291</v>
      </c>
      <c r="U930" s="21">
        <f t="shared" si="194"/>
        <v>-7.1247266461228476E-3</v>
      </c>
      <c r="V930" s="21">
        <f t="shared" si="195"/>
        <v>0.14798557407573576</v>
      </c>
      <c r="Y930" s="36"/>
      <c r="Z930" s="36"/>
    </row>
    <row r="931" spans="1:26" x14ac:dyDescent="0.25">
      <c r="A931" s="12">
        <v>1947.11</v>
      </c>
      <c r="B931" s="13">
        <v>15.27</v>
      </c>
      <c r="C931" s="14">
        <v>0.82333299999999998</v>
      </c>
      <c r="D931" s="13">
        <v>1.59</v>
      </c>
      <c r="E931" s="13">
        <v>23.1</v>
      </c>
      <c r="F931" s="14">
        <f t="shared" si="199"/>
        <v>1947.8749999999302</v>
      </c>
      <c r="G931" s="15">
        <f>G921*2/12+G933*10/12</f>
        <v>2.4083333333333332</v>
      </c>
      <c r="H931" s="14">
        <f t="shared" si="196"/>
        <v>201.41857142857143</v>
      </c>
      <c r="I931" s="14">
        <f t="shared" si="197"/>
        <v>10.860154333333334</v>
      </c>
      <c r="J931" s="16">
        <f t="shared" si="200"/>
        <v>11656.111462806881</v>
      </c>
      <c r="K931" s="14">
        <f t="shared" si="201"/>
        <v>20.972857142857144</v>
      </c>
      <c r="L931" s="16">
        <f t="shared" si="198"/>
        <v>1213.7011935732116</v>
      </c>
      <c r="M931" s="35">
        <f t="shared" si="190"/>
        <v>10.975407324839061</v>
      </c>
      <c r="N931" s="17"/>
      <c r="O931" s="18">
        <f t="shared" si="191"/>
        <v>14.21467091068585</v>
      </c>
      <c r="P931" s="18"/>
      <c r="Q931" s="37">
        <f t="shared" si="192"/>
        <v>0.1146991921240169</v>
      </c>
      <c r="R931" s="15">
        <f t="shared" si="202"/>
        <v>1.000612522756501</v>
      </c>
      <c r="S931" s="15">
        <f t="shared" si="203"/>
        <v>11.100990575383198</v>
      </c>
      <c r="T931" s="21">
        <f t="shared" si="193"/>
        <v>0.13970904303537335</v>
      </c>
      <c r="U931" s="21">
        <f t="shared" si="194"/>
        <v>-4.7445522646158977E-3</v>
      </c>
      <c r="V931" s="21">
        <f t="shared" si="195"/>
        <v>0.14445359529998925</v>
      </c>
      <c r="Y931" s="36"/>
      <c r="Z931" s="36"/>
    </row>
    <row r="932" spans="1:26" x14ac:dyDescent="0.25">
      <c r="A932" s="12">
        <v>1947.12</v>
      </c>
      <c r="B932" s="13">
        <v>15.03</v>
      </c>
      <c r="C932" s="14">
        <v>0.84</v>
      </c>
      <c r="D932" s="13">
        <v>1.61</v>
      </c>
      <c r="E932" s="13">
        <v>23.4</v>
      </c>
      <c r="F932" s="14">
        <f t="shared" si="199"/>
        <v>1947.9583333332635</v>
      </c>
      <c r="G932" s="15">
        <f>G921*1/12+G933*11/12</f>
        <v>2.4241666666666668</v>
      </c>
      <c r="H932" s="14">
        <f t="shared" si="196"/>
        <v>195.71115384615388</v>
      </c>
      <c r="I932" s="14">
        <f t="shared" si="197"/>
        <v>10.93794871794872</v>
      </c>
      <c r="J932" s="16">
        <f t="shared" si="200"/>
        <v>11378.571018928991</v>
      </c>
      <c r="K932" s="14">
        <f t="shared" si="201"/>
        <v>20.964401709401717</v>
      </c>
      <c r="L932" s="16">
        <f t="shared" si="198"/>
        <v>1218.8622315685748</v>
      </c>
      <c r="M932" s="35">
        <f t="shared" si="190"/>
        <v>10.680912531969183</v>
      </c>
      <c r="N932" s="17"/>
      <c r="O932" s="18">
        <f t="shared" si="191"/>
        <v>13.820049087776752</v>
      </c>
      <c r="P932" s="18"/>
      <c r="Q932" s="37">
        <f t="shared" si="192"/>
        <v>0.11913197089243807</v>
      </c>
      <c r="R932" s="15">
        <f t="shared" si="202"/>
        <v>1.0006267746587607</v>
      </c>
      <c r="S932" s="15">
        <f t="shared" si="203"/>
        <v>10.965382618259424</v>
      </c>
      <c r="T932" s="21">
        <f t="shared" si="193"/>
        <v>0.14282410813308766</v>
      </c>
      <c r="U932" s="21">
        <f t="shared" si="194"/>
        <v>1.0061381415678028E-3</v>
      </c>
      <c r="V932" s="21">
        <f t="shared" si="195"/>
        <v>0.14181796999151985</v>
      </c>
      <c r="Y932" s="36"/>
      <c r="Z932" s="36"/>
    </row>
    <row r="933" spans="1:26" x14ac:dyDescent="0.25">
      <c r="A933" s="12">
        <v>1948.01</v>
      </c>
      <c r="B933" s="13">
        <v>14.83</v>
      </c>
      <c r="C933" s="14">
        <v>0.843333</v>
      </c>
      <c r="D933" s="13">
        <v>1.64333</v>
      </c>
      <c r="E933" s="13">
        <v>23.7</v>
      </c>
      <c r="F933" s="14">
        <f t="shared" si="199"/>
        <v>1948.0416666665967</v>
      </c>
      <c r="G933" s="15">
        <v>2.44</v>
      </c>
      <c r="H933" s="14">
        <f t="shared" si="196"/>
        <v>190.66248945147683</v>
      </c>
      <c r="I933" s="14">
        <f t="shared" si="197"/>
        <v>10.842344518987344</v>
      </c>
      <c r="J933" s="16">
        <f t="shared" si="200"/>
        <v>11137.57442856996</v>
      </c>
      <c r="K933" s="14">
        <f t="shared" si="201"/>
        <v>21.12753801687764</v>
      </c>
      <c r="L933" s="16">
        <f t="shared" si="198"/>
        <v>1234.1679154215692</v>
      </c>
      <c r="M933" s="35">
        <f t="shared" si="190"/>
        <v>10.419342657320319</v>
      </c>
      <c r="N933" s="17"/>
      <c r="O933" s="18">
        <f t="shared" si="191"/>
        <v>13.470659208036277</v>
      </c>
      <c r="P933" s="18"/>
      <c r="Q933" s="37">
        <f t="shared" si="192"/>
        <v>0.12413325641961881</v>
      </c>
      <c r="R933" s="15">
        <f t="shared" si="202"/>
        <v>1.0029871827678041</v>
      </c>
      <c r="S933" s="15">
        <f t="shared" si="203"/>
        <v>10.833366132813124</v>
      </c>
      <c r="T933" s="21">
        <f t="shared" si="193"/>
        <v>0.14710585736138837</v>
      </c>
      <c r="U933" s="21">
        <f t="shared" si="194"/>
        <v>2.8021021673600988E-3</v>
      </c>
      <c r="V933" s="21">
        <f t="shared" si="195"/>
        <v>0.14430375519402827</v>
      </c>
      <c r="Y933" s="36"/>
      <c r="Z933" s="36"/>
    </row>
    <row r="934" spans="1:26" x14ac:dyDescent="0.25">
      <c r="A934" s="12">
        <v>1948.02</v>
      </c>
      <c r="B934" s="13">
        <v>14.1</v>
      </c>
      <c r="C934" s="14">
        <v>0.84666699999999995</v>
      </c>
      <c r="D934" s="13">
        <v>1.6766700000000001</v>
      </c>
      <c r="E934" s="13">
        <v>23.5</v>
      </c>
      <c r="F934" s="14">
        <f t="shared" si="199"/>
        <v>1948.12499999993</v>
      </c>
      <c r="G934" s="15">
        <f>G933*11/12+G945*1/12</f>
        <v>2.4291666666666667</v>
      </c>
      <c r="H934" s="14">
        <f t="shared" si="196"/>
        <v>182.82000000000002</v>
      </c>
      <c r="I934" s="14">
        <f t="shared" si="197"/>
        <v>10.977848293617022</v>
      </c>
      <c r="J934" s="16">
        <f t="shared" si="200"/>
        <v>10732.893745669169</v>
      </c>
      <c r="K934" s="14">
        <f t="shared" si="201"/>
        <v>21.739631872340432</v>
      </c>
      <c r="L934" s="16">
        <f t="shared" si="198"/>
        <v>1276.2780820249029</v>
      </c>
      <c r="M934" s="35">
        <f t="shared" si="190"/>
        <v>9.9997611691441737</v>
      </c>
      <c r="N934" s="17"/>
      <c r="O934" s="18">
        <f t="shared" si="191"/>
        <v>12.922123925363087</v>
      </c>
      <c r="P934" s="18"/>
      <c r="Q934" s="37">
        <f t="shared" si="192"/>
        <v>0.12812050084785867</v>
      </c>
      <c r="R934" s="15">
        <f t="shared" si="202"/>
        <v>1.0029786503038336</v>
      </c>
      <c r="S934" s="15">
        <f t="shared" si="203"/>
        <v>10.958201652995077</v>
      </c>
      <c r="T934" s="21">
        <f t="shared" si="193"/>
        <v>0.15216333251057712</v>
      </c>
      <c r="U934" s="21">
        <f t="shared" si="194"/>
        <v>2.2526158931861495E-3</v>
      </c>
      <c r="V934" s="21">
        <f t="shared" si="195"/>
        <v>0.14991071661739097</v>
      </c>
      <c r="Y934" s="36"/>
      <c r="Z934" s="36"/>
    </row>
    <row r="935" spans="1:26" x14ac:dyDescent="0.25">
      <c r="A935" s="12">
        <v>1948.03</v>
      </c>
      <c r="B935" s="13">
        <v>14.3</v>
      </c>
      <c r="C935" s="14">
        <v>0.85</v>
      </c>
      <c r="D935" s="13">
        <v>1.71</v>
      </c>
      <c r="E935" s="13">
        <v>23.4</v>
      </c>
      <c r="F935" s="14">
        <f t="shared" si="199"/>
        <v>1948.2083333332632</v>
      </c>
      <c r="G935" s="15">
        <f>G933*10/12+G945*2/12</f>
        <v>2.418333333333333</v>
      </c>
      <c r="H935" s="14">
        <f t="shared" si="196"/>
        <v>186.20555555555561</v>
      </c>
      <c r="I935" s="14">
        <f t="shared" si="197"/>
        <v>11.068162393162394</v>
      </c>
      <c r="J935" s="16">
        <f t="shared" si="200"/>
        <v>10985.799658360922</v>
      </c>
      <c r="K935" s="14">
        <f t="shared" si="201"/>
        <v>22.266538461538463</v>
      </c>
      <c r="L935" s="16">
        <f t="shared" si="198"/>
        <v>1313.6865325732288</v>
      </c>
      <c r="M935" s="35">
        <f t="shared" si="190"/>
        <v>10.186680609489667</v>
      </c>
      <c r="N935" s="17"/>
      <c r="O935" s="18">
        <f t="shared" si="191"/>
        <v>13.157348384869669</v>
      </c>
      <c r="P935" s="18"/>
      <c r="Q935" s="37">
        <f t="shared" si="192"/>
        <v>0.12594515689644104</v>
      </c>
      <c r="R935" s="15">
        <f t="shared" si="202"/>
        <v>1.0029701181927324</v>
      </c>
      <c r="S935" s="15">
        <f t="shared" si="203"/>
        <v>11.037811715232422</v>
      </c>
      <c r="T935" s="21">
        <f t="shared" si="193"/>
        <v>0.15142956734815471</v>
      </c>
      <c r="U935" s="21">
        <f t="shared" si="194"/>
        <v>1.6816586411179113E-3</v>
      </c>
      <c r="V935" s="21">
        <f t="shared" si="195"/>
        <v>0.1497479087070368</v>
      </c>
      <c r="Y935" s="36"/>
      <c r="Z935" s="36"/>
    </row>
    <row r="936" spans="1:26" x14ac:dyDescent="0.25">
      <c r="A936" s="12">
        <v>1948.04</v>
      </c>
      <c r="B936" s="13">
        <v>15.4</v>
      </c>
      <c r="C936" s="14">
        <v>0.85</v>
      </c>
      <c r="D936" s="13">
        <v>1.76</v>
      </c>
      <c r="E936" s="13">
        <v>23.8</v>
      </c>
      <c r="F936" s="14">
        <f t="shared" si="199"/>
        <v>1948.2916666665965</v>
      </c>
      <c r="G936" s="15">
        <f>G933*9/12+G945*3/12</f>
        <v>2.4075000000000002</v>
      </c>
      <c r="H936" s="14">
        <f t="shared" si="196"/>
        <v>197.15882352941179</v>
      </c>
      <c r="I936" s="14">
        <f t="shared" si="197"/>
        <v>10.882142857142856</v>
      </c>
      <c r="J936" s="16">
        <f t="shared" si="200"/>
        <v>11685.525438739714</v>
      </c>
      <c r="K936" s="14">
        <f t="shared" si="201"/>
        <v>22.532436974789917</v>
      </c>
      <c r="L936" s="16">
        <f t="shared" si="198"/>
        <v>1335.4886215702529</v>
      </c>
      <c r="M936" s="35">
        <f t="shared" si="190"/>
        <v>10.779484482024612</v>
      </c>
      <c r="N936" s="17"/>
      <c r="O936" s="18">
        <f t="shared" si="191"/>
        <v>13.91251910143473</v>
      </c>
      <c r="P936" s="18"/>
      <c r="Q936" s="37">
        <f t="shared" si="192"/>
        <v>0.12169500310549995</v>
      </c>
      <c r="R936" s="15">
        <f t="shared" si="202"/>
        <v>1.0029615864347885</v>
      </c>
      <c r="S936" s="15">
        <f t="shared" si="203"/>
        <v>10.88453489505922</v>
      </c>
      <c r="T936" s="21">
        <f t="shared" si="193"/>
        <v>0.14496350236959832</v>
      </c>
      <c r="U936" s="21">
        <f t="shared" si="194"/>
        <v>3.8433284333341255E-3</v>
      </c>
      <c r="V936" s="21">
        <f t="shared" si="195"/>
        <v>0.14112017393626419</v>
      </c>
      <c r="Y936" s="36"/>
      <c r="Z936" s="36"/>
    </row>
    <row r="937" spans="1:26" x14ac:dyDescent="0.25">
      <c r="A937" s="12">
        <v>1948.05</v>
      </c>
      <c r="B937" s="13">
        <v>16.149999999999999</v>
      </c>
      <c r="C937" s="14">
        <v>0.85</v>
      </c>
      <c r="D937" s="13">
        <v>1.81</v>
      </c>
      <c r="E937" s="13">
        <v>23.9</v>
      </c>
      <c r="F937" s="14">
        <f t="shared" si="199"/>
        <v>1948.3749999999297</v>
      </c>
      <c r="G937" s="15">
        <f>G933*8/12+G945*4/12</f>
        <v>2.3966666666666665</v>
      </c>
      <c r="H937" s="14">
        <f t="shared" si="196"/>
        <v>205.89560669456071</v>
      </c>
      <c r="I937" s="14">
        <f t="shared" si="197"/>
        <v>10.836610878661089</v>
      </c>
      <c r="J937" s="16">
        <f t="shared" si="200"/>
        <v>12256.874588899978</v>
      </c>
      <c r="K937" s="14">
        <f t="shared" si="201"/>
        <v>23.075606694560673</v>
      </c>
      <c r="L937" s="16">
        <f t="shared" si="198"/>
        <v>1373.6806814804308</v>
      </c>
      <c r="M937" s="35">
        <f t="shared" si="190"/>
        <v>11.241032697984432</v>
      </c>
      <c r="N937" s="17"/>
      <c r="O937" s="18">
        <f t="shared" si="191"/>
        <v>14.496634879651307</v>
      </c>
      <c r="P937" s="18"/>
      <c r="Q937" s="37">
        <f t="shared" si="192"/>
        <v>0.11918067168503876</v>
      </c>
      <c r="R937" s="15">
        <f t="shared" si="202"/>
        <v>1.002953055030289</v>
      </c>
      <c r="S937" s="15">
        <f t="shared" si="203"/>
        <v>10.871093522413856</v>
      </c>
      <c r="T937" s="21">
        <f t="shared" si="193"/>
        <v>0.14349873959004378</v>
      </c>
      <c r="U937" s="21">
        <f t="shared" si="194"/>
        <v>3.8628767739861125E-3</v>
      </c>
      <c r="V937" s="21">
        <f t="shared" si="195"/>
        <v>0.13963586281605767</v>
      </c>
      <c r="Y937" s="36"/>
      <c r="Z937" s="36"/>
    </row>
    <row r="938" spans="1:26" x14ac:dyDescent="0.25">
      <c r="A938" s="12">
        <v>1948.06</v>
      </c>
      <c r="B938" s="13">
        <v>16.82</v>
      </c>
      <c r="C938" s="14">
        <v>0.85</v>
      </c>
      <c r="D938" s="13">
        <v>1.86</v>
      </c>
      <c r="E938" s="13">
        <v>24.1</v>
      </c>
      <c r="F938" s="14">
        <f t="shared" si="199"/>
        <v>1948.458333333263</v>
      </c>
      <c r="G938" s="15">
        <f>G933*7/12+G945*5/12</f>
        <v>2.3858333333333333</v>
      </c>
      <c r="H938" s="14">
        <f t="shared" si="196"/>
        <v>212.65784232365149</v>
      </c>
      <c r="I938" s="14">
        <f t="shared" si="197"/>
        <v>10.746680497925311</v>
      </c>
      <c r="J938" s="16">
        <f t="shared" si="200"/>
        <v>12712.739586761572</v>
      </c>
      <c r="K938" s="14">
        <f t="shared" si="201"/>
        <v>23.516265560165976</v>
      </c>
      <c r="L938" s="16">
        <f t="shared" si="198"/>
        <v>1405.8083015087111</v>
      </c>
      <c r="M938" s="35">
        <f t="shared" si="190"/>
        <v>11.583895756523837</v>
      </c>
      <c r="N938" s="17"/>
      <c r="O938" s="18">
        <f t="shared" si="191"/>
        <v>14.925847493337093</v>
      </c>
      <c r="P938" s="18"/>
      <c r="Q938" s="37">
        <f t="shared" si="192"/>
        <v>0.11753481139368559</v>
      </c>
      <c r="R938" s="15">
        <f t="shared" si="202"/>
        <v>1.0029445239795223</v>
      </c>
      <c r="S938" s="15">
        <f t="shared" si="203"/>
        <v>10.812713501652139</v>
      </c>
      <c r="T938" s="21">
        <f t="shared" si="193"/>
        <v>0.14240632034748257</v>
      </c>
      <c r="U938" s="21">
        <f t="shared" si="194"/>
        <v>4.2169001584975163E-3</v>
      </c>
      <c r="V938" s="21">
        <f t="shared" si="195"/>
        <v>0.13818942018898506</v>
      </c>
      <c r="Y938" s="36"/>
      <c r="Z938" s="36"/>
    </row>
    <row r="939" spans="1:26" x14ac:dyDescent="0.25">
      <c r="A939" s="12">
        <v>1948.07</v>
      </c>
      <c r="B939" s="13">
        <v>16.420000000000002</v>
      </c>
      <c r="C939" s="14">
        <v>0.85666699999999996</v>
      </c>
      <c r="D939" s="13">
        <v>1.93</v>
      </c>
      <c r="E939" s="13">
        <v>24.4</v>
      </c>
      <c r="F939" s="14">
        <f t="shared" si="199"/>
        <v>1948.5416666665963</v>
      </c>
      <c r="G939" s="15">
        <f>G933*6/12+G945*6/12</f>
        <v>2.375</v>
      </c>
      <c r="H939" s="14">
        <f t="shared" si="196"/>
        <v>205.04811475409841</v>
      </c>
      <c r="I939" s="14">
        <f t="shared" si="197"/>
        <v>10.697804709016395</v>
      </c>
      <c r="J939" s="16">
        <f t="shared" si="200"/>
        <v>12311.121271004229</v>
      </c>
      <c r="K939" s="14">
        <f t="shared" si="201"/>
        <v>24.10127049180328</v>
      </c>
      <c r="L939" s="16">
        <f t="shared" si="198"/>
        <v>1447.0440958001313</v>
      </c>
      <c r="M939" s="35">
        <f t="shared" si="190"/>
        <v>11.134621739180927</v>
      </c>
      <c r="N939" s="17"/>
      <c r="O939" s="18">
        <f t="shared" si="191"/>
        <v>14.338438705434074</v>
      </c>
      <c r="P939" s="18"/>
      <c r="Q939" s="37">
        <f t="shared" si="192"/>
        <v>0.12243242819353201</v>
      </c>
      <c r="R939" s="15">
        <f t="shared" si="202"/>
        <v>1.0029359932827764</v>
      </c>
      <c r="S939" s="15">
        <f t="shared" si="203"/>
        <v>10.711217142613901</v>
      </c>
      <c r="T939" s="21">
        <f t="shared" si="193"/>
        <v>0.14915413761745677</v>
      </c>
      <c r="U939" s="21">
        <f t="shared" si="194"/>
        <v>3.0911344841895172E-3</v>
      </c>
      <c r="V939" s="21">
        <f t="shared" si="195"/>
        <v>0.14606300313326726</v>
      </c>
      <c r="Y939" s="36"/>
      <c r="Z939" s="36"/>
    </row>
    <row r="940" spans="1:26" x14ac:dyDescent="0.25">
      <c r="A940" s="12">
        <v>1948.08</v>
      </c>
      <c r="B940" s="13">
        <v>15.94</v>
      </c>
      <c r="C940" s="14">
        <v>0.86333300000000002</v>
      </c>
      <c r="D940" s="13">
        <v>2</v>
      </c>
      <c r="E940" s="13">
        <v>24.5</v>
      </c>
      <c r="F940" s="14">
        <f t="shared" si="199"/>
        <v>1948.6249999999295</v>
      </c>
      <c r="G940" s="15">
        <f>G933*5/12+G945*7/12</f>
        <v>2.3641666666666667</v>
      </c>
      <c r="H940" s="14">
        <f t="shared" si="196"/>
        <v>198.2415510204082</v>
      </c>
      <c r="I940" s="14">
        <f t="shared" si="197"/>
        <v>10.73704347346939</v>
      </c>
      <c r="J940" s="16">
        <f t="shared" si="200"/>
        <v>11956.175256047036</v>
      </c>
      <c r="K940" s="14">
        <f t="shared" si="201"/>
        <v>24.873469387755105</v>
      </c>
      <c r="L940" s="16">
        <f t="shared" si="198"/>
        <v>1500.1474599808073</v>
      </c>
      <c r="M940" s="35">
        <f t="shared" si="190"/>
        <v>10.72355666247813</v>
      </c>
      <c r="N940" s="17"/>
      <c r="O940" s="18">
        <f t="shared" si="191"/>
        <v>13.804163636491667</v>
      </c>
      <c r="P940" s="18"/>
      <c r="Q940" s="37">
        <f t="shared" si="192"/>
        <v>0.12641558155058849</v>
      </c>
      <c r="R940" s="15">
        <f t="shared" si="202"/>
        <v>1.0029274629403402</v>
      </c>
      <c r="S940" s="15">
        <f t="shared" si="203"/>
        <v>10.698817591116626</v>
      </c>
      <c r="T940" s="21">
        <f t="shared" si="193"/>
        <v>0.15751022763418754</v>
      </c>
      <c r="U940" s="21">
        <f t="shared" si="194"/>
        <v>9.4110400936986416E-4</v>
      </c>
      <c r="V940" s="21">
        <f t="shared" si="195"/>
        <v>0.15656912362481767</v>
      </c>
      <c r="Y940" s="36"/>
      <c r="Z940" s="36"/>
    </row>
    <row r="941" spans="1:26" x14ac:dyDescent="0.25">
      <c r="A941" s="12">
        <v>1948.09</v>
      </c>
      <c r="B941" s="13">
        <v>15.76</v>
      </c>
      <c r="C941" s="14">
        <v>0.87</v>
      </c>
      <c r="D941" s="13">
        <v>2.0699999999999998</v>
      </c>
      <c r="E941" s="13">
        <v>24.5</v>
      </c>
      <c r="F941" s="14">
        <f t="shared" si="199"/>
        <v>1948.7083333332628</v>
      </c>
      <c r="G941" s="15">
        <f>G933*4/12+G945*8/12</f>
        <v>2.3533333333333335</v>
      </c>
      <c r="H941" s="14">
        <f t="shared" si="196"/>
        <v>196.00293877551024</v>
      </c>
      <c r="I941" s="14">
        <f t="shared" si="197"/>
        <v>10.819959183673472</v>
      </c>
      <c r="J941" s="16">
        <f t="shared" si="200"/>
        <v>11875.542330073069</v>
      </c>
      <c r="K941" s="14">
        <f t="shared" si="201"/>
        <v>25.744040816326532</v>
      </c>
      <c r="L941" s="16">
        <f t="shared" si="198"/>
        <v>1559.7952172113737</v>
      </c>
      <c r="M941" s="35">
        <f t="shared" si="190"/>
        <v>10.553013689399158</v>
      </c>
      <c r="N941" s="17"/>
      <c r="O941" s="18">
        <f t="shared" si="191"/>
        <v>13.581595172569708</v>
      </c>
      <c r="P941" s="18"/>
      <c r="Q941" s="37">
        <f t="shared" si="192"/>
        <v>0.12803093301492224</v>
      </c>
      <c r="R941" s="15">
        <f t="shared" si="202"/>
        <v>1.0029189329525021</v>
      </c>
      <c r="S941" s="15">
        <f t="shared" si="203"/>
        <v>10.730137983120079</v>
      </c>
      <c r="T941" s="21">
        <f t="shared" si="193"/>
        <v>0.16165914509991741</v>
      </c>
      <c r="U941" s="21">
        <f t="shared" si="194"/>
        <v>-8.8674457823167963E-4</v>
      </c>
      <c r="V941" s="21">
        <f t="shared" si="195"/>
        <v>0.16254588967814909</v>
      </c>
      <c r="Y941" s="36"/>
      <c r="Z941" s="36"/>
    </row>
    <row r="942" spans="1:26" x14ac:dyDescent="0.25">
      <c r="A942" s="12">
        <v>1948.1</v>
      </c>
      <c r="B942" s="13">
        <v>16.190000000000001</v>
      </c>
      <c r="C942" s="14">
        <v>0.89</v>
      </c>
      <c r="D942" s="13">
        <v>2.1433300000000002</v>
      </c>
      <c r="E942" s="13">
        <v>24.4</v>
      </c>
      <c r="F942" s="14">
        <f t="shared" si="199"/>
        <v>1948.791666666596</v>
      </c>
      <c r="G942" s="15">
        <f>G933*3/12+G945*9/12</f>
        <v>2.3424999999999998</v>
      </c>
      <c r="H942" s="14">
        <f t="shared" si="196"/>
        <v>202.17594262295086</v>
      </c>
      <c r="I942" s="14">
        <f t="shared" si="197"/>
        <v>11.114057377049184</v>
      </c>
      <c r="J942" s="16">
        <f t="shared" si="200"/>
        <v>12305.671374348327</v>
      </c>
      <c r="K942" s="14">
        <f t="shared" si="201"/>
        <v>26.765272581967221</v>
      </c>
      <c r="L942" s="16">
        <f t="shared" si="198"/>
        <v>1629.0991122163064</v>
      </c>
      <c r="M942" s="35">
        <f t="shared" si="190"/>
        <v>10.825409809169491</v>
      </c>
      <c r="N942" s="17"/>
      <c r="O942" s="18">
        <f t="shared" si="191"/>
        <v>13.929311962219323</v>
      </c>
      <c r="P942" s="18"/>
      <c r="Q942" s="37">
        <f t="shared" si="192"/>
        <v>0.12607485528211443</v>
      </c>
      <c r="R942" s="15">
        <f t="shared" si="202"/>
        <v>1.0029104033195513</v>
      </c>
      <c r="S942" s="15">
        <f t="shared" si="203"/>
        <v>10.805562874728098</v>
      </c>
      <c r="T942" s="21">
        <f t="shared" si="193"/>
        <v>0.16248402427743369</v>
      </c>
      <c r="U942" s="21">
        <f t="shared" si="194"/>
        <v>-1.603050640929693E-3</v>
      </c>
      <c r="V942" s="21">
        <f t="shared" si="195"/>
        <v>0.16408707491836338</v>
      </c>
      <c r="Y942" s="36"/>
      <c r="Z942" s="36"/>
    </row>
    <row r="943" spans="1:26" x14ac:dyDescent="0.25">
      <c r="A943" s="12">
        <v>1948.11</v>
      </c>
      <c r="B943" s="13">
        <v>15.29</v>
      </c>
      <c r="C943" s="14">
        <v>0.91</v>
      </c>
      <c r="D943" s="13">
        <v>2.2166700000000001</v>
      </c>
      <c r="E943" s="13">
        <v>24.2</v>
      </c>
      <c r="F943" s="14">
        <f t="shared" si="199"/>
        <v>1948.8749999999293</v>
      </c>
      <c r="G943" s="15">
        <f>G933*2/12+G945*10/12</f>
        <v>2.3316666666666666</v>
      </c>
      <c r="H943" s="14">
        <f t="shared" si="196"/>
        <v>192.51500000000001</v>
      </c>
      <c r="I943" s="14">
        <f t="shared" si="197"/>
        <v>11.457727272727276</v>
      </c>
      <c r="J943" s="16">
        <f t="shared" si="200"/>
        <v>11775.762631737218</v>
      </c>
      <c r="K943" s="14">
        <f t="shared" si="201"/>
        <v>27.909890454545462</v>
      </c>
      <c r="L943" s="16">
        <f t="shared" si="198"/>
        <v>1707.1929203984919</v>
      </c>
      <c r="M943" s="35">
        <f t="shared" si="190"/>
        <v>10.248096205635568</v>
      </c>
      <c r="N943" s="17"/>
      <c r="O943" s="18">
        <f t="shared" si="191"/>
        <v>13.187035340998522</v>
      </c>
      <c r="P943" s="18"/>
      <c r="Q943" s="37">
        <f t="shared" si="192"/>
        <v>0.13051732404994576</v>
      </c>
      <c r="R943" s="15">
        <f t="shared" si="202"/>
        <v>1.002901874041777</v>
      </c>
      <c r="S943" s="15">
        <f t="shared" si="203"/>
        <v>10.926573498646082</v>
      </c>
      <c r="T943" s="21">
        <f t="shared" si="193"/>
        <v>0.1710356802883799</v>
      </c>
      <c r="U943" s="21">
        <f t="shared" si="194"/>
        <v>-2.2510243862304824E-3</v>
      </c>
      <c r="V943" s="21">
        <f t="shared" si="195"/>
        <v>0.17328670467461038</v>
      </c>
      <c r="Y943" s="36"/>
      <c r="Z943" s="36"/>
    </row>
    <row r="944" spans="1:26" x14ac:dyDescent="0.25">
      <c r="A944" s="12">
        <v>1948.12</v>
      </c>
      <c r="B944" s="13">
        <v>15.19</v>
      </c>
      <c r="C944" s="14">
        <v>0.93</v>
      </c>
      <c r="D944" s="13">
        <v>2.29</v>
      </c>
      <c r="E944" s="13">
        <v>24.1</v>
      </c>
      <c r="F944" s="14">
        <f t="shared" si="199"/>
        <v>1948.9583333332625</v>
      </c>
      <c r="G944" s="15">
        <f>G933*1/12+G945*11/12</f>
        <v>2.3208333333333333</v>
      </c>
      <c r="H944" s="14">
        <f t="shared" si="196"/>
        <v>192.04950207468883</v>
      </c>
      <c r="I944" s="14">
        <f t="shared" si="197"/>
        <v>11.758132780082988</v>
      </c>
      <c r="J944" s="16">
        <f t="shared" si="200"/>
        <v>11807.224190456596</v>
      </c>
      <c r="K944" s="14">
        <f t="shared" si="201"/>
        <v>28.95282157676349</v>
      </c>
      <c r="L944" s="16">
        <f t="shared" si="198"/>
        <v>1780.0226067245296</v>
      </c>
      <c r="M944" s="35">
        <f t="shared" si="190"/>
        <v>10.159652938900912</v>
      </c>
      <c r="N944" s="17"/>
      <c r="O944" s="18">
        <f t="shared" si="191"/>
        <v>13.073862008778566</v>
      </c>
      <c r="P944" s="18"/>
      <c r="Q944" s="37">
        <f t="shared" si="192"/>
        <v>0.13103783423521193</v>
      </c>
      <c r="R944" s="15">
        <f t="shared" si="202"/>
        <v>1.0028933451194686</v>
      </c>
      <c r="S944" s="15">
        <f t="shared" si="203"/>
        <v>11.003751084450887</v>
      </c>
      <c r="T944" s="21">
        <f t="shared" si="193"/>
        <v>0.17363712693357347</v>
      </c>
      <c r="U944" s="21">
        <f t="shared" si="194"/>
        <v>-3.2846259371097641E-3</v>
      </c>
      <c r="V944" s="21">
        <f t="shared" si="195"/>
        <v>0.17692175287068324</v>
      </c>
      <c r="Y944" s="36"/>
      <c r="Z944" s="36"/>
    </row>
    <row r="945" spans="1:26" x14ac:dyDescent="0.25">
      <c r="A945" s="12">
        <v>1949.01</v>
      </c>
      <c r="B945" s="13">
        <v>15.36</v>
      </c>
      <c r="C945" s="14">
        <v>0.94666700000000004</v>
      </c>
      <c r="D945" s="13">
        <v>2.3199999999999998</v>
      </c>
      <c r="E945" s="13">
        <v>24</v>
      </c>
      <c r="F945" s="14">
        <f t="shared" si="199"/>
        <v>1949.0416666665958</v>
      </c>
      <c r="G945" s="15">
        <v>2.31</v>
      </c>
      <c r="H945" s="14">
        <f t="shared" si="196"/>
        <v>195.00800000000004</v>
      </c>
      <c r="I945" s="14">
        <f t="shared" si="197"/>
        <v>12.018726454166668</v>
      </c>
      <c r="J945" s="16">
        <f t="shared" si="200"/>
        <v>12050.689013727226</v>
      </c>
      <c r="K945" s="14">
        <f t="shared" si="201"/>
        <v>29.454333333333338</v>
      </c>
      <c r="L945" s="16">
        <f t="shared" si="198"/>
        <v>1820.1561531150496</v>
      </c>
      <c r="M945" s="35">
        <f t="shared" si="190"/>
        <v>10.248285758038975</v>
      </c>
      <c r="N945" s="17"/>
      <c r="O945" s="18">
        <f t="shared" si="191"/>
        <v>13.187399442600725</v>
      </c>
      <c r="P945" s="18"/>
      <c r="Q945" s="37">
        <f t="shared" si="192"/>
        <v>0.12985598440762086</v>
      </c>
      <c r="R945" s="15">
        <f t="shared" si="202"/>
        <v>1.0018512093111103</v>
      </c>
      <c r="S945" s="15">
        <f t="shared" si="203"/>
        <v>11.08157035367171</v>
      </c>
      <c r="T945" s="21">
        <f t="shared" si="193"/>
        <v>0.17572948563200175</v>
      </c>
      <c r="U945" s="21">
        <f t="shared" si="194"/>
        <v>-5.3159852617276071E-3</v>
      </c>
      <c r="V945" s="21">
        <f t="shared" si="195"/>
        <v>0.18104547089372935</v>
      </c>
      <c r="Y945" s="36"/>
      <c r="Z945" s="36"/>
    </row>
    <row r="946" spans="1:26" x14ac:dyDescent="0.25">
      <c r="A946" s="12">
        <v>1949.02</v>
      </c>
      <c r="B946" s="13">
        <v>14.77</v>
      </c>
      <c r="C946" s="14">
        <v>0.96333299999999999</v>
      </c>
      <c r="D946" s="13">
        <v>2.35</v>
      </c>
      <c r="E946" s="13">
        <v>23.8</v>
      </c>
      <c r="F946" s="14">
        <f t="shared" si="199"/>
        <v>1949.1249999999291</v>
      </c>
      <c r="G946" s="15">
        <f>G945*11/12+G957*1/12</f>
        <v>2.3108333333333335</v>
      </c>
      <c r="H946" s="14">
        <f t="shared" si="196"/>
        <v>189.09323529411768</v>
      </c>
      <c r="I946" s="14">
        <f t="shared" si="197"/>
        <v>12.333090970588238</v>
      </c>
      <c r="J946" s="16">
        <f t="shared" si="200"/>
        <v>11748.692156822668</v>
      </c>
      <c r="K946" s="14">
        <f t="shared" si="201"/>
        <v>30.085924369747907</v>
      </c>
      <c r="L946" s="16">
        <f t="shared" si="198"/>
        <v>1869.290898343485</v>
      </c>
      <c r="M946" s="35">
        <f t="shared" si="190"/>
        <v>9.8725171405700571</v>
      </c>
      <c r="N946" s="17"/>
      <c r="O946" s="18">
        <f t="shared" si="191"/>
        <v>12.705981845428797</v>
      </c>
      <c r="P946" s="18"/>
      <c r="Q946" s="37">
        <f t="shared" si="192"/>
        <v>0.13343503412765612</v>
      </c>
      <c r="R946" s="15">
        <f t="shared" si="202"/>
        <v>1.0018519067081715</v>
      </c>
      <c r="S946" s="15">
        <f t="shared" si="203"/>
        <v>11.195379488966875</v>
      </c>
      <c r="T946" s="21">
        <f t="shared" si="193"/>
        <v>0.17762549309418474</v>
      </c>
      <c r="U946" s="21">
        <f t="shared" si="194"/>
        <v>-5.1700894513408979E-3</v>
      </c>
      <c r="V946" s="21">
        <f t="shared" si="195"/>
        <v>0.18279558254552564</v>
      </c>
      <c r="Y946" s="36"/>
      <c r="Z946" s="36"/>
    </row>
    <row r="947" spans="1:26" x14ac:dyDescent="0.25">
      <c r="A947" s="12">
        <v>1949.03</v>
      </c>
      <c r="B947" s="13">
        <v>14.91</v>
      </c>
      <c r="C947" s="14">
        <v>0.98</v>
      </c>
      <c r="D947" s="13">
        <v>2.38</v>
      </c>
      <c r="E947" s="13">
        <v>23.8</v>
      </c>
      <c r="F947" s="14">
        <f t="shared" si="199"/>
        <v>1949.2083333332623</v>
      </c>
      <c r="G947" s="15">
        <f>G945*10/12+G957*2/12</f>
        <v>2.3116666666666665</v>
      </c>
      <c r="H947" s="14">
        <f t="shared" si="196"/>
        <v>190.88558823529416</v>
      </c>
      <c r="I947" s="14">
        <f t="shared" si="197"/>
        <v>12.546470588235296</v>
      </c>
      <c r="J947" s="16">
        <f t="shared" si="200"/>
        <v>11925.015340850812</v>
      </c>
      <c r="K947" s="14">
        <f t="shared" si="201"/>
        <v>30.47</v>
      </c>
      <c r="L947" s="16">
        <f t="shared" si="198"/>
        <v>1903.523575534871</v>
      </c>
      <c r="M947" s="35">
        <f t="shared" si="190"/>
        <v>9.9013324912409235</v>
      </c>
      <c r="N947" s="17"/>
      <c r="O947" s="18">
        <f t="shared" si="191"/>
        <v>12.744166953113298</v>
      </c>
      <c r="P947" s="18"/>
      <c r="Q947" s="37">
        <f t="shared" si="192"/>
        <v>0.1331319178392586</v>
      </c>
      <c r="R947" s="15">
        <f t="shared" si="202"/>
        <v>1.001852604105071</v>
      </c>
      <c r="S947" s="15">
        <f t="shared" si="203"/>
        <v>11.216112287343018</v>
      </c>
      <c r="T947" s="21">
        <f t="shared" si="193"/>
        <v>0.17913249206044712</v>
      </c>
      <c r="U947" s="21">
        <f t="shared" si="194"/>
        <v>-5.2699832649985012E-3</v>
      </c>
      <c r="V947" s="21">
        <f t="shared" si="195"/>
        <v>0.18440247532544563</v>
      </c>
      <c r="Y947" s="36"/>
      <c r="Z947" s="36"/>
    </row>
    <row r="948" spans="1:26" x14ac:dyDescent="0.25">
      <c r="A948" s="12">
        <v>1949.04</v>
      </c>
      <c r="B948" s="13">
        <v>14.89</v>
      </c>
      <c r="C948" s="14">
        <v>0.99333300000000002</v>
      </c>
      <c r="D948" s="13">
        <v>2.3866700000000001</v>
      </c>
      <c r="E948" s="13">
        <v>23.9</v>
      </c>
      <c r="F948" s="14">
        <f t="shared" si="199"/>
        <v>1949.2916666665956</v>
      </c>
      <c r="G948" s="15">
        <f>G945*9/12+G957*3/12</f>
        <v>2.3125</v>
      </c>
      <c r="H948" s="14">
        <f t="shared" si="196"/>
        <v>189.83192468619254</v>
      </c>
      <c r="I948" s="14">
        <f t="shared" si="197"/>
        <v>12.663956698744771</v>
      </c>
      <c r="J948" s="16">
        <f t="shared" si="200"/>
        <v>11925.119430279903</v>
      </c>
      <c r="K948" s="14">
        <f t="shared" si="201"/>
        <v>30.427545983263606</v>
      </c>
      <c r="L948" s="16">
        <f t="shared" si="198"/>
        <v>1911.4388710991359</v>
      </c>
      <c r="M948" s="35">
        <f t="shared" si="190"/>
        <v>9.7836398675440588</v>
      </c>
      <c r="N948" s="17"/>
      <c r="O948" s="18">
        <f t="shared" si="191"/>
        <v>12.59379856082559</v>
      </c>
      <c r="P948" s="18"/>
      <c r="Q948" s="37">
        <f t="shared" si="192"/>
        <v>0.13554358543720771</v>
      </c>
      <c r="R948" s="15">
        <f t="shared" si="202"/>
        <v>1.0018533015018085</v>
      </c>
      <c r="S948" s="15">
        <f t="shared" si="203"/>
        <v>11.189875021406937</v>
      </c>
      <c r="T948" s="21">
        <f t="shared" si="193"/>
        <v>0.18098824982689043</v>
      </c>
      <c r="U948" s="21">
        <f t="shared" si="194"/>
        <v>-6.1034035346854143E-3</v>
      </c>
      <c r="V948" s="21">
        <f t="shared" si="195"/>
        <v>0.18709165336157585</v>
      </c>
      <c r="Y948" s="36"/>
      <c r="Z948" s="36"/>
    </row>
    <row r="949" spans="1:26" x14ac:dyDescent="0.25">
      <c r="A949" s="12">
        <v>1949.05</v>
      </c>
      <c r="B949" s="13">
        <v>14.78</v>
      </c>
      <c r="C949" s="14">
        <v>1.00667</v>
      </c>
      <c r="D949" s="13">
        <v>2.3933300000000002</v>
      </c>
      <c r="E949" s="13">
        <v>23.8</v>
      </c>
      <c r="F949" s="14">
        <f t="shared" si="199"/>
        <v>1949.3749999999288</v>
      </c>
      <c r="G949" s="15">
        <f>G945*8/12+G957*4/12</f>
        <v>2.3133333333333335</v>
      </c>
      <c r="H949" s="14">
        <f t="shared" si="196"/>
        <v>189.22126050420169</v>
      </c>
      <c r="I949" s="14">
        <f t="shared" si="197"/>
        <v>12.887913823529415</v>
      </c>
      <c r="J949" s="16">
        <f t="shared" si="200"/>
        <v>11954.225437272637</v>
      </c>
      <c r="K949" s="14">
        <f t="shared" si="201"/>
        <v>30.640657605042023</v>
      </c>
      <c r="L949" s="16">
        <f t="shared" si="198"/>
        <v>1935.7514455878027</v>
      </c>
      <c r="M949" s="35">
        <f t="shared" si="190"/>
        <v>9.6922950863958111</v>
      </c>
      <c r="N949" s="17"/>
      <c r="O949" s="18">
        <f t="shared" si="191"/>
        <v>12.478488236972916</v>
      </c>
      <c r="P949" s="18"/>
      <c r="Q949" s="37">
        <f t="shared" si="192"/>
        <v>0.13605567445491157</v>
      </c>
      <c r="R949" s="15">
        <f t="shared" si="202"/>
        <v>1.0018539988983841</v>
      </c>
      <c r="S949" s="15">
        <f t="shared" si="203"/>
        <v>11.257716650537013</v>
      </c>
      <c r="T949" s="21">
        <f t="shared" si="193"/>
        <v>0.18276957575783315</v>
      </c>
      <c r="U949" s="21">
        <f t="shared" si="194"/>
        <v>-7.8900718555682259E-3</v>
      </c>
      <c r="V949" s="21">
        <f t="shared" si="195"/>
        <v>0.19065964761340137</v>
      </c>
      <c r="Y949" s="36"/>
      <c r="Z949" s="36"/>
    </row>
    <row r="950" spans="1:26" x14ac:dyDescent="0.25">
      <c r="A950" s="12">
        <v>1949.06</v>
      </c>
      <c r="B950" s="13">
        <v>13.97</v>
      </c>
      <c r="C950" s="14">
        <v>1.02</v>
      </c>
      <c r="D950" s="13">
        <v>2.4</v>
      </c>
      <c r="E950" s="13">
        <v>23.9</v>
      </c>
      <c r="F950" s="14">
        <f t="shared" si="199"/>
        <v>1949.4583333332621</v>
      </c>
      <c r="G950" s="15">
        <f>G945*7/12+G957*5/12</f>
        <v>2.3141666666666669</v>
      </c>
      <c r="H950" s="14">
        <f t="shared" si="196"/>
        <v>178.10288702928872</v>
      </c>
      <c r="I950" s="14">
        <f t="shared" si="197"/>
        <v>13.003933054393308</v>
      </c>
      <c r="J950" s="16">
        <f t="shared" si="200"/>
        <v>11320.273344609737</v>
      </c>
      <c r="K950" s="14">
        <f t="shared" si="201"/>
        <v>30.59748953974896</v>
      </c>
      <c r="L950" s="16">
        <f t="shared" si="198"/>
        <v>1944.78568554498</v>
      </c>
      <c r="M950" s="35">
        <f t="shared" si="190"/>
        <v>9.0677189434195302</v>
      </c>
      <c r="N950" s="17"/>
      <c r="O950" s="18">
        <f t="shared" si="191"/>
        <v>11.680724874168515</v>
      </c>
      <c r="P950" s="18"/>
      <c r="Q950" s="37">
        <f t="shared" si="192"/>
        <v>0.14359678892669805</v>
      </c>
      <c r="R950" s="15">
        <f t="shared" si="202"/>
        <v>1.0018546962947978</v>
      </c>
      <c r="S950" s="15">
        <f t="shared" si="203"/>
        <v>11.231397698174446</v>
      </c>
      <c r="T950" s="21">
        <f t="shared" si="193"/>
        <v>0.18810116029500334</v>
      </c>
      <c r="U950" s="21">
        <f t="shared" si="194"/>
        <v>-7.8826153642408414E-3</v>
      </c>
      <c r="V950" s="21">
        <f t="shared" si="195"/>
        <v>0.19598377565924419</v>
      </c>
      <c r="Y950" s="36"/>
      <c r="Z950" s="36"/>
    </row>
    <row r="951" spans="1:26" x14ac:dyDescent="0.25">
      <c r="A951" s="12">
        <v>1949.07</v>
      </c>
      <c r="B951" s="13">
        <v>14.76</v>
      </c>
      <c r="C951" s="14">
        <v>1.02667</v>
      </c>
      <c r="D951" s="13">
        <v>2.3966699999999999</v>
      </c>
      <c r="E951" s="13">
        <v>23.7</v>
      </c>
      <c r="F951" s="14">
        <f t="shared" si="199"/>
        <v>1949.5416666665953</v>
      </c>
      <c r="G951" s="15">
        <f>G945*6/12+G957*6/12</f>
        <v>2.3149999999999999</v>
      </c>
      <c r="H951" s="14">
        <f t="shared" si="196"/>
        <v>189.76253164556965</v>
      </c>
      <c r="I951" s="14">
        <f t="shared" si="197"/>
        <v>13.199424008438822</v>
      </c>
      <c r="J951" s="16">
        <f t="shared" si="200"/>
        <v>12131.277163135517</v>
      </c>
      <c r="K951" s="14">
        <f t="shared" si="201"/>
        <v>30.812883924050634</v>
      </c>
      <c r="L951" s="16">
        <f t="shared" si="198"/>
        <v>1969.8284578978319</v>
      </c>
      <c r="M951" s="35">
        <f t="shared" si="190"/>
        <v>9.6050380933639232</v>
      </c>
      <c r="N951" s="17"/>
      <c r="O951" s="18">
        <f t="shared" si="191"/>
        <v>12.375822887753245</v>
      </c>
      <c r="P951" s="18"/>
      <c r="Q951" s="37">
        <f t="shared" si="192"/>
        <v>0.1365317543033211</v>
      </c>
      <c r="R951" s="15">
        <f t="shared" si="202"/>
        <v>1.0018553936910497</v>
      </c>
      <c r="S951" s="15">
        <f t="shared" si="203"/>
        <v>11.347184044890655</v>
      </c>
      <c r="T951" s="21">
        <f t="shared" si="193"/>
        <v>0.18439929586894777</v>
      </c>
      <c r="U951" s="21">
        <f t="shared" si="194"/>
        <v>-9.3583555780498706E-3</v>
      </c>
      <c r="V951" s="21">
        <f t="shared" si="195"/>
        <v>0.19375765144699764</v>
      </c>
      <c r="Y951" s="36"/>
      <c r="Z951" s="36"/>
    </row>
    <row r="952" spans="1:26" x14ac:dyDescent="0.25">
      <c r="A952" s="12">
        <v>1949.08</v>
      </c>
      <c r="B952" s="13">
        <v>15.29</v>
      </c>
      <c r="C952" s="14">
        <v>1.0333300000000001</v>
      </c>
      <c r="D952" s="13">
        <v>2.3933300000000002</v>
      </c>
      <c r="E952" s="13">
        <v>23.8</v>
      </c>
      <c r="F952" s="14">
        <f t="shared" si="199"/>
        <v>1949.6249999999286</v>
      </c>
      <c r="G952" s="15">
        <f>G945*5/12+G957*7/12</f>
        <v>2.3158333333333334</v>
      </c>
      <c r="H952" s="14">
        <f t="shared" si="196"/>
        <v>195.75054621848741</v>
      </c>
      <c r="I952" s="14">
        <f t="shared" si="197"/>
        <v>13.229229033613448</v>
      </c>
      <c r="J952" s="16">
        <f t="shared" si="200"/>
        <v>12584.560629406917</v>
      </c>
      <c r="K952" s="14">
        <f t="shared" si="201"/>
        <v>30.640657605042023</v>
      </c>
      <c r="L952" s="16">
        <f t="shared" si="198"/>
        <v>1969.8499994230517</v>
      </c>
      <c r="M952" s="35">
        <f t="shared" si="190"/>
        <v>9.8513486380792301</v>
      </c>
      <c r="N952" s="17"/>
      <c r="O952" s="18">
        <f t="shared" si="191"/>
        <v>12.69352999200261</v>
      </c>
      <c r="P952" s="18"/>
      <c r="Q952" s="37">
        <f t="shared" si="192"/>
        <v>0.1343648813716756</v>
      </c>
      <c r="R952" s="15">
        <f t="shared" si="202"/>
        <v>1.0018560910871399</v>
      </c>
      <c r="S952" s="15">
        <f t="shared" si="203"/>
        <v>11.320471834635118</v>
      </c>
      <c r="T952" s="21">
        <f t="shared" si="193"/>
        <v>0.17968713815561399</v>
      </c>
      <c r="U952" s="21">
        <f t="shared" si="194"/>
        <v>-8.9998082935361934E-3</v>
      </c>
      <c r="V952" s="21">
        <f t="shared" si="195"/>
        <v>0.18868694644915018</v>
      </c>
      <c r="Y952" s="36"/>
      <c r="Z952" s="36"/>
    </row>
    <row r="953" spans="1:26" x14ac:dyDescent="0.25">
      <c r="A953" s="12">
        <v>1949.09</v>
      </c>
      <c r="B953" s="13">
        <v>15.49</v>
      </c>
      <c r="C953" s="14">
        <v>1.04</v>
      </c>
      <c r="D953" s="13">
        <v>2.39</v>
      </c>
      <c r="E953" s="13">
        <v>23.9</v>
      </c>
      <c r="F953" s="14">
        <f t="shared" si="199"/>
        <v>1949.7083333332619</v>
      </c>
      <c r="G953" s="15">
        <f>G945*4/12+G957*8/12</f>
        <v>2.3166666666666664</v>
      </c>
      <c r="H953" s="14">
        <f t="shared" si="196"/>
        <v>197.48129707112975</v>
      </c>
      <c r="I953" s="14">
        <f t="shared" si="197"/>
        <v>13.258912133891215</v>
      </c>
      <c r="J953" s="16">
        <f t="shared" si="200"/>
        <v>12766.861718035239</v>
      </c>
      <c r="K953" s="14">
        <f t="shared" si="201"/>
        <v>30.47000000000001</v>
      </c>
      <c r="L953" s="16">
        <f t="shared" si="198"/>
        <v>1969.8385736671546</v>
      </c>
      <c r="M953" s="35">
        <f t="shared" si="190"/>
        <v>9.8840483617382855</v>
      </c>
      <c r="N953" s="17"/>
      <c r="O953" s="18">
        <f t="shared" si="191"/>
        <v>12.735568365609865</v>
      </c>
      <c r="P953" s="18"/>
      <c r="Q953" s="37">
        <f t="shared" si="192"/>
        <v>0.13219399240647292</v>
      </c>
      <c r="R953" s="15">
        <f t="shared" si="202"/>
        <v>1.001856788483068</v>
      </c>
      <c r="S953" s="15">
        <f t="shared" si="203"/>
        <v>11.294029754976091</v>
      </c>
      <c r="T953" s="21">
        <f t="shared" si="193"/>
        <v>0.1731548730887027</v>
      </c>
      <c r="U953" s="21">
        <f t="shared" si="194"/>
        <v>-1.0715119386008332E-2</v>
      </c>
      <c r="V953" s="21">
        <f t="shared" si="195"/>
        <v>0.18386999247471103</v>
      </c>
      <c r="Y953" s="36"/>
      <c r="Z953" s="36"/>
    </row>
    <row r="954" spans="1:26" x14ac:dyDescent="0.25">
      <c r="A954" s="12">
        <v>1949.1</v>
      </c>
      <c r="B954" s="13">
        <v>15.89</v>
      </c>
      <c r="C954" s="14">
        <v>1.0733299999999999</v>
      </c>
      <c r="D954" s="13">
        <v>2.3666700000000001</v>
      </c>
      <c r="E954" s="13">
        <v>23.7</v>
      </c>
      <c r="F954" s="14">
        <f t="shared" si="199"/>
        <v>1949.7916666665951</v>
      </c>
      <c r="G954" s="15">
        <f>G945*3/12+G957*9/12</f>
        <v>2.3174999999999999</v>
      </c>
      <c r="H954" s="14">
        <f t="shared" si="196"/>
        <v>204.29042194092833</v>
      </c>
      <c r="I954" s="14">
        <f t="shared" si="197"/>
        <v>13.799310168776373</v>
      </c>
      <c r="J954" s="16">
        <f t="shared" si="200"/>
        <v>13281.403166776623</v>
      </c>
      <c r="K954" s="14">
        <f t="shared" si="201"/>
        <v>30.427187721518994</v>
      </c>
      <c r="L954" s="16">
        <f t="shared" si="198"/>
        <v>1978.1433878360747</v>
      </c>
      <c r="M954" s="35">
        <f t="shared" si="190"/>
        <v>10.169850844772144</v>
      </c>
      <c r="N954" s="17"/>
      <c r="O954" s="18">
        <f t="shared" si="191"/>
        <v>13.104711241762125</v>
      </c>
      <c r="P954" s="18"/>
      <c r="Q954" s="37">
        <f t="shared" si="192"/>
        <v>0.12920684542664873</v>
      </c>
      <c r="R954" s="15">
        <f t="shared" si="202"/>
        <v>1.0018574858788343</v>
      </c>
      <c r="S954" s="15">
        <f t="shared" si="203"/>
        <v>11.410485614621354</v>
      </c>
      <c r="T954" s="21">
        <f t="shared" si="193"/>
        <v>0.16833802504426387</v>
      </c>
      <c r="U954" s="21">
        <f t="shared" si="194"/>
        <v>-1.0509855823986003E-2</v>
      </c>
      <c r="V954" s="21">
        <f t="shared" si="195"/>
        <v>0.17884788086824988</v>
      </c>
      <c r="Y954" s="36"/>
      <c r="Z954" s="36"/>
    </row>
    <row r="955" spans="1:26" x14ac:dyDescent="0.25">
      <c r="A955" s="12">
        <v>1949.11</v>
      </c>
      <c r="B955" s="13">
        <v>16.11</v>
      </c>
      <c r="C955" s="14">
        <v>1.10667</v>
      </c>
      <c r="D955" s="13">
        <v>2.3433299999999999</v>
      </c>
      <c r="E955" s="13">
        <v>23.8</v>
      </c>
      <c r="F955" s="14">
        <f t="shared" si="199"/>
        <v>1949.8749999999284</v>
      </c>
      <c r="G955" s="15">
        <f>G945*2/12+G957*10/12</f>
        <v>2.3183333333333334</v>
      </c>
      <c r="H955" s="14">
        <f t="shared" si="196"/>
        <v>206.24861344537817</v>
      </c>
      <c r="I955" s="14">
        <f t="shared" si="197"/>
        <v>14.168165924369751</v>
      </c>
      <c r="J955" s="16">
        <f t="shared" si="200"/>
        <v>13485.468654038452</v>
      </c>
      <c r="K955" s="14">
        <f t="shared" si="201"/>
        <v>30.000531554621851</v>
      </c>
      <c r="L955" s="16">
        <f t="shared" si="198"/>
        <v>1961.5706555597721</v>
      </c>
      <c r="M955" s="35">
        <f t="shared" si="190"/>
        <v>10.215861011650642</v>
      </c>
      <c r="N955" s="17"/>
      <c r="O955" s="18">
        <f t="shared" si="191"/>
        <v>13.165319750818004</v>
      </c>
      <c r="P955" s="18"/>
      <c r="Q955" s="37">
        <f t="shared" si="192"/>
        <v>0.12919955980889691</v>
      </c>
      <c r="R955" s="15">
        <f t="shared" si="202"/>
        <v>1.0018581832744389</v>
      </c>
      <c r="S955" s="15">
        <f t="shared" si="203"/>
        <v>11.383648159804681</v>
      </c>
      <c r="T955" s="21">
        <f t="shared" si="193"/>
        <v>0.16733724820166351</v>
      </c>
      <c r="U955" s="21">
        <f t="shared" si="194"/>
        <v>-9.9038389287962048E-3</v>
      </c>
      <c r="V955" s="21">
        <f t="shared" si="195"/>
        <v>0.17724108713045972</v>
      </c>
      <c r="Y955" s="36"/>
      <c r="Z955" s="36"/>
    </row>
    <row r="956" spans="1:26" x14ac:dyDescent="0.25">
      <c r="A956" s="12">
        <v>1949.12</v>
      </c>
      <c r="B956" s="13">
        <v>16.54</v>
      </c>
      <c r="C956" s="14">
        <v>1.1399999999999999</v>
      </c>
      <c r="D956" s="13">
        <v>2.3199999999999998</v>
      </c>
      <c r="E956" s="13">
        <v>23.6</v>
      </c>
      <c r="F956" s="14">
        <f t="shared" si="199"/>
        <v>1949.9583333332616</v>
      </c>
      <c r="G956" s="15">
        <f>G945*1/12+G957*11/12</f>
        <v>2.3191666666666664</v>
      </c>
      <c r="H956" s="14">
        <f t="shared" si="196"/>
        <v>213.54822033898304</v>
      </c>
      <c r="I956" s="14">
        <f t="shared" si="197"/>
        <v>14.718559322033897</v>
      </c>
      <c r="J956" s="16">
        <f t="shared" si="200"/>
        <v>14042.94719362204</v>
      </c>
      <c r="K956" s="14">
        <f t="shared" si="201"/>
        <v>29.9535593220339</v>
      </c>
      <c r="L956" s="16">
        <f t="shared" si="198"/>
        <v>1969.7483367111934</v>
      </c>
      <c r="M956" s="35">
        <f t="shared" si="190"/>
        <v>10.529330904131141</v>
      </c>
      <c r="N956" s="17"/>
      <c r="O956" s="18">
        <f t="shared" si="191"/>
        <v>13.570829980109977</v>
      </c>
      <c r="P956" s="18"/>
      <c r="Q956" s="37">
        <f t="shared" si="192"/>
        <v>0.12538752170992382</v>
      </c>
      <c r="R956" s="15">
        <f t="shared" si="202"/>
        <v>1.0018588806698816</v>
      </c>
      <c r="S956" s="15">
        <f t="shared" si="203"/>
        <v>11.501451920895439</v>
      </c>
      <c r="T956" s="21">
        <f t="shared" si="193"/>
        <v>0.16658419107619715</v>
      </c>
      <c r="U956" s="21">
        <f t="shared" si="194"/>
        <v>-1.1805852437214992E-2</v>
      </c>
      <c r="V956" s="21">
        <f t="shared" si="195"/>
        <v>0.17839004351341214</v>
      </c>
      <c r="Y956" s="36"/>
      <c r="Z956" s="36"/>
    </row>
    <row r="957" spans="1:26" x14ac:dyDescent="0.25">
      <c r="A957" s="12">
        <v>1950.01</v>
      </c>
      <c r="B957" s="13">
        <v>16.88</v>
      </c>
      <c r="C957" s="14">
        <v>1.1499999999999999</v>
      </c>
      <c r="D957" s="13">
        <v>2.3366699999999998</v>
      </c>
      <c r="E957" s="13">
        <v>23.5</v>
      </c>
      <c r="F957" s="14">
        <f t="shared" si="199"/>
        <v>1950.0416666665949</v>
      </c>
      <c r="G957" s="15">
        <v>2.3199999999999998</v>
      </c>
      <c r="H957" s="14">
        <f t="shared" si="196"/>
        <v>218.86536170212767</v>
      </c>
      <c r="I957" s="14">
        <f t="shared" si="197"/>
        <v>14.910851063829789</v>
      </c>
      <c r="J957" s="16">
        <f t="shared" si="200"/>
        <v>14474.314371860353</v>
      </c>
      <c r="K957" s="14">
        <f t="shared" si="201"/>
        <v>30.297163787234048</v>
      </c>
      <c r="L957" s="16">
        <f t="shared" si="198"/>
        <v>2003.6549859771883</v>
      </c>
      <c r="M957" s="35">
        <f t="shared" si="190"/>
        <v>10.745733299747906</v>
      </c>
      <c r="N957" s="17"/>
      <c r="O957" s="18">
        <f t="shared" si="191"/>
        <v>13.849682296613802</v>
      </c>
      <c r="P957" s="18"/>
      <c r="Q957" s="37">
        <f t="shared" si="192"/>
        <v>0.12377451331835171</v>
      </c>
      <c r="R957" s="15">
        <f t="shared" si="202"/>
        <v>1.0000912209180444</v>
      </c>
      <c r="S957" s="15">
        <f t="shared" si="203"/>
        <v>11.571865074132068</v>
      </c>
      <c r="T957" s="21">
        <f t="shared" si="193"/>
        <v>0.16172211936589043</v>
      </c>
      <c r="U957" s="21">
        <f t="shared" si="194"/>
        <v>-1.1920599795022357E-2</v>
      </c>
      <c r="V957" s="21">
        <f t="shared" si="195"/>
        <v>0.17364271916091278</v>
      </c>
      <c r="Y957" s="36"/>
      <c r="Z957" s="36"/>
    </row>
    <row r="958" spans="1:26" x14ac:dyDescent="0.25">
      <c r="A958" s="12">
        <v>1950.02</v>
      </c>
      <c r="B958" s="13">
        <v>17.21</v>
      </c>
      <c r="C958" s="14">
        <v>1.1599999999999999</v>
      </c>
      <c r="D958" s="13">
        <v>2.3533300000000001</v>
      </c>
      <c r="E958" s="13">
        <v>23.5</v>
      </c>
      <c r="F958" s="14">
        <f t="shared" si="199"/>
        <v>1950.1249999999281</v>
      </c>
      <c r="G958" s="15">
        <f>G957*11/12+G969*1/12</f>
        <v>2.3408333333333333</v>
      </c>
      <c r="H958" s="14">
        <f t="shared" si="196"/>
        <v>223.14412765957451</v>
      </c>
      <c r="I958" s="14">
        <f t="shared" si="197"/>
        <v>15.040510638297874</v>
      </c>
      <c r="J958" s="16">
        <f t="shared" si="200"/>
        <v>14840.173818858406</v>
      </c>
      <c r="K958" s="14">
        <f t="shared" si="201"/>
        <v>30.513176638297878</v>
      </c>
      <c r="L958" s="16">
        <f t="shared" si="198"/>
        <v>2029.2752035522403</v>
      </c>
      <c r="M958" s="35">
        <f t="shared" si="190"/>
        <v>10.911564066731676</v>
      </c>
      <c r="N958" s="17"/>
      <c r="O958" s="18">
        <f t="shared" si="191"/>
        <v>14.060924925588564</v>
      </c>
      <c r="P958" s="18"/>
      <c r="Q958" s="37">
        <f t="shared" si="192"/>
        <v>0.12139665169662331</v>
      </c>
      <c r="R958" s="15">
        <f t="shared" si="202"/>
        <v>1.0001104225647852</v>
      </c>
      <c r="S958" s="15">
        <f t="shared" si="203"/>
        <v>11.572920670287614</v>
      </c>
      <c r="T958" s="21">
        <f t="shared" si="193"/>
        <v>0.15418679013961412</v>
      </c>
      <c r="U958" s="21">
        <f t="shared" si="194"/>
        <v>-1.0084069840389565E-2</v>
      </c>
      <c r="V958" s="21">
        <f t="shared" si="195"/>
        <v>0.16427085998000368</v>
      </c>
      <c r="Y958" s="36"/>
      <c r="Z958" s="36"/>
    </row>
    <row r="959" spans="1:26" x14ac:dyDescent="0.25">
      <c r="A959" s="12">
        <v>1950.03</v>
      </c>
      <c r="B959" s="13">
        <v>17.350000000000001</v>
      </c>
      <c r="C959" s="14">
        <v>1.17</v>
      </c>
      <c r="D959" s="13">
        <v>2.37</v>
      </c>
      <c r="E959" s="13">
        <v>23.6</v>
      </c>
      <c r="F959" s="14">
        <f t="shared" si="199"/>
        <v>1950.2083333332614</v>
      </c>
      <c r="G959" s="15">
        <f>G957*10/12+G969*2/12</f>
        <v>2.3616666666666668</v>
      </c>
      <c r="H959" s="14">
        <f t="shared" si="196"/>
        <v>224.00614406779664</v>
      </c>
      <c r="I959" s="14">
        <f t="shared" si="197"/>
        <v>15.105889830508474</v>
      </c>
      <c r="J959" s="16">
        <f t="shared" si="200"/>
        <v>14981.220069521321</v>
      </c>
      <c r="K959" s="14">
        <f t="shared" si="201"/>
        <v>30.599110169491528</v>
      </c>
      <c r="L959" s="16">
        <f t="shared" si="198"/>
        <v>2046.4260267876386</v>
      </c>
      <c r="M959" s="35">
        <f t="shared" si="190"/>
        <v>10.91094652297625</v>
      </c>
      <c r="N959" s="17"/>
      <c r="O959" s="18">
        <f t="shared" si="191"/>
        <v>14.056777000220658</v>
      </c>
      <c r="P959" s="18"/>
      <c r="Q959" s="37">
        <f t="shared" si="192"/>
        <v>0.12164080233493058</v>
      </c>
      <c r="R959" s="15">
        <f t="shared" si="202"/>
        <v>1.0001296216912134</v>
      </c>
      <c r="S959" s="15">
        <f t="shared" si="203"/>
        <v>11.525155367540123</v>
      </c>
      <c r="T959" s="21">
        <f t="shared" si="193"/>
        <v>0.15185260857670468</v>
      </c>
      <c r="U959" s="21">
        <f t="shared" si="194"/>
        <v>-7.4069679133049737E-3</v>
      </c>
      <c r="V959" s="21">
        <f t="shared" si="195"/>
        <v>0.15925957649000966</v>
      </c>
      <c r="Y959" s="36"/>
      <c r="Z959" s="36"/>
    </row>
    <row r="960" spans="1:26" x14ac:dyDescent="0.25">
      <c r="A960" s="12">
        <v>1950.04</v>
      </c>
      <c r="B960" s="13">
        <v>17.84</v>
      </c>
      <c r="C960" s="14">
        <v>1.18</v>
      </c>
      <c r="D960" s="13">
        <v>2.4266700000000001</v>
      </c>
      <c r="E960" s="13">
        <v>23.6</v>
      </c>
      <c r="F960" s="14">
        <f t="shared" si="199"/>
        <v>1950.2916666665947</v>
      </c>
      <c r="G960" s="15">
        <f>G957*9/12+G969*3/12</f>
        <v>2.3824999999999998</v>
      </c>
      <c r="H960" s="14">
        <f t="shared" si="196"/>
        <v>230.33254237288139</v>
      </c>
      <c r="I960" s="14">
        <f t="shared" si="197"/>
        <v>15.235000000000001</v>
      </c>
      <c r="J960" s="16">
        <f t="shared" si="200"/>
        <v>15489.228780812487</v>
      </c>
      <c r="K960" s="14">
        <f t="shared" si="201"/>
        <v>31.330777500000003</v>
      </c>
      <c r="L960" s="16">
        <f t="shared" si="198"/>
        <v>2106.9084532250135</v>
      </c>
      <c r="M960" s="35">
        <f t="shared" si="190"/>
        <v>11.178021600956091</v>
      </c>
      <c r="N960" s="17"/>
      <c r="O960" s="18">
        <f t="shared" si="191"/>
        <v>14.394940886127348</v>
      </c>
      <c r="P960" s="18"/>
      <c r="Q960" s="37">
        <f t="shared" si="192"/>
        <v>0.1192426612330587</v>
      </c>
      <c r="R960" s="15">
        <f t="shared" si="202"/>
        <v>1.0001488183012737</v>
      </c>
      <c r="S960" s="15">
        <f t="shared" si="203"/>
        <v>11.52664927767036</v>
      </c>
      <c r="T960" s="21">
        <f t="shared" si="193"/>
        <v>0.14943401132308831</v>
      </c>
      <c r="U960" s="21">
        <f t="shared" si="194"/>
        <v>-7.6456528318231687E-3</v>
      </c>
      <c r="V960" s="21">
        <f t="shared" si="195"/>
        <v>0.15707966415491148</v>
      </c>
      <c r="Y960" s="36"/>
      <c r="Z960" s="36"/>
    </row>
    <row r="961" spans="1:26" x14ac:dyDescent="0.25">
      <c r="A961" s="12">
        <v>1950.05</v>
      </c>
      <c r="B961" s="13">
        <v>18.440000000000001</v>
      </c>
      <c r="C961" s="14">
        <v>1.19</v>
      </c>
      <c r="D961" s="13">
        <v>2.48333</v>
      </c>
      <c r="E961" s="13">
        <v>23.7</v>
      </c>
      <c r="F961" s="14">
        <f t="shared" si="199"/>
        <v>1950.3749999999279</v>
      </c>
      <c r="G961" s="15">
        <f>G957*8/12+G969*4/12</f>
        <v>2.4033333333333333</v>
      </c>
      <c r="H961" s="14">
        <f t="shared" si="196"/>
        <v>237.07459915611821</v>
      </c>
      <c r="I961" s="14">
        <f t="shared" si="197"/>
        <v>15.299282700421942</v>
      </c>
      <c r="J961" s="16">
        <f t="shared" si="200"/>
        <v>16028.34973835042</v>
      </c>
      <c r="K961" s="14">
        <f t="shared" si="201"/>
        <v>31.927031687763719</v>
      </c>
      <c r="L961" s="16">
        <f t="shared" si="198"/>
        <v>2158.5510713523722</v>
      </c>
      <c r="M961" s="35">
        <f t="shared" ref="M961:M1024" si="204">H961/AVERAGE(K841:K960)</f>
        <v>11.461543104586227</v>
      </c>
      <c r="N961" s="17"/>
      <c r="O961" s="18">
        <f t="shared" ref="O961:O1024" si="205">J961/AVERAGE(L841:L960)</f>
        <v>14.750478376961707</v>
      </c>
      <c r="P961" s="18"/>
      <c r="Q961" s="37">
        <f t="shared" ref="Q961:Q1024" si="206">1/M961-(G961/100-(((E961/E841)^(1/10))-1))</f>
        <v>0.11726693985923528</v>
      </c>
      <c r="R961" s="15">
        <f t="shared" si="202"/>
        <v>1.000168012398905</v>
      </c>
      <c r="S961" s="15">
        <f t="shared" si="203"/>
        <v>11.479721765199649</v>
      </c>
      <c r="T961" s="21">
        <f t="shared" si="193"/>
        <v>0.14479118256957735</v>
      </c>
      <c r="U961" s="21">
        <f t="shared" si="194"/>
        <v>-7.4457879090609191E-3</v>
      </c>
      <c r="V961" s="21">
        <f t="shared" si="195"/>
        <v>0.15223697047863827</v>
      </c>
      <c r="Y961" s="36"/>
      <c r="Z961" s="36"/>
    </row>
    <row r="962" spans="1:26" x14ac:dyDescent="0.25">
      <c r="A962" s="12">
        <v>1950.06</v>
      </c>
      <c r="B962" s="13">
        <v>18.739999999999998</v>
      </c>
      <c r="C962" s="14">
        <v>1.2</v>
      </c>
      <c r="D962" s="13">
        <v>2.54</v>
      </c>
      <c r="E962" s="13">
        <v>23.8</v>
      </c>
      <c r="F962" s="14">
        <f t="shared" si="199"/>
        <v>1950.4583333332612</v>
      </c>
      <c r="G962" s="15">
        <f>G957*7/12+G969*5/12</f>
        <v>2.4241666666666664</v>
      </c>
      <c r="H962" s="14">
        <f t="shared" si="196"/>
        <v>239.919243697479</v>
      </c>
      <c r="I962" s="14">
        <f t="shared" si="197"/>
        <v>15.363025210084034</v>
      </c>
      <c r="J962" s="16">
        <f t="shared" si="200"/>
        <v>16307.229408509469</v>
      </c>
      <c r="K962" s="14">
        <f t="shared" si="201"/>
        <v>32.518403361344539</v>
      </c>
      <c r="L962" s="16">
        <f t="shared" si="198"/>
        <v>2210.2648184425852</v>
      </c>
      <c r="M962" s="35">
        <f t="shared" si="204"/>
        <v>11.554126144044282</v>
      </c>
      <c r="N962" s="17"/>
      <c r="O962" s="18">
        <f t="shared" si="205"/>
        <v>14.858173852604381</v>
      </c>
      <c r="P962" s="18"/>
      <c r="Q962" s="37">
        <f t="shared" si="206"/>
        <v>0.11605312575784087</v>
      </c>
      <c r="R962" s="15">
        <f t="shared" si="202"/>
        <v>1.0001872039880388</v>
      </c>
      <c r="S962" s="15">
        <f t="shared" si="203"/>
        <v>11.433408271797255</v>
      </c>
      <c r="T962" s="21">
        <f t="shared" ref="T962:T1025" si="207">(($J1082/$J962)^(1/10)-1)</f>
        <v>0.14690841328252313</v>
      </c>
      <c r="U962" s="21">
        <f t="shared" ref="U962:U1025" si="208">(($S1082/$S962)^(1/10)-1)</f>
        <v>-5.4263708569988189E-3</v>
      </c>
      <c r="V962" s="21">
        <f t="shared" ref="V962:V1025" si="209">T962-U962</f>
        <v>0.15233478413952195</v>
      </c>
      <c r="Y962" s="36"/>
      <c r="Z962" s="36"/>
    </row>
    <row r="963" spans="1:26" x14ac:dyDescent="0.25">
      <c r="A963" s="12">
        <v>1950.07</v>
      </c>
      <c r="B963" s="13">
        <v>17.38</v>
      </c>
      <c r="C963" s="14">
        <v>1.24333</v>
      </c>
      <c r="D963" s="13">
        <v>2.6</v>
      </c>
      <c r="E963" s="13">
        <v>24.1</v>
      </c>
      <c r="F963" s="14">
        <f t="shared" si="199"/>
        <v>1950.5416666665944</v>
      </c>
      <c r="G963" s="15">
        <f>G957*6/12+G969*6/12</f>
        <v>2.4449999999999998</v>
      </c>
      <c r="H963" s="14">
        <f t="shared" si="196"/>
        <v>219.7380082987552</v>
      </c>
      <c r="I963" s="14">
        <f t="shared" si="197"/>
        <v>15.719612074688797</v>
      </c>
      <c r="J963" s="16">
        <f t="shared" si="200"/>
        <v>15024.555758443299</v>
      </c>
      <c r="K963" s="14">
        <f t="shared" si="201"/>
        <v>32.872199170124482</v>
      </c>
      <c r="L963" s="16">
        <f t="shared" si="198"/>
        <v>2247.6320467176397</v>
      </c>
      <c r="M963" s="35">
        <f t="shared" si="204"/>
        <v>10.539745658930988</v>
      </c>
      <c r="N963" s="17"/>
      <c r="O963" s="18">
        <f t="shared" si="205"/>
        <v>13.550950714985749</v>
      </c>
      <c r="P963" s="18"/>
      <c r="Q963" s="37">
        <f t="shared" si="206"/>
        <v>0.12624655831063292</v>
      </c>
      <c r="R963" s="15">
        <f t="shared" si="202"/>
        <v>1.0002063930726006</v>
      </c>
      <c r="S963" s="15">
        <f t="shared" si="203"/>
        <v>11.293197423396602</v>
      </c>
      <c r="T963" s="21">
        <f t="shared" si="207"/>
        <v>0.15377785684959244</v>
      </c>
      <c r="U963" s="21">
        <f t="shared" si="208"/>
        <v>-1.8347594448793192E-3</v>
      </c>
      <c r="V963" s="21">
        <f t="shared" si="209"/>
        <v>0.15561261629447176</v>
      </c>
      <c r="Y963" s="36"/>
      <c r="Z963" s="36"/>
    </row>
    <row r="964" spans="1:26" x14ac:dyDescent="0.25">
      <c r="A964" s="12">
        <v>1950.08</v>
      </c>
      <c r="B964" s="13">
        <v>18.43</v>
      </c>
      <c r="C964" s="14">
        <v>1.28667</v>
      </c>
      <c r="D964" s="13">
        <v>2.66</v>
      </c>
      <c r="E964" s="13">
        <v>24.3</v>
      </c>
      <c r="F964" s="14">
        <f t="shared" si="199"/>
        <v>1950.6249999999277</v>
      </c>
      <c r="G964" s="15">
        <f>G957*5/12+G969*7/12</f>
        <v>2.4658333333333333</v>
      </c>
      <c r="H964" s="14">
        <f t="shared" si="196"/>
        <v>231.09551440329221</v>
      </c>
      <c r="I964" s="14">
        <f t="shared" si="197"/>
        <v>16.133676913580249</v>
      </c>
      <c r="J964" s="16">
        <f t="shared" si="200"/>
        <v>15893.051818456162</v>
      </c>
      <c r="K964" s="14">
        <f t="shared" si="201"/>
        <v>33.353991769547335</v>
      </c>
      <c r="L964" s="16">
        <f t="shared" si="198"/>
        <v>2293.8425304988277</v>
      </c>
      <c r="M964" s="35">
        <f t="shared" si="204"/>
        <v>11.040611670261535</v>
      </c>
      <c r="N964" s="17"/>
      <c r="O964" s="18">
        <f t="shared" si="205"/>
        <v>14.189059134964522</v>
      </c>
      <c r="P964" s="18"/>
      <c r="Q964" s="37">
        <f t="shared" si="206"/>
        <v>0.12260690914540671</v>
      </c>
      <c r="R964" s="15">
        <f t="shared" si="202"/>
        <v>1.0002255796565089</v>
      </c>
      <c r="S964" s="15">
        <f t="shared" si="203"/>
        <v>11.202560950321255</v>
      </c>
      <c r="T964" s="21">
        <f t="shared" si="207"/>
        <v>0.14901137983465329</v>
      </c>
      <c r="U964" s="21">
        <f t="shared" si="208"/>
        <v>1.1297201520665823E-4</v>
      </c>
      <c r="V964" s="21">
        <f t="shared" si="209"/>
        <v>0.14889840781944663</v>
      </c>
      <c r="Y964" s="36"/>
      <c r="Z964" s="36"/>
    </row>
    <row r="965" spans="1:26" x14ac:dyDescent="0.25">
      <c r="A965" s="12">
        <v>1950.09</v>
      </c>
      <c r="B965" s="13">
        <v>19.079999999999998</v>
      </c>
      <c r="C965" s="14">
        <v>1.33</v>
      </c>
      <c r="D965" s="13">
        <v>2.72</v>
      </c>
      <c r="E965" s="13">
        <v>24.4</v>
      </c>
      <c r="F965" s="14">
        <f t="shared" si="199"/>
        <v>1950.708333333261</v>
      </c>
      <c r="G965" s="15">
        <f>G957*4/12+G969*8/12</f>
        <v>2.4866666666666664</v>
      </c>
      <c r="H965" s="14">
        <f t="shared" si="196"/>
        <v>238.2654098360656</v>
      </c>
      <c r="I965" s="14">
        <f t="shared" si="197"/>
        <v>16.608647540983611</v>
      </c>
      <c r="J965" s="16">
        <f t="shared" si="200"/>
        <v>16481.329619220145</v>
      </c>
      <c r="K965" s="14">
        <f t="shared" si="201"/>
        <v>33.966557377049192</v>
      </c>
      <c r="L965" s="16">
        <f t="shared" si="198"/>
        <v>2349.5396522158703</v>
      </c>
      <c r="M965" s="35">
        <f t="shared" si="204"/>
        <v>11.337391102277296</v>
      </c>
      <c r="N965" s="17"/>
      <c r="O965" s="18">
        <f t="shared" si="205"/>
        <v>14.563472220744725</v>
      </c>
      <c r="P965" s="18"/>
      <c r="Q965" s="37">
        <f t="shared" si="206"/>
        <v>0.12046164663752623</v>
      </c>
      <c r="R965" s="15">
        <f t="shared" si="202"/>
        <v>1.0002447637436755</v>
      </c>
      <c r="S965" s="15">
        <f t="shared" si="203"/>
        <v>11.159165528286497</v>
      </c>
      <c r="T965" s="21">
        <f t="shared" si="207"/>
        <v>0.14168909659928719</v>
      </c>
      <c r="U965" s="21">
        <f t="shared" si="208"/>
        <v>8.1758878529791801E-4</v>
      </c>
      <c r="V965" s="21">
        <f t="shared" si="209"/>
        <v>0.14087150781398927</v>
      </c>
      <c r="Y965" s="36"/>
      <c r="Z965" s="36"/>
    </row>
    <row r="966" spans="1:26" x14ac:dyDescent="0.25">
      <c r="A966" s="12">
        <v>1950.1</v>
      </c>
      <c r="B966" s="13">
        <v>19.87</v>
      </c>
      <c r="C966" s="14">
        <v>1.3766700000000001</v>
      </c>
      <c r="D966" s="13">
        <v>2.76</v>
      </c>
      <c r="E966" s="13">
        <v>24.6</v>
      </c>
      <c r="F966" s="14">
        <f t="shared" si="199"/>
        <v>1950.7916666665942</v>
      </c>
      <c r="G966" s="15">
        <f>G957*3/12+G969*9/12</f>
        <v>2.5074999999999998</v>
      </c>
      <c r="H966" s="14">
        <f t="shared" si="196"/>
        <v>246.11337398373988</v>
      </c>
      <c r="I966" s="14">
        <f t="shared" si="197"/>
        <v>17.051680853658539</v>
      </c>
      <c r="J966" s="16">
        <f t="shared" si="200"/>
        <v>17122.481917079869</v>
      </c>
      <c r="K966" s="14">
        <f t="shared" si="201"/>
        <v>34.185853658536587</v>
      </c>
      <c r="L966" s="16">
        <f t="shared" si="198"/>
        <v>2378.3618566250848</v>
      </c>
      <c r="M966" s="35">
        <f t="shared" si="204"/>
        <v>11.662444039105258</v>
      </c>
      <c r="N966" s="17"/>
      <c r="O966" s="18">
        <f t="shared" si="205"/>
        <v>14.972212563986426</v>
      </c>
      <c r="P966" s="18"/>
      <c r="Q966" s="37">
        <f t="shared" si="206"/>
        <v>0.11865823581629902</v>
      </c>
      <c r="R966" s="15">
        <f t="shared" si="202"/>
        <v>1.000263945338006</v>
      </c>
      <c r="S966" s="15">
        <f t="shared" si="203"/>
        <v>11.071149758251497</v>
      </c>
      <c r="T966" s="21">
        <f t="shared" si="207"/>
        <v>0.1346575411576274</v>
      </c>
      <c r="U966" s="21">
        <f t="shared" si="208"/>
        <v>5.1208143666170436E-4</v>
      </c>
      <c r="V966" s="21">
        <f t="shared" si="209"/>
        <v>0.1341454597209657</v>
      </c>
      <c r="Y966" s="36"/>
      <c r="Z966" s="36"/>
    </row>
    <row r="967" spans="1:26" x14ac:dyDescent="0.25">
      <c r="A967" s="12">
        <v>1950.11</v>
      </c>
      <c r="B967" s="13">
        <v>19.829999999999998</v>
      </c>
      <c r="C967" s="14">
        <v>1.42333</v>
      </c>
      <c r="D967" s="13">
        <v>2.8</v>
      </c>
      <c r="E967" s="13">
        <v>24.7</v>
      </c>
      <c r="F967" s="14">
        <f t="shared" si="199"/>
        <v>1950.8749999999275</v>
      </c>
      <c r="G967" s="15">
        <f>G957*2/12+G969*10/12</f>
        <v>2.5283333333333333</v>
      </c>
      <c r="H967" s="14">
        <f t="shared" si="196"/>
        <v>244.62352226720648</v>
      </c>
      <c r="I967" s="14">
        <f t="shared" si="197"/>
        <v>17.558244979757088</v>
      </c>
      <c r="J967" s="16">
        <f t="shared" si="200"/>
        <v>17120.626817857559</v>
      </c>
      <c r="K967" s="14">
        <f t="shared" si="201"/>
        <v>34.540890688259111</v>
      </c>
      <c r="L967" s="16">
        <f t="shared" si="198"/>
        <v>2417.4359601614306</v>
      </c>
      <c r="M967" s="35">
        <f t="shared" si="204"/>
        <v>11.542173388716293</v>
      </c>
      <c r="N967" s="17"/>
      <c r="O967" s="18">
        <f t="shared" si="205"/>
        <v>14.812579571593139</v>
      </c>
      <c r="P967" s="18"/>
      <c r="Q967" s="37">
        <f t="shared" si="206"/>
        <v>0.11977266934561016</v>
      </c>
      <c r="R967" s="15">
        <f t="shared" si="202"/>
        <v>1.0002831244433987</v>
      </c>
      <c r="S967" s="15">
        <f t="shared" si="203"/>
        <v>11.029237637278024</v>
      </c>
      <c r="T967" s="21">
        <f t="shared" si="207"/>
        <v>0.13862491592141013</v>
      </c>
      <c r="U967" s="21">
        <f t="shared" si="208"/>
        <v>8.8773309805034728E-4</v>
      </c>
      <c r="V967" s="21">
        <f t="shared" si="209"/>
        <v>0.13773718282335978</v>
      </c>
      <c r="Y967" s="36"/>
      <c r="Z967" s="36"/>
    </row>
    <row r="968" spans="1:26" x14ac:dyDescent="0.25">
      <c r="A968" s="12">
        <v>1950.12</v>
      </c>
      <c r="B968" s="13">
        <v>19.75</v>
      </c>
      <c r="C968" s="14">
        <v>1.47</v>
      </c>
      <c r="D968" s="13">
        <v>2.84</v>
      </c>
      <c r="E968" s="13">
        <v>25</v>
      </c>
      <c r="F968" s="14">
        <f t="shared" si="199"/>
        <v>1950.9583333332607</v>
      </c>
      <c r="G968" s="15">
        <f>G957*1/12+G969*11/12</f>
        <v>2.5491666666666668</v>
      </c>
      <c r="H968" s="14">
        <f t="shared" si="196"/>
        <v>240.71300000000002</v>
      </c>
      <c r="I968" s="14">
        <f t="shared" si="197"/>
        <v>17.916360000000001</v>
      </c>
      <c r="J968" s="16">
        <f t="shared" si="200"/>
        <v>16951.432201745833</v>
      </c>
      <c r="K968" s="14">
        <f t="shared" si="201"/>
        <v>34.61392</v>
      </c>
      <c r="L968" s="16">
        <f t="shared" si="198"/>
        <v>2437.5730355928181</v>
      </c>
      <c r="M968" s="35">
        <f t="shared" si="204"/>
        <v>11.306665788890761</v>
      </c>
      <c r="N968" s="17"/>
      <c r="O968" s="18">
        <f t="shared" si="205"/>
        <v>14.508560511396032</v>
      </c>
      <c r="P968" s="18"/>
      <c r="Q968" s="37">
        <f t="shared" si="206"/>
        <v>0.12189353128627989</v>
      </c>
      <c r="R968" s="15">
        <f t="shared" si="202"/>
        <v>1.000302301063746</v>
      </c>
      <c r="S968" s="15">
        <f t="shared" si="203"/>
        <v>10.899971960636648</v>
      </c>
      <c r="T968" s="21">
        <f t="shared" si="207"/>
        <v>0.14278648858235132</v>
      </c>
      <c r="U968" s="21">
        <f t="shared" si="208"/>
        <v>3.1342773028293358E-3</v>
      </c>
      <c r="V968" s="21">
        <f t="shared" si="209"/>
        <v>0.13965221127952199</v>
      </c>
      <c r="Y968" s="36"/>
      <c r="Z968" s="36"/>
    </row>
    <row r="969" spans="1:26" x14ac:dyDescent="0.25">
      <c r="A969" s="12">
        <v>1951.01</v>
      </c>
      <c r="B969" s="13">
        <v>21.21</v>
      </c>
      <c r="C969" s="14">
        <v>1.4866699999999999</v>
      </c>
      <c r="D969" s="13">
        <v>2.8366699999999998</v>
      </c>
      <c r="E969" s="13">
        <v>25.4</v>
      </c>
      <c r="F969" s="14">
        <f t="shared" si="199"/>
        <v>1951.041666666594</v>
      </c>
      <c r="G969" s="15">
        <v>2.57</v>
      </c>
      <c r="H969" s="14">
        <f t="shared" si="196"/>
        <v>254.43649606299218</v>
      </c>
      <c r="I969" s="14">
        <f t="shared" si="197"/>
        <v>17.834186968503939</v>
      </c>
      <c r="J969" s="16">
        <f t="shared" si="200"/>
        <v>18022.524459698492</v>
      </c>
      <c r="K969" s="14">
        <f t="shared" si="201"/>
        <v>34.028872007874021</v>
      </c>
      <c r="L969" s="16">
        <f t="shared" si="198"/>
        <v>2410.3703186748194</v>
      </c>
      <c r="M969" s="35">
        <f t="shared" si="204"/>
        <v>11.895759839437064</v>
      </c>
      <c r="N969" s="17"/>
      <c r="O969" s="18">
        <f t="shared" si="205"/>
        <v>15.257997535425217</v>
      </c>
      <c r="P969" s="18"/>
      <c r="Q969" s="37">
        <f t="shared" si="206"/>
        <v>0.11898759156334363</v>
      </c>
      <c r="R969" s="15">
        <f t="shared" si="202"/>
        <v>1.001340335826904</v>
      </c>
      <c r="S969" s="15">
        <f t="shared" si="203"/>
        <v>10.731562041097588</v>
      </c>
      <c r="T969" s="21">
        <f t="shared" si="207"/>
        <v>0.14182390694439451</v>
      </c>
      <c r="U969" s="21">
        <f t="shared" si="208"/>
        <v>5.0185249852834346E-3</v>
      </c>
      <c r="V969" s="21">
        <f t="shared" si="209"/>
        <v>0.13680538195911107</v>
      </c>
      <c r="Y969" s="36"/>
      <c r="Z969" s="36"/>
    </row>
    <row r="970" spans="1:26" x14ac:dyDescent="0.25">
      <c r="A970" s="12">
        <v>1951.02</v>
      </c>
      <c r="B970" s="13">
        <v>22</v>
      </c>
      <c r="C970" s="14">
        <v>1.5033300000000001</v>
      </c>
      <c r="D970" s="13">
        <v>2.8333300000000001</v>
      </c>
      <c r="E970" s="13">
        <v>25.7</v>
      </c>
      <c r="F970" s="14">
        <f t="shared" si="199"/>
        <v>1951.1249999999272</v>
      </c>
      <c r="G970" s="15">
        <f>G969*11/12+G981*1/12</f>
        <v>2.5791666666666666</v>
      </c>
      <c r="H970" s="14">
        <f t="shared" ref="H970:H1033" si="210">B970*$E$1839/E970</f>
        <v>260.8326848249028</v>
      </c>
      <c r="I970" s="14">
        <f t="shared" ref="I970:I1033" si="211">C970*$E$1839/E970</f>
        <v>17.823527276264596</v>
      </c>
      <c r="J970" s="16">
        <f t="shared" si="200"/>
        <v>18580.794271483264</v>
      </c>
      <c r="K970" s="14">
        <f t="shared" si="201"/>
        <v>33.592048677042804</v>
      </c>
      <c r="L970" s="16">
        <f t="shared" ref="L970:L1033" si="212">K970*(J970/H970)</f>
        <v>2392.9782651464393</v>
      </c>
      <c r="M970" s="35">
        <f t="shared" si="204"/>
        <v>12.141507370682696</v>
      </c>
      <c r="N970" s="17"/>
      <c r="O970" s="18">
        <f t="shared" si="205"/>
        <v>15.565638866147722</v>
      </c>
      <c r="P970" s="18"/>
      <c r="Q970" s="37">
        <f t="shared" si="206"/>
        <v>0.11844055145727519</v>
      </c>
      <c r="R970" s="15">
        <f t="shared" si="202"/>
        <v>1.0013483256412163</v>
      </c>
      <c r="S970" s="15">
        <f t="shared" si="203"/>
        <v>10.620506880535789</v>
      </c>
      <c r="T970" s="21">
        <f t="shared" si="207"/>
        <v>0.14322931989244703</v>
      </c>
      <c r="U970" s="21">
        <f t="shared" si="208"/>
        <v>6.8820370813205134E-3</v>
      </c>
      <c r="V970" s="21">
        <f t="shared" si="209"/>
        <v>0.13634728281112651</v>
      </c>
      <c r="Y970" s="36"/>
      <c r="Z970" s="36"/>
    </row>
    <row r="971" spans="1:26" x14ac:dyDescent="0.25">
      <c r="A971" s="12">
        <v>1951.03</v>
      </c>
      <c r="B971" s="13">
        <v>21.63</v>
      </c>
      <c r="C971" s="14">
        <v>1.52</v>
      </c>
      <c r="D971" s="13">
        <v>2.83</v>
      </c>
      <c r="E971" s="13">
        <v>25.8</v>
      </c>
      <c r="F971" s="14">
        <f t="shared" ref="F971:F1034" si="213">F970+1/12</f>
        <v>1951.2083333332605</v>
      </c>
      <c r="G971" s="15">
        <f>G969*10/12+G981*2/12</f>
        <v>2.5883333333333334</v>
      </c>
      <c r="H971" s="14">
        <f t="shared" si="210"/>
        <v>255.45197674418608</v>
      </c>
      <c r="I971" s="14">
        <f t="shared" si="211"/>
        <v>17.951317829457366</v>
      </c>
      <c r="J971" s="16">
        <f t="shared" ref="J971:J1034" si="214">J970*((H971+(I971/12))/H970)</f>
        <v>18304.057412475107</v>
      </c>
      <c r="K971" s="14">
        <f t="shared" ref="K971:K1034" si="215">D971*$E$1839/E971</f>
        <v>33.422519379844964</v>
      </c>
      <c r="L971" s="16">
        <f t="shared" si="212"/>
        <v>2394.8443124042788</v>
      </c>
      <c r="M971" s="35">
        <f t="shared" si="204"/>
        <v>11.841626487283099</v>
      </c>
      <c r="N971" s="17"/>
      <c r="O971" s="18">
        <f t="shared" si="205"/>
        <v>15.177316546374948</v>
      </c>
      <c r="P971" s="18"/>
      <c r="Q971" s="37">
        <f t="shared" si="206"/>
        <v>0.120096636801555</v>
      </c>
      <c r="R971" s="15">
        <f t="shared" ref="R971:R1034" si="216">((G971/G972+G971/1200+((1+G972/1200)^(-119))*(1-G971/G972)))</f>
        <v>1.0013563152444647</v>
      </c>
      <c r="S971" s="15">
        <f t="shared" ref="S971:S1034" si="217">S970*R970*E970/E971</f>
        <v>10.59360652343946</v>
      </c>
      <c r="T971" s="21">
        <f t="shared" si="207"/>
        <v>0.14877683835003519</v>
      </c>
      <c r="U971" s="21">
        <f t="shared" si="208"/>
        <v>7.7861420702105555E-3</v>
      </c>
      <c r="V971" s="21">
        <f t="shared" si="209"/>
        <v>0.14099069627982463</v>
      </c>
      <c r="Y971" s="36"/>
      <c r="Z971" s="36"/>
    </row>
    <row r="972" spans="1:26" x14ac:dyDescent="0.25">
      <c r="A972" s="12">
        <v>1951.04</v>
      </c>
      <c r="B972" s="13">
        <v>21.92</v>
      </c>
      <c r="C972" s="14">
        <v>1.5333300000000001</v>
      </c>
      <c r="D972" s="13">
        <v>2.7933300000000001</v>
      </c>
      <c r="E972" s="13">
        <v>25.8</v>
      </c>
      <c r="F972" s="14">
        <f t="shared" si="213"/>
        <v>1951.2916666665938</v>
      </c>
      <c r="G972" s="15">
        <f>G969*9/12+G981*3/12</f>
        <v>2.5975000000000001</v>
      </c>
      <c r="H972" s="14">
        <f t="shared" si="210"/>
        <v>258.87689922480627</v>
      </c>
      <c r="I972" s="14">
        <f t="shared" si="211"/>
        <v>18.108746162790702</v>
      </c>
      <c r="J972" s="16">
        <f t="shared" si="214"/>
        <v>18657.595246300367</v>
      </c>
      <c r="K972" s="14">
        <f t="shared" si="215"/>
        <v>32.989443837209308</v>
      </c>
      <c r="L972" s="16">
        <f t="shared" si="212"/>
        <v>2377.592177433768</v>
      </c>
      <c r="M972" s="35">
        <f t="shared" si="204"/>
        <v>11.951097197083959</v>
      </c>
      <c r="N972" s="17"/>
      <c r="O972" s="18">
        <f t="shared" si="205"/>
        <v>15.314143757332674</v>
      </c>
      <c r="P972" s="18"/>
      <c r="Q972" s="37">
        <f t="shared" si="206"/>
        <v>0.11848676067127077</v>
      </c>
      <c r="R972" s="15">
        <f t="shared" si="216"/>
        <v>1.0013643046367939</v>
      </c>
      <c r="S972" s="15">
        <f t="shared" si="217"/>
        <v>10.607974793461059</v>
      </c>
      <c r="T972" s="21">
        <f t="shared" si="207"/>
        <v>0.14988497490877584</v>
      </c>
      <c r="U972" s="21">
        <f t="shared" si="208"/>
        <v>7.6307053128938929E-3</v>
      </c>
      <c r="V972" s="21">
        <f t="shared" si="209"/>
        <v>0.14225426959588194</v>
      </c>
      <c r="Y972" s="36"/>
      <c r="Z972" s="36"/>
    </row>
    <row r="973" spans="1:26" x14ac:dyDescent="0.25">
      <c r="A973" s="12">
        <v>1951.05</v>
      </c>
      <c r="B973" s="13">
        <v>21.93</v>
      </c>
      <c r="C973" s="14">
        <v>1.54667</v>
      </c>
      <c r="D973" s="13">
        <v>2.7566700000000002</v>
      </c>
      <c r="E973" s="13">
        <v>25.9</v>
      </c>
      <c r="F973" s="14">
        <f t="shared" si="213"/>
        <v>1951.374999999927</v>
      </c>
      <c r="G973" s="15">
        <f>G969*8/12+G981*4/12</f>
        <v>2.6066666666666665</v>
      </c>
      <c r="H973" s="14">
        <f t="shared" si="210"/>
        <v>257.99501930501935</v>
      </c>
      <c r="I973" s="14">
        <f t="shared" si="211"/>
        <v>18.195766370656376</v>
      </c>
      <c r="J973" s="16">
        <f t="shared" si="214"/>
        <v>18703.319726859343</v>
      </c>
      <c r="K973" s="14">
        <f t="shared" si="215"/>
        <v>32.430785675675679</v>
      </c>
      <c r="L973" s="16">
        <f t="shared" si="212"/>
        <v>2351.0661373206262</v>
      </c>
      <c r="M973" s="35">
        <f t="shared" si="204"/>
        <v>11.863875406269178</v>
      </c>
      <c r="N973" s="17"/>
      <c r="O973" s="18">
        <f t="shared" si="205"/>
        <v>15.200667239383641</v>
      </c>
      <c r="P973" s="18"/>
      <c r="Q973" s="37">
        <f t="shared" si="206"/>
        <v>0.11868144406708797</v>
      </c>
      <c r="R973" s="15">
        <f t="shared" si="216"/>
        <v>1.0013722938183494</v>
      </c>
      <c r="S973" s="15">
        <f t="shared" si="217"/>
        <v>10.581433992609897</v>
      </c>
      <c r="T973" s="21">
        <f t="shared" si="207"/>
        <v>0.15104771605364542</v>
      </c>
      <c r="U973" s="21">
        <f t="shared" si="208"/>
        <v>8.781651377185451E-3</v>
      </c>
      <c r="V973" s="21">
        <f t="shared" si="209"/>
        <v>0.14226606467645997</v>
      </c>
      <c r="Y973" s="36"/>
      <c r="Z973" s="36"/>
    </row>
    <row r="974" spans="1:26" x14ac:dyDescent="0.25">
      <c r="A974" s="12">
        <v>1951.06</v>
      </c>
      <c r="B974" s="13">
        <v>21.55</v>
      </c>
      <c r="C974" s="14">
        <v>1.56</v>
      </c>
      <c r="D974" s="13">
        <v>2.72</v>
      </c>
      <c r="E974" s="13">
        <v>25.9</v>
      </c>
      <c r="F974" s="14">
        <f t="shared" si="213"/>
        <v>1951.4583333332603</v>
      </c>
      <c r="G974" s="15">
        <f>G969*7/12+G981*5/12</f>
        <v>2.6158333333333332</v>
      </c>
      <c r="H974" s="14">
        <f t="shared" si="210"/>
        <v>253.52451737451742</v>
      </c>
      <c r="I974" s="14">
        <f t="shared" si="211"/>
        <v>18.352586872586876</v>
      </c>
      <c r="J974" s="16">
        <f t="shared" si="214"/>
        <v>18490.103587702259</v>
      </c>
      <c r="K974" s="14">
        <f t="shared" si="215"/>
        <v>31.99938223938225</v>
      </c>
      <c r="L974" s="16">
        <f t="shared" si="212"/>
        <v>2333.7856964524431</v>
      </c>
      <c r="M974" s="35">
        <f t="shared" si="204"/>
        <v>11.61566485702518</v>
      </c>
      <c r="N974" s="17"/>
      <c r="O974" s="18">
        <f t="shared" si="205"/>
        <v>14.88442918742812</v>
      </c>
      <c r="P974" s="18"/>
      <c r="Q974" s="37">
        <f t="shared" si="206"/>
        <v>0.11820658882878607</v>
      </c>
      <c r="R974" s="15">
        <f t="shared" si="216"/>
        <v>1.0013802827892759</v>
      </c>
      <c r="S974" s="15">
        <f t="shared" si="217"/>
        <v>10.595954829067228</v>
      </c>
      <c r="T974" s="21">
        <f t="shared" si="207"/>
        <v>0.15111731230023073</v>
      </c>
      <c r="U974" s="21">
        <f t="shared" si="208"/>
        <v>7.5401267013051054E-3</v>
      </c>
      <c r="V974" s="21">
        <f t="shared" si="209"/>
        <v>0.14357718559892563</v>
      </c>
      <c r="Y974" s="36"/>
      <c r="Z974" s="36"/>
    </row>
    <row r="975" spans="1:26" x14ac:dyDescent="0.25">
      <c r="A975" s="12">
        <v>1951.07</v>
      </c>
      <c r="B975" s="13">
        <v>21.93</v>
      </c>
      <c r="C975" s="14">
        <v>1.54667</v>
      </c>
      <c r="D975" s="13">
        <v>2.65</v>
      </c>
      <c r="E975" s="13">
        <v>25.9</v>
      </c>
      <c r="F975" s="14">
        <f t="shared" si="213"/>
        <v>1951.5416666665935</v>
      </c>
      <c r="G975" s="15">
        <f>G969*6/12+G981*6/12</f>
        <v>2.625</v>
      </c>
      <c r="H975" s="14">
        <f t="shared" si="210"/>
        <v>257.99501930501935</v>
      </c>
      <c r="I975" s="14">
        <f t="shared" si="211"/>
        <v>18.195766370656376</v>
      </c>
      <c r="J975" s="16">
        <f t="shared" si="214"/>
        <v>18926.735300292799</v>
      </c>
      <c r="K975" s="14">
        <f t="shared" si="215"/>
        <v>31.175868725868728</v>
      </c>
      <c r="L975" s="16">
        <f t="shared" si="212"/>
        <v>2287.0883969802057</v>
      </c>
      <c r="M975" s="35">
        <f t="shared" si="204"/>
        <v>11.778190092457809</v>
      </c>
      <c r="N975" s="17"/>
      <c r="O975" s="18">
        <f t="shared" si="205"/>
        <v>15.093562700583249</v>
      </c>
      <c r="P975" s="18"/>
      <c r="Q975" s="37">
        <f t="shared" si="206"/>
        <v>0.11692697213559157</v>
      </c>
      <c r="R975" s="15">
        <f t="shared" si="216"/>
        <v>1.0013882715497184</v>
      </c>
      <c r="S975" s="15">
        <f t="shared" si="217"/>
        <v>10.610580243153734</v>
      </c>
      <c r="T975" s="21">
        <f t="shared" si="207"/>
        <v>0.14763473071608324</v>
      </c>
      <c r="U975" s="21">
        <f t="shared" si="208"/>
        <v>6.7226196291811924E-3</v>
      </c>
      <c r="V975" s="21">
        <f t="shared" si="209"/>
        <v>0.14091211108690205</v>
      </c>
      <c r="Y975" s="36"/>
      <c r="Z975" s="36"/>
    </row>
    <row r="976" spans="1:26" x14ac:dyDescent="0.25">
      <c r="A976" s="12">
        <v>1951.08</v>
      </c>
      <c r="B976" s="13">
        <v>22.89</v>
      </c>
      <c r="C976" s="14">
        <v>1.5333300000000001</v>
      </c>
      <c r="D976" s="13">
        <v>2.58</v>
      </c>
      <c r="E976" s="13">
        <v>25.9</v>
      </c>
      <c r="F976" s="14">
        <f t="shared" si="213"/>
        <v>1951.6249999999268</v>
      </c>
      <c r="G976" s="15">
        <f>G969*5/12+G981*7/12</f>
        <v>2.6341666666666668</v>
      </c>
      <c r="H976" s="14">
        <f t="shared" si="210"/>
        <v>269.28891891891897</v>
      </c>
      <c r="I976" s="14">
        <f t="shared" si="211"/>
        <v>18.038828223938228</v>
      </c>
      <c r="J976" s="16">
        <f t="shared" si="214"/>
        <v>19865.544092272474</v>
      </c>
      <c r="K976" s="14">
        <f t="shared" si="215"/>
        <v>30.352355212355217</v>
      </c>
      <c r="L976" s="16">
        <f t="shared" si="212"/>
        <v>2239.1045765864128</v>
      </c>
      <c r="M976" s="35">
        <f t="shared" si="204"/>
        <v>12.256989084145143</v>
      </c>
      <c r="N976" s="17"/>
      <c r="O976" s="18">
        <f t="shared" si="205"/>
        <v>15.703908734990359</v>
      </c>
      <c r="P976" s="18"/>
      <c r="Q976" s="37">
        <f t="shared" si="206"/>
        <v>0.11208956621321098</v>
      </c>
      <c r="R976" s="15">
        <f t="shared" si="216"/>
        <v>1.0013962600998219</v>
      </c>
      <c r="S976" s="15">
        <f t="shared" si="217"/>
        <v>10.62531060983131</v>
      </c>
      <c r="T976" s="21">
        <f t="shared" si="207"/>
        <v>0.14678659041690234</v>
      </c>
      <c r="U976" s="21">
        <f t="shared" si="208"/>
        <v>6.2601561553314866E-3</v>
      </c>
      <c r="V976" s="21">
        <f t="shared" si="209"/>
        <v>0.14052643426157085</v>
      </c>
      <c r="Y976" s="36"/>
      <c r="Z976" s="36"/>
    </row>
    <row r="977" spans="1:26" x14ac:dyDescent="0.25">
      <c r="A977" s="12">
        <v>1951.09</v>
      </c>
      <c r="B977" s="13">
        <v>23.48</v>
      </c>
      <c r="C977" s="14">
        <v>1.52</v>
      </c>
      <c r="D977" s="13">
        <v>2.5099999999999998</v>
      </c>
      <c r="E977" s="13">
        <v>26.1</v>
      </c>
      <c r="F977" s="14">
        <f t="shared" si="213"/>
        <v>1951.70833333326</v>
      </c>
      <c r="G977" s="15">
        <f>G969*4/12+G981*8/12</f>
        <v>2.6433333333333335</v>
      </c>
      <c r="H977" s="14">
        <f t="shared" si="210"/>
        <v>274.11325670498087</v>
      </c>
      <c r="I977" s="14">
        <f t="shared" si="211"/>
        <v>17.744980842911879</v>
      </c>
      <c r="J977" s="16">
        <f t="shared" si="214"/>
        <v>20330.525113847099</v>
      </c>
      <c r="K977" s="14">
        <f t="shared" si="215"/>
        <v>29.302567049808427</v>
      </c>
      <c r="L977" s="16">
        <f t="shared" si="212"/>
        <v>2173.3227442826324</v>
      </c>
      <c r="M977" s="35">
        <f t="shared" si="204"/>
        <v>12.44495315715004</v>
      </c>
      <c r="N977" s="17"/>
      <c r="O977" s="18">
        <f t="shared" si="205"/>
        <v>15.939525555027883</v>
      </c>
      <c r="P977" s="18"/>
      <c r="Q977" s="37">
        <f t="shared" si="206"/>
        <v>0.1101696347260776</v>
      </c>
      <c r="R977" s="15">
        <f t="shared" si="216"/>
        <v>1.0014042484397307</v>
      </c>
      <c r="S977" s="15">
        <f t="shared" si="217"/>
        <v>10.558612618907141</v>
      </c>
      <c r="T977" s="21">
        <f t="shared" si="207"/>
        <v>0.14313427035559556</v>
      </c>
      <c r="U977" s="21">
        <f t="shared" si="208"/>
        <v>7.3878298918934604E-3</v>
      </c>
      <c r="V977" s="21">
        <f t="shared" si="209"/>
        <v>0.1357464404637021</v>
      </c>
      <c r="Y977" s="36"/>
      <c r="Z977" s="36"/>
    </row>
    <row r="978" spans="1:26" x14ac:dyDescent="0.25">
      <c r="A978" s="12">
        <v>1951.1</v>
      </c>
      <c r="B978" s="13">
        <v>23.36</v>
      </c>
      <c r="C978" s="14">
        <v>1.48333</v>
      </c>
      <c r="D978" s="13">
        <v>2.4866700000000002</v>
      </c>
      <c r="E978" s="13">
        <v>26.2</v>
      </c>
      <c r="F978" s="14">
        <f t="shared" si="213"/>
        <v>1951.7916666665933</v>
      </c>
      <c r="G978" s="15">
        <f>G969*3/12+G981*9/12</f>
        <v>2.6525000000000003</v>
      </c>
      <c r="H978" s="14">
        <f t="shared" si="210"/>
        <v>271.67145038167945</v>
      </c>
      <c r="I978" s="14">
        <f t="shared" si="211"/>
        <v>17.250788206106876</v>
      </c>
      <c r="J978" s="16">
        <f t="shared" si="214"/>
        <v>20256.04225305338</v>
      </c>
      <c r="K978" s="14">
        <f t="shared" si="215"/>
        <v>28.919402633587794</v>
      </c>
      <c r="L978" s="16">
        <f t="shared" si="212"/>
        <v>2156.2539635873395</v>
      </c>
      <c r="M978" s="35">
        <f t="shared" si="204"/>
        <v>12.309457904118698</v>
      </c>
      <c r="N978" s="17"/>
      <c r="O978" s="18">
        <f t="shared" si="205"/>
        <v>15.760621840301779</v>
      </c>
      <c r="P978" s="18"/>
      <c r="Q978" s="37">
        <f t="shared" si="206"/>
        <v>0.10997701425032108</v>
      </c>
      <c r="R978" s="15">
        <f t="shared" si="216"/>
        <v>1.0014122365695901</v>
      </c>
      <c r="S978" s="15">
        <f t="shared" si="217"/>
        <v>10.533082894759442</v>
      </c>
      <c r="T978" s="21">
        <f t="shared" si="207"/>
        <v>0.14508335709556119</v>
      </c>
      <c r="U978" s="21">
        <f t="shared" si="208"/>
        <v>8.4589532722063598E-3</v>
      </c>
      <c r="V978" s="21">
        <f t="shared" si="209"/>
        <v>0.13662440382335483</v>
      </c>
      <c r="Y978" s="36"/>
      <c r="Z978" s="36"/>
    </row>
    <row r="979" spans="1:26" x14ac:dyDescent="0.25">
      <c r="A979" s="12">
        <v>1951.11</v>
      </c>
      <c r="B979" s="13">
        <v>22.71</v>
      </c>
      <c r="C979" s="14">
        <v>1.4466699999999999</v>
      </c>
      <c r="D979" s="13">
        <v>2.46333</v>
      </c>
      <c r="E979" s="13">
        <v>26.4</v>
      </c>
      <c r="F979" s="14">
        <f t="shared" si="213"/>
        <v>1951.8749999999266</v>
      </c>
      <c r="G979" s="15">
        <f>G969*2/12+G981*10/12</f>
        <v>2.6616666666666666</v>
      </c>
      <c r="H979" s="14">
        <f t="shared" si="210"/>
        <v>262.11125000000004</v>
      </c>
      <c r="I979" s="14">
        <f t="shared" si="211"/>
        <v>16.69698291666667</v>
      </c>
      <c r="J979" s="16">
        <f t="shared" si="214"/>
        <v>19646.971050718319</v>
      </c>
      <c r="K979" s="14">
        <f t="shared" si="215"/>
        <v>28.430933750000005</v>
      </c>
      <c r="L979" s="16">
        <f t="shared" si="212"/>
        <v>2131.0864464273868</v>
      </c>
      <c r="M979" s="35">
        <f t="shared" si="204"/>
        <v>11.852030617771048</v>
      </c>
      <c r="N979" s="17"/>
      <c r="O979" s="18">
        <f t="shared" si="205"/>
        <v>15.171743623530059</v>
      </c>
      <c r="P979" s="18"/>
      <c r="Q979" s="37">
        <f t="shared" si="206"/>
        <v>0.11313575035964313</v>
      </c>
      <c r="R979" s="15">
        <f t="shared" si="216"/>
        <v>1.0014202244895438</v>
      </c>
      <c r="S979" s="15">
        <f t="shared" si="217"/>
        <v>10.468049326132022</v>
      </c>
      <c r="T979" s="21">
        <f t="shared" si="207"/>
        <v>0.15395418157099638</v>
      </c>
      <c r="U979" s="21">
        <f t="shared" si="208"/>
        <v>9.2477892887670166E-3</v>
      </c>
      <c r="V979" s="21">
        <f t="shared" si="209"/>
        <v>0.14470639228222937</v>
      </c>
      <c r="Y979" s="36"/>
      <c r="Z979" s="36"/>
    </row>
    <row r="980" spans="1:26" x14ac:dyDescent="0.25">
      <c r="A980" s="12">
        <v>1951.12</v>
      </c>
      <c r="B980" s="13">
        <v>23.41</v>
      </c>
      <c r="C980" s="14">
        <v>1.41</v>
      </c>
      <c r="D980" s="13">
        <v>2.44</v>
      </c>
      <c r="E980" s="13">
        <v>26.5</v>
      </c>
      <c r="F980" s="14">
        <f t="shared" si="213"/>
        <v>1951.9583333332598</v>
      </c>
      <c r="G980" s="15">
        <f>G969*1/12+G981*11/12</f>
        <v>2.6708333333333334</v>
      </c>
      <c r="H980" s="14">
        <f t="shared" si="210"/>
        <v>269.1708301886793</v>
      </c>
      <c r="I980" s="14">
        <f t="shared" si="211"/>
        <v>16.212339622641512</v>
      </c>
      <c r="J980" s="16">
        <f t="shared" si="214"/>
        <v>20277.401761086825</v>
      </c>
      <c r="K980" s="14">
        <f t="shared" si="215"/>
        <v>28.055396226415098</v>
      </c>
      <c r="L980" s="16">
        <f t="shared" si="212"/>
        <v>2113.4925372512539</v>
      </c>
      <c r="M980" s="35">
        <f t="shared" si="204"/>
        <v>12.147072568106788</v>
      </c>
      <c r="N980" s="17"/>
      <c r="O980" s="18">
        <f t="shared" si="205"/>
        <v>15.543321334370381</v>
      </c>
      <c r="P980" s="18"/>
      <c r="Q980" s="37">
        <f t="shared" si="206"/>
        <v>0.11071067066355048</v>
      </c>
      <c r="R980" s="15">
        <f t="shared" si="216"/>
        <v>1.0014282121997367</v>
      </c>
      <c r="S980" s="15">
        <f t="shared" si="217"/>
        <v>10.443358131402585</v>
      </c>
      <c r="T980" s="21">
        <f t="shared" si="207"/>
        <v>0.15164884280455149</v>
      </c>
      <c r="U980" s="21">
        <f t="shared" si="208"/>
        <v>8.828135503802681E-3</v>
      </c>
      <c r="V980" s="21">
        <f t="shared" si="209"/>
        <v>0.14282070730074881</v>
      </c>
      <c r="Y980" s="36"/>
      <c r="Z980" s="36"/>
    </row>
    <row r="981" spans="1:26" x14ac:dyDescent="0.25">
      <c r="A981" s="12">
        <v>1952.01</v>
      </c>
      <c r="B981" s="13">
        <v>24.19</v>
      </c>
      <c r="C981" s="14">
        <v>1.41333</v>
      </c>
      <c r="D981" s="13">
        <v>2.4266700000000001</v>
      </c>
      <c r="E981" s="13">
        <v>26.5</v>
      </c>
      <c r="F981" s="14">
        <f t="shared" si="213"/>
        <v>1952.0416666665931</v>
      </c>
      <c r="G981" s="15">
        <v>2.68</v>
      </c>
      <c r="H981" s="14">
        <f t="shared" si="210"/>
        <v>278.13935849056605</v>
      </c>
      <c r="I981" s="14">
        <f t="shared" si="211"/>
        <v>16.250628339622644</v>
      </c>
      <c r="J981" s="16">
        <f t="shared" si="214"/>
        <v>21055.043583366365</v>
      </c>
      <c r="K981" s="14">
        <f t="shared" si="215"/>
        <v>27.902126377358496</v>
      </c>
      <c r="L981" s="16">
        <f t="shared" si="212"/>
        <v>2112.1803477655089</v>
      </c>
      <c r="M981" s="35">
        <f t="shared" si="204"/>
        <v>12.527059748172302</v>
      </c>
      <c r="N981" s="17"/>
      <c r="O981" s="18">
        <f t="shared" si="205"/>
        <v>16.02245008652185</v>
      </c>
      <c r="P981" s="18"/>
      <c r="Q981" s="37">
        <f t="shared" si="206"/>
        <v>0.10676999643852494</v>
      </c>
      <c r="R981" s="15">
        <f t="shared" si="216"/>
        <v>1.0011465057191369</v>
      </c>
      <c r="S981" s="15">
        <f t="shared" si="217"/>
        <v>10.458273462892073</v>
      </c>
      <c r="T981" s="21">
        <f t="shared" si="207"/>
        <v>0.14325882803119727</v>
      </c>
      <c r="U981" s="21">
        <f t="shared" si="208"/>
        <v>8.8609925335680906E-3</v>
      </c>
      <c r="V981" s="21">
        <f t="shared" si="209"/>
        <v>0.13439783549762918</v>
      </c>
      <c r="Y981" s="36"/>
      <c r="Z981" s="36"/>
    </row>
    <row r="982" spans="1:26" x14ac:dyDescent="0.25">
      <c r="A982" s="12">
        <v>1952.02</v>
      </c>
      <c r="B982" s="13">
        <v>23.75</v>
      </c>
      <c r="C982" s="14">
        <v>1.4166700000000001</v>
      </c>
      <c r="D982" s="13">
        <v>2.4133300000000002</v>
      </c>
      <c r="E982" s="13">
        <v>26.3</v>
      </c>
      <c r="F982" s="14">
        <f t="shared" si="213"/>
        <v>1952.1249999999263</v>
      </c>
      <c r="G982" s="15">
        <f>G981*11/12+G993*1/12</f>
        <v>2.6924999999999999</v>
      </c>
      <c r="H982" s="14">
        <f t="shared" si="210"/>
        <v>275.15684410646389</v>
      </c>
      <c r="I982" s="14">
        <f t="shared" si="211"/>
        <v>16.412903003802285</v>
      </c>
      <c r="J982" s="16">
        <f t="shared" si="214"/>
        <v>20932.805922156123</v>
      </c>
      <c r="K982" s="14">
        <f t="shared" si="215"/>
        <v>27.9597585931559</v>
      </c>
      <c r="L982" s="16">
        <f t="shared" si="212"/>
        <v>2127.0639375207179</v>
      </c>
      <c r="M982" s="35">
        <f t="shared" si="204"/>
        <v>12.364119350461099</v>
      </c>
      <c r="N982" s="17"/>
      <c r="O982" s="18">
        <f t="shared" si="205"/>
        <v>15.811036351158721</v>
      </c>
      <c r="P982" s="18"/>
      <c r="Q982" s="37">
        <f t="shared" si="206"/>
        <v>0.10623068016404308</v>
      </c>
      <c r="R982" s="15">
        <f t="shared" si="216"/>
        <v>1.0011575700288213</v>
      </c>
      <c r="S982" s="15">
        <f t="shared" si="217"/>
        <v>10.549885712189498</v>
      </c>
      <c r="T982" s="21">
        <f t="shared" si="207"/>
        <v>0.14571003576095753</v>
      </c>
      <c r="U982" s="21">
        <f t="shared" si="208"/>
        <v>8.3155840013979798E-3</v>
      </c>
      <c r="V982" s="21">
        <f t="shared" si="209"/>
        <v>0.13739445175955955</v>
      </c>
      <c r="Y982" s="36"/>
      <c r="Z982" s="36"/>
    </row>
    <row r="983" spans="1:26" x14ac:dyDescent="0.25">
      <c r="A983" s="12">
        <v>1952.03</v>
      </c>
      <c r="B983" s="13">
        <v>23.81</v>
      </c>
      <c r="C983" s="14">
        <v>1.42</v>
      </c>
      <c r="D983" s="13">
        <v>2.4</v>
      </c>
      <c r="E983" s="13">
        <v>26.3</v>
      </c>
      <c r="F983" s="14">
        <f t="shared" si="213"/>
        <v>1952.2083333332596</v>
      </c>
      <c r="G983" s="15">
        <f>G981*10/12+G993*2/12</f>
        <v>2.7050000000000001</v>
      </c>
      <c r="H983" s="14">
        <f t="shared" si="210"/>
        <v>275.85197718631184</v>
      </c>
      <c r="I983" s="14">
        <f t="shared" si="211"/>
        <v>16.451482889733843</v>
      </c>
      <c r="J983" s="16">
        <f t="shared" si="214"/>
        <v>21089.985587676878</v>
      </c>
      <c r="K983" s="14">
        <f t="shared" si="215"/>
        <v>27.805323193916351</v>
      </c>
      <c r="L983" s="16">
        <f t="shared" si="212"/>
        <v>2125.8280306772158</v>
      </c>
      <c r="M983" s="35">
        <f t="shared" si="204"/>
        <v>12.362339087390374</v>
      </c>
      <c r="N983" s="17"/>
      <c r="O983" s="18">
        <f t="shared" si="205"/>
        <v>15.807510372330906</v>
      </c>
      <c r="P983" s="18"/>
      <c r="Q983" s="37">
        <f t="shared" si="206"/>
        <v>0.10479452379456067</v>
      </c>
      <c r="R983" s="15">
        <f t="shared" si="216"/>
        <v>1.0011686338079795</v>
      </c>
      <c r="S983" s="15">
        <f t="shared" si="217"/>
        <v>10.562097943697419</v>
      </c>
      <c r="T983" s="21">
        <f t="shared" si="207"/>
        <v>0.14524397333257699</v>
      </c>
      <c r="U983" s="21">
        <f t="shared" si="208"/>
        <v>9.4410371053383901E-3</v>
      </c>
      <c r="V983" s="21">
        <f t="shared" si="209"/>
        <v>0.1358029362272386</v>
      </c>
      <c r="Y983" s="36"/>
      <c r="Z983" s="36"/>
    </row>
    <row r="984" spans="1:26" x14ac:dyDescent="0.25">
      <c r="A984" s="12">
        <v>1952.04</v>
      </c>
      <c r="B984" s="13">
        <v>23.74</v>
      </c>
      <c r="C984" s="14">
        <v>1.43</v>
      </c>
      <c r="D984" s="13">
        <v>2.38</v>
      </c>
      <c r="E984" s="13">
        <v>26.4</v>
      </c>
      <c r="F984" s="14">
        <f t="shared" si="213"/>
        <v>1952.2916666665928</v>
      </c>
      <c r="G984" s="15">
        <f>G981*9/12+G993*3/12</f>
        <v>2.7175000000000002</v>
      </c>
      <c r="H984" s="14">
        <f t="shared" si="210"/>
        <v>273.99916666666672</v>
      </c>
      <c r="I984" s="14">
        <f t="shared" si="211"/>
        <v>16.504583333333336</v>
      </c>
      <c r="J984" s="16">
        <f t="shared" si="214"/>
        <v>21053.484265943276</v>
      </c>
      <c r="K984" s="14">
        <f t="shared" si="215"/>
        <v>27.46916666666667</v>
      </c>
      <c r="L984" s="16">
        <f t="shared" si="212"/>
        <v>2110.6694419943133</v>
      </c>
      <c r="M984" s="35">
        <f t="shared" si="204"/>
        <v>12.24272868326689</v>
      </c>
      <c r="N984" s="17"/>
      <c r="O984" s="18">
        <f t="shared" si="205"/>
        <v>15.656398613772161</v>
      </c>
      <c r="P984" s="18"/>
      <c r="Q984" s="37">
        <f t="shared" si="206"/>
        <v>0.10520389396216306</v>
      </c>
      <c r="R984" s="15">
        <f t="shared" si="216"/>
        <v>1.001179697057109</v>
      </c>
      <c r="S984" s="15">
        <f t="shared" si="217"/>
        <v>10.534386467042019</v>
      </c>
      <c r="T984" s="21">
        <f t="shared" si="207"/>
        <v>0.14164576936372142</v>
      </c>
      <c r="U984" s="21">
        <f t="shared" si="208"/>
        <v>1.0445045030661237E-2</v>
      </c>
      <c r="V984" s="21">
        <f t="shared" si="209"/>
        <v>0.13120072433306018</v>
      </c>
      <c r="Y984" s="36"/>
      <c r="Z984" s="36"/>
    </row>
    <row r="985" spans="1:26" x14ac:dyDescent="0.25">
      <c r="A985" s="12">
        <v>1952.05</v>
      </c>
      <c r="B985" s="13">
        <v>23.73</v>
      </c>
      <c r="C985" s="14">
        <v>1.44</v>
      </c>
      <c r="D985" s="13">
        <v>2.36</v>
      </c>
      <c r="E985" s="13">
        <v>26.4</v>
      </c>
      <c r="F985" s="14">
        <f t="shared" si="213"/>
        <v>1952.3749999999261</v>
      </c>
      <c r="G985" s="15">
        <f>G981*8/12+G993*4/12</f>
        <v>2.7300000000000004</v>
      </c>
      <c r="H985" s="14">
        <f t="shared" si="210"/>
        <v>273.88375000000002</v>
      </c>
      <c r="I985" s="14">
        <f t="shared" si="211"/>
        <v>16.62</v>
      </c>
      <c r="J985" s="16">
        <f t="shared" si="214"/>
        <v>21151.036214943011</v>
      </c>
      <c r="K985" s="14">
        <f t="shared" si="215"/>
        <v>27.238333333333337</v>
      </c>
      <c r="L985" s="16">
        <f t="shared" si="212"/>
        <v>2103.51645458346</v>
      </c>
      <c r="M985" s="35">
        <f t="shared" si="204"/>
        <v>12.20047876194584</v>
      </c>
      <c r="N985" s="17"/>
      <c r="O985" s="18">
        <f t="shared" si="205"/>
        <v>15.606497043627142</v>
      </c>
      <c r="P985" s="18"/>
      <c r="Q985" s="37">
        <f t="shared" si="206"/>
        <v>0.10406537969125468</v>
      </c>
      <c r="R985" s="15">
        <f t="shared" si="216"/>
        <v>1.0011907597767067</v>
      </c>
      <c r="S985" s="15">
        <f t="shared" si="217"/>
        <v>10.546813851755637</v>
      </c>
      <c r="T985" s="21">
        <f t="shared" si="207"/>
        <v>0.13264227614081658</v>
      </c>
      <c r="U985" s="21">
        <f t="shared" si="208"/>
        <v>1.0399912592592209E-2</v>
      </c>
      <c r="V985" s="21">
        <f t="shared" si="209"/>
        <v>0.12224236354822438</v>
      </c>
      <c r="Y985" s="36"/>
      <c r="Z985" s="36"/>
    </row>
    <row r="986" spans="1:26" x14ac:dyDescent="0.25">
      <c r="A986" s="12">
        <v>1952.06</v>
      </c>
      <c r="B986" s="13">
        <v>24.38</v>
      </c>
      <c r="C986" s="14">
        <v>1.45</v>
      </c>
      <c r="D986" s="13">
        <v>2.34</v>
      </c>
      <c r="E986" s="13">
        <v>26.5</v>
      </c>
      <c r="F986" s="14">
        <f t="shared" si="213"/>
        <v>1952.4583333332594</v>
      </c>
      <c r="G986" s="15">
        <f>G981*7/12+G993*5/12</f>
        <v>2.7425000000000002</v>
      </c>
      <c r="H986" s="14">
        <f t="shared" si="210"/>
        <v>280.32400000000007</v>
      </c>
      <c r="I986" s="14">
        <f t="shared" si="211"/>
        <v>16.672264150943398</v>
      </c>
      <c r="J986" s="16">
        <f t="shared" si="214"/>
        <v>21755.687882740374</v>
      </c>
      <c r="K986" s="14">
        <f t="shared" si="215"/>
        <v>26.90558490566038</v>
      </c>
      <c r="L986" s="16">
        <f t="shared" si="212"/>
        <v>2088.1177049061721</v>
      </c>
      <c r="M986" s="35">
        <f t="shared" si="204"/>
        <v>12.447881581789376</v>
      </c>
      <c r="N986" s="17"/>
      <c r="O986" s="18">
        <f t="shared" si="205"/>
        <v>15.927302555632711</v>
      </c>
      <c r="P986" s="18"/>
      <c r="Q986" s="37">
        <f t="shared" si="206"/>
        <v>0.10270816211925096</v>
      </c>
      <c r="R986" s="15">
        <f t="shared" si="216"/>
        <v>1.0012018219672691</v>
      </c>
      <c r="S986" s="15">
        <f t="shared" si="217"/>
        <v>10.519525884506256</v>
      </c>
      <c r="T986" s="21">
        <f t="shared" si="207"/>
        <v>0.11585099976510493</v>
      </c>
      <c r="U986" s="21">
        <f t="shared" si="208"/>
        <v>1.0655772250651063E-2</v>
      </c>
      <c r="V986" s="21">
        <f t="shared" si="209"/>
        <v>0.10519522751445387</v>
      </c>
      <c r="Y986" s="36"/>
      <c r="Z986" s="36"/>
    </row>
    <row r="987" spans="1:26" x14ac:dyDescent="0.25">
      <c r="A987" s="12">
        <v>1952.07</v>
      </c>
      <c r="B987" s="13">
        <v>25.08</v>
      </c>
      <c r="C987" s="14">
        <v>1.45</v>
      </c>
      <c r="D987" s="13">
        <v>2.34667</v>
      </c>
      <c r="E987" s="13">
        <v>26.7</v>
      </c>
      <c r="F987" s="14">
        <f t="shared" si="213"/>
        <v>1952.5416666665926</v>
      </c>
      <c r="G987" s="15">
        <f>G981*6/12+G993*6/12</f>
        <v>2.7549999999999999</v>
      </c>
      <c r="H987" s="14">
        <f t="shared" si="210"/>
        <v>286.21258426966295</v>
      </c>
      <c r="I987" s="14">
        <f t="shared" si="211"/>
        <v>16.547378277153559</v>
      </c>
      <c r="J987" s="16">
        <f t="shared" si="214"/>
        <v>22319.714394437378</v>
      </c>
      <c r="K987" s="14">
        <f t="shared" si="215"/>
        <v>26.780162883895137</v>
      </c>
      <c r="L987" s="16">
        <f t="shared" si="212"/>
        <v>2088.3972957733004</v>
      </c>
      <c r="M987" s="35">
        <f t="shared" si="204"/>
        <v>12.669112889622488</v>
      </c>
      <c r="N987" s="17"/>
      <c r="O987" s="18">
        <f t="shared" si="205"/>
        <v>16.214043524370478</v>
      </c>
      <c r="P987" s="18"/>
      <c r="Q987" s="37">
        <f t="shared" si="206"/>
        <v>0.10132758807191533</v>
      </c>
      <c r="R987" s="15">
        <f t="shared" si="216"/>
        <v>1.0012128836292919</v>
      </c>
      <c r="S987" s="15">
        <f t="shared" si="217"/>
        <v>10.453275833995772</v>
      </c>
      <c r="T987" s="21">
        <f t="shared" si="207"/>
        <v>0.11561890159498667</v>
      </c>
      <c r="U987" s="21">
        <f t="shared" si="208"/>
        <v>1.0462454893415352E-2</v>
      </c>
      <c r="V987" s="21">
        <f t="shared" si="209"/>
        <v>0.10515644670157132</v>
      </c>
      <c r="Y987" s="36"/>
      <c r="Z987" s="36"/>
    </row>
    <row r="988" spans="1:26" x14ac:dyDescent="0.25">
      <c r="A988" s="12">
        <v>1952.08</v>
      </c>
      <c r="B988" s="13">
        <v>25.18</v>
      </c>
      <c r="C988" s="14">
        <v>1.45</v>
      </c>
      <c r="D988" s="13">
        <v>2.3533300000000001</v>
      </c>
      <c r="E988" s="13">
        <v>26.7</v>
      </c>
      <c r="F988" s="14">
        <f t="shared" si="213"/>
        <v>1952.6249999999259</v>
      </c>
      <c r="G988" s="15">
        <f>G981*5/12+G993*7/12</f>
        <v>2.7675000000000001</v>
      </c>
      <c r="H988" s="14">
        <f t="shared" si="210"/>
        <v>287.35378277153563</v>
      </c>
      <c r="I988" s="14">
        <f t="shared" si="211"/>
        <v>16.547378277153559</v>
      </c>
      <c r="J988" s="16">
        <f t="shared" si="214"/>
        <v>22516.242980114079</v>
      </c>
      <c r="K988" s="14">
        <f t="shared" si="215"/>
        <v>26.856166704119858</v>
      </c>
      <c r="L988" s="16">
        <f t="shared" si="212"/>
        <v>2104.3745072435213</v>
      </c>
      <c r="M988" s="35">
        <f t="shared" si="204"/>
        <v>12.67837823632863</v>
      </c>
      <c r="N988" s="17"/>
      <c r="O988" s="18">
        <f t="shared" si="205"/>
        <v>16.230371537881862</v>
      </c>
      <c r="P988" s="18"/>
      <c r="Q988" s="37">
        <f t="shared" si="206"/>
        <v>0.10050683182892757</v>
      </c>
      <c r="R988" s="15">
        <f t="shared" si="216"/>
        <v>1.0012239447632705</v>
      </c>
      <c r="S988" s="15">
        <f t="shared" si="217"/>
        <v>10.465954441127298</v>
      </c>
      <c r="T988" s="21">
        <f t="shared" si="207"/>
        <v>0.11796698552138096</v>
      </c>
      <c r="U988" s="21">
        <f t="shared" si="208"/>
        <v>1.0924094572742238E-2</v>
      </c>
      <c r="V988" s="21">
        <f t="shared" si="209"/>
        <v>0.10704289094863872</v>
      </c>
      <c r="Y988" s="36"/>
      <c r="Z988" s="36"/>
    </row>
    <row r="989" spans="1:26" x14ac:dyDescent="0.25">
      <c r="A989" s="12">
        <v>1952.09</v>
      </c>
      <c r="B989" s="13">
        <v>24.78</v>
      </c>
      <c r="C989" s="14">
        <v>1.45</v>
      </c>
      <c r="D989" s="13">
        <v>2.36</v>
      </c>
      <c r="E989" s="13">
        <v>26.7</v>
      </c>
      <c r="F989" s="14">
        <f t="shared" si="213"/>
        <v>1952.7083333332591</v>
      </c>
      <c r="G989" s="15">
        <f>G981*4/12+G993*8/12</f>
        <v>2.7800000000000002</v>
      </c>
      <c r="H989" s="14">
        <f t="shared" si="210"/>
        <v>282.78898876404497</v>
      </c>
      <c r="I989" s="14">
        <f t="shared" si="211"/>
        <v>16.547378277153559</v>
      </c>
      <c r="J989" s="16">
        <f t="shared" si="214"/>
        <v>22266.608965077732</v>
      </c>
      <c r="K989" s="14">
        <f t="shared" si="215"/>
        <v>26.932284644194763</v>
      </c>
      <c r="L989" s="16">
        <f t="shared" si="212"/>
        <v>2120.6294252454986</v>
      </c>
      <c r="M989" s="35">
        <f t="shared" si="204"/>
        <v>12.434678020425514</v>
      </c>
      <c r="N989" s="17"/>
      <c r="O989" s="18">
        <f t="shared" si="205"/>
        <v>15.924746204626699</v>
      </c>
      <c r="P989" s="18"/>
      <c r="Q989" s="37">
        <f t="shared" si="206"/>
        <v>0.10192764735731105</v>
      </c>
      <c r="R989" s="15">
        <f t="shared" si="216"/>
        <v>1.0012350053697001</v>
      </c>
      <c r="S989" s="15">
        <f t="shared" si="217"/>
        <v>10.478764191258142</v>
      </c>
      <c r="T989" s="21">
        <f t="shared" si="207"/>
        <v>0.11818079993906472</v>
      </c>
      <c r="U989" s="21">
        <f t="shared" si="208"/>
        <v>1.0802092132257357E-2</v>
      </c>
      <c r="V989" s="21">
        <f t="shared" si="209"/>
        <v>0.10737870780680736</v>
      </c>
      <c r="Y989" s="36"/>
      <c r="Z989" s="36"/>
    </row>
    <row r="990" spans="1:26" x14ac:dyDescent="0.25">
      <c r="A990" s="12">
        <v>1952.1</v>
      </c>
      <c r="B990" s="13">
        <v>24.26</v>
      </c>
      <c r="C990" s="14">
        <v>1.4366699999999999</v>
      </c>
      <c r="D990" s="13">
        <v>2.3733300000000002</v>
      </c>
      <c r="E990" s="13">
        <v>26.7</v>
      </c>
      <c r="F990" s="14">
        <f t="shared" si="213"/>
        <v>1952.7916666665924</v>
      </c>
      <c r="G990" s="15">
        <f>G981*3/12+G993*9/12</f>
        <v>2.7925</v>
      </c>
      <c r="H990" s="14">
        <f t="shared" si="210"/>
        <v>276.85475655430719</v>
      </c>
      <c r="I990" s="14">
        <f t="shared" si="211"/>
        <v>16.395256516853934</v>
      </c>
      <c r="J990" s="16">
        <f t="shared" si="214"/>
        <v>21906.930895262605</v>
      </c>
      <c r="K990" s="14">
        <f t="shared" si="215"/>
        <v>27.084406404494391</v>
      </c>
      <c r="L990" s="16">
        <f t="shared" si="212"/>
        <v>2143.1317519230665</v>
      </c>
      <c r="M990" s="35">
        <f t="shared" si="204"/>
        <v>12.131183558686876</v>
      </c>
      <c r="N990" s="17"/>
      <c r="O990" s="18">
        <f t="shared" si="205"/>
        <v>15.543695751343822</v>
      </c>
      <c r="P990" s="18"/>
      <c r="Q990" s="37">
        <f t="shared" si="206"/>
        <v>0.10255109844602084</v>
      </c>
      <c r="R990" s="15">
        <f t="shared" si="216"/>
        <v>1.0012460654490749</v>
      </c>
      <c r="S990" s="15">
        <f t="shared" si="217"/>
        <v>10.491705521302167</v>
      </c>
      <c r="T990" s="21">
        <f t="shared" si="207"/>
        <v>0.1167650406446632</v>
      </c>
      <c r="U990" s="21">
        <f t="shared" si="208"/>
        <v>1.1424521576314461E-2</v>
      </c>
      <c r="V990" s="21">
        <f t="shared" si="209"/>
        <v>0.10534051906834874</v>
      </c>
      <c r="Y990" s="36"/>
      <c r="Z990" s="36"/>
    </row>
    <row r="991" spans="1:26" x14ac:dyDescent="0.25">
      <c r="A991" s="12">
        <v>1952.11</v>
      </c>
      <c r="B991" s="13">
        <v>25.03</v>
      </c>
      <c r="C991" s="14">
        <v>1.42333</v>
      </c>
      <c r="D991" s="13">
        <v>2.3866700000000001</v>
      </c>
      <c r="E991" s="13">
        <v>26.7</v>
      </c>
      <c r="F991" s="14">
        <f t="shared" si="213"/>
        <v>1952.8749999999256</v>
      </c>
      <c r="G991" s="15">
        <f>G981*2/12+G993*10/12</f>
        <v>2.8050000000000002</v>
      </c>
      <c r="H991" s="14">
        <f t="shared" si="210"/>
        <v>285.64198501872664</v>
      </c>
      <c r="I991" s="14">
        <f t="shared" si="211"/>
        <v>16.243020636704124</v>
      </c>
      <c r="J991" s="16">
        <f t="shared" si="214"/>
        <v>22709.352004851022</v>
      </c>
      <c r="K991" s="14">
        <f t="shared" si="215"/>
        <v>27.236642284644198</v>
      </c>
      <c r="L991" s="16">
        <f t="shared" si="212"/>
        <v>2165.3906971401434</v>
      </c>
      <c r="M991" s="35">
        <f t="shared" si="204"/>
        <v>12.473469765515313</v>
      </c>
      <c r="N991" s="17"/>
      <c r="O991" s="18">
        <f t="shared" si="205"/>
        <v>15.986440360881495</v>
      </c>
      <c r="P991" s="18"/>
      <c r="Q991" s="37">
        <f t="shared" si="206"/>
        <v>9.9538552420856782E-2</v>
      </c>
      <c r="R991" s="15">
        <f t="shared" si="216"/>
        <v>1.0012571250018889</v>
      </c>
      <c r="S991" s="15">
        <f t="shared" si="217"/>
        <v>10.50477887305413</v>
      </c>
      <c r="T991" s="21">
        <f t="shared" si="207"/>
        <v>0.12052181935351114</v>
      </c>
      <c r="U991" s="21">
        <f t="shared" si="208"/>
        <v>1.1711998719801331E-2</v>
      </c>
      <c r="V991" s="21">
        <f t="shared" si="209"/>
        <v>0.10880982063370981</v>
      </c>
      <c r="Y991" s="36"/>
      <c r="Z991" s="36"/>
    </row>
    <row r="992" spans="1:26" x14ac:dyDescent="0.25">
      <c r="A992" s="12">
        <v>1952.12</v>
      </c>
      <c r="B992" s="13">
        <v>26.04</v>
      </c>
      <c r="C992" s="14">
        <v>1.41</v>
      </c>
      <c r="D992" s="13">
        <v>2.4</v>
      </c>
      <c r="E992" s="13">
        <v>26.7</v>
      </c>
      <c r="F992" s="14">
        <f t="shared" si="213"/>
        <v>1952.9583333332589</v>
      </c>
      <c r="G992" s="15">
        <f>G981*1/12+G993*11/12</f>
        <v>2.8174999999999999</v>
      </c>
      <c r="H992" s="14">
        <f t="shared" si="210"/>
        <v>297.16808988764046</v>
      </c>
      <c r="I992" s="14">
        <f t="shared" si="211"/>
        <v>16.090898876404498</v>
      </c>
      <c r="J992" s="16">
        <f t="shared" si="214"/>
        <v>23732.31622320777</v>
      </c>
      <c r="K992" s="14">
        <f t="shared" si="215"/>
        <v>27.388764044943823</v>
      </c>
      <c r="L992" s="16">
        <f t="shared" si="212"/>
        <v>2187.3102509868913</v>
      </c>
      <c r="M992" s="35">
        <f t="shared" si="204"/>
        <v>12.933964306161373</v>
      </c>
      <c r="N992" s="17"/>
      <c r="O992" s="18">
        <f t="shared" si="205"/>
        <v>16.57651945241723</v>
      </c>
      <c r="P992" s="18"/>
      <c r="Q992" s="37">
        <f t="shared" si="206"/>
        <v>9.593778273966827E-2</v>
      </c>
      <c r="R992" s="15">
        <f t="shared" si="216"/>
        <v>1.0012681840286355</v>
      </c>
      <c r="S992" s="15">
        <f t="shared" si="217"/>
        <v>10.51798469321476</v>
      </c>
      <c r="T992" s="21">
        <f t="shared" si="207"/>
        <v>0.12065201356547783</v>
      </c>
      <c r="U992" s="21">
        <f t="shared" si="208"/>
        <v>1.2411734829607557E-2</v>
      </c>
      <c r="V992" s="21">
        <f t="shared" si="209"/>
        <v>0.10824027873587028</v>
      </c>
      <c r="Y992" s="36"/>
      <c r="Z992" s="36"/>
    </row>
    <row r="993" spans="1:26" x14ac:dyDescent="0.25">
      <c r="A993" s="12">
        <v>1953.01</v>
      </c>
      <c r="B993" s="13">
        <v>26.18</v>
      </c>
      <c r="C993" s="14">
        <v>1.41</v>
      </c>
      <c r="D993" s="13">
        <v>2.41</v>
      </c>
      <c r="E993" s="13">
        <v>26.6</v>
      </c>
      <c r="F993" s="14">
        <f t="shared" si="213"/>
        <v>1953.0416666665922</v>
      </c>
      <c r="G993" s="15">
        <v>2.83</v>
      </c>
      <c r="H993" s="14">
        <f t="shared" si="210"/>
        <v>299.8889473684211</v>
      </c>
      <c r="I993" s="14">
        <f t="shared" si="211"/>
        <v>16.151390977443612</v>
      </c>
      <c r="J993" s="16">
        <f t="shared" si="214"/>
        <v>24057.097875724492</v>
      </c>
      <c r="K993" s="14">
        <f t="shared" si="215"/>
        <v>27.606278195488724</v>
      </c>
      <c r="L993" s="16">
        <f t="shared" si="212"/>
        <v>2214.5762368409482</v>
      </c>
      <c r="M993" s="35">
        <f t="shared" si="204"/>
        <v>13.010773447995184</v>
      </c>
      <c r="N993" s="17"/>
      <c r="O993" s="18">
        <f t="shared" si="205"/>
        <v>16.673801176941975</v>
      </c>
      <c r="P993" s="18"/>
      <c r="Q993" s="37">
        <f t="shared" si="206"/>
        <v>9.4963627445531759E-2</v>
      </c>
      <c r="R993" s="15">
        <f t="shared" si="216"/>
        <v>1.0048812086921362</v>
      </c>
      <c r="S993" s="15">
        <f t="shared" si="217"/>
        <v>10.570914874895136</v>
      </c>
      <c r="T993" s="21">
        <f t="shared" si="207"/>
        <v>0.12368708933109462</v>
      </c>
      <c r="U993" s="21">
        <f t="shared" si="208"/>
        <v>1.2477830286995673E-2</v>
      </c>
      <c r="V993" s="21">
        <f t="shared" si="209"/>
        <v>0.11120925904409895</v>
      </c>
      <c r="Y993" s="36"/>
      <c r="Z993" s="36"/>
    </row>
    <row r="994" spans="1:26" x14ac:dyDescent="0.25">
      <c r="A994" s="12">
        <v>1953.02</v>
      </c>
      <c r="B994" s="13">
        <v>25.86</v>
      </c>
      <c r="C994" s="14">
        <v>1.41</v>
      </c>
      <c r="D994" s="13">
        <v>2.42</v>
      </c>
      <c r="E994" s="13">
        <v>26.5</v>
      </c>
      <c r="F994" s="14">
        <f t="shared" si="213"/>
        <v>1953.1249999999254</v>
      </c>
      <c r="G994" s="15">
        <v>2.8008333333333333</v>
      </c>
      <c r="H994" s="14">
        <f t="shared" si="210"/>
        <v>297.34120754716986</v>
      </c>
      <c r="I994" s="14">
        <f t="shared" si="211"/>
        <v>16.212339622641512</v>
      </c>
      <c r="J994" s="16">
        <f t="shared" si="214"/>
        <v>23961.097651631575</v>
      </c>
      <c r="K994" s="14">
        <f t="shared" si="215"/>
        <v>27.825433962264157</v>
      </c>
      <c r="L994" s="16">
        <f t="shared" si="212"/>
        <v>2242.2991615215938</v>
      </c>
      <c r="M994" s="35">
        <f t="shared" si="204"/>
        <v>12.8593468806879</v>
      </c>
      <c r="N994" s="17"/>
      <c r="O994" s="18">
        <f t="shared" si="205"/>
        <v>16.479048621864909</v>
      </c>
      <c r="P994" s="18"/>
      <c r="Q994" s="37">
        <f t="shared" si="206"/>
        <v>9.5766307552287641E-2</v>
      </c>
      <c r="R994" s="15">
        <f t="shared" si="216"/>
        <v>1.004860409031344</v>
      </c>
      <c r="S994" s="15">
        <f t="shared" si="217"/>
        <v>10.662598673886933</v>
      </c>
      <c r="T994" s="21">
        <f t="shared" si="207"/>
        <v>0.12591828189513987</v>
      </c>
      <c r="U994" s="21">
        <f t="shared" si="208"/>
        <v>1.1178854248055092E-2</v>
      </c>
      <c r="V994" s="21">
        <f t="shared" si="209"/>
        <v>0.11473942764708478</v>
      </c>
      <c r="Y994" s="36"/>
      <c r="Z994" s="36"/>
    </row>
    <row r="995" spans="1:26" x14ac:dyDescent="0.25">
      <c r="A995" s="12">
        <v>1953.03</v>
      </c>
      <c r="B995" s="13">
        <v>25.99</v>
      </c>
      <c r="C995" s="14">
        <v>1.41</v>
      </c>
      <c r="D995" s="13">
        <v>2.4300000000000002</v>
      </c>
      <c r="E995" s="13">
        <v>26.6</v>
      </c>
      <c r="F995" s="14">
        <f t="shared" si="213"/>
        <v>1953.2083333332587</v>
      </c>
      <c r="G995" s="15">
        <v>2.7716666666666665</v>
      </c>
      <c r="H995" s="14">
        <f t="shared" si="210"/>
        <v>297.71251879699253</v>
      </c>
      <c r="I995" s="14">
        <f t="shared" si="211"/>
        <v>16.151390977443612</v>
      </c>
      <c r="J995" s="16">
        <f t="shared" si="214"/>
        <v>24099.482259752109</v>
      </c>
      <c r="K995" s="14">
        <f t="shared" si="215"/>
        <v>27.83537593984963</v>
      </c>
      <c r="L995" s="16">
        <f t="shared" si="212"/>
        <v>2253.2413193996781</v>
      </c>
      <c r="M995" s="35">
        <f t="shared" si="204"/>
        <v>12.834819340092498</v>
      </c>
      <c r="N995" s="17"/>
      <c r="O995" s="18">
        <f t="shared" si="205"/>
        <v>16.446063827451095</v>
      </c>
      <c r="P995" s="18"/>
      <c r="Q995" s="37">
        <f t="shared" si="206"/>
        <v>9.476102638442567E-2</v>
      </c>
      <c r="R995" s="15">
        <f t="shared" si="216"/>
        <v>0.99727096991141007</v>
      </c>
      <c r="S995" s="15">
        <f t="shared" si="217"/>
        <v>10.674143478069395</v>
      </c>
      <c r="T995" s="21">
        <f t="shared" si="207"/>
        <v>0.12477965829886384</v>
      </c>
      <c r="U995" s="21">
        <f t="shared" si="208"/>
        <v>1.0984451999123568E-2</v>
      </c>
      <c r="V995" s="21">
        <f t="shared" si="209"/>
        <v>0.11379520629974027</v>
      </c>
      <c r="Y995" s="36"/>
      <c r="Z995" s="36"/>
    </row>
    <row r="996" spans="1:26" x14ac:dyDescent="0.25">
      <c r="A996" s="12">
        <v>1953.04</v>
      </c>
      <c r="B996" s="13">
        <v>24.71</v>
      </c>
      <c r="C996" s="14">
        <v>1.41333</v>
      </c>
      <c r="D996" s="13">
        <v>2.4566699999999999</v>
      </c>
      <c r="E996" s="13">
        <v>26.6</v>
      </c>
      <c r="F996" s="14">
        <f t="shared" si="213"/>
        <v>1953.2916666665919</v>
      </c>
      <c r="G996" s="15">
        <v>2.83</v>
      </c>
      <c r="H996" s="14">
        <f t="shared" si="210"/>
        <v>283.05026315789479</v>
      </c>
      <c r="I996" s="14">
        <f t="shared" si="211"/>
        <v>16.189535751879703</v>
      </c>
      <c r="J996" s="16">
        <f t="shared" si="214"/>
        <v>23021.800054264048</v>
      </c>
      <c r="K996" s="14">
        <f t="shared" si="215"/>
        <v>28.140877781954888</v>
      </c>
      <c r="L996" s="16">
        <f t="shared" si="212"/>
        <v>2288.8290384180027</v>
      </c>
      <c r="M996" s="35">
        <f t="shared" si="204"/>
        <v>12.163901454006805</v>
      </c>
      <c r="N996" s="17"/>
      <c r="O996" s="18">
        <f t="shared" si="205"/>
        <v>15.589068380196137</v>
      </c>
      <c r="P996" s="18"/>
      <c r="Q996" s="37">
        <f t="shared" si="206"/>
        <v>9.7268197476296225E-2</v>
      </c>
      <c r="R996" s="15">
        <f t="shared" si="216"/>
        <v>0.98355251012199285</v>
      </c>
      <c r="S996" s="15">
        <f t="shared" si="217"/>
        <v>10.645013419347817</v>
      </c>
      <c r="T996" s="21">
        <f t="shared" si="207"/>
        <v>0.13544231027814435</v>
      </c>
      <c r="U996" s="21">
        <f t="shared" si="208"/>
        <v>1.1260812680849774E-2</v>
      </c>
      <c r="V996" s="21">
        <f t="shared" si="209"/>
        <v>0.12418149759729458</v>
      </c>
      <c r="Y996" s="36"/>
      <c r="Z996" s="36"/>
    </row>
    <row r="997" spans="1:26" x14ac:dyDescent="0.25">
      <c r="A997" s="12">
        <v>1953.05</v>
      </c>
      <c r="B997" s="13">
        <v>24.84</v>
      </c>
      <c r="C997" s="14">
        <v>1.4166700000000001</v>
      </c>
      <c r="D997" s="13">
        <v>2.48333</v>
      </c>
      <c r="E997" s="13">
        <v>26.7</v>
      </c>
      <c r="F997" s="14">
        <f t="shared" si="213"/>
        <v>1953.3749999999252</v>
      </c>
      <c r="G997" s="15">
        <v>3.05</v>
      </c>
      <c r="H997" s="14">
        <f t="shared" si="210"/>
        <v>283.47370786516859</v>
      </c>
      <c r="I997" s="14">
        <f t="shared" si="211"/>
        <v>16.167016816479403</v>
      </c>
      <c r="J997" s="16">
        <f t="shared" si="214"/>
        <v>23165.81903985106</v>
      </c>
      <c r="K997" s="14">
        <f t="shared" si="215"/>
        <v>28.339724756554315</v>
      </c>
      <c r="L997" s="16">
        <f t="shared" si="212"/>
        <v>2315.9570610399892</v>
      </c>
      <c r="M997" s="35">
        <f t="shared" si="204"/>
        <v>12.141970791867783</v>
      </c>
      <c r="N997" s="17"/>
      <c r="O997" s="18">
        <f t="shared" si="205"/>
        <v>15.563203387107299</v>
      </c>
      <c r="P997" s="18"/>
      <c r="Q997" s="37">
        <f t="shared" si="206"/>
        <v>9.5010295236366643E-2</v>
      </c>
      <c r="R997" s="15">
        <f t="shared" si="216"/>
        <v>0.99742735979139274</v>
      </c>
      <c r="S997" s="15">
        <f t="shared" si="217"/>
        <v>10.430716449148205</v>
      </c>
      <c r="T997" s="21">
        <f t="shared" si="207"/>
        <v>0.13728611084457865</v>
      </c>
      <c r="U997" s="21">
        <f t="shared" si="208"/>
        <v>1.3985170788883394E-2</v>
      </c>
      <c r="V997" s="21">
        <f t="shared" si="209"/>
        <v>0.12330094005569525</v>
      </c>
      <c r="Y997" s="36"/>
      <c r="Z997" s="36"/>
    </row>
    <row r="998" spans="1:26" x14ac:dyDescent="0.25">
      <c r="A998" s="12">
        <v>1953.06</v>
      </c>
      <c r="B998" s="13">
        <v>23.95</v>
      </c>
      <c r="C998" s="14">
        <v>1.42</v>
      </c>
      <c r="D998" s="13">
        <v>2.5099999999999998</v>
      </c>
      <c r="E998" s="13">
        <v>26.8</v>
      </c>
      <c r="F998" s="14">
        <f t="shared" si="213"/>
        <v>1953.4583333332585</v>
      </c>
      <c r="G998" s="15">
        <v>3.11</v>
      </c>
      <c r="H998" s="14">
        <f t="shared" si="210"/>
        <v>272.29720149253734</v>
      </c>
      <c r="I998" s="14">
        <f t="shared" si="211"/>
        <v>16.144552238805971</v>
      </c>
      <c r="J998" s="16">
        <f t="shared" si="214"/>
        <v>22362.407283592256</v>
      </c>
      <c r="K998" s="14">
        <f t="shared" si="215"/>
        <v>28.537201492537314</v>
      </c>
      <c r="L998" s="16">
        <f t="shared" si="212"/>
        <v>2343.6176318086245</v>
      </c>
      <c r="M998" s="35">
        <f t="shared" si="204"/>
        <v>11.624407885470085</v>
      </c>
      <c r="N998" s="17"/>
      <c r="O998" s="18">
        <f t="shared" si="205"/>
        <v>14.904522212477085</v>
      </c>
      <c r="P998" s="18"/>
      <c r="Q998" s="37">
        <f t="shared" si="206"/>
        <v>9.8467265923936134E-2</v>
      </c>
      <c r="R998" s="15">
        <f t="shared" si="216"/>
        <v>1.0180660886362762</v>
      </c>
      <c r="S998" s="15">
        <f t="shared" si="217"/>
        <v>10.365061513499805</v>
      </c>
      <c r="T998" s="21">
        <f t="shared" si="207"/>
        <v>0.14118308282615111</v>
      </c>
      <c r="U998" s="21">
        <f t="shared" si="208"/>
        <v>1.4127885287435582E-2</v>
      </c>
      <c r="V998" s="21">
        <f t="shared" si="209"/>
        <v>0.12705519753871553</v>
      </c>
      <c r="Y998" s="36"/>
      <c r="Z998" s="36"/>
    </row>
    <row r="999" spans="1:26" x14ac:dyDescent="0.25">
      <c r="A999" s="12">
        <v>1953.07</v>
      </c>
      <c r="B999" s="13">
        <v>24.29</v>
      </c>
      <c r="C999" s="14">
        <v>1.42</v>
      </c>
      <c r="D999" s="13">
        <v>2.5233300000000001</v>
      </c>
      <c r="E999" s="13">
        <v>26.8</v>
      </c>
      <c r="F999" s="14">
        <f t="shared" si="213"/>
        <v>1953.5416666665917</v>
      </c>
      <c r="G999" s="15">
        <v>2.93</v>
      </c>
      <c r="H999" s="14">
        <f t="shared" si="210"/>
        <v>276.1627985074627</v>
      </c>
      <c r="I999" s="14">
        <f t="shared" si="211"/>
        <v>16.144552238805971</v>
      </c>
      <c r="J999" s="16">
        <f t="shared" si="214"/>
        <v>22790.358710383338</v>
      </c>
      <c r="K999" s="14">
        <f t="shared" si="215"/>
        <v>28.688755634328363</v>
      </c>
      <c r="L999" s="16">
        <f t="shared" si="212"/>
        <v>2367.5420273640011</v>
      </c>
      <c r="M999" s="35">
        <f t="shared" si="204"/>
        <v>11.750201645310003</v>
      </c>
      <c r="N999" s="17"/>
      <c r="O999" s="18">
        <f t="shared" si="205"/>
        <v>15.069129207230217</v>
      </c>
      <c r="P999" s="18"/>
      <c r="Q999" s="37">
        <f t="shared" si="206"/>
        <v>9.9944492326542594E-2</v>
      </c>
      <c r="R999" s="15">
        <f t="shared" si="216"/>
        <v>1.0007239184253585</v>
      </c>
      <c r="S999" s="15">
        <f t="shared" si="217"/>
        <v>10.552317633523149</v>
      </c>
      <c r="T999" s="21">
        <f t="shared" si="207"/>
        <v>0.13725175253058608</v>
      </c>
      <c r="U999" s="21">
        <f t="shared" si="208"/>
        <v>1.2071995591179441E-2</v>
      </c>
      <c r="V999" s="21">
        <f t="shared" si="209"/>
        <v>0.12517975693940664</v>
      </c>
      <c r="Y999" s="36"/>
      <c r="Z999" s="36"/>
    </row>
    <row r="1000" spans="1:26" x14ac:dyDescent="0.25">
      <c r="A1000" s="12">
        <v>1953.08</v>
      </c>
      <c r="B1000" s="13">
        <v>24.39</v>
      </c>
      <c r="C1000" s="14">
        <v>1.42</v>
      </c>
      <c r="D1000" s="13">
        <v>2.53667</v>
      </c>
      <c r="E1000" s="13">
        <v>26.9</v>
      </c>
      <c r="F1000" s="14">
        <f t="shared" si="213"/>
        <v>1953.624999999925</v>
      </c>
      <c r="G1000" s="15">
        <v>2.95</v>
      </c>
      <c r="H1000" s="14">
        <f t="shared" si="210"/>
        <v>276.26888475836438</v>
      </c>
      <c r="I1000" s="14">
        <f t="shared" si="211"/>
        <v>16.084535315985132</v>
      </c>
      <c r="J1000" s="16">
        <f t="shared" si="214"/>
        <v>22909.728292451888</v>
      </c>
      <c r="K1000" s="14">
        <f t="shared" si="215"/>
        <v>28.733210000000007</v>
      </c>
      <c r="L1000" s="16">
        <f t="shared" si="212"/>
        <v>2382.7150663228344</v>
      </c>
      <c r="M1000" s="35">
        <f t="shared" si="204"/>
        <v>11.715076201734004</v>
      </c>
      <c r="N1000" s="17"/>
      <c r="O1000" s="18">
        <f t="shared" si="205"/>
        <v>15.027019046734074</v>
      </c>
      <c r="P1000" s="18"/>
      <c r="Q1000" s="37">
        <f t="shared" si="206"/>
        <v>0.10099082396456591</v>
      </c>
      <c r="R1000" s="15">
        <f t="shared" si="216"/>
        <v>1.0093554892706844</v>
      </c>
      <c r="S1000" s="15">
        <f t="shared" si="217"/>
        <v>10.520700306261942</v>
      </c>
      <c r="T1000" s="21">
        <f t="shared" si="207"/>
        <v>0.14005750752165169</v>
      </c>
      <c r="U1000" s="21">
        <f t="shared" si="208"/>
        <v>1.2879277687620982E-2</v>
      </c>
      <c r="V1000" s="21">
        <f t="shared" si="209"/>
        <v>0.12717822983403071</v>
      </c>
      <c r="Y1000" s="36"/>
      <c r="Z1000" s="36"/>
    </row>
    <row r="1001" spans="1:26" x14ac:dyDescent="0.25">
      <c r="A1001" s="12">
        <v>1953.09</v>
      </c>
      <c r="B1001" s="13">
        <v>23.27</v>
      </c>
      <c r="C1001" s="14">
        <v>1.42</v>
      </c>
      <c r="D1001" s="13">
        <v>2.5499999999999998</v>
      </c>
      <c r="E1001" s="13">
        <v>26.9</v>
      </c>
      <c r="F1001" s="14">
        <f t="shared" si="213"/>
        <v>1953.7083333332582</v>
      </c>
      <c r="G1001" s="15">
        <v>2.87</v>
      </c>
      <c r="H1001" s="14">
        <f t="shared" si="210"/>
        <v>263.58249070631973</v>
      </c>
      <c r="I1001" s="14">
        <f t="shared" si="211"/>
        <v>16.084535315985132</v>
      </c>
      <c r="J1001" s="16">
        <f t="shared" si="214"/>
        <v>21968.854525623705</v>
      </c>
      <c r="K1001" s="14">
        <f t="shared" si="215"/>
        <v>28.884200743494425</v>
      </c>
      <c r="L1001" s="16">
        <f t="shared" si="212"/>
        <v>2407.4163747460443</v>
      </c>
      <c r="M1001" s="35">
        <f t="shared" si="204"/>
        <v>11.139349357262923</v>
      </c>
      <c r="N1001" s="17"/>
      <c r="O1001" s="18">
        <f t="shared" si="205"/>
        <v>14.29474795419708</v>
      </c>
      <c r="P1001" s="18"/>
      <c r="Q1001" s="37">
        <f t="shared" si="206"/>
        <v>0.10560037156783562</v>
      </c>
      <c r="R1001" s="15">
        <f t="shared" si="216"/>
        <v>1.020678701404313</v>
      </c>
      <c r="S1001" s="15">
        <f t="shared" si="217"/>
        <v>10.619126605097259</v>
      </c>
      <c r="T1001" s="21">
        <f t="shared" si="207"/>
        <v>0.14811930578144095</v>
      </c>
      <c r="U1001" s="21">
        <f t="shared" si="208"/>
        <v>1.1614031146959913E-2</v>
      </c>
      <c r="V1001" s="21">
        <f t="shared" si="209"/>
        <v>0.13650527463448103</v>
      </c>
      <c r="Y1001" s="36"/>
      <c r="Z1001" s="36"/>
    </row>
    <row r="1002" spans="1:26" x14ac:dyDescent="0.25">
      <c r="A1002" s="12">
        <v>1953.1</v>
      </c>
      <c r="B1002" s="13">
        <v>23.97</v>
      </c>
      <c r="C1002" s="14">
        <v>1.43</v>
      </c>
      <c r="D1002" s="13">
        <v>2.53667</v>
      </c>
      <c r="E1002" s="13">
        <v>27</v>
      </c>
      <c r="F1002" s="14">
        <f t="shared" si="213"/>
        <v>1953.7916666665915</v>
      </c>
      <c r="G1002" s="15">
        <v>2.66</v>
      </c>
      <c r="H1002" s="14">
        <f t="shared" si="210"/>
        <v>270.50588888888893</v>
      </c>
      <c r="I1002" s="14">
        <f t="shared" si="211"/>
        <v>16.137814814814817</v>
      </c>
      <c r="J1002" s="16">
        <f t="shared" si="214"/>
        <v>22657.986932881715</v>
      </c>
      <c r="K1002" s="14">
        <f t="shared" si="215"/>
        <v>28.626790703703708</v>
      </c>
      <c r="L1002" s="16">
        <f t="shared" si="212"/>
        <v>2397.823767752735</v>
      </c>
      <c r="M1002" s="35">
        <f t="shared" si="204"/>
        <v>11.391934765421411</v>
      </c>
      <c r="N1002" s="17"/>
      <c r="O1002" s="18">
        <f t="shared" si="205"/>
        <v>14.623798898879697</v>
      </c>
      <c r="P1002" s="18"/>
      <c r="Q1002" s="37">
        <f t="shared" si="206"/>
        <v>0.10609757559259156</v>
      </c>
      <c r="R1002" s="15">
        <f t="shared" si="216"/>
        <v>1.0004767054054859</v>
      </c>
      <c r="S1002" s="15">
        <f t="shared" si="217"/>
        <v>10.798572959437408</v>
      </c>
      <c r="T1002" s="21">
        <f t="shared" si="207"/>
        <v>0.14478018787325198</v>
      </c>
      <c r="U1002" s="21">
        <f t="shared" si="208"/>
        <v>9.6887731852812742E-3</v>
      </c>
      <c r="V1002" s="21">
        <f t="shared" si="209"/>
        <v>0.1350914146879707</v>
      </c>
      <c r="Y1002" s="36"/>
      <c r="Z1002" s="36"/>
    </row>
    <row r="1003" spans="1:26" x14ac:dyDescent="0.25">
      <c r="A1003" s="12">
        <v>1953.11</v>
      </c>
      <c r="B1003" s="13">
        <v>24.5</v>
      </c>
      <c r="C1003" s="14">
        <v>1.44</v>
      </c>
      <c r="D1003" s="13">
        <v>2.5233300000000001</v>
      </c>
      <c r="E1003" s="13">
        <v>26.9</v>
      </c>
      <c r="F1003" s="14">
        <f t="shared" si="213"/>
        <v>1953.8749999999247</v>
      </c>
      <c r="G1003" s="15">
        <v>2.68</v>
      </c>
      <c r="H1003" s="14">
        <f t="shared" si="210"/>
        <v>277.51486988847591</v>
      </c>
      <c r="I1003" s="14">
        <f t="shared" si="211"/>
        <v>16.311078066914501</v>
      </c>
      <c r="J1003" s="16">
        <f t="shared" si="214"/>
        <v>23358.923303701798</v>
      </c>
      <c r="K1003" s="14">
        <f t="shared" si="215"/>
        <v>28.582105985130116</v>
      </c>
      <c r="L1003" s="16">
        <f t="shared" si="212"/>
        <v>2405.8070179563206</v>
      </c>
      <c r="M1003" s="35">
        <f t="shared" si="204"/>
        <v>11.644070268505772</v>
      </c>
      <c r="N1003" s="17"/>
      <c r="O1003" s="18">
        <f t="shared" si="205"/>
        <v>14.953068513374767</v>
      </c>
      <c r="P1003" s="18"/>
      <c r="Q1003" s="37">
        <f t="shared" si="206"/>
        <v>0.10360914376609941</v>
      </c>
      <c r="R1003" s="15">
        <f t="shared" si="216"/>
        <v>1.0100968735423244</v>
      </c>
      <c r="S1003" s="15">
        <f t="shared" si="217"/>
        <v>10.843883228012828</v>
      </c>
      <c r="T1003" s="21">
        <f t="shared" si="207"/>
        <v>0.14095040856172303</v>
      </c>
      <c r="U1003" s="21">
        <f t="shared" si="208"/>
        <v>9.5294043800555617E-3</v>
      </c>
      <c r="V1003" s="21">
        <f t="shared" si="209"/>
        <v>0.13142100418166747</v>
      </c>
      <c r="Y1003" s="36"/>
      <c r="Z1003" s="36"/>
    </row>
    <row r="1004" spans="1:26" x14ac:dyDescent="0.25">
      <c r="A1004" s="12">
        <v>1953.12</v>
      </c>
      <c r="B1004" s="13">
        <v>24.83</v>
      </c>
      <c r="C1004" s="14">
        <v>1.45</v>
      </c>
      <c r="D1004" s="13">
        <v>2.5099999999999998</v>
      </c>
      <c r="E1004" s="13">
        <v>26.9</v>
      </c>
      <c r="F1004" s="14">
        <f t="shared" si="213"/>
        <v>1953.958333333258</v>
      </c>
      <c r="G1004" s="15">
        <v>2.59</v>
      </c>
      <c r="H1004" s="14">
        <f t="shared" si="210"/>
        <v>281.25282527881046</v>
      </c>
      <c r="I1004" s="14">
        <f t="shared" si="211"/>
        <v>16.424349442379185</v>
      </c>
      <c r="J1004" s="16">
        <f t="shared" si="214"/>
        <v>23788.759273337939</v>
      </c>
      <c r="K1004" s="14">
        <f t="shared" si="215"/>
        <v>28.431115241635691</v>
      </c>
      <c r="L1004" s="16">
        <f t="shared" si="212"/>
        <v>2404.7436881223612</v>
      </c>
      <c r="M1004" s="35">
        <f t="shared" si="204"/>
        <v>11.754449184027292</v>
      </c>
      <c r="N1004" s="17"/>
      <c r="O1004" s="18">
        <f t="shared" si="205"/>
        <v>15.101395257015975</v>
      </c>
      <c r="P1004" s="18"/>
      <c r="Q1004" s="37">
        <f t="shared" si="206"/>
        <v>0.10370269083937067</v>
      </c>
      <c r="R1004" s="15">
        <f t="shared" si="216"/>
        <v>1.0118200222971947</v>
      </c>
      <c r="S1004" s="15">
        <f t="shared" si="217"/>
        <v>10.953372545673806</v>
      </c>
      <c r="T1004" s="21">
        <f t="shared" si="207"/>
        <v>0.14120169618292699</v>
      </c>
      <c r="U1004" s="21">
        <f t="shared" si="208"/>
        <v>8.4527711415074425E-3</v>
      </c>
      <c r="V1004" s="21">
        <f t="shared" si="209"/>
        <v>0.13274892504141955</v>
      </c>
      <c r="Y1004" s="36"/>
      <c r="Z1004" s="36"/>
    </row>
    <row r="1005" spans="1:26" x14ac:dyDescent="0.25">
      <c r="A1005" s="12">
        <v>1954.01</v>
      </c>
      <c r="B1005" s="13">
        <v>25.46</v>
      </c>
      <c r="C1005" s="14">
        <v>1.4566699999999999</v>
      </c>
      <c r="D1005" s="13">
        <v>2.5233300000000001</v>
      </c>
      <c r="E1005" s="13">
        <v>26.9</v>
      </c>
      <c r="F1005" s="14">
        <f t="shared" si="213"/>
        <v>1954.0416666665913</v>
      </c>
      <c r="G1005" s="15">
        <v>2.48</v>
      </c>
      <c r="H1005" s="14">
        <f t="shared" si="210"/>
        <v>288.38892193308556</v>
      </c>
      <c r="I1005" s="14">
        <f t="shared" si="211"/>
        <v>16.499901449814129</v>
      </c>
      <c r="J1005" s="16">
        <f t="shared" si="214"/>
        <v>24508.639096391798</v>
      </c>
      <c r="K1005" s="14">
        <f t="shared" si="215"/>
        <v>28.582105985130116</v>
      </c>
      <c r="L1005" s="16">
        <f t="shared" si="212"/>
        <v>2429.0410169323768</v>
      </c>
      <c r="M1005" s="35">
        <f t="shared" si="204"/>
        <v>12.002650554927827</v>
      </c>
      <c r="N1005" s="17"/>
      <c r="O1005" s="18">
        <f t="shared" si="205"/>
        <v>15.427061391002454</v>
      </c>
      <c r="P1005" s="18"/>
      <c r="Q1005" s="37">
        <f t="shared" si="206"/>
        <v>0.10304345229837095</v>
      </c>
      <c r="R1005" s="15">
        <f t="shared" si="216"/>
        <v>1.0029454226504648</v>
      </c>
      <c r="S1005" s="15">
        <f t="shared" si="217"/>
        <v>11.08284165339315</v>
      </c>
      <c r="T1005" s="21">
        <f t="shared" si="207"/>
        <v>0.14154011284922285</v>
      </c>
      <c r="U1005" s="21">
        <f t="shared" si="208"/>
        <v>7.2883489509014687E-3</v>
      </c>
      <c r="V1005" s="21">
        <f t="shared" si="209"/>
        <v>0.13425176389832139</v>
      </c>
      <c r="Y1005" s="36"/>
      <c r="Z1005" s="36"/>
    </row>
    <row r="1006" spans="1:26" x14ac:dyDescent="0.25">
      <c r="A1006" s="12">
        <v>1954.02</v>
      </c>
      <c r="B1006" s="13">
        <v>26.02</v>
      </c>
      <c r="C1006" s="14">
        <v>1.46333</v>
      </c>
      <c r="D1006" s="13">
        <v>2.53667</v>
      </c>
      <c r="E1006" s="13">
        <v>26.9</v>
      </c>
      <c r="F1006" s="14">
        <f t="shared" si="213"/>
        <v>1954.1249999999245</v>
      </c>
      <c r="G1006" s="15">
        <v>2.4700000000000002</v>
      </c>
      <c r="H1006" s="14">
        <f t="shared" si="210"/>
        <v>294.73211895910788</v>
      </c>
      <c r="I1006" s="14">
        <f t="shared" si="211"/>
        <v>16.57534018587361</v>
      </c>
      <c r="J1006" s="16">
        <f t="shared" si="214"/>
        <v>25165.101133497967</v>
      </c>
      <c r="K1006" s="14">
        <f t="shared" si="215"/>
        <v>28.733210000000007</v>
      </c>
      <c r="L1006" s="16">
        <f t="shared" si="212"/>
        <v>2453.3265600426703</v>
      </c>
      <c r="M1006" s="35">
        <f t="shared" si="204"/>
        <v>12.215052485432841</v>
      </c>
      <c r="N1006" s="17"/>
      <c r="O1006" s="18">
        <f t="shared" si="205"/>
        <v>15.705755365444613</v>
      </c>
      <c r="P1006" s="18"/>
      <c r="Q1006" s="37">
        <f t="shared" si="206"/>
        <v>0.10169472728013382</v>
      </c>
      <c r="R1006" s="15">
        <f t="shared" si="216"/>
        <v>1.0108881079156506</v>
      </c>
      <c r="S1006" s="15">
        <f t="shared" si="217"/>
        <v>11.115485306230569</v>
      </c>
      <c r="T1006" s="21">
        <f t="shared" si="207"/>
        <v>0.14020256038602774</v>
      </c>
      <c r="U1006" s="21">
        <f t="shared" si="208"/>
        <v>7.504392573155716E-3</v>
      </c>
      <c r="V1006" s="21">
        <f t="shared" si="209"/>
        <v>0.13269816781287203</v>
      </c>
      <c r="Y1006" s="36"/>
      <c r="Z1006" s="36"/>
    </row>
    <row r="1007" spans="1:26" x14ac:dyDescent="0.25">
      <c r="A1007" s="12">
        <v>1954.03</v>
      </c>
      <c r="B1007" s="13">
        <v>26.57</v>
      </c>
      <c r="C1007" s="14">
        <v>1.47</v>
      </c>
      <c r="D1007" s="13">
        <v>2.5499999999999998</v>
      </c>
      <c r="E1007" s="13">
        <v>26.9</v>
      </c>
      <c r="F1007" s="14">
        <f t="shared" si="213"/>
        <v>1954.2083333332578</v>
      </c>
      <c r="G1007" s="15">
        <v>2.37</v>
      </c>
      <c r="H1007" s="14">
        <f t="shared" si="210"/>
        <v>300.9620446096655</v>
      </c>
      <c r="I1007" s="14">
        <f t="shared" si="211"/>
        <v>16.650892193308554</v>
      </c>
      <c r="J1007" s="16">
        <f t="shared" si="214"/>
        <v>25815.505841886799</v>
      </c>
      <c r="K1007" s="14">
        <f t="shared" si="215"/>
        <v>28.884200743494425</v>
      </c>
      <c r="L1007" s="16">
        <f t="shared" si="212"/>
        <v>2477.5890062781832</v>
      </c>
      <c r="M1007" s="35">
        <f t="shared" si="204"/>
        <v>12.420105295189975</v>
      </c>
      <c r="N1007" s="17"/>
      <c r="O1007" s="18">
        <f t="shared" si="205"/>
        <v>15.974058403613153</v>
      </c>
      <c r="P1007" s="18"/>
      <c r="Q1007" s="37">
        <f t="shared" si="206"/>
        <v>0.10134313684560126</v>
      </c>
      <c r="R1007" s="15">
        <f t="shared" si="216"/>
        <v>1.0090659974682945</v>
      </c>
      <c r="S1007" s="15">
        <f t="shared" si="217"/>
        <v>11.236511909779637</v>
      </c>
      <c r="T1007" s="21">
        <f t="shared" si="207"/>
        <v>0.13963251987409175</v>
      </c>
      <c r="U1007" s="21">
        <f t="shared" si="208"/>
        <v>6.1917044734545179E-3</v>
      </c>
      <c r="V1007" s="21">
        <f t="shared" si="209"/>
        <v>0.13344081540063724</v>
      </c>
      <c r="Y1007" s="36"/>
      <c r="Z1007" s="36"/>
    </row>
    <row r="1008" spans="1:26" x14ac:dyDescent="0.25">
      <c r="A1008" s="12">
        <v>1954.04</v>
      </c>
      <c r="B1008" s="13">
        <v>27.63</v>
      </c>
      <c r="C1008" s="14">
        <v>1.46333</v>
      </c>
      <c r="D1008" s="13">
        <v>2.5733299999999999</v>
      </c>
      <c r="E1008" s="13">
        <v>26.8</v>
      </c>
      <c r="F1008" s="14">
        <f t="shared" si="213"/>
        <v>1954.291666666591</v>
      </c>
      <c r="G1008" s="15">
        <v>2.29</v>
      </c>
      <c r="H1008" s="14">
        <f t="shared" si="210"/>
        <v>314.13660447761197</v>
      </c>
      <c r="I1008" s="14">
        <f t="shared" si="211"/>
        <v>16.637188470149258</v>
      </c>
      <c r="J1008" s="16">
        <f t="shared" si="214"/>
        <v>27064.498487237677</v>
      </c>
      <c r="K1008" s="14">
        <f t="shared" si="215"/>
        <v>29.257225783582093</v>
      </c>
      <c r="L1008" s="16">
        <f t="shared" si="212"/>
        <v>2520.6618129628423</v>
      </c>
      <c r="M1008" s="35">
        <f t="shared" si="204"/>
        <v>12.907868184060918</v>
      </c>
      <c r="N1008" s="17"/>
      <c r="O1008" s="18">
        <f t="shared" si="205"/>
        <v>16.603059291869464</v>
      </c>
      <c r="P1008" s="18"/>
      <c r="Q1008" s="37">
        <f t="shared" si="206"/>
        <v>9.8113505602729814E-2</v>
      </c>
      <c r="R1008" s="15">
        <f t="shared" si="216"/>
        <v>0.99484451366747939</v>
      </c>
      <c r="S1008" s="15">
        <f t="shared" si="217"/>
        <v>11.380689494195362</v>
      </c>
      <c r="T1008" s="21">
        <f t="shared" si="207"/>
        <v>0.13616865242085341</v>
      </c>
      <c r="U1008" s="21">
        <f t="shared" si="208"/>
        <v>5.181458023079788E-3</v>
      </c>
      <c r="V1008" s="21">
        <f t="shared" si="209"/>
        <v>0.13098719439777362</v>
      </c>
      <c r="Y1008" s="36"/>
      <c r="Z1008" s="36"/>
    </row>
    <row r="1009" spans="1:26" x14ac:dyDescent="0.25">
      <c r="A1009" s="12">
        <v>1954.05</v>
      </c>
      <c r="B1009" s="13">
        <v>28.73</v>
      </c>
      <c r="C1009" s="14">
        <v>1.4566699999999999</v>
      </c>
      <c r="D1009" s="13">
        <v>2.59667</v>
      </c>
      <c r="E1009" s="13">
        <v>26.9</v>
      </c>
      <c r="F1009" s="14">
        <f t="shared" si="213"/>
        <v>1954.3749999999243</v>
      </c>
      <c r="G1009" s="15">
        <v>2.37</v>
      </c>
      <c r="H1009" s="14">
        <f t="shared" si="210"/>
        <v>325.4286617100372</v>
      </c>
      <c r="I1009" s="14">
        <f t="shared" si="211"/>
        <v>16.499901449814129</v>
      </c>
      <c r="J1009" s="16">
        <f t="shared" si="214"/>
        <v>28155.830487872285</v>
      </c>
      <c r="K1009" s="14">
        <f t="shared" si="215"/>
        <v>29.412838252788113</v>
      </c>
      <c r="L1009" s="16">
        <f t="shared" si="212"/>
        <v>2544.7755082820518</v>
      </c>
      <c r="M1009" s="35">
        <f t="shared" si="204"/>
        <v>13.312042238025859</v>
      </c>
      <c r="N1009" s="17"/>
      <c r="O1009" s="18">
        <f t="shared" si="205"/>
        <v>17.121370897689342</v>
      </c>
      <c r="P1009" s="18"/>
      <c r="Q1009" s="37">
        <f t="shared" si="206"/>
        <v>9.5350061653182869E-2</v>
      </c>
      <c r="R1009" s="15">
        <f t="shared" si="216"/>
        <v>1.0010924459392456</v>
      </c>
      <c r="S1009" s="15">
        <f t="shared" si="217"/>
        <v>11.279927224365446</v>
      </c>
      <c r="T1009" s="21">
        <f t="shared" si="207"/>
        <v>0.1330615437683671</v>
      </c>
      <c r="U1009" s="21">
        <f t="shared" si="208"/>
        <v>6.6732828210043227E-3</v>
      </c>
      <c r="V1009" s="21">
        <f t="shared" si="209"/>
        <v>0.12638826094736277</v>
      </c>
      <c r="Y1009" s="36"/>
      <c r="Z1009" s="36"/>
    </row>
    <row r="1010" spans="1:26" x14ac:dyDescent="0.25">
      <c r="A1010" s="12">
        <v>1954.06</v>
      </c>
      <c r="B1010" s="13">
        <v>28.96</v>
      </c>
      <c r="C1010" s="14">
        <v>1.45</v>
      </c>
      <c r="D1010" s="13">
        <v>2.62</v>
      </c>
      <c r="E1010" s="13">
        <v>26.9</v>
      </c>
      <c r="F1010" s="14">
        <f t="shared" si="213"/>
        <v>1954.4583333332575</v>
      </c>
      <c r="G1010" s="15">
        <v>2.38</v>
      </c>
      <c r="H1010" s="14">
        <f t="shared" si="210"/>
        <v>328.03390334572498</v>
      </c>
      <c r="I1010" s="14">
        <f t="shared" si="211"/>
        <v>16.424349442379185</v>
      </c>
      <c r="J1010" s="16">
        <f t="shared" si="214"/>
        <v>28499.652411395731</v>
      </c>
      <c r="K1010" s="14">
        <f t="shared" si="215"/>
        <v>29.677100371747219</v>
      </c>
      <c r="L1010" s="16">
        <f t="shared" si="212"/>
        <v>2578.3525316939508</v>
      </c>
      <c r="M1010" s="35">
        <f t="shared" si="204"/>
        <v>13.357885903658998</v>
      </c>
      <c r="N1010" s="17"/>
      <c r="O1010" s="18">
        <f t="shared" si="205"/>
        <v>17.178043503737335</v>
      </c>
      <c r="P1010" s="18"/>
      <c r="Q1010" s="37">
        <f t="shared" si="206"/>
        <v>9.4397589195516773E-2</v>
      </c>
      <c r="R1010" s="15">
        <f t="shared" si="216"/>
        <v>1.009070925747481</v>
      </c>
      <c r="S1010" s="15">
        <f t="shared" si="217"/>
        <v>11.29224993505669</v>
      </c>
      <c r="T1010" s="21">
        <f t="shared" si="207"/>
        <v>0.13092615266016616</v>
      </c>
      <c r="U1010" s="21">
        <f t="shared" si="208"/>
        <v>6.8336353745208633E-3</v>
      </c>
      <c r="V1010" s="21">
        <f t="shared" si="209"/>
        <v>0.1240925172856453</v>
      </c>
      <c r="Y1010" s="36"/>
      <c r="Z1010" s="36"/>
    </row>
    <row r="1011" spans="1:26" x14ac:dyDescent="0.25">
      <c r="A1011" s="12">
        <v>1954.07</v>
      </c>
      <c r="B1011" s="13">
        <v>30.13</v>
      </c>
      <c r="C1011" s="14">
        <v>1.4566699999999999</v>
      </c>
      <c r="D1011" s="13">
        <v>2.6233300000000002</v>
      </c>
      <c r="E1011" s="13">
        <v>26.9</v>
      </c>
      <c r="F1011" s="14">
        <f t="shared" si="213"/>
        <v>1954.5416666665908</v>
      </c>
      <c r="G1011" s="15">
        <v>2.2999999999999998</v>
      </c>
      <c r="H1011" s="14">
        <f t="shared" si="210"/>
        <v>341.28665427509299</v>
      </c>
      <c r="I1011" s="14">
        <f t="shared" si="211"/>
        <v>16.499901449814129</v>
      </c>
      <c r="J1011" s="16">
        <f t="shared" si="214"/>
        <v>29770.513681348839</v>
      </c>
      <c r="K1011" s="14">
        <f t="shared" si="215"/>
        <v>29.71481973977696</v>
      </c>
      <c r="L1011" s="16">
        <f t="shared" si="212"/>
        <v>2592.0305893027835</v>
      </c>
      <c r="M1011" s="35">
        <f t="shared" si="204"/>
        <v>13.833009564245327</v>
      </c>
      <c r="N1011" s="17"/>
      <c r="O1011" s="18">
        <f t="shared" si="205"/>
        <v>17.784289655101261</v>
      </c>
      <c r="P1011" s="18"/>
      <c r="Q1011" s="37">
        <f t="shared" si="206"/>
        <v>9.2035333094363542E-2</v>
      </c>
      <c r="R1011" s="15">
        <f t="shared" si="216"/>
        <v>0.99661625986110247</v>
      </c>
      <c r="S1011" s="15">
        <f t="shared" si="217"/>
        <v>11.394681095739587</v>
      </c>
      <c r="T1011" s="21">
        <f t="shared" si="207"/>
        <v>0.13002389703673378</v>
      </c>
      <c r="U1011" s="21">
        <f t="shared" si="208"/>
        <v>5.7872766306619194E-3</v>
      </c>
      <c r="V1011" s="21">
        <f t="shared" si="209"/>
        <v>0.12423662040607186</v>
      </c>
      <c r="Y1011" s="36"/>
      <c r="Z1011" s="36"/>
    </row>
    <row r="1012" spans="1:26" x14ac:dyDescent="0.25">
      <c r="A1012" s="12">
        <v>1954.08</v>
      </c>
      <c r="B1012" s="13">
        <v>30.73</v>
      </c>
      <c r="C1012" s="14">
        <v>1.46333</v>
      </c>
      <c r="D1012" s="13">
        <v>2.6266699999999998</v>
      </c>
      <c r="E1012" s="13">
        <v>26.9</v>
      </c>
      <c r="F1012" s="14">
        <f t="shared" si="213"/>
        <v>1954.6249999999241</v>
      </c>
      <c r="G1012" s="15">
        <v>2.36</v>
      </c>
      <c r="H1012" s="14">
        <f t="shared" si="210"/>
        <v>348.08293680297407</v>
      </c>
      <c r="I1012" s="14">
        <f t="shared" si="211"/>
        <v>16.57534018587361</v>
      </c>
      <c r="J1012" s="16">
        <f t="shared" si="214"/>
        <v>30483.844205441768</v>
      </c>
      <c r="K1012" s="14">
        <f t="shared" si="215"/>
        <v>29.752652379182159</v>
      </c>
      <c r="L1012" s="16">
        <f t="shared" si="212"/>
        <v>2605.629647221208</v>
      </c>
      <c r="M1012" s="35">
        <f t="shared" si="204"/>
        <v>14.042112347320574</v>
      </c>
      <c r="N1012" s="17"/>
      <c r="O1012" s="18">
        <f t="shared" si="205"/>
        <v>18.047877301272546</v>
      </c>
      <c r="P1012" s="18"/>
      <c r="Q1012" s="37">
        <f t="shared" si="206"/>
        <v>9.0358841377315216E-2</v>
      </c>
      <c r="R1012" s="15">
        <f t="shared" si="216"/>
        <v>1.000201558545158</v>
      </c>
      <c r="S1012" s="15">
        <f t="shared" si="217"/>
        <v>11.356124455945997</v>
      </c>
      <c r="T1012" s="21">
        <f t="shared" si="207"/>
        <v>0.12632687789695596</v>
      </c>
      <c r="U1012" s="21">
        <f t="shared" si="208"/>
        <v>6.8031997725062077E-3</v>
      </c>
      <c r="V1012" s="21">
        <f t="shared" si="209"/>
        <v>0.11952367812444975</v>
      </c>
      <c r="Y1012" s="36"/>
      <c r="Z1012" s="36"/>
    </row>
    <row r="1013" spans="1:26" x14ac:dyDescent="0.25">
      <c r="A1013" s="12">
        <v>1954.09</v>
      </c>
      <c r="B1013" s="13">
        <v>31.45</v>
      </c>
      <c r="C1013" s="14">
        <v>1.47</v>
      </c>
      <c r="D1013" s="13">
        <v>2.63</v>
      </c>
      <c r="E1013" s="13">
        <v>26.8</v>
      </c>
      <c r="F1013" s="14">
        <f t="shared" si="213"/>
        <v>1954.7083333332573</v>
      </c>
      <c r="G1013" s="15">
        <v>2.38</v>
      </c>
      <c r="H1013" s="14">
        <f t="shared" si="210"/>
        <v>357.56772388059704</v>
      </c>
      <c r="I1013" s="14">
        <f t="shared" si="211"/>
        <v>16.713022388059702</v>
      </c>
      <c r="J1013" s="16">
        <f t="shared" si="214"/>
        <v>31436.459710044077</v>
      </c>
      <c r="K1013" s="14">
        <f t="shared" si="215"/>
        <v>29.901529850746272</v>
      </c>
      <c r="L1013" s="16">
        <f t="shared" si="212"/>
        <v>2628.8676959432728</v>
      </c>
      <c r="M1013" s="35">
        <f t="shared" si="204"/>
        <v>14.356474143296973</v>
      </c>
      <c r="N1013" s="17"/>
      <c r="O1013" s="18">
        <f t="shared" si="205"/>
        <v>18.445764153358333</v>
      </c>
      <c r="P1013" s="18"/>
      <c r="Q1013" s="37">
        <f t="shared" si="206"/>
        <v>8.8211182770912167E-2</v>
      </c>
      <c r="R1013" s="15">
        <f t="shared" si="216"/>
        <v>0.99758112711171998</v>
      </c>
      <c r="S1013" s="15">
        <f t="shared" si="217"/>
        <v>11.400795519347097</v>
      </c>
      <c r="T1013" s="21">
        <f t="shared" si="207"/>
        <v>0.12469394530903144</v>
      </c>
      <c r="U1013" s="21">
        <f t="shared" si="208"/>
        <v>6.3534200248591688E-3</v>
      </c>
      <c r="V1013" s="21">
        <f t="shared" si="209"/>
        <v>0.11834052528417227</v>
      </c>
      <c r="Y1013" s="36"/>
      <c r="Z1013" s="36"/>
    </row>
    <row r="1014" spans="1:26" x14ac:dyDescent="0.25">
      <c r="A1014" s="12">
        <v>1954.1</v>
      </c>
      <c r="B1014" s="13">
        <v>32.18</v>
      </c>
      <c r="C1014" s="14">
        <v>1.49333</v>
      </c>
      <c r="D1014" s="13">
        <v>2.6766700000000001</v>
      </c>
      <c r="E1014" s="13">
        <v>26.8</v>
      </c>
      <c r="F1014" s="14">
        <f t="shared" si="213"/>
        <v>1954.7916666665906</v>
      </c>
      <c r="G1014" s="15">
        <v>2.4300000000000002</v>
      </c>
      <c r="H1014" s="14">
        <f t="shared" si="210"/>
        <v>365.86738805970151</v>
      </c>
      <c r="I1014" s="14">
        <f t="shared" si="211"/>
        <v>16.978270559701492</v>
      </c>
      <c r="J1014" s="16">
        <f t="shared" si="214"/>
        <v>32290.536009563908</v>
      </c>
      <c r="K1014" s="14">
        <f t="shared" si="215"/>
        <v>30.432139888059705</v>
      </c>
      <c r="L1014" s="16">
        <f t="shared" si="212"/>
        <v>2685.8641709359676</v>
      </c>
      <c r="M1014" s="35">
        <f t="shared" si="204"/>
        <v>14.619231935730561</v>
      </c>
      <c r="N1014" s="17"/>
      <c r="O1014" s="18">
        <f t="shared" si="205"/>
        <v>18.77696547410471</v>
      </c>
      <c r="P1014" s="18"/>
      <c r="Q1014" s="37">
        <f t="shared" si="206"/>
        <v>8.6459243521718382E-2</v>
      </c>
      <c r="R1014" s="15">
        <f t="shared" si="216"/>
        <v>0.99763332319824494</v>
      </c>
      <c r="S1014" s="15">
        <f t="shared" si="217"/>
        <v>11.373218444160525</v>
      </c>
      <c r="T1014" s="21">
        <f t="shared" si="207"/>
        <v>0.12387592370939693</v>
      </c>
      <c r="U1014" s="21">
        <f t="shared" si="208"/>
        <v>7.0302032567628459E-3</v>
      </c>
      <c r="V1014" s="21">
        <f t="shared" si="209"/>
        <v>0.11684572045263408</v>
      </c>
      <c r="Y1014" s="36"/>
      <c r="Z1014" s="36"/>
    </row>
    <row r="1015" spans="1:26" x14ac:dyDescent="0.25">
      <c r="A1015" s="12">
        <v>1954.11</v>
      </c>
      <c r="B1015" s="13">
        <v>33.44</v>
      </c>
      <c r="C1015" s="14">
        <v>1.51667</v>
      </c>
      <c r="D1015" s="13">
        <v>2.7233299999999998</v>
      </c>
      <c r="E1015" s="13">
        <v>26.8</v>
      </c>
      <c r="F1015" s="14">
        <f t="shared" si="213"/>
        <v>1954.8749999999238</v>
      </c>
      <c r="G1015" s="15">
        <v>2.48</v>
      </c>
      <c r="H1015" s="14">
        <f t="shared" si="210"/>
        <v>380.1928358208956</v>
      </c>
      <c r="I1015" s="14">
        <f t="shared" si="211"/>
        <v>17.243632425373136</v>
      </c>
      <c r="J1015" s="16">
        <f t="shared" si="214"/>
        <v>33681.687324340768</v>
      </c>
      <c r="K1015" s="14">
        <f t="shared" si="215"/>
        <v>30.962636231343286</v>
      </c>
      <c r="L1015" s="16">
        <f t="shared" si="212"/>
        <v>2743.0128451255064</v>
      </c>
      <c r="M1015" s="35">
        <f t="shared" si="204"/>
        <v>15.117311697434388</v>
      </c>
      <c r="N1015" s="17"/>
      <c r="O1015" s="18">
        <f t="shared" si="205"/>
        <v>19.407607457588696</v>
      </c>
      <c r="P1015" s="18"/>
      <c r="Q1015" s="37">
        <f t="shared" si="206"/>
        <v>8.3705524492971556E-2</v>
      </c>
      <c r="R1015" s="15">
        <f t="shared" si="216"/>
        <v>0.99943544122648431</v>
      </c>
      <c r="S1015" s="15">
        <f t="shared" si="217"/>
        <v>11.346301711907437</v>
      </c>
      <c r="T1015" s="21">
        <f t="shared" si="207"/>
        <v>0.11983219797869671</v>
      </c>
      <c r="U1015" s="21">
        <f t="shared" si="208"/>
        <v>7.6220588080992968E-3</v>
      </c>
      <c r="V1015" s="21">
        <f t="shared" si="209"/>
        <v>0.11221013917059741</v>
      </c>
      <c r="Y1015" s="36"/>
      <c r="Z1015" s="36"/>
    </row>
    <row r="1016" spans="1:26" x14ac:dyDescent="0.25">
      <c r="A1016" s="12">
        <v>1954.12</v>
      </c>
      <c r="B1016" s="13">
        <v>34.97</v>
      </c>
      <c r="C1016" s="14">
        <v>1.54</v>
      </c>
      <c r="D1016" s="13">
        <v>2.77</v>
      </c>
      <c r="E1016" s="13">
        <v>26.7</v>
      </c>
      <c r="F1016" s="14">
        <f t="shared" si="213"/>
        <v>1954.9583333332571</v>
      </c>
      <c r="G1016" s="15">
        <v>2.5099999999999998</v>
      </c>
      <c r="H1016" s="14">
        <f t="shared" si="210"/>
        <v>399.07711610486894</v>
      </c>
      <c r="I1016" s="14">
        <f t="shared" si="211"/>
        <v>17.574456928838956</v>
      </c>
      <c r="J1016" s="16">
        <f t="shared" si="214"/>
        <v>35484.410765953871</v>
      </c>
      <c r="K1016" s="14">
        <f t="shared" si="215"/>
        <v>31.611198501872664</v>
      </c>
      <c r="L1016" s="16">
        <f t="shared" si="212"/>
        <v>2810.7468636457602</v>
      </c>
      <c r="M1016" s="35">
        <f t="shared" si="204"/>
        <v>15.789062002327082</v>
      </c>
      <c r="N1016" s="17"/>
      <c r="O1016" s="18">
        <f t="shared" si="205"/>
        <v>20.25752919244248</v>
      </c>
      <c r="P1016" s="18"/>
      <c r="Q1016" s="37">
        <f t="shared" si="206"/>
        <v>7.9614728670576701E-2</v>
      </c>
      <c r="R1016" s="15">
        <f t="shared" si="216"/>
        <v>0.99336274347021081</v>
      </c>
      <c r="S1016" s="15">
        <f t="shared" si="217"/>
        <v>11.382367578544489</v>
      </c>
      <c r="T1016" s="21">
        <f t="shared" si="207"/>
        <v>0.11233940716168989</v>
      </c>
      <c r="U1016" s="21">
        <f t="shared" si="208"/>
        <v>7.4056611182429233E-3</v>
      </c>
      <c r="V1016" s="21">
        <f t="shared" si="209"/>
        <v>0.10493374604344696</v>
      </c>
      <c r="Y1016" s="36"/>
      <c r="Z1016" s="36"/>
    </row>
    <row r="1017" spans="1:26" x14ac:dyDescent="0.25">
      <c r="A1017" s="12">
        <v>1955.01</v>
      </c>
      <c r="B1017" s="13">
        <v>35.6</v>
      </c>
      <c r="C1017" s="14">
        <v>1.54667</v>
      </c>
      <c r="D1017" s="13">
        <v>2.8333300000000001</v>
      </c>
      <c r="E1017" s="13">
        <v>26.7</v>
      </c>
      <c r="F1017" s="14">
        <f t="shared" si="213"/>
        <v>1955.0416666665903</v>
      </c>
      <c r="G1017" s="15">
        <v>2.61</v>
      </c>
      <c r="H1017" s="14">
        <f t="shared" si="210"/>
        <v>406.26666666666671</v>
      </c>
      <c r="I1017" s="14">
        <f t="shared" si="211"/>
        <v>17.650574868913861</v>
      </c>
      <c r="J1017" s="16">
        <f t="shared" si="214"/>
        <v>36254.463237095777</v>
      </c>
      <c r="K1017" s="14">
        <f t="shared" si="215"/>
        <v>32.333919513108619</v>
      </c>
      <c r="L1017" s="16">
        <f t="shared" si="212"/>
        <v>2885.4173686393424</v>
      </c>
      <c r="M1017" s="35">
        <f t="shared" si="204"/>
        <v>15.990781062969832</v>
      </c>
      <c r="N1017" s="17"/>
      <c r="O1017" s="18">
        <f t="shared" si="205"/>
        <v>20.501927865048504</v>
      </c>
      <c r="P1017" s="18"/>
      <c r="Q1017" s="37">
        <f t="shared" si="206"/>
        <v>7.7815776226365707E-2</v>
      </c>
      <c r="R1017" s="15">
        <f t="shared" si="216"/>
        <v>0.99869009255840091</v>
      </c>
      <c r="S1017" s="15">
        <f t="shared" si="217"/>
        <v>11.306819885009334</v>
      </c>
      <c r="T1017" s="21">
        <f t="shared" si="207"/>
        <v>0.11304757223665529</v>
      </c>
      <c r="U1017" s="21">
        <f t="shared" si="208"/>
        <v>8.3458926376729359E-3</v>
      </c>
      <c r="V1017" s="21">
        <f t="shared" si="209"/>
        <v>0.10470167959898236</v>
      </c>
      <c r="Y1017" s="36"/>
      <c r="Z1017" s="36"/>
    </row>
    <row r="1018" spans="1:26" x14ac:dyDescent="0.25">
      <c r="A1018" s="12">
        <v>1955.02</v>
      </c>
      <c r="B1018" s="13">
        <v>36.79</v>
      </c>
      <c r="C1018" s="14">
        <v>1.5533300000000001</v>
      </c>
      <c r="D1018" s="13">
        <v>2.8966699999999999</v>
      </c>
      <c r="E1018" s="13">
        <v>26.7</v>
      </c>
      <c r="F1018" s="14">
        <f t="shared" si="213"/>
        <v>1955.1249999999236</v>
      </c>
      <c r="G1018" s="15">
        <v>2.65</v>
      </c>
      <c r="H1018" s="14">
        <f t="shared" si="210"/>
        <v>419.84692883895138</v>
      </c>
      <c r="I1018" s="14">
        <f t="shared" si="211"/>
        <v>17.726578689138581</v>
      </c>
      <c r="J1018" s="16">
        <f t="shared" si="214"/>
        <v>37598.163799843453</v>
      </c>
      <c r="K1018" s="14">
        <f t="shared" si="215"/>
        <v>33.056754644194761</v>
      </c>
      <c r="L1018" s="16">
        <f t="shared" si="212"/>
        <v>2960.3009821715827</v>
      </c>
      <c r="M1018" s="35">
        <f t="shared" si="204"/>
        <v>16.437728215987118</v>
      </c>
      <c r="N1018" s="17"/>
      <c r="O1018" s="18">
        <f t="shared" si="205"/>
        <v>21.056961301473894</v>
      </c>
      <c r="P1018" s="18"/>
      <c r="Q1018" s="37">
        <f t="shared" si="206"/>
        <v>7.5715401259660794E-2</v>
      </c>
      <c r="R1018" s="15">
        <f t="shared" si="216"/>
        <v>0.99959839144156226</v>
      </c>
      <c r="S1018" s="15">
        <f t="shared" si="217"/>
        <v>11.29200899750114</v>
      </c>
      <c r="T1018" s="21">
        <f t="shared" si="207"/>
        <v>0.11008265498545389</v>
      </c>
      <c r="U1018" s="21">
        <f t="shared" si="208"/>
        <v>8.6667566750175951E-3</v>
      </c>
      <c r="V1018" s="21">
        <f t="shared" si="209"/>
        <v>0.10141589831043629</v>
      </c>
      <c r="Y1018" s="36"/>
      <c r="Z1018" s="36"/>
    </row>
    <row r="1019" spans="1:26" x14ac:dyDescent="0.25">
      <c r="A1019" s="12">
        <v>1955.03</v>
      </c>
      <c r="B1019" s="13">
        <v>36.5</v>
      </c>
      <c r="C1019" s="14">
        <v>1.56</v>
      </c>
      <c r="D1019" s="13">
        <v>2.96</v>
      </c>
      <c r="E1019" s="13">
        <v>26.7</v>
      </c>
      <c r="F1019" s="14">
        <f t="shared" si="213"/>
        <v>1955.2083333332569</v>
      </c>
      <c r="G1019" s="15">
        <v>2.68</v>
      </c>
      <c r="H1019" s="14">
        <f t="shared" si="210"/>
        <v>416.53745318352065</v>
      </c>
      <c r="I1019" s="14">
        <f t="shared" si="211"/>
        <v>17.802696629213489</v>
      </c>
      <c r="J1019" s="16">
        <f t="shared" si="214"/>
        <v>37434.649089107515</v>
      </c>
      <c r="K1019" s="14">
        <f t="shared" si="215"/>
        <v>33.779475655430716</v>
      </c>
      <c r="L1019" s="16">
        <f t="shared" si="212"/>
        <v>3035.7962001029659</v>
      </c>
      <c r="M1019" s="35">
        <f t="shared" si="204"/>
        <v>16.219282945537792</v>
      </c>
      <c r="N1019" s="17"/>
      <c r="O1019" s="18">
        <f t="shared" si="205"/>
        <v>20.759297152464601</v>
      </c>
      <c r="P1019" s="18"/>
      <c r="Q1019" s="37">
        <f t="shared" si="206"/>
        <v>7.6234750774021615E-2</v>
      </c>
      <c r="R1019" s="15">
        <f t="shared" si="216"/>
        <v>0.99616375739851437</v>
      </c>
      <c r="S1019" s="15">
        <f t="shared" si="217"/>
        <v>11.287474030045788</v>
      </c>
      <c r="T1019" s="21">
        <f t="shared" si="207"/>
        <v>0.11058503395113006</v>
      </c>
      <c r="U1019" s="21">
        <f t="shared" si="208"/>
        <v>8.7377572076596799E-3</v>
      </c>
      <c r="V1019" s="21">
        <f t="shared" si="209"/>
        <v>0.10184727674347038</v>
      </c>
      <c r="Y1019" s="36"/>
      <c r="Z1019" s="36"/>
    </row>
    <row r="1020" spans="1:26" x14ac:dyDescent="0.25">
      <c r="A1020" s="12">
        <v>1955.04</v>
      </c>
      <c r="B1020" s="13">
        <v>37.76</v>
      </c>
      <c r="C1020" s="14">
        <v>1.5633300000000001</v>
      </c>
      <c r="D1020" s="13">
        <v>3.0466700000000002</v>
      </c>
      <c r="E1020" s="13">
        <v>26.7</v>
      </c>
      <c r="F1020" s="14">
        <f t="shared" si="213"/>
        <v>1955.2916666665901</v>
      </c>
      <c r="G1020" s="15">
        <v>2.75</v>
      </c>
      <c r="H1020" s="14">
        <f t="shared" si="210"/>
        <v>430.9165543071162</v>
      </c>
      <c r="I1020" s="14">
        <f t="shared" si="211"/>
        <v>17.840698539325849</v>
      </c>
      <c r="J1020" s="16">
        <f t="shared" si="214"/>
        <v>38860.527180860445</v>
      </c>
      <c r="K1020" s="14">
        <f t="shared" si="215"/>
        <v>34.768552397003752</v>
      </c>
      <c r="L1020" s="16">
        <f t="shared" si="212"/>
        <v>3135.4661638271214</v>
      </c>
      <c r="M1020" s="35">
        <f t="shared" si="204"/>
        <v>16.685266628063506</v>
      </c>
      <c r="N1020" s="17"/>
      <c r="O1020" s="18">
        <f t="shared" si="205"/>
        <v>21.334047746091066</v>
      </c>
      <c r="P1020" s="18"/>
      <c r="Q1020" s="37">
        <f t="shared" si="206"/>
        <v>7.3812858775129567E-2</v>
      </c>
      <c r="R1020" s="15">
        <f t="shared" si="216"/>
        <v>1.0014249973563802</v>
      </c>
      <c r="S1020" s="15">
        <f t="shared" si="217"/>
        <v>11.244172541308563</v>
      </c>
      <c r="T1020" s="21">
        <f t="shared" si="207"/>
        <v>0.10780131138207505</v>
      </c>
      <c r="U1020" s="21">
        <f t="shared" si="208"/>
        <v>9.2384967241903038E-3</v>
      </c>
      <c r="V1020" s="21">
        <f t="shared" si="209"/>
        <v>9.8562814657884745E-2</v>
      </c>
      <c r="Y1020" s="36"/>
      <c r="Z1020" s="36"/>
    </row>
    <row r="1021" spans="1:26" x14ac:dyDescent="0.25">
      <c r="A1021" s="12">
        <v>1955.05</v>
      </c>
      <c r="B1021" s="13">
        <v>37.6</v>
      </c>
      <c r="C1021" s="14">
        <v>1.56667</v>
      </c>
      <c r="D1021" s="13">
        <v>3.1333299999999999</v>
      </c>
      <c r="E1021" s="13">
        <v>26.7</v>
      </c>
      <c r="F1021" s="14">
        <f t="shared" si="213"/>
        <v>1955.3749999999234</v>
      </c>
      <c r="G1021" s="15">
        <v>2.76</v>
      </c>
      <c r="H1021" s="14">
        <f t="shared" si="210"/>
        <v>429.09063670411996</v>
      </c>
      <c r="I1021" s="14">
        <f t="shared" si="211"/>
        <v>17.878814569288391</v>
      </c>
      <c r="J1021" s="16">
        <f t="shared" si="214"/>
        <v>38830.224854613945</v>
      </c>
      <c r="K1021" s="14">
        <f t="shared" si="215"/>
        <v>35.757515018726593</v>
      </c>
      <c r="L1021" s="16">
        <f t="shared" si="212"/>
        <v>3235.8486288220074</v>
      </c>
      <c r="M1021" s="35">
        <f t="shared" si="204"/>
        <v>16.518057827257802</v>
      </c>
      <c r="N1021" s="17"/>
      <c r="O1021" s="18">
        <f t="shared" si="205"/>
        <v>21.097803794241599</v>
      </c>
      <c r="P1021" s="18"/>
      <c r="Q1021" s="37">
        <f t="shared" si="206"/>
        <v>7.3736304846531139E-2</v>
      </c>
      <c r="R1021" s="15">
        <f t="shared" si="216"/>
        <v>1.0005683116212329</v>
      </c>
      <c r="S1021" s="15">
        <f t="shared" si="217"/>
        <v>11.260195457454611</v>
      </c>
      <c r="T1021" s="21">
        <f t="shared" si="207"/>
        <v>0.10979451896887471</v>
      </c>
      <c r="U1021" s="21">
        <f t="shared" si="208"/>
        <v>9.3659566360082547E-3</v>
      </c>
      <c r="V1021" s="21">
        <f t="shared" si="209"/>
        <v>0.10042856233286646</v>
      </c>
      <c r="Y1021" s="36"/>
      <c r="Z1021" s="36"/>
    </row>
    <row r="1022" spans="1:26" x14ac:dyDescent="0.25">
      <c r="A1022" s="12">
        <v>1955.06</v>
      </c>
      <c r="B1022" s="13">
        <v>39.78</v>
      </c>
      <c r="C1022" s="14">
        <v>1.57</v>
      </c>
      <c r="D1022" s="13">
        <v>3.22</v>
      </c>
      <c r="E1022" s="13">
        <v>26.7</v>
      </c>
      <c r="F1022" s="14">
        <f t="shared" si="213"/>
        <v>1955.4583333332566</v>
      </c>
      <c r="G1022" s="15">
        <v>2.78</v>
      </c>
      <c r="H1022" s="14">
        <f t="shared" si="210"/>
        <v>453.9687640449439</v>
      </c>
      <c r="I1022" s="14">
        <f t="shared" si="211"/>
        <v>17.916816479400751</v>
      </c>
      <c r="J1022" s="16">
        <f t="shared" si="214"/>
        <v>41216.665757137089</v>
      </c>
      <c r="K1022" s="14">
        <f t="shared" si="215"/>
        <v>36.746591760299637</v>
      </c>
      <c r="L1022" s="16">
        <f t="shared" si="212"/>
        <v>3336.2911950221578</v>
      </c>
      <c r="M1022" s="35">
        <f t="shared" si="204"/>
        <v>17.370091963405308</v>
      </c>
      <c r="N1022" s="17"/>
      <c r="O1022" s="18">
        <f t="shared" si="205"/>
        <v>22.157121672370536</v>
      </c>
      <c r="P1022" s="18"/>
      <c r="Q1022" s="37">
        <f t="shared" si="206"/>
        <v>6.9410908719140657E-2</v>
      </c>
      <c r="R1022" s="15">
        <f t="shared" si="216"/>
        <v>0.99198567351214673</v>
      </c>
      <c r="S1022" s="15">
        <f t="shared" si="217"/>
        <v>11.266594757390436</v>
      </c>
      <c r="T1022" s="21">
        <f t="shared" si="207"/>
        <v>9.742380931160044E-2</v>
      </c>
      <c r="U1022" s="21">
        <f t="shared" si="208"/>
        <v>9.0212984076607494E-3</v>
      </c>
      <c r="V1022" s="21">
        <f t="shared" si="209"/>
        <v>8.8402510903939691E-2</v>
      </c>
      <c r="Y1022" s="36"/>
      <c r="Z1022" s="36"/>
    </row>
    <row r="1023" spans="1:26" x14ac:dyDescent="0.25">
      <c r="A1023" s="12">
        <v>1955.07</v>
      </c>
      <c r="B1023" s="13">
        <v>42.69</v>
      </c>
      <c r="C1023" s="14">
        <v>1.58667</v>
      </c>
      <c r="D1023" s="13">
        <v>3.2933300000000001</v>
      </c>
      <c r="E1023" s="13">
        <v>26.8</v>
      </c>
      <c r="F1023" s="14">
        <f t="shared" si="213"/>
        <v>1955.5416666665899</v>
      </c>
      <c r="G1023" s="15">
        <v>2.9</v>
      </c>
      <c r="H1023" s="14">
        <f t="shared" si="210"/>
        <v>485.35981343283589</v>
      </c>
      <c r="I1023" s="14">
        <f t="shared" si="211"/>
        <v>18.039490634328359</v>
      </c>
      <c r="J1023" s="16">
        <f t="shared" si="214"/>
        <v>44203.203897554849</v>
      </c>
      <c r="K1023" s="14">
        <f t="shared" si="215"/>
        <v>37.443195932835827</v>
      </c>
      <c r="L1023" s="16">
        <f t="shared" si="212"/>
        <v>3410.0664673678689</v>
      </c>
      <c r="M1023" s="35">
        <f t="shared" si="204"/>
        <v>18.454031906632874</v>
      </c>
      <c r="N1023" s="17"/>
      <c r="O1023" s="18">
        <f t="shared" si="205"/>
        <v>23.50351020146309</v>
      </c>
      <c r="P1023" s="18"/>
      <c r="Q1023" s="37">
        <f t="shared" si="206"/>
        <v>6.5218113524167787E-2</v>
      </c>
      <c r="R1023" s="15">
        <f t="shared" si="216"/>
        <v>0.99641025227630275</v>
      </c>
      <c r="S1023" s="15">
        <f t="shared" si="217"/>
        <v>11.13459797446181</v>
      </c>
      <c r="T1023" s="21">
        <f t="shared" si="207"/>
        <v>8.9887472059402951E-2</v>
      </c>
      <c r="U1023" s="21">
        <f t="shared" si="208"/>
        <v>1.0646514702316257E-2</v>
      </c>
      <c r="V1023" s="21">
        <f t="shared" si="209"/>
        <v>7.9240957357086694E-2</v>
      </c>
      <c r="Y1023" s="36"/>
      <c r="Z1023" s="36"/>
    </row>
    <row r="1024" spans="1:26" x14ac:dyDescent="0.25">
      <c r="A1024" s="12">
        <v>1955.08</v>
      </c>
      <c r="B1024" s="13">
        <v>42.43</v>
      </c>
      <c r="C1024" s="14">
        <v>1.6033299999999999</v>
      </c>
      <c r="D1024" s="13">
        <v>3.3666700000000001</v>
      </c>
      <c r="E1024" s="13">
        <v>26.8</v>
      </c>
      <c r="F1024" s="14">
        <f t="shared" si="213"/>
        <v>1955.6249999999231</v>
      </c>
      <c r="G1024" s="15">
        <v>2.97</v>
      </c>
      <c r="H1024" s="14">
        <f t="shared" si="210"/>
        <v>482.40376865671647</v>
      </c>
      <c r="I1024" s="14">
        <f t="shared" si="211"/>
        <v>18.228904888059702</v>
      </c>
      <c r="J1024" s="16">
        <f t="shared" si="214"/>
        <v>44072.334698571278</v>
      </c>
      <c r="K1024" s="14">
        <f t="shared" si="215"/>
        <v>38.277027947761198</v>
      </c>
      <c r="L1024" s="16">
        <f t="shared" si="212"/>
        <v>3496.9834329398764</v>
      </c>
      <c r="M1024" s="35">
        <f t="shared" si="204"/>
        <v>18.22232646304775</v>
      </c>
      <c r="N1024" s="17"/>
      <c r="O1024" s="18">
        <f t="shared" si="205"/>
        <v>23.173696654482615</v>
      </c>
      <c r="P1024" s="18"/>
      <c r="Q1024" s="37">
        <f t="shared" si="206"/>
        <v>6.520714830858973E-2</v>
      </c>
      <c r="R1024" s="15">
        <f t="shared" si="216"/>
        <v>1.002475</v>
      </c>
      <c r="S1024" s="15">
        <f t="shared" si="217"/>
        <v>11.094627576728701</v>
      </c>
      <c r="T1024" s="21">
        <f t="shared" si="207"/>
        <v>9.2500396231943283E-2</v>
      </c>
      <c r="U1024" s="21">
        <f t="shared" si="208"/>
        <v>1.0955395425943149E-2</v>
      </c>
      <c r="V1024" s="21">
        <f t="shared" si="209"/>
        <v>8.1545000806000134E-2</v>
      </c>
      <c r="Y1024" s="36"/>
      <c r="Z1024" s="36"/>
    </row>
    <row r="1025" spans="1:26" x14ac:dyDescent="0.25">
      <c r="A1025" s="12">
        <v>1955.09</v>
      </c>
      <c r="B1025" s="13">
        <v>44.34</v>
      </c>
      <c r="C1025" s="14">
        <v>1.62</v>
      </c>
      <c r="D1025" s="13">
        <v>3.44</v>
      </c>
      <c r="E1025" s="13">
        <v>26.9</v>
      </c>
      <c r="F1025" s="14">
        <f t="shared" si="213"/>
        <v>1955.7083333332564</v>
      </c>
      <c r="G1025" s="15">
        <v>2.97</v>
      </c>
      <c r="H1025" s="14">
        <f t="shared" si="210"/>
        <v>502.24527881040905</v>
      </c>
      <c r="I1025" s="14">
        <f t="shared" si="211"/>
        <v>18.349962825278816</v>
      </c>
      <c r="J1025" s="16">
        <f t="shared" si="214"/>
        <v>46024.756189085609</v>
      </c>
      <c r="K1025" s="14">
        <f t="shared" si="215"/>
        <v>38.965353159851304</v>
      </c>
      <c r="L1025" s="16">
        <f t="shared" si="212"/>
        <v>3570.7072911694736</v>
      </c>
      <c r="M1025" s="35">
        <f t="shared" ref="M1025:M1088" si="218">H1025/AVERAGE(K905:K1024)</f>
        <v>18.843960654261309</v>
      </c>
      <c r="N1025" s="17"/>
      <c r="O1025" s="18">
        <f t="shared" ref="O1025:O1088" si="219">J1025/AVERAGE(L905:L1024)</f>
        <v>23.92553130772303</v>
      </c>
      <c r="P1025" s="18"/>
      <c r="Q1025" s="37">
        <f t="shared" ref="Q1025:Q1088" si="220">1/M1025-(G1025/100-(((E1025/E905)^(1/10))-1))</f>
        <v>6.3784234185268268E-2</v>
      </c>
      <c r="R1025" s="15">
        <f t="shared" si="216"/>
        <v>1.0102306128294607</v>
      </c>
      <c r="S1025" s="15">
        <f t="shared" si="217"/>
        <v>11.080740732471881</v>
      </c>
      <c r="T1025" s="21">
        <f t="shared" si="207"/>
        <v>9.1626521139898776E-2</v>
      </c>
      <c r="U1025" s="21">
        <f t="shared" si="208"/>
        <v>1.1113910913920222E-2</v>
      </c>
      <c r="V1025" s="21">
        <f t="shared" si="209"/>
        <v>8.0512610225978554E-2</v>
      </c>
      <c r="Y1025" s="36"/>
      <c r="Z1025" s="36"/>
    </row>
    <row r="1026" spans="1:26" x14ac:dyDescent="0.25">
      <c r="A1026" s="12">
        <v>1955.1</v>
      </c>
      <c r="B1026" s="13">
        <v>42.11</v>
      </c>
      <c r="C1026" s="14">
        <v>1.6266700000000001</v>
      </c>
      <c r="D1026" s="13">
        <v>3.5</v>
      </c>
      <c r="E1026" s="13">
        <v>26.9</v>
      </c>
      <c r="F1026" s="14">
        <f t="shared" si="213"/>
        <v>1955.7916666665897</v>
      </c>
      <c r="G1026" s="15">
        <v>2.88</v>
      </c>
      <c r="H1026" s="14">
        <f t="shared" si="210"/>
        <v>476.98576208178446</v>
      </c>
      <c r="I1026" s="14">
        <f t="shared" si="211"/>
        <v>18.425514832713759</v>
      </c>
      <c r="J1026" s="16">
        <f t="shared" si="214"/>
        <v>43850.730881857686</v>
      </c>
      <c r="K1026" s="14">
        <f t="shared" si="215"/>
        <v>39.644981412639417</v>
      </c>
      <c r="L1026" s="16">
        <f t="shared" si="212"/>
        <v>3644.6819778319145</v>
      </c>
      <c r="M1026" s="35">
        <f t="shared" si="218"/>
        <v>17.772325789386091</v>
      </c>
      <c r="N1026" s="17"/>
      <c r="O1026" s="18">
        <f t="shared" si="219"/>
        <v>22.532366303323766</v>
      </c>
      <c r="P1026" s="18"/>
      <c r="Q1026" s="37">
        <f t="shared" si="220"/>
        <v>6.7884089783085716E-2</v>
      </c>
      <c r="R1026" s="15">
        <f t="shared" si="216"/>
        <v>1.0015386747064237</v>
      </c>
      <c r="S1026" s="15">
        <f t="shared" si="217"/>
        <v>11.194103500769437</v>
      </c>
      <c r="T1026" s="21">
        <f t="shared" ref="T1026:T1089" si="221">(($J1146/$J1026)^(1/10)-1)</f>
        <v>9.9284640370255639E-2</v>
      </c>
      <c r="U1026" s="21">
        <f t="shared" ref="U1026:U1089" si="222">(($S1146/$S1026)^(1/10)-1)</f>
        <v>9.6397835724992831E-3</v>
      </c>
      <c r="V1026" s="21">
        <f t="shared" ref="V1026:V1089" si="223">T1026-U1026</f>
        <v>8.9644856797756356E-2</v>
      </c>
      <c r="Y1026" s="36"/>
      <c r="Z1026" s="36"/>
    </row>
    <row r="1027" spans="1:26" x14ac:dyDescent="0.25">
      <c r="A1027" s="12">
        <v>1955.11</v>
      </c>
      <c r="B1027" s="13">
        <v>44.95</v>
      </c>
      <c r="C1027" s="14">
        <v>1.6333299999999999</v>
      </c>
      <c r="D1027" s="13">
        <v>3.56</v>
      </c>
      <c r="E1027" s="13">
        <v>26.9</v>
      </c>
      <c r="F1027" s="14">
        <f t="shared" si="213"/>
        <v>1955.8749999999229</v>
      </c>
      <c r="G1027" s="15">
        <v>2.89</v>
      </c>
      <c r="H1027" s="14">
        <f t="shared" si="210"/>
        <v>509.15483271375479</v>
      </c>
      <c r="I1027" s="14">
        <f t="shared" si="211"/>
        <v>18.500953568773237</v>
      </c>
      <c r="J1027" s="16">
        <f t="shared" si="214"/>
        <v>46949.867315652067</v>
      </c>
      <c r="K1027" s="14">
        <f t="shared" si="215"/>
        <v>40.324609665427516</v>
      </c>
      <c r="L1027" s="16">
        <f t="shared" si="212"/>
        <v>3718.3877117624324</v>
      </c>
      <c r="M1027" s="35">
        <f t="shared" si="218"/>
        <v>18.835559288273895</v>
      </c>
      <c r="N1027" s="17"/>
      <c r="O1027" s="18">
        <f t="shared" si="219"/>
        <v>23.841583744997816</v>
      </c>
      <c r="P1027" s="18"/>
      <c r="Q1027" s="37">
        <f t="shared" si="220"/>
        <v>6.4607904236347519E-2</v>
      </c>
      <c r="R1027" s="15">
        <f t="shared" si="216"/>
        <v>0.99639906764855823</v>
      </c>
      <c r="S1027" s="15">
        <f t="shared" si="217"/>
        <v>11.21132758468716</v>
      </c>
      <c r="T1027" s="21">
        <f t="shared" si="221"/>
        <v>9.297438519582979E-2</v>
      </c>
      <c r="U1027" s="21">
        <f t="shared" si="222"/>
        <v>9.0414284940998346E-3</v>
      </c>
      <c r="V1027" s="21">
        <f t="shared" si="223"/>
        <v>8.3932956701729955E-2</v>
      </c>
      <c r="Y1027" s="36"/>
      <c r="Z1027" s="36"/>
    </row>
    <row r="1028" spans="1:26" x14ac:dyDescent="0.25">
      <c r="A1028" s="12">
        <v>1955.12</v>
      </c>
      <c r="B1028" s="13">
        <v>45.37</v>
      </c>
      <c r="C1028" s="14">
        <v>1.64</v>
      </c>
      <c r="D1028" s="13">
        <v>3.62</v>
      </c>
      <c r="E1028" s="13">
        <v>26.8</v>
      </c>
      <c r="F1028" s="14">
        <f t="shared" si="213"/>
        <v>1955.9583333332562</v>
      </c>
      <c r="G1028" s="15">
        <v>2.96</v>
      </c>
      <c r="H1028" s="14">
        <f t="shared" si="210"/>
        <v>515.82981343283586</v>
      </c>
      <c r="I1028" s="14">
        <f t="shared" si="211"/>
        <v>18.645820895522387</v>
      </c>
      <c r="J1028" s="16">
        <f t="shared" si="214"/>
        <v>47708.656199423582</v>
      </c>
      <c r="K1028" s="14">
        <f t="shared" si="215"/>
        <v>41.157238805970152</v>
      </c>
      <c r="L1028" s="16">
        <f t="shared" si="212"/>
        <v>3806.5976513536116</v>
      </c>
      <c r="M1028" s="35">
        <f t="shared" si="218"/>
        <v>18.942369035813574</v>
      </c>
      <c r="N1028" s="17"/>
      <c r="O1028" s="18">
        <f t="shared" si="219"/>
        <v>23.937765745387566</v>
      </c>
      <c r="P1028" s="18"/>
      <c r="Q1028" s="37">
        <f t="shared" si="220"/>
        <v>6.2648258086002717E-2</v>
      </c>
      <c r="R1028" s="15">
        <f t="shared" si="216"/>
        <v>1.0076321632439265</v>
      </c>
      <c r="S1028" s="15">
        <f t="shared" si="217"/>
        <v>11.212639025441881</v>
      </c>
      <c r="T1028" s="21">
        <f t="shared" si="221"/>
        <v>9.0650756171307245E-2</v>
      </c>
      <c r="U1028" s="21">
        <f t="shared" si="222"/>
        <v>7.7193888465101335E-3</v>
      </c>
      <c r="V1028" s="21">
        <f t="shared" si="223"/>
        <v>8.2931367324797112E-2</v>
      </c>
      <c r="Y1028" s="36"/>
      <c r="Z1028" s="36"/>
    </row>
    <row r="1029" spans="1:26" x14ac:dyDescent="0.25">
      <c r="A1029" s="12">
        <v>1956.01</v>
      </c>
      <c r="B1029" s="13">
        <v>44.15</v>
      </c>
      <c r="C1029" s="14">
        <v>1.67</v>
      </c>
      <c r="D1029" s="13">
        <v>3.6433300000000002</v>
      </c>
      <c r="E1029" s="13">
        <v>26.8</v>
      </c>
      <c r="F1029" s="14">
        <f t="shared" si="213"/>
        <v>1956.0416666665894</v>
      </c>
      <c r="G1029" s="15">
        <v>2.9</v>
      </c>
      <c r="H1029" s="14">
        <f t="shared" si="210"/>
        <v>501.95914179104483</v>
      </c>
      <c r="I1029" s="14">
        <f t="shared" si="211"/>
        <v>18.986902985074629</v>
      </c>
      <c r="J1029" s="16">
        <f t="shared" si="214"/>
        <v>46572.109893298904</v>
      </c>
      <c r="K1029" s="14">
        <f t="shared" si="215"/>
        <v>41.422486977611946</v>
      </c>
      <c r="L1029" s="16">
        <f t="shared" si="212"/>
        <v>3843.2064583817146</v>
      </c>
      <c r="M1029" s="35">
        <f t="shared" si="218"/>
        <v>18.292585385418889</v>
      </c>
      <c r="N1029" s="17"/>
      <c r="O1029" s="18">
        <f t="shared" si="219"/>
        <v>23.082459084217533</v>
      </c>
      <c r="P1029" s="18"/>
      <c r="Q1029" s="37">
        <f t="shared" si="220"/>
        <v>6.5123509041438501E-2</v>
      </c>
      <c r="R1029" s="15">
        <f t="shared" si="216"/>
        <v>1.0075969184830094</v>
      </c>
      <c r="S1029" s="15">
        <f t="shared" si="217"/>
        <v>11.298215716879273</v>
      </c>
      <c r="T1029" s="21">
        <f t="shared" si="221"/>
        <v>9.5431683360476027E-2</v>
      </c>
      <c r="U1029" s="21">
        <f t="shared" si="222"/>
        <v>7.4202191364101111E-3</v>
      </c>
      <c r="V1029" s="21">
        <f t="shared" si="223"/>
        <v>8.8011464224065916E-2</v>
      </c>
      <c r="Y1029" s="36"/>
      <c r="Z1029" s="36"/>
    </row>
    <row r="1030" spans="1:26" x14ac:dyDescent="0.25">
      <c r="A1030" s="12">
        <v>1956.02</v>
      </c>
      <c r="B1030" s="13">
        <v>44.43</v>
      </c>
      <c r="C1030" s="14">
        <v>1.7</v>
      </c>
      <c r="D1030" s="13">
        <v>3.6666699999999999</v>
      </c>
      <c r="E1030" s="13">
        <v>26.8</v>
      </c>
      <c r="F1030" s="14">
        <f t="shared" si="213"/>
        <v>1956.1249999999227</v>
      </c>
      <c r="G1030" s="15">
        <v>2.84</v>
      </c>
      <c r="H1030" s="14">
        <f t="shared" si="210"/>
        <v>505.14257462686572</v>
      </c>
      <c r="I1030" s="14">
        <f t="shared" si="211"/>
        <v>19.327985074626866</v>
      </c>
      <c r="J1030" s="16">
        <f t="shared" si="214"/>
        <v>47016.909583861554</v>
      </c>
      <c r="K1030" s="14">
        <f t="shared" si="215"/>
        <v>41.687848843283582</v>
      </c>
      <c r="L1030" s="16">
        <f t="shared" si="212"/>
        <v>3880.1596188129106</v>
      </c>
      <c r="M1030" s="35">
        <f t="shared" si="218"/>
        <v>18.266116815127777</v>
      </c>
      <c r="N1030" s="17"/>
      <c r="O1030" s="18">
        <f t="shared" si="219"/>
        <v>23.017216418743022</v>
      </c>
      <c r="P1030" s="18"/>
      <c r="Q1030" s="37">
        <f t="shared" si="220"/>
        <v>6.6375586939811479E-2</v>
      </c>
      <c r="R1030" s="15">
        <f t="shared" si="216"/>
        <v>0.99206506834990926</v>
      </c>
      <c r="S1030" s="15">
        <f t="shared" si="217"/>
        <v>11.38404734068386</v>
      </c>
      <c r="T1030" s="21">
        <f t="shared" si="221"/>
        <v>9.3235290490984557E-2</v>
      </c>
      <c r="U1030" s="21">
        <f t="shared" si="222"/>
        <v>4.6641172438899314E-3</v>
      </c>
      <c r="V1030" s="21">
        <f t="shared" si="223"/>
        <v>8.8571173247094626E-2</v>
      </c>
      <c r="Y1030" s="36"/>
      <c r="Z1030" s="36"/>
    </row>
    <row r="1031" spans="1:26" x14ac:dyDescent="0.25">
      <c r="A1031" s="12">
        <v>1956.03</v>
      </c>
      <c r="B1031" s="13">
        <v>47.49</v>
      </c>
      <c r="C1031" s="14">
        <v>1.73</v>
      </c>
      <c r="D1031" s="13">
        <v>3.69</v>
      </c>
      <c r="E1031" s="13">
        <v>26.8</v>
      </c>
      <c r="F1031" s="14">
        <f t="shared" si="213"/>
        <v>1956.208333333256</v>
      </c>
      <c r="G1031" s="15">
        <v>2.96</v>
      </c>
      <c r="H1031" s="14">
        <f t="shared" si="210"/>
        <v>539.9329477611941</v>
      </c>
      <c r="I1031" s="14">
        <f t="shared" si="211"/>
        <v>19.669067164179108</v>
      </c>
      <c r="J1031" s="16">
        <f t="shared" si="214"/>
        <v>50407.636895549374</v>
      </c>
      <c r="K1031" s="14">
        <f t="shared" si="215"/>
        <v>41.953097014925376</v>
      </c>
      <c r="L1031" s="16">
        <f t="shared" si="212"/>
        <v>3916.7020455796419</v>
      </c>
      <c r="M1031" s="35">
        <f t="shared" si="218"/>
        <v>19.371210099299958</v>
      </c>
      <c r="N1031" s="17"/>
      <c r="O1031" s="18">
        <f t="shared" si="219"/>
        <v>24.373586635398752</v>
      </c>
      <c r="P1031" s="18"/>
      <c r="Q1031" s="37">
        <f t="shared" si="220"/>
        <v>6.0910141321596056E-2</v>
      </c>
      <c r="R1031" s="15">
        <f t="shared" si="216"/>
        <v>0.98377620319820946</v>
      </c>
      <c r="S1031" s="15">
        <f t="shared" si="217"/>
        <v>11.293715703134138</v>
      </c>
      <c r="T1031" s="21">
        <f t="shared" si="221"/>
        <v>8.1045764992163871E-2</v>
      </c>
      <c r="U1031" s="21">
        <f t="shared" si="222"/>
        <v>5.2399493832038235E-3</v>
      </c>
      <c r="V1031" s="21">
        <f t="shared" si="223"/>
        <v>7.5805815608960048E-2</v>
      </c>
      <c r="Y1031" s="36"/>
      <c r="Z1031" s="36"/>
    </row>
    <row r="1032" spans="1:26" x14ac:dyDescent="0.25">
      <c r="A1032" s="12">
        <v>1956.04</v>
      </c>
      <c r="B1032" s="13">
        <v>48.05</v>
      </c>
      <c r="C1032" s="14">
        <v>1.7533300000000001</v>
      </c>
      <c r="D1032" s="13">
        <v>3.66</v>
      </c>
      <c r="E1032" s="13">
        <v>26.9</v>
      </c>
      <c r="F1032" s="14">
        <f t="shared" si="213"/>
        <v>1956.2916666665892</v>
      </c>
      <c r="G1032" s="15">
        <v>3.18</v>
      </c>
      <c r="H1032" s="14">
        <f t="shared" si="210"/>
        <v>544.26895910780672</v>
      </c>
      <c r="I1032" s="14">
        <f t="shared" si="211"/>
        <v>19.860210074349446</v>
      </c>
      <c r="J1032" s="16">
        <f t="shared" si="214"/>
        <v>50966.953766830018</v>
      </c>
      <c r="K1032" s="14">
        <f t="shared" si="215"/>
        <v>41.45732342007436</v>
      </c>
      <c r="L1032" s="16">
        <f t="shared" si="212"/>
        <v>3882.1862806784166</v>
      </c>
      <c r="M1032" s="35">
        <f t="shared" si="218"/>
        <v>19.370593634578494</v>
      </c>
      <c r="N1032" s="17"/>
      <c r="O1032" s="18">
        <f t="shared" si="219"/>
        <v>24.338669114170258</v>
      </c>
      <c r="P1032" s="18"/>
      <c r="Q1032" s="37">
        <f t="shared" si="220"/>
        <v>5.8532570272147345E-2</v>
      </c>
      <c r="R1032" s="15">
        <f t="shared" si="216"/>
        <v>1.0120440058709126</v>
      </c>
      <c r="S1032" s="15">
        <f t="shared" si="217"/>
        <v>11.069185822256701</v>
      </c>
      <c r="T1032" s="21">
        <f t="shared" si="221"/>
        <v>8.2716102777452116E-2</v>
      </c>
      <c r="U1032" s="21">
        <f t="shared" si="222"/>
        <v>7.9893148106200407E-3</v>
      </c>
      <c r="V1032" s="21">
        <f t="shared" si="223"/>
        <v>7.4726787966832076E-2</v>
      </c>
      <c r="Y1032" s="36"/>
      <c r="Z1032" s="36"/>
    </row>
    <row r="1033" spans="1:26" x14ac:dyDescent="0.25">
      <c r="A1033" s="12">
        <v>1956.05</v>
      </c>
      <c r="B1033" s="13">
        <v>46.54</v>
      </c>
      <c r="C1033" s="14">
        <v>1.77667</v>
      </c>
      <c r="D1033" s="13">
        <v>3.63</v>
      </c>
      <c r="E1033" s="13">
        <v>27</v>
      </c>
      <c r="F1033" s="14">
        <f t="shared" si="213"/>
        <v>1956.3749999999225</v>
      </c>
      <c r="G1033" s="15">
        <v>3.07</v>
      </c>
      <c r="H1033" s="14">
        <f t="shared" si="210"/>
        <v>525.21251851851855</v>
      </c>
      <c r="I1033" s="14">
        <f t="shared" si="211"/>
        <v>20.050049962962962</v>
      </c>
      <c r="J1033" s="16">
        <f t="shared" si="214"/>
        <v>49338.914514931399</v>
      </c>
      <c r="K1033" s="14">
        <f t="shared" si="215"/>
        <v>40.965222222222231</v>
      </c>
      <c r="L1033" s="16">
        <f t="shared" si="212"/>
        <v>3848.3081153674475</v>
      </c>
      <c r="M1033" s="35">
        <f t="shared" si="218"/>
        <v>18.544506591754431</v>
      </c>
      <c r="N1033" s="17"/>
      <c r="O1033" s="18">
        <f t="shared" si="219"/>
        <v>23.274196470664435</v>
      </c>
      <c r="P1033" s="18"/>
      <c r="Q1033" s="37">
        <f t="shared" si="220"/>
        <v>6.1754700568371262E-2</v>
      </c>
      <c r="R1033" s="15">
        <f t="shared" si="216"/>
        <v>1.0085562050188539</v>
      </c>
      <c r="S1033" s="15">
        <f t="shared" si="217"/>
        <v>11.161012408836974</v>
      </c>
      <c r="T1033" s="21">
        <f t="shared" si="221"/>
        <v>8.0672480501264854E-2</v>
      </c>
      <c r="U1033" s="21">
        <f t="shared" si="222"/>
        <v>7.3172106738386145E-3</v>
      </c>
      <c r="V1033" s="21">
        <f t="shared" si="223"/>
        <v>7.3355269827426239E-2</v>
      </c>
      <c r="Y1033" s="36"/>
      <c r="Z1033" s="36"/>
    </row>
    <row r="1034" spans="1:26" x14ac:dyDescent="0.25">
      <c r="A1034" s="12">
        <v>1956.06</v>
      </c>
      <c r="B1034" s="13">
        <v>46.27</v>
      </c>
      <c r="C1034" s="14">
        <v>1.8</v>
      </c>
      <c r="D1034" s="13">
        <v>3.6</v>
      </c>
      <c r="E1034" s="13">
        <v>27.2</v>
      </c>
      <c r="F1034" s="14">
        <f t="shared" si="213"/>
        <v>1956.4583333332557</v>
      </c>
      <c r="G1034" s="15">
        <v>3</v>
      </c>
      <c r="H1034" s="14">
        <f t="shared" ref="H1034:H1097" si="224">B1034*$E$1839/E1034</f>
        <v>518.3260661764707</v>
      </c>
      <c r="I1034" s="14">
        <f t="shared" ref="I1034:I1097" si="225">C1034*$E$1839/E1034</f>
        <v>20.163970588235301</v>
      </c>
      <c r="J1034" s="16">
        <f t="shared" si="214"/>
        <v>48849.846999216461</v>
      </c>
      <c r="K1034" s="14">
        <f t="shared" si="215"/>
        <v>40.327941176470603</v>
      </c>
      <c r="L1034" s="16">
        <f t="shared" ref="L1034:L1097" si="226">K1034*(J1034/H1034)</f>
        <v>3800.7229132738121</v>
      </c>
      <c r="M1034" s="35">
        <f t="shared" si="218"/>
        <v>18.158163846958697</v>
      </c>
      <c r="N1034" s="17"/>
      <c r="O1034" s="18">
        <f t="shared" si="219"/>
        <v>22.767416558558143</v>
      </c>
      <c r="P1034" s="18"/>
      <c r="Q1034" s="37">
        <f t="shared" si="220"/>
        <v>6.3251818698492807E-2</v>
      </c>
      <c r="R1034" s="15">
        <f t="shared" si="216"/>
        <v>0.99312377072866442</v>
      </c>
      <c r="S1034" s="15">
        <f t="shared" si="217"/>
        <v>11.173739875701244</v>
      </c>
      <c r="T1034" s="21">
        <f t="shared" si="221"/>
        <v>8.0810362261079405E-2</v>
      </c>
      <c r="U1034" s="21">
        <f t="shared" si="222"/>
        <v>7.0542140688891752E-3</v>
      </c>
      <c r="V1034" s="21">
        <f t="shared" si="223"/>
        <v>7.375614819219023E-2</v>
      </c>
      <c r="Y1034" s="36"/>
      <c r="Z1034" s="36"/>
    </row>
    <row r="1035" spans="1:26" x14ac:dyDescent="0.25">
      <c r="A1035" s="12">
        <v>1956.07</v>
      </c>
      <c r="B1035" s="13">
        <v>48.78</v>
      </c>
      <c r="C1035" s="14">
        <v>1.8133300000000001</v>
      </c>
      <c r="D1035" s="13">
        <v>3.5533299999999999</v>
      </c>
      <c r="E1035" s="13">
        <v>27.4</v>
      </c>
      <c r="F1035" s="14">
        <f t="shared" ref="F1035:F1098" si="227">F1034+1/12</f>
        <v>1956.541666666589</v>
      </c>
      <c r="G1035" s="15">
        <v>3.11</v>
      </c>
      <c r="H1035" s="14">
        <f t="shared" si="224"/>
        <v>542.45496350364976</v>
      </c>
      <c r="I1035" s="14">
        <f t="shared" si="225"/>
        <v>20.165023759124093</v>
      </c>
      <c r="J1035" s="16">
        <f t="shared" ref="J1035:J1098" si="228">J1034*((H1035+(I1035/12))/H1034)</f>
        <v>51282.256285080897</v>
      </c>
      <c r="K1035" s="14">
        <f t="shared" ref="K1035:K1098" si="229">D1035*$E$1839/E1035</f>
        <v>39.514585802919711</v>
      </c>
      <c r="L1035" s="16">
        <f t="shared" si="226"/>
        <v>3735.604340415467</v>
      </c>
      <c r="M1035" s="35">
        <f t="shared" si="218"/>
        <v>18.856797596896786</v>
      </c>
      <c r="N1035" s="17"/>
      <c r="O1035" s="18">
        <f t="shared" si="219"/>
        <v>23.62031167520173</v>
      </c>
      <c r="P1035" s="18"/>
      <c r="Q1035" s="37">
        <f t="shared" si="220"/>
        <v>5.4950815885390331E-2</v>
      </c>
      <c r="R1035" s="15">
        <f t="shared" ref="R1035:R1098" si="230">((G1035/G1036+G1035/1200+((1+G1036/1200)^(-119))*(1-G1035/G1036)))</f>
        <v>0.98403310014206236</v>
      </c>
      <c r="S1035" s="15">
        <f t="shared" ref="S1035:S1098" si="231">S1034*R1034*E1034/E1035</f>
        <v>11.015907359676508</v>
      </c>
      <c r="T1035" s="21">
        <f t="shared" si="221"/>
        <v>7.5261518135921524E-2</v>
      </c>
      <c r="U1035" s="21">
        <f t="shared" si="222"/>
        <v>6.9230586276944894E-3</v>
      </c>
      <c r="V1035" s="21">
        <f t="shared" si="223"/>
        <v>6.8338459508227034E-2</v>
      </c>
      <c r="Y1035" s="36"/>
      <c r="Z1035" s="36"/>
    </row>
    <row r="1036" spans="1:26" x14ac:dyDescent="0.25">
      <c r="A1036" s="12">
        <v>1956.08</v>
      </c>
      <c r="B1036" s="13">
        <v>48.49</v>
      </c>
      <c r="C1036" s="14">
        <v>1.82667</v>
      </c>
      <c r="D1036" s="13">
        <v>3.5066700000000002</v>
      </c>
      <c r="E1036" s="13">
        <v>27.3</v>
      </c>
      <c r="F1036" s="14">
        <f t="shared" si="227"/>
        <v>1956.6249999999222</v>
      </c>
      <c r="G1036" s="15">
        <v>3.33</v>
      </c>
      <c r="H1036" s="14">
        <f t="shared" si="224"/>
        <v>541.2052380952382</v>
      </c>
      <c r="I1036" s="14">
        <f t="shared" si="225"/>
        <v>20.387778351648354</v>
      </c>
      <c r="J1036" s="16">
        <f t="shared" si="228"/>
        <v>51324.727769497666</v>
      </c>
      <c r="K1036" s="14">
        <f t="shared" si="229"/>
        <v>39.138547582417587</v>
      </c>
      <c r="L1036" s="16">
        <f t="shared" si="226"/>
        <v>3711.6700995558749</v>
      </c>
      <c r="M1036" s="35">
        <f t="shared" si="218"/>
        <v>18.670937110186422</v>
      </c>
      <c r="N1036" s="17"/>
      <c r="O1036" s="18">
        <f t="shared" si="219"/>
        <v>23.368947299227301</v>
      </c>
      <c r="P1036" s="18"/>
      <c r="Q1036" s="37">
        <f t="shared" si="220"/>
        <v>5.0837793863342431E-2</v>
      </c>
      <c r="R1036" s="15">
        <f t="shared" si="230"/>
        <v>0.99856707120078669</v>
      </c>
      <c r="S1036" s="15">
        <f t="shared" si="231"/>
        <v>10.879724493719941</v>
      </c>
      <c r="T1036" s="21">
        <f t="shared" si="221"/>
        <v>6.8148848085951341E-2</v>
      </c>
      <c r="U1036" s="21">
        <f t="shared" si="222"/>
        <v>6.4164403429456396E-3</v>
      </c>
      <c r="V1036" s="21">
        <f t="shared" si="223"/>
        <v>6.1732407743005702E-2</v>
      </c>
      <c r="Y1036" s="36"/>
      <c r="Z1036" s="36"/>
    </row>
    <row r="1037" spans="1:26" x14ac:dyDescent="0.25">
      <c r="A1037" s="12">
        <v>1956.09</v>
      </c>
      <c r="B1037" s="13">
        <v>46.84</v>
      </c>
      <c r="C1037" s="14">
        <v>1.84</v>
      </c>
      <c r="D1037" s="13">
        <v>3.46</v>
      </c>
      <c r="E1037" s="13">
        <v>27.4</v>
      </c>
      <c r="F1037" s="14">
        <f t="shared" si="227"/>
        <v>1956.7083333332555</v>
      </c>
      <c r="G1037" s="15">
        <v>3.38</v>
      </c>
      <c r="H1037" s="14">
        <f t="shared" si="224"/>
        <v>520.88131386861323</v>
      </c>
      <c r="I1037" s="14">
        <f t="shared" si="225"/>
        <v>20.461605839416066</v>
      </c>
      <c r="J1037" s="16">
        <f t="shared" si="228"/>
        <v>49559.03098433149</v>
      </c>
      <c r="K1037" s="14">
        <f t="shared" si="229"/>
        <v>38.476715328467165</v>
      </c>
      <c r="L1037" s="16">
        <f t="shared" si="226"/>
        <v>3660.8507089194491</v>
      </c>
      <c r="M1037" s="35">
        <f t="shared" si="218"/>
        <v>17.836640796312018</v>
      </c>
      <c r="N1037" s="17"/>
      <c r="O1037" s="18">
        <f t="shared" si="219"/>
        <v>22.311473210449883</v>
      </c>
      <c r="P1037" s="18"/>
      <c r="Q1037" s="37">
        <f t="shared" si="220"/>
        <v>5.2204639380191584E-2</v>
      </c>
      <c r="R1037" s="15">
        <f t="shared" si="230"/>
        <v>1.0061893610621129</v>
      </c>
      <c r="S1037" s="15">
        <f t="shared" si="231"/>
        <v>10.824484496803466</v>
      </c>
      <c r="T1037" s="21">
        <f t="shared" si="221"/>
        <v>6.8389173775341705E-2</v>
      </c>
      <c r="U1037" s="21">
        <f t="shared" si="222"/>
        <v>7.676213894525219E-3</v>
      </c>
      <c r="V1037" s="21">
        <f t="shared" si="223"/>
        <v>6.0712959880816486E-2</v>
      </c>
      <c r="Y1037" s="36"/>
      <c r="Z1037" s="36"/>
    </row>
    <row r="1038" spans="1:26" x14ac:dyDescent="0.25">
      <c r="A1038" s="12">
        <v>1956.1</v>
      </c>
      <c r="B1038" s="13">
        <v>46.24</v>
      </c>
      <c r="C1038" s="14">
        <v>1.80667</v>
      </c>
      <c r="D1038" s="13">
        <v>3.44333</v>
      </c>
      <c r="E1038" s="13">
        <v>27.5</v>
      </c>
      <c r="F1038" s="14">
        <f t="shared" si="227"/>
        <v>1956.7916666665888</v>
      </c>
      <c r="G1038" s="15">
        <v>3.34</v>
      </c>
      <c r="H1038" s="14">
        <f t="shared" si="224"/>
        <v>512.33920000000012</v>
      </c>
      <c r="I1038" s="14">
        <f t="shared" si="225"/>
        <v>20.017903600000004</v>
      </c>
      <c r="J1038" s="16">
        <f t="shared" si="228"/>
        <v>48905.011438189598</v>
      </c>
      <c r="K1038" s="14">
        <f t="shared" si="229"/>
        <v>38.152096400000005</v>
      </c>
      <c r="L1038" s="16">
        <f t="shared" si="226"/>
        <v>3641.7840189329881</v>
      </c>
      <c r="M1038" s="35">
        <f t="shared" si="218"/>
        <v>17.418952948636129</v>
      </c>
      <c r="N1038" s="17"/>
      <c r="O1038" s="18">
        <f t="shared" si="219"/>
        <v>21.777269004413125</v>
      </c>
      <c r="P1038" s="18"/>
      <c r="Q1038" s="37">
        <f t="shared" si="220"/>
        <v>5.2325543255801035E-2</v>
      </c>
      <c r="R1038" s="15">
        <f t="shared" si="230"/>
        <v>0.99022472627998948</v>
      </c>
      <c r="S1038" s="15">
        <f t="shared" si="231"/>
        <v>10.851875753703007</v>
      </c>
      <c r="T1038" s="21">
        <f t="shared" si="221"/>
        <v>6.8551558542897073E-2</v>
      </c>
      <c r="U1038" s="21">
        <f t="shared" si="222"/>
        <v>8.563709737462899E-3</v>
      </c>
      <c r="V1038" s="21">
        <f t="shared" si="223"/>
        <v>5.9987848805434174E-2</v>
      </c>
      <c r="Y1038" s="36"/>
      <c r="Z1038" s="36"/>
    </row>
    <row r="1039" spans="1:26" x14ac:dyDescent="0.25">
      <c r="A1039" s="12">
        <v>1956.11</v>
      </c>
      <c r="B1039" s="13">
        <v>45.76</v>
      </c>
      <c r="C1039" s="14">
        <v>1.7733300000000001</v>
      </c>
      <c r="D1039" s="13">
        <v>3.4266700000000001</v>
      </c>
      <c r="E1039" s="13">
        <v>27.5</v>
      </c>
      <c r="F1039" s="14">
        <f t="shared" si="227"/>
        <v>1956.874999999922</v>
      </c>
      <c r="G1039" s="15">
        <v>3.49</v>
      </c>
      <c r="H1039" s="14">
        <f t="shared" si="224"/>
        <v>507.02080000000007</v>
      </c>
      <c r="I1039" s="14">
        <f t="shared" si="225"/>
        <v>19.648496400000006</v>
      </c>
      <c r="J1039" s="16">
        <f t="shared" si="228"/>
        <v>48553.641516854732</v>
      </c>
      <c r="K1039" s="14">
        <f t="shared" si="229"/>
        <v>37.967503600000008</v>
      </c>
      <c r="L1039" s="16">
        <f t="shared" si="226"/>
        <v>3635.8677180192444</v>
      </c>
      <c r="M1039" s="35">
        <f t="shared" si="218"/>
        <v>17.120339736628253</v>
      </c>
      <c r="N1039" s="17"/>
      <c r="O1039" s="18">
        <f t="shared" si="219"/>
        <v>21.392087415372316</v>
      </c>
      <c r="P1039" s="18"/>
      <c r="Q1039" s="37">
        <f t="shared" si="220"/>
        <v>4.9387093462700517E-2</v>
      </c>
      <c r="R1039" s="15">
        <f t="shared" si="230"/>
        <v>0.99457516226368625</v>
      </c>
      <c r="S1039" s="15">
        <f t="shared" si="231"/>
        <v>10.745795697835014</v>
      </c>
      <c r="T1039" s="21">
        <f t="shared" si="221"/>
        <v>7.4874603233678227E-2</v>
      </c>
      <c r="U1039" s="21">
        <f t="shared" si="222"/>
        <v>8.8003928916504659E-3</v>
      </c>
      <c r="V1039" s="21">
        <f t="shared" si="223"/>
        <v>6.6074210342027762E-2</v>
      </c>
      <c r="Y1039" s="36"/>
      <c r="Z1039" s="36"/>
    </row>
    <row r="1040" spans="1:26" x14ac:dyDescent="0.25">
      <c r="A1040" s="12">
        <v>1956.12</v>
      </c>
      <c r="B1040" s="13">
        <v>46.44</v>
      </c>
      <c r="C1040" s="14">
        <v>1.74</v>
      </c>
      <c r="D1040" s="13">
        <v>3.41</v>
      </c>
      <c r="E1040" s="13">
        <v>27.6</v>
      </c>
      <c r="F1040" s="14">
        <f t="shared" si="227"/>
        <v>1956.9583333332553</v>
      </c>
      <c r="G1040" s="15">
        <v>3.59</v>
      </c>
      <c r="H1040" s="14">
        <f t="shared" si="224"/>
        <v>512.69086956521744</v>
      </c>
      <c r="I1040" s="14">
        <f t="shared" si="225"/>
        <v>19.209347826086958</v>
      </c>
      <c r="J1040" s="16">
        <f t="shared" si="228"/>
        <v>49249.917042543668</v>
      </c>
      <c r="K1040" s="14">
        <f t="shared" si="229"/>
        <v>37.645905797101456</v>
      </c>
      <c r="L1040" s="16">
        <f t="shared" si="226"/>
        <v>3616.326811263435</v>
      </c>
      <c r="M1040" s="35">
        <f t="shared" si="218"/>
        <v>17.197522725560923</v>
      </c>
      <c r="N1040" s="17"/>
      <c r="O1040" s="18">
        <f t="shared" si="219"/>
        <v>21.474498795561203</v>
      </c>
      <c r="P1040" s="18"/>
      <c r="Q1040" s="37">
        <f t="shared" si="220"/>
        <v>4.7538713978886989E-2</v>
      </c>
      <c r="R1040" s="15">
        <f t="shared" si="230"/>
        <v>1.0138911587112152</v>
      </c>
      <c r="S1040" s="15">
        <f t="shared" si="231"/>
        <v>10.648778668305569</v>
      </c>
      <c r="T1040" s="21">
        <f t="shared" si="221"/>
        <v>7.4110333432631625E-2</v>
      </c>
      <c r="U1040" s="21">
        <f t="shared" si="222"/>
        <v>1.2651981933879064E-2</v>
      </c>
      <c r="V1040" s="21">
        <f t="shared" si="223"/>
        <v>6.1458351498752561E-2</v>
      </c>
      <c r="Y1040" s="36"/>
      <c r="Z1040" s="36"/>
    </row>
    <row r="1041" spans="1:26" x14ac:dyDescent="0.25">
      <c r="A1041" s="12">
        <v>1957.01</v>
      </c>
      <c r="B1041" s="13">
        <v>45.43</v>
      </c>
      <c r="C1041" s="14">
        <v>1.7366699999999999</v>
      </c>
      <c r="D1041" s="13">
        <v>3.4066700000000001</v>
      </c>
      <c r="E1041" s="13">
        <v>27.6</v>
      </c>
      <c r="F1041" s="14">
        <f t="shared" si="227"/>
        <v>1957.0416666665885</v>
      </c>
      <c r="G1041" s="15">
        <v>3.46</v>
      </c>
      <c r="H1041" s="14">
        <f t="shared" si="224"/>
        <v>501.54061594202904</v>
      </c>
      <c r="I1041" s="14">
        <f t="shared" si="225"/>
        <v>19.172585108695653</v>
      </c>
      <c r="J1041" s="16">
        <f t="shared" si="228"/>
        <v>48332.284719249532</v>
      </c>
      <c r="K1041" s="14">
        <f t="shared" si="229"/>
        <v>37.609143079710144</v>
      </c>
      <c r="L1041" s="16">
        <f t="shared" si="226"/>
        <v>3624.3043007819897</v>
      </c>
      <c r="M1041" s="35">
        <f t="shared" si="218"/>
        <v>16.717780078533007</v>
      </c>
      <c r="N1041" s="17"/>
      <c r="O1041" s="18">
        <f t="shared" si="219"/>
        <v>20.863186388755366</v>
      </c>
      <c r="P1041" s="18"/>
      <c r="Q1041" s="37">
        <f t="shared" si="220"/>
        <v>5.0507358501613711E-2</v>
      </c>
      <c r="R1041" s="15">
        <f t="shared" si="230"/>
        <v>1.0130014165196715</v>
      </c>
      <c r="S1041" s="15">
        <f t="shared" si="231"/>
        <v>10.796702542867605</v>
      </c>
      <c r="T1041" s="21">
        <f t="shared" si="221"/>
        <v>8.0497704535241965E-2</v>
      </c>
      <c r="U1041" s="21">
        <f t="shared" si="222"/>
        <v>1.3728833633460891E-2</v>
      </c>
      <c r="V1041" s="21">
        <f t="shared" si="223"/>
        <v>6.6768870901781074E-2</v>
      </c>
      <c r="Y1041" s="36"/>
      <c r="Z1041" s="36"/>
    </row>
    <row r="1042" spans="1:26" x14ac:dyDescent="0.25">
      <c r="A1042" s="12">
        <v>1957.02</v>
      </c>
      <c r="B1042" s="13">
        <v>43.47</v>
      </c>
      <c r="C1042" s="14">
        <v>1.73333</v>
      </c>
      <c r="D1042" s="13">
        <v>3.40333</v>
      </c>
      <c r="E1042" s="13">
        <v>27.7</v>
      </c>
      <c r="F1042" s="14">
        <f t="shared" si="227"/>
        <v>1957.1249999999218</v>
      </c>
      <c r="G1042" s="15">
        <v>3.34</v>
      </c>
      <c r="H1042" s="14">
        <f t="shared" si="224"/>
        <v>478.17000000000007</v>
      </c>
      <c r="I1042" s="14">
        <f t="shared" si="225"/>
        <v>19.066630000000004</v>
      </c>
      <c r="J1042" s="16">
        <f t="shared" si="228"/>
        <v>46233.230828441592</v>
      </c>
      <c r="K1042" s="14">
        <f t="shared" si="229"/>
        <v>37.436630000000008</v>
      </c>
      <c r="L1042" s="16">
        <f t="shared" si="226"/>
        <v>3619.6673907375234</v>
      </c>
      <c r="M1042" s="35">
        <f t="shared" si="218"/>
        <v>15.843733142229739</v>
      </c>
      <c r="N1042" s="17"/>
      <c r="O1042" s="18">
        <f t="shared" si="219"/>
        <v>19.762632437908909</v>
      </c>
      <c r="P1042" s="18"/>
      <c r="Q1042" s="37">
        <f t="shared" si="220"/>
        <v>5.5378120041044282E-2</v>
      </c>
      <c r="R1042" s="15">
        <f t="shared" si="230"/>
        <v>0.99690055018396018</v>
      </c>
      <c r="S1042" s="15">
        <f t="shared" si="231"/>
        <v>10.897590944505174</v>
      </c>
      <c r="T1042" s="21">
        <f t="shared" si="221"/>
        <v>8.9288741946587091E-2</v>
      </c>
      <c r="U1042" s="21">
        <f t="shared" si="222"/>
        <v>1.2770880803941287E-2</v>
      </c>
      <c r="V1042" s="21">
        <f t="shared" si="223"/>
        <v>7.6517861142645804E-2</v>
      </c>
      <c r="Y1042" s="36"/>
      <c r="Z1042" s="36"/>
    </row>
    <row r="1043" spans="1:26" x14ac:dyDescent="0.25">
      <c r="A1043" s="12">
        <v>1957.03</v>
      </c>
      <c r="B1043" s="13">
        <v>44.03</v>
      </c>
      <c r="C1043" s="14">
        <v>1.73</v>
      </c>
      <c r="D1043" s="13">
        <v>3.4</v>
      </c>
      <c r="E1043" s="13">
        <v>27.8</v>
      </c>
      <c r="F1043" s="14">
        <f t="shared" si="227"/>
        <v>1957.208333333255</v>
      </c>
      <c r="G1043" s="15">
        <v>3.41</v>
      </c>
      <c r="H1043" s="14">
        <f t="shared" si="224"/>
        <v>482.58780575539578</v>
      </c>
      <c r="I1043" s="14">
        <f t="shared" si="225"/>
        <v>18.961546762589929</v>
      </c>
      <c r="J1043" s="16">
        <f t="shared" si="228"/>
        <v>46813.158254404509</v>
      </c>
      <c r="K1043" s="14">
        <f t="shared" si="229"/>
        <v>37.265467625899284</v>
      </c>
      <c r="L1043" s="16">
        <f t="shared" si="226"/>
        <v>3614.9156953208108</v>
      </c>
      <c r="M1043" s="35">
        <f t="shared" si="218"/>
        <v>15.900417108869165</v>
      </c>
      <c r="N1043" s="17"/>
      <c r="O1043" s="18">
        <f t="shared" si="219"/>
        <v>19.821836742269991</v>
      </c>
      <c r="P1043" s="18"/>
      <c r="Q1043" s="37">
        <f t="shared" si="220"/>
        <v>5.2933175375417439E-2</v>
      </c>
      <c r="R1043" s="15">
        <f t="shared" si="230"/>
        <v>0.99697822718203999</v>
      </c>
      <c r="S1043" s="15">
        <f t="shared" si="231"/>
        <v>10.824735939162499</v>
      </c>
      <c r="T1043" s="21">
        <f t="shared" si="221"/>
        <v>9.0433685779457207E-2</v>
      </c>
      <c r="U1043" s="21">
        <f t="shared" si="222"/>
        <v>1.4255317601388651E-2</v>
      </c>
      <c r="V1043" s="21">
        <f t="shared" si="223"/>
        <v>7.6178368178068556E-2</v>
      </c>
      <c r="Y1043" s="36"/>
      <c r="Z1043" s="36"/>
    </row>
    <row r="1044" spans="1:26" x14ac:dyDescent="0.25">
      <c r="A1044" s="12">
        <v>1957.04</v>
      </c>
      <c r="B1044" s="13">
        <v>45.05</v>
      </c>
      <c r="C1044" s="14">
        <v>1.73</v>
      </c>
      <c r="D1044" s="13">
        <v>3.4066700000000001</v>
      </c>
      <c r="E1044" s="13">
        <v>27.9</v>
      </c>
      <c r="F1044" s="14">
        <f t="shared" si="227"/>
        <v>1957.2916666665883</v>
      </c>
      <c r="G1044" s="15">
        <v>3.48</v>
      </c>
      <c r="H1044" s="14">
        <f t="shared" si="224"/>
        <v>491.99767025089608</v>
      </c>
      <c r="I1044" s="14">
        <f t="shared" si="225"/>
        <v>18.893584229390687</v>
      </c>
      <c r="J1044" s="16">
        <f t="shared" si="228"/>
        <v>47878.686983804837</v>
      </c>
      <c r="K1044" s="14">
        <f t="shared" si="229"/>
        <v>37.204743691756278</v>
      </c>
      <c r="L1044" s="16">
        <f t="shared" si="226"/>
        <v>3620.5746190259365</v>
      </c>
      <c r="M1044" s="35">
        <f t="shared" si="218"/>
        <v>16.12370436021175</v>
      </c>
      <c r="N1044" s="17"/>
      <c r="O1044" s="18">
        <f t="shared" si="219"/>
        <v>20.086831188745066</v>
      </c>
      <c r="P1044" s="18"/>
      <c r="Q1044" s="37">
        <f t="shared" si="220"/>
        <v>5.1730032009349287E-2</v>
      </c>
      <c r="R1044" s="15">
        <f t="shared" si="230"/>
        <v>0.99290488593614312</v>
      </c>
      <c r="S1044" s="15">
        <f t="shared" si="231"/>
        <v>10.753344949399658</v>
      </c>
      <c r="T1044" s="21">
        <f t="shared" si="221"/>
        <v>8.9801084735288583E-2</v>
      </c>
      <c r="U1044" s="21">
        <f t="shared" si="222"/>
        <v>1.4599954608208732E-2</v>
      </c>
      <c r="V1044" s="21">
        <f t="shared" si="223"/>
        <v>7.5201130127079852E-2</v>
      </c>
      <c r="Y1044" s="36"/>
      <c r="Z1044" s="36"/>
    </row>
    <row r="1045" spans="1:26" x14ac:dyDescent="0.25">
      <c r="A1045" s="12">
        <v>1957.05</v>
      </c>
      <c r="B1045" s="13">
        <v>46.78</v>
      </c>
      <c r="C1045" s="14">
        <v>1.73</v>
      </c>
      <c r="D1045" s="13">
        <v>3.4133300000000002</v>
      </c>
      <c r="E1045" s="13">
        <v>28</v>
      </c>
      <c r="F1045" s="14">
        <f t="shared" si="227"/>
        <v>1957.3749999999216</v>
      </c>
      <c r="G1045" s="15">
        <v>3.6</v>
      </c>
      <c r="H1045" s="14">
        <f t="shared" si="224"/>
        <v>509.06664285714294</v>
      </c>
      <c r="I1045" s="14">
        <f t="shared" si="225"/>
        <v>18.826107142857147</v>
      </c>
      <c r="J1045" s="16">
        <f t="shared" si="228"/>
        <v>49692.423426254405</v>
      </c>
      <c r="K1045" s="14">
        <f t="shared" si="229"/>
        <v>37.144344678571436</v>
      </c>
      <c r="L1045" s="16">
        <f t="shared" si="226"/>
        <v>3625.8366749366601</v>
      </c>
      <c r="M1045" s="35">
        <f t="shared" si="218"/>
        <v>16.598110789114259</v>
      </c>
      <c r="N1045" s="17"/>
      <c r="O1045" s="18">
        <f t="shared" si="219"/>
        <v>20.661106693401841</v>
      </c>
      <c r="P1045" s="18"/>
      <c r="Q1045" s="37">
        <f t="shared" si="220"/>
        <v>4.9123982127513358E-2</v>
      </c>
      <c r="R1045" s="15">
        <f t="shared" si="230"/>
        <v>0.9864967886452165</v>
      </c>
      <c r="S1045" s="15">
        <f t="shared" si="231"/>
        <v>10.638916423485611</v>
      </c>
      <c r="T1045" s="21">
        <f t="shared" si="221"/>
        <v>8.764208044800359E-2</v>
      </c>
      <c r="U1045" s="21">
        <f t="shared" si="222"/>
        <v>1.3680244472760617E-2</v>
      </c>
      <c r="V1045" s="21">
        <f t="shared" si="223"/>
        <v>7.3961835975242973E-2</v>
      </c>
      <c r="Y1045" s="36"/>
      <c r="Z1045" s="36"/>
    </row>
    <row r="1046" spans="1:26" x14ac:dyDescent="0.25">
      <c r="A1046" s="12">
        <v>1957.06</v>
      </c>
      <c r="B1046" s="13">
        <v>47.55</v>
      </c>
      <c r="C1046" s="14">
        <v>1.73</v>
      </c>
      <c r="D1046" s="13">
        <v>3.42</v>
      </c>
      <c r="E1046" s="13">
        <v>28.1</v>
      </c>
      <c r="F1046" s="14">
        <f t="shared" si="227"/>
        <v>1957.4583333332548</v>
      </c>
      <c r="G1046" s="15">
        <v>3.8</v>
      </c>
      <c r="H1046" s="14">
        <f t="shared" si="224"/>
        <v>515.60444839857655</v>
      </c>
      <c r="I1046" s="14">
        <f t="shared" si="225"/>
        <v>18.759110320284698</v>
      </c>
      <c r="J1046" s="16">
        <f t="shared" si="228"/>
        <v>50483.206999786817</v>
      </c>
      <c r="K1046" s="14">
        <f t="shared" si="229"/>
        <v>37.084483985765125</v>
      </c>
      <c r="L1046" s="16">
        <f t="shared" si="226"/>
        <v>3630.9688315304079</v>
      </c>
      <c r="M1046" s="35">
        <f t="shared" si="218"/>
        <v>16.729918872472862</v>
      </c>
      <c r="N1046" s="17"/>
      <c r="O1046" s="18">
        <f t="shared" si="219"/>
        <v>20.8067637251206</v>
      </c>
      <c r="P1046" s="18"/>
      <c r="Q1046" s="37">
        <f t="shared" si="220"/>
        <v>4.6547779954751504E-2</v>
      </c>
      <c r="R1046" s="15">
        <f t="shared" si="230"/>
        <v>0.9925044995420178</v>
      </c>
      <c r="S1046" s="15">
        <f t="shared" si="231"/>
        <v>10.457907217798413</v>
      </c>
      <c r="T1046" s="21">
        <f t="shared" si="221"/>
        <v>8.4518127021191436E-2</v>
      </c>
      <c r="U1046" s="21">
        <f t="shared" si="222"/>
        <v>1.4176390525993954E-2</v>
      </c>
      <c r="V1046" s="21">
        <f t="shared" si="223"/>
        <v>7.0341736495197482E-2</v>
      </c>
      <c r="Y1046" s="36"/>
      <c r="Z1046" s="36"/>
    </row>
    <row r="1047" spans="1:26" x14ac:dyDescent="0.25">
      <c r="A1047" s="12">
        <v>1957.07</v>
      </c>
      <c r="B1047" s="13">
        <v>48.51</v>
      </c>
      <c r="C1047" s="14">
        <v>1.74</v>
      </c>
      <c r="D1047" s="13">
        <v>3.4366699999999999</v>
      </c>
      <c r="E1047" s="13">
        <v>28.3</v>
      </c>
      <c r="F1047" s="14">
        <f t="shared" si="227"/>
        <v>1957.5416666665881</v>
      </c>
      <c r="G1047" s="15">
        <v>3.93</v>
      </c>
      <c r="H1047" s="14">
        <f t="shared" si="224"/>
        <v>522.29671378091871</v>
      </c>
      <c r="I1047" s="14">
        <f t="shared" si="225"/>
        <v>18.734204946996471</v>
      </c>
      <c r="J1047" s="16">
        <f t="shared" si="228"/>
        <v>51291.30821396636</v>
      </c>
      <c r="K1047" s="14">
        <f t="shared" si="229"/>
        <v>37.001885123674917</v>
      </c>
      <c r="L1047" s="16">
        <f t="shared" si="226"/>
        <v>3633.7105792556545</v>
      </c>
      <c r="M1047" s="35">
        <f t="shared" si="218"/>
        <v>16.868882383979791</v>
      </c>
      <c r="N1047" s="17"/>
      <c r="O1047" s="18">
        <f t="shared" si="219"/>
        <v>20.959760285686023</v>
      </c>
      <c r="P1047" s="18"/>
      <c r="Q1047" s="37">
        <f t="shared" si="220"/>
        <v>4.45547860323506E-2</v>
      </c>
      <c r="R1047" s="15">
        <f t="shared" si="230"/>
        <v>1.0032749999999999</v>
      </c>
      <c r="S1047" s="15">
        <f t="shared" si="231"/>
        <v>10.306166471440498</v>
      </c>
      <c r="T1047" s="21">
        <f t="shared" si="221"/>
        <v>8.4610876360744047E-2</v>
      </c>
      <c r="U1047" s="21">
        <f t="shared" si="222"/>
        <v>1.4676440623892395E-2</v>
      </c>
      <c r="V1047" s="21">
        <f t="shared" si="223"/>
        <v>6.9934435736851652E-2</v>
      </c>
      <c r="Y1047" s="36"/>
      <c r="Z1047" s="36"/>
    </row>
    <row r="1048" spans="1:26" x14ac:dyDescent="0.25">
      <c r="A1048" s="12">
        <v>1957.08</v>
      </c>
      <c r="B1048" s="13">
        <v>45.84</v>
      </c>
      <c r="C1048" s="14">
        <v>1.75</v>
      </c>
      <c r="D1048" s="13">
        <v>3.4533299999999998</v>
      </c>
      <c r="E1048" s="13">
        <v>28.3</v>
      </c>
      <c r="F1048" s="14">
        <f t="shared" si="227"/>
        <v>1957.6249999999213</v>
      </c>
      <c r="G1048" s="15">
        <v>3.93</v>
      </c>
      <c r="H1048" s="14">
        <f t="shared" si="224"/>
        <v>493.54939929328634</v>
      </c>
      <c r="I1048" s="14">
        <f t="shared" si="225"/>
        <v>18.841872791519439</v>
      </c>
      <c r="J1048" s="16">
        <f t="shared" si="228"/>
        <v>48622.41910896905</v>
      </c>
      <c r="K1048" s="14">
        <f t="shared" si="229"/>
        <v>37.181259752650178</v>
      </c>
      <c r="L1048" s="16">
        <f t="shared" si="226"/>
        <v>3662.9419411338581</v>
      </c>
      <c r="M1048" s="35">
        <f t="shared" si="218"/>
        <v>15.868942729452243</v>
      </c>
      <c r="N1048" s="17"/>
      <c r="O1048" s="18">
        <f t="shared" si="219"/>
        <v>19.702677805273041</v>
      </c>
      <c r="P1048" s="18"/>
      <c r="Q1048" s="37">
        <f t="shared" si="220"/>
        <v>4.6915841253376153E-2</v>
      </c>
      <c r="R1048" s="15">
        <f t="shared" si="230"/>
        <v>1.0040955493531014</v>
      </c>
      <c r="S1048" s="15">
        <f t="shared" si="231"/>
        <v>10.339919166634465</v>
      </c>
      <c r="T1048" s="21">
        <f t="shared" si="221"/>
        <v>9.2098737773285588E-2</v>
      </c>
      <c r="U1048" s="21">
        <f t="shared" si="222"/>
        <v>1.3538612374128123E-2</v>
      </c>
      <c r="V1048" s="21">
        <f t="shared" si="223"/>
        <v>7.8560125399157466E-2</v>
      </c>
      <c r="Y1048" s="36"/>
      <c r="Z1048" s="36"/>
    </row>
    <row r="1049" spans="1:26" x14ac:dyDescent="0.25">
      <c r="A1049" s="12">
        <v>1957.09</v>
      </c>
      <c r="B1049" s="13">
        <v>43.98</v>
      </c>
      <c r="C1049" s="14">
        <v>1.76</v>
      </c>
      <c r="D1049" s="13">
        <v>3.47</v>
      </c>
      <c r="E1049" s="13">
        <v>28.3</v>
      </c>
      <c r="F1049" s="14">
        <f t="shared" si="227"/>
        <v>1957.7083333332546</v>
      </c>
      <c r="G1049" s="15">
        <v>3.92</v>
      </c>
      <c r="H1049" s="14">
        <f t="shared" si="224"/>
        <v>473.52318021201421</v>
      </c>
      <c r="I1049" s="14">
        <f t="shared" si="225"/>
        <v>18.949540636042403</v>
      </c>
      <c r="J1049" s="16">
        <f t="shared" si="228"/>
        <v>46805.089017199847</v>
      </c>
      <c r="K1049" s="14">
        <f t="shared" si="229"/>
        <v>37.36074204946997</v>
      </c>
      <c r="L1049" s="16">
        <f t="shared" si="226"/>
        <v>3692.8981102702014</v>
      </c>
      <c r="M1049" s="35">
        <f t="shared" si="218"/>
        <v>15.15727448896221</v>
      </c>
      <c r="N1049" s="17"/>
      <c r="O1049" s="18">
        <f t="shared" si="219"/>
        <v>18.807961927666817</v>
      </c>
      <c r="P1049" s="18"/>
      <c r="Q1049" s="37">
        <f t="shared" si="220"/>
        <v>4.7728181231553368E-2</v>
      </c>
      <c r="R1049" s="15">
        <f t="shared" si="230"/>
        <v>0.99917347379769827</v>
      </c>
      <c r="S1049" s="15">
        <f t="shared" si="231"/>
        <v>10.382266815888494</v>
      </c>
      <c r="T1049" s="21">
        <f t="shared" si="221"/>
        <v>9.7739940487745036E-2</v>
      </c>
      <c r="U1049" s="21">
        <f t="shared" si="222"/>
        <v>1.3111808465150254E-2</v>
      </c>
      <c r="V1049" s="21">
        <f t="shared" si="223"/>
        <v>8.4628132022594782E-2</v>
      </c>
      <c r="Y1049" s="36"/>
      <c r="Z1049" s="36"/>
    </row>
    <row r="1050" spans="1:26" x14ac:dyDescent="0.25">
      <c r="A1050" s="12">
        <v>1957.1</v>
      </c>
      <c r="B1050" s="13">
        <v>41.24</v>
      </c>
      <c r="C1050" s="14">
        <v>1.77</v>
      </c>
      <c r="D1050" s="13">
        <v>3.4366699999999999</v>
      </c>
      <c r="E1050" s="13">
        <v>28.3</v>
      </c>
      <c r="F1050" s="14">
        <f t="shared" si="227"/>
        <v>1957.7916666665878</v>
      </c>
      <c r="G1050" s="15">
        <v>3.97</v>
      </c>
      <c r="H1050" s="14">
        <f t="shared" si="224"/>
        <v>444.02219081272096</v>
      </c>
      <c r="I1050" s="14">
        <f t="shared" si="225"/>
        <v>19.057208480565372</v>
      </c>
      <c r="J1050" s="16">
        <f t="shared" si="228"/>
        <v>44046.057792163687</v>
      </c>
      <c r="K1050" s="14">
        <f t="shared" si="229"/>
        <v>37.001885123674917</v>
      </c>
      <c r="L1050" s="16">
        <f t="shared" si="226"/>
        <v>3670.5083761541018</v>
      </c>
      <c r="M1050" s="35">
        <f t="shared" si="218"/>
        <v>14.149451489483534</v>
      </c>
      <c r="N1050" s="17"/>
      <c r="O1050" s="18">
        <f t="shared" si="219"/>
        <v>17.551467653382655</v>
      </c>
      <c r="P1050" s="18"/>
      <c r="Q1050" s="37">
        <f t="shared" si="220"/>
        <v>5.1927377075817391E-2</v>
      </c>
      <c r="R1050" s="15">
        <f t="shared" si="230"/>
        <v>1.0240147011474796</v>
      </c>
      <c r="S1050" s="15">
        <f t="shared" si="231"/>
        <v>10.373685600325873</v>
      </c>
      <c r="T1050" s="21">
        <f t="shared" si="221"/>
        <v>0.10420902641504837</v>
      </c>
      <c r="U1050" s="21">
        <f t="shared" si="222"/>
        <v>1.1945438210442916E-2</v>
      </c>
      <c r="V1050" s="21">
        <f t="shared" si="223"/>
        <v>9.2263588204605451E-2</v>
      </c>
      <c r="Y1050" s="36"/>
      <c r="Z1050" s="36"/>
    </row>
    <row r="1051" spans="1:26" x14ac:dyDescent="0.25">
      <c r="A1051" s="12">
        <v>1957.11</v>
      </c>
      <c r="B1051" s="13">
        <v>40.35</v>
      </c>
      <c r="C1051" s="14">
        <v>1.78</v>
      </c>
      <c r="D1051" s="13">
        <v>3.40333</v>
      </c>
      <c r="E1051" s="13">
        <v>28.4</v>
      </c>
      <c r="F1051" s="14">
        <f t="shared" si="227"/>
        <v>1957.8749999999211</v>
      </c>
      <c r="G1051" s="15">
        <v>3.72</v>
      </c>
      <c r="H1051" s="14">
        <f t="shared" si="224"/>
        <v>432.91003521126771</v>
      </c>
      <c r="I1051" s="14">
        <f t="shared" si="225"/>
        <v>19.097394366197186</v>
      </c>
      <c r="J1051" s="16">
        <f t="shared" si="228"/>
        <v>43101.623981197787</v>
      </c>
      <c r="K1051" s="14">
        <f t="shared" si="229"/>
        <v>36.513896161971843</v>
      </c>
      <c r="L1051" s="16">
        <f t="shared" si="226"/>
        <v>3635.4163554877291</v>
      </c>
      <c r="M1051" s="35">
        <f t="shared" si="218"/>
        <v>13.73624223529848</v>
      </c>
      <c r="N1051" s="17"/>
      <c r="O1051" s="18">
        <f t="shared" si="219"/>
        <v>17.035278552833905</v>
      </c>
      <c r="P1051" s="18"/>
      <c r="Q1051" s="37">
        <f t="shared" si="220"/>
        <v>5.6470571137262206E-2</v>
      </c>
      <c r="R1051" s="15">
        <f t="shared" si="230"/>
        <v>1.0463665008075973</v>
      </c>
      <c r="S1051" s="15">
        <f t="shared" si="231"/>
        <v>10.585402311365558</v>
      </c>
      <c r="T1051" s="21">
        <f t="shared" si="221"/>
        <v>0.1030470718779708</v>
      </c>
      <c r="U1051" s="21">
        <f t="shared" si="222"/>
        <v>7.9967769609405881E-3</v>
      </c>
      <c r="V1051" s="21">
        <f t="shared" si="223"/>
        <v>9.5050294917030209E-2</v>
      </c>
      <c r="Y1051" s="36"/>
      <c r="Z1051" s="36"/>
    </row>
    <row r="1052" spans="1:26" x14ac:dyDescent="0.25">
      <c r="A1052" s="12">
        <v>1957.12</v>
      </c>
      <c r="B1052" s="13">
        <v>40.33</v>
      </c>
      <c r="C1052" s="14">
        <v>1.79</v>
      </c>
      <c r="D1052" s="13">
        <v>3.37</v>
      </c>
      <c r="E1052" s="13">
        <v>28.4</v>
      </c>
      <c r="F1052" s="14">
        <f t="shared" si="227"/>
        <v>1957.9583333332544</v>
      </c>
      <c r="G1052" s="15">
        <v>3.21</v>
      </c>
      <c r="H1052" s="14">
        <f t="shared" si="224"/>
        <v>432.69545774647895</v>
      </c>
      <c r="I1052" s="14">
        <f t="shared" si="225"/>
        <v>19.204683098591556</v>
      </c>
      <c r="J1052" s="16">
        <f t="shared" si="228"/>
        <v>43239.59902698642</v>
      </c>
      <c r="K1052" s="14">
        <f t="shared" si="229"/>
        <v>36.156302816901416</v>
      </c>
      <c r="L1052" s="16">
        <f t="shared" si="226"/>
        <v>3613.1279127434723</v>
      </c>
      <c r="M1052" s="35">
        <f t="shared" si="218"/>
        <v>13.673246057951381</v>
      </c>
      <c r="N1052" s="17"/>
      <c r="O1052" s="18">
        <f t="shared" si="219"/>
        <v>16.95457761303825</v>
      </c>
      <c r="P1052" s="18"/>
      <c r="Q1052" s="37">
        <f t="shared" si="220"/>
        <v>6.0589559090497506E-2</v>
      </c>
      <c r="R1052" s="15">
        <f t="shared" si="230"/>
        <v>1.0129133037439282</v>
      </c>
      <c r="S1052" s="15">
        <f t="shared" si="231"/>
        <v>11.07621037618423</v>
      </c>
      <c r="T1052" s="21">
        <f t="shared" si="221"/>
        <v>0.10575204998778109</v>
      </c>
      <c r="U1052" s="21">
        <f t="shared" si="222"/>
        <v>3.9987577345161895E-3</v>
      </c>
      <c r="V1052" s="21">
        <f t="shared" si="223"/>
        <v>0.1017532922532649</v>
      </c>
      <c r="Y1052" s="36"/>
      <c r="Z1052" s="36"/>
    </row>
    <row r="1053" spans="1:26" x14ac:dyDescent="0.25">
      <c r="A1053" s="12">
        <v>1958.01</v>
      </c>
      <c r="B1053" s="13">
        <v>41.12</v>
      </c>
      <c r="C1053" s="14">
        <v>1.7833300000000001</v>
      </c>
      <c r="D1053" s="13">
        <v>3.2933300000000001</v>
      </c>
      <c r="E1053" s="13">
        <v>28.6</v>
      </c>
      <c r="F1053" s="14">
        <f t="shared" si="227"/>
        <v>1958.0416666665876</v>
      </c>
      <c r="G1053" s="15">
        <v>3.09</v>
      </c>
      <c r="H1053" s="14">
        <f t="shared" si="224"/>
        <v>438.08615384615388</v>
      </c>
      <c r="I1053" s="14">
        <f t="shared" si="225"/>
        <v>18.999323461538463</v>
      </c>
      <c r="J1053" s="16">
        <f t="shared" si="228"/>
        <v>43936.51366548345</v>
      </c>
      <c r="K1053" s="14">
        <f t="shared" si="229"/>
        <v>35.086631153846156</v>
      </c>
      <c r="L1053" s="16">
        <f t="shared" si="226"/>
        <v>3518.9065795220481</v>
      </c>
      <c r="M1053" s="35">
        <f t="shared" si="218"/>
        <v>13.78843155230763</v>
      </c>
      <c r="N1053" s="17"/>
      <c r="O1053" s="18">
        <f t="shared" si="219"/>
        <v>17.094108854212237</v>
      </c>
      <c r="P1053" s="18"/>
      <c r="Q1053" s="37">
        <f t="shared" si="220"/>
        <v>6.0595434959735614E-2</v>
      </c>
      <c r="R1053" s="15">
        <f t="shared" si="230"/>
        <v>1.0059942405838802</v>
      </c>
      <c r="S1053" s="15">
        <f t="shared" si="231"/>
        <v>11.140784615417505</v>
      </c>
      <c r="T1053" s="21">
        <f t="shared" si="221"/>
        <v>0.10331792901632153</v>
      </c>
      <c r="U1053" s="21">
        <f t="shared" si="222"/>
        <v>4.5866594938437366E-3</v>
      </c>
      <c r="V1053" s="21">
        <f t="shared" si="223"/>
        <v>9.8731269522477794E-2</v>
      </c>
      <c r="Y1053" s="36"/>
      <c r="Z1053" s="36"/>
    </row>
    <row r="1054" spans="1:26" x14ac:dyDescent="0.25">
      <c r="A1054" s="12">
        <v>1958.02</v>
      </c>
      <c r="B1054" s="13">
        <v>41.26</v>
      </c>
      <c r="C1054" s="14">
        <v>1.77667</v>
      </c>
      <c r="D1054" s="13">
        <v>3.2166700000000001</v>
      </c>
      <c r="E1054" s="13">
        <v>28.6</v>
      </c>
      <c r="F1054" s="14">
        <f t="shared" si="227"/>
        <v>1958.1249999999209</v>
      </c>
      <c r="G1054" s="15">
        <v>3.05</v>
      </c>
      <c r="H1054" s="14">
        <f t="shared" si="224"/>
        <v>439.5776923076923</v>
      </c>
      <c r="I1054" s="14">
        <f t="shared" si="225"/>
        <v>18.928368846153845</v>
      </c>
      <c r="J1054" s="16">
        <f t="shared" si="228"/>
        <v>44244.299877975478</v>
      </c>
      <c r="K1054" s="14">
        <f t="shared" si="229"/>
        <v>34.269907307692314</v>
      </c>
      <c r="L1054" s="16">
        <f t="shared" si="226"/>
        <v>3449.3289405837954</v>
      </c>
      <c r="M1054" s="35">
        <f t="shared" si="218"/>
        <v>13.784906390337678</v>
      </c>
      <c r="N1054" s="17"/>
      <c r="O1054" s="18">
        <f t="shared" si="219"/>
        <v>17.087281988811394</v>
      </c>
      <c r="P1054" s="18"/>
      <c r="Q1054" s="37">
        <f t="shared" si="220"/>
        <v>6.1877887208465876E-2</v>
      </c>
      <c r="R1054" s="15">
        <f t="shared" si="230"/>
        <v>1.008545231626615</v>
      </c>
      <c r="S1054" s="15">
        <f t="shared" si="231"/>
        <v>11.207565158695507</v>
      </c>
      <c r="T1054" s="21">
        <f t="shared" si="221"/>
        <v>9.7441652837697568E-2</v>
      </c>
      <c r="U1054" s="21">
        <f t="shared" si="222"/>
        <v>3.9256673672112274E-3</v>
      </c>
      <c r="V1054" s="21">
        <f t="shared" si="223"/>
        <v>9.351598547048634E-2</v>
      </c>
      <c r="Y1054" s="36"/>
      <c r="Z1054" s="36"/>
    </row>
    <row r="1055" spans="1:26" x14ac:dyDescent="0.25">
      <c r="A1055" s="12">
        <v>1958.03</v>
      </c>
      <c r="B1055" s="13">
        <v>42.11</v>
      </c>
      <c r="C1055" s="14">
        <v>1.77</v>
      </c>
      <c r="D1055" s="13">
        <v>3.14</v>
      </c>
      <c r="E1055" s="13">
        <v>28.8</v>
      </c>
      <c r="F1055" s="14">
        <f t="shared" si="227"/>
        <v>1958.2083333332541</v>
      </c>
      <c r="G1055" s="15">
        <v>2.98</v>
      </c>
      <c r="H1055" s="14">
        <f t="shared" si="224"/>
        <v>445.51795138888895</v>
      </c>
      <c r="I1055" s="14">
        <f t="shared" si="225"/>
        <v>18.72635416666667</v>
      </c>
      <c r="J1055" s="16">
        <f t="shared" si="228"/>
        <v>44999.267988800275</v>
      </c>
      <c r="K1055" s="14">
        <f t="shared" si="229"/>
        <v>33.220763888888897</v>
      </c>
      <c r="L1055" s="16">
        <f t="shared" si="226"/>
        <v>3355.4429229359507</v>
      </c>
      <c r="M1055" s="35">
        <f t="shared" si="218"/>
        <v>13.925589923892938</v>
      </c>
      <c r="N1055" s="17"/>
      <c r="O1055" s="18">
        <f t="shared" si="219"/>
        <v>17.25815533706723</v>
      </c>
      <c r="P1055" s="18"/>
      <c r="Q1055" s="37">
        <f t="shared" si="220"/>
        <v>6.2991250077044675E-2</v>
      </c>
      <c r="R1055" s="15">
        <f t="shared" si="230"/>
        <v>1.011100680921623</v>
      </c>
      <c r="S1055" s="15">
        <f t="shared" si="231"/>
        <v>11.224841007287587</v>
      </c>
      <c r="T1055" s="21">
        <f t="shared" si="221"/>
        <v>9.3547701103946279E-2</v>
      </c>
      <c r="U1055" s="21">
        <f t="shared" si="222"/>
        <v>2.5759344731348666E-3</v>
      </c>
      <c r="V1055" s="21">
        <f t="shared" si="223"/>
        <v>9.0971766630811413E-2</v>
      </c>
      <c r="Y1055" s="36"/>
      <c r="Z1055" s="36"/>
    </row>
    <row r="1056" spans="1:26" x14ac:dyDescent="0.25">
      <c r="A1056" s="12">
        <v>1958.04</v>
      </c>
      <c r="B1056" s="13">
        <v>42.34</v>
      </c>
      <c r="C1056" s="14">
        <v>1.75667</v>
      </c>
      <c r="D1056" s="13">
        <v>3.07</v>
      </c>
      <c r="E1056" s="13">
        <v>28.9</v>
      </c>
      <c r="F1056" s="14">
        <f t="shared" si="227"/>
        <v>1958.2916666665874</v>
      </c>
      <c r="G1056" s="15">
        <v>2.88</v>
      </c>
      <c r="H1056" s="14">
        <f t="shared" si="224"/>
        <v>446.40131487889289</v>
      </c>
      <c r="I1056" s="14">
        <f t="shared" si="225"/>
        <v>18.521015536332182</v>
      </c>
      <c r="J1056" s="16">
        <f t="shared" si="228"/>
        <v>45244.383563918593</v>
      </c>
      <c r="K1056" s="14">
        <f t="shared" si="229"/>
        <v>32.36778546712803</v>
      </c>
      <c r="L1056" s="16">
        <f t="shared" si="226"/>
        <v>3280.5918172231941</v>
      </c>
      <c r="M1056" s="35">
        <f t="shared" si="218"/>
        <v>13.913501765262778</v>
      </c>
      <c r="N1056" s="17"/>
      <c r="O1056" s="18">
        <f t="shared" si="219"/>
        <v>17.2396653902411</v>
      </c>
      <c r="P1056" s="18"/>
      <c r="Q1056" s="37">
        <f t="shared" si="220"/>
        <v>6.2677942573584666E-2</v>
      </c>
      <c r="R1056" s="15">
        <f t="shared" si="230"/>
        <v>0.9989596059826652</v>
      </c>
      <c r="S1056" s="15">
        <f t="shared" si="231"/>
        <v>11.310172951844866</v>
      </c>
      <c r="T1056" s="21">
        <f t="shared" si="221"/>
        <v>0.10073307025650857</v>
      </c>
      <c r="U1056" s="21">
        <f t="shared" si="222"/>
        <v>2.7569435246890261E-3</v>
      </c>
      <c r="V1056" s="21">
        <f t="shared" si="223"/>
        <v>9.7976126731819546E-2</v>
      </c>
      <c r="Y1056" s="36"/>
      <c r="Z1056" s="36"/>
    </row>
    <row r="1057" spans="1:26" x14ac:dyDescent="0.25">
      <c r="A1057" s="12">
        <v>1958.05</v>
      </c>
      <c r="B1057" s="13">
        <v>43.7</v>
      </c>
      <c r="C1057" s="14">
        <v>1.74333</v>
      </c>
      <c r="D1057" s="13">
        <v>3</v>
      </c>
      <c r="E1057" s="13">
        <v>28.9</v>
      </c>
      <c r="F1057" s="14">
        <f t="shared" si="227"/>
        <v>1958.3749999999206</v>
      </c>
      <c r="G1057" s="15">
        <v>2.92</v>
      </c>
      <c r="H1057" s="14">
        <f t="shared" si="224"/>
        <v>460.74013840830463</v>
      </c>
      <c r="I1057" s="14">
        <f t="shared" si="225"/>
        <v>18.380368546712806</v>
      </c>
      <c r="J1057" s="16">
        <f t="shared" si="228"/>
        <v>46852.918107615718</v>
      </c>
      <c r="K1057" s="14">
        <f t="shared" si="229"/>
        <v>31.629757785467135</v>
      </c>
      <c r="L1057" s="16">
        <f t="shared" si="226"/>
        <v>3216.4474673420395</v>
      </c>
      <c r="M1057" s="35">
        <f t="shared" si="218"/>
        <v>14.323824968409227</v>
      </c>
      <c r="N1057" s="17"/>
      <c r="O1057" s="18">
        <f t="shared" si="219"/>
        <v>17.742987045801225</v>
      </c>
      <c r="P1057" s="18"/>
      <c r="Q1057" s="37">
        <f t="shared" si="220"/>
        <v>5.9791646042329588E-2</v>
      </c>
      <c r="R1057" s="15">
        <f t="shared" si="230"/>
        <v>0.99814303734021625</v>
      </c>
      <c r="S1057" s="15">
        <f t="shared" si="231"/>
        <v>11.298405915570745</v>
      </c>
      <c r="T1057" s="21">
        <f t="shared" si="221"/>
        <v>9.9350221841863373E-2</v>
      </c>
      <c r="U1057" s="21">
        <f t="shared" si="222"/>
        <v>1.3039334764610722E-3</v>
      </c>
      <c r="V1057" s="21">
        <f t="shared" si="223"/>
        <v>9.8046288365402301E-2</v>
      </c>
      <c r="Y1057" s="36"/>
      <c r="Z1057" s="36"/>
    </row>
    <row r="1058" spans="1:26" x14ac:dyDescent="0.25">
      <c r="A1058" s="12">
        <v>1958.06</v>
      </c>
      <c r="B1058" s="13">
        <v>44.75</v>
      </c>
      <c r="C1058" s="14">
        <v>1.73</v>
      </c>
      <c r="D1058" s="13">
        <v>2.93</v>
      </c>
      <c r="E1058" s="13">
        <v>28.9</v>
      </c>
      <c r="F1058" s="14">
        <f t="shared" si="227"/>
        <v>1958.4583333332539</v>
      </c>
      <c r="G1058" s="15">
        <v>2.97</v>
      </c>
      <c r="H1058" s="14">
        <f t="shared" si="224"/>
        <v>471.81055363321809</v>
      </c>
      <c r="I1058" s="14">
        <f t="shared" si="225"/>
        <v>18.239826989619381</v>
      </c>
      <c r="J1058" s="16">
        <f t="shared" si="228"/>
        <v>48133.242891143811</v>
      </c>
      <c r="K1058" s="14">
        <f t="shared" si="229"/>
        <v>30.891730103806236</v>
      </c>
      <c r="L1058" s="16">
        <f t="shared" si="226"/>
        <v>3151.5173557776843</v>
      </c>
      <c r="M1058" s="35">
        <f t="shared" si="218"/>
        <v>14.635555551956259</v>
      </c>
      <c r="N1058" s="17"/>
      <c r="O1058" s="18">
        <f t="shared" si="219"/>
        <v>18.12245100826221</v>
      </c>
      <c r="P1058" s="18"/>
      <c r="Q1058" s="37">
        <f t="shared" si="220"/>
        <v>5.695567923070749E-2</v>
      </c>
      <c r="R1058" s="15">
        <f t="shared" si="230"/>
        <v>0.98295343369059929</v>
      </c>
      <c r="S1058" s="15">
        <f t="shared" si="231"/>
        <v>11.27742519767045</v>
      </c>
      <c r="T1058" s="21">
        <f t="shared" si="221"/>
        <v>9.893845306053195E-2</v>
      </c>
      <c r="U1058" s="21">
        <f t="shared" si="222"/>
        <v>2.5234838060506082E-3</v>
      </c>
      <c r="V1058" s="21">
        <f t="shared" si="223"/>
        <v>9.6414969254481342E-2</v>
      </c>
      <c r="Y1058" s="36"/>
      <c r="Z1058" s="36"/>
    </row>
    <row r="1059" spans="1:26" x14ac:dyDescent="0.25">
      <c r="A1059" s="12">
        <v>1958.07</v>
      </c>
      <c r="B1059" s="13">
        <v>45.98</v>
      </c>
      <c r="C1059" s="14">
        <v>1.73</v>
      </c>
      <c r="D1059" s="13">
        <v>2.9133300000000002</v>
      </c>
      <c r="E1059" s="13">
        <v>29</v>
      </c>
      <c r="F1059" s="14">
        <f t="shared" si="227"/>
        <v>1958.5416666665872</v>
      </c>
      <c r="G1059" s="15">
        <v>3.2</v>
      </c>
      <c r="H1059" s="14">
        <f t="shared" si="224"/>
        <v>483.10710344827589</v>
      </c>
      <c r="I1059" s="14">
        <f t="shared" si="225"/>
        <v>18.176931034482763</v>
      </c>
      <c r="J1059" s="16">
        <f t="shared" si="228"/>
        <v>49440.227494122802</v>
      </c>
      <c r="K1059" s="14">
        <f t="shared" si="229"/>
        <v>30.610056931034489</v>
      </c>
      <c r="L1059" s="16">
        <f t="shared" si="226"/>
        <v>3132.5728135157201</v>
      </c>
      <c r="M1059" s="35">
        <f t="shared" si="218"/>
        <v>14.957457101901127</v>
      </c>
      <c r="N1059" s="17"/>
      <c r="O1059" s="18">
        <f t="shared" si="219"/>
        <v>18.513137401048024</v>
      </c>
      <c r="P1059" s="18"/>
      <c r="Q1059" s="37">
        <f t="shared" si="220"/>
        <v>5.2277564534641455E-2</v>
      </c>
      <c r="R1059" s="15">
        <f t="shared" si="230"/>
        <v>0.97426729630230513</v>
      </c>
      <c r="S1059" s="15">
        <f t="shared" si="231"/>
        <v>11.046959049441679</v>
      </c>
      <c r="T1059" s="21">
        <f t="shared" si="221"/>
        <v>9.5423269679408174E-2</v>
      </c>
      <c r="U1059" s="21">
        <f t="shared" si="222"/>
        <v>6.1617487561467232E-3</v>
      </c>
      <c r="V1059" s="21">
        <f t="shared" si="223"/>
        <v>8.926152092326145E-2</v>
      </c>
      <c r="Y1059" s="36"/>
      <c r="Z1059" s="36"/>
    </row>
    <row r="1060" spans="1:26" x14ac:dyDescent="0.25">
      <c r="A1060" s="12">
        <v>1958.08</v>
      </c>
      <c r="B1060" s="13">
        <v>47.7</v>
      </c>
      <c r="C1060" s="14">
        <v>1.73</v>
      </c>
      <c r="D1060" s="13">
        <v>2.8966699999999999</v>
      </c>
      <c r="E1060" s="13">
        <v>28.9</v>
      </c>
      <c r="F1060" s="14">
        <f t="shared" si="227"/>
        <v>1958.6249999999204</v>
      </c>
      <c r="G1060" s="15">
        <v>3.54</v>
      </c>
      <c r="H1060" s="14">
        <f t="shared" si="224"/>
        <v>502.91314878892746</v>
      </c>
      <c r="I1060" s="14">
        <f t="shared" si="225"/>
        <v>18.239826989619381</v>
      </c>
      <c r="J1060" s="16">
        <f t="shared" si="228"/>
        <v>51622.691409184306</v>
      </c>
      <c r="K1060" s="14">
        <f t="shared" si="229"/>
        <v>30.540323494809691</v>
      </c>
      <c r="L1060" s="16">
        <f t="shared" si="226"/>
        <v>3134.882631535469</v>
      </c>
      <c r="M1060" s="35">
        <f t="shared" si="218"/>
        <v>15.544566891165916</v>
      </c>
      <c r="N1060" s="17"/>
      <c r="O1060" s="18">
        <f t="shared" si="219"/>
        <v>19.229233309769285</v>
      </c>
      <c r="P1060" s="18"/>
      <c r="Q1060" s="37">
        <f t="shared" si="220"/>
        <v>4.558516370700294E-2</v>
      </c>
      <c r="R1060" s="15">
        <f t="shared" si="230"/>
        <v>0.98476247609558587</v>
      </c>
      <c r="S1060" s="15">
        <f t="shared" si="231"/>
        <v>10.79993207053263</v>
      </c>
      <c r="T1060" s="21">
        <f t="shared" si="221"/>
        <v>8.8263477388607292E-2</v>
      </c>
      <c r="U1060" s="21">
        <f t="shared" si="222"/>
        <v>9.225849402572539E-3</v>
      </c>
      <c r="V1060" s="21">
        <f t="shared" si="223"/>
        <v>7.9037627986034753E-2</v>
      </c>
      <c r="Y1060" s="36"/>
      <c r="Z1060" s="36"/>
    </row>
    <row r="1061" spans="1:26" x14ac:dyDescent="0.25">
      <c r="A1061" s="12">
        <v>1958.09</v>
      </c>
      <c r="B1061" s="13">
        <v>48.96</v>
      </c>
      <c r="C1061" s="14">
        <v>1.73</v>
      </c>
      <c r="D1061" s="13">
        <v>2.88</v>
      </c>
      <c r="E1061" s="13">
        <v>28.9</v>
      </c>
      <c r="F1061" s="14">
        <f t="shared" si="227"/>
        <v>1958.7083333332537</v>
      </c>
      <c r="G1061" s="15">
        <v>3.76</v>
      </c>
      <c r="H1061" s="14">
        <f t="shared" si="224"/>
        <v>516.19764705882369</v>
      </c>
      <c r="I1061" s="14">
        <f t="shared" si="225"/>
        <v>18.239826989619381</v>
      </c>
      <c r="J1061" s="16">
        <f t="shared" si="228"/>
        <v>53142.332132882344</v>
      </c>
      <c r="K1061" s="14">
        <f t="shared" si="229"/>
        <v>30.364567474048446</v>
      </c>
      <c r="L1061" s="16">
        <f t="shared" si="226"/>
        <v>3126.0195372283724</v>
      </c>
      <c r="M1061" s="35">
        <f t="shared" si="218"/>
        <v>15.931923184092838</v>
      </c>
      <c r="N1061" s="17"/>
      <c r="O1061" s="18">
        <f t="shared" si="219"/>
        <v>19.69535029838875</v>
      </c>
      <c r="P1061" s="18"/>
      <c r="Q1061" s="37">
        <f t="shared" si="220"/>
        <v>4.1821066336221346E-2</v>
      </c>
      <c r="R1061" s="15">
        <f t="shared" si="230"/>
        <v>0.9998326910623766</v>
      </c>
      <c r="S1061" s="15">
        <f t="shared" si="231"/>
        <v>10.635367847441842</v>
      </c>
      <c r="T1061" s="21">
        <f t="shared" si="221"/>
        <v>8.8548753510931055E-2</v>
      </c>
      <c r="U1061" s="21">
        <f t="shared" si="222"/>
        <v>1.0635672693254827E-2</v>
      </c>
      <c r="V1061" s="21">
        <f t="shared" si="223"/>
        <v>7.7913080817676228E-2</v>
      </c>
      <c r="Y1061" s="36"/>
      <c r="Z1061" s="36"/>
    </row>
    <row r="1062" spans="1:26" x14ac:dyDescent="0.25">
      <c r="A1062" s="12">
        <v>1958.1</v>
      </c>
      <c r="B1062" s="13">
        <v>50.95</v>
      </c>
      <c r="C1062" s="14">
        <v>1.7366699999999999</v>
      </c>
      <c r="D1062" s="13">
        <v>2.8833299999999999</v>
      </c>
      <c r="E1062" s="13">
        <v>28.9</v>
      </c>
      <c r="F1062" s="14">
        <f t="shared" si="227"/>
        <v>1958.7916666665869</v>
      </c>
      <c r="G1062" s="15">
        <v>3.8</v>
      </c>
      <c r="H1062" s="14">
        <f t="shared" si="224"/>
        <v>537.17871972318358</v>
      </c>
      <c r="I1062" s="14">
        <f t="shared" si="225"/>
        <v>18.310150484429069</v>
      </c>
      <c r="J1062" s="16">
        <f t="shared" si="228"/>
        <v>55459.409994535476</v>
      </c>
      <c r="K1062" s="14">
        <f t="shared" si="229"/>
        <v>30.399676505190317</v>
      </c>
      <c r="L1062" s="16">
        <f t="shared" si="226"/>
        <v>3138.523662797722</v>
      </c>
      <c r="M1062" s="35">
        <f t="shared" si="218"/>
        <v>16.559803310351565</v>
      </c>
      <c r="N1062" s="17"/>
      <c r="O1062" s="18">
        <f t="shared" si="219"/>
        <v>20.455148275406572</v>
      </c>
      <c r="P1062" s="18"/>
      <c r="Q1062" s="37">
        <f t="shared" si="220"/>
        <v>3.9457090686644401E-2</v>
      </c>
      <c r="R1062" s="15">
        <f t="shared" si="230"/>
        <v>1.008131544683726</v>
      </c>
      <c r="S1062" s="15">
        <f t="shared" si="231"/>
        <v>10.633588455346052</v>
      </c>
      <c r="T1062" s="21">
        <f t="shared" si="221"/>
        <v>8.6206590168450115E-2</v>
      </c>
      <c r="U1062" s="21">
        <f t="shared" si="222"/>
        <v>9.6155994588935645E-3</v>
      </c>
      <c r="V1062" s="21">
        <f t="shared" si="223"/>
        <v>7.659099070955655E-2</v>
      </c>
      <c r="Y1062" s="36"/>
      <c r="Z1062" s="36"/>
    </row>
    <row r="1063" spans="1:26" x14ac:dyDescent="0.25">
      <c r="A1063" s="12">
        <v>1958.11</v>
      </c>
      <c r="B1063" s="13">
        <v>52.5</v>
      </c>
      <c r="C1063" s="14">
        <v>1.74333</v>
      </c>
      <c r="D1063" s="13">
        <v>2.8866700000000001</v>
      </c>
      <c r="E1063" s="13">
        <v>29</v>
      </c>
      <c r="F1063" s="14">
        <f t="shared" si="227"/>
        <v>1958.8749999999202</v>
      </c>
      <c r="G1063" s="15">
        <v>3.74</v>
      </c>
      <c r="H1063" s="14">
        <f t="shared" si="224"/>
        <v>551.61206896551732</v>
      </c>
      <c r="I1063" s="14">
        <f t="shared" si="225"/>
        <v>18.316987965517242</v>
      </c>
      <c r="J1063" s="16">
        <f t="shared" si="228"/>
        <v>57107.128180023923</v>
      </c>
      <c r="K1063" s="14">
        <f t="shared" si="229"/>
        <v>30.329943068965523</v>
      </c>
      <c r="L1063" s="16">
        <f t="shared" si="226"/>
        <v>3139.9892133986605</v>
      </c>
      <c r="M1063" s="35">
        <f t="shared" si="218"/>
        <v>16.988883579386329</v>
      </c>
      <c r="N1063" s="17"/>
      <c r="O1063" s="18">
        <f t="shared" si="219"/>
        <v>20.965610881429573</v>
      </c>
      <c r="P1063" s="18"/>
      <c r="Q1063" s="37">
        <f t="shared" si="220"/>
        <v>3.9721033431446333E-2</v>
      </c>
      <c r="R1063" s="15">
        <f t="shared" si="230"/>
        <v>0.99324246095862645</v>
      </c>
      <c r="S1063" s="15">
        <f t="shared" si="231"/>
        <v>10.68309024482933</v>
      </c>
      <c r="T1063" s="21">
        <f t="shared" si="221"/>
        <v>8.4644019951249483E-2</v>
      </c>
      <c r="U1063" s="21">
        <f t="shared" si="222"/>
        <v>8.4141428860657896E-3</v>
      </c>
      <c r="V1063" s="21">
        <f t="shared" si="223"/>
        <v>7.6229877065183693E-2</v>
      </c>
      <c r="Y1063" s="36"/>
      <c r="Z1063" s="36"/>
    </row>
    <row r="1064" spans="1:26" x14ac:dyDescent="0.25">
      <c r="A1064" s="12">
        <v>1958.12</v>
      </c>
      <c r="B1064" s="13">
        <v>53.49</v>
      </c>
      <c r="C1064" s="14">
        <v>1.75</v>
      </c>
      <c r="D1064" s="13">
        <v>2.89</v>
      </c>
      <c r="E1064" s="13">
        <v>28.9</v>
      </c>
      <c r="F1064" s="14">
        <f t="shared" si="227"/>
        <v>1958.9583333332534</v>
      </c>
      <c r="G1064" s="15">
        <v>3.86</v>
      </c>
      <c r="H1064" s="14">
        <f t="shared" si="224"/>
        <v>563.9585813148791</v>
      </c>
      <c r="I1064" s="14">
        <f t="shared" si="225"/>
        <v>18.450692041522498</v>
      </c>
      <c r="J1064" s="16">
        <f t="shared" si="228"/>
        <v>58544.514000371018</v>
      </c>
      <c r="K1064" s="14">
        <f t="shared" si="229"/>
        <v>30.47000000000001</v>
      </c>
      <c r="L1064" s="16">
        <f t="shared" si="226"/>
        <v>3163.089277642031</v>
      </c>
      <c r="M1064" s="35">
        <f t="shared" si="218"/>
        <v>17.358357365369955</v>
      </c>
      <c r="N1064" s="17"/>
      <c r="O1064" s="18">
        <f t="shared" si="219"/>
        <v>21.399510465598876</v>
      </c>
      <c r="P1064" s="18"/>
      <c r="Q1064" s="37">
        <f t="shared" si="220"/>
        <v>3.733806321074791E-2</v>
      </c>
      <c r="R1064" s="15">
        <f t="shared" si="230"/>
        <v>0.99014892310714775</v>
      </c>
      <c r="S1064" s="15">
        <f t="shared" si="231"/>
        <v>10.647614758377303</v>
      </c>
      <c r="T1064" s="21">
        <f t="shared" si="221"/>
        <v>8.3029357272975446E-2</v>
      </c>
      <c r="U1064" s="21">
        <f t="shared" si="222"/>
        <v>6.4466390086725944E-3</v>
      </c>
      <c r="V1064" s="21">
        <f t="shared" si="223"/>
        <v>7.6582718264302851E-2</v>
      </c>
      <c r="Y1064" s="36"/>
      <c r="Z1064" s="36"/>
    </row>
    <row r="1065" spans="1:26" x14ac:dyDescent="0.25">
      <c r="A1065" s="12">
        <v>1959.01</v>
      </c>
      <c r="B1065" s="13">
        <v>55.62</v>
      </c>
      <c r="C1065" s="14">
        <v>1.75667</v>
      </c>
      <c r="D1065" s="13">
        <v>2.96333</v>
      </c>
      <c r="E1065" s="13">
        <v>29</v>
      </c>
      <c r="F1065" s="14">
        <f t="shared" si="227"/>
        <v>1959.0416666665867</v>
      </c>
      <c r="G1065" s="15">
        <v>4.0199999999999996</v>
      </c>
      <c r="H1065" s="14">
        <f t="shared" si="224"/>
        <v>584.39358620689654</v>
      </c>
      <c r="I1065" s="14">
        <f t="shared" si="225"/>
        <v>18.457149965517246</v>
      </c>
      <c r="J1065" s="16">
        <f t="shared" si="228"/>
        <v>60825.540560653782</v>
      </c>
      <c r="K1065" s="14">
        <f t="shared" si="229"/>
        <v>31.135401758620695</v>
      </c>
      <c r="L1065" s="16">
        <f t="shared" si="226"/>
        <v>3240.6715050270082</v>
      </c>
      <c r="M1065" s="35">
        <f t="shared" si="218"/>
        <v>17.980339342993386</v>
      </c>
      <c r="N1065" s="17"/>
      <c r="O1065" s="18">
        <f t="shared" si="219"/>
        <v>22.140010454221418</v>
      </c>
      <c r="P1065" s="18"/>
      <c r="Q1065" s="37">
        <f t="shared" si="220"/>
        <v>3.4520700487024707E-2</v>
      </c>
      <c r="R1065" s="15">
        <f t="shared" si="230"/>
        <v>1.0082641214080816</v>
      </c>
      <c r="S1065" s="15">
        <f t="shared" si="231"/>
        <v>10.506370064988896</v>
      </c>
      <c r="T1065" s="21">
        <f t="shared" si="221"/>
        <v>7.4217664652789228E-2</v>
      </c>
      <c r="U1065" s="21">
        <f t="shared" si="222"/>
        <v>7.9385311846511541E-3</v>
      </c>
      <c r="V1065" s="21">
        <f t="shared" si="223"/>
        <v>6.6279133468138074E-2</v>
      </c>
      <c r="Y1065" s="36"/>
      <c r="Z1065" s="36"/>
    </row>
    <row r="1066" spans="1:26" x14ac:dyDescent="0.25">
      <c r="A1066" s="12">
        <v>1959.02</v>
      </c>
      <c r="B1066" s="13">
        <v>54.77</v>
      </c>
      <c r="C1066" s="14">
        <v>1.7633300000000001</v>
      </c>
      <c r="D1066" s="13">
        <v>3.03667</v>
      </c>
      <c r="E1066" s="13">
        <v>28.9</v>
      </c>
      <c r="F1066" s="14">
        <f t="shared" si="227"/>
        <v>1959.12499999992</v>
      </c>
      <c r="G1066" s="15">
        <v>3.96</v>
      </c>
      <c r="H1066" s="14">
        <f t="shared" si="224"/>
        <v>577.45394463667833</v>
      </c>
      <c r="I1066" s="14">
        <f t="shared" si="225"/>
        <v>18.591233598615922</v>
      </c>
      <c r="J1066" s="16">
        <f t="shared" si="228"/>
        <v>60264.493511597822</v>
      </c>
      <c r="K1066" s="14">
        <f t="shared" si="229"/>
        <v>32.016378858131496</v>
      </c>
      <c r="L1066" s="16">
        <f t="shared" si="226"/>
        <v>3341.3069109341568</v>
      </c>
      <c r="M1066" s="35">
        <f t="shared" si="218"/>
        <v>17.759169263611415</v>
      </c>
      <c r="N1066" s="17"/>
      <c r="O1066" s="18">
        <f t="shared" si="219"/>
        <v>21.841682331178767</v>
      </c>
      <c r="P1066" s="18"/>
      <c r="Q1066" s="37">
        <f t="shared" si="220"/>
        <v>3.6314250209677851E-2</v>
      </c>
      <c r="R1066" s="15">
        <f t="shared" si="230"/>
        <v>1.0008463720204186</v>
      </c>
      <c r="S1066" s="15">
        <f t="shared" si="231"/>
        <v>10.629850640144006</v>
      </c>
      <c r="T1066" s="21">
        <f t="shared" si="221"/>
        <v>7.4355617986946898E-2</v>
      </c>
      <c r="U1066" s="21">
        <f t="shared" si="222"/>
        <v>5.5859953236327975E-3</v>
      </c>
      <c r="V1066" s="21">
        <f t="shared" si="223"/>
        <v>6.8769622663314101E-2</v>
      </c>
      <c r="Y1066" s="36"/>
      <c r="Z1066" s="36"/>
    </row>
    <row r="1067" spans="1:26" x14ac:dyDescent="0.25">
      <c r="A1067" s="12">
        <v>1959.03</v>
      </c>
      <c r="B1067" s="13">
        <v>56.16</v>
      </c>
      <c r="C1067" s="14">
        <v>1.77</v>
      </c>
      <c r="D1067" s="13">
        <v>3.11</v>
      </c>
      <c r="E1067" s="13">
        <v>28.9</v>
      </c>
      <c r="F1067" s="14">
        <f t="shared" si="227"/>
        <v>1959.2083333332532</v>
      </c>
      <c r="G1067" s="15">
        <v>3.99</v>
      </c>
      <c r="H1067" s="14">
        <f t="shared" si="224"/>
        <v>592.10906574394471</v>
      </c>
      <c r="I1067" s="14">
        <f t="shared" si="225"/>
        <v>18.661557093425611</v>
      </c>
      <c r="J1067" s="16">
        <f t="shared" si="228"/>
        <v>61956.23458835666</v>
      </c>
      <c r="K1067" s="14">
        <f t="shared" si="229"/>
        <v>32.789515570934263</v>
      </c>
      <c r="L1067" s="16">
        <f t="shared" si="226"/>
        <v>3430.9809396329993</v>
      </c>
      <c r="M1067" s="35">
        <f t="shared" si="218"/>
        <v>18.200871845485626</v>
      </c>
      <c r="N1067" s="17"/>
      <c r="O1067" s="18">
        <f t="shared" si="219"/>
        <v>22.355431528386685</v>
      </c>
      <c r="P1067" s="18"/>
      <c r="Q1067" s="37">
        <f t="shared" si="220"/>
        <v>3.464773301871929E-2</v>
      </c>
      <c r="R1067" s="15">
        <f t="shared" si="230"/>
        <v>0.99275673824349686</v>
      </c>
      <c r="S1067" s="15">
        <f t="shared" si="231"/>
        <v>10.638847448307056</v>
      </c>
      <c r="T1067" s="21">
        <f t="shared" si="221"/>
        <v>6.8426001852675666E-2</v>
      </c>
      <c r="U1067" s="21">
        <f t="shared" si="222"/>
        <v>4.3665738240288299E-3</v>
      </c>
      <c r="V1067" s="21">
        <f t="shared" si="223"/>
        <v>6.4059428028646836E-2</v>
      </c>
      <c r="Y1067" s="36"/>
      <c r="Z1067" s="36"/>
    </row>
    <row r="1068" spans="1:26" x14ac:dyDescent="0.25">
      <c r="A1068" s="12">
        <v>1959.04</v>
      </c>
      <c r="B1068" s="13">
        <v>57.1</v>
      </c>
      <c r="C1068" s="14">
        <v>1.77667</v>
      </c>
      <c r="D1068" s="13">
        <v>3.2066699999999999</v>
      </c>
      <c r="E1068" s="13">
        <v>29</v>
      </c>
      <c r="F1068" s="14">
        <f t="shared" si="227"/>
        <v>1959.2916666665865</v>
      </c>
      <c r="G1068" s="15">
        <v>4.12</v>
      </c>
      <c r="H1068" s="14">
        <f t="shared" si="224"/>
        <v>599.94379310344834</v>
      </c>
      <c r="I1068" s="14">
        <f t="shared" si="225"/>
        <v>18.667287896551723</v>
      </c>
      <c r="J1068" s="16">
        <f t="shared" si="228"/>
        <v>62938.806570813147</v>
      </c>
      <c r="K1068" s="14">
        <f t="shared" si="229"/>
        <v>33.692149965517245</v>
      </c>
      <c r="L1068" s="16">
        <f t="shared" si="226"/>
        <v>3534.5706281336147</v>
      </c>
      <c r="M1068" s="35">
        <f t="shared" si="218"/>
        <v>18.430753048783412</v>
      </c>
      <c r="N1068" s="17"/>
      <c r="O1068" s="18">
        <f t="shared" si="219"/>
        <v>22.606141738484006</v>
      </c>
      <c r="P1068" s="18"/>
      <c r="Q1068" s="37">
        <f t="shared" si="220"/>
        <v>3.2587143118029217E-2</v>
      </c>
      <c r="R1068" s="15">
        <f t="shared" si="230"/>
        <v>0.98812298241161645</v>
      </c>
      <c r="S1068" s="15">
        <f t="shared" si="231"/>
        <v>10.525367534584387</v>
      </c>
      <c r="T1068" s="21">
        <f t="shared" si="221"/>
        <v>6.8558111969219793E-2</v>
      </c>
      <c r="U1068" s="21">
        <f t="shared" si="222"/>
        <v>6.3737162470174358E-3</v>
      </c>
      <c r="V1068" s="21">
        <f t="shared" si="223"/>
        <v>6.2184395722202357E-2</v>
      </c>
      <c r="Y1068" s="36"/>
      <c r="Z1068" s="36"/>
    </row>
    <row r="1069" spans="1:26" x14ac:dyDescent="0.25">
      <c r="A1069" s="12">
        <v>1959.05</v>
      </c>
      <c r="B1069" s="13">
        <v>57.96</v>
      </c>
      <c r="C1069" s="14">
        <v>1.7833300000000001</v>
      </c>
      <c r="D1069" s="13">
        <v>3.3033299999999999</v>
      </c>
      <c r="E1069" s="13">
        <v>29</v>
      </c>
      <c r="F1069" s="14">
        <f t="shared" si="227"/>
        <v>1959.3749999999197</v>
      </c>
      <c r="G1069" s="15">
        <v>4.3099999999999996</v>
      </c>
      <c r="H1069" s="14">
        <f t="shared" si="224"/>
        <v>608.97972413793116</v>
      </c>
      <c r="I1069" s="14">
        <f t="shared" si="225"/>
        <v>18.737263827586208</v>
      </c>
      <c r="J1069" s="16">
        <f t="shared" si="228"/>
        <v>64050.553718700947</v>
      </c>
      <c r="K1069" s="14">
        <f t="shared" si="229"/>
        <v>34.707746586206902</v>
      </c>
      <c r="L1069" s="16">
        <f t="shared" si="226"/>
        <v>3650.4505799792341</v>
      </c>
      <c r="M1069" s="35">
        <f t="shared" si="218"/>
        <v>18.692721439594173</v>
      </c>
      <c r="N1069" s="17"/>
      <c r="O1069" s="18">
        <f t="shared" si="219"/>
        <v>22.894229168466921</v>
      </c>
      <c r="P1069" s="18"/>
      <c r="Q1069" s="37">
        <f t="shared" si="220"/>
        <v>3.0354324726054656E-2</v>
      </c>
      <c r="R1069" s="15">
        <f t="shared" si="230"/>
        <v>1.0011775987524087</v>
      </c>
      <c r="S1069" s="15">
        <f t="shared" si="231"/>
        <v>10.400357559251926</v>
      </c>
      <c r="T1069" s="21">
        <f t="shared" si="221"/>
        <v>7.008498944943975E-2</v>
      </c>
      <c r="U1069" s="21">
        <f t="shared" si="222"/>
        <v>6.7048696109144323E-3</v>
      </c>
      <c r="V1069" s="21">
        <f t="shared" si="223"/>
        <v>6.3380119838525317E-2</v>
      </c>
      <c r="Y1069" s="36"/>
      <c r="Z1069" s="36"/>
    </row>
    <row r="1070" spans="1:26" x14ac:dyDescent="0.25">
      <c r="A1070" s="12">
        <v>1959.06</v>
      </c>
      <c r="B1070" s="13">
        <v>57.46</v>
      </c>
      <c r="C1070" s="14">
        <v>1.79</v>
      </c>
      <c r="D1070" s="13">
        <v>3.4</v>
      </c>
      <c r="E1070" s="13">
        <v>29.1</v>
      </c>
      <c r="F1070" s="14">
        <f t="shared" si="227"/>
        <v>1959.458333333253</v>
      </c>
      <c r="G1070" s="15">
        <v>4.34</v>
      </c>
      <c r="H1070" s="14">
        <f t="shared" si="224"/>
        <v>601.65161512027498</v>
      </c>
      <c r="I1070" s="14">
        <f t="shared" si="225"/>
        <v>18.742714776632305</v>
      </c>
      <c r="J1070" s="16">
        <f t="shared" si="228"/>
        <v>63444.081416449633</v>
      </c>
      <c r="K1070" s="14">
        <f t="shared" si="229"/>
        <v>35.600687285223366</v>
      </c>
      <c r="L1070" s="16">
        <f t="shared" si="226"/>
        <v>3754.0876577780841</v>
      </c>
      <c r="M1070" s="35">
        <f t="shared" si="218"/>
        <v>18.448591397066469</v>
      </c>
      <c r="N1070" s="17"/>
      <c r="O1070" s="18">
        <f t="shared" si="219"/>
        <v>22.562214820417115</v>
      </c>
      <c r="P1070" s="18"/>
      <c r="Q1070" s="37">
        <f t="shared" si="220"/>
        <v>3.0685698424929735E-2</v>
      </c>
      <c r="R1070" s="15">
        <f t="shared" si="230"/>
        <v>0.99880191558246589</v>
      </c>
      <c r="S1070" s="15">
        <f t="shared" si="231"/>
        <v>10.376822859546767</v>
      </c>
      <c r="T1070" s="21">
        <f t="shared" si="221"/>
        <v>6.507284832661786E-2</v>
      </c>
      <c r="U1070" s="21">
        <f t="shared" si="222"/>
        <v>5.0739736032758831E-3</v>
      </c>
      <c r="V1070" s="21">
        <f t="shared" si="223"/>
        <v>5.9998874723341977E-2</v>
      </c>
      <c r="Y1070" s="36"/>
      <c r="Z1070" s="36"/>
    </row>
    <row r="1071" spans="1:26" x14ac:dyDescent="0.25">
      <c r="A1071" s="12">
        <v>1959.07</v>
      </c>
      <c r="B1071" s="13">
        <v>59.74</v>
      </c>
      <c r="C1071" s="14">
        <v>1.79667</v>
      </c>
      <c r="D1071" s="13">
        <v>3.41</v>
      </c>
      <c r="E1071" s="13">
        <v>29.2</v>
      </c>
      <c r="F1071" s="14">
        <f t="shared" si="227"/>
        <v>1959.5416666665863</v>
      </c>
      <c r="G1071" s="15">
        <v>4.4000000000000004</v>
      </c>
      <c r="H1071" s="14">
        <f t="shared" si="224"/>
        <v>623.38280821917817</v>
      </c>
      <c r="I1071" s="14">
        <f t="shared" si="225"/>
        <v>18.748128390410962</v>
      </c>
      <c r="J1071" s="16">
        <f t="shared" si="228"/>
        <v>65900.381755556315</v>
      </c>
      <c r="K1071" s="14">
        <f t="shared" si="229"/>
        <v>35.583116438356171</v>
      </c>
      <c r="L1071" s="16">
        <f t="shared" si="226"/>
        <v>3761.6387978983435</v>
      </c>
      <c r="M1071" s="35">
        <f t="shared" si="218"/>
        <v>19.0905339757965</v>
      </c>
      <c r="N1071" s="17"/>
      <c r="O1071" s="18">
        <f t="shared" si="219"/>
        <v>23.310742907975158</v>
      </c>
      <c r="P1071" s="18"/>
      <c r="Q1071" s="37">
        <f t="shared" si="220"/>
        <v>2.947063577364338E-2</v>
      </c>
      <c r="R1071" s="15">
        <f t="shared" si="230"/>
        <v>1.0012626276101042</v>
      </c>
      <c r="S1071" s="15">
        <f t="shared" si="231"/>
        <v>10.32889606159107</v>
      </c>
      <c r="T1071" s="21">
        <f t="shared" si="221"/>
        <v>5.5911077489659178E-2</v>
      </c>
      <c r="U1071" s="21">
        <f t="shared" si="222"/>
        <v>4.4513692227852175E-3</v>
      </c>
      <c r="V1071" s="21">
        <f t="shared" si="223"/>
        <v>5.145970826687396E-2</v>
      </c>
      <c r="Y1071" s="36"/>
      <c r="Z1071" s="36"/>
    </row>
    <row r="1072" spans="1:26" x14ac:dyDescent="0.25">
      <c r="A1072" s="12">
        <v>1959.08</v>
      </c>
      <c r="B1072" s="13">
        <v>59.4</v>
      </c>
      <c r="C1072" s="14">
        <v>1.8033300000000001</v>
      </c>
      <c r="D1072" s="13">
        <v>3.42</v>
      </c>
      <c r="E1072" s="13">
        <v>29.2</v>
      </c>
      <c r="F1072" s="14">
        <f t="shared" si="227"/>
        <v>1959.6249999999195</v>
      </c>
      <c r="G1072" s="15">
        <v>4.43</v>
      </c>
      <c r="H1072" s="14">
        <f t="shared" si="224"/>
        <v>619.83493150684944</v>
      </c>
      <c r="I1072" s="14">
        <f t="shared" si="225"/>
        <v>18.817625034246579</v>
      </c>
      <c r="J1072" s="16">
        <f t="shared" si="228"/>
        <v>65691.095093728087</v>
      </c>
      <c r="K1072" s="14">
        <f t="shared" si="229"/>
        <v>35.687465753424661</v>
      </c>
      <c r="L1072" s="16">
        <f t="shared" si="226"/>
        <v>3782.2145660025258</v>
      </c>
      <c r="M1072" s="35">
        <f t="shared" si="218"/>
        <v>18.958803640750197</v>
      </c>
      <c r="N1072" s="17"/>
      <c r="O1072" s="18">
        <f t="shared" si="219"/>
        <v>23.114626571364813</v>
      </c>
      <c r="P1072" s="18"/>
      <c r="Q1072" s="37">
        <f t="shared" si="220"/>
        <v>2.910475620080246E-2</v>
      </c>
      <c r="R1072" s="15">
        <f t="shared" si="230"/>
        <v>0.98388762999034785</v>
      </c>
      <c r="S1072" s="15">
        <f t="shared" si="231"/>
        <v>10.341937610940331</v>
      </c>
      <c r="T1072" s="21">
        <f t="shared" si="221"/>
        <v>5.5375496521499867E-2</v>
      </c>
      <c r="U1072" s="21">
        <f t="shared" si="222"/>
        <v>4.5576778834710563E-3</v>
      </c>
      <c r="V1072" s="21">
        <f t="shared" si="223"/>
        <v>5.0817818638028811E-2</v>
      </c>
      <c r="Y1072" s="36"/>
      <c r="Z1072" s="36"/>
    </row>
    <row r="1073" spans="1:26" x14ac:dyDescent="0.25">
      <c r="A1073" s="12">
        <v>1959.09</v>
      </c>
      <c r="B1073" s="13">
        <v>57.05</v>
      </c>
      <c r="C1073" s="14">
        <v>1.81</v>
      </c>
      <c r="D1073" s="13">
        <v>3.43</v>
      </c>
      <c r="E1073" s="13">
        <v>29.3</v>
      </c>
      <c r="F1073" s="14">
        <f t="shared" si="227"/>
        <v>1959.7083333332528</v>
      </c>
      <c r="G1073" s="15">
        <v>4.68</v>
      </c>
      <c r="H1073" s="14">
        <f t="shared" si="224"/>
        <v>593.28105802047787</v>
      </c>
      <c r="I1073" s="14">
        <f t="shared" si="225"/>
        <v>18.822764505119455</v>
      </c>
      <c r="J1073" s="16">
        <f t="shared" si="228"/>
        <v>63043.11209516228</v>
      </c>
      <c r="K1073" s="14">
        <f t="shared" si="229"/>
        <v>35.669658703071676</v>
      </c>
      <c r="L1073" s="16">
        <f t="shared" si="226"/>
        <v>3790.3220768870574</v>
      </c>
      <c r="M1073" s="35">
        <f t="shared" si="218"/>
        <v>18.123290556758608</v>
      </c>
      <c r="N1073" s="17"/>
      <c r="O1073" s="18">
        <f t="shared" si="219"/>
        <v>22.065621822784557</v>
      </c>
      <c r="P1073" s="18"/>
      <c r="Q1073" s="37">
        <f t="shared" si="220"/>
        <v>2.8957426532419839E-2</v>
      </c>
      <c r="R1073" s="15">
        <f t="shared" si="230"/>
        <v>1.0158648196265918</v>
      </c>
      <c r="S1073" s="15">
        <f t="shared" si="231"/>
        <v>10.140576483879002</v>
      </c>
      <c r="T1073" s="21">
        <f t="shared" si="221"/>
        <v>6.0105380962148569E-2</v>
      </c>
      <c r="U1073" s="21">
        <f t="shared" si="222"/>
        <v>3.4376210664397444E-3</v>
      </c>
      <c r="V1073" s="21">
        <f t="shared" si="223"/>
        <v>5.6667759895708825E-2</v>
      </c>
      <c r="Y1073" s="36"/>
      <c r="Z1073" s="36"/>
    </row>
    <row r="1074" spans="1:26" x14ac:dyDescent="0.25">
      <c r="A1074" s="12">
        <v>1959.1</v>
      </c>
      <c r="B1074" s="13">
        <v>57</v>
      </c>
      <c r="C1074" s="14">
        <v>1.81667</v>
      </c>
      <c r="D1074" s="13">
        <v>3.4166699999999999</v>
      </c>
      <c r="E1074" s="13">
        <v>29.4</v>
      </c>
      <c r="F1074" s="14">
        <f t="shared" si="227"/>
        <v>1959.791666666586</v>
      </c>
      <c r="G1074" s="15">
        <v>4.53</v>
      </c>
      <c r="H1074" s="14">
        <f t="shared" si="224"/>
        <v>590.74489795918373</v>
      </c>
      <c r="I1074" s="14">
        <f t="shared" si="225"/>
        <v>18.827869013605447</v>
      </c>
      <c r="J1074" s="16">
        <f t="shared" si="228"/>
        <v>62940.338767945774</v>
      </c>
      <c r="K1074" s="14">
        <f t="shared" si="229"/>
        <v>35.410181938775516</v>
      </c>
      <c r="L1074" s="16">
        <f t="shared" si="226"/>
        <v>3772.7432852329352</v>
      </c>
      <c r="M1074" s="35">
        <f t="shared" si="218"/>
        <v>18.021962441515416</v>
      </c>
      <c r="N1074" s="17"/>
      <c r="O1074" s="18">
        <f t="shared" si="219"/>
        <v>21.913293512657322</v>
      </c>
      <c r="P1074" s="18"/>
      <c r="Q1074" s="37">
        <f t="shared" si="220"/>
        <v>3.1973736478613748E-2</v>
      </c>
      <c r="R1074" s="15">
        <f t="shared" si="230"/>
        <v>1.0037750000000001</v>
      </c>
      <c r="S1074" s="15">
        <f t="shared" si="231"/>
        <v>10.266415938458104</v>
      </c>
      <c r="T1074" s="21">
        <f t="shared" si="221"/>
        <v>6.1127011426896471E-2</v>
      </c>
      <c r="U1074" s="21">
        <f t="shared" si="222"/>
        <v>2.6821007016599729E-3</v>
      </c>
      <c r="V1074" s="21">
        <f t="shared" si="223"/>
        <v>5.8444910725236499E-2</v>
      </c>
      <c r="Y1074" s="36"/>
      <c r="Z1074" s="36"/>
    </row>
    <row r="1075" spans="1:26" x14ac:dyDescent="0.25">
      <c r="A1075" s="12">
        <v>1959.11</v>
      </c>
      <c r="B1075" s="13">
        <v>57.23</v>
      </c>
      <c r="C1075" s="14">
        <v>1.8233299999999999</v>
      </c>
      <c r="D1075" s="13">
        <v>3.40333</v>
      </c>
      <c r="E1075" s="13">
        <v>29.4</v>
      </c>
      <c r="F1075" s="14">
        <f t="shared" si="227"/>
        <v>1959.8749999999193</v>
      </c>
      <c r="G1075" s="15">
        <v>4.53</v>
      </c>
      <c r="H1075" s="14">
        <f t="shared" si="224"/>
        <v>593.12860544217699</v>
      </c>
      <c r="I1075" s="14">
        <f t="shared" si="225"/>
        <v>18.896892891156465</v>
      </c>
      <c r="J1075" s="16">
        <f t="shared" si="228"/>
        <v>63362.087807251759</v>
      </c>
      <c r="K1075" s="14">
        <f t="shared" si="229"/>
        <v>35.271926904761912</v>
      </c>
      <c r="L1075" s="16">
        <f t="shared" si="226"/>
        <v>3767.9904647397193</v>
      </c>
      <c r="M1075" s="35">
        <f t="shared" si="218"/>
        <v>18.071789130570206</v>
      </c>
      <c r="N1075" s="17"/>
      <c r="O1075" s="18">
        <f t="shared" si="219"/>
        <v>21.945863395901227</v>
      </c>
      <c r="P1075" s="18"/>
      <c r="Q1075" s="37">
        <f t="shared" si="220"/>
        <v>3.1390612264807702E-2</v>
      </c>
      <c r="R1075" s="15">
        <f t="shared" si="230"/>
        <v>0.99110624580365825</v>
      </c>
      <c r="S1075" s="15">
        <f t="shared" si="231"/>
        <v>10.305171658625785</v>
      </c>
      <c r="T1075" s="21">
        <f t="shared" si="221"/>
        <v>6.0904418264419169E-2</v>
      </c>
      <c r="U1075" s="21">
        <f t="shared" si="222"/>
        <v>2.0766310364799256E-3</v>
      </c>
      <c r="V1075" s="21">
        <f t="shared" si="223"/>
        <v>5.8827787227939243E-2</v>
      </c>
      <c r="Y1075" s="36"/>
      <c r="Z1075" s="36"/>
    </row>
    <row r="1076" spans="1:26" x14ac:dyDescent="0.25">
      <c r="A1076" s="12">
        <v>1959.12</v>
      </c>
      <c r="B1076" s="13">
        <v>59.06</v>
      </c>
      <c r="C1076" s="14">
        <v>1.83</v>
      </c>
      <c r="D1076" s="13">
        <v>3.39</v>
      </c>
      <c r="E1076" s="13">
        <v>29.4</v>
      </c>
      <c r="F1076" s="14">
        <f t="shared" si="227"/>
        <v>1959.9583333332525</v>
      </c>
      <c r="G1076" s="15">
        <v>4.6900000000000004</v>
      </c>
      <c r="H1076" s="14">
        <f t="shared" si="224"/>
        <v>612.09462585034021</v>
      </c>
      <c r="I1076" s="14">
        <f t="shared" si="225"/>
        <v>18.966020408163271</v>
      </c>
      <c r="J1076" s="16">
        <f t="shared" si="228"/>
        <v>65557.008986316519</v>
      </c>
      <c r="K1076" s="14">
        <f t="shared" si="229"/>
        <v>35.133775510204089</v>
      </c>
      <c r="L1076" s="16">
        <f t="shared" si="226"/>
        <v>3762.9234755098714</v>
      </c>
      <c r="M1076" s="35">
        <f t="shared" si="218"/>
        <v>18.624728977900091</v>
      </c>
      <c r="N1076" s="17"/>
      <c r="O1076" s="18">
        <f t="shared" si="219"/>
        <v>22.588315691509798</v>
      </c>
      <c r="P1076" s="18"/>
      <c r="Q1076" s="37">
        <f t="shared" si="220"/>
        <v>2.9010076868157764E-2</v>
      </c>
      <c r="R1076" s="15">
        <f t="shared" si="230"/>
        <v>1.0015362166752055</v>
      </c>
      <c r="S1076" s="15">
        <f t="shared" si="231"/>
        <v>10.21351999494286</v>
      </c>
      <c r="T1076" s="21">
        <f t="shared" si="221"/>
        <v>5.1298900077659804E-2</v>
      </c>
      <c r="U1076" s="21">
        <f t="shared" si="222"/>
        <v>-5.5015396284074924E-4</v>
      </c>
      <c r="V1076" s="21">
        <f t="shared" si="223"/>
        <v>5.1849054040500553E-2</v>
      </c>
      <c r="Y1076" s="36"/>
      <c r="Z1076" s="36"/>
    </row>
    <row r="1077" spans="1:26" x14ac:dyDescent="0.25">
      <c r="A1077" s="12">
        <v>1960.01</v>
      </c>
      <c r="B1077" s="13">
        <v>58.03</v>
      </c>
      <c r="C1077" s="14">
        <v>1.8666700000000001</v>
      </c>
      <c r="D1077" s="13">
        <v>3.39</v>
      </c>
      <c r="E1077" s="13">
        <v>29.3</v>
      </c>
      <c r="F1077" s="14">
        <f t="shared" si="227"/>
        <v>1960.0416666665858</v>
      </c>
      <c r="G1077" s="15">
        <v>4.72</v>
      </c>
      <c r="H1077" s="14">
        <f t="shared" si="224"/>
        <v>603.4723890784984</v>
      </c>
      <c r="I1077" s="14">
        <f t="shared" si="225"/>
        <v>19.412093822525602</v>
      </c>
      <c r="J1077" s="16">
        <f t="shared" si="228"/>
        <v>64806.801202459617</v>
      </c>
      <c r="K1077" s="14">
        <f t="shared" si="229"/>
        <v>35.253686006825944</v>
      </c>
      <c r="L1077" s="16">
        <f t="shared" si="226"/>
        <v>3785.8875767075324</v>
      </c>
      <c r="M1077" s="35">
        <f t="shared" si="218"/>
        <v>18.338284994375552</v>
      </c>
      <c r="N1077" s="17"/>
      <c r="O1077" s="18">
        <f t="shared" si="219"/>
        <v>22.215441275545889</v>
      </c>
      <c r="P1077" s="18"/>
      <c r="Q1077" s="37">
        <f t="shared" si="220"/>
        <v>2.9634527949424047E-2</v>
      </c>
      <c r="R1077" s="15">
        <f t="shared" si="230"/>
        <v>1.0223132881790824</v>
      </c>
      <c r="S1077" s="15">
        <f t="shared" si="231"/>
        <v>10.26412215478997</v>
      </c>
      <c r="T1077" s="21">
        <f t="shared" si="221"/>
        <v>5.1609699366200523E-2</v>
      </c>
      <c r="U1077" s="21">
        <f t="shared" si="222"/>
        <v>-1.6361931398505281E-3</v>
      </c>
      <c r="V1077" s="21">
        <f t="shared" si="223"/>
        <v>5.3245892506051051E-2</v>
      </c>
      <c r="Y1077" s="36"/>
      <c r="Z1077" s="36"/>
    </row>
    <row r="1078" spans="1:26" x14ac:dyDescent="0.25">
      <c r="A1078" s="12">
        <v>1960.02</v>
      </c>
      <c r="B1078" s="13">
        <v>55.78</v>
      </c>
      <c r="C1078" s="14">
        <v>1.90333</v>
      </c>
      <c r="D1078" s="13">
        <v>3.39</v>
      </c>
      <c r="E1078" s="13">
        <v>29.4</v>
      </c>
      <c r="F1078" s="14">
        <f t="shared" si="227"/>
        <v>1960.1249999999191</v>
      </c>
      <c r="G1078" s="15">
        <v>4.49</v>
      </c>
      <c r="H1078" s="14">
        <f t="shared" si="224"/>
        <v>578.10088435374155</v>
      </c>
      <c r="I1078" s="14">
        <f t="shared" si="225"/>
        <v>19.726008537414966</v>
      </c>
      <c r="J1078" s="16">
        <f t="shared" si="228"/>
        <v>62258.690527334147</v>
      </c>
      <c r="K1078" s="14">
        <f t="shared" si="229"/>
        <v>35.133775510204089</v>
      </c>
      <c r="L1078" s="16">
        <f t="shared" si="226"/>
        <v>3783.7389904564861</v>
      </c>
      <c r="M1078" s="35">
        <f t="shared" si="218"/>
        <v>17.545275108945969</v>
      </c>
      <c r="N1078" s="17"/>
      <c r="O1078" s="18">
        <f t="shared" si="219"/>
        <v>21.233856769802067</v>
      </c>
      <c r="P1078" s="18"/>
      <c r="Q1078" s="37">
        <f t="shared" si="220"/>
        <v>3.4747577618196357E-2</v>
      </c>
      <c r="R1078" s="15">
        <f t="shared" si="230"/>
        <v>1.023134908202376</v>
      </c>
      <c r="S1078" s="15">
        <f t="shared" si="231"/>
        <v>10.457457489143488</v>
      </c>
      <c r="T1078" s="21">
        <f t="shared" si="221"/>
        <v>5.1857461039326758E-2</v>
      </c>
      <c r="U1078" s="21">
        <f t="shared" si="222"/>
        <v>4.0165797472035969E-4</v>
      </c>
      <c r="V1078" s="21">
        <f t="shared" si="223"/>
        <v>5.1455803064606398E-2</v>
      </c>
      <c r="Y1078" s="36"/>
      <c r="Z1078" s="36"/>
    </row>
    <row r="1079" spans="1:26" x14ac:dyDescent="0.25">
      <c r="A1079" s="12">
        <v>1960.03</v>
      </c>
      <c r="B1079" s="13">
        <v>55.02</v>
      </c>
      <c r="C1079" s="14">
        <v>1.94</v>
      </c>
      <c r="D1079" s="13">
        <v>3.39</v>
      </c>
      <c r="E1079" s="13">
        <v>29.4</v>
      </c>
      <c r="F1079" s="14">
        <f t="shared" si="227"/>
        <v>1960.2083333332523</v>
      </c>
      <c r="G1079" s="15">
        <v>4.25</v>
      </c>
      <c r="H1079" s="14">
        <f t="shared" si="224"/>
        <v>570.22428571428588</v>
      </c>
      <c r="I1079" s="14">
        <f t="shared" si="225"/>
        <v>20.106054421768711</v>
      </c>
      <c r="J1079" s="16">
        <f t="shared" si="228"/>
        <v>61590.86245576392</v>
      </c>
      <c r="K1079" s="14">
        <f t="shared" si="229"/>
        <v>35.133775510204089</v>
      </c>
      <c r="L1079" s="16">
        <f t="shared" si="226"/>
        <v>3794.8568470563373</v>
      </c>
      <c r="M1079" s="35">
        <f t="shared" si="218"/>
        <v>17.286020720522142</v>
      </c>
      <c r="N1079" s="17"/>
      <c r="O1079" s="18">
        <f t="shared" si="219"/>
        <v>20.901862083864074</v>
      </c>
      <c r="P1079" s="18"/>
      <c r="Q1079" s="37">
        <f t="shared" si="220"/>
        <v>3.7568234521250854E-2</v>
      </c>
      <c r="R1079" s="15">
        <f t="shared" si="230"/>
        <v>1.0011208804158602</v>
      </c>
      <c r="S1079" s="15">
        <f t="shared" si="231"/>
        <v>10.699389808185071</v>
      </c>
      <c r="T1079" s="21">
        <f t="shared" si="221"/>
        <v>5.4539031724874176E-2</v>
      </c>
      <c r="U1079" s="21">
        <f t="shared" si="222"/>
        <v>-6.138646284771232E-4</v>
      </c>
      <c r="V1079" s="21">
        <f t="shared" si="223"/>
        <v>5.5152896353351299E-2</v>
      </c>
      <c r="Y1079" s="36"/>
      <c r="Z1079" s="36"/>
    </row>
    <row r="1080" spans="1:26" x14ac:dyDescent="0.25">
      <c r="A1080" s="12">
        <v>1960.04</v>
      </c>
      <c r="B1080" s="13">
        <v>55.73</v>
      </c>
      <c r="C1080" s="14">
        <v>1.94333</v>
      </c>
      <c r="D1080" s="13">
        <v>3.34667</v>
      </c>
      <c r="E1080" s="13">
        <v>29.5</v>
      </c>
      <c r="F1080" s="14">
        <f t="shared" si="227"/>
        <v>1960.2916666665856</v>
      </c>
      <c r="G1080" s="15">
        <v>4.28</v>
      </c>
      <c r="H1080" s="14">
        <f t="shared" si="224"/>
        <v>575.62477966101699</v>
      </c>
      <c r="I1080" s="14">
        <f t="shared" si="225"/>
        <v>20.072293254237291</v>
      </c>
      <c r="J1080" s="16">
        <f t="shared" si="228"/>
        <v>62354.848800312633</v>
      </c>
      <c r="K1080" s="14">
        <f t="shared" si="229"/>
        <v>34.567130474576274</v>
      </c>
      <c r="L1080" s="16">
        <f t="shared" si="226"/>
        <v>3744.5020964389428</v>
      </c>
      <c r="M1080" s="35">
        <f t="shared" si="218"/>
        <v>17.429766947597194</v>
      </c>
      <c r="N1080" s="17"/>
      <c r="O1080" s="18">
        <f t="shared" si="219"/>
        <v>21.05701364532403</v>
      </c>
      <c r="P1080" s="18"/>
      <c r="Q1080" s="37">
        <f t="shared" si="220"/>
        <v>3.7138296214863337E-2</v>
      </c>
      <c r="R1080" s="15">
        <f t="shared" si="230"/>
        <v>0.9979364483224713</v>
      </c>
      <c r="S1080" s="15">
        <f t="shared" si="231"/>
        <v>10.675072773344814</v>
      </c>
      <c r="T1080" s="21">
        <f t="shared" si="221"/>
        <v>4.948843473227571E-2</v>
      </c>
      <c r="U1080" s="21">
        <f t="shared" si="222"/>
        <v>-2.834123274965461E-3</v>
      </c>
      <c r="V1080" s="21">
        <f t="shared" si="223"/>
        <v>5.2322558007241171E-2</v>
      </c>
      <c r="Y1080" s="36"/>
      <c r="Z1080" s="36"/>
    </row>
    <row r="1081" spans="1:26" x14ac:dyDescent="0.25">
      <c r="A1081" s="12">
        <v>1960.05</v>
      </c>
      <c r="B1081" s="13">
        <v>55.22</v>
      </c>
      <c r="C1081" s="14">
        <v>1.9466699999999999</v>
      </c>
      <c r="D1081" s="13">
        <v>3.3033299999999999</v>
      </c>
      <c r="E1081" s="13">
        <v>29.5</v>
      </c>
      <c r="F1081" s="14">
        <f t="shared" si="227"/>
        <v>1960.3749999999188</v>
      </c>
      <c r="G1081" s="15">
        <v>4.3499999999999996</v>
      </c>
      <c r="H1081" s="14">
        <f t="shared" si="224"/>
        <v>570.35708474576279</v>
      </c>
      <c r="I1081" s="14">
        <f t="shared" si="225"/>
        <v>20.106791491525424</v>
      </c>
      <c r="J1081" s="16">
        <f t="shared" si="228"/>
        <v>61965.729592908174</v>
      </c>
      <c r="K1081" s="14">
        <f t="shared" si="229"/>
        <v>34.119479694915256</v>
      </c>
      <c r="L1081" s="16">
        <f t="shared" si="226"/>
        <v>3706.8680466523242</v>
      </c>
      <c r="M1081" s="35">
        <f t="shared" si="218"/>
        <v>17.256170578727911</v>
      </c>
      <c r="N1081" s="17"/>
      <c r="O1081" s="18">
        <f t="shared" si="219"/>
        <v>20.829617960486196</v>
      </c>
      <c r="P1081" s="18"/>
      <c r="Q1081" s="37">
        <f t="shared" si="220"/>
        <v>3.6583183856928672E-2</v>
      </c>
      <c r="R1081" s="15">
        <f t="shared" si="230"/>
        <v>1.019861215150373</v>
      </c>
      <c r="S1081" s="15">
        <f t="shared" si="231"/>
        <v>10.653044209015638</v>
      </c>
      <c r="T1081" s="21">
        <f t="shared" si="221"/>
        <v>3.7477773018283145E-2</v>
      </c>
      <c r="U1081" s="21">
        <f t="shared" si="222"/>
        <v>-5.8681926042273291E-3</v>
      </c>
      <c r="V1081" s="21">
        <f t="shared" si="223"/>
        <v>4.3345965622510474E-2</v>
      </c>
      <c r="Y1081" s="36"/>
      <c r="Z1081" s="36"/>
    </row>
    <row r="1082" spans="1:26" x14ac:dyDescent="0.25">
      <c r="A1082" s="12">
        <v>1960.06</v>
      </c>
      <c r="B1082" s="13">
        <v>57.26</v>
      </c>
      <c r="C1082" s="14">
        <v>1.95</v>
      </c>
      <c r="D1082" s="13">
        <v>3.26</v>
      </c>
      <c r="E1082" s="13">
        <v>29.6</v>
      </c>
      <c r="F1082" s="14">
        <f t="shared" si="227"/>
        <v>1960.4583333332521</v>
      </c>
      <c r="G1082" s="15">
        <v>4.1500000000000004</v>
      </c>
      <c r="H1082" s="14">
        <f t="shared" si="224"/>
        <v>589.42979729729734</v>
      </c>
      <c r="I1082" s="14">
        <f t="shared" si="225"/>
        <v>20.073141891891893</v>
      </c>
      <c r="J1082" s="16">
        <f t="shared" si="228"/>
        <v>64219.595617951229</v>
      </c>
      <c r="K1082" s="14">
        <f t="shared" si="229"/>
        <v>33.558175675675677</v>
      </c>
      <c r="L1082" s="16">
        <f t="shared" si="226"/>
        <v>3656.2326530653336</v>
      </c>
      <c r="M1082" s="35">
        <f t="shared" si="218"/>
        <v>17.823363817264738</v>
      </c>
      <c r="N1082" s="17"/>
      <c r="O1082" s="18">
        <f t="shared" si="219"/>
        <v>21.494025476015576</v>
      </c>
      <c r="P1082" s="18"/>
      <c r="Q1082" s="37">
        <f t="shared" si="220"/>
        <v>3.6654561760249463E-2</v>
      </c>
      <c r="R1082" s="15">
        <f t="shared" si="230"/>
        <v>1.0239912183288333</v>
      </c>
      <c r="S1082" s="15">
        <f t="shared" si="231"/>
        <v>10.827921792422003</v>
      </c>
      <c r="T1082" s="21">
        <f t="shared" si="221"/>
        <v>3.2964861453453675E-2</v>
      </c>
      <c r="U1082" s="21">
        <f t="shared" si="222"/>
        <v>-6.8725965126598121E-3</v>
      </c>
      <c r="V1082" s="21">
        <f t="shared" si="223"/>
        <v>3.9837457966113488E-2</v>
      </c>
      <c r="Y1082" s="36"/>
      <c r="Z1082" s="36"/>
    </row>
    <row r="1083" spans="1:26" x14ac:dyDescent="0.25">
      <c r="A1083" s="12">
        <v>1960.07</v>
      </c>
      <c r="B1083" s="13">
        <v>55.84</v>
      </c>
      <c r="C1083" s="14">
        <v>1.95</v>
      </c>
      <c r="D1083" s="13">
        <v>3.2633299999999998</v>
      </c>
      <c r="E1083" s="13">
        <v>29.6</v>
      </c>
      <c r="F1083" s="14">
        <f t="shared" si="227"/>
        <v>1960.5416666665853</v>
      </c>
      <c r="G1083" s="15">
        <v>3.9</v>
      </c>
      <c r="H1083" s="14">
        <f t="shared" si="224"/>
        <v>574.8124324324325</v>
      </c>
      <c r="I1083" s="14">
        <f t="shared" si="225"/>
        <v>20.073141891891893</v>
      </c>
      <c r="J1083" s="16">
        <f t="shared" si="228"/>
        <v>62809.254341500411</v>
      </c>
      <c r="K1083" s="14">
        <f t="shared" si="229"/>
        <v>33.592454425675676</v>
      </c>
      <c r="L1083" s="16">
        <f t="shared" si="226"/>
        <v>3670.6182659428459</v>
      </c>
      <c r="M1083" s="35">
        <f t="shared" si="218"/>
        <v>17.376806472898114</v>
      </c>
      <c r="N1083" s="17"/>
      <c r="O1083" s="18">
        <f t="shared" si="219"/>
        <v>20.937549239049797</v>
      </c>
      <c r="P1083" s="18"/>
      <c r="Q1083" s="37">
        <f t="shared" si="220"/>
        <v>3.9316960601444684E-2</v>
      </c>
      <c r="R1083" s="15">
        <f t="shared" si="230"/>
        <v>1.0115016056773918</v>
      </c>
      <c r="S1083" s="15">
        <f t="shared" si="231"/>
        <v>11.087696828191532</v>
      </c>
      <c r="T1083" s="21">
        <f t="shared" si="221"/>
        <v>3.5268890757965465E-2</v>
      </c>
      <c r="U1083" s="21">
        <f t="shared" si="222"/>
        <v>-6.5029163456560291E-3</v>
      </c>
      <c r="V1083" s="21">
        <f t="shared" si="223"/>
        <v>4.1771807103621494E-2</v>
      </c>
      <c r="Y1083" s="36"/>
      <c r="Z1083" s="36"/>
    </row>
    <row r="1084" spans="1:26" x14ac:dyDescent="0.25">
      <c r="A1084" s="12">
        <v>1960.08</v>
      </c>
      <c r="B1084" s="13">
        <v>56.51</v>
      </c>
      <c r="C1084" s="14">
        <v>1.95</v>
      </c>
      <c r="D1084" s="13">
        <v>3.26667</v>
      </c>
      <c r="E1084" s="13">
        <v>29.6</v>
      </c>
      <c r="F1084" s="14">
        <f t="shared" si="227"/>
        <v>1960.6249999999186</v>
      </c>
      <c r="G1084" s="15">
        <v>3.8</v>
      </c>
      <c r="H1084" s="14">
        <f t="shared" si="224"/>
        <v>581.70935810810818</v>
      </c>
      <c r="I1084" s="14">
        <f t="shared" si="225"/>
        <v>20.073141891891893</v>
      </c>
      <c r="J1084" s="16">
        <f t="shared" si="228"/>
        <v>63745.656638049462</v>
      </c>
      <c r="K1084" s="14">
        <f t="shared" si="229"/>
        <v>33.626836114864872</v>
      </c>
      <c r="L1084" s="16">
        <f t="shared" si="226"/>
        <v>3684.9411461655823</v>
      </c>
      <c r="M1084" s="35">
        <f t="shared" si="218"/>
        <v>17.582113039577674</v>
      </c>
      <c r="N1084" s="17"/>
      <c r="O1084" s="18">
        <f t="shared" si="219"/>
        <v>21.166031871201252</v>
      </c>
      <c r="P1084" s="18"/>
      <c r="Q1084" s="37">
        <f t="shared" si="220"/>
        <v>3.8801705124786791E-2</v>
      </c>
      <c r="R1084" s="15">
        <f t="shared" si="230"/>
        <v>1.0031666666666668</v>
      </c>
      <c r="S1084" s="15">
        <f t="shared" si="231"/>
        <v>11.215223144979859</v>
      </c>
      <c r="T1084" s="21">
        <f t="shared" si="221"/>
        <v>3.7055645455989161E-2</v>
      </c>
      <c r="U1084" s="21">
        <f t="shared" si="222"/>
        <v>-7.5058869152682117E-3</v>
      </c>
      <c r="V1084" s="21">
        <f t="shared" si="223"/>
        <v>4.4561532371257373E-2</v>
      </c>
      <c r="Y1084" s="36"/>
      <c r="Z1084" s="36"/>
    </row>
    <row r="1085" spans="1:26" x14ac:dyDescent="0.25">
      <c r="A1085" s="12">
        <v>1960.09</v>
      </c>
      <c r="B1085" s="13">
        <v>54.81</v>
      </c>
      <c r="C1085" s="14">
        <v>1.95</v>
      </c>
      <c r="D1085" s="13">
        <v>3.27</v>
      </c>
      <c r="E1085" s="13">
        <v>29.6</v>
      </c>
      <c r="F1085" s="14">
        <f t="shared" si="227"/>
        <v>1960.7083333332519</v>
      </c>
      <c r="G1085" s="15">
        <v>3.8</v>
      </c>
      <c r="H1085" s="14">
        <f t="shared" si="224"/>
        <v>564.20969594594601</v>
      </c>
      <c r="I1085" s="14">
        <f t="shared" si="225"/>
        <v>20.073141891891893</v>
      </c>
      <c r="J1085" s="16">
        <f t="shared" si="228"/>
        <v>62011.291975494139</v>
      </c>
      <c r="K1085" s="14">
        <f t="shared" si="229"/>
        <v>33.661114864864871</v>
      </c>
      <c r="L1085" s="16">
        <f t="shared" si="226"/>
        <v>3699.6337303387309</v>
      </c>
      <c r="M1085" s="35">
        <f t="shared" si="218"/>
        <v>17.052015467817661</v>
      </c>
      <c r="N1085" s="17"/>
      <c r="O1085" s="18">
        <f t="shared" si="219"/>
        <v>20.511204667640989</v>
      </c>
      <c r="P1085" s="18"/>
      <c r="Q1085" s="37">
        <f t="shared" si="220"/>
        <v>4.015103884406266E-2</v>
      </c>
      <c r="R1085" s="15">
        <f t="shared" si="230"/>
        <v>0.99577137750533862</v>
      </c>
      <c r="S1085" s="15">
        <f t="shared" si="231"/>
        <v>11.250738018272296</v>
      </c>
      <c r="T1085" s="21">
        <f t="shared" si="221"/>
        <v>4.5779366054141457E-2</v>
      </c>
      <c r="U1085" s="21">
        <f t="shared" si="222"/>
        <v>-6.742316932297876E-3</v>
      </c>
      <c r="V1085" s="21">
        <f t="shared" si="223"/>
        <v>5.2521682986439333E-2</v>
      </c>
      <c r="Y1085" s="36"/>
      <c r="Z1085" s="36"/>
    </row>
    <row r="1086" spans="1:26" x14ac:dyDescent="0.25">
      <c r="A1086" s="12">
        <v>1960.1</v>
      </c>
      <c r="B1086" s="13">
        <v>53.73</v>
      </c>
      <c r="C1086" s="14">
        <v>1.95</v>
      </c>
      <c r="D1086" s="13">
        <v>3.27</v>
      </c>
      <c r="E1086" s="13">
        <v>29.8</v>
      </c>
      <c r="F1086" s="14">
        <f t="shared" si="227"/>
        <v>1960.7916666665851</v>
      </c>
      <c r="G1086" s="15">
        <v>3.89</v>
      </c>
      <c r="H1086" s="14">
        <f t="shared" si="224"/>
        <v>549.38023489932891</v>
      </c>
      <c r="I1086" s="14">
        <f t="shared" si="225"/>
        <v>19.938422818791949</v>
      </c>
      <c r="J1086" s="16">
        <f t="shared" si="228"/>
        <v>60564.028488018899</v>
      </c>
      <c r="K1086" s="14">
        <f t="shared" si="229"/>
        <v>33.435201342281886</v>
      </c>
      <c r="L1086" s="16">
        <f t="shared" si="226"/>
        <v>3685.9179816828928</v>
      </c>
      <c r="M1086" s="35">
        <f t="shared" si="218"/>
        <v>16.605104536251027</v>
      </c>
      <c r="N1086" s="17"/>
      <c r="O1086" s="18">
        <f t="shared" si="219"/>
        <v>19.958227629483655</v>
      </c>
      <c r="P1086" s="18"/>
      <c r="Q1086" s="37">
        <f t="shared" si="220"/>
        <v>4.068368452938366E-2</v>
      </c>
      <c r="R1086" s="15">
        <f t="shared" si="230"/>
        <v>0.99996099985908249</v>
      </c>
      <c r="S1086" s="15">
        <f t="shared" si="231"/>
        <v>11.127973881692549</v>
      </c>
      <c r="T1086" s="21">
        <f t="shared" si="221"/>
        <v>5.0296413350895852E-2</v>
      </c>
      <c r="U1086" s="21">
        <f t="shared" si="222"/>
        <v>-5.1312175257791637E-3</v>
      </c>
      <c r="V1086" s="21">
        <f t="shared" si="223"/>
        <v>5.5427630876675016E-2</v>
      </c>
      <c r="Y1086" s="36"/>
      <c r="Z1086" s="36"/>
    </row>
    <row r="1087" spans="1:26" x14ac:dyDescent="0.25">
      <c r="A1087" s="12">
        <v>1960.11</v>
      </c>
      <c r="B1087" s="13">
        <v>55.47</v>
      </c>
      <c r="C1087" s="14">
        <v>1.95</v>
      </c>
      <c r="D1087" s="13">
        <v>3.27</v>
      </c>
      <c r="E1087" s="13">
        <v>29.8</v>
      </c>
      <c r="F1087" s="14">
        <f t="shared" si="227"/>
        <v>1960.8749999999184</v>
      </c>
      <c r="G1087" s="15">
        <v>3.93</v>
      </c>
      <c r="H1087" s="14">
        <f t="shared" si="224"/>
        <v>567.17144295302023</v>
      </c>
      <c r="I1087" s="14">
        <f t="shared" si="225"/>
        <v>19.938422818791949</v>
      </c>
      <c r="J1087" s="16">
        <f t="shared" si="228"/>
        <v>62708.511350450615</v>
      </c>
      <c r="K1087" s="14">
        <f t="shared" si="229"/>
        <v>33.435201342281886</v>
      </c>
      <c r="L1087" s="16">
        <f t="shared" si="226"/>
        <v>3696.7159206052556</v>
      </c>
      <c r="M1087" s="35">
        <f t="shared" si="218"/>
        <v>17.146088452419004</v>
      </c>
      <c r="N1087" s="17"/>
      <c r="O1087" s="18">
        <f t="shared" si="219"/>
        <v>20.590981751601554</v>
      </c>
      <c r="P1087" s="18"/>
      <c r="Q1087" s="37">
        <f t="shared" si="220"/>
        <v>3.79701285161348E-2</v>
      </c>
      <c r="R1087" s="15">
        <f t="shared" si="230"/>
        <v>1.0106875755699061</v>
      </c>
      <c r="S1087" s="15">
        <f t="shared" si="231"/>
        <v>11.127539889143037</v>
      </c>
      <c r="T1087" s="21">
        <f t="shared" si="221"/>
        <v>4.6332708517203391E-2</v>
      </c>
      <c r="U1087" s="21">
        <f t="shared" si="222"/>
        <v>-1.5965533080211092E-3</v>
      </c>
      <c r="V1087" s="21">
        <f t="shared" si="223"/>
        <v>4.7929261825224501E-2</v>
      </c>
      <c r="Y1087" s="36"/>
      <c r="Z1087" s="36"/>
    </row>
    <row r="1088" spans="1:26" x14ac:dyDescent="0.25">
      <c r="A1088" s="12">
        <v>1960.12</v>
      </c>
      <c r="B1088" s="13">
        <v>56.8</v>
      </c>
      <c r="C1088" s="14">
        <v>1.95</v>
      </c>
      <c r="D1088" s="13">
        <v>3.27</v>
      </c>
      <c r="E1088" s="13">
        <v>29.8</v>
      </c>
      <c r="F1088" s="14">
        <f t="shared" si="227"/>
        <v>1960.9583333332516</v>
      </c>
      <c r="G1088" s="15">
        <v>3.84</v>
      </c>
      <c r="H1088" s="14">
        <f t="shared" si="224"/>
        <v>580.77046979865781</v>
      </c>
      <c r="I1088" s="14">
        <f t="shared" si="225"/>
        <v>19.938422818791949</v>
      </c>
      <c r="J1088" s="16">
        <f t="shared" si="228"/>
        <v>64395.773892194753</v>
      </c>
      <c r="K1088" s="14">
        <f t="shared" si="229"/>
        <v>33.435201342281886</v>
      </c>
      <c r="L1088" s="16">
        <f t="shared" si="226"/>
        <v>3707.2919124555783</v>
      </c>
      <c r="M1088" s="35">
        <f t="shared" si="218"/>
        <v>17.562090833957129</v>
      </c>
      <c r="N1088" s="17"/>
      <c r="O1088" s="18">
        <f t="shared" si="219"/>
        <v>21.071250947942293</v>
      </c>
      <c r="P1088" s="18"/>
      <c r="Q1088" s="37">
        <f t="shared" si="220"/>
        <v>3.6259226159542177E-2</v>
      </c>
      <c r="R1088" s="15">
        <f t="shared" si="230"/>
        <v>1.0032000000000001</v>
      </c>
      <c r="S1088" s="15">
        <f t="shared" si="231"/>
        <v>11.246466312615398</v>
      </c>
      <c r="T1088" s="21">
        <f t="shared" si="221"/>
        <v>5.0267335077437192E-2</v>
      </c>
      <c r="U1088" s="21">
        <f t="shared" si="222"/>
        <v>6.3160924080163383E-4</v>
      </c>
      <c r="V1088" s="21">
        <f t="shared" si="223"/>
        <v>4.9635725836635558E-2</v>
      </c>
      <c r="Y1088" s="36"/>
      <c r="Z1088" s="36"/>
    </row>
    <row r="1089" spans="1:26" x14ac:dyDescent="0.25">
      <c r="A1089" s="12">
        <v>1961.01</v>
      </c>
      <c r="B1089" s="13">
        <v>59.72</v>
      </c>
      <c r="C1089" s="14">
        <v>1.9466699999999999</v>
      </c>
      <c r="D1089" s="13">
        <v>3.21</v>
      </c>
      <c r="E1089" s="13">
        <v>29.8</v>
      </c>
      <c r="F1089" s="14">
        <f t="shared" si="227"/>
        <v>1961.0416666665849</v>
      </c>
      <c r="G1089" s="15">
        <v>3.84</v>
      </c>
      <c r="H1089" s="14">
        <f t="shared" si="224"/>
        <v>610.62697986577189</v>
      </c>
      <c r="I1089" s="14">
        <f t="shared" si="225"/>
        <v>19.904374127516778</v>
      </c>
      <c r="J1089" s="16">
        <f t="shared" si="228"/>
        <v>67890.177117466505</v>
      </c>
      <c r="K1089" s="14">
        <f t="shared" si="229"/>
        <v>32.821711409395974</v>
      </c>
      <c r="L1089" s="16">
        <f t="shared" si="226"/>
        <v>3649.1538604666353</v>
      </c>
      <c r="M1089" s="35">
        <f t="shared" ref="M1089:M1152" si="232">H1089/AVERAGE(K969:K1088)</f>
        <v>18.470416986477176</v>
      </c>
      <c r="N1089" s="17"/>
      <c r="O1089" s="18">
        <f t="shared" ref="O1089:O1152" si="233">J1089/AVERAGE(L969:L1088)</f>
        <v>22.138023912072349</v>
      </c>
      <c r="P1089" s="18"/>
      <c r="Q1089" s="37">
        <f t="shared" ref="Q1089:Q1152" si="234">1/M1089-(G1089/100-(((E1089/E969)^(1/10))-1))</f>
        <v>3.1844848651755873E-2</v>
      </c>
      <c r="R1089" s="15">
        <f t="shared" si="230"/>
        <v>1.0081555955915638</v>
      </c>
      <c r="S1089" s="15">
        <f t="shared" si="231"/>
        <v>11.282455004815768</v>
      </c>
      <c r="T1089" s="21">
        <f t="shared" si="221"/>
        <v>4.8948202171856359E-2</v>
      </c>
      <c r="U1089" s="21">
        <f t="shared" si="222"/>
        <v>1.9400846429533658E-3</v>
      </c>
      <c r="V1089" s="21">
        <f t="shared" si="223"/>
        <v>4.7008117528902993E-2</v>
      </c>
      <c r="Y1089" s="36"/>
      <c r="Z1089" s="36"/>
    </row>
    <row r="1090" spans="1:26" x14ac:dyDescent="0.25">
      <c r="A1090" s="12">
        <v>1961.02</v>
      </c>
      <c r="B1090" s="13">
        <v>62.17</v>
      </c>
      <c r="C1090" s="14">
        <v>1.94333</v>
      </c>
      <c r="D1090" s="13">
        <v>3.15</v>
      </c>
      <c r="E1090" s="13">
        <v>29.8</v>
      </c>
      <c r="F1090" s="14">
        <f t="shared" si="227"/>
        <v>1961.1249999999181</v>
      </c>
      <c r="G1090" s="15">
        <v>3.78</v>
      </c>
      <c r="H1090" s="14">
        <f t="shared" si="224"/>
        <v>635.67781879194638</v>
      </c>
      <c r="I1090" s="14">
        <f t="shared" si="225"/>
        <v>19.870223187919468</v>
      </c>
      <c r="J1090" s="16">
        <f t="shared" si="228"/>
        <v>70859.45628853036</v>
      </c>
      <c r="K1090" s="14">
        <f t="shared" si="229"/>
        <v>32.208221476510069</v>
      </c>
      <c r="L1090" s="16">
        <f t="shared" si="226"/>
        <v>3590.2732396472675</v>
      </c>
      <c r="M1090" s="35">
        <f t="shared" si="232"/>
        <v>19.234014498298357</v>
      </c>
      <c r="N1090" s="17"/>
      <c r="O1090" s="18">
        <f t="shared" si="233"/>
        <v>23.028743280290101</v>
      </c>
      <c r="P1090" s="18"/>
      <c r="Q1090" s="37">
        <f t="shared" si="234"/>
        <v>2.9103054689369377E-2</v>
      </c>
      <c r="R1090" s="15">
        <f t="shared" si="230"/>
        <v>1.0064599186780394</v>
      </c>
      <c r="S1090" s="15">
        <f t="shared" si="231"/>
        <v>11.37447014511506</v>
      </c>
      <c r="T1090" s="21">
        <f t="shared" ref="T1090:T1153" si="235">(($J1210/$J1090)^(1/10)-1)</f>
        <v>4.8460260605128092E-2</v>
      </c>
      <c r="U1090" s="21">
        <f t="shared" ref="U1090:U1153" si="236">(($S1210/$S1090)^(1/10)-1)</f>
        <v>2.3519224426142848E-3</v>
      </c>
      <c r="V1090" s="21">
        <f t="shared" ref="V1090:V1153" si="237">T1090-U1090</f>
        <v>4.6108338162513807E-2</v>
      </c>
      <c r="Y1090" s="36"/>
      <c r="Z1090" s="36"/>
    </row>
    <row r="1091" spans="1:26" x14ac:dyDescent="0.25">
      <c r="A1091" s="12">
        <v>1961.03</v>
      </c>
      <c r="B1091" s="13">
        <v>64.12</v>
      </c>
      <c r="C1091" s="14">
        <v>1.94</v>
      </c>
      <c r="D1091" s="13">
        <v>3.09</v>
      </c>
      <c r="E1091" s="13">
        <v>29.8</v>
      </c>
      <c r="F1091" s="14">
        <f t="shared" si="227"/>
        <v>1961.2083333332514</v>
      </c>
      <c r="G1091" s="15">
        <v>3.74</v>
      </c>
      <c r="H1091" s="14">
        <f t="shared" si="224"/>
        <v>655.61624161073837</v>
      </c>
      <c r="I1091" s="14">
        <f t="shared" si="225"/>
        <v>19.836174496644297</v>
      </c>
      <c r="J1091" s="16">
        <f t="shared" si="228"/>
        <v>73266.269089923546</v>
      </c>
      <c r="K1091" s="14">
        <f t="shared" si="229"/>
        <v>31.594731543624164</v>
      </c>
      <c r="L1091" s="16">
        <f t="shared" si="226"/>
        <v>3530.7668666229529</v>
      </c>
      <c r="M1091" s="35">
        <f t="shared" si="232"/>
        <v>19.844225272725566</v>
      </c>
      <c r="N1091" s="17"/>
      <c r="O1091" s="18">
        <f t="shared" si="233"/>
        <v>23.733978127182606</v>
      </c>
      <c r="P1091" s="18"/>
      <c r="Q1091" s="37">
        <f t="shared" si="234"/>
        <v>2.7510257772652931E-2</v>
      </c>
      <c r="R1091" s="15">
        <f t="shared" si="230"/>
        <v>0.99981293627229095</v>
      </c>
      <c r="S1091" s="15">
        <f t="shared" si="231"/>
        <v>11.447948297258291</v>
      </c>
      <c r="T1091" s="21">
        <f t="shared" si="235"/>
        <v>4.7623029721760135E-2</v>
      </c>
      <c r="U1091" s="21">
        <f t="shared" si="236"/>
        <v>5.0133359248512033E-3</v>
      </c>
      <c r="V1091" s="21">
        <f t="shared" si="237"/>
        <v>4.2609693796908932E-2</v>
      </c>
      <c r="Y1091" s="36"/>
      <c r="Z1091" s="36"/>
    </row>
    <row r="1092" spans="1:26" x14ac:dyDescent="0.25">
      <c r="A1092" s="12">
        <v>1961.04</v>
      </c>
      <c r="B1092" s="13">
        <v>65.83</v>
      </c>
      <c r="C1092" s="14">
        <v>1.94</v>
      </c>
      <c r="D1092" s="13">
        <v>3.07</v>
      </c>
      <c r="E1092" s="13">
        <v>29.8</v>
      </c>
      <c r="F1092" s="14">
        <f t="shared" si="227"/>
        <v>1961.2916666665847</v>
      </c>
      <c r="G1092" s="15">
        <v>3.78</v>
      </c>
      <c r="H1092" s="14">
        <f t="shared" si="224"/>
        <v>673.10070469798666</v>
      </c>
      <c r="I1092" s="14">
        <f t="shared" si="225"/>
        <v>19.836174496644297</v>
      </c>
      <c r="J1092" s="16">
        <f t="shared" si="228"/>
        <v>75404.915902878012</v>
      </c>
      <c r="K1092" s="14">
        <f t="shared" si="229"/>
        <v>31.39023489932886</v>
      </c>
      <c r="L1092" s="16">
        <f t="shared" si="226"/>
        <v>3516.5288139425106</v>
      </c>
      <c r="M1092" s="35">
        <f t="shared" si="232"/>
        <v>20.382842975754777</v>
      </c>
      <c r="N1092" s="17"/>
      <c r="O1092" s="18">
        <f t="shared" si="233"/>
        <v>24.35210021752286</v>
      </c>
      <c r="P1092" s="18"/>
      <c r="Q1092" s="37">
        <f t="shared" si="234"/>
        <v>2.5778633459042188E-2</v>
      </c>
      <c r="R1092" s="15">
        <f t="shared" si="230"/>
        <v>1.0089504982815469</v>
      </c>
      <c r="S1092" s="15">
        <f t="shared" si="231"/>
        <v>11.445806801375186</v>
      </c>
      <c r="T1092" s="21">
        <f t="shared" si="235"/>
        <v>4.8126861952407562E-2</v>
      </c>
      <c r="U1092" s="21">
        <f t="shared" si="236"/>
        <v>4.2753947049858354E-3</v>
      </c>
      <c r="V1092" s="21">
        <f t="shared" si="237"/>
        <v>4.3851467247421727E-2</v>
      </c>
      <c r="Y1092" s="36"/>
      <c r="Z1092" s="36"/>
    </row>
    <row r="1093" spans="1:26" x14ac:dyDescent="0.25">
      <c r="A1093" s="12">
        <v>1961.05</v>
      </c>
      <c r="B1093" s="13">
        <v>66.5</v>
      </c>
      <c r="C1093" s="14">
        <v>1.94</v>
      </c>
      <c r="D1093" s="13">
        <v>3.05</v>
      </c>
      <c r="E1093" s="13">
        <v>29.8</v>
      </c>
      <c r="F1093" s="14">
        <f t="shared" si="227"/>
        <v>1961.3749999999179</v>
      </c>
      <c r="G1093" s="15">
        <v>3.71</v>
      </c>
      <c r="H1093" s="14">
        <f t="shared" si="224"/>
        <v>679.95134228187931</v>
      </c>
      <c r="I1093" s="14">
        <f t="shared" si="225"/>
        <v>19.836174496644297</v>
      </c>
      <c r="J1093" s="16">
        <f t="shared" si="228"/>
        <v>76357.547758555171</v>
      </c>
      <c r="K1093" s="14">
        <f t="shared" si="229"/>
        <v>31.185738255033556</v>
      </c>
      <c r="L1093" s="16">
        <f t="shared" si="226"/>
        <v>3502.1130926856126</v>
      </c>
      <c r="M1093" s="35">
        <f t="shared" si="232"/>
        <v>20.59860684329734</v>
      </c>
      <c r="N1093" s="17"/>
      <c r="O1093" s="18">
        <f t="shared" si="233"/>
        <v>24.584398270064121</v>
      </c>
      <c r="P1093" s="18"/>
      <c r="Q1093" s="37">
        <f t="shared" si="234"/>
        <v>2.5572348486320985E-2</v>
      </c>
      <c r="R1093" s="15">
        <f t="shared" si="230"/>
        <v>0.98911626518356743</v>
      </c>
      <c r="S1093" s="15">
        <f t="shared" si="231"/>
        <v>11.548252475481812</v>
      </c>
      <c r="T1093" s="21">
        <f t="shared" si="235"/>
        <v>4.512588757964453E-2</v>
      </c>
      <c r="U1093" s="21">
        <f t="shared" si="236"/>
        <v>-8.0879422247692734E-4</v>
      </c>
      <c r="V1093" s="21">
        <f t="shared" si="237"/>
        <v>4.5934681802121458E-2</v>
      </c>
      <c r="Y1093" s="36"/>
      <c r="Z1093" s="36"/>
    </row>
    <row r="1094" spans="1:26" x14ac:dyDescent="0.25">
      <c r="A1094" s="12">
        <v>1961.06</v>
      </c>
      <c r="B1094" s="13">
        <v>65.62</v>
      </c>
      <c r="C1094" s="14">
        <v>1.94</v>
      </c>
      <c r="D1094" s="13">
        <v>3.03</v>
      </c>
      <c r="E1094" s="13">
        <v>29.8</v>
      </c>
      <c r="F1094" s="14">
        <f t="shared" si="227"/>
        <v>1961.4583333332512</v>
      </c>
      <c r="G1094" s="15">
        <v>3.88</v>
      </c>
      <c r="H1094" s="14">
        <f t="shared" si="224"/>
        <v>670.95348993288599</v>
      </c>
      <c r="I1094" s="14">
        <f t="shared" si="225"/>
        <v>19.836174496644297</v>
      </c>
      <c r="J1094" s="16">
        <f t="shared" si="228"/>
        <v>75532.733144922648</v>
      </c>
      <c r="K1094" s="14">
        <f t="shared" si="229"/>
        <v>30.981241610738259</v>
      </c>
      <c r="L1094" s="16">
        <f t="shared" si="226"/>
        <v>3487.7199242474189</v>
      </c>
      <c r="M1094" s="35">
        <f t="shared" si="232"/>
        <v>20.332414551592294</v>
      </c>
      <c r="N1094" s="17"/>
      <c r="O1094" s="18">
        <f t="shared" si="233"/>
        <v>24.243964853269777</v>
      </c>
      <c r="P1094" s="18"/>
      <c r="Q1094" s="37">
        <f t="shared" si="234"/>
        <v>2.4507926215313509E-2</v>
      </c>
      <c r="R1094" s="15">
        <f t="shared" si="230"/>
        <v>0.99995113592092766</v>
      </c>
      <c r="S1094" s="15">
        <f t="shared" si="231"/>
        <v>11.422564357945458</v>
      </c>
      <c r="T1094" s="21">
        <f t="shared" si="235"/>
        <v>4.3805070632089604E-2</v>
      </c>
      <c r="U1094" s="21">
        <f t="shared" si="236"/>
        <v>-8.7199178523100773E-4</v>
      </c>
      <c r="V1094" s="21">
        <f t="shared" si="237"/>
        <v>4.4677062417320612E-2</v>
      </c>
      <c r="Y1094" s="36"/>
      <c r="Z1094" s="36"/>
    </row>
    <row r="1095" spans="1:26" x14ac:dyDescent="0.25">
      <c r="A1095" s="12">
        <v>1961.07</v>
      </c>
      <c r="B1095" s="13">
        <v>65.44</v>
      </c>
      <c r="C1095" s="14">
        <v>1.9466699999999999</v>
      </c>
      <c r="D1095" s="13">
        <v>3.03667</v>
      </c>
      <c r="E1095" s="13">
        <v>30</v>
      </c>
      <c r="F1095" s="14">
        <f t="shared" si="227"/>
        <v>1961.5416666665844</v>
      </c>
      <c r="G1095" s="15">
        <v>3.92</v>
      </c>
      <c r="H1095" s="14">
        <f t="shared" si="224"/>
        <v>664.65226666666672</v>
      </c>
      <c r="I1095" s="14">
        <f t="shared" si="225"/>
        <v>19.771678300000001</v>
      </c>
      <c r="J1095" s="16">
        <f t="shared" si="228"/>
        <v>75008.854993918998</v>
      </c>
      <c r="K1095" s="14">
        <f t="shared" si="229"/>
        <v>30.842444966666672</v>
      </c>
      <c r="L1095" s="16">
        <f t="shared" si="226"/>
        <v>3480.7020124447436</v>
      </c>
      <c r="M1095" s="35">
        <f t="shared" si="232"/>
        <v>20.146643736827318</v>
      </c>
      <c r="N1095" s="17"/>
      <c r="O1095" s="18">
        <f t="shared" si="233"/>
        <v>24.001732449096977</v>
      </c>
      <c r="P1095" s="18"/>
      <c r="Q1095" s="37">
        <f t="shared" si="234"/>
        <v>2.5240009310458375E-2</v>
      </c>
      <c r="R1095" s="15">
        <f t="shared" si="230"/>
        <v>0.9934749803871008</v>
      </c>
      <c r="S1095" s="15">
        <f t="shared" si="231"/>
        <v>11.34585949682508</v>
      </c>
      <c r="T1095" s="21">
        <f t="shared" si="235"/>
        <v>4.3790117145812824E-2</v>
      </c>
      <c r="U1095" s="21">
        <f t="shared" si="236"/>
        <v>-1.4214964115368822E-3</v>
      </c>
      <c r="V1095" s="21">
        <f t="shared" si="237"/>
        <v>4.5211613557349706E-2</v>
      </c>
      <c r="Y1095" s="36"/>
      <c r="Z1095" s="36"/>
    </row>
    <row r="1096" spans="1:26" x14ac:dyDescent="0.25">
      <c r="A1096" s="12">
        <v>1961.08</v>
      </c>
      <c r="B1096" s="13">
        <v>67.790000000000006</v>
      </c>
      <c r="C1096" s="14">
        <v>1.95333</v>
      </c>
      <c r="D1096" s="13">
        <v>3.0433300000000001</v>
      </c>
      <c r="E1096" s="13">
        <v>29.9</v>
      </c>
      <c r="F1096" s="14">
        <f t="shared" si="227"/>
        <v>1961.6249999999177</v>
      </c>
      <c r="G1096" s="15">
        <v>4.04</v>
      </c>
      <c r="H1096" s="14">
        <f t="shared" si="224"/>
        <v>690.82317725752523</v>
      </c>
      <c r="I1096" s="14">
        <f t="shared" si="225"/>
        <v>19.905673946488296</v>
      </c>
      <c r="J1096" s="16">
        <f t="shared" si="228"/>
        <v>78149.557723966951</v>
      </c>
      <c r="K1096" s="14">
        <f t="shared" si="229"/>
        <v>31.01346658862877</v>
      </c>
      <c r="L1096" s="16">
        <f t="shared" si="226"/>
        <v>3508.4067489022032</v>
      </c>
      <c r="M1096" s="35">
        <f t="shared" si="232"/>
        <v>20.94168847521518</v>
      </c>
      <c r="N1096" s="17"/>
      <c r="O1096" s="18">
        <f t="shared" si="233"/>
        <v>24.927371788688781</v>
      </c>
      <c r="P1096" s="18"/>
      <c r="Q1096" s="37">
        <f t="shared" si="234"/>
        <v>2.1816815188407737E-2</v>
      </c>
      <c r="R1096" s="15">
        <f t="shared" si="230"/>
        <v>1.0082762096268238</v>
      </c>
      <c r="S1096" s="15">
        <f t="shared" si="231"/>
        <v>11.309525960952939</v>
      </c>
      <c r="T1096" s="21">
        <f t="shared" si="235"/>
        <v>3.767453343601046E-2</v>
      </c>
      <c r="U1096" s="21">
        <f t="shared" si="236"/>
        <v>2.9066845568914701E-4</v>
      </c>
      <c r="V1096" s="21">
        <f t="shared" si="237"/>
        <v>3.7383864980321313E-2</v>
      </c>
      <c r="Y1096" s="36"/>
      <c r="Z1096" s="36"/>
    </row>
    <row r="1097" spans="1:26" x14ac:dyDescent="0.25">
      <c r="A1097" s="12">
        <v>1961.09</v>
      </c>
      <c r="B1097" s="13">
        <v>67.260000000000005</v>
      </c>
      <c r="C1097" s="14">
        <v>1.96</v>
      </c>
      <c r="D1097" s="13">
        <v>3.05</v>
      </c>
      <c r="E1097" s="13">
        <v>30</v>
      </c>
      <c r="F1097" s="14">
        <f t="shared" si="227"/>
        <v>1961.7083333332509</v>
      </c>
      <c r="G1097" s="15">
        <v>3.98</v>
      </c>
      <c r="H1097" s="14">
        <f t="shared" si="224"/>
        <v>683.13740000000007</v>
      </c>
      <c r="I1097" s="14">
        <f t="shared" si="225"/>
        <v>19.907066666666669</v>
      </c>
      <c r="J1097" s="16">
        <f t="shared" si="228"/>
        <v>77467.76812717726</v>
      </c>
      <c r="K1097" s="14">
        <f t="shared" si="229"/>
        <v>30.977833333333333</v>
      </c>
      <c r="L1097" s="16">
        <f t="shared" si="226"/>
        <v>3512.885709008186</v>
      </c>
      <c r="M1097" s="35">
        <f t="shared" si="232"/>
        <v>20.705243044147249</v>
      </c>
      <c r="N1097" s="17"/>
      <c r="O1097" s="18">
        <f t="shared" si="233"/>
        <v>24.626812599567064</v>
      </c>
      <c r="P1097" s="18"/>
      <c r="Q1097" s="37">
        <f t="shared" si="234"/>
        <v>2.252057380943194E-2</v>
      </c>
      <c r="R1097" s="15">
        <f t="shared" si="230"/>
        <v>1.0082399627852752</v>
      </c>
      <c r="S1097" s="15">
        <f t="shared" si="231"/>
        <v>11.365115548690506</v>
      </c>
      <c r="T1097" s="21">
        <f t="shared" si="235"/>
        <v>4.1137790050248091E-2</v>
      </c>
      <c r="U1097" s="21">
        <f t="shared" si="236"/>
        <v>3.5461046872160562E-3</v>
      </c>
      <c r="V1097" s="21">
        <f t="shared" si="237"/>
        <v>3.7591685363032035E-2</v>
      </c>
      <c r="Y1097" s="36"/>
      <c r="Z1097" s="36"/>
    </row>
    <row r="1098" spans="1:26" x14ac:dyDescent="0.25">
      <c r="A1098" s="12">
        <v>1961.1</v>
      </c>
      <c r="B1098" s="13">
        <v>68</v>
      </c>
      <c r="C1098" s="14">
        <v>1.98</v>
      </c>
      <c r="D1098" s="13">
        <v>3.09667</v>
      </c>
      <c r="E1098" s="13">
        <v>30</v>
      </c>
      <c r="F1098" s="14">
        <f t="shared" si="227"/>
        <v>1961.7916666665842</v>
      </c>
      <c r="G1098" s="15">
        <v>3.92</v>
      </c>
      <c r="H1098" s="14">
        <f t="shared" ref="H1098:H1161" si="238">B1098*$E$1839/E1098</f>
        <v>690.65333333333342</v>
      </c>
      <c r="I1098" s="14">
        <f t="shared" ref="I1098:I1161" si="239">C1098*$E$1839/E1098</f>
        <v>20.110200000000003</v>
      </c>
      <c r="J1098" s="16">
        <f t="shared" si="228"/>
        <v>78510.116181817386</v>
      </c>
      <c r="K1098" s="14">
        <f t="shared" si="229"/>
        <v>31.451844966666673</v>
      </c>
      <c r="L1098" s="16">
        <f t="shared" ref="L1098:L1161" si="240">K1098*(J1098/H1098)</f>
        <v>3575.2929628933598</v>
      </c>
      <c r="M1098" s="35">
        <f t="shared" si="232"/>
        <v>20.924190141010776</v>
      </c>
      <c r="N1098" s="17"/>
      <c r="O1098" s="18">
        <f t="shared" si="233"/>
        <v>24.869916653028238</v>
      </c>
      <c r="P1098" s="18"/>
      <c r="Q1098" s="37">
        <f t="shared" si="234"/>
        <v>2.2227504665063458E-2</v>
      </c>
      <c r="R1098" s="15">
        <f t="shared" si="230"/>
        <v>1.0016270980695723</v>
      </c>
      <c r="S1098" s="15">
        <f t="shared" si="231"/>
        <v>11.458763677862068</v>
      </c>
      <c r="T1098" s="21">
        <f t="shared" si="235"/>
        <v>3.7538369975540276E-2</v>
      </c>
      <c r="U1098" s="21">
        <f t="shared" si="236"/>
        <v>4.5465836366012091E-3</v>
      </c>
      <c r="V1098" s="21">
        <f t="shared" si="237"/>
        <v>3.2991786338939066E-2</v>
      </c>
      <c r="Y1098" s="36"/>
      <c r="Z1098" s="36"/>
    </row>
    <row r="1099" spans="1:26" x14ac:dyDescent="0.25">
      <c r="A1099" s="12">
        <v>1961.11</v>
      </c>
      <c r="B1099" s="13">
        <v>71.08</v>
      </c>
      <c r="C1099" s="14">
        <v>2</v>
      </c>
      <c r="D1099" s="13">
        <v>3.1433300000000002</v>
      </c>
      <c r="E1099" s="13">
        <v>30</v>
      </c>
      <c r="F1099" s="14">
        <f t="shared" ref="F1099:F1162" si="241">F1098+1/12</f>
        <v>1961.8749999999175</v>
      </c>
      <c r="G1099" s="15">
        <v>3.94</v>
      </c>
      <c r="H1099" s="14">
        <f t="shared" si="238"/>
        <v>721.9358666666667</v>
      </c>
      <c r="I1099" s="14">
        <f t="shared" si="239"/>
        <v>20.313333333333336</v>
      </c>
      <c r="J1099" s="16">
        <f t="shared" ref="J1099:J1162" si="242">J1098*((H1099+(I1099/12))/H1098)</f>
        <v>82258.589375988464</v>
      </c>
      <c r="K1099" s="14">
        <f t="shared" ref="K1099:K1162" si="243">D1099*$E$1839/E1099</f>
        <v>31.925755033333342</v>
      </c>
      <c r="L1099" s="16">
        <f t="shared" si="240"/>
        <v>3637.674335160747</v>
      </c>
      <c r="M1099" s="35">
        <f t="shared" si="232"/>
        <v>21.857957721959664</v>
      </c>
      <c r="N1099" s="17"/>
      <c r="O1099" s="18">
        <f t="shared" si="233"/>
        <v>25.960088110372372</v>
      </c>
      <c r="P1099" s="18"/>
      <c r="Q1099" s="37">
        <f t="shared" si="234"/>
        <v>1.9215321648647518E-2</v>
      </c>
      <c r="R1099" s="15">
        <f t="shared" ref="R1099:R1162" si="244">((G1099/G1100+G1099/1200+((1+G1100/1200)^(-119))*(1-G1099/G1100)))</f>
        <v>0.99350075664378312</v>
      </c>
      <c r="S1099" s="15">
        <f t="shared" ref="S1099:S1162" si="245">S1098*R1098*E1098/E1099</f>
        <v>11.477408210122002</v>
      </c>
      <c r="T1099" s="21">
        <f t="shared" si="235"/>
        <v>2.8104043479765028E-2</v>
      </c>
      <c r="U1099" s="21">
        <f t="shared" si="236"/>
        <v>5.7777477795133425E-3</v>
      </c>
      <c r="V1099" s="21">
        <f t="shared" si="237"/>
        <v>2.2326295700251686E-2</v>
      </c>
      <c r="Y1099" s="36"/>
      <c r="Z1099" s="36"/>
    </row>
    <row r="1100" spans="1:26" x14ac:dyDescent="0.25">
      <c r="A1100" s="12">
        <v>1961.12</v>
      </c>
      <c r="B1100" s="13">
        <v>71.739999999999995</v>
      </c>
      <c r="C1100" s="14">
        <v>2.02</v>
      </c>
      <c r="D1100" s="13">
        <v>3.19</v>
      </c>
      <c r="E1100" s="13">
        <v>30</v>
      </c>
      <c r="F1100" s="14">
        <f t="shared" si="241"/>
        <v>1961.9583333332507</v>
      </c>
      <c r="G1100" s="15">
        <v>4.0599999999999996</v>
      </c>
      <c r="H1100" s="14">
        <f t="shared" si="238"/>
        <v>728.6392666666668</v>
      </c>
      <c r="I1100" s="14">
        <f t="shared" si="239"/>
        <v>20.51646666666667</v>
      </c>
      <c r="J1100" s="16">
        <f t="shared" si="242"/>
        <v>83217.192802171776</v>
      </c>
      <c r="K1100" s="14">
        <f t="shared" si="243"/>
        <v>32.399766666666672</v>
      </c>
      <c r="L1100" s="16">
        <f t="shared" si="240"/>
        <v>3700.3463205872308</v>
      </c>
      <c r="M1100" s="35">
        <f t="shared" si="232"/>
        <v>22.041480198382263</v>
      </c>
      <c r="N1100" s="17"/>
      <c r="O1100" s="18">
        <f t="shared" si="233"/>
        <v>26.158967454388595</v>
      </c>
      <c r="P1100" s="18"/>
      <c r="Q1100" s="37">
        <f t="shared" si="234"/>
        <v>1.7251533180928598E-2</v>
      </c>
      <c r="R1100" s="15">
        <f t="shared" si="244"/>
        <v>1.0017544201863267</v>
      </c>
      <c r="S1100" s="15">
        <f t="shared" si="245"/>
        <v>11.402813741065778</v>
      </c>
      <c r="T1100" s="21">
        <f t="shared" si="235"/>
        <v>3.3538175321391028E-2</v>
      </c>
      <c r="U1100" s="21">
        <f t="shared" si="236"/>
        <v>5.5258212275945962E-3</v>
      </c>
      <c r="V1100" s="21">
        <f t="shared" si="237"/>
        <v>2.8012354093796432E-2</v>
      </c>
      <c r="Y1100" s="36"/>
      <c r="Z1100" s="36"/>
    </row>
    <row r="1101" spans="1:26" x14ac:dyDescent="0.25">
      <c r="A1101" s="12">
        <v>1962.01</v>
      </c>
      <c r="B1101" s="13">
        <v>69.069999999999993</v>
      </c>
      <c r="C1101" s="14">
        <v>2.0266700000000002</v>
      </c>
      <c r="D1101" s="13">
        <v>3.25</v>
      </c>
      <c r="E1101" s="13">
        <v>30</v>
      </c>
      <c r="F1101" s="14">
        <f t="shared" si="241"/>
        <v>1962.041666666584</v>
      </c>
      <c r="G1101" s="15">
        <v>4.08</v>
      </c>
      <c r="H1101" s="14">
        <f t="shared" si="238"/>
        <v>701.52096666666671</v>
      </c>
      <c r="I1101" s="14">
        <f t="shared" si="239"/>
        <v>20.584211633333336</v>
      </c>
      <c r="J1101" s="16">
        <f t="shared" si="242"/>
        <v>80315.946322702846</v>
      </c>
      <c r="K1101" s="14">
        <f t="shared" si="243"/>
        <v>33.009166666666673</v>
      </c>
      <c r="L1101" s="16">
        <f t="shared" si="240"/>
        <v>3779.1635376977601</v>
      </c>
      <c r="M1101" s="35">
        <f t="shared" si="232"/>
        <v>21.197931400015218</v>
      </c>
      <c r="N1101" s="17"/>
      <c r="O1101" s="18">
        <f t="shared" si="233"/>
        <v>25.142459916082938</v>
      </c>
      <c r="P1101" s="18"/>
      <c r="Q1101" s="37">
        <f t="shared" si="234"/>
        <v>1.885694371648261E-2</v>
      </c>
      <c r="R1101" s="15">
        <f t="shared" si="244"/>
        <v>1.0066638954265219</v>
      </c>
      <c r="S1101" s="15">
        <f t="shared" si="245"/>
        <v>11.422819067674027</v>
      </c>
      <c r="T1101" s="21">
        <f t="shared" si="235"/>
        <v>4.1710582602430213E-2</v>
      </c>
      <c r="U1101" s="21">
        <f t="shared" si="236"/>
        <v>5.6955120254535974E-3</v>
      </c>
      <c r="V1101" s="21">
        <f t="shared" si="237"/>
        <v>3.6015070576976616E-2</v>
      </c>
      <c r="Y1101" s="36"/>
      <c r="Z1101" s="36"/>
    </row>
    <row r="1102" spans="1:26" x14ac:dyDescent="0.25">
      <c r="A1102" s="12">
        <v>1962.02</v>
      </c>
      <c r="B1102" s="13">
        <v>70.22</v>
      </c>
      <c r="C1102" s="14">
        <v>2.0333299999999999</v>
      </c>
      <c r="D1102" s="13">
        <v>3.31</v>
      </c>
      <c r="E1102" s="13">
        <v>30.1</v>
      </c>
      <c r="F1102" s="14">
        <f t="shared" si="241"/>
        <v>1962.1249999999172</v>
      </c>
      <c r="G1102" s="15">
        <v>4.04</v>
      </c>
      <c r="H1102" s="14">
        <f t="shared" si="238"/>
        <v>710.8316943521595</v>
      </c>
      <c r="I1102" s="14">
        <f t="shared" si="239"/>
        <v>20.583244219269101</v>
      </c>
      <c r="J1102" s="16">
        <f t="shared" si="242"/>
        <v>81578.294147757406</v>
      </c>
      <c r="K1102" s="14">
        <f t="shared" si="243"/>
        <v>33.506877076411961</v>
      </c>
      <c r="L1102" s="16">
        <f t="shared" si="240"/>
        <v>3845.4023587165625</v>
      </c>
      <c r="M1102" s="35">
        <f t="shared" si="232"/>
        <v>21.451687754873372</v>
      </c>
      <c r="N1102" s="17"/>
      <c r="O1102" s="18">
        <f t="shared" si="233"/>
        <v>25.427057120717453</v>
      </c>
      <c r="P1102" s="18"/>
      <c r="Q1102" s="37">
        <f t="shared" si="234"/>
        <v>1.9803478924056102E-2</v>
      </c>
      <c r="R1102" s="15">
        <f t="shared" si="244"/>
        <v>1.0123885003875235</v>
      </c>
      <c r="S1102" s="15">
        <f t="shared" si="245"/>
        <v>11.460737082475502</v>
      </c>
      <c r="T1102" s="21">
        <f t="shared" si="235"/>
        <v>4.1731982825138791E-2</v>
      </c>
      <c r="U1102" s="21">
        <f t="shared" si="236"/>
        <v>4.4005263696751395E-3</v>
      </c>
      <c r="V1102" s="21">
        <f t="shared" si="237"/>
        <v>3.7331456455463652E-2</v>
      </c>
      <c r="Y1102" s="36"/>
      <c r="Z1102" s="36"/>
    </row>
    <row r="1103" spans="1:26" x14ac:dyDescent="0.25">
      <c r="A1103" s="12">
        <v>1962.03</v>
      </c>
      <c r="B1103" s="13">
        <v>70.290000000000006</v>
      </c>
      <c r="C1103" s="14">
        <v>2.04</v>
      </c>
      <c r="D1103" s="13">
        <v>3.37</v>
      </c>
      <c r="E1103" s="13">
        <v>30.1</v>
      </c>
      <c r="F1103" s="14">
        <f t="shared" si="241"/>
        <v>1962.2083333332505</v>
      </c>
      <c r="G1103" s="15">
        <v>3.93</v>
      </c>
      <c r="H1103" s="14">
        <f t="shared" si="238"/>
        <v>711.54029900332239</v>
      </c>
      <c r="I1103" s="14">
        <f t="shared" si="239"/>
        <v>20.65076411960133</v>
      </c>
      <c r="J1103" s="16">
        <f t="shared" si="242"/>
        <v>81857.114862588816</v>
      </c>
      <c r="K1103" s="14">
        <f t="shared" si="243"/>
        <v>34.114252491694359</v>
      </c>
      <c r="L1103" s="16">
        <f t="shared" si="240"/>
        <v>3924.5764274708254</v>
      </c>
      <c r="M1103" s="35">
        <f t="shared" si="232"/>
        <v>21.443158568526233</v>
      </c>
      <c r="N1103" s="17"/>
      <c r="O1103" s="18">
        <f t="shared" si="233"/>
        <v>25.400593865759632</v>
      </c>
      <c r="P1103" s="18"/>
      <c r="Q1103" s="37">
        <f t="shared" si="234"/>
        <v>2.0922020958310833E-2</v>
      </c>
      <c r="R1103" s="15">
        <f t="shared" si="244"/>
        <v>1.0106875755699061</v>
      </c>
      <c r="S1103" s="15">
        <f t="shared" si="245"/>
        <v>11.602718428263055</v>
      </c>
      <c r="T1103" s="21">
        <f t="shared" si="235"/>
        <v>4.3820507522673635E-2</v>
      </c>
      <c r="U1103" s="21">
        <f t="shared" si="236"/>
        <v>3.5032717460843354E-3</v>
      </c>
      <c r="V1103" s="21">
        <f t="shared" si="237"/>
        <v>4.03172357765893E-2</v>
      </c>
      <c r="Y1103" s="36"/>
      <c r="Z1103" s="36"/>
    </row>
    <row r="1104" spans="1:26" x14ac:dyDescent="0.25">
      <c r="A1104" s="12">
        <v>1962.04</v>
      </c>
      <c r="B1104" s="13">
        <v>68.05</v>
      </c>
      <c r="C1104" s="14">
        <v>2.0466700000000002</v>
      </c>
      <c r="D1104" s="13">
        <v>3.40333</v>
      </c>
      <c r="E1104" s="13">
        <v>30.2</v>
      </c>
      <c r="F1104" s="14">
        <f t="shared" si="241"/>
        <v>1962.2916666665838</v>
      </c>
      <c r="G1104" s="15">
        <v>3.84</v>
      </c>
      <c r="H1104" s="14">
        <f t="shared" si="238"/>
        <v>686.58394039735106</v>
      </c>
      <c r="I1104" s="14">
        <f t="shared" si="239"/>
        <v>20.649680430463583</v>
      </c>
      <c r="J1104" s="16">
        <f t="shared" si="242"/>
        <v>79184.047372639019</v>
      </c>
      <c r="K1104" s="14">
        <f t="shared" si="243"/>
        <v>34.337571225165568</v>
      </c>
      <c r="L1104" s="16">
        <f t="shared" si="240"/>
        <v>3960.1681696506039</v>
      </c>
      <c r="M1104" s="35">
        <f t="shared" si="232"/>
        <v>20.65833644764902</v>
      </c>
      <c r="N1104" s="17"/>
      <c r="O1104" s="18">
        <f t="shared" si="233"/>
        <v>24.457371048910883</v>
      </c>
      <c r="P1104" s="18"/>
      <c r="Q1104" s="37">
        <f t="shared" si="234"/>
        <v>2.3545227932979342E-2</v>
      </c>
      <c r="R1104" s="15">
        <f t="shared" si="244"/>
        <v>1.0007326009996715</v>
      </c>
      <c r="S1104" s="15">
        <f t="shared" si="245"/>
        <v>11.687893148485825</v>
      </c>
      <c r="T1104" s="21">
        <f t="shared" si="235"/>
        <v>4.8349863318874364E-2</v>
      </c>
      <c r="U1104" s="21">
        <f t="shared" si="236"/>
        <v>2.1442348125504385E-3</v>
      </c>
      <c r="V1104" s="21">
        <f t="shared" si="237"/>
        <v>4.6205628506323926E-2</v>
      </c>
      <c r="Y1104" s="36"/>
      <c r="Z1104" s="36"/>
    </row>
    <row r="1105" spans="1:26" x14ac:dyDescent="0.25">
      <c r="A1105" s="12">
        <v>1962.05</v>
      </c>
      <c r="B1105" s="13">
        <v>62.99</v>
      </c>
      <c r="C1105" s="14">
        <v>2.0533299999999999</v>
      </c>
      <c r="D1105" s="13">
        <v>3.4366699999999999</v>
      </c>
      <c r="E1105" s="13">
        <v>30.2</v>
      </c>
      <c r="F1105" s="14">
        <f t="shared" si="241"/>
        <v>1962.374999999917</v>
      </c>
      <c r="G1105" s="15">
        <v>3.87</v>
      </c>
      <c r="H1105" s="14">
        <f t="shared" si="238"/>
        <v>635.53155629139087</v>
      </c>
      <c r="I1105" s="14">
        <f t="shared" si="239"/>
        <v>20.716875860927153</v>
      </c>
      <c r="J1105" s="16">
        <f t="shared" si="242"/>
        <v>73495.259255476427</v>
      </c>
      <c r="K1105" s="14">
        <f t="shared" si="243"/>
        <v>34.673951953642387</v>
      </c>
      <c r="L1105" s="16">
        <f t="shared" si="240"/>
        <v>4009.8262045645047</v>
      </c>
      <c r="M1105" s="35">
        <f t="shared" si="232"/>
        <v>19.089367498116651</v>
      </c>
      <c r="N1105" s="17"/>
      <c r="O1105" s="18">
        <f t="shared" si="233"/>
        <v>22.592739011982154</v>
      </c>
      <c r="P1105" s="18"/>
      <c r="Q1105" s="37">
        <f t="shared" si="234"/>
        <v>2.7223802149255724E-2</v>
      </c>
      <c r="R1105" s="15">
        <f t="shared" si="244"/>
        <v>0.99994127099060903</v>
      </c>
      <c r="S1105" s="15">
        <f t="shared" si="245"/>
        <v>11.696455710690458</v>
      </c>
      <c r="T1105" s="21">
        <f t="shared" si="235"/>
        <v>5.511859855153145E-2</v>
      </c>
      <c r="U1105" s="21">
        <f t="shared" si="236"/>
        <v>2.7881753337712922E-3</v>
      </c>
      <c r="V1105" s="21">
        <f t="shared" si="237"/>
        <v>5.2330423217760158E-2</v>
      </c>
      <c r="Y1105" s="36"/>
      <c r="Z1105" s="36"/>
    </row>
    <row r="1106" spans="1:26" x14ac:dyDescent="0.25">
      <c r="A1106" s="12">
        <v>1962.06</v>
      </c>
      <c r="B1106" s="13">
        <v>55.63</v>
      </c>
      <c r="C1106" s="14">
        <v>2.06</v>
      </c>
      <c r="D1106" s="13">
        <v>3.47</v>
      </c>
      <c r="E1106" s="13">
        <v>30.2</v>
      </c>
      <c r="F1106" s="14">
        <f t="shared" si="241"/>
        <v>1962.4583333332503</v>
      </c>
      <c r="G1106" s="15">
        <v>3.91</v>
      </c>
      <c r="H1106" s="14">
        <f t="shared" si="238"/>
        <v>561.27354304635776</v>
      </c>
      <c r="I1106" s="14">
        <f t="shared" si="239"/>
        <v>20.784172185430467</v>
      </c>
      <c r="J1106" s="16">
        <f t="shared" si="242"/>
        <v>65108.079989749865</v>
      </c>
      <c r="K1106" s="14">
        <f t="shared" si="243"/>
        <v>35.01023178807948</v>
      </c>
      <c r="L1106" s="16">
        <f t="shared" si="240"/>
        <v>4061.2086565599861</v>
      </c>
      <c r="M1106" s="35">
        <f t="shared" si="232"/>
        <v>16.827571244792463</v>
      </c>
      <c r="N1106" s="17"/>
      <c r="O1106" s="18">
        <f t="shared" si="233"/>
        <v>19.917222641066694</v>
      </c>
      <c r="P1106" s="18"/>
      <c r="Q1106" s="37">
        <f t="shared" si="234"/>
        <v>3.3481783573162505E-2</v>
      </c>
      <c r="R1106" s="15">
        <f t="shared" si="244"/>
        <v>0.99508718933734119</v>
      </c>
      <c r="S1106" s="15">
        <f t="shared" si="245"/>
        <v>11.695768789433183</v>
      </c>
      <c r="T1106" s="21">
        <f t="shared" si="235"/>
        <v>6.8274864984938288E-2</v>
      </c>
      <c r="U1106" s="21">
        <f t="shared" si="236"/>
        <v>3.2123625469537842E-3</v>
      </c>
      <c r="V1106" s="21">
        <f t="shared" si="237"/>
        <v>6.5062502437984504E-2</v>
      </c>
      <c r="Y1106" s="36"/>
      <c r="Z1106" s="36"/>
    </row>
    <row r="1107" spans="1:26" x14ac:dyDescent="0.25">
      <c r="A1107" s="12">
        <v>1962.07</v>
      </c>
      <c r="B1107" s="13">
        <v>56.97</v>
      </c>
      <c r="C1107" s="14">
        <v>2.0666699999999998</v>
      </c>
      <c r="D1107" s="13">
        <v>3.49</v>
      </c>
      <c r="E1107" s="13">
        <v>30.3</v>
      </c>
      <c r="F1107" s="14">
        <f t="shared" si="241"/>
        <v>1962.5416666665835</v>
      </c>
      <c r="G1107" s="15">
        <v>4.01</v>
      </c>
      <c r="H1107" s="14">
        <f t="shared" si="238"/>
        <v>572.8963366336634</v>
      </c>
      <c r="I1107" s="14">
        <f t="shared" si="239"/>
        <v>20.78265178217822</v>
      </c>
      <c r="J1107" s="16">
        <f t="shared" si="242"/>
        <v>66657.231316962178</v>
      </c>
      <c r="K1107" s="14">
        <f t="shared" si="243"/>
        <v>35.09580858085809</v>
      </c>
      <c r="L1107" s="16">
        <f t="shared" si="240"/>
        <v>4083.4428172055123</v>
      </c>
      <c r="M1107" s="35">
        <f t="shared" si="232"/>
        <v>17.141325661322785</v>
      </c>
      <c r="N1107" s="17"/>
      <c r="O1107" s="18">
        <f t="shared" si="233"/>
        <v>20.289071663902114</v>
      </c>
      <c r="P1107" s="18"/>
      <c r="Q1107" s="37">
        <f t="shared" si="234"/>
        <v>3.0967289321607874E-2</v>
      </c>
      <c r="R1107" s="15">
        <f t="shared" si="244"/>
        <v>1.005796438146745</v>
      </c>
      <c r="S1107" s="15">
        <f t="shared" si="245"/>
        <v>11.599899428807168</v>
      </c>
      <c r="T1107" s="21">
        <f t="shared" si="235"/>
        <v>6.4718282245189052E-2</v>
      </c>
      <c r="U1107" s="21">
        <f t="shared" si="236"/>
        <v>4.0679412523005887E-3</v>
      </c>
      <c r="V1107" s="21">
        <f t="shared" si="237"/>
        <v>6.0650340992888463E-2</v>
      </c>
      <c r="Y1107" s="36"/>
      <c r="Z1107" s="36"/>
    </row>
    <row r="1108" spans="1:26" x14ac:dyDescent="0.25">
      <c r="A1108" s="12">
        <v>1962.08</v>
      </c>
      <c r="B1108" s="13">
        <v>58.52</v>
      </c>
      <c r="C1108" s="14">
        <v>2.0733299999999999</v>
      </c>
      <c r="D1108" s="13">
        <v>3.51</v>
      </c>
      <c r="E1108" s="13">
        <v>30.3</v>
      </c>
      <c r="F1108" s="14">
        <f t="shared" si="241"/>
        <v>1962.6249999999168</v>
      </c>
      <c r="G1108" s="15">
        <v>3.98</v>
      </c>
      <c r="H1108" s="14">
        <f t="shared" si="238"/>
        <v>588.48330033003322</v>
      </c>
      <c r="I1108" s="14">
        <f t="shared" si="239"/>
        <v>20.849625445544557</v>
      </c>
      <c r="J1108" s="16">
        <f t="shared" si="242"/>
        <v>68672.951491179469</v>
      </c>
      <c r="K1108" s="14">
        <f t="shared" si="243"/>
        <v>35.296930693069307</v>
      </c>
      <c r="L1108" s="16">
        <f t="shared" si="240"/>
        <v>4118.9688949767578</v>
      </c>
      <c r="M1108" s="35">
        <f t="shared" si="232"/>
        <v>17.571262631045531</v>
      </c>
      <c r="N1108" s="17"/>
      <c r="O1108" s="18">
        <f t="shared" si="233"/>
        <v>20.797371453348308</v>
      </c>
      <c r="P1108" s="18"/>
      <c r="Q1108" s="37">
        <f t="shared" si="234"/>
        <v>2.9839850791958507E-2</v>
      </c>
      <c r="R1108" s="15">
        <f t="shared" si="244"/>
        <v>1.0033166666666666</v>
      </c>
      <c r="S1108" s="15">
        <f t="shared" si="245"/>
        <v>11.667137528354711</v>
      </c>
      <c r="T1108" s="21">
        <f t="shared" si="235"/>
        <v>6.5247093555214741E-2</v>
      </c>
      <c r="U1108" s="21">
        <f t="shared" si="236"/>
        <v>3.0177421481709654E-3</v>
      </c>
      <c r="V1108" s="21">
        <f t="shared" si="237"/>
        <v>6.2229351407043776E-2</v>
      </c>
      <c r="Y1108" s="36"/>
      <c r="Z1108" s="36"/>
    </row>
    <row r="1109" spans="1:26" x14ac:dyDescent="0.25">
      <c r="A1109" s="12">
        <v>1962.09</v>
      </c>
      <c r="B1109" s="13">
        <v>58</v>
      </c>
      <c r="C1109" s="14">
        <v>2.08</v>
      </c>
      <c r="D1109" s="13">
        <v>3.53</v>
      </c>
      <c r="E1109" s="13">
        <v>30.4</v>
      </c>
      <c r="F1109" s="14">
        <f t="shared" si="241"/>
        <v>1962.70833333325</v>
      </c>
      <c r="G1109" s="15">
        <v>3.98</v>
      </c>
      <c r="H1109" s="14">
        <f t="shared" si="238"/>
        <v>581.33552631578959</v>
      </c>
      <c r="I1109" s="14">
        <f t="shared" si="239"/>
        <v>20.847894736842107</v>
      </c>
      <c r="J1109" s="16">
        <f t="shared" si="242"/>
        <v>68041.580078240484</v>
      </c>
      <c r="K1109" s="14">
        <f t="shared" si="243"/>
        <v>35.381282894736849</v>
      </c>
      <c r="L1109" s="16">
        <f t="shared" si="240"/>
        <v>4141.1513392446359</v>
      </c>
      <c r="M1109" s="35">
        <f t="shared" si="232"/>
        <v>17.321461147465474</v>
      </c>
      <c r="N1109" s="17"/>
      <c r="O1109" s="18">
        <f t="shared" si="233"/>
        <v>20.501925308455871</v>
      </c>
      <c r="P1109" s="18"/>
      <c r="Q1109" s="37">
        <f t="shared" si="234"/>
        <v>3.0994332976254563E-2</v>
      </c>
      <c r="R1109" s="15">
        <f t="shared" si="244"/>
        <v>1.007417500176147</v>
      </c>
      <c r="S1109" s="15">
        <f t="shared" si="245"/>
        <v>11.667327503126966</v>
      </c>
      <c r="T1109" s="21">
        <f t="shared" si="235"/>
        <v>6.4680784220179754E-2</v>
      </c>
      <c r="U1109" s="21">
        <f t="shared" si="236"/>
        <v>7.9721457991022149E-4</v>
      </c>
      <c r="V1109" s="21">
        <f t="shared" si="237"/>
        <v>6.3883569640269533E-2</v>
      </c>
      <c r="Y1109" s="36"/>
      <c r="Z1109" s="36"/>
    </row>
    <row r="1110" spans="1:26" x14ac:dyDescent="0.25">
      <c r="A1110" s="12">
        <v>1962.1</v>
      </c>
      <c r="B1110" s="13">
        <v>56.17</v>
      </c>
      <c r="C1110" s="14">
        <v>2.09667</v>
      </c>
      <c r="D1110" s="13">
        <v>3.57667</v>
      </c>
      <c r="E1110" s="13">
        <v>30.4</v>
      </c>
      <c r="F1110" s="14">
        <f t="shared" si="241"/>
        <v>1962.7916666665833</v>
      </c>
      <c r="G1110" s="15">
        <v>3.93</v>
      </c>
      <c r="H1110" s="14">
        <f t="shared" si="238"/>
        <v>562.99338815789486</v>
      </c>
      <c r="I1110" s="14">
        <f t="shared" si="239"/>
        <v>21.014978585526322</v>
      </c>
      <c r="J1110" s="16">
        <f t="shared" si="242"/>
        <v>66099.723240861873</v>
      </c>
      <c r="K1110" s="14">
        <f t="shared" si="243"/>
        <v>35.84905753289474</v>
      </c>
      <c r="L1110" s="16">
        <f t="shared" si="240"/>
        <v>4208.9531266493395</v>
      </c>
      <c r="M1110" s="35">
        <f t="shared" si="232"/>
        <v>16.739820967901327</v>
      </c>
      <c r="N1110" s="17"/>
      <c r="O1110" s="18">
        <f t="shared" si="233"/>
        <v>19.816278671377116</v>
      </c>
      <c r="P1110" s="18"/>
      <c r="Q1110" s="37">
        <f t="shared" si="234"/>
        <v>3.3500278187628983E-2</v>
      </c>
      <c r="R1110" s="15">
        <f t="shared" si="244"/>
        <v>1.0040955493531014</v>
      </c>
      <c r="S1110" s="15">
        <f t="shared" si="245"/>
        <v>11.753869906936574</v>
      </c>
      <c r="T1110" s="21">
        <f t="shared" si="235"/>
        <v>6.7708602152785735E-2</v>
      </c>
      <c r="U1110" s="21">
        <f t="shared" si="236"/>
        <v>6.3557512811973638E-4</v>
      </c>
      <c r="V1110" s="21">
        <f t="shared" si="237"/>
        <v>6.7073027024665999E-2</v>
      </c>
      <c r="Y1110" s="36"/>
      <c r="Z1110" s="36"/>
    </row>
    <row r="1111" spans="1:26" x14ac:dyDescent="0.25">
      <c r="A1111" s="12">
        <v>1962.11</v>
      </c>
      <c r="B1111" s="13">
        <v>60.04</v>
      </c>
      <c r="C1111" s="14">
        <v>2.1133299999999999</v>
      </c>
      <c r="D1111" s="13">
        <v>3.6233300000000002</v>
      </c>
      <c r="E1111" s="13">
        <v>30.4</v>
      </c>
      <c r="F1111" s="14">
        <f t="shared" si="241"/>
        <v>1962.8749999999166</v>
      </c>
      <c r="G1111" s="15">
        <v>3.92</v>
      </c>
      <c r="H1111" s="14">
        <f t="shared" si="238"/>
        <v>601.78250000000014</v>
      </c>
      <c r="I1111" s="14">
        <f t="shared" si="239"/>
        <v>21.181962203947371</v>
      </c>
      <c r="J1111" s="16">
        <f t="shared" si="242"/>
        <v>70861.104873142205</v>
      </c>
      <c r="K1111" s="14">
        <f t="shared" si="243"/>
        <v>36.316731940789488</v>
      </c>
      <c r="L1111" s="16">
        <f t="shared" si="240"/>
        <v>4276.3685396402798</v>
      </c>
      <c r="M1111" s="35">
        <f t="shared" si="232"/>
        <v>17.854386489497145</v>
      </c>
      <c r="N1111" s="17"/>
      <c r="O1111" s="18">
        <f t="shared" si="233"/>
        <v>21.134634868091094</v>
      </c>
      <c r="P1111" s="18"/>
      <c r="Q1111" s="37">
        <f t="shared" si="234"/>
        <v>2.9871128091809203E-2</v>
      </c>
      <c r="R1111" s="15">
        <f t="shared" si="244"/>
        <v>1.0082037695206869</v>
      </c>
      <c r="S1111" s="15">
        <f t="shared" si="245"/>
        <v>11.802008461230367</v>
      </c>
      <c r="T1111" s="21">
        <f t="shared" si="235"/>
        <v>6.5501446156986498E-2</v>
      </c>
      <c r="U1111" s="21">
        <f t="shared" si="236"/>
        <v>1.9859653960729862E-3</v>
      </c>
      <c r="V1111" s="21">
        <f t="shared" si="237"/>
        <v>6.3515480760913512E-2</v>
      </c>
      <c r="Y1111" s="36"/>
      <c r="Z1111" s="36"/>
    </row>
    <row r="1112" spans="1:26" x14ac:dyDescent="0.25">
      <c r="A1112" s="12">
        <v>1962.12</v>
      </c>
      <c r="B1112" s="13">
        <v>62.64</v>
      </c>
      <c r="C1112" s="14">
        <v>2.13</v>
      </c>
      <c r="D1112" s="13">
        <v>3.67</v>
      </c>
      <c r="E1112" s="13">
        <v>30.4</v>
      </c>
      <c r="F1112" s="14">
        <f t="shared" si="241"/>
        <v>1962.9583333332498</v>
      </c>
      <c r="G1112" s="15">
        <v>3.86</v>
      </c>
      <c r="H1112" s="14">
        <f t="shared" si="238"/>
        <v>627.84236842105281</v>
      </c>
      <c r="I1112" s="14">
        <f t="shared" si="239"/>
        <v>21.349046052631582</v>
      </c>
      <c r="J1112" s="16">
        <f t="shared" si="242"/>
        <v>74139.1981240608</v>
      </c>
      <c r="K1112" s="14">
        <f t="shared" si="243"/>
        <v>36.784506578947379</v>
      </c>
      <c r="L1112" s="16">
        <f t="shared" si="240"/>
        <v>4343.7237725942387</v>
      </c>
      <c r="M1112" s="35">
        <f t="shared" si="232"/>
        <v>18.585836118439858</v>
      </c>
      <c r="N1112" s="17"/>
      <c r="O1112" s="18">
        <f t="shared" si="233"/>
        <v>21.996928448150399</v>
      </c>
      <c r="P1112" s="18"/>
      <c r="Q1112" s="37">
        <f t="shared" si="234"/>
        <v>2.8266895655685027E-2</v>
      </c>
      <c r="R1112" s="15">
        <f t="shared" si="244"/>
        <v>1.0056886798606937</v>
      </c>
      <c r="S1112" s="15">
        <f t="shared" si="245"/>
        <v>11.898829418527498</v>
      </c>
      <c r="T1112" s="21">
        <f t="shared" si="235"/>
        <v>6.2871859796683971E-2</v>
      </c>
      <c r="U1112" s="21">
        <f t="shared" si="236"/>
        <v>8.6779591041552528E-4</v>
      </c>
      <c r="V1112" s="21">
        <f t="shared" si="237"/>
        <v>6.2004063886268446E-2</v>
      </c>
      <c r="Y1112" s="36"/>
      <c r="Z1112" s="36"/>
    </row>
    <row r="1113" spans="1:26" x14ac:dyDescent="0.25">
      <c r="A1113" s="12">
        <v>1963.01</v>
      </c>
      <c r="B1113" s="13">
        <v>65.06</v>
      </c>
      <c r="C1113" s="14">
        <v>2.1366700000000001</v>
      </c>
      <c r="D1113" s="13">
        <v>3.6833300000000002</v>
      </c>
      <c r="E1113" s="13">
        <v>30.4</v>
      </c>
      <c r="F1113" s="14">
        <f t="shared" si="241"/>
        <v>1963.0416666665831</v>
      </c>
      <c r="G1113" s="15">
        <v>3.83</v>
      </c>
      <c r="H1113" s="14">
        <f t="shared" si="238"/>
        <v>652.09809210526328</v>
      </c>
      <c r="I1113" s="14">
        <f t="shared" si="239"/>
        <v>21.415899638157899</v>
      </c>
      <c r="J1113" s="16">
        <f t="shared" si="242"/>
        <v>77214.194550703076</v>
      </c>
      <c r="K1113" s="14">
        <f t="shared" si="243"/>
        <v>36.918113519736849</v>
      </c>
      <c r="L1113" s="16">
        <f t="shared" si="240"/>
        <v>4371.4318969326951</v>
      </c>
      <c r="M1113" s="35">
        <f t="shared" si="232"/>
        <v>19.259231693254051</v>
      </c>
      <c r="N1113" s="17"/>
      <c r="O1113" s="18">
        <f t="shared" si="233"/>
        <v>22.78777539606369</v>
      </c>
      <c r="P1113" s="18"/>
      <c r="Q1113" s="37">
        <f t="shared" si="234"/>
        <v>2.7065841820962076E-2</v>
      </c>
      <c r="R1113" s="15">
        <f t="shared" si="244"/>
        <v>0.9958067224887539</v>
      </c>
      <c r="S1113" s="15">
        <f t="shared" si="245"/>
        <v>11.966518049806504</v>
      </c>
      <c r="T1113" s="21">
        <f t="shared" si="235"/>
        <v>5.9355393684216162E-2</v>
      </c>
      <c r="U1113" s="21">
        <f t="shared" si="236"/>
        <v>-1.3589280584125341E-4</v>
      </c>
      <c r="V1113" s="21">
        <f t="shared" si="237"/>
        <v>5.9491286490057416E-2</v>
      </c>
      <c r="Y1113" s="36"/>
      <c r="Z1113" s="36"/>
    </row>
    <row r="1114" spans="1:26" x14ac:dyDescent="0.25">
      <c r="A1114" s="12">
        <v>1963.02</v>
      </c>
      <c r="B1114" s="13">
        <v>65.92</v>
      </c>
      <c r="C1114" s="14">
        <v>2.1433300000000002</v>
      </c>
      <c r="D1114" s="13">
        <v>3.6966700000000001</v>
      </c>
      <c r="E1114" s="13">
        <v>30.4</v>
      </c>
      <c r="F1114" s="14">
        <f t="shared" si="241"/>
        <v>1963.1249999999163</v>
      </c>
      <c r="G1114" s="15">
        <v>3.92</v>
      </c>
      <c r="H1114" s="14">
        <f t="shared" si="238"/>
        <v>660.71789473684225</v>
      </c>
      <c r="I1114" s="14">
        <f t="shared" si="239"/>
        <v>21.482652993421059</v>
      </c>
      <c r="J1114" s="16">
        <f t="shared" si="242"/>
        <v>78446.833636892261</v>
      </c>
      <c r="K1114" s="14">
        <f t="shared" si="243"/>
        <v>37.051820690789484</v>
      </c>
      <c r="L1114" s="16">
        <f t="shared" si="240"/>
        <v>4399.1513425438488</v>
      </c>
      <c r="M1114" s="35">
        <f t="shared" si="232"/>
        <v>19.469191309671409</v>
      </c>
      <c r="N1114" s="17"/>
      <c r="O1114" s="18">
        <f t="shared" si="233"/>
        <v>23.029397502210259</v>
      </c>
      <c r="P1114" s="18"/>
      <c r="Q1114" s="37">
        <f t="shared" si="234"/>
        <v>2.5987675611033274E-2</v>
      </c>
      <c r="R1114" s="15">
        <f t="shared" si="244"/>
        <v>1.0024464999647706</v>
      </c>
      <c r="S1114" s="15">
        <f t="shared" si="245"/>
        <v>11.91633911878033</v>
      </c>
      <c r="T1114" s="21">
        <f t="shared" si="235"/>
        <v>5.3369306237670999E-2</v>
      </c>
      <c r="U1114" s="21">
        <f t="shared" si="236"/>
        <v>-1.1864075961453002E-3</v>
      </c>
      <c r="V1114" s="21">
        <f t="shared" si="237"/>
        <v>5.4555713833816299E-2</v>
      </c>
      <c r="Y1114" s="36"/>
      <c r="Z1114" s="36"/>
    </row>
    <row r="1115" spans="1:26" x14ac:dyDescent="0.25">
      <c r="A1115" s="12">
        <v>1963.03</v>
      </c>
      <c r="B1115" s="13">
        <v>65.67</v>
      </c>
      <c r="C1115" s="14">
        <v>2.15</v>
      </c>
      <c r="D1115" s="13">
        <v>3.71</v>
      </c>
      <c r="E1115" s="13">
        <v>30.5</v>
      </c>
      <c r="F1115" s="14">
        <f t="shared" si="241"/>
        <v>1963.2083333332496</v>
      </c>
      <c r="G1115" s="15">
        <v>3.93</v>
      </c>
      <c r="H1115" s="14">
        <f t="shared" si="238"/>
        <v>656.05406557377069</v>
      </c>
      <c r="I1115" s="14">
        <f t="shared" si="239"/>
        <v>21.478852459016395</v>
      </c>
      <c r="J1115" s="16">
        <f t="shared" si="242"/>
        <v>78105.61342506115</v>
      </c>
      <c r="K1115" s="14">
        <f t="shared" si="243"/>
        <v>37.063508196721315</v>
      </c>
      <c r="L1115" s="16">
        <f t="shared" si="240"/>
        <v>4412.5449338659482</v>
      </c>
      <c r="M1115" s="35">
        <f t="shared" si="232"/>
        <v>19.288064606604834</v>
      </c>
      <c r="N1115" s="17"/>
      <c r="O1115" s="18">
        <f t="shared" si="233"/>
        <v>22.808875397934859</v>
      </c>
      <c r="P1115" s="18"/>
      <c r="Q1115" s="37">
        <f t="shared" si="234"/>
        <v>2.6321100952038344E-2</v>
      </c>
      <c r="R1115" s="15">
        <f t="shared" si="244"/>
        <v>1.0000004457048253</v>
      </c>
      <c r="S1115" s="15">
        <f t="shared" si="245"/>
        <v>11.906326893024408</v>
      </c>
      <c r="T1115" s="21">
        <f t="shared" si="235"/>
        <v>5.1426422329269306E-2</v>
      </c>
      <c r="U1115" s="21">
        <f t="shared" si="236"/>
        <v>-1.9817913313385782E-3</v>
      </c>
      <c r="V1115" s="21">
        <f t="shared" si="237"/>
        <v>5.3408213660607884E-2</v>
      </c>
      <c r="Y1115" s="36"/>
      <c r="Z1115" s="36"/>
    </row>
    <row r="1116" spans="1:26" x14ac:dyDescent="0.25">
      <c r="A1116" s="12">
        <v>1963.04</v>
      </c>
      <c r="B1116" s="13">
        <v>68.760000000000005</v>
      </c>
      <c r="C1116" s="14">
        <v>2.1666699999999999</v>
      </c>
      <c r="D1116" s="13">
        <v>3.7533300000000001</v>
      </c>
      <c r="E1116" s="13">
        <v>30.5</v>
      </c>
      <c r="F1116" s="14">
        <f t="shared" si="241"/>
        <v>1963.2916666665828</v>
      </c>
      <c r="G1116" s="15">
        <v>3.97</v>
      </c>
      <c r="H1116" s="14">
        <f t="shared" si="238"/>
        <v>686.92367213114778</v>
      </c>
      <c r="I1116" s="14">
        <f t="shared" si="239"/>
        <v>21.645388491803281</v>
      </c>
      <c r="J1116" s="16">
        <f t="shared" si="242"/>
        <v>81995.498754791814</v>
      </c>
      <c r="K1116" s="14">
        <f t="shared" si="243"/>
        <v>37.496382000000004</v>
      </c>
      <c r="L1116" s="16">
        <f t="shared" si="240"/>
        <v>4475.802288268218</v>
      </c>
      <c r="M1116" s="35">
        <f t="shared" si="232"/>
        <v>20.150077238226977</v>
      </c>
      <c r="N1116" s="17"/>
      <c r="O1116" s="18">
        <f t="shared" si="233"/>
        <v>23.819656401644711</v>
      </c>
      <c r="P1116" s="18"/>
      <c r="Q1116" s="37">
        <f t="shared" si="234"/>
        <v>2.3703168769710035E-2</v>
      </c>
      <c r="R1116" s="15">
        <f t="shared" si="244"/>
        <v>1.0065890001409175</v>
      </c>
      <c r="S1116" s="15">
        <f t="shared" si="245"/>
        <v>11.906332199731755</v>
      </c>
      <c r="T1116" s="21">
        <f t="shared" si="235"/>
        <v>4.3887278797796858E-2</v>
      </c>
      <c r="U1116" s="21">
        <f t="shared" si="236"/>
        <v>-1.8273739201424277E-3</v>
      </c>
      <c r="V1116" s="21">
        <f t="shared" si="237"/>
        <v>4.5714652717939286E-2</v>
      </c>
      <c r="Y1116" s="36"/>
      <c r="Z1116" s="36"/>
    </row>
    <row r="1117" spans="1:26" x14ac:dyDescent="0.25">
      <c r="A1117" s="12">
        <v>1963.05</v>
      </c>
      <c r="B1117" s="13">
        <v>70.14</v>
      </c>
      <c r="C1117" s="14">
        <v>2.1833300000000002</v>
      </c>
      <c r="D1117" s="13">
        <v>3.7966700000000002</v>
      </c>
      <c r="E1117" s="13">
        <v>30.5</v>
      </c>
      <c r="F1117" s="14">
        <f t="shared" si="241"/>
        <v>1963.3749999999161</v>
      </c>
      <c r="G1117" s="15">
        <v>3.93</v>
      </c>
      <c r="H1117" s="14">
        <f t="shared" si="238"/>
        <v>700.71009836065582</v>
      </c>
      <c r="I1117" s="14">
        <f t="shared" si="239"/>
        <v>21.811824622950827</v>
      </c>
      <c r="J1117" s="16">
        <f t="shared" si="242"/>
        <v>83858.098972548789</v>
      </c>
      <c r="K1117" s="14">
        <f t="shared" si="243"/>
        <v>37.929355704918038</v>
      </c>
      <c r="L1117" s="16">
        <f t="shared" si="240"/>
        <v>4539.2290936142972</v>
      </c>
      <c r="M1117" s="35">
        <f t="shared" si="232"/>
        <v>20.507585864952606</v>
      </c>
      <c r="N1117" s="17"/>
      <c r="O1117" s="18">
        <f t="shared" si="233"/>
        <v>24.232447349964108</v>
      </c>
      <c r="P1117" s="18"/>
      <c r="Q1117" s="37">
        <f t="shared" si="234"/>
        <v>2.2857678405550967E-2</v>
      </c>
      <c r="R1117" s="15">
        <f t="shared" si="244"/>
        <v>0.99836774404083739</v>
      </c>
      <c r="S1117" s="15">
        <f t="shared" si="245"/>
        <v>11.984783024273598</v>
      </c>
      <c r="T1117" s="21">
        <f t="shared" si="235"/>
        <v>3.812641244539372E-2</v>
      </c>
      <c r="U1117" s="21">
        <f t="shared" si="236"/>
        <v>-3.9037208183410055E-3</v>
      </c>
      <c r="V1117" s="21">
        <f t="shared" si="237"/>
        <v>4.2030133263734726E-2</v>
      </c>
      <c r="Y1117" s="36"/>
      <c r="Z1117" s="36"/>
    </row>
    <row r="1118" spans="1:26" x14ac:dyDescent="0.25">
      <c r="A1118" s="12">
        <v>1963.06</v>
      </c>
      <c r="B1118" s="13">
        <v>70.11</v>
      </c>
      <c r="C1118" s="14">
        <v>2.2000000000000002</v>
      </c>
      <c r="D1118" s="13">
        <v>3.84</v>
      </c>
      <c r="E1118" s="13">
        <v>30.6</v>
      </c>
      <c r="F1118" s="14">
        <f t="shared" si="241"/>
        <v>1963.4583333332494</v>
      </c>
      <c r="G1118" s="15">
        <v>3.99</v>
      </c>
      <c r="H1118" s="14">
        <f t="shared" si="238"/>
        <v>698.12147058823541</v>
      </c>
      <c r="I1118" s="14">
        <f t="shared" si="239"/>
        <v>21.90653594771242</v>
      </c>
      <c r="J1118" s="16">
        <f t="shared" si="242"/>
        <v>83766.776328388689</v>
      </c>
      <c r="K1118" s="14">
        <f t="shared" si="243"/>
        <v>38.236862745098044</v>
      </c>
      <c r="L1118" s="16">
        <f t="shared" si="240"/>
        <v>4587.9963072459359</v>
      </c>
      <c r="M1118" s="35">
        <f t="shared" si="232"/>
        <v>20.384149993840992</v>
      </c>
      <c r="N1118" s="17"/>
      <c r="O1118" s="18">
        <f t="shared" si="233"/>
        <v>24.077153173393238</v>
      </c>
      <c r="P1118" s="18"/>
      <c r="Q1118" s="37">
        <f t="shared" si="234"/>
        <v>2.2505837092669845E-2</v>
      </c>
      <c r="R1118" s="15">
        <f t="shared" si="244"/>
        <v>1.0008747980825903</v>
      </c>
      <c r="S1118" s="15">
        <f t="shared" si="245"/>
        <v>11.926118762034974</v>
      </c>
      <c r="T1118" s="21">
        <f t="shared" si="235"/>
        <v>3.5450858712644528E-2</v>
      </c>
      <c r="U1118" s="21">
        <f t="shared" si="236"/>
        <v>-3.8819172565733862E-3</v>
      </c>
      <c r="V1118" s="21">
        <f t="shared" si="237"/>
        <v>3.9332775969217915E-2</v>
      </c>
      <c r="Y1118" s="36"/>
      <c r="Z1118" s="36"/>
    </row>
    <row r="1119" spans="1:26" x14ac:dyDescent="0.25">
      <c r="A1119" s="12">
        <v>1963.07</v>
      </c>
      <c r="B1119" s="13">
        <v>69.069999999999993</v>
      </c>
      <c r="C1119" s="14">
        <v>2.2033299999999998</v>
      </c>
      <c r="D1119" s="13">
        <v>3.88</v>
      </c>
      <c r="E1119" s="13">
        <v>30.7</v>
      </c>
      <c r="F1119" s="14">
        <f t="shared" si="241"/>
        <v>1963.5416666665826</v>
      </c>
      <c r="G1119" s="15">
        <v>4.0199999999999996</v>
      </c>
      <c r="H1119" s="14">
        <f t="shared" si="238"/>
        <v>685.52537459283394</v>
      </c>
      <c r="I1119" s="14">
        <f t="shared" si="239"/>
        <v>21.868229674267102</v>
      </c>
      <c r="J1119" s="16">
        <f t="shared" si="242"/>
        <v>82474.047481198111</v>
      </c>
      <c r="K1119" s="14">
        <f t="shared" si="243"/>
        <v>38.509315960912055</v>
      </c>
      <c r="L1119" s="16">
        <f t="shared" si="240"/>
        <v>4632.97096028737</v>
      </c>
      <c r="M1119" s="35">
        <f t="shared" si="232"/>
        <v>19.969231885949632</v>
      </c>
      <c r="N1119" s="17"/>
      <c r="O1119" s="18">
        <f t="shared" si="233"/>
        <v>23.578826512048277</v>
      </c>
      <c r="P1119" s="18"/>
      <c r="Q1119" s="37">
        <f t="shared" si="234"/>
        <v>2.3555825629666585E-2</v>
      </c>
      <c r="R1119" s="15">
        <f t="shared" si="244"/>
        <v>1.0049849901462253</v>
      </c>
      <c r="S1119" s="15">
        <f t="shared" si="245"/>
        <v>11.897670431939375</v>
      </c>
      <c r="T1119" s="21">
        <f t="shared" si="235"/>
        <v>3.8077579765875447E-2</v>
      </c>
      <c r="U1119" s="21">
        <f t="shared" si="236"/>
        <v>-4.9269379762899579E-3</v>
      </c>
      <c r="V1119" s="21">
        <f t="shared" si="237"/>
        <v>4.3004517742165405E-2</v>
      </c>
      <c r="Y1119" s="36"/>
      <c r="Z1119" s="36"/>
    </row>
    <row r="1120" spans="1:26" x14ac:dyDescent="0.25">
      <c r="A1120" s="12">
        <v>1963.08</v>
      </c>
      <c r="B1120" s="13">
        <v>70.98</v>
      </c>
      <c r="C1120" s="14">
        <v>2.2066699999999999</v>
      </c>
      <c r="D1120" s="13">
        <v>3.92</v>
      </c>
      <c r="E1120" s="13">
        <v>30.7</v>
      </c>
      <c r="F1120" s="14">
        <f t="shared" si="241"/>
        <v>1963.6249999999159</v>
      </c>
      <c r="G1120" s="15">
        <v>4</v>
      </c>
      <c r="H1120" s="14">
        <f t="shared" si="238"/>
        <v>704.48228013029325</v>
      </c>
      <c r="I1120" s="14">
        <f t="shared" si="239"/>
        <v>21.901379446254076</v>
      </c>
      <c r="J1120" s="16">
        <f t="shared" si="242"/>
        <v>84974.286579967957</v>
      </c>
      <c r="K1120" s="14">
        <f t="shared" si="243"/>
        <v>38.906319218241052</v>
      </c>
      <c r="L1120" s="16">
        <f t="shared" si="240"/>
        <v>4692.86000836115</v>
      </c>
      <c r="M1120" s="35">
        <f t="shared" si="232"/>
        <v>20.47263790052768</v>
      </c>
      <c r="N1120" s="17"/>
      <c r="O1120" s="18">
        <f t="shared" si="233"/>
        <v>24.163214231057253</v>
      </c>
      <c r="P1120" s="18"/>
      <c r="Q1120" s="37">
        <f t="shared" si="234"/>
        <v>2.2147006613097993E-2</v>
      </c>
      <c r="R1120" s="15">
        <f t="shared" si="244"/>
        <v>0.99681768074530663</v>
      </c>
      <c r="S1120" s="15">
        <f t="shared" si="245"/>
        <v>11.95698020180563</v>
      </c>
      <c r="T1120" s="21">
        <f t="shared" si="235"/>
        <v>3.1430477529298173E-2</v>
      </c>
      <c r="U1120" s="21">
        <f t="shared" si="236"/>
        <v>-8.4972764927202515E-3</v>
      </c>
      <c r="V1120" s="21">
        <f t="shared" si="237"/>
        <v>3.9927754022018425E-2</v>
      </c>
      <c r="Y1120" s="36"/>
      <c r="Z1120" s="36"/>
    </row>
    <row r="1121" spans="1:26" x14ac:dyDescent="0.25">
      <c r="A1121" s="12">
        <v>1963.09</v>
      </c>
      <c r="B1121" s="13">
        <v>72.849999999999994</v>
      </c>
      <c r="C1121" s="14">
        <v>2.21</v>
      </c>
      <c r="D1121" s="13">
        <v>3.96</v>
      </c>
      <c r="E1121" s="13">
        <v>30.7</v>
      </c>
      <c r="F1121" s="14">
        <f t="shared" si="241"/>
        <v>1963.7083333332491</v>
      </c>
      <c r="G1121" s="15">
        <v>4.08</v>
      </c>
      <c r="H1121" s="14">
        <f t="shared" si="238"/>
        <v>723.04218241042349</v>
      </c>
      <c r="I1121" s="14">
        <f t="shared" si="239"/>
        <v>21.934429967426713</v>
      </c>
      <c r="J1121" s="16">
        <f t="shared" si="242"/>
        <v>87433.448978056869</v>
      </c>
      <c r="K1121" s="14">
        <f t="shared" si="243"/>
        <v>39.303322475570035</v>
      </c>
      <c r="L1121" s="16">
        <f t="shared" si="240"/>
        <v>4752.7310631860701</v>
      </c>
      <c r="M1121" s="35">
        <f t="shared" si="232"/>
        <v>20.960360090705109</v>
      </c>
      <c r="N1121" s="17"/>
      <c r="O1121" s="18">
        <f t="shared" si="233"/>
        <v>24.727136816950296</v>
      </c>
      <c r="P1121" s="18"/>
      <c r="Q1121" s="37">
        <f t="shared" si="234"/>
        <v>2.0210426714588697E-2</v>
      </c>
      <c r="R1121" s="15">
        <f t="shared" si="244"/>
        <v>1.0009600364438389</v>
      </c>
      <c r="S1121" s="15">
        <f t="shared" si="245"/>
        <v>11.918929273481437</v>
      </c>
      <c r="T1121" s="21">
        <f t="shared" si="235"/>
        <v>3.0299155865835647E-2</v>
      </c>
      <c r="U1121" s="21">
        <f t="shared" si="236"/>
        <v>-5.6394029686827052E-3</v>
      </c>
      <c r="V1121" s="21">
        <f t="shared" si="237"/>
        <v>3.5938558834518353E-2</v>
      </c>
      <c r="Y1121" s="36"/>
      <c r="Z1121" s="36"/>
    </row>
    <row r="1122" spans="1:26" x14ac:dyDescent="0.25">
      <c r="A1122" s="12">
        <v>1963.1</v>
      </c>
      <c r="B1122" s="13">
        <v>73.03</v>
      </c>
      <c r="C1122" s="14">
        <v>2.23333</v>
      </c>
      <c r="D1122" s="13">
        <v>3.98</v>
      </c>
      <c r="E1122" s="13">
        <v>30.8</v>
      </c>
      <c r="F1122" s="14">
        <f t="shared" si="241"/>
        <v>1963.7916666665824</v>
      </c>
      <c r="G1122" s="15">
        <v>4.1100000000000003</v>
      </c>
      <c r="H1122" s="14">
        <f t="shared" si="238"/>
        <v>722.47535714285732</v>
      </c>
      <c r="I1122" s="14">
        <f t="shared" si="239"/>
        <v>22.094014642857143</v>
      </c>
      <c r="J1122" s="16">
        <f t="shared" si="242"/>
        <v>87587.548106847738</v>
      </c>
      <c r="K1122" s="14">
        <f t="shared" si="243"/>
        <v>39.373571428571431</v>
      </c>
      <c r="L1122" s="16">
        <f t="shared" si="240"/>
        <v>4773.3594613892092</v>
      </c>
      <c r="M1122" s="35">
        <f t="shared" si="232"/>
        <v>20.891344595411503</v>
      </c>
      <c r="N1122" s="17"/>
      <c r="O1122" s="18">
        <f t="shared" si="233"/>
        <v>24.634554206566847</v>
      </c>
      <c r="P1122" s="18"/>
      <c r="Q1122" s="37">
        <f t="shared" si="234"/>
        <v>2.0021572622875627E-2</v>
      </c>
      <c r="R1122" s="15">
        <f t="shared" si="244"/>
        <v>1.0026120567879613</v>
      </c>
      <c r="S1122" s="15">
        <f t="shared" si="245"/>
        <v>11.891636906319297</v>
      </c>
      <c r="T1122" s="21">
        <f t="shared" si="235"/>
        <v>3.3491536019557344E-2</v>
      </c>
      <c r="U1122" s="21">
        <f t="shared" si="236"/>
        <v>-3.586413357661522E-3</v>
      </c>
      <c r="V1122" s="21">
        <f t="shared" si="237"/>
        <v>3.7077949377218866E-2</v>
      </c>
      <c r="Y1122" s="36"/>
      <c r="Z1122" s="36"/>
    </row>
    <row r="1123" spans="1:26" x14ac:dyDescent="0.25">
      <c r="A1123" s="12">
        <v>1963.11</v>
      </c>
      <c r="B1123" s="13">
        <v>72.62</v>
      </c>
      <c r="C1123" s="14">
        <v>2.2566700000000002</v>
      </c>
      <c r="D1123" s="13">
        <v>4</v>
      </c>
      <c r="E1123" s="13">
        <v>30.8</v>
      </c>
      <c r="F1123" s="14">
        <f t="shared" si="241"/>
        <v>1963.8749999999156</v>
      </c>
      <c r="G1123" s="15">
        <v>4.12</v>
      </c>
      <c r="H1123" s="14">
        <f t="shared" si="238"/>
        <v>718.41928571428593</v>
      </c>
      <c r="I1123" s="14">
        <f t="shared" si="239"/>
        <v>22.32491392857143</v>
      </c>
      <c r="J1123" s="16">
        <f t="shared" si="242"/>
        <v>87321.362356129539</v>
      </c>
      <c r="K1123" s="14">
        <f t="shared" si="243"/>
        <v>39.571428571428577</v>
      </c>
      <c r="L1123" s="16">
        <f t="shared" si="240"/>
        <v>4809.7693393626841</v>
      </c>
      <c r="M1123" s="35">
        <f t="shared" si="232"/>
        <v>20.72039933533971</v>
      </c>
      <c r="N1123" s="17"/>
      <c r="O1123" s="18">
        <f t="shared" si="233"/>
        <v>24.423701791634489</v>
      </c>
      <c r="P1123" s="18"/>
      <c r="Q1123" s="37">
        <f t="shared" si="234"/>
        <v>2.0692523571010389E-2</v>
      </c>
      <c r="R1123" s="15">
        <f t="shared" si="244"/>
        <v>1.0026207678502677</v>
      </c>
      <c r="S1123" s="15">
        <f t="shared" si="245"/>
        <v>11.92269853722042</v>
      </c>
      <c r="T1123" s="21">
        <f t="shared" si="235"/>
        <v>2.58233365244942E-2</v>
      </c>
      <c r="U1123" s="21">
        <f t="shared" si="236"/>
        <v>-3.5091369210143997E-3</v>
      </c>
      <c r="V1123" s="21">
        <f t="shared" si="237"/>
        <v>2.93324734455086E-2</v>
      </c>
      <c r="Y1123" s="36"/>
      <c r="Z1123" s="36"/>
    </row>
    <row r="1124" spans="1:26" x14ac:dyDescent="0.25">
      <c r="A1124" s="12">
        <v>1963.12</v>
      </c>
      <c r="B1124" s="13">
        <v>74.17</v>
      </c>
      <c r="C1124" s="14">
        <v>2.2799999999999998</v>
      </c>
      <c r="D1124" s="13">
        <v>4.0199999999999996</v>
      </c>
      <c r="E1124" s="13">
        <v>30.9</v>
      </c>
      <c r="F1124" s="14">
        <f t="shared" si="241"/>
        <v>1963.9583333332489</v>
      </c>
      <c r="G1124" s="15">
        <v>4.13</v>
      </c>
      <c r="H1124" s="14">
        <f t="shared" si="238"/>
        <v>731.37860841423969</v>
      </c>
      <c r="I1124" s="14">
        <f t="shared" si="239"/>
        <v>22.482718446601943</v>
      </c>
      <c r="J1124" s="16">
        <f t="shared" si="242"/>
        <v>89124.247578562165</v>
      </c>
      <c r="K1124" s="14">
        <f t="shared" si="243"/>
        <v>39.640582524271849</v>
      </c>
      <c r="L1124" s="16">
        <f t="shared" si="240"/>
        <v>4830.5173960606689</v>
      </c>
      <c r="M1124" s="35">
        <f t="shared" si="232"/>
        <v>21.038599376737057</v>
      </c>
      <c r="N1124" s="17"/>
      <c r="O1124" s="18">
        <f t="shared" si="233"/>
        <v>24.789068553629296</v>
      </c>
      <c r="P1124" s="18"/>
      <c r="Q1124" s="37">
        <f t="shared" si="234"/>
        <v>2.0191207824954004E-2</v>
      </c>
      <c r="R1124" s="15">
        <f t="shared" si="244"/>
        <v>1.0001974386374914</v>
      </c>
      <c r="S1124" s="15">
        <f t="shared" si="245"/>
        <v>11.915259255561301</v>
      </c>
      <c r="T1124" s="21">
        <f t="shared" si="235"/>
        <v>1.5880522174610112E-2</v>
      </c>
      <c r="U1124" s="21">
        <f t="shared" si="236"/>
        <v>-3.6103662700108785E-3</v>
      </c>
      <c r="V1124" s="21">
        <f t="shared" si="237"/>
        <v>1.9490888444620991E-2</v>
      </c>
      <c r="Y1124" s="36"/>
      <c r="Z1124" s="36"/>
    </row>
    <row r="1125" spans="1:26" x14ac:dyDescent="0.25">
      <c r="A1125" s="12">
        <v>1964.01</v>
      </c>
      <c r="B1125" s="13">
        <v>76.45</v>
      </c>
      <c r="C1125" s="14">
        <v>2.2966700000000002</v>
      </c>
      <c r="D1125" s="13">
        <v>4.0733300000000003</v>
      </c>
      <c r="E1125" s="13">
        <v>30.9</v>
      </c>
      <c r="F1125" s="14">
        <f t="shared" si="241"/>
        <v>1964.0416666665822</v>
      </c>
      <c r="G1125" s="15">
        <v>4.17</v>
      </c>
      <c r="H1125" s="14">
        <f t="shared" si="238"/>
        <v>753.8613268608417</v>
      </c>
      <c r="I1125" s="14">
        <f t="shared" si="239"/>
        <v>22.647098673139165</v>
      </c>
      <c r="J1125" s="16">
        <f t="shared" si="242"/>
        <v>92093.921300457499</v>
      </c>
      <c r="K1125" s="14">
        <f t="shared" si="243"/>
        <v>40.166461197411017</v>
      </c>
      <c r="L1125" s="16">
        <f t="shared" si="240"/>
        <v>4906.8532694675287</v>
      </c>
      <c r="M1125" s="35">
        <f t="shared" si="232"/>
        <v>21.627216196980939</v>
      </c>
      <c r="N1125" s="17"/>
      <c r="O1125" s="18">
        <f t="shared" si="233"/>
        <v>25.471838579072315</v>
      </c>
      <c r="P1125" s="18"/>
      <c r="Q1125" s="37">
        <f t="shared" si="234"/>
        <v>1.8497562501543705E-2</v>
      </c>
      <c r="R1125" s="15">
        <f t="shared" si="244"/>
        <v>1.0050986215150373</v>
      </c>
      <c r="S1125" s="15">
        <f t="shared" si="245"/>
        <v>11.917611788114076</v>
      </c>
      <c r="T1125" s="21">
        <f t="shared" si="235"/>
        <v>1.3392673012419865E-2</v>
      </c>
      <c r="U1125" s="21">
        <f t="shared" si="236"/>
        <v>-5.7129274244506201E-3</v>
      </c>
      <c r="V1125" s="21">
        <f t="shared" si="237"/>
        <v>1.9105600436870485E-2</v>
      </c>
      <c r="Y1125" s="36"/>
      <c r="Z1125" s="36"/>
    </row>
    <row r="1126" spans="1:26" x14ac:dyDescent="0.25">
      <c r="A1126" s="12">
        <v>1964.02</v>
      </c>
      <c r="B1126" s="13">
        <v>77.39</v>
      </c>
      <c r="C1126" s="14">
        <v>2.3133300000000001</v>
      </c>
      <c r="D1126" s="13">
        <v>4.1266699999999998</v>
      </c>
      <c r="E1126" s="13">
        <v>30.9</v>
      </c>
      <c r="F1126" s="14">
        <f t="shared" si="241"/>
        <v>1964.1249999999154</v>
      </c>
      <c r="G1126" s="15">
        <v>4.1500000000000004</v>
      </c>
      <c r="H1126" s="14">
        <f t="shared" si="238"/>
        <v>763.1305177993529</v>
      </c>
      <c r="I1126" s="14">
        <f t="shared" si="239"/>
        <v>22.811380291262143</v>
      </c>
      <c r="J1126" s="16">
        <f t="shared" si="242"/>
        <v>93458.498435002024</v>
      </c>
      <c r="K1126" s="14">
        <f t="shared" si="243"/>
        <v>40.692438478964405</v>
      </c>
      <c r="L1126" s="16">
        <f t="shared" si="240"/>
        <v>4983.4911711690111</v>
      </c>
      <c r="M1126" s="35">
        <f t="shared" si="232"/>
        <v>21.832670826710324</v>
      </c>
      <c r="N1126" s="17"/>
      <c r="O1126" s="18">
        <f t="shared" si="233"/>
        <v>25.702472478695238</v>
      </c>
      <c r="P1126" s="18"/>
      <c r="Q1126" s="37">
        <f t="shared" si="234"/>
        <v>1.8262443104984948E-2</v>
      </c>
      <c r="R1126" s="15">
        <f t="shared" si="244"/>
        <v>0.99779409510853112</v>
      </c>
      <c r="S1126" s="15">
        <f t="shared" si="245"/>
        <v>11.978375179984816</v>
      </c>
      <c r="T1126" s="21">
        <f t="shared" si="235"/>
        <v>8.0839239092016513E-3</v>
      </c>
      <c r="U1126" s="21">
        <f t="shared" si="236"/>
        <v>-6.7008680477482763E-3</v>
      </c>
      <c r="V1126" s="21">
        <f t="shared" si="237"/>
        <v>1.4784791956949928E-2</v>
      </c>
      <c r="Y1126" s="36"/>
      <c r="Z1126" s="36"/>
    </row>
    <row r="1127" spans="1:26" x14ac:dyDescent="0.25">
      <c r="A1127" s="12">
        <v>1964.03</v>
      </c>
      <c r="B1127" s="13">
        <v>78.8</v>
      </c>
      <c r="C1127" s="14">
        <v>2.33</v>
      </c>
      <c r="D1127" s="13">
        <v>4.18</v>
      </c>
      <c r="E1127" s="13">
        <v>30.9</v>
      </c>
      <c r="F1127" s="14">
        <f t="shared" si="241"/>
        <v>1964.2083333332487</v>
      </c>
      <c r="G1127" s="15">
        <v>4.22</v>
      </c>
      <c r="H1127" s="14">
        <f t="shared" si="238"/>
        <v>777.03430420711993</v>
      </c>
      <c r="I1127" s="14">
        <f t="shared" si="239"/>
        <v>22.975760517799358</v>
      </c>
      <c r="J1127" s="16">
        <f t="shared" si="242"/>
        <v>95395.738490644217</v>
      </c>
      <c r="K1127" s="14">
        <f t="shared" si="243"/>
        <v>41.218317152103566</v>
      </c>
      <c r="L1127" s="16">
        <f t="shared" si="240"/>
        <v>5060.332320950416</v>
      </c>
      <c r="M1127" s="35">
        <f t="shared" si="232"/>
        <v>22.167245585982638</v>
      </c>
      <c r="N1127" s="17"/>
      <c r="O1127" s="18">
        <f t="shared" si="233"/>
        <v>26.08399141025243</v>
      </c>
      <c r="P1127" s="18"/>
      <c r="Q1127" s="37">
        <f t="shared" si="234"/>
        <v>1.6871130342640463E-2</v>
      </c>
      <c r="R1127" s="15">
        <f t="shared" si="244"/>
        <v>1.0027078650726009</v>
      </c>
      <c r="S1127" s="15">
        <f t="shared" si="245"/>
        <v>11.951952023583438</v>
      </c>
      <c r="T1127" s="21">
        <f t="shared" si="235"/>
        <v>9.2539543885130637E-3</v>
      </c>
      <c r="U1127" s="21">
        <f t="shared" si="236"/>
        <v>-8.9203745345536323E-3</v>
      </c>
      <c r="V1127" s="21">
        <f t="shared" si="237"/>
        <v>1.8174328923066696E-2</v>
      </c>
      <c r="Y1127" s="36"/>
      <c r="Z1127" s="36"/>
    </row>
    <row r="1128" spans="1:26" x14ac:dyDescent="0.25">
      <c r="A1128" s="12">
        <v>1964.04</v>
      </c>
      <c r="B1128" s="13">
        <v>79.94</v>
      </c>
      <c r="C1128" s="14">
        <v>2.34667</v>
      </c>
      <c r="D1128" s="13">
        <v>4.2300000000000004</v>
      </c>
      <c r="E1128" s="13">
        <v>30.9</v>
      </c>
      <c r="F1128" s="14">
        <f t="shared" si="241"/>
        <v>1964.2916666665819</v>
      </c>
      <c r="G1128" s="15">
        <v>4.2300000000000004</v>
      </c>
      <c r="H1128" s="14">
        <f t="shared" si="238"/>
        <v>788.27566343042088</v>
      </c>
      <c r="I1128" s="14">
        <f t="shared" si="239"/>
        <v>23.140140744336573</v>
      </c>
      <c r="J1128" s="16">
        <f t="shared" si="242"/>
        <v>97012.570153287874</v>
      </c>
      <c r="K1128" s="14">
        <f t="shared" si="243"/>
        <v>41.711359223300981</v>
      </c>
      <c r="L1128" s="16">
        <f t="shared" si="240"/>
        <v>5133.3896891219383</v>
      </c>
      <c r="M1128" s="35">
        <f t="shared" si="232"/>
        <v>22.42219216973718</v>
      </c>
      <c r="N1128" s="17"/>
      <c r="O1128" s="18">
        <f t="shared" si="233"/>
        <v>26.370888403447569</v>
      </c>
      <c r="P1128" s="18"/>
      <c r="Q1128" s="37">
        <f t="shared" si="234"/>
        <v>1.6635908141929903E-2</v>
      </c>
      <c r="R1128" s="15">
        <f t="shared" si="244"/>
        <v>1.0059547846225443</v>
      </c>
      <c r="S1128" s="15">
        <f t="shared" si="245"/>
        <v>11.984316297017502</v>
      </c>
      <c r="T1128" s="21">
        <f t="shared" si="235"/>
        <v>2.1808639941738317E-3</v>
      </c>
      <c r="U1128" s="21">
        <f t="shared" si="236"/>
        <v>-1.1090187213023905E-2</v>
      </c>
      <c r="V1128" s="21">
        <f t="shared" si="237"/>
        <v>1.3271051207197737E-2</v>
      </c>
      <c r="Y1128" s="36"/>
      <c r="Z1128" s="36"/>
    </row>
    <row r="1129" spans="1:26" x14ac:dyDescent="0.25">
      <c r="A1129" s="12">
        <v>1964.05</v>
      </c>
      <c r="B1129" s="13">
        <v>80.72</v>
      </c>
      <c r="C1129" s="14">
        <v>2.3633299999999999</v>
      </c>
      <c r="D1129" s="13">
        <v>4.28</v>
      </c>
      <c r="E1129" s="13">
        <v>30.9</v>
      </c>
      <c r="F1129" s="14">
        <f t="shared" si="241"/>
        <v>1964.3749999999152</v>
      </c>
      <c r="G1129" s="15">
        <v>4.2</v>
      </c>
      <c r="H1129" s="14">
        <f t="shared" si="238"/>
        <v>795.96711974110042</v>
      </c>
      <c r="I1129" s="14">
        <f t="shared" si="239"/>
        <v>23.304422362459551</v>
      </c>
      <c r="J1129" s="16">
        <f t="shared" si="242"/>
        <v>98198.157650218011</v>
      </c>
      <c r="K1129" s="14">
        <f t="shared" si="243"/>
        <v>42.204401294498389</v>
      </c>
      <c r="L1129" s="16">
        <f t="shared" si="240"/>
        <v>5206.7407673802418</v>
      </c>
      <c r="M1129" s="35">
        <f t="shared" si="232"/>
        <v>22.574330769563836</v>
      </c>
      <c r="N1129" s="17"/>
      <c r="O1129" s="18">
        <f t="shared" si="233"/>
        <v>26.536112909394092</v>
      </c>
      <c r="P1129" s="18"/>
      <c r="Q1129" s="37">
        <f t="shared" si="234"/>
        <v>1.6257628241597918E-2</v>
      </c>
      <c r="R1129" s="15">
        <f t="shared" si="244"/>
        <v>1.0059331710218815</v>
      </c>
      <c r="S1129" s="15">
        <f t="shared" si="245"/>
        <v>12.055680319414689</v>
      </c>
      <c r="T1129" s="21">
        <f t="shared" si="235"/>
        <v>-3.014996991643204E-3</v>
      </c>
      <c r="U1129" s="21">
        <f t="shared" si="236"/>
        <v>-1.2767132461679709E-2</v>
      </c>
      <c r="V1129" s="21">
        <f t="shared" si="237"/>
        <v>9.7521354700365048E-3</v>
      </c>
      <c r="Y1129" s="36"/>
      <c r="Z1129" s="36"/>
    </row>
    <row r="1130" spans="1:26" x14ac:dyDescent="0.25">
      <c r="A1130" s="12">
        <v>1964.06</v>
      </c>
      <c r="B1130" s="13">
        <v>80.239999999999995</v>
      </c>
      <c r="C1130" s="14">
        <v>2.38</v>
      </c>
      <c r="D1130" s="13">
        <v>4.33</v>
      </c>
      <c r="E1130" s="13">
        <v>31</v>
      </c>
      <c r="F1130" s="14">
        <f t="shared" si="241"/>
        <v>1964.4583333332484</v>
      </c>
      <c r="G1130" s="15">
        <v>4.17</v>
      </c>
      <c r="H1130" s="14">
        <f t="shared" si="238"/>
        <v>788.68154838709677</v>
      </c>
      <c r="I1130" s="14">
        <f t="shared" si="239"/>
        <v>23.393096774193548</v>
      </c>
      <c r="J1130" s="16">
        <f t="shared" si="242"/>
        <v>97539.839292189761</v>
      </c>
      <c r="K1130" s="14">
        <f t="shared" si="243"/>
        <v>42.559709677419356</v>
      </c>
      <c r="L1130" s="16">
        <f t="shared" si="240"/>
        <v>5263.553142262982</v>
      </c>
      <c r="M1130" s="35">
        <f t="shared" si="232"/>
        <v>22.300288036082794</v>
      </c>
      <c r="N1130" s="17"/>
      <c r="O1130" s="18">
        <f t="shared" si="233"/>
        <v>26.201151795356207</v>
      </c>
      <c r="P1130" s="18"/>
      <c r="Q1130" s="37">
        <f t="shared" si="234"/>
        <v>1.7429662017281418E-2</v>
      </c>
      <c r="R1130" s="15">
        <f t="shared" si="244"/>
        <v>1.0018543915381173</v>
      </c>
      <c r="S1130" s="15">
        <f t="shared" si="245"/>
        <v>12.088088704365438</v>
      </c>
      <c r="T1130" s="21">
        <f t="shared" si="235"/>
        <v>-2.7048679423669064E-3</v>
      </c>
      <c r="U1130" s="21">
        <f t="shared" si="236"/>
        <v>-1.2946635205408064E-2</v>
      </c>
      <c r="V1130" s="21">
        <f t="shared" si="237"/>
        <v>1.0241767263041157E-2</v>
      </c>
      <c r="Y1130" s="36"/>
      <c r="Z1130" s="36"/>
    </row>
    <row r="1131" spans="1:26" x14ac:dyDescent="0.25">
      <c r="A1131" s="12">
        <v>1964.07</v>
      </c>
      <c r="B1131" s="13">
        <v>83.22</v>
      </c>
      <c r="C1131" s="14">
        <v>2.4</v>
      </c>
      <c r="D1131" s="13">
        <v>4.3766699999999998</v>
      </c>
      <c r="E1131" s="13">
        <v>31.1</v>
      </c>
      <c r="F1131" s="14">
        <f t="shared" si="241"/>
        <v>1964.5416666665817</v>
      </c>
      <c r="G1131" s="15">
        <v>4.1900000000000004</v>
      </c>
      <c r="H1131" s="14">
        <f t="shared" si="238"/>
        <v>815.34192926045023</v>
      </c>
      <c r="I1131" s="14">
        <f t="shared" si="239"/>
        <v>23.513826366559488</v>
      </c>
      <c r="J1131" s="16">
        <f t="shared" si="242"/>
        <v>101079.38852509536</v>
      </c>
      <c r="K1131" s="14">
        <f t="shared" si="243"/>
        <v>42.880107684887463</v>
      </c>
      <c r="L1131" s="16">
        <f t="shared" si="240"/>
        <v>5315.9231840438497</v>
      </c>
      <c r="M1131" s="35">
        <f t="shared" si="232"/>
        <v>22.984351845738409</v>
      </c>
      <c r="N1131" s="17"/>
      <c r="O1131" s="18">
        <f t="shared" si="233"/>
        <v>26.989715153331527</v>
      </c>
      <c r="P1131" s="18"/>
      <c r="Q1131" s="37">
        <f t="shared" si="234"/>
        <v>1.6221768966826138E-2</v>
      </c>
      <c r="R1131" s="15">
        <f t="shared" si="244"/>
        <v>1.0034916666666667</v>
      </c>
      <c r="S1131" s="15">
        <f t="shared" si="245"/>
        <v>12.071564224015933</v>
      </c>
      <c r="T1131" s="21">
        <f t="shared" si="235"/>
        <v>-1.8945039250053863E-2</v>
      </c>
      <c r="U1131" s="21">
        <f t="shared" si="236"/>
        <v>-1.4835150590170598E-2</v>
      </c>
      <c r="V1131" s="21">
        <f t="shared" si="237"/>
        <v>-4.1098886598832651E-3</v>
      </c>
      <c r="Y1131" s="36"/>
      <c r="Z1131" s="36"/>
    </row>
    <row r="1132" spans="1:26" x14ac:dyDescent="0.25">
      <c r="A1132" s="12">
        <v>1964.08</v>
      </c>
      <c r="B1132" s="13">
        <v>82</v>
      </c>
      <c r="C1132" s="14">
        <v>2.42</v>
      </c>
      <c r="D1132" s="13">
        <v>4.42333</v>
      </c>
      <c r="E1132" s="13">
        <v>31</v>
      </c>
      <c r="F1132" s="14">
        <f t="shared" si="241"/>
        <v>1964.624999999915</v>
      </c>
      <c r="G1132" s="15">
        <v>4.1900000000000004</v>
      </c>
      <c r="H1132" s="14">
        <f t="shared" si="238"/>
        <v>805.98064516129045</v>
      </c>
      <c r="I1132" s="14">
        <f t="shared" si="239"/>
        <v>23.786258064516133</v>
      </c>
      <c r="J1132" s="16">
        <f t="shared" si="242"/>
        <v>100164.5888840938</v>
      </c>
      <c r="K1132" s="14">
        <f t="shared" si="243"/>
        <v>43.477053258064522</v>
      </c>
      <c r="L1132" s="16">
        <f t="shared" si="240"/>
        <v>5403.1833042521785</v>
      </c>
      <c r="M1132" s="35">
        <f t="shared" si="232"/>
        <v>22.650407292938802</v>
      </c>
      <c r="N1132" s="17"/>
      <c r="O1132" s="18">
        <f t="shared" si="233"/>
        <v>26.584322276294234</v>
      </c>
      <c r="P1132" s="18"/>
      <c r="Q1132" s="37">
        <f t="shared" si="234"/>
        <v>1.653650837495961E-2</v>
      </c>
      <c r="R1132" s="15">
        <f t="shared" si="244"/>
        <v>1.002681738459152</v>
      </c>
      <c r="S1132" s="15">
        <f t="shared" si="245"/>
        <v>12.152790599536072</v>
      </c>
      <c r="T1132" s="21">
        <f t="shared" si="235"/>
        <v>-2.299068010133043E-2</v>
      </c>
      <c r="U1132" s="21">
        <f t="shared" si="236"/>
        <v>-1.7589435600864012E-2</v>
      </c>
      <c r="V1132" s="21">
        <f t="shared" si="237"/>
        <v>-5.4012445004664178E-3</v>
      </c>
      <c r="Y1132" s="36"/>
      <c r="Z1132" s="36"/>
    </row>
    <row r="1133" spans="1:26" x14ac:dyDescent="0.25">
      <c r="A1133" s="12">
        <v>1964.09</v>
      </c>
      <c r="B1133" s="13">
        <v>83.41</v>
      </c>
      <c r="C1133" s="14">
        <v>2.44</v>
      </c>
      <c r="D1133" s="13">
        <v>4.47</v>
      </c>
      <c r="E1133" s="13">
        <v>31.1</v>
      </c>
      <c r="F1133" s="14">
        <f t="shared" si="241"/>
        <v>1964.7083333332482</v>
      </c>
      <c r="G1133" s="15">
        <v>4.2</v>
      </c>
      <c r="H1133" s="14">
        <f t="shared" si="238"/>
        <v>817.20344051446943</v>
      </c>
      <c r="I1133" s="14">
        <f t="shared" si="239"/>
        <v>23.905723472668811</v>
      </c>
      <c r="J1133" s="16">
        <f t="shared" si="242"/>
        <v>101806.89746507053</v>
      </c>
      <c r="K1133" s="14">
        <f t="shared" si="243"/>
        <v>43.794501607717038</v>
      </c>
      <c r="L1133" s="16">
        <f t="shared" si="240"/>
        <v>5455.9025496806771</v>
      </c>
      <c r="M1133" s="35">
        <f t="shared" si="232"/>
        <v>22.892221984231693</v>
      </c>
      <c r="N1133" s="17"/>
      <c r="O1133" s="18">
        <f t="shared" si="233"/>
        <v>26.854044617703899</v>
      </c>
      <c r="P1133" s="18"/>
      <c r="Q1133" s="37">
        <f t="shared" si="234"/>
        <v>1.6674819662362964E-2</v>
      </c>
      <c r="R1133" s="15">
        <f t="shared" si="244"/>
        <v>1.0043103042309414</v>
      </c>
      <c r="S1133" s="15">
        <f t="shared" si="245"/>
        <v>12.146199915423116</v>
      </c>
      <c r="T1133" s="21">
        <f t="shared" si="235"/>
        <v>-3.5963149282603246E-2</v>
      </c>
      <c r="U1133" s="21">
        <f t="shared" si="236"/>
        <v>-1.8051889864259096E-2</v>
      </c>
      <c r="V1133" s="21">
        <f t="shared" si="237"/>
        <v>-1.791125941834415E-2</v>
      </c>
      <c r="Y1133" s="36"/>
      <c r="Z1133" s="36"/>
    </row>
    <row r="1134" spans="1:26" x14ac:dyDescent="0.25">
      <c r="A1134" s="12">
        <v>1964.1</v>
      </c>
      <c r="B1134" s="13">
        <v>84.85</v>
      </c>
      <c r="C1134" s="14">
        <v>2.46</v>
      </c>
      <c r="D1134" s="13">
        <v>4.4966699999999999</v>
      </c>
      <c r="E1134" s="13">
        <v>31.1</v>
      </c>
      <c r="F1134" s="14">
        <f t="shared" si="241"/>
        <v>1964.7916666665815</v>
      </c>
      <c r="G1134" s="15">
        <v>4.1900000000000004</v>
      </c>
      <c r="H1134" s="14">
        <f t="shared" si="238"/>
        <v>831.31173633440517</v>
      </c>
      <c r="I1134" s="14">
        <f t="shared" si="239"/>
        <v>24.101672025723477</v>
      </c>
      <c r="J1134" s="16">
        <f t="shared" si="242"/>
        <v>103814.71842574721</v>
      </c>
      <c r="K1134" s="14">
        <f t="shared" si="243"/>
        <v>44.055799003215434</v>
      </c>
      <c r="L1134" s="16">
        <f t="shared" si="240"/>
        <v>5501.7151432351766</v>
      </c>
      <c r="M1134" s="35">
        <f t="shared" si="232"/>
        <v>23.212154680675347</v>
      </c>
      <c r="N1134" s="17"/>
      <c r="O1134" s="18">
        <f t="shared" si="233"/>
        <v>27.214540709714299</v>
      </c>
      <c r="P1134" s="18"/>
      <c r="Q1134" s="37">
        <f t="shared" si="234"/>
        <v>1.6172738247145622E-2</v>
      </c>
      <c r="R1134" s="15">
        <f t="shared" si="244"/>
        <v>1.0067389096967414</v>
      </c>
      <c r="S1134" s="15">
        <f t="shared" si="245"/>
        <v>12.198553732308424</v>
      </c>
      <c r="T1134" s="21">
        <f t="shared" si="235"/>
        <v>-3.652864214333662E-2</v>
      </c>
      <c r="U1134" s="21">
        <f t="shared" si="236"/>
        <v>-1.7851620173030325E-2</v>
      </c>
      <c r="V1134" s="21">
        <f t="shared" si="237"/>
        <v>-1.8677021970306296E-2</v>
      </c>
      <c r="Y1134" s="36"/>
      <c r="Z1134" s="36"/>
    </row>
    <row r="1135" spans="1:26" x14ac:dyDescent="0.25">
      <c r="A1135" s="12">
        <v>1964.11</v>
      </c>
      <c r="B1135" s="13">
        <v>85.44</v>
      </c>
      <c r="C1135" s="14">
        <v>2.48</v>
      </c>
      <c r="D1135" s="13">
        <v>4.5233299999999996</v>
      </c>
      <c r="E1135" s="13">
        <v>31.2</v>
      </c>
      <c r="F1135" s="14">
        <f t="shared" si="241"/>
        <v>1964.8749999999147</v>
      </c>
      <c r="G1135" s="15">
        <v>4.1500000000000004</v>
      </c>
      <c r="H1135" s="14">
        <f t="shared" si="238"/>
        <v>834.40923076923093</v>
      </c>
      <c r="I1135" s="14">
        <f t="shared" si="239"/>
        <v>24.219743589743594</v>
      </c>
      <c r="J1135" s="16">
        <f t="shared" si="242"/>
        <v>104453.58346011407</v>
      </c>
      <c r="K1135" s="14">
        <f t="shared" si="243"/>
        <v>44.174956762820514</v>
      </c>
      <c r="L1135" s="16">
        <f t="shared" si="240"/>
        <v>5529.9394624606475</v>
      </c>
      <c r="M1135" s="35">
        <f t="shared" si="232"/>
        <v>23.225019793095822</v>
      </c>
      <c r="N1135" s="17"/>
      <c r="O1135" s="18">
        <f t="shared" si="233"/>
        <v>27.214609565060375</v>
      </c>
      <c r="P1135" s="18"/>
      <c r="Q1135" s="37">
        <f t="shared" si="234"/>
        <v>1.6874766984181139E-2</v>
      </c>
      <c r="R1135" s="15">
        <f t="shared" si="244"/>
        <v>1.0010262918409112</v>
      </c>
      <c r="S1135" s="15">
        <f t="shared" si="245"/>
        <v>12.241397278301745</v>
      </c>
      <c r="T1135" s="21">
        <f t="shared" si="235"/>
        <v>-3.4327272781261131E-2</v>
      </c>
      <c r="U1135" s="21">
        <f t="shared" si="236"/>
        <v>-1.6841120852763569E-2</v>
      </c>
      <c r="V1135" s="21">
        <f t="shared" si="237"/>
        <v>-1.7486151928497562E-2</v>
      </c>
      <c r="Y1135" s="36"/>
      <c r="Z1135" s="36"/>
    </row>
    <row r="1136" spans="1:26" x14ac:dyDescent="0.25">
      <c r="A1136" s="12">
        <v>1964.12</v>
      </c>
      <c r="B1136" s="13">
        <v>83.96</v>
      </c>
      <c r="C1136" s="14">
        <v>2.5</v>
      </c>
      <c r="D1136" s="13">
        <v>4.55</v>
      </c>
      <c r="E1136" s="13">
        <v>31.2</v>
      </c>
      <c r="F1136" s="14">
        <f t="shared" si="241"/>
        <v>1964.958333333248</v>
      </c>
      <c r="G1136" s="15">
        <v>4.18</v>
      </c>
      <c r="H1136" s="14">
        <f t="shared" si="238"/>
        <v>819.95551282051292</v>
      </c>
      <c r="I1136" s="14">
        <f t="shared" si="239"/>
        <v>24.415064102564106</v>
      </c>
      <c r="J1136" s="16">
        <f t="shared" si="242"/>
        <v>102898.92357832436</v>
      </c>
      <c r="K1136" s="14">
        <f t="shared" si="243"/>
        <v>44.435416666666676</v>
      </c>
      <c r="L1136" s="16">
        <f t="shared" si="240"/>
        <v>5576.3470972055247</v>
      </c>
      <c r="M1136" s="35">
        <f t="shared" si="232"/>
        <v>22.752984772787268</v>
      </c>
      <c r="N1136" s="17"/>
      <c r="O1136" s="18">
        <f t="shared" si="233"/>
        <v>26.648307034113845</v>
      </c>
      <c r="P1136" s="18"/>
      <c r="Q1136" s="37">
        <f t="shared" si="234"/>
        <v>1.7847660253903164E-2</v>
      </c>
      <c r="R1136" s="15">
        <f t="shared" si="244"/>
        <v>1.002673029102392</v>
      </c>
      <c r="S1136" s="15">
        <f t="shared" si="245"/>
        <v>12.253960524449818</v>
      </c>
      <c r="T1136" s="21">
        <f t="shared" si="235"/>
        <v>-3.9680556761409025E-2</v>
      </c>
      <c r="U1136" s="21">
        <f t="shared" si="236"/>
        <v>-1.5378885425028854E-2</v>
      </c>
      <c r="V1136" s="21">
        <f t="shared" si="237"/>
        <v>-2.4301671336380171E-2</v>
      </c>
      <c r="Y1136" s="36"/>
      <c r="Z1136" s="36"/>
    </row>
    <row r="1137" spans="1:26" x14ac:dyDescent="0.25">
      <c r="A1137" s="12">
        <v>1965.01</v>
      </c>
      <c r="B1137" s="13">
        <v>86.12</v>
      </c>
      <c r="C1137" s="14">
        <v>2.51667</v>
      </c>
      <c r="D1137" s="13">
        <v>4.5933299999999999</v>
      </c>
      <c r="E1137" s="13">
        <v>31.2</v>
      </c>
      <c r="F1137" s="14">
        <f t="shared" si="241"/>
        <v>1965.0416666665812</v>
      </c>
      <c r="G1137" s="15">
        <v>4.1900000000000004</v>
      </c>
      <c r="H1137" s="14">
        <f t="shared" si="238"/>
        <v>841.05012820512843</v>
      </c>
      <c r="I1137" s="14">
        <f t="shared" si="239"/>
        <v>24.577863750000002</v>
      </c>
      <c r="J1137" s="16">
        <f t="shared" si="242"/>
        <v>105803.18625613923</v>
      </c>
      <c r="K1137" s="14">
        <f t="shared" si="243"/>
        <v>44.858578557692319</v>
      </c>
      <c r="L1137" s="16">
        <f t="shared" si="240"/>
        <v>5643.1601199014403</v>
      </c>
      <c r="M1137" s="35">
        <f t="shared" si="232"/>
        <v>23.269335081922474</v>
      </c>
      <c r="N1137" s="17"/>
      <c r="O1137" s="18">
        <f t="shared" si="233"/>
        <v>27.237870222779151</v>
      </c>
      <c r="P1137" s="18"/>
      <c r="Q1137" s="37">
        <f t="shared" si="234"/>
        <v>1.6772396482347504E-2</v>
      </c>
      <c r="R1137" s="15">
        <f t="shared" si="244"/>
        <v>1.0018725618126394</v>
      </c>
      <c r="S1137" s="15">
        <f t="shared" si="245"/>
        <v>12.286715717551235</v>
      </c>
      <c r="T1137" s="21">
        <f t="shared" si="235"/>
        <v>-3.4755937557960692E-2</v>
      </c>
      <c r="U1137" s="21">
        <f t="shared" si="236"/>
        <v>-1.5891883407673668E-2</v>
      </c>
      <c r="V1137" s="21">
        <f t="shared" si="237"/>
        <v>-1.8864054150287024E-2</v>
      </c>
      <c r="Y1137" s="36"/>
      <c r="Z1137" s="36"/>
    </row>
    <row r="1138" spans="1:26" x14ac:dyDescent="0.25">
      <c r="A1138" s="12">
        <v>1965.02</v>
      </c>
      <c r="B1138" s="13">
        <v>86.75</v>
      </c>
      <c r="C1138" s="14">
        <v>2.5333299999999999</v>
      </c>
      <c r="D1138" s="13">
        <v>4.6366699999999996</v>
      </c>
      <c r="E1138" s="13">
        <v>31.2</v>
      </c>
      <c r="F1138" s="14">
        <f t="shared" si="241"/>
        <v>1965.1249999999145</v>
      </c>
      <c r="G1138" s="15">
        <v>4.21</v>
      </c>
      <c r="H1138" s="14">
        <f t="shared" si="238"/>
        <v>847.20272435897448</v>
      </c>
      <c r="I1138" s="14">
        <f t="shared" si="239"/>
        <v>24.740565737179487</v>
      </c>
      <c r="J1138" s="16">
        <f t="shared" si="242"/>
        <v>106836.53746562857</v>
      </c>
      <c r="K1138" s="14">
        <f t="shared" si="243"/>
        <v>45.281838108974362</v>
      </c>
      <c r="L1138" s="16">
        <f t="shared" si="240"/>
        <v>5710.2682209885415</v>
      </c>
      <c r="M1138" s="35">
        <f t="shared" si="232"/>
        <v>23.372068272751335</v>
      </c>
      <c r="N1138" s="17"/>
      <c r="O1138" s="18">
        <f t="shared" si="233"/>
        <v>27.342132127815141</v>
      </c>
      <c r="P1138" s="18"/>
      <c r="Q1138" s="37">
        <f t="shared" si="234"/>
        <v>1.6383497482970688E-2</v>
      </c>
      <c r="R1138" s="15">
        <f t="shared" si="244"/>
        <v>1.0035083333333332</v>
      </c>
      <c r="S1138" s="15">
        <f t="shared" si="245"/>
        <v>12.309723352206678</v>
      </c>
      <c r="T1138" s="21">
        <f t="shared" si="235"/>
        <v>-2.6489022094819736E-2</v>
      </c>
      <c r="U1138" s="21">
        <f t="shared" si="236"/>
        <v>-1.5463666017966449E-2</v>
      </c>
      <c r="V1138" s="21">
        <f t="shared" si="237"/>
        <v>-1.1025356076853288E-2</v>
      </c>
      <c r="Y1138" s="36"/>
      <c r="Z1138" s="36"/>
    </row>
    <row r="1139" spans="1:26" x14ac:dyDescent="0.25">
      <c r="A1139" s="12">
        <v>1965.03</v>
      </c>
      <c r="B1139" s="13">
        <v>86.83</v>
      </c>
      <c r="C1139" s="14">
        <v>2.5499999999999998</v>
      </c>
      <c r="D1139" s="13">
        <v>4.68</v>
      </c>
      <c r="E1139" s="13">
        <v>31.3</v>
      </c>
      <c r="F1139" s="14">
        <f t="shared" si="241"/>
        <v>1965.2083333332478</v>
      </c>
      <c r="G1139" s="15">
        <v>4.21</v>
      </c>
      <c r="H1139" s="14">
        <f t="shared" si="238"/>
        <v>845.27479233226848</v>
      </c>
      <c r="I1139" s="14">
        <f t="shared" si="239"/>
        <v>24.823801916932908</v>
      </c>
      <c r="J1139" s="16">
        <f t="shared" si="242"/>
        <v>106854.28273209219</v>
      </c>
      <c r="K1139" s="14">
        <f t="shared" si="243"/>
        <v>45.558977635782746</v>
      </c>
      <c r="L1139" s="16">
        <f t="shared" si="240"/>
        <v>5759.2772450327229</v>
      </c>
      <c r="M1139" s="35">
        <f t="shared" si="232"/>
        <v>23.253528200034843</v>
      </c>
      <c r="N1139" s="17"/>
      <c r="O1139" s="18">
        <f t="shared" si="233"/>
        <v>27.187223882061467</v>
      </c>
      <c r="P1139" s="18"/>
      <c r="Q1139" s="37">
        <f t="shared" si="234"/>
        <v>1.6926684744402731E-2</v>
      </c>
      <c r="R1139" s="15">
        <f t="shared" si="244"/>
        <v>1.0043182615408479</v>
      </c>
      <c r="S1139" s="15">
        <f t="shared" si="245"/>
        <v>12.313443798945073</v>
      </c>
      <c r="T1139" s="21">
        <f t="shared" si="235"/>
        <v>-2.2138064932353707E-2</v>
      </c>
      <c r="U1139" s="21">
        <f t="shared" si="236"/>
        <v>-1.7587657286617708E-2</v>
      </c>
      <c r="V1139" s="21">
        <f t="shared" si="237"/>
        <v>-4.5504076457359988E-3</v>
      </c>
      <c r="Y1139" s="36"/>
      <c r="Z1139" s="36"/>
    </row>
    <row r="1140" spans="1:26" x14ac:dyDescent="0.25">
      <c r="A1140" s="12">
        <v>1965.04</v>
      </c>
      <c r="B1140" s="13">
        <v>87.97</v>
      </c>
      <c r="C1140" s="14">
        <v>2.57</v>
      </c>
      <c r="D1140" s="13">
        <v>4.7333299999999996</v>
      </c>
      <c r="E1140" s="13">
        <v>31.4</v>
      </c>
      <c r="F1140" s="14">
        <f t="shared" si="241"/>
        <v>1965.291666666581</v>
      </c>
      <c r="G1140" s="15">
        <v>4.2</v>
      </c>
      <c r="H1140" s="14">
        <f t="shared" si="238"/>
        <v>853.64519108280263</v>
      </c>
      <c r="I1140" s="14">
        <f t="shared" si="239"/>
        <v>24.938821656050958</v>
      </c>
      <c r="J1140" s="16">
        <f t="shared" si="242"/>
        <v>108175.13281518698</v>
      </c>
      <c r="K1140" s="14">
        <f t="shared" si="243"/>
        <v>45.931390159235676</v>
      </c>
      <c r="L1140" s="16">
        <f t="shared" si="240"/>
        <v>5820.4910925100494</v>
      </c>
      <c r="M1140" s="35">
        <f t="shared" si="232"/>
        <v>23.420551954771291</v>
      </c>
      <c r="N1140" s="17"/>
      <c r="O1140" s="18">
        <f t="shared" si="233"/>
        <v>27.36526998387091</v>
      </c>
      <c r="P1140" s="18"/>
      <c r="Q1140" s="37">
        <f t="shared" si="234"/>
        <v>1.7044142006345755E-2</v>
      </c>
      <c r="R1140" s="15">
        <f t="shared" si="244"/>
        <v>1.0026904475729863</v>
      </c>
      <c r="S1140" s="15">
        <f t="shared" si="245"/>
        <v>12.327232340852936</v>
      </c>
      <c r="T1140" s="21">
        <f t="shared" si="235"/>
        <v>-2.2265125296573873E-2</v>
      </c>
      <c r="U1140" s="21">
        <f t="shared" si="236"/>
        <v>-2.0791407964532826E-2</v>
      </c>
      <c r="V1140" s="21">
        <f t="shared" si="237"/>
        <v>-1.4737173320410468E-3</v>
      </c>
      <c r="Y1140" s="36"/>
      <c r="Z1140" s="36"/>
    </row>
    <row r="1141" spans="1:26" x14ac:dyDescent="0.25">
      <c r="A1141" s="12">
        <v>1965.05</v>
      </c>
      <c r="B1141" s="13">
        <v>89.28</v>
      </c>
      <c r="C1141" s="14">
        <v>2.59</v>
      </c>
      <c r="D1141" s="13">
        <v>4.78667</v>
      </c>
      <c r="E1141" s="13">
        <v>31.4</v>
      </c>
      <c r="F1141" s="14">
        <f t="shared" si="241"/>
        <v>1965.3749999999143</v>
      </c>
      <c r="G1141" s="15">
        <v>4.21</v>
      </c>
      <c r="H1141" s="14">
        <f t="shared" si="238"/>
        <v>866.35719745222946</v>
      </c>
      <c r="I1141" s="14">
        <f t="shared" si="239"/>
        <v>25.132898089171981</v>
      </c>
      <c r="J1141" s="16">
        <f t="shared" si="242"/>
        <v>110051.4227263746</v>
      </c>
      <c r="K1141" s="14">
        <f t="shared" si="243"/>
        <v>46.448992006369437</v>
      </c>
      <c r="L1141" s="16">
        <f t="shared" si="240"/>
        <v>5900.311868522127</v>
      </c>
      <c r="M1141" s="35">
        <f t="shared" si="232"/>
        <v>23.708808308861943</v>
      </c>
      <c r="N1141" s="17"/>
      <c r="O1141" s="18">
        <f t="shared" si="233"/>
        <v>27.683223304413591</v>
      </c>
      <c r="P1141" s="18"/>
      <c r="Q1141" s="37">
        <f t="shared" si="234"/>
        <v>1.6425016894026381E-2</v>
      </c>
      <c r="R1141" s="15">
        <f t="shared" si="244"/>
        <v>1.0035083333333332</v>
      </c>
      <c r="S1141" s="15">
        <f t="shared" si="245"/>
        <v>12.360398113186021</v>
      </c>
      <c r="T1141" s="21">
        <f t="shared" si="235"/>
        <v>-1.8137200115091234E-2</v>
      </c>
      <c r="U1141" s="21">
        <f t="shared" si="236"/>
        <v>-1.981847792622049E-2</v>
      </c>
      <c r="V1141" s="21">
        <f t="shared" si="237"/>
        <v>1.6812778111292559E-3</v>
      </c>
      <c r="Y1141" s="36"/>
      <c r="Z1141" s="36"/>
    </row>
    <row r="1142" spans="1:26" x14ac:dyDescent="0.25">
      <c r="A1142" s="12">
        <v>1965.06</v>
      </c>
      <c r="B1142" s="13">
        <v>85.04</v>
      </c>
      <c r="C1142" s="14">
        <v>2.61</v>
      </c>
      <c r="D1142" s="13">
        <v>4.84</v>
      </c>
      <c r="E1142" s="13">
        <v>31.6</v>
      </c>
      <c r="F1142" s="14">
        <f t="shared" si="241"/>
        <v>1965.4583333332475</v>
      </c>
      <c r="G1142" s="15">
        <v>4.21</v>
      </c>
      <c r="H1142" s="14">
        <f t="shared" si="238"/>
        <v>819.99012658227866</v>
      </c>
      <c r="I1142" s="14">
        <f t="shared" si="239"/>
        <v>25.166677215189875</v>
      </c>
      <c r="J1142" s="16">
        <f t="shared" si="242"/>
        <v>104427.92269064893</v>
      </c>
      <c r="K1142" s="14">
        <f t="shared" si="243"/>
        <v>46.669240506329118</v>
      </c>
      <c r="L1142" s="16">
        <f t="shared" si="240"/>
        <v>5943.4518558647787</v>
      </c>
      <c r="M1142" s="35">
        <f t="shared" si="232"/>
        <v>22.385342986457786</v>
      </c>
      <c r="N1142" s="17"/>
      <c r="O1142" s="18">
        <f t="shared" si="233"/>
        <v>26.122738377042303</v>
      </c>
      <c r="P1142" s="18"/>
      <c r="Q1142" s="37">
        <f t="shared" si="234"/>
        <v>1.9564194009378998E-2</v>
      </c>
      <c r="R1142" s="15">
        <f t="shared" si="244"/>
        <v>1.0043182615408479</v>
      </c>
      <c r="S1142" s="15">
        <f t="shared" si="245"/>
        <v>12.325257683887754</v>
      </c>
      <c r="T1142" s="21">
        <f t="shared" si="235"/>
        <v>-1.0893214479830382E-2</v>
      </c>
      <c r="U1142" s="21">
        <f t="shared" si="236"/>
        <v>-1.8287081890895562E-2</v>
      </c>
      <c r="V1142" s="21">
        <f t="shared" si="237"/>
        <v>7.3938674110651803E-3</v>
      </c>
      <c r="Y1142" s="36"/>
      <c r="Z1142" s="36"/>
    </row>
    <row r="1143" spans="1:26" x14ac:dyDescent="0.25">
      <c r="A1143" s="12">
        <v>1965.07</v>
      </c>
      <c r="B1143" s="13">
        <v>84.91</v>
      </c>
      <c r="C1143" s="14">
        <v>2.6266699999999998</v>
      </c>
      <c r="D1143" s="13">
        <v>4.8866699999999996</v>
      </c>
      <c r="E1143" s="13">
        <v>31.6</v>
      </c>
      <c r="F1143" s="14">
        <f t="shared" si="241"/>
        <v>1965.5416666665808</v>
      </c>
      <c r="G1143" s="15">
        <v>4.2</v>
      </c>
      <c r="H1143" s="14">
        <f t="shared" si="238"/>
        <v>818.73661392405063</v>
      </c>
      <c r="I1143" s="14">
        <f t="shared" si="239"/>
        <v>25.327416107594935</v>
      </c>
      <c r="J1143" s="16">
        <f t="shared" si="242"/>
        <v>104537.0773358124</v>
      </c>
      <c r="K1143" s="14">
        <f t="shared" si="243"/>
        <v>47.119251550632917</v>
      </c>
      <c r="L1143" s="16">
        <f t="shared" si="240"/>
        <v>6016.2313002543215</v>
      </c>
      <c r="M1143" s="35">
        <f t="shared" si="232"/>
        <v>22.300781712174427</v>
      </c>
      <c r="N1143" s="17"/>
      <c r="O1143" s="18">
        <f t="shared" si="233"/>
        <v>26.008689840144726</v>
      </c>
      <c r="P1143" s="18"/>
      <c r="Q1143" s="37">
        <f t="shared" si="234"/>
        <v>1.9453470620650011E-2</v>
      </c>
      <c r="R1143" s="15">
        <f t="shared" si="244"/>
        <v>0.99945974134672722</v>
      </c>
      <c r="S1143" s="15">
        <f t="shared" si="245"/>
        <v>12.378481370125126</v>
      </c>
      <c r="T1143" s="21">
        <f t="shared" si="235"/>
        <v>-1.1670927727828184E-2</v>
      </c>
      <c r="U1143" s="21">
        <f t="shared" si="236"/>
        <v>-2.0497606516934441E-2</v>
      </c>
      <c r="V1143" s="21">
        <f t="shared" si="237"/>
        <v>8.826678789106257E-3</v>
      </c>
      <c r="Y1143" s="36"/>
      <c r="Z1143" s="36"/>
    </row>
    <row r="1144" spans="1:26" x14ac:dyDescent="0.25">
      <c r="A1144" s="12">
        <v>1965.08</v>
      </c>
      <c r="B1144" s="13">
        <v>86.49</v>
      </c>
      <c r="C1144" s="14">
        <v>2.6433300000000002</v>
      </c>
      <c r="D1144" s="13">
        <v>4.9333299999999998</v>
      </c>
      <c r="E1144" s="13">
        <v>31.6</v>
      </c>
      <c r="F1144" s="14">
        <f t="shared" si="241"/>
        <v>1965.6249999999141</v>
      </c>
      <c r="G1144" s="15">
        <v>4.25</v>
      </c>
      <c r="H1144" s="14">
        <f t="shared" si="238"/>
        <v>833.97161392405064</v>
      </c>
      <c r="I1144" s="14">
        <f t="shared" si="239"/>
        <v>25.488058575949374</v>
      </c>
      <c r="J1144" s="16">
        <f t="shared" si="242"/>
        <v>106753.49175394245</v>
      </c>
      <c r="K1144" s="14">
        <f t="shared" si="243"/>
        <v>47.569166170886078</v>
      </c>
      <c r="L1144" s="16">
        <f t="shared" si="240"/>
        <v>6089.1456061333902</v>
      </c>
      <c r="M1144" s="35">
        <f t="shared" si="232"/>
        <v>22.665971845964386</v>
      </c>
      <c r="N1144" s="17"/>
      <c r="O1144" s="18">
        <f t="shared" si="233"/>
        <v>26.417386639884473</v>
      </c>
      <c r="P1144" s="18"/>
      <c r="Q1144" s="37">
        <f t="shared" si="234"/>
        <v>1.823099265869578E-2</v>
      </c>
      <c r="R1144" s="15">
        <f t="shared" si="244"/>
        <v>1.0003154470399351</v>
      </c>
      <c r="S1144" s="15">
        <f t="shared" si="245"/>
        <v>12.371793788450541</v>
      </c>
      <c r="T1144" s="21">
        <f t="shared" si="235"/>
        <v>-2.1050276867498052E-2</v>
      </c>
      <c r="U1144" s="21">
        <f t="shared" si="236"/>
        <v>-2.2214710831054751E-2</v>
      </c>
      <c r="V1144" s="21">
        <f t="shared" si="237"/>
        <v>1.1644339635566991E-3</v>
      </c>
      <c r="Y1144" s="36"/>
      <c r="Z1144" s="36"/>
    </row>
    <row r="1145" spans="1:26" x14ac:dyDescent="0.25">
      <c r="A1145" s="12">
        <v>1965.09</v>
      </c>
      <c r="B1145" s="13">
        <v>89.38</v>
      </c>
      <c r="C1145" s="14">
        <v>2.66</v>
      </c>
      <c r="D1145" s="13">
        <v>4.9800000000000004</v>
      </c>
      <c r="E1145" s="13">
        <v>31.6</v>
      </c>
      <c r="F1145" s="14">
        <f t="shared" si="241"/>
        <v>1965.7083333332473</v>
      </c>
      <c r="G1145" s="15">
        <v>4.29</v>
      </c>
      <c r="H1145" s="14">
        <f t="shared" si="238"/>
        <v>861.83816455696206</v>
      </c>
      <c r="I1145" s="14">
        <f t="shared" si="239"/>
        <v>25.648797468354434</v>
      </c>
      <c r="J1145" s="16">
        <f t="shared" si="242"/>
        <v>110594.18179719622</v>
      </c>
      <c r="K1145" s="14">
        <f t="shared" si="243"/>
        <v>48.019177215189885</v>
      </c>
      <c r="L1145" s="16">
        <f t="shared" si="240"/>
        <v>6161.9940182371583</v>
      </c>
      <c r="M1145" s="35">
        <f t="shared" si="232"/>
        <v>23.374146831648623</v>
      </c>
      <c r="N1145" s="17"/>
      <c r="O1145" s="18">
        <f t="shared" si="233"/>
        <v>27.222292941753487</v>
      </c>
      <c r="P1145" s="18"/>
      <c r="Q1145" s="37">
        <f t="shared" si="234"/>
        <v>1.61157469856558E-2</v>
      </c>
      <c r="R1145" s="15">
        <f t="shared" si="244"/>
        <v>0.99874909856211824</v>
      </c>
      <c r="S1145" s="15">
        <f t="shared" si="245"/>
        <v>12.375696434179796</v>
      </c>
      <c r="T1145" s="21">
        <f t="shared" si="235"/>
        <v>-2.5876131524009582E-2</v>
      </c>
      <c r="U1145" s="21">
        <f t="shared" si="236"/>
        <v>-2.2297733493099159E-2</v>
      </c>
      <c r="V1145" s="21">
        <f t="shared" si="237"/>
        <v>-3.5783980309104235E-3</v>
      </c>
      <c r="Y1145" s="36"/>
      <c r="Z1145" s="36"/>
    </row>
    <row r="1146" spans="1:26" x14ac:dyDescent="0.25">
      <c r="A1146" s="12">
        <v>1965.1</v>
      </c>
      <c r="B1146" s="13">
        <v>91.39</v>
      </c>
      <c r="C1146" s="14">
        <v>2.68</v>
      </c>
      <c r="D1146" s="13">
        <v>5.05</v>
      </c>
      <c r="E1146" s="13">
        <v>31.7</v>
      </c>
      <c r="F1146" s="14">
        <f t="shared" si="241"/>
        <v>1965.7916666665806</v>
      </c>
      <c r="G1146" s="15">
        <v>4.3499999999999996</v>
      </c>
      <c r="H1146" s="14">
        <f t="shared" si="238"/>
        <v>878.43952681388021</v>
      </c>
      <c r="I1146" s="14">
        <f t="shared" si="239"/>
        <v>25.760126182965305</v>
      </c>
      <c r="J1146" s="16">
        <f t="shared" si="242"/>
        <v>112999.9978393589</v>
      </c>
      <c r="K1146" s="14">
        <f t="shared" si="243"/>
        <v>48.540536277602527</v>
      </c>
      <c r="L1146" s="16">
        <f t="shared" si="240"/>
        <v>6244.1184931476364</v>
      </c>
      <c r="M1146" s="35">
        <f t="shared" si="232"/>
        <v>23.775745523312683</v>
      </c>
      <c r="N1146" s="17"/>
      <c r="O1146" s="18">
        <f t="shared" si="233"/>
        <v>27.667414224244006</v>
      </c>
      <c r="P1146" s="18"/>
      <c r="Q1146" s="37">
        <f t="shared" si="234"/>
        <v>1.5114242163623927E-2</v>
      </c>
      <c r="R1146" s="15">
        <f t="shared" si="244"/>
        <v>0.99561893894703013</v>
      </c>
      <c r="S1146" s="15">
        <f t="shared" si="245"/>
        <v>12.32122444112964</v>
      </c>
      <c r="T1146" s="21">
        <f t="shared" si="235"/>
        <v>-2.3778803201156884E-2</v>
      </c>
      <c r="U1146" s="21">
        <f t="shared" si="236"/>
        <v>-1.9821368584418741E-2</v>
      </c>
      <c r="V1146" s="21">
        <f t="shared" si="237"/>
        <v>-3.9574346167381425E-3</v>
      </c>
      <c r="Y1146" s="36"/>
      <c r="Z1146" s="36"/>
    </row>
    <row r="1147" spans="1:26" x14ac:dyDescent="0.25">
      <c r="A1147" s="12">
        <v>1965.11</v>
      </c>
      <c r="B1147" s="13">
        <v>92.15</v>
      </c>
      <c r="C1147" s="14">
        <v>2.7</v>
      </c>
      <c r="D1147" s="13">
        <v>5.12</v>
      </c>
      <c r="E1147" s="13">
        <v>31.7</v>
      </c>
      <c r="F1147" s="14">
        <f t="shared" si="241"/>
        <v>1965.8749999999138</v>
      </c>
      <c r="G1147" s="15">
        <v>4.45</v>
      </c>
      <c r="H1147" s="14">
        <f t="shared" si="238"/>
        <v>885.74463722397502</v>
      </c>
      <c r="I1147" s="14">
        <f t="shared" si="239"/>
        <v>25.952365930599374</v>
      </c>
      <c r="J1147" s="16">
        <f t="shared" si="242"/>
        <v>114217.91006029959</v>
      </c>
      <c r="K1147" s="14">
        <f t="shared" si="243"/>
        <v>49.21337539432178</v>
      </c>
      <c r="L1147" s="16">
        <f t="shared" si="240"/>
        <v>6346.128046757829</v>
      </c>
      <c r="M1147" s="35">
        <f t="shared" si="232"/>
        <v>23.92546115667372</v>
      </c>
      <c r="N1147" s="17"/>
      <c r="O1147" s="18">
        <f t="shared" si="233"/>
        <v>27.818071369298675</v>
      </c>
      <c r="P1147" s="18"/>
      <c r="Q1147" s="37">
        <f t="shared" si="234"/>
        <v>1.3851050159745637E-2</v>
      </c>
      <c r="R1147" s="15">
        <f t="shared" si="244"/>
        <v>0.99020434296432924</v>
      </c>
      <c r="S1147" s="15">
        <f t="shared" si="245"/>
        <v>12.267244404605707</v>
      </c>
      <c r="T1147" s="21">
        <f t="shared" si="235"/>
        <v>-2.3561836699148575E-2</v>
      </c>
      <c r="U1147" s="21">
        <f t="shared" si="236"/>
        <v>-1.8844007724404199E-2</v>
      </c>
      <c r="V1147" s="21">
        <f t="shared" si="237"/>
        <v>-4.7178289747443758E-3</v>
      </c>
      <c r="Y1147" s="36"/>
      <c r="Z1147" s="36"/>
    </row>
    <row r="1148" spans="1:26" x14ac:dyDescent="0.25">
      <c r="A1148" s="12">
        <v>1965.12</v>
      </c>
      <c r="B1148" s="13">
        <v>91.73</v>
      </c>
      <c r="C1148" s="14">
        <v>2.72</v>
      </c>
      <c r="D1148" s="13">
        <v>5.19</v>
      </c>
      <c r="E1148" s="13">
        <v>31.8</v>
      </c>
      <c r="F1148" s="14">
        <f t="shared" si="241"/>
        <v>1965.9583333332471</v>
      </c>
      <c r="G1148" s="15">
        <v>4.62</v>
      </c>
      <c r="H1148" s="14">
        <f t="shared" si="238"/>
        <v>878.93493710691837</v>
      </c>
      <c r="I1148" s="14">
        <f t="shared" si="239"/>
        <v>26.062389937106925</v>
      </c>
      <c r="J1148" s="16">
        <f t="shared" si="242"/>
        <v>113619.85536436406</v>
      </c>
      <c r="K1148" s="14">
        <f t="shared" si="243"/>
        <v>49.729339622641518</v>
      </c>
      <c r="L1148" s="16">
        <f t="shared" si="240"/>
        <v>6428.5081144778096</v>
      </c>
      <c r="M1148" s="35">
        <f t="shared" si="232"/>
        <v>23.694111549106324</v>
      </c>
      <c r="N1148" s="17"/>
      <c r="O1148" s="18">
        <f t="shared" si="233"/>
        <v>27.525611912109827</v>
      </c>
      <c r="P1148" s="18"/>
      <c r="Q1148" s="37">
        <f t="shared" si="234"/>
        <v>1.3258172151926248E-2</v>
      </c>
      <c r="R1148" s="15">
        <f t="shared" si="244"/>
        <v>1.0046447183490235</v>
      </c>
      <c r="S1148" s="15">
        <f t="shared" si="245"/>
        <v>12.108880324998752</v>
      </c>
      <c r="T1148" s="21">
        <f t="shared" si="235"/>
        <v>-2.4560821420823831E-2</v>
      </c>
      <c r="U1148" s="21">
        <f t="shared" si="236"/>
        <v>-1.6933179534137865E-2</v>
      </c>
      <c r="V1148" s="21">
        <f t="shared" si="237"/>
        <v>-7.6276418866859652E-3</v>
      </c>
      <c r="Y1148" s="36"/>
      <c r="Z1148" s="36"/>
    </row>
    <row r="1149" spans="1:26" x14ac:dyDescent="0.25">
      <c r="A1149" s="12">
        <v>1966.01</v>
      </c>
      <c r="B1149" s="13">
        <v>93.32</v>
      </c>
      <c r="C1149" s="14">
        <v>2.74</v>
      </c>
      <c r="D1149" s="13">
        <v>5.24</v>
      </c>
      <c r="E1149" s="13">
        <v>31.8</v>
      </c>
      <c r="F1149" s="14">
        <f t="shared" si="241"/>
        <v>1966.0416666665803</v>
      </c>
      <c r="G1149" s="15">
        <v>4.6100000000000003</v>
      </c>
      <c r="H1149" s="14">
        <f t="shared" si="238"/>
        <v>894.16993710691827</v>
      </c>
      <c r="I1149" s="14">
        <f t="shared" si="239"/>
        <v>26.254025157232707</v>
      </c>
      <c r="J1149" s="16">
        <f t="shared" si="242"/>
        <v>115872.10403260274</v>
      </c>
      <c r="K1149" s="14">
        <f t="shared" si="243"/>
        <v>50.208427672955985</v>
      </c>
      <c r="L1149" s="16">
        <f t="shared" si="240"/>
        <v>6506.3204578958257</v>
      </c>
      <c r="M1149" s="35">
        <f t="shared" si="232"/>
        <v>24.058483388421742</v>
      </c>
      <c r="N1149" s="17"/>
      <c r="O1149" s="18">
        <f t="shared" si="233"/>
        <v>27.923438274605257</v>
      </c>
      <c r="P1149" s="18"/>
      <c r="Q1149" s="37">
        <f t="shared" si="234"/>
        <v>1.2718973089050019E-2</v>
      </c>
      <c r="R1149" s="15">
        <f t="shared" si="244"/>
        <v>0.98653380384444578</v>
      </c>
      <c r="S1149" s="15">
        <f t="shared" si="245"/>
        <v>12.165122663630404</v>
      </c>
      <c r="T1149" s="21">
        <f t="shared" si="235"/>
        <v>-1.7734160790136788E-2</v>
      </c>
      <c r="U1149" s="21">
        <f t="shared" si="236"/>
        <v>-1.5172325342341475E-2</v>
      </c>
      <c r="V1149" s="21">
        <f t="shared" si="237"/>
        <v>-2.5618354477953131E-3</v>
      </c>
      <c r="Y1149" s="36"/>
      <c r="Z1149" s="36"/>
    </row>
    <row r="1150" spans="1:26" x14ac:dyDescent="0.25">
      <c r="A1150" s="12">
        <v>1966.02</v>
      </c>
      <c r="B1150" s="13">
        <v>92.69</v>
      </c>
      <c r="C1150" s="14">
        <v>2.76</v>
      </c>
      <c r="D1150" s="13">
        <v>5.29</v>
      </c>
      <c r="E1150" s="13">
        <v>32</v>
      </c>
      <c r="F1150" s="14">
        <f t="shared" si="241"/>
        <v>1966.1249999999136</v>
      </c>
      <c r="G1150" s="15">
        <v>4.83</v>
      </c>
      <c r="H1150" s="14">
        <f t="shared" si="238"/>
        <v>882.58259375000011</v>
      </c>
      <c r="I1150" s="14">
        <f t="shared" si="239"/>
        <v>26.280375000000003</v>
      </c>
      <c r="J1150" s="16">
        <f t="shared" si="242"/>
        <v>114654.34185911395</v>
      </c>
      <c r="K1150" s="14">
        <f t="shared" si="243"/>
        <v>50.370718750000009</v>
      </c>
      <c r="L1150" s="16">
        <f t="shared" si="240"/>
        <v>6543.5480465499277</v>
      </c>
      <c r="M1150" s="35">
        <f t="shared" si="232"/>
        <v>23.700027145579405</v>
      </c>
      <c r="N1150" s="17"/>
      <c r="O1150" s="18">
        <f t="shared" si="233"/>
        <v>27.482994403460857</v>
      </c>
      <c r="P1150" s="18"/>
      <c r="Q1150" s="37">
        <f t="shared" si="234"/>
        <v>1.1785616374618862E-2</v>
      </c>
      <c r="R1150" s="15">
        <f t="shared" si="244"/>
        <v>1.000883883641557</v>
      </c>
      <c r="S1150" s="15">
        <f t="shared" si="245"/>
        <v>11.92629658098817</v>
      </c>
      <c r="T1150" s="21">
        <f t="shared" si="235"/>
        <v>-1.3016897705553254E-2</v>
      </c>
      <c r="U1150" s="21">
        <f t="shared" si="236"/>
        <v>-1.3276141473607006E-2</v>
      </c>
      <c r="V1150" s="21">
        <f t="shared" si="237"/>
        <v>2.5924376805375182E-4</v>
      </c>
      <c r="Y1150" s="36"/>
      <c r="Z1150" s="36"/>
    </row>
    <row r="1151" spans="1:26" x14ac:dyDescent="0.25">
      <c r="A1151" s="12">
        <v>1966.03</v>
      </c>
      <c r="B1151" s="13">
        <v>88.88</v>
      </c>
      <c r="C1151" s="14">
        <v>2.78</v>
      </c>
      <c r="D1151" s="13">
        <v>5.34</v>
      </c>
      <c r="E1151" s="13">
        <v>32.1</v>
      </c>
      <c r="F1151" s="14">
        <f t="shared" si="241"/>
        <v>1966.2083333332469</v>
      </c>
      <c r="G1151" s="15">
        <v>4.87</v>
      </c>
      <c r="H1151" s="14">
        <f t="shared" si="238"/>
        <v>843.66778816199383</v>
      </c>
      <c r="I1151" s="14">
        <f t="shared" si="239"/>
        <v>26.388348909657321</v>
      </c>
      <c r="J1151" s="16">
        <f t="shared" si="242"/>
        <v>109884.67698960124</v>
      </c>
      <c r="K1151" s="14">
        <f t="shared" si="243"/>
        <v>50.688411214953277</v>
      </c>
      <c r="L1151" s="16">
        <f t="shared" si="240"/>
        <v>6601.9821683671316</v>
      </c>
      <c r="M1151" s="35">
        <f t="shared" si="232"/>
        <v>22.611112582289994</v>
      </c>
      <c r="N1151" s="17"/>
      <c r="O1151" s="18">
        <f t="shared" si="233"/>
        <v>26.20030075974519</v>
      </c>
      <c r="P1151" s="18"/>
      <c r="Q1151" s="37">
        <f t="shared" si="234"/>
        <v>1.3735257908352588E-2</v>
      </c>
      <c r="R1151" s="15">
        <f t="shared" si="244"/>
        <v>1.013533726193486</v>
      </c>
      <c r="S1151" s="15">
        <f t="shared" si="245"/>
        <v>11.899651628102642</v>
      </c>
      <c r="T1151" s="21">
        <f t="shared" si="235"/>
        <v>-8.199088693369716E-3</v>
      </c>
      <c r="U1151" s="21">
        <f t="shared" si="236"/>
        <v>-1.2187341948056374E-2</v>
      </c>
      <c r="V1151" s="21">
        <f t="shared" si="237"/>
        <v>3.9882532546866578E-3</v>
      </c>
      <c r="Y1151" s="36"/>
      <c r="Z1151" s="36"/>
    </row>
    <row r="1152" spans="1:26" x14ac:dyDescent="0.25">
      <c r="A1152" s="12">
        <v>1966.04</v>
      </c>
      <c r="B1152" s="13">
        <v>91.6</v>
      </c>
      <c r="C1152" s="14">
        <v>2.7966700000000002</v>
      </c>
      <c r="D1152" s="13">
        <v>5.38</v>
      </c>
      <c r="E1152" s="13">
        <v>32.299999999999997</v>
      </c>
      <c r="F1152" s="14">
        <f t="shared" si="241"/>
        <v>1966.2916666665801</v>
      </c>
      <c r="G1152" s="15">
        <v>4.75</v>
      </c>
      <c r="H1152" s="14">
        <f t="shared" si="238"/>
        <v>864.10278637770921</v>
      </c>
      <c r="I1152" s="14">
        <f t="shared" si="239"/>
        <v>26.382208947368429</v>
      </c>
      <c r="J1152" s="16">
        <f t="shared" si="242"/>
        <v>112832.61051132518</v>
      </c>
      <c r="K1152" s="14">
        <f t="shared" si="243"/>
        <v>50.751888544891656</v>
      </c>
      <c r="L1152" s="16">
        <f t="shared" si="240"/>
        <v>6627.0681719533786</v>
      </c>
      <c r="M1152" s="35">
        <f t="shared" si="232"/>
        <v>23.113696462615827</v>
      </c>
      <c r="N1152" s="17"/>
      <c r="O1152" s="18">
        <f t="shared" si="233"/>
        <v>26.760408948311394</v>
      </c>
      <c r="P1152" s="18"/>
      <c r="Q1152" s="37">
        <f t="shared" si="234"/>
        <v>1.4226847363845711E-2</v>
      </c>
      <c r="R1152" s="15">
        <f t="shared" si="244"/>
        <v>1.0015927472648041</v>
      </c>
      <c r="S1152" s="15">
        <f t="shared" si="245"/>
        <v>11.986019008874047</v>
      </c>
      <c r="T1152" s="21">
        <f t="shared" si="235"/>
        <v>-1.0094733642359022E-2</v>
      </c>
      <c r="U1152" s="21">
        <f t="shared" si="236"/>
        <v>-1.1464986718927594E-2</v>
      </c>
      <c r="V1152" s="21">
        <f t="shared" si="237"/>
        <v>1.3702530765685728E-3</v>
      </c>
      <c r="Y1152" s="36"/>
      <c r="Z1152" s="36"/>
    </row>
    <row r="1153" spans="1:26" x14ac:dyDescent="0.25">
      <c r="A1153" s="12">
        <v>1966.05</v>
      </c>
      <c r="B1153" s="13">
        <v>86.78</v>
      </c>
      <c r="C1153" s="14">
        <v>2.8133300000000001</v>
      </c>
      <c r="D1153" s="13">
        <v>5.42</v>
      </c>
      <c r="E1153" s="13">
        <v>32.299999999999997</v>
      </c>
      <c r="F1153" s="14">
        <f t="shared" si="241"/>
        <v>1966.3749999999134</v>
      </c>
      <c r="G1153" s="15">
        <v>4.78</v>
      </c>
      <c r="H1153" s="14">
        <f t="shared" si="238"/>
        <v>818.63362229102188</v>
      </c>
      <c r="I1153" s="14">
        <f t="shared" si="239"/>
        <v>26.539370000000009</v>
      </c>
      <c r="J1153" s="16">
        <f t="shared" si="242"/>
        <v>107184.13632660428</v>
      </c>
      <c r="K1153" s="14">
        <f t="shared" si="243"/>
        <v>51.129226006191963</v>
      </c>
      <c r="L1153" s="16">
        <f t="shared" si="240"/>
        <v>6694.3768021455999</v>
      </c>
      <c r="M1153" s="35">
        <f t="shared" ref="M1153:M1216" si="246">H1153/AVERAGE(K1033:K1152)</f>
        <v>21.852177976763098</v>
      </c>
      <c r="N1153" s="17"/>
      <c r="O1153" s="18">
        <f t="shared" ref="O1153:O1216" si="247">J1153/AVERAGE(L1033:L1152)</f>
        <v>25.283601610272147</v>
      </c>
      <c r="P1153" s="18"/>
      <c r="Q1153" s="37">
        <f t="shared" ref="Q1153:Q1216" si="248">1/M1153-(G1153/100-(((E1153/E1033)^(1/10))-1))</f>
        <v>1.6046646835389027E-2</v>
      </c>
      <c r="R1153" s="15">
        <f t="shared" si="244"/>
        <v>1.0016210031287147</v>
      </c>
      <c r="S1153" s="15">
        <f t="shared" si="245"/>
        <v>12.005109707866321</v>
      </c>
      <c r="T1153" s="21">
        <f t="shared" si="235"/>
        <v>-6.0843084754333976E-3</v>
      </c>
      <c r="U1153" s="21">
        <f t="shared" si="236"/>
        <v>-1.4018900137595436E-2</v>
      </c>
      <c r="V1153" s="21">
        <f t="shared" si="237"/>
        <v>7.9345916621620383E-3</v>
      </c>
      <c r="Y1153" s="36"/>
      <c r="Z1153" s="36"/>
    </row>
    <row r="1154" spans="1:26" x14ac:dyDescent="0.25">
      <c r="A1154" s="12">
        <v>1966.06</v>
      </c>
      <c r="B1154" s="13">
        <v>86.06</v>
      </c>
      <c r="C1154" s="14">
        <v>2.83</v>
      </c>
      <c r="D1154" s="13">
        <v>5.46</v>
      </c>
      <c r="E1154" s="13">
        <v>32.4</v>
      </c>
      <c r="F1154" s="14">
        <f t="shared" si="241"/>
        <v>1966.4583333332466</v>
      </c>
      <c r="G1154" s="15">
        <v>4.8099999999999996</v>
      </c>
      <c r="H1154" s="14">
        <f t="shared" si="238"/>
        <v>809.33586419753101</v>
      </c>
      <c r="I1154" s="14">
        <f t="shared" si="239"/>
        <v>26.614228395061733</v>
      </c>
      <c r="J1154" s="16">
        <f t="shared" si="242"/>
        <v>106257.1604976323</v>
      </c>
      <c r="K1154" s="14">
        <f t="shared" si="243"/>
        <v>51.347592592592605</v>
      </c>
      <c r="L1154" s="16">
        <f t="shared" si="240"/>
        <v>6741.3908472818075</v>
      </c>
      <c r="M1154" s="35">
        <f t="shared" si="246"/>
        <v>21.555253383226248</v>
      </c>
      <c r="N1154" s="17"/>
      <c r="O1154" s="18">
        <f t="shared" si="247"/>
        <v>24.925488570872414</v>
      </c>
      <c r="P1154" s="18"/>
      <c r="Q1154" s="37">
        <f t="shared" si="248"/>
        <v>1.594046667277358E-2</v>
      </c>
      <c r="R1154" s="15">
        <f t="shared" si="244"/>
        <v>0.98763033601551209</v>
      </c>
      <c r="S1154" s="15">
        <f t="shared" si="245"/>
        <v>11.987457157805732</v>
      </c>
      <c r="T1154" s="21">
        <f t="shared" ref="T1154:T1217" si="249">(($J1274/$J1154)^(1/10)-1)</f>
        <v>-4.853584375537956E-3</v>
      </c>
      <c r="U1154" s="21">
        <f t="shared" ref="U1154:U1217" si="250">(($S1274/$S1154)^(1/10)-1)</f>
        <v>-1.3479928932099705E-2</v>
      </c>
      <c r="V1154" s="21">
        <f t="shared" ref="V1154:V1217" si="251">T1154-U1154</f>
        <v>8.6263445565617491E-3</v>
      </c>
      <c r="Y1154" s="36"/>
      <c r="Z1154" s="36"/>
    </row>
    <row r="1155" spans="1:26" x14ac:dyDescent="0.25">
      <c r="A1155" s="12">
        <v>1966.07</v>
      </c>
      <c r="B1155" s="13">
        <v>85.84</v>
      </c>
      <c r="C1155" s="14">
        <v>2.85</v>
      </c>
      <c r="D1155" s="13">
        <v>5.4766700000000004</v>
      </c>
      <c r="E1155" s="13">
        <v>32.5</v>
      </c>
      <c r="F1155" s="14">
        <f t="shared" si="241"/>
        <v>1966.5416666665799</v>
      </c>
      <c r="G1155" s="15">
        <v>5.0199999999999996</v>
      </c>
      <c r="H1155" s="14">
        <f t="shared" si="238"/>
        <v>804.78301538461551</v>
      </c>
      <c r="I1155" s="14">
        <f t="shared" si="239"/>
        <v>26.719846153846159</v>
      </c>
      <c r="J1155" s="16">
        <f t="shared" si="242"/>
        <v>105951.75592721078</v>
      </c>
      <c r="K1155" s="14">
        <f t="shared" si="243"/>
        <v>51.34588766153847</v>
      </c>
      <c r="L1155" s="16">
        <f t="shared" si="240"/>
        <v>6759.8183030507616</v>
      </c>
      <c r="M1155" s="35">
        <f t="shared" si="246"/>
        <v>21.381702007433415</v>
      </c>
      <c r="N1155" s="17"/>
      <c r="O1155" s="18">
        <f t="shared" si="247"/>
        <v>24.711793345102823</v>
      </c>
      <c r="P1155" s="18"/>
      <c r="Q1155" s="37">
        <f t="shared" si="248"/>
        <v>1.3785189143865235E-2</v>
      </c>
      <c r="R1155" s="15">
        <f t="shared" si="244"/>
        <v>0.98872696127512882</v>
      </c>
      <c r="S1155" s="15">
        <f t="shared" si="245"/>
        <v>11.80274810584066</v>
      </c>
      <c r="T1155" s="21">
        <f t="shared" si="249"/>
        <v>-2.4684475548129026E-3</v>
      </c>
      <c r="U1155" s="21">
        <f t="shared" si="250"/>
        <v>-1.1619750356131608E-2</v>
      </c>
      <c r="V1155" s="21">
        <f t="shared" si="251"/>
        <v>9.1513028013187059E-3</v>
      </c>
      <c r="Y1155" s="36"/>
      <c r="Z1155" s="36"/>
    </row>
    <row r="1156" spans="1:26" x14ac:dyDescent="0.25">
      <c r="A1156" s="12">
        <v>1966.08</v>
      </c>
      <c r="B1156" s="13">
        <v>80.650000000000006</v>
      </c>
      <c r="C1156" s="14">
        <v>2.87</v>
      </c>
      <c r="D1156" s="13">
        <v>5.4933300000000003</v>
      </c>
      <c r="E1156" s="13">
        <v>32.700000000000003</v>
      </c>
      <c r="F1156" s="14">
        <f t="shared" si="241"/>
        <v>1966.6249999999131</v>
      </c>
      <c r="G1156" s="15">
        <v>5.22</v>
      </c>
      <c r="H1156" s="14">
        <f t="shared" si="238"/>
        <v>751.50015290519889</v>
      </c>
      <c r="I1156" s="14">
        <f t="shared" si="239"/>
        <v>26.742782874617738</v>
      </c>
      <c r="J1156" s="16">
        <f t="shared" si="242"/>
        <v>99230.326253886597</v>
      </c>
      <c r="K1156" s="14">
        <f t="shared" si="243"/>
        <v>51.187084128440368</v>
      </c>
      <c r="L1156" s="16">
        <f t="shared" si="240"/>
        <v>6758.8955749567613</v>
      </c>
      <c r="M1156" s="35">
        <f t="shared" si="246"/>
        <v>19.913903864009811</v>
      </c>
      <c r="N1156" s="17"/>
      <c r="O1156" s="18">
        <f t="shared" si="247"/>
        <v>23.008866665632208</v>
      </c>
      <c r="P1156" s="18"/>
      <c r="Q1156" s="37">
        <f t="shared" si="248"/>
        <v>1.6228873124906548E-2</v>
      </c>
      <c r="R1156" s="15">
        <f t="shared" si="244"/>
        <v>1.0074469142354381</v>
      </c>
      <c r="S1156" s="15">
        <f t="shared" si="245"/>
        <v>11.598320986390446</v>
      </c>
      <c r="T1156" s="21">
        <f t="shared" si="249"/>
        <v>3.003215732589215E-3</v>
      </c>
      <c r="U1156" s="21">
        <f t="shared" si="250"/>
        <v>-9.3597095052878609E-3</v>
      </c>
      <c r="V1156" s="21">
        <f t="shared" si="251"/>
        <v>1.2362925237877076E-2</v>
      </c>
      <c r="Y1156" s="36"/>
      <c r="Z1156" s="36"/>
    </row>
    <row r="1157" spans="1:26" x14ac:dyDescent="0.25">
      <c r="A1157" s="12">
        <v>1966.09</v>
      </c>
      <c r="B1157" s="13">
        <v>77.81</v>
      </c>
      <c r="C1157" s="14">
        <v>2.89</v>
      </c>
      <c r="D1157" s="13">
        <v>5.51</v>
      </c>
      <c r="E1157" s="13">
        <v>32.700000000000003</v>
      </c>
      <c r="F1157" s="14">
        <f t="shared" si="241"/>
        <v>1966.7083333332464</v>
      </c>
      <c r="G1157" s="15">
        <v>5.18</v>
      </c>
      <c r="H1157" s="14">
        <f t="shared" si="238"/>
        <v>725.03691131498488</v>
      </c>
      <c r="I1157" s="14">
        <f t="shared" si="239"/>
        <v>26.929143730886853</v>
      </c>
      <c r="J1157" s="16">
        <f t="shared" si="242"/>
        <v>96032.357793606876</v>
      </c>
      <c r="K1157" s="14">
        <f t="shared" si="243"/>
        <v>51.342415902140672</v>
      </c>
      <c r="L1157" s="16">
        <f t="shared" si="240"/>
        <v>6800.3893001256101</v>
      </c>
      <c r="M1157" s="35">
        <f t="shared" si="246"/>
        <v>19.16167625061501</v>
      </c>
      <c r="N1157" s="17"/>
      <c r="O1157" s="18">
        <f t="shared" si="247"/>
        <v>22.136998500688101</v>
      </c>
      <c r="P1157" s="18"/>
      <c r="Q1157" s="37">
        <f t="shared" si="248"/>
        <v>1.8227981090812216E-2</v>
      </c>
      <c r="R1157" s="15">
        <f t="shared" si="244"/>
        <v>1.0175811091873184</v>
      </c>
      <c r="S1157" s="15">
        <f t="shared" si="245"/>
        <v>11.684692688051177</v>
      </c>
      <c r="T1157" s="21">
        <f t="shared" si="249"/>
        <v>8.3725961215934674E-3</v>
      </c>
      <c r="U1157" s="21">
        <f t="shared" si="250"/>
        <v>-8.5752295276819712E-3</v>
      </c>
      <c r="V1157" s="21">
        <f t="shared" si="251"/>
        <v>1.6947825649275439E-2</v>
      </c>
      <c r="Y1157" s="36"/>
      <c r="Z1157" s="36"/>
    </row>
    <row r="1158" spans="1:26" x14ac:dyDescent="0.25">
      <c r="A1158" s="12">
        <v>1966.1</v>
      </c>
      <c r="B1158" s="13">
        <v>77.13</v>
      </c>
      <c r="C1158" s="14">
        <v>2.8833299999999999</v>
      </c>
      <c r="D1158" s="13">
        <v>5.5233299999999996</v>
      </c>
      <c r="E1158" s="13">
        <v>32.9</v>
      </c>
      <c r="F1158" s="14">
        <f t="shared" si="241"/>
        <v>1966.7916666665797</v>
      </c>
      <c r="G1158" s="15">
        <v>5.01</v>
      </c>
      <c r="H1158" s="14">
        <f t="shared" si="238"/>
        <v>714.33164133738615</v>
      </c>
      <c r="I1158" s="14">
        <f t="shared" si="239"/>
        <v>26.70366720364742</v>
      </c>
      <c r="J1158" s="16">
        <f t="shared" si="242"/>
        <v>94909.172255810685</v>
      </c>
      <c r="K1158" s="14">
        <f t="shared" si="243"/>
        <v>51.153758389057757</v>
      </c>
      <c r="L1158" s="16">
        <f t="shared" si="240"/>
        <v>6796.5082120535053</v>
      </c>
      <c r="M1158" s="35">
        <f t="shared" si="246"/>
        <v>18.825409371315676</v>
      </c>
      <c r="N1158" s="17"/>
      <c r="O1158" s="18">
        <f t="shared" si="247"/>
        <v>21.746931566579892</v>
      </c>
      <c r="P1158" s="18"/>
      <c r="Q1158" s="37">
        <f t="shared" si="248"/>
        <v>2.1110043424481043E-2</v>
      </c>
      <c r="R1158" s="15">
        <f t="shared" si="244"/>
        <v>0.99255097662632741</v>
      </c>
      <c r="S1158" s="15">
        <f t="shared" si="245"/>
        <v>11.8178421658011</v>
      </c>
      <c r="T1158" s="21">
        <f t="shared" si="249"/>
        <v>5.8597346247946103E-3</v>
      </c>
      <c r="U1158" s="21">
        <f t="shared" si="250"/>
        <v>-8.3533751848543503E-3</v>
      </c>
      <c r="V1158" s="21">
        <f t="shared" si="251"/>
        <v>1.4213109809648961E-2</v>
      </c>
      <c r="Y1158" s="36"/>
      <c r="Z1158" s="36"/>
    </row>
    <row r="1159" spans="1:26" x14ac:dyDescent="0.25">
      <c r="A1159" s="12">
        <v>1966.11</v>
      </c>
      <c r="B1159" s="13">
        <v>80.989999999999995</v>
      </c>
      <c r="C1159" s="14">
        <v>2.8766699999999998</v>
      </c>
      <c r="D1159" s="13">
        <v>5.53667</v>
      </c>
      <c r="E1159" s="13">
        <v>32.9</v>
      </c>
      <c r="F1159" s="14">
        <f t="shared" si="241"/>
        <v>1966.8749999999129</v>
      </c>
      <c r="G1159" s="15">
        <v>5.16</v>
      </c>
      <c r="H1159" s="14">
        <f t="shared" si="238"/>
        <v>750.08063829787238</v>
      </c>
      <c r="I1159" s="14">
        <f t="shared" si="239"/>
        <v>26.641986291793316</v>
      </c>
      <c r="J1159" s="16">
        <f t="shared" si="242"/>
        <v>99953.918385118624</v>
      </c>
      <c r="K1159" s="14">
        <f t="shared" si="243"/>
        <v>51.277305440729492</v>
      </c>
      <c r="L1159" s="16">
        <f t="shared" si="240"/>
        <v>6833.0887925093812</v>
      </c>
      <c r="M1159" s="35">
        <f t="shared" si="246"/>
        <v>19.711251211928964</v>
      </c>
      <c r="N1159" s="17"/>
      <c r="O1159" s="18">
        <f t="shared" si="247"/>
        <v>22.765719180291434</v>
      </c>
      <c r="P1159" s="18"/>
      <c r="Q1159" s="37">
        <f t="shared" si="248"/>
        <v>1.7222795263778019E-2</v>
      </c>
      <c r="R1159" s="15">
        <f t="shared" si="244"/>
        <v>1.0294635264998171</v>
      </c>
      <c r="S1159" s="15">
        <f t="shared" si="245"/>
        <v>11.729810783281673</v>
      </c>
      <c r="T1159" s="21">
        <f t="shared" si="249"/>
        <v>1.2934079183080094E-4</v>
      </c>
      <c r="U1159" s="21">
        <f t="shared" si="250"/>
        <v>-6.3407983623332553E-3</v>
      </c>
      <c r="V1159" s="21">
        <f t="shared" si="251"/>
        <v>6.4701391541640563E-3</v>
      </c>
      <c r="Y1159" s="36"/>
      <c r="Z1159" s="36"/>
    </row>
    <row r="1160" spans="1:26" x14ac:dyDescent="0.25">
      <c r="A1160" s="12">
        <v>1966.12</v>
      </c>
      <c r="B1160" s="13">
        <v>81.33</v>
      </c>
      <c r="C1160" s="14">
        <v>2.87</v>
      </c>
      <c r="D1160" s="13">
        <v>5.55</v>
      </c>
      <c r="E1160" s="13">
        <v>32.9</v>
      </c>
      <c r="F1160" s="14">
        <f t="shared" si="241"/>
        <v>1966.9583333332462</v>
      </c>
      <c r="G1160" s="15">
        <v>4.84</v>
      </c>
      <c r="H1160" s="14">
        <f t="shared" si="238"/>
        <v>753.22951367781172</v>
      </c>
      <c r="I1160" s="14">
        <f t="shared" si="239"/>
        <v>26.580212765957452</v>
      </c>
      <c r="J1160" s="16">
        <f t="shared" si="242"/>
        <v>100668.69771258353</v>
      </c>
      <c r="K1160" s="14">
        <f t="shared" si="243"/>
        <v>51.400759878419464</v>
      </c>
      <c r="L1160" s="16">
        <f t="shared" si="240"/>
        <v>6869.6824333559389</v>
      </c>
      <c r="M1160" s="35">
        <f t="shared" si="246"/>
        <v>19.736473752791969</v>
      </c>
      <c r="N1160" s="17"/>
      <c r="O1160" s="18">
        <f t="shared" si="247"/>
        <v>22.790219081135159</v>
      </c>
      <c r="P1160" s="18"/>
      <c r="Q1160" s="37">
        <f t="shared" si="248"/>
        <v>1.9988484803566055E-2</v>
      </c>
      <c r="R1160" s="15">
        <f t="shared" si="244"/>
        <v>1.0247245931872906</v>
      </c>
      <c r="S1160" s="15">
        <f t="shared" si="245"/>
        <v>12.075412374132732</v>
      </c>
      <c r="T1160" s="21">
        <f t="shared" si="249"/>
        <v>2.7983091447607578E-3</v>
      </c>
      <c r="U1160" s="21">
        <f t="shared" si="250"/>
        <v>-6.0330276215824208E-3</v>
      </c>
      <c r="V1160" s="21">
        <f t="shared" si="251"/>
        <v>8.8313367663431785E-3</v>
      </c>
      <c r="Y1160" s="36"/>
      <c r="Z1160" s="36"/>
    </row>
    <row r="1161" spans="1:26" x14ac:dyDescent="0.25">
      <c r="A1161" s="12">
        <v>1967.01</v>
      </c>
      <c r="B1161" s="13">
        <v>84.45</v>
      </c>
      <c r="C1161" s="14">
        <v>2.88</v>
      </c>
      <c r="D1161" s="13">
        <v>5.5166700000000004</v>
      </c>
      <c r="E1161" s="13">
        <v>32.9</v>
      </c>
      <c r="F1161" s="14">
        <f t="shared" si="241"/>
        <v>1967.0416666665794</v>
      </c>
      <c r="G1161" s="15">
        <v>4.58</v>
      </c>
      <c r="H1161" s="14">
        <f t="shared" si="238"/>
        <v>782.12507598784214</v>
      </c>
      <c r="I1161" s="14">
        <f t="shared" si="239"/>
        <v>26.672826747720368</v>
      </c>
      <c r="J1161" s="16">
        <f t="shared" si="242"/>
        <v>104827.64059115578</v>
      </c>
      <c r="K1161" s="14">
        <f t="shared" si="243"/>
        <v>51.092077477203667</v>
      </c>
      <c r="L1161" s="16">
        <f t="shared" si="240"/>
        <v>6847.8330375371397</v>
      </c>
      <c r="M1161" s="35">
        <f t="shared" si="246"/>
        <v>20.432242125384281</v>
      </c>
      <c r="N1161" s="17"/>
      <c r="O1161" s="18">
        <f t="shared" si="247"/>
        <v>23.586985839267911</v>
      </c>
      <c r="P1161" s="18"/>
      <c r="Q1161" s="37">
        <f t="shared" si="248"/>
        <v>2.0863127305986433E-2</v>
      </c>
      <c r="R1161" s="15">
        <f t="shared" si="244"/>
        <v>0.99984673348798547</v>
      </c>
      <c r="S1161" s="15">
        <f t="shared" si="245"/>
        <v>12.373972032651938</v>
      </c>
      <c r="T1161" s="21">
        <f t="shared" si="249"/>
        <v>-2.3003099633072122E-3</v>
      </c>
      <c r="U1161" s="21">
        <f t="shared" si="250"/>
        <v>-1.0797432825817355E-2</v>
      </c>
      <c r="V1161" s="21">
        <f t="shared" si="251"/>
        <v>8.4971228625101425E-3</v>
      </c>
      <c r="Y1161" s="36"/>
      <c r="Z1161" s="36"/>
    </row>
    <row r="1162" spans="1:26" x14ac:dyDescent="0.25">
      <c r="A1162" s="12">
        <v>1967.02</v>
      </c>
      <c r="B1162" s="13">
        <v>87.36</v>
      </c>
      <c r="C1162" s="14">
        <v>2.89</v>
      </c>
      <c r="D1162" s="13">
        <v>5.4833299999999996</v>
      </c>
      <c r="E1162" s="13">
        <v>32.9</v>
      </c>
      <c r="F1162" s="14">
        <f t="shared" si="241"/>
        <v>1967.1249999999127</v>
      </c>
      <c r="G1162" s="15">
        <v>4.63</v>
      </c>
      <c r="H1162" s="14">
        <f t="shared" ref="H1162:H1225" si="252">B1162*$E$1839/E1162</f>
        <v>809.07574468085124</v>
      </c>
      <c r="I1162" s="14">
        <f t="shared" ref="I1162:I1225" si="253">C1162*$E$1839/E1162</f>
        <v>26.765440729483291</v>
      </c>
      <c r="J1162" s="16">
        <f t="shared" si="242"/>
        <v>108738.76461992192</v>
      </c>
      <c r="K1162" s="14">
        <f t="shared" si="243"/>
        <v>50.783302462006084</v>
      </c>
      <c r="L1162" s="16">
        <f t="shared" ref="L1162:L1225" si="254">K1162*(J1162/H1162)</f>
        <v>6825.212113133658</v>
      </c>
      <c r="M1162" s="35">
        <f t="shared" si="246"/>
        <v>21.074443163678442</v>
      </c>
      <c r="N1162" s="17"/>
      <c r="O1162" s="18">
        <f t="shared" si="247"/>
        <v>24.320019544824323</v>
      </c>
      <c r="P1162" s="18"/>
      <c r="Q1162" s="37">
        <f t="shared" si="248"/>
        <v>1.8503704565098977E-2</v>
      </c>
      <c r="R1162" s="15">
        <f t="shared" si="244"/>
        <v>1.0110339143296996</v>
      </c>
      <c r="S1162" s="15">
        <f t="shared" si="245"/>
        <v>12.372075517118729</v>
      </c>
      <c r="T1162" s="21">
        <f t="shared" si="249"/>
        <v>-9.3358805231843478E-3</v>
      </c>
      <c r="U1162" s="21">
        <f t="shared" si="250"/>
        <v>-1.2447113464996162E-2</v>
      </c>
      <c r="V1162" s="21">
        <f t="shared" si="251"/>
        <v>3.1112329418118145E-3</v>
      </c>
      <c r="Y1162" s="36"/>
      <c r="Z1162" s="36"/>
    </row>
    <row r="1163" spans="1:26" x14ac:dyDescent="0.25">
      <c r="A1163" s="12">
        <v>1967.03</v>
      </c>
      <c r="B1163" s="13">
        <v>89.42</v>
      </c>
      <c r="C1163" s="14">
        <v>2.9</v>
      </c>
      <c r="D1163" s="13">
        <v>5.45</v>
      </c>
      <c r="E1163" s="13">
        <v>33</v>
      </c>
      <c r="F1163" s="14">
        <f t="shared" ref="F1163:F1226" si="255">F1162+1/12</f>
        <v>1967.2083333332459</v>
      </c>
      <c r="G1163" s="15">
        <v>4.54</v>
      </c>
      <c r="H1163" s="14">
        <f t="shared" si="252"/>
        <v>825.64466666666681</v>
      </c>
      <c r="I1163" s="14">
        <f t="shared" si="253"/>
        <v>26.776666666666671</v>
      </c>
      <c r="J1163" s="16">
        <f t="shared" ref="J1163:J1226" si="256">J1162*((H1163+(I1163/12))/H1162)</f>
        <v>111265.50280534639</v>
      </c>
      <c r="K1163" s="14">
        <f t="shared" ref="K1163:K1226" si="257">D1163*$E$1839/E1163</f>
        <v>50.321666666666673</v>
      </c>
      <c r="L1163" s="16">
        <f t="shared" si="254"/>
        <v>6781.4469949579261</v>
      </c>
      <c r="M1163" s="35">
        <f t="shared" si="246"/>
        <v>21.443898602019104</v>
      </c>
      <c r="N1163" s="17"/>
      <c r="O1163" s="18">
        <f t="shared" si="247"/>
        <v>24.737345583070859</v>
      </c>
      <c r="P1163" s="18"/>
      <c r="Q1163" s="37">
        <f t="shared" si="248"/>
        <v>1.85283217665798E-2</v>
      </c>
      <c r="R1163" s="15">
        <f t="shared" ref="R1163:R1226" si="258">((G1163/G1164+G1163/1200+((1+G1164/1200)^(-119))*(1-G1163/G1164)))</f>
        <v>0.99980607830898216</v>
      </c>
      <c r="S1163" s="15">
        <f t="shared" ref="S1163:S1226" si="259">S1162*R1162*E1162/E1163</f>
        <v>12.470683126520477</v>
      </c>
      <c r="T1163" s="21">
        <f t="shared" si="249"/>
        <v>-1.2325121447545717E-2</v>
      </c>
      <c r="U1163" s="21">
        <f t="shared" si="250"/>
        <v>-1.3771681759980003E-2</v>
      </c>
      <c r="V1163" s="21">
        <f t="shared" si="251"/>
        <v>1.4465603124342863E-3</v>
      </c>
      <c r="Y1163" s="36"/>
      <c r="Z1163" s="36"/>
    </row>
    <row r="1164" spans="1:26" x14ac:dyDescent="0.25">
      <c r="A1164" s="12">
        <v>1967.04</v>
      </c>
      <c r="B1164" s="13">
        <v>90.96</v>
      </c>
      <c r="C1164" s="14">
        <v>2.9</v>
      </c>
      <c r="D1164" s="13">
        <v>5.41</v>
      </c>
      <c r="E1164" s="13">
        <v>33.1</v>
      </c>
      <c r="F1164" s="14">
        <f t="shared" si="255"/>
        <v>1967.2916666665792</v>
      </c>
      <c r="G1164" s="15">
        <v>4.59</v>
      </c>
      <c r="H1164" s="14">
        <f t="shared" si="252"/>
        <v>837.32664652567985</v>
      </c>
      <c r="I1164" s="14">
        <f t="shared" si="253"/>
        <v>26.695770392749246</v>
      </c>
      <c r="J1164" s="16">
        <f t="shared" si="256"/>
        <v>113139.58732564705</v>
      </c>
      <c r="K1164" s="14">
        <f t="shared" si="257"/>
        <v>49.801419939577045</v>
      </c>
      <c r="L1164" s="16">
        <f t="shared" si="254"/>
        <v>6729.1685073851204</v>
      </c>
      <c r="M1164" s="35">
        <f t="shared" si="246"/>
        <v>21.686025566746245</v>
      </c>
      <c r="N1164" s="17"/>
      <c r="O1164" s="18">
        <f t="shared" si="247"/>
        <v>25.007294802946525</v>
      </c>
      <c r="P1164" s="18"/>
      <c r="Q1164" s="37">
        <f t="shared" si="248"/>
        <v>1.7450185317673492E-2</v>
      </c>
      <c r="R1164" s="15">
        <f t="shared" si="258"/>
        <v>0.98338901038643711</v>
      </c>
      <c r="S1164" s="15">
        <f t="shared" si="259"/>
        <v>12.430596316872942</v>
      </c>
      <c r="T1164" s="21">
        <f t="shared" si="249"/>
        <v>-1.5975949325965022E-2</v>
      </c>
      <c r="U1164" s="21">
        <f t="shared" si="250"/>
        <v>-1.305060279982817E-2</v>
      </c>
      <c r="V1164" s="21">
        <f t="shared" si="251"/>
        <v>-2.9253465261368516E-3</v>
      </c>
      <c r="Y1164" s="36"/>
      <c r="Z1164" s="36"/>
    </row>
    <row r="1165" spans="1:26" x14ac:dyDescent="0.25">
      <c r="A1165" s="12">
        <v>1967.05</v>
      </c>
      <c r="B1165" s="13">
        <v>92.59</v>
      </c>
      <c r="C1165" s="14">
        <v>2.9</v>
      </c>
      <c r="D1165" s="13">
        <v>5.37</v>
      </c>
      <c r="E1165" s="13">
        <v>33.200000000000003</v>
      </c>
      <c r="F1165" s="14">
        <f t="shared" si="255"/>
        <v>1967.3749999999125</v>
      </c>
      <c r="G1165" s="15">
        <v>4.8499999999999996</v>
      </c>
      <c r="H1165" s="14">
        <f t="shared" si="252"/>
        <v>849.76424698795188</v>
      </c>
      <c r="I1165" s="14">
        <f t="shared" si="253"/>
        <v>26.615361445783133</v>
      </c>
      <c r="J1165" s="16">
        <f t="shared" si="256"/>
        <v>115119.84505984317</v>
      </c>
      <c r="K1165" s="14">
        <f t="shared" si="257"/>
        <v>49.284307228915665</v>
      </c>
      <c r="L1165" s="16">
        <f t="shared" si="254"/>
        <v>6676.6774810601337</v>
      </c>
      <c r="M1165" s="35">
        <f t="shared" si="246"/>
        <v>21.9484773896584</v>
      </c>
      <c r="N1165" s="17"/>
      <c r="O1165" s="18">
        <f t="shared" si="247"/>
        <v>25.300129034292659</v>
      </c>
      <c r="P1165" s="18"/>
      <c r="Q1165" s="37">
        <f t="shared" si="248"/>
        <v>1.4241698664414569E-2</v>
      </c>
      <c r="R1165" s="15">
        <f t="shared" si="258"/>
        <v>0.99078328788557335</v>
      </c>
      <c r="S1165" s="15">
        <f t="shared" si="259"/>
        <v>12.187292196675735</v>
      </c>
      <c r="T1165" s="21">
        <f t="shared" si="249"/>
        <v>-1.8103709951358127E-2</v>
      </c>
      <c r="U1165" s="21">
        <f t="shared" si="250"/>
        <v>-1.1605898470410048E-2</v>
      </c>
      <c r="V1165" s="21">
        <f t="shared" si="251"/>
        <v>-6.4978114809480791E-3</v>
      </c>
      <c r="Y1165" s="36"/>
      <c r="Z1165" s="36"/>
    </row>
    <row r="1166" spans="1:26" x14ac:dyDescent="0.25">
      <c r="A1166" s="12">
        <v>1967.06</v>
      </c>
      <c r="B1166" s="13">
        <v>91.43</v>
      </c>
      <c r="C1166" s="14">
        <v>2.9</v>
      </c>
      <c r="D1166" s="13">
        <v>5.33</v>
      </c>
      <c r="E1166" s="13">
        <v>33.299999999999997</v>
      </c>
      <c r="F1166" s="14">
        <f t="shared" si="255"/>
        <v>1967.4583333332457</v>
      </c>
      <c r="G1166" s="15">
        <v>5.0199999999999996</v>
      </c>
      <c r="H1166" s="14">
        <f t="shared" si="252"/>
        <v>836.59822822822844</v>
      </c>
      <c r="I1166" s="14">
        <f t="shared" si="253"/>
        <v>26.535435435435442</v>
      </c>
      <c r="J1166" s="16">
        <f t="shared" si="256"/>
        <v>113635.778026564</v>
      </c>
      <c r="K1166" s="14">
        <f t="shared" si="257"/>
        <v>48.770300300300306</v>
      </c>
      <c r="L1166" s="16">
        <f t="shared" si="254"/>
        <v>6624.507239216734</v>
      </c>
      <c r="M1166" s="35">
        <f t="shared" si="246"/>
        <v>21.552097609793485</v>
      </c>
      <c r="N1166" s="17"/>
      <c r="O1166" s="18">
        <f t="shared" si="247"/>
        <v>24.83520793471309</v>
      </c>
      <c r="P1166" s="18"/>
      <c r="Q1166" s="37">
        <f t="shared" si="248"/>
        <v>1.3322936774481063E-2</v>
      </c>
      <c r="R1166" s="15">
        <f t="shared" si="258"/>
        <v>0.99333424485123878</v>
      </c>
      <c r="S1166" s="15">
        <f t="shared" si="259"/>
        <v>12.038704275587987</v>
      </c>
      <c r="T1166" s="21">
        <f t="shared" si="249"/>
        <v>-1.6593517526992896E-2</v>
      </c>
      <c r="U1166" s="21">
        <f t="shared" si="250"/>
        <v>-9.1929769882308499E-3</v>
      </c>
      <c r="V1166" s="21">
        <f t="shared" si="251"/>
        <v>-7.400540538762046E-3</v>
      </c>
      <c r="Y1166" s="36"/>
      <c r="Z1166" s="36"/>
    </row>
    <row r="1167" spans="1:26" x14ac:dyDescent="0.25">
      <c r="A1167" s="12">
        <v>1967.07</v>
      </c>
      <c r="B1167" s="13">
        <v>93.01</v>
      </c>
      <c r="C1167" s="14">
        <v>2.9066700000000001</v>
      </c>
      <c r="D1167" s="13">
        <v>5.32</v>
      </c>
      <c r="E1167" s="13">
        <v>33.4</v>
      </c>
      <c r="F1167" s="14">
        <f t="shared" si="255"/>
        <v>1967.541666666579</v>
      </c>
      <c r="G1167" s="15">
        <v>5.16</v>
      </c>
      <c r="H1167" s="14">
        <f t="shared" si="252"/>
        <v>848.50739520958098</v>
      </c>
      <c r="I1167" s="14">
        <f t="shared" si="253"/>
        <v>26.51683679640719</v>
      </c>
      <c r="J1167" s="16">
        <f t="shared" si="256"/>
        <v>115553.55948539608</v>
      </c>
      <c r="K1167" s="14">
        <f t="shared" si="257"/>
        <v>48.533053892215584</v>
      </c>
      <c r="L1167" s="16">
        <f t="shared" si="254"/>
        <v>6609.449913582489</v>
      </c>
      <c r="M1167" s="35">
        <f t="shared" si="246"/>
        <v>21.804196245666365</v>
      </c>
      <c r="N1167" s="17"/>
      <c r="O1167" s="18">
        <f t="shared" si="247"/>
        <v>25.117400694974108</v>
      </c>
      <c r="P1167" s="18"/>
      <c r="Q1167" s="37">
        <f t="shared" si="248"/>
        <v>1.0970175118491618E-2</v>
      </c>
      <c r="R1167" s="15">
        <f t="shared" si="258"/>
        <v>0.99505147492736934</v>
      </c>
      <c r="S1167" s="15">
        <f t="shared" si="259"/>
        <v>11.922653456445104</v>
      </c>
      <c r="T1167" s="21">
        <f t="shared" si="249"/>
        <v>-1.7466825169580535E-2</v>
      </c>
      <c r="U1167" s="21">
        <f t="shared" si="250"/>
        <v>-8.4690950527326336E-3</v>
      </c>
      <c r="V1167" s="21">
        <f t="shared" si="251"/>
        <v>-8.9977301168479018E-3</v>
      </c>
      <c r="Y1167" s="36"/>
      <c r="Z1167" s="36"/>
    </row>
    <row r="1168" spans="1:26" x14ac:dyDescent="0.25">
      <c r="A1168" s="12">
        <v>1967.08</v>
      </c>
      <c r="B1168" s="13">
        <v>94.49</v>
      </c>
      <c r="C1168" s="14">
        <v>2.9133300000000002</v>
      </c>
      <c r="D1168" s="13">
        <v>5.31</v>
      </c>
      <c r="E1168" s="13">
        <v>33.5</v>
      </c>
      <c r="F1168" s="14">
        <f t="shared" si="255"/>
        <v>1967.6249999999122</v>
      </c>
      <c r="G1168" s="15">
        <v>5.28</v>
      </c>
      <c r="H1168" s="14">
        <f t="shared" si="252"/>
        <v>859.43591044776133</v>
      </c>
      <c r="I1168" s="14">
        <f t="shared" si="253"/>
        <v>26.498258238805978</v>
      </c>
      <c r="J1168" s="16">
        <f t="shared" si="256"/>
        <v>117342.57493676833</v>
      </c>
      <c r="K1168" s="14">
        <f t="shared" si="257"/>
        <v>48.297223880597016</v>
      </c>
      <c r="L1168" s="16">
        <f t="shared" si="254"/>
        <v>6594.2329655438652</v>
      </c>
      <c r="M1168" s="35">
        <f t="shared" si="246"/>
        <v>22.030627049126021</v>
      </c>
      <c r="N1168" s="17"/>
      <c r="O1168" s="18">
        <f t="shared" si="247"/>
        <v>25.369524753969287</v>
      </c>
      <c r="P1168" s="18"/>
      <c r="Q1168" s="37">
        <f t="shared" si="248"/>
        <v>9.6027920021897126E-3</v>
      </c>
      <c r="R1168" s="15">
        <f t="shared" si="258"/>
        <v>1.0028599810166616</v>
      </c>
      <c r="S1168" s="15">
        <f t="shared" si="259"/>
        <v>11.828240014624244</v>
      </c>
      <c r="T1168" s="21">
        <f t="shared" si="249"/>
        <v>-2.1350205562549629E-2</v>
      </c>
      <c r="U1168" s="21">
        <f t="shared" si="250"/>
        <v>-7.8862428294715903E-3</v>
      </c>
      <c r="V1168" s="21">
        <f t="shared" si="251"/>
        <v>-1.3463962733078039E-2</v>
      </c>
      <c r="Y1168" s="36"/>
      <c r="Z1168" s="36"/>
    </row>
    <row r="1169" spans="1:26" x14ac:dyDescent="0.25">
      <c r="A1169" s="12">
        <v>1967.09</v>
      </c>
      <c r="B1169" s="13">
        <v>95.81</v>
      </c>
      <c r="C1169" s="14">
        <v>2.92</v>
      </c>
      <c r="D1169" s="13">
        <v>5.3</v>
      </c>
      <c r="E1169" s="13">
        <v>33.6</v>
      </c>
      <c r="F1169" s="14">
        <f t="shared" si="255"/>
        <v>1967.7083333332455</v>
      </c>
      <c r="G1169" s="15">
        <v>5.3</v>
      </c>
      <c r="H1169" s="14">
        <f t="shared" si="252"/>
        <v>868.84842261904771</v>
      </c>
      <c r="I1169" s="14">
        <f t="shared" si="253"/>
        <v>26.479880952380956</v>
      </c>
      <c r="J1169" s="16">
        <f t="shared" si="256"/>
        <v>118928.99130919224</v>
      </c>
      <c r="K1169" s="14">
        <f t="shared" si="257"/>
        <v>48.062797619047622</v>
      </c>
      <c r="L1169" s="16">
        <f t="shared" si="254"/>
        <v>6578.8921191808668</v>
      </c>
      <c r="M1169" s="35">
        <f t="shared" si="246"/>
        <v>22.21914548866479</v>
      </c>
      <c r="N1169" s="17"/>
      <c r="O1169" s="18">
        <f t="shared" si="247"/>
        <v>25.577428710702129</v>
      </c>
      <c r="P1169" s="18"/>
      <c r="Q1169" s="37">
        <f t="shared" si="248"/>
        <v>9.3208473238869313E-3</v>
      </c>
      <c r="R1169" s="15">
        <f t="shared" si="258"/>
        <v>0.99066932403217856</v>
      </c>
      <c r="S1169" s="15">
        <f t="shared" si="259"/>
        <v>11.826764781060733</v>
      </c>
      <c r="T1169" s="21">
        <f t="shared" si="249"/>
        <v>-2.4132878792964996E-2</v>
      </c>
      <c r="U1169" s="21">
        <f t="shared" si="250"/>
        <v>-7.1723420467514343E-3</v>
      </c>
      <c r="V1169" s="21">
        <f t="shared" si="251"/>
        <v>-1.6960536746213561E-2</v>
      </c>
      <c r="Y1169" s="36"/>
      <c r="Z1169" s="36"/>
    </row>
    <row r="1170" spans="1:26" x14ac:dyDescent="0.25">
      <c r="A1170" s="12">
        <v>1967.1</v>
      </c>
      <c r="B1170" s="13">
        <v>95.66</v>
      </c>
      <c r="C1170" s="14">
        <v>2.92</v>
      </c>
      <c r="D1170" s="13">
        <v>5.31</v>
      </c>
      <c r="E1170" s="13">
        <v>33.700000000000003</v>
      </c>
      <c r="F1170" s="14">
        <f t="shared" si="255"/>
        <v>1967.7916666665787</v>
      </c>
      <c r="G1170" s="15">
        <v>5.48</v>
      </c>
      <c r="H1170" s="14">
        <f t="shared" si="252"/>
        <v>864.91400593471815</v>
      </c>
      <c r="I1170" s="14">
        <f t="shared" si="253"/>
        <v>26.401305637982198</v>
      </c>
      <c r="J1170" s="16">
        <f t="shared" si="256"/>
        <v>118691.59721195177</v>
      </c>
      <c r="K1170" s="14">
        <f t="shared" si="257"/>
        <v>48.01059347181009</v>
      </c>
      <c r="L1170" s="16">
        <f t="shared" si="254"/>
        <v>6588.4631109707707</v>
      </c>
      <c r="M1170" s="35">
        <f t="shared" si="246"/>
        <v>22.068199194183887</v>
      </c>
      <c r="N1170" s="17"/>
      <c r="O1170" s="18">
        <f t="shared" si="247"/>
        <v>25.39502305583051</v>
      </c>
      <c r="P1170" s="18"/>
      <c r="Q1170" s="37">
        <f t="shared" si="248"/>
        <v>8.1310570335601795E-3</v>
      </c>
      <c r="R1170" s="15">
        <f t="shared" si="258"/>
        <v>0.98419589994287426</v>
      </c>
      <c r="S1170" s="15">
        <f t="shared" si="259"/>
        <v>11.681646266775607</v>
      </c>
      <c r="T1170" s="21">
        <f t="shared" si="249"/>
        <v>-2.6416414101271268E-2</v>
      </c>
      <c r="U1170" s="21">
        <f t="shared" si="250"/>
        <v>-6.9106636236335728E-3</v>
      </c>
      <c r="V1170" s="21">
        <f t="shared" si="251"/>
        <v>-1.9505750477637696E-2</v>
      </c>
      <c r="Y1170" s="36"/>
      <c r="Z1170" s="36"/>
    </row>
    <row r="1171" spans="1:26" x14ac:dyDescent="0.25">
      <c r="A1171" s="12">
        <v>1967.11</v>
      </c>
      <c r="B1171" s="13">
        <v>92.66</v>
      </c>
      <c r="C1171" s="14">
        <v>2.92</v>
      </c>
      <c r="D1171" s="13">
        <v>5.32</v>
      </c>
      <c r="E1171" s="13">
        <v>33.799999999999997</v>
      </c>
      <c r="F1171" s="14">
        <f t="shared" si="255"/>
        <v>1967.874999999912</v>
      </c>
      <c r="G1171" s="15">
        <v>5.75</v>
      </c>
      <c r="H1171" s="14">
        <f t="shared" si="252"/>
        <v>835.31071005917181</v>
      </c>
      <c r="I1171" s="14">
        <f t="shared" si="253"/>
        <v>26.323195266272197</v>
      </c>
      <c r="J1171" s="16">
        <f t="shared" si="256"/>
        <v>114930.18208043504</v>
      </c>
      <c r="K1171" s="14">
        <f t="shared" si="257"/>
        <v>47.958698224852085</v>
      </c>
      <c r="L1171" s="16">
        <f t="shared" si="254"/>
        <v>6598.6247428007173</v>
      </c>
      <c r="M1171" s="35">
        <f t="shared" si="246"/>
        <v>21.263102968336288</v>
      </c>
      <c r="N1171" s="17"/>
      <c r="O1171" s="18">
        <f t="shared" si="247"/>
        <v>24.462965360562396</v>
      </c>
      <c r="P1171" s="18"/>
      <c r="Q1171" s="37">
        <f t="shared" si="248"/>
        <v>7.0893778261975557E-3</v>
      </c>
      <c r="R1171" s="15">
        <f t="shared" si="258"/>
        <v>1.0085725527060585</v>
      </c>
      <c r="S1171" s="15">
        <f t="shared" si="259"/>
        <v>11.463013483537786</v>
      </c>
      <c r="T1171" s="21">
        <f t="shared" si="249"/>
        <v>-2.279195981652804E-2</v>
      </c>
      <c r="U1171" s="21">
        <f t="shared" si="250"/>
        <v>-5.307967461709362E-3</v>
      </c>
      <c r="V1171" s="21">
        <f t="shared" si="251"/>
        <v>-1.7483992354818678E-2</v>
      </c>
      <c r="Y1171" s="36"/>
      <c r="Z1171" s="36"/>
    </row>
    <row r="1172" spans="1:26" x14ac:dyDescent="0.25">
      <c r="A1172" s="12">
        <v>1967.12</v>
      </c>
      <c r="B1172" s="13">
        <v>95.3</v>
      </c>
      <c r="C1172" s="14">
        <v>2.92</v>
      </c>
      <c r="D1172" s="13">
        <v>5.33</v>
      </c>
      <c r="E1172" s="13">
        <v>33.9</v>
      </c>
      <c r="F1172" s="14">
        <f t="shared" si="255"/>
        <v>1967.9583333332453</v>
      </c>
      <c r="G1172" s="15">
        <v>5.7</v>
      </c>
      <c r="H1172" s="14">
        <f t="shared" si="252"/>
        <v>856.57551622418896</v>
      </c>
      <c r="I1172" s="14">
        <f t="shared" si="253"/>
        <v>26.245545722713871</v>
      </c>
      <c r="J1172" s="16">
        <f t="shared" si="256"/>
        <v>118156.92767867153</v>
      </c>
      <c r="K1172" s="14">
        <f t="shared" si="257"/>
        <v>47.90710914454278</v>
      </c>
      <c r="L1172" s="16">
        <f t="shared" si="254"/>
        <v>6608.3570254702972</v>
      </c>
      <c r="M1172" s="35">
        <f t="shared" si="246"/>
        <v>21.751597808723638</v>
      </c>
      <c r="N1172" s="17"/>
      <c r="O1172" s="18">
        <f t="shared" si="247"/>
        <v>25.018284016206447</v>
      </c>
      <c r="P1172" s="18"/>
      <c r="Q1172" s="37">
        <f t="shared" si="248"/>
        <v>6.8338405886379031E-3</v>
      </c>
      <c r="R1172" s="15">
        <f t="shared" si="258"/>
        <v>1.0177042180566567</v>
      </c>
      <c r="S1172" s="15">
        <f t="shared" si="259"/>
        <v>11.527176697725478</v>
      </c>
      <c r="T1172" s="21">
        <f t="shared" si="249"/>
        <v>-2.5881512493090342E-2</v>
      </c>
      <c r="U1172" s="21">
        <f t="shared" si="250"/>
        <v>-6.3128452528026235E-3</v>
      </c>
      <c r="V1172" s="21">
        <f t="shared" si="251"/>
        <v>-1.9568667240287718E-2</v>
      </c>
      <c r="Y1172" s="36"/>
      <c r="Z1172" s="36"/>
    </row>
    <row r="1173" spans="1:26" x14ac:dyDescent="0.25">
      <c r="A1173" s="12">
        <v>1968.01</v>
      </c>
      <c r="B1173" s="13">
        <v>95.04</v>
      </c>
      <c r="C1173" s="14">
        <v>2.93</v>
      </c>
      <c r="D1173" s="13">
        <v>5.3666700000000001</v>
      </c>
      <c r="E1173" s="13">
        <v>34.1</v>
      </c>
      <c r="F1173" s="14">
        <f t="shared" si="255"/>
        <v>1968.0416666665785</v>
      </c>
      <c r="G1173" s="15">
        <v>5.53</v>
      </c>
      <c r="H1173" s="14">
        <f t="shared" si="252"/>
        <v>849.22838709677433</v>
      </c>
      <c r="I1173" s="14">
        <f t="shared" si="253"/>
        <v>26.18096774193549</v>
      </c>
      <c r="J1173" s="16">
        <f t="shared" si="256"/>
        <v>117444.4094779327</v>
      </c>
      <c r="K1173" s="14">
        <f t="shared" si="257"/>
        <v>47.953793225806457</v>
      </c>
      <c r="L1173" s="16">
        <f t="shared" si="254"/>
        <v>6631.7907093112062</v>
      </c>
      <c r="M1173" s="35">
        <f t="shared" si="246"/>
        <v>21.51153589633218</v>
      </c>
      <c r="N1173" s="17"/>
      <c r="O1173" s="18">
        <f t="shared" si="247"/>
        <v>24.736682989926905</v>
      </c>
      <c r="P1173" s="18"/>
      <c r="Q1173" s="37">
        <f t="shared" si="248"/>
        <v>8.9313505399880935E-3</v>
      </c>
      <c r="R1173" s="15">
        <f t="shared" si="258"/>
        <v>1.0023253980989233</v>
      </c>
      <c r="S1173" s="15">
        <f t="shared" si="259"/>
        <v>11.662451324993288</v>
      </c>
      <c r="T1173" s="21">
        <f t="shared" si="249"/>
        <v>-2.9267866978391788E-2</v>
      </c>
      <c r="U1173" s="21">
        <f t="shared" si="250"/>
        <v>-9.3120270743408673E-3</v>
      </c>
      <c r="V1173" s="21">
        <f t="shared" si="251"/>
        <v>-1.995583990405092E-2</v>
      </c>
      <c r="Y1173" s="36"/>
      <c r="Z1173" s="36"/>
    </row>
    <row r="1174" spans="1:26" x14ac:dyDescent="0.25">
      <c r="A1174" s="12">
        <v>1968.02</v>
      </c>
      <c r="B1174" s="13">
        <v>90.75</v>
      </c>
      <c r="C1174" s="14">
        <v>2.94</v>
      </c>
      <c r="D1174" s="13">
        <v>5.4033300000000004</v>
      </c>
      <c r="E1174" s="13">
        <v>34.200000000000003</v>
      </c>
      <c r="F1174" s="14">
        <f t="shared" si="255"/>
        <v>1968.1249999999118</v>
      </c>
      <c r="G1174" s="15">
        <v>5.56</v>
      </c>
      <c r="H1174" s="14">
        <f t="shared" si="252"/>
        <v>808.52412280701765</v>
      </c>
      <c r="I1174" s="14">
        <f t="shared" si="253"/>
        <v>26.193508771929825</v>
      </c>
      <c r="J1174" s="16">
        <f t="shared" si="256"/>
        <v>112117.06575352605</v>
      </c>
      <c r="K1174" s="14">
        <f t="shared" si="257"/>
        <v>48.140194473684218</v>
      </c>
      <c r="L1174" s="16">
        <f t="shared" si="254"/>
        <v>6675.5427536969692</v>
      </c>
      <c r="M1174" s="35">
        <f t="shared" si="246"/>
        <v>20.424992376214227</v>
      </c>
      <c r="N1174" s="17"/>
      <c r="O1174" s="18">
        <f t="shared" si="247"/>
        <v>23.486290074730878</v>
      </c>
      <c r="P1174" s="18"/>
      <c r="Q1174" s="37">
        <f t="shared" si="248"/>
        <v>1.140235753135415E-2</v>
      </c>
      <c r="R1174" s="15">
        <f t="shared" si="258"/>
        <v>0.99104669427467706</v>
      </c>
      <c r="S1174" s="15">
        <f t="shared" si="259"/>
        <v>11.655391134480777</v>
      </c>
      <c r="T1174" s="21">
        <f t="shared" si="249"/>
        <v>-2.6320637692261561E-2</v>
      </c>
      <c r="U1174" s="21">
        <f t="shared" si="250"/>
        <v>-9.7000904770658813E-3</v>
      </c>
      <c r="V1174" s="21">
        <f t="shared" si="251"/>
        <v>-1.662054721519568E-2</v>
      </c>
      <c r="Y1174" s="36"/>
      <c r="Z1174" s="36"/>
    </row>
    <row r="1175" spans="1:26" x14ac:dyDescent="0.25">
      <c r="A1175" s="12">
        <v>1968.03</v>
      </c>
      <c r="B1175" s="13">
        <v>89.09</v>
      </c>
      <c r="C1175" s="14">
        <v>2.95</v>
      </c>
      <c r="D1175" s="13">
        <v>5.44</v>
      </c>
      <c r="E1175" s="13">
        <v>34.299999999999997</v>
      </c>
      <c r="F1175" s="14">
        <f t="shared" si="255"/>
        <v>1968.208333333245</v>
      </c>
      <c r="G1175" s="15">
        <v>5.74</v>
      </c>
      <c r="H1175" s="14">
        <f t="shared" si="252"/>
        <v>791.42049562682234</v>
      </c>
      <c r="I1175" s="14">
        <f t="shared" si="253"/>
        <v>26.20597667638485</v>
      </c>
      <c r="J1175" s="16">
        <f t="shared" si="256"/>
        <v>110048.15565117213</v>
      </c>
      <c r="K1175" s="14">
        <f t="shared" si="257"/>
        <v>48.325597667638498</v>
      </c>
      <c r="L1175" s="16">
        <f t="shared" si="254"/>
        <v>6719.7437057175475</v>
      </c>
      <c r="M1175" s="35">
        <f t="shared" si="246"/>
        <v>19.934711308295697</v>
      </c>
      <c r="N1175" s="17"/>
      <c r="O1175" s="18">
        <f t="shared" si="247"/>
        <v>22.92379026063562</v>
      </c>
      <c r="P1175" s="18"/>
      <c r="Q1175" s="37">
        <f t="shared" si="248"/>
        <v>1.0394369323284233E-2</v>
      </c>
      <c r="R1175" s="15">
        <f t="shared" si="258"/>
        <v>1.0123656295663206</v>
      </c>
      <c r="S1175" s="15">
        <f t="shared" si="259"/>
        <v>11.517360362018948</v>
      </c>
      <c r="T1175" s="21">
        <f t="shared" si="249"/>
        <v>-2.5014894991435943E-2</v>
      </c>
      <c r="U1175" s="21">
        <f t="shared" si="250"/>
        <v>-8.7105434123138092E-3</v>
      </c>
      <c r="V1175" s="21">
        <f t="shared" si="251"/>
        <v>-1.6304351579122134E-2</v>
      </c>
      <c r="Y1175" s="36"/>
      <c r="Z1175" s="36"/>
    </row>
    <row r="1176" spans="1:26" x14ac:dyDescent="0.25">
      <c r="A1176" s="12">
        <v>1968.04</v>
      </c>
      <c r="B1176" s="13">
        <v>95.67</v>
      </c>
      <c r="C1176" s="14">
        <v>2.96333</v>
      </c>
      <c r="D1176" s="13">
        <v>5.4833299999999996</v>
      </c>
      <c r="E1176" s="13">
        <v>34.4</v>
      </c>
      <c r="F1176" s="14">
        <f t="shared" si="255"/>
        <v>1968.2916666665783</v>
      </c>
      <c r="G1176" s="15">
        <v>5.64</v>
      </c>
      <c r="H1176" s="14">
        <f t="shared" si="252"/>
        <v>847.40258720930251</v>
      </c>
      <c r="I1176" s="14">
        <f t="shared" si="253"/>
        <v>26.247867761627912</v>
      </c>
      <c r="J1176" s="16">
        <f t="shared" si="256"/>
        <v>118136.69612988285</v>
      </c>
      <c r="K1176" s="14">
        <f t="shared" si="257"/>
        <v>48.568914273255814</v>
      </c>
      <c r="L1176" s="16">
        <f t="shared" si="254"/>
        <v>6771.0096162837926</v>
      </c>
      <c r="M1176" s="35">
        <f t="shared" si="246"/>
        <v>21.277356015671742</v>
      </c>
      <c r="N1176" s="17"/>
      <c r="O1176" s="18">
        <f t="shared" si="247"/>
        <v>24.465807304987642</v>
      </c>
      <c r="P1176" s="18"/>
      <c r="Q1176" s="37">
        <f t="shared" si="248"/>
        <v>8.1724569389255985E-3</v>
      </c>
      <c r="R1176" s="15">
        <f t="shared" si="258"/>
        <v>0.98744069838917836</v>
      </c>
      <c r="S1176" s="15">
        <f t="shared" si="259"/>
        <v>11.625885065192623</v>
      </c>
      <c r="T1176" s="21">
        <f t="shared" si="249"/>
        <v>-2.808877773538998E-2</v>
      </c>
      <c r="U1176" s="21">
        <f t="shared" si="250"/>
        <v>-1.0493246848304993E-2</v>
      </c>
      <c r="V1176" s="21">
        <f t="shared" si="251"/>
        <v>-1.7595530887084987E-2</v>
      </c>
      <c r="Y1176" s="36"/>
      <c r="Z1176" s="36"/>
    </row>
    <row r="1177" spans="1:26" x14ac:dyDescent="0.25">
      <c r="A1177" s="12">
        <v>1968.05</v>
      </c>
      <c r="B1177" s="13">
        <v>97.87</v>
      </c>
      <c r="C1177" s="14">
        <v>2.9766699999999999</v>
      </c>
      <c r="D1177" s="13">
        <v>5.5266700000000002</v>
      </c>
      <c r="E1177" s="13">
        <v>34.5</v>
      </c>
      <c r="F1177" s="14">
        <f t="shared" si="255"/>
        <v>1968.3749999999116</v>
      </c>
      <c r="G1177" s="15">
        <v>5.87</v>
      </c>
      <c r="H1177" s="14">
        <f t="shared" si="252"/>
        <v>864.37649275362332</v>
      </c>
      <c r="I1177" s="14">
        <f t="shared" si="253"/>
        <v>26.289604318840585</v>
      </c>
      <c r="J1177" s="16">
        <f t="shared" si="256"/>
        <v>120808.45459746316</v>
      </c>
      <c r="K1177" s="14">
        <f t="shared" si="257"/>
        <v>48.810908666666677</v>
      </c>
      <c r="L1177" s="16">
        <f t="shared" si="254"/>
        <v>6821.9930700946325</v>
      </c>
      <c r="M1177" s="35">
        <f t="shared" si="246"/>
        <v>21.63022714277988</v>
      </c>
      <c r="N1177" s="17"/>
      <c r="O1177" s="18">
        <f t="shared" si="247"/>
        <v>24.869313748785782</v>
      </c>
      <c r="P1177" s="18"/>
      <c r="Q1177" s="37">
        <f t="shared" si="248"/>
        <v>5.4011560832052941E-3</v>
      </c>
      <c r="R1177" s="15">
        <f t="shared" si="258"/>
        <v>1.0162240888211822</v>
      </c>
      <c r="S1177" s="15">
        <f t="shared" si="259"/>
        <v>11.44659707666419</v>
      </c>
      <c r="T1177" s="21">
        <f t="shared" si="249"/>
        <v>-2.5957646492055675E-2</v>
      </c>
      <c r="U1177" s="21">
        <f t="shared" si="250"/>
        <v>-1.0541948226916231E-2</v>
      </c>
      <c r="V1177" s="21">
        <f t="shared" si="251"/>
        <v>-1.5415698265139444E-2</v>
      </c>
      <c r="Y1177" s="36"/>
      <c r="Z1177" s="36"/>
    </row>
    <row r="1178" spans="1:26" x14ac:dyDescent="0.25">
      <c r="A1178" s="12">
        <v>1968.06</v>
      </c>
      <c r="B1178" s="13">
        <v>100.5</v>
      </c>
      <c r="C1178" s="14">
        <v>2.99</v>
      </c>
      <c r="D1178" s="13">
        <v>5.57</v>
      </c>
      <c r="E1178" s="13">
        <v>34.700000000000003</v>
      </c>
      <c r="F1178" s="14">
        <f t="shared" si="255"/>
        <v>1968.4583333332448</v>
      </c>
      <c r="G1178" s="15">
        <v>5.72</v>
      </c>
      <c r="H1178" s="14">
        <f t="shared" si="252"/>
        <v>882.48847262247853</v>
      </c>
      <c r="I1178" s="14">
        <f t="shared" si="253"/>
        <v>26.255129682997122</v>
      </c>
      <c r="J1178" s="16">
        <f t="shared" si="256"/>
        <v>123645.64470509683</v>
      </c>
      <c r="K1178" s="14">
        <f t="shared" si="257"/>
        <v>48.910057636887615</v>
      </c>
      <c r="L1178" s="16">
        <f t="shared" si="254"/>
        <v>6852.7984179839723</v>
      </c>
      <c r="M1178" s="35">
        <f t="shared" si="246"/>
        <v>22.004623431346541</v>
      </c>
      <c r="N1178" s="17"/>
      <c r="O1178" s="18">
        <f t="shared" si="247"/>
        <v>25.296903018034897</v>
      </c>
      <c r="P1178" s="18"/>
      <c r="Q1178" s="37">
        <f t="shared" si="248"/>
        <v>6.7030870496969444E-3</v>
      </c>
      <c r="R1178" s="15">
        <f t="shared" si="258"/>
        <v>1.0215537495838729</v>
      </c>
      <c r="S1178" s="15">
        <f t="shared" si="259"/>
        <v>11.565262683273817</v>
      </c>
      <c r="T1178" s="21">
        <f t="shared" si="249"/>
        <v>-2.8609620524990942E-2</v>
      </c>
      <c r="U1178" s="21">
        <f t="shared" si="250"/>
        <v>-1.2668593559625685E-2</v>
      </c>
      <c r="V1178" s="21">
        <f t="shared" si="251"/>
        <v>-1.5941026965365257E-2</v>
      </c>
      <c r="Y1178" s="36"/>
      <c r="Z1178" s="36"/>
    </row>
    <row r="1179" spans="1:26" x14ac:dyDescent="0.25">
      <c r="A1179" s="12">
        <v>1968.07</v>
      </c>
      <c r="B1179" s="13">
        <v>100.3</v>
      </c>
      <c r="C1179" s="14">
        <v>3.0033300000000001</v>
      </c>
      <c r="D1179" s="13">
        <v>5.6</v>
      </c>
      <c r="E1179" s="13">
        <v>34.9</v>
      </c>
      <c r="F1179" s="14">
        <f t="shared" si="255"/>
        <v>1968.5416666665781</v>
      </c>
      <c r="G1179" s="15">
        <v>5.5</v>
      </c>
      <c r="H1179" s="14">
        <f t="shared" si="252"/>
        <v>875.68510028653304</v>
      </c>
      <c r="I1179" s="14">
        <f t="shared" si="253"/>
        <v>26.221050171919778</v>
      </c>
      <c r="J1179" s="16">
        <f t="shared" si="256"/>
        <v>122998.57585160359</v>
      </c>
      <c r="K1179" s="14">
        <f t="shared" si="257"/>
        <v>48.891690544412612</v>
      </c>
      <c r="L1179" s="16">
        <f t="shared" si="254"/>
        <v>6867.3182928113656</v>
      </c>
      <c r="M1179" s="35">
        <f t="shared" si="246"/>
        <v>21.753537415670948</v>
      </c>
      <c r="N1179" s="17"/>
      <c r="O1179" s="18">
        <f t="shared" si="247"/>
        <v>25.006714675274804</v>
      </c>
      <c r="P1179" s="18"/>
      <c r="Q1179" s="37">
        <f t="shared" si="248"/>
        <v>9.6611769330873093E-3</v>
      </c>
      <c r="R1179" s="15">
        <f t="shared" si="258"/>
        <v>1.0107099146729044</v>
      </c>
      <c r="S1179" s="15">
        <f t="shared" si="259"/>
        <v>11.746832373295765</v>
      </c>
      <c r="T1179" s="21">
        <f t="shared" si="249"/>
        <v>-2.889946510850061E-2</v>
      </c>
      <c r="U1179" s="21">
        <f t="shared" si="250"/>
        <v>-1.5443154806242365E-2</v>
      </c>
      <c r="V1179" s="21">
        <f t="shared" si="251"/>
        <v>-1.3456310302258245E-2</v>
      </c>
      <c r="Y1179" s="36"/>
      <c r="Z1179" s="36"/>
    </row>
    <row r="1180" spans="1:26" x14ac:dyDescent="0.25">
      <c r="A1180" s="12">
        <v>1968.08</v>
      </c>
      <c r="B1180" s="13">
        <v>98.11</v>
      </c>
      <c r="C1180" s="14">
        <v>3.01667</v>
      </c>
      <c r="D1180" s="13">
        <v>5.63</v>
      </c>
      <c r="E1180" s="13">
        <v>35</v>
      </c>
      <c r="F1180" s="14">
        <f t="shared" si="255"/>
        <v>1968.6249999999113</v>
      </c>
      <c r="G1180" s="15">
        <v>5.42</v>
      </c>
      <c r="H1180" s="14">
        <f t="shared" si="252"/>
        <v>854.11762857142878</v>
      </c>
      <c r="I1180" s="14">
        <f t="shared" si="253"/>
        <v>26.262267114285716</v>
      </c>
      <c r="J1180" s="16">
        <f t="shared" si="256"/>
        <v>120276.61200437509</v>
      </c>
      <c r="K1180" s="14">
        <f t="shared" si="257"/>
        <v>49.013171428571432</v>
      </c>
      <c r="L1180" s="16">
        <f t="shared" si="254"/>
        <v>6902.0214614680617</v>
      </c>
      <c r="M1180" s="35">
        <f t="shared" si="246"/>
        <v>21.13776679361786</v>
      </c>
      <c r="N1180" s="17"/>
      <c r="O1180" s="18">
        <f t="shared" si="247"/>
        <v>24.299558060393466</v>
      </c>
      <c r="P1180" s="18"/>
      <c r="Q1180" s="37">
        <f t="shared" si="248"/>
        <v>1.2443883796378653E-2</v>
      </c>
      <c r="R1180" s="15">
        <f t="shared" si="258"/>
        <v>1.0014589299656875</v>
      </c>
      <c r="S1180" s="15">
        <f t="shared" si="259"/>
        <v>11.838718117274414</v>
      </c>
      <c r="T1180" s="21">
        <f t="shared" si="249"/>
        <v>-2.0259953645671014E-2</v>
      </c>
      <c r="U1180" s="21">
        <f t="shared" si="250"/>
        <v>-1.4454547241377402E-2</v>
      </c>
      <c r="V1180" s="21">
        <f t="shared" si="251"/>
        <v>-5.8054064042936115E-3</v>
      </c>
      <c r="Y1180" s="36"/>
      <c r="Z1180" s="36"/>
    </row>
    <row r="1181" spans="1:26" x14ac:dyDescent="0.25">
      <c r="A1181" s="12">
        <v>1968.09</v>
      </c>
      <c r="B1181" s="13">
        <v>101.3</v>
      </c>
      <c r="C1181" s="14">
        <v>3.03</v>
      </c>
      <c r="D1181" s="13">
        <v>5.66</v>
      </c>
      <c r="E1181" s="13">
        <v>35.1</v>
      </c>
      <c r="F1181" s="14">
        <f t="shared" si="255"/>
        <v>1968.7083333332446</v>
      </c>
      <c r="G1181" s="15">
        <v>5.46</v>
      </c>
      <c r="H1181" s="14">
        <f t="shared" si="252"/>
        <v>879.37635327635337</v>
      </c>
      <c r="I1181" s="14">
        <f t="shared" si="253"/>
        <v>26.303162393162395</v>
      </c>
      <c r="J1181" s="16">
        <f t="shared" si="256"/>
        <v>124142.20575721607</v>
      </c>
      <c r="K1181" s="14">
        <f t="shared" si="257"/>
        <v>49.133960113960121</v>
      </c>
      <c r="L1181" s="16">
        <f t="shared" si="254"/>
        <v>6936.2772417161195</v>
      </c>
      <c r="M1181" s="35">
        <f t="shared" si="246"/>
        <v>21.680275633292926</v>
      </c>
      <c r="N1181" s="17"/>
      <c r="O1181" s="18">
        <f t="shared" si="247"/>
        <v>24.922460342186483</v>
      </c>
      <c r="P1181" s="18"/>
      <c r="Q1181" s="37">
        <f t="shared" si="248"/>
        <v>1.1150936161089038E-2</v>
      </c>
      <c r="R1181" s="15">
        <f t="shared" si="258"/>
        <v>0.99542652120307873</v>
      </c>
      <c r="S1181" s="15">
        <f t="shared" si="259"/>
        <v>11.822212228666272</v>
      </c>
      <c r="T1181" s="21">
        <f t="shared" si="249"/>
        <v>-2.3698916981740425E-2</v>
      </c>
      <c r="U1181" s="21">
        <f t="shared" si="250"/>
        <v>-1.4438237545495558E-2</v>
      </c>
      <c r="V1181" s="21">
        <f t="shared" si="251"/>
        <v>-9.2606794362448674E-3</v>
      </c>
      <c r="Y1181" s="36"/>
      <c r="Z1181" s="36"/>
    </row>
    <row r="1182" spans="1:26" x14ac:dyDescent="0.25">
      <c r="A1182" s="12">
        <v>1968.1</v>
      </c>
      <c r="B1182" s="13">
        <v>103.8</v>
      </c>
      <c r="C1182" s="14">
        <v>3.0433300000000001</v>
      </c>
      <c r="D1182" s="13">
        <v>5.6933299999999996</v>
      </c>
      <c r="E1182" s="13">
        <v>35.299999999999997</v>
      </c>
      <c r="F1182" s="14">
        <f t="shared" si="255"/>
        <v>1968.7916666665778</v>
      </c>
      <c r="G1182" s="15">
        <v>5.58</v>
      </c>
      <c r="H1182" s="14">
        <f t="shared" si="252"/>
        <v>895.97337110481601</v>
      </c>
      <c r="I1182" s="14">
        <f t="shared" si="253"/>
        <v>26.269196912181311</v>
      </c>
      <c r="J1182" s="16">
        <f t="shared" si="256"/>
        <v>126794.25577448933</v>
      </c>
      <c r="K1182" s="14">
        <f t="shared" si="257"/>
        <v>49.143276232294625</v>
      </c>
      <c r="L1182" s="16">
        <f t="shared" si="254"/>
        <v>6954.5427767685287</v>
      </c>
      <c r="M1182" s="35">
        <f t="shared" si="246"/>
        <v>22.004606927956878</v>
      </c>
      <c r="N1182" s="17"/>
      <c r="O1182" s="18">
        <f t="shared" si="247"/>
        <v>25.293645118119219</v>
      </c>
      <c r="P1182" s="18"/>
      <c r="Q1182" s="37">
        <f t="shared" si="248"/>
        <v>9.8505894892879572E-3</v>
      </c>
      <c r="R1182" s="15">
        <f t="shared" si="258"/>
        <v>0.99557587350545962</v>
      </c>
      <c r="S1182" s="15">
        <f t="shared" si="259"/>
        <v>11.70146855719185</v>
      </c>
      <c r="T1182" s="21">
        <f t="shared" si="249"/>
        <v>-2.9367712362797227E-2</v>
      </c>
      <c r="U1182" s="21">
        <f t="shared" si="250"/>
        <v>-1.5063763787013462E-2</v>
      </c>
      <c r="V1182" s="21">
        <f t="shared" si="251"/>
        <v>-1.4303948575783765E-2</v>
      </c>
      <c r="Y1182" s="36"/>
      <c r="Z1182" s="36"/>
    </row>
    <row r="1183" spans="1:26" x14ac:dyDescent="0.25">
      <c r="A1183" s="12">
        <v>1968.11</v>
      </c>
      <c r="B1183" s="13">
        <v>105.4</v>
      </c>
      <c r="C1183" s="14">
        <v>3.05667</v>
      </c>
      <c r="D1183" s="13">
        <v>5.7266700000000004</v>
      </c>
      <c r="E1183" s="13">
        <v>35.4</v>
      </c>
      <c r="F1183" s="14">
        <f t="shared" si="255"/>
        <v>1968.8749999999111</v>
      </c>
      <c r="G1183" s="15">
        <v>5.7</v>
      </c>
      <c r="H1183" s="14">
        <f t="shared" si="252"/>
        <v>907.21412429378563</v>
      </c>
      <c r="I1183" s="14">
        <f t="shared" si="253"/>
        <v>26.309812118644071</v>
      </c>
      <c r="J1183" s="16">
        <f t="shared" si="256"/>
        <v>128695.26914214746</v>
      </c>
      <c r="K1183" s="14">
        <f t="shared" si="257"/>
        <v>49.291422288135607</v>
      </c>
      <c r="L1183" s="16">
        <f t="shared" si="254"/>
        <v>6992.3656256002041</v>
      </c>
      <c r="M1183" s="35">
        <f t="shared" si="246"/>
        <v>22.195529227158154</v>
      </c>
      <c r="N1183" s="17"/>
      <c r="O1183" s="18">
        <f t="shared" si="247"/>
        <v>25.511036361496647</v>
      </c>
      <c r="P1183" s="18"/>
      <c r="Q1183" s="37">
        <f t="shared" si="248"/>
        <v>8.1958793247940628E-3</v>
      </c>
      <c r="R1183" s="15">
        <f t="shared" si="258"/>
        <v>0.98016407937857886</v>
      </c>
      <c r="S1183" s="15">
        <f t="shared" si="259"/>
        <v>11.61679102368192</v>
      </c>
      <c r="T1183" s="21">
        <f t="shared" si="249"/>
        <v>-3.6643228172882791E-2</v>
      </c>
      <c r="U1183" s="21">
        <f t="shared" si="250"/>
        <v>-1.5184124813503619E-2</v>
      </c>
      <c r="V1183" s="21">
        <f t="shared" si="251"/>
        <v>-2.1459103359379172E-2</v>
      </c>
      <c r="Y1183" s="36"/>
      <c r="Z1183" s="36"/>
    </row>
    <row r="1184" spans="1:26" x14ac:dyDescent="0.25">
      <c r="A1184" s="12">
        <v>1968.12</v>
      </c>
      <c r="B1184" s="13">
        <v>106.5</v>
      </c>
      <c r="C1184" s="14">
        <v>3.07</v>
      </c>
      <c r="D1184" s="13">
        <v>5.76</v>
      </c>
      <c r="E1184" s="13">
        <v>35.5</v>
      </c>
      <c r="F1184" s="14">
        <f t="shared" si="255"/>
        <v>1968.9583333332444</v>
      </c>
      <c r="G1184" s="15">
        <v>6.03</v>
      </c>
      <c r="H1184" s="14">
        <f t="shared" si="252"/>
        <v>914.10000000000014</v>
      </c>
      <c r="I1184" s="14">
        <f t="shared" si="253"/>
        <v>26.350112676056341</v>
      </c>
      <c r="J1184" s="16">
        <f t="shared" si="256"/>
        <v>129983.58043076565</v>
      </c>
      <c r="K1184" s="14">
        <f t="shared" si="257"/>
        <v>49.438647887323945</v>
      </c>
      <c r="L1184" s="16">
        <f t="shared" si="254"/>
        <v>7030.0978711850712</v>
      </c>
      <c r="M1184" s="35">
        <f t="shared" si="246"/>
        <v>22.277872995434883</v>
      </c>
      <c r="N1184" s="17"/>
      <c r="O1184" s="18">
        <f t="shared" si="247"/>
        <v>25.603481925014655</v>
      </c>
      <c r="P1184" s="18"/>
      <c r="Q1184" s="37">
        <f t="shared" si="248"/>
        <v>5.3697008905874144E-3</v>
      </c>
      <c r="R1184" s="15">
        <f t="shared" si="258"/>
        <v>1.0042803063246961</v>
      </c>
      <c r="S1184" s="15">
        <f t="shared" si="259"/>
        <v>11.354287021936413</v>
      </c>
      <c r="T1184" s="21">
        <f t="shared" si="249"/>
        <v>-3.6194372497889482E-2</v>
      </c>
      <c r="U1184" s="21">
        <f t="shared" si="250"/>
        <v>-1.3936881814938795E-2</v>
      </c>
      <c r="V1184" s="21">
        <f t="shared" si="251"/>
        <v>-2.2257490682950687E-2</v>
      </c>
      <c r="Y1184" s="36"/>
      <c r="Z1184" s="36"/>
    </row>
    <row r="1185" spans="1:26" x14ac:dyDescent="0.25">
      <c r="A1185" s="12">
        <v>1969.01</v>
      </c>
      <c r="B1185" s="13">
        <v>102</v>
      </c>
      <c r="C1185" s="14">
        <v>3.08</v>
      </c>
      <c r="D1185" s="13">
        <v>5.78</v>
      </c>
      <c r="E1185" s="13">
        <v>35.6</v>
      </c>
      <c r="F1185" s="14">
        <f t="shared" si="255"/>
        <v>1969.0416666665776</v>
      </c>
      <c r="G1185" s="15">
        <v>6.04</v>
      </c>
      <c r="H1185" s="14">
        <f t="shared" si="252"/>
        <v>873.01685393258435</v>
      </c>
      <c r="I1185" s="14">
        <f t="shared" si="253"/>
        <v>26.36168539325843</v>
      </c>
      <c r="J1185" s="16">
        <f t="shared" si="256"/>
        <v>124454.0042719912</v>
      </c>
      <c r="K1185" s="14">
        <f t="shared" si="257"/>
        <v>49.470955056179783</v>
      </c>
      <c r="L1185" s="16">
        <f t="shared" si="254"/>
        <v>7052.3935754128352</v>
      </c>
      <c r="M1185" s="35">
        <f t="shared" si="246"/>
        <v>21.194968072847153</v>
      </c>
      <c r="N1185" s="17"/>
      <c r="O1185" s="18">
        <f t="shared" si="247"/>
        <v>24.359671474340754</v>
      </c>
      <c r="P1185" s="18"/>
      <c r="Q1185" s="37">
        <f t="shared" si="248"/>
        <v>7.4976621748610237E-3</v>
      </c>
      <c r="R1185" s="15">
        <f t="shared" si="258"/>
        <v>0.99393774788232392</v>
      </c>
      <c r="S1185" s="15">
        <f t="shared" si="259"/>
        <v>11.370856267453741</v>
      </c>
      <c r="T1185" s="21">
        <f t="shared" si="249"/>
        <v>-2.8872101644775272E-2</v>
      </c>
      <c r="U1185" s="21">
        <f t="shared" si="250"/>
        <v>-1.4788467462165222E-2</v>
      </c>
      <c r="V1185" s="21">
        <f t="shared" si="251"/>
        <v>-1.408363418261005E-2</v>
      </c>
      <c r="Y1185" s="36"/>
      <c r="Z1185" s="36"/>
    </row>
    <row r="1186" spans="1:26" x14ac:dyDescent="0.25">
      <c r="A1186" s="12">
        <v>1969.02</v>
      </c>
      <c r="B1186" s="13">
        <v>101.5</v>
      </c>
      <c r="C1186" s="14">
        <v>3.09</v>
      </c>
      <c r="D1186" s="13">
        <v>5.8</v>
      </c>
      <c r="E1186" s="13">
        <v>35.799999999999997</v>
      </c>
      <c r="F1186" s="14">
        <f t="shared" si="255"/>
        <v>1969.1249999999109</v>
      </c>
      <c r="G1186" s="15">
        <v>6.19</v>
      </c>
      <c r="H1186" s="14">
        <f t="shared" si="252"/>
        <v>863.88407821229066</v>
      </c>
      <c r="I1186" s="14">
        <f t="shared" si="253"/>
        <v>26.299525139664809</v>
      </c>
      <c r="J1186" s="16">
        <f t="shared" si="256"/>
        <v>123464.50018993713</v>
      </c>
      <c r="K1186" s="14">
        <f t="shared" si="257"/>
        <v>49.36480446927375</v>
      </c>
      <c r="L1186" s="16">
        <f t="shared" si="254"/>
        <v>7055.1142965678355</v>
      </c>
      <c r="M1186" s="35">
        <f t="shared" si="246"/>
        <v>20.895729901987234</v>
      </c>
      <c r="N1186" s="17"/>
      <c r="O1186" s="18">
        <f t="shared" si="247"/>
        <v>24.016674426994651</v>
      </c>
      <c r="P1186" s="18"/>
      <c r="Q1186" s="37">
        <f t="shared" si="248"/>
        <v>7.5981495746427138E-3</v>
      </c>
      <c r="R1186" s="15">
        <f t="shared" si="258"/>
        <v>0.99706147684174262</v>
      </c>
      <c r="S1186" s="15">
        <f t="shared" si="259"/>
        <v>11.238784033821517</v>
      </c>
      <c r="T1186" s="21">
        <f t="shared" si="249"/>
        <v>-3.0255130155565468E-2</v>
      </c>
      <c r="U1186" s="21">
        <f t="shared" si="250"/>
        <v>-1.4040140079615737E-2</v>
      </c>
      <c r="V1186" s="21">
        <f t="shared" si="251"/>
        <v>-1.6214990075949731E-2</v>
      </c>
      <c r="Y1186" s="36"/>
      <c r="Z1186" s="36"/>
    </row>
    <row r="1187" spans="1:26" x14ac:dyDescent="0.25">
      <c r="A1187" s="12">
        <v>1969.03</v>
      </c>
      <c r="B1187" s="13">
        <v>99.3</v>
      </c>
      <c r="C1187" s="14">
        <v>3.1</v>
      </c>
      <c r="D1187" s="13">
        <v>5.82</v>
      </c>
      <c r="E1187" s="13">
        <v>36.1</v>
      </c>
      <c r="F1187" s="14">
        <f t="shared" si="255"/>
        <v>1969.2083333332441</v>
      </c>
      <c r="G1187" s="15">
        <v>6.3</v>
      </c>
      <c r="H1187" s="14">
        <f t="shared" si="252"/>
        <v>838.13601108033242</v>
      </c>
      <c r="I1187" s="14">
        <f t="shared" si="253"/>
        <v>26.16537396121884</v>
      </c>
      <c r="J1187" s="16">
        <f t="shared" si="256"/>
        <v>120096.26547979885</v>
      </c>
      <c r="K1187" s="14">
        <f t="shared" si="257"/>
        <v>49.123379501385045</v>
      </c>
      <c r="L1187" s="16">
        <f t="shared" si="254"/>
        <v>7038.8747743447066</v>
      </c>
      <c r="M1187" s="35">
        <f t="shared" si="246"/>
        <v>20.202287616481652</v>
      </c>
      <c r="N1187" s="17"/>
      <c r="O1187" s="18">
        <f t="shared" si="247"/>
        <v>23.221677104407615</v>
      </c>
      <c r="P1187" s="18"/>
      <c r="Q1187" s="37">
        <f t="shared" si="248"/>
        <v>8.9937395359405425E-3</v>
      </c>
      <c r="R1187" s="15">
        <f t="shared" si="258"/>
        <v>1.0148747842994055</v>
      </c>
      <c r="S1187" s="15">
        <f t="shared" si="259"/>
        <v>11.11263595896664</v>
      </c>
      <c r="T1187" s="21">
        <f t="shared" si="249"/>
        <v>-2.6294536014482506E-2</v>
      </c>
      <c r="U1187" s="21">
        <f t="shared" si="250"/>
        <v>-1.3303355333953992E-2</v>
      </c>
      <c r="V1187" s="21">
        <f t="shared" si="251"/>
        <v>-1.2991180680528513E-2</v>
      </c>
      <c r="Y1187" s="36"/>
      <c r="Z1187" s="36"/>
    </row>
    <row r="1188" spans="1:26" x14ac:dyDescent="0.25">
      <c r="A1188" s="12">
        <v>1969.04</v>
      </c>
      <c r="B1188" s="13">
        <v>101.3</v>
      </c>
      <c r="C1188" s="14">
        <v>3.11</v>
      </c>
      <c r="D1188" s="13">
        <v>5.82667</v>
      </c>
      <c r="E1188" s="13">
        <v>36.299999999999997</v>
      </c>
      <c r="F1188" s="14">
        <f t="shared" si="255"/>
        <v>1969.2916666665774</v>
      </c>
      <c r="G1188" s="15">
        <v>6.17</v>
      </c>
      <c r="H1188" s="14">
        <f t="shared" si="252"/>
        <v>850.30606060606078</v>
      </c>
      <c r="I1188" s="14">
        <f t="shared" si="253"/>
        <v>26.105151515151519</v>
      </c>
      <c r="J1188" s="16">
        <f t="shared" si="256"/>
        <v>122151.82497117502</v>
      </c>
      <c r="K1188" s="14">
        <f t="shared" si="257"/>
        <v>48.908714848484863</v>
      </c>
      <c r="L1188" s="16">
        <f t="shared" si="254"/>
        <v>7026.0451530582086</v>
      </c>
      <c r="M1188" s="35">
        <f t="shared" si="246"/>
        <v>20.428608081932154</v>
      </c>
      <c r="N1188" s="17"/>
      <c r="O1188" s="18">
        <f t="shared" si="247"/>
        <v>23.482621868082408</v>
      </c>
      <c r="P1188" s="18"/>
      <c r="Q1188" s="37">
        <f t="shared" si="248"/>
        <v>9.957099691437217E-3</v>
      </c>
      <c r="R1188" s="15">
        <f t="shared" si="258"/>
        <v>0.994110352163324</v>
      </c>
      <c r="S1188" s="15">
        <f t="shared" si="259"/>
        <v>11.215796644323211</v>
      </c>
      <c r="T1188" s="21">
        <f t="shared" si="249"/>
        <v>-2.6714214502781219E-2</v>
      </c>
      <c r="U1188" s="21">
        <f t="shared" si="250"/>
        <v>-1.497342443227645E-2</v>
      </c>
      <c r="V1188" s="21">
        <f t="shared" si="251"/>
        <v>-1.174079007050477E-2</v>
      </c>
      <c r="Y1188" s="36"/>
      <c r="Z1188" s="36"/>
    </row>
    <row r="1189" spans="1:26" x14ac:dyDescent="0.25">
      <c r="A1189" s="12">
        <v>1969.05</v>
      </c>
      <c r="B1189" s="13">
        <v>104.6</v>
      </c>
      <c r="C1189" s="14">
        <v>3.12</v>
      </c>
      <c r="D1189" s="13">
        <v>5.8333300000000001</v>
      </c>
      <c r="E1189" s="13">
        <v>36.4</v>
      </c>
      <c r="F1189" s="14">
        <f t="shared" si="255"/>
        <v>1969.3749999999106</v>
      </c>
      <c r="G1189" s="15">
        <v>6.32</v>
      </c>
      <c r="H1189" s="14">
        <f t="shared" si="252"/>
        <v>875.59395604395615</v>
      </c>
      <c r="I1189" s="14">
        <f t="shared" si="253"/>
        <v>26.117142857142863</v>
      </c>
      <c r="J1189" s="16">
        <f t="shared" si="256"/>
        <v>126097.24821906698</v>
      </c>
      <c r="K1189" s="14">
        <f t="shared" si="257"/>
        <v>48.830100302197813</v>
      </c>
      <c r="L1189" s="16">
        <f t="shared" si="254"/>
        <v>7032.1879632287764</v>
      </c>
      <c r="M1189" s="35">
        <f t="shared" si="246"/>
        <v>20.972258271972098</v>
      </c>
      <c r="N1189" s="17"/>
      <c r="O1189" s="18">
        <f t="shared" si="247"/>
        <v>24.106259591810339</v>
      </c>
      <c r="P1189" s="18"/>
      <c r="Q1189" s="37">
        <f t="shared" si="248"/>
        <v>7.4695643878682702E-3</v>
      </c>
      <c r="R1189" s="15">
        <f t="shared" si="258"/>
        <v>0.98708467973815017</v>
      </c>
      <c r="S1189" s="15">
        <f t="shared" si="259"/>
        <v>11.119108399265317</v>
      </c>
      <c r="T1189" s="21">
        <f t="shared" si="249"/>
        <v>-3.2877791186195271E-2</v>
      </c>
      <c r="U1189" s="21">
        <f t="shared" si="250"/>
        <v>-1.5061774733856059E-2</v>
      </c>
      <c r="V1189" s="21">
        <f t="shared" si="251"/>
        <v>-1.7816016452339212E-2</v>
      </c>
      <c r="Y1189" s="36"/>
      <c r="Z1189" s="36"/>
    </row>
    <row r="1190" spans="1:26" x14ac:dyDescent="0.25">
      <c r="A1190" s="12">
        <v>1969.06</v>
      </c>
      <c r="B1190" s="13">
        <v>99.14</v>
      </c>
      <c r="C1190" s="14">
        <v>3.13</v>
      </c>
      <c r="D1190" s="13">
        <v>5.84</v>
      </c>
      <c r="E1190" s="13">
        <v>36.6</v>
      </c>
      <c r="F1190" s="14">
        <f t="shared" si="255"/>
        <v>1969.4583333332439</v>
      </c>
      <c r="G1190" s="15">
        <v>6.57</v>
      </c>
      <c r="H1190" s="14">
        <f t="shared" si="252"/>
        <v>825.35404371584707</v>
      </c>
      <c r="I1190" s="14">
        <f t="shared" si="253"/>
        <v>26.057677595628419</v>
      </c>
      <c r="J1190" s="16">
        <f t="shared" si="256"/>
        <v>119174.74964897816</v>
      </c>
      <c r="K1190" s="14">
        <f t="shared" si="257"/>
        <v>48.61879781420766</v>
      </c>
      <c r="L1190" s="16">
        <f t="shared" si="254"/>
        <v>7020.1789181968188</v>
      </c>
      <c r="M1190" s="35">
        <f t="shared" si="246"/>
        <v>19.713341583757632</v>
      </c>
      <c r="N1190" s="17"/>
      <c r="O1190" s="18">
        <f t="shared" si="247"/>
        <v>22.660788139262021</v>
      </c>
      <c r="P1190" s="18"/>
      <c r="Q1190" s="37">
        <f t="shared" si="248"/>
        <v>8.2230104032739518E-3</v>
      </c>
      <c r="R1190" s="15">
        <f t="shared" si="258"/>
        <v>0.99463816126572757</v>
      </c>
      <c r="S1190" s="15">
        <f t="shared" si="259"/>
        <v>10.915526134938741</v>
      </c>
      <c r="T1190" s="21">
        <f t="shared" si="249"/>
        <v>-2.6155992087097957E-2</v>
      </c>
      <c r="U1190" s="21">
        <f t="shared" si="250"/>
        <v>-1.1415251035158724E-2</v>
      </c>
      <c r="V1190" s="21">
        <f t="shared" si="251"/>
        <v>-1.4740741051939232E-2</v>
      </c>
      <c r="Y1190" s="36"/>
      <c r="Z1190" s="36"/>
    </row>
    <row r="1191" spans="1:26" x14ac:dyDescent="0.25">
      <c r="A1191" s="12">
        <v>1969.07</v>
      </c>
      <c r="B1191" s="13">
        <v>94.71</v>
      </c>
      <c r="C1191" s="14">
        <v>3.1366700000000001</v>
      </c>
      <c r="D1191" s="13">
        <v>5.8566700000000003</v>
      </c>
      <c r="E1191" s="13">
        <v>36.799999999999997</v>
      </c>
      <c r="F1191" s="14">
        <f t="shared" si="255"/>
        <v>1969.5416666665772</v>
      </c>
      <c r="G1191" s="15">
        <v>6.72</v>
      </c>
      <c r="H1191" s="14">
        <f t="shared" si="252"/>
        <v>784.18850543478277</v>
      </c>
      <c r="I1191" s="14">
        <f t="shared" si="253"/>
        <v>25.971286657608704</v>
      </c>
      <c r="J1191" s="16">
        <f t="shared" si="256"/>
        <v>113543.26827997033</v>
      </c>
      <c r="K1191" s="14">
        <f t="shared" si="257"/>
        <v>48.492591005434797</v>
      </c>
      <c r="L1191" s="16">
        <f t="shared" si="254"/>
        <v>7021.2802559101874</v>
      </c>
      <c r="M1191" s="35">
        <f t="shared" si="246"/>
        <v>18.681708207192759</v>
      </c>
      <c r="N1191" s="17"/>
      <c r="O1191" s="18">
        <f t="shared" si="247"/>
        <v>21.478815780067084</v>
      </c>
      <c r="P1191" s="18"/>
      <c r="Q1191" s="37">
        <f t="shared" si="248"/>
        <v>9.7308502568546201E-3</v>
      </c>
      <c r="R1191" s="15">
        <f t="shared" si="258"/>
        <v>1.007770250943413</v>
      </c>
      <c r="S1191" s="15">
        <f t="shared" si="259"/>
        <v>10.797993415602901</v>
      </c>
      <c r="T1191" s="21">
        <f t="shared" si="249"/>
        <v>-2.1122186476369875E-2</v>
      </c>
      <c r="U1191" s="21">
        <f t="shared" si="250"/>
        <v>-1.0959231654178225E-2</v>
      </c>
      <c r="V1191" s="21">
        <f t="shared" si="251"/>
        <v>-1.016295482219165E-2</v>
      </c>
      <c r="Y1191" s="36"/>
      <c r="Z1191" s="36"/>
    </row>
    <row r="1192" spans="1:26" x14ac:dyDescent="0.25">
      <c r="A1192" s="12">
        <v>1969.08</v>
      </c>
      <c r="B1192" s="13">
        <v>94.18</v>
      </c>
      <c r="C1192" s="14">
        <v>3.1433300000000002</v>
      </c>
      <c r="D1192" s="13">
        <v>5.8733300000000002</v>
      </c>
      <c r="E1192" s="13">
        <v>37</v>
      </c>
      <c r="F1192" s="14">
        <f t="shared" si="255"/>
        <v>1969.6249999999104</v>
      </c>
      <c r="G1192" s="15">
        <v>6.69</v>
      </c>
      <c r="H1192" s="14">
        <f t="shared" si="252"/>
        <v>775.58502702702719</v>
      </c>
      <c r="I1192" s="14">
        <f t="shared" si="253"/>
        <v>25.885747324324331</v>
      </c>
      <c r="J1192" s="16">
        <f t="shared" si="256"/>
        <v>112609.89870216607</v>
      </c>
      <c r="K1192" s="14">
        <f t="shared" si="257"/>
        <v>48.367666243243249</v>
      </c>
      <c r="L1192" s="16">
        <f t="shared" si="254"/>
        <v>7022.6703795327348</v>
      </c>
      <c r="M1192" s="35">
        <f t="shared" si="246"/>
        <v>18.429515590207746</v>
      </c>
      <c r="N1192" s="17"/>
      <c r="O1192" s="18">
        <f t="shared" si="247"/>
        <v>21.193349289269666</v>
      </c>
      <c r="P1192" s="18"/>
      <c r="Q1192" s="37">
        <f t="shared" si="248"/>
        <v>1.1318181972567828E-2</v>
      </c>
      <c r="R1192" s="15">
        <f t="shared" si="258"/>
        <v>0.97227236092193536</v>
      </c>
      <c r="S1192" s="15">
        <f t="shared" si="259"/>
        <v>10.823075471780822</v>
      </c>
      <c r="T1192" s="21">
        <f t="shared" si="249"/>
        <v>-1.6442330554510942E-2</v>
      </c>
      <c r="U1192" s="21">
        <f t="shared" si="250"/>
        <v>-1.1910586002217616E-2</v>
      </c>
      <c r="V1192" s="21">
        <f t="shared" si="251"/>
        <v>-4.5317445522933264E-3</v>
      </c>
      <c r="Y1192" s="36"/>
      <c r="Z1192" s="36"/>
    </row>
    <row r="1193" spans="1:26" x14ac:dyDescent="0.25">
      <c r="A1193" s="12">
        <v>1969.09</v>
      </c>
      <c r="B1193" s="13">
        <v>94.51</v>
      </c>
      <c r="C1193" s="14">
        <v>3.15</v>
      </c>
      <c r="D1193" s="13">
        <v>5.89</v>
      </c>
      <c r="E1193" s="13">
        <v>37.1</v>
      </c>
      <c r="F1193" s="14">
        <f t="shared" si="255"/>
        <v>1969.7083333332437</v>
      </c>
      <c r="G1193" s="15">
        <v>7.16</v>
      </c>
      <c r="H1193" s="14">
        <f t="shared" si="252"/>
        <v>776.20477088948803</v>
      </c>
      <c r="I1193" s="14">
        <f t="shared" si="253"/>
        <v>25.870754716981132</v>
      </c>
      <c r="J1193" s="16">
        <f t="shared" si="256"/>
        <v>113012.90358022581</v>
      </c>
      <c r="K1193" s="14">
        <f t="shared" si="257"/>
        <v>48.374204851752026</v>
      </c>
      <c r="L1193" s="16">
        <f t="shared" si="254"/>
        <v>7043.1277334412225</v>
      </c>
      <c r="M1193" s="35">
        <f t="shared" si="246"/>
        <v>18.398046344676974</v>
      </c>
      <c r="N1193" s="17"/>
      <c r="O1193" s="18">
        <f t="shared" si="247"/>
        <v>21.161648629370415</v>
      </c>
      <c r="P1193" s="18"/>
      <c r="Q1193" s="37">
        <f t="shared" si="248"/>
        <v>6.6372965809133322E-3</v>
      </c>
      <c r="R1193" s="15">
        <f t="shared" si="258"/>
        <v>1.0102292959873826</v>
      </c>
      <c r="S1193" s="15">
        <f t="shared" si="259"/>
        <v>10.49461332159653</v>
      </c>
      <c r="T1193" s="21">
        <f t="shared" si="249"/>
        <v>-1.6346310010965426E-2</v>
      </c>
      <c r="U1193" s="21">
        <f t="shared" si="250"/>
        <v>-1.1106974916049062E-2</v>
      </c>
      <c r="V1193" s="21">
        <f t="shared" si="251"/>
        <v>-5.2393350949163642E-3</v>
      </c>
      <c r="Y1193" s="36"/>
      <c r="Z1193" s="36"/>
    </row>
    <row r="1194" spans="1:26" x14ac:dyDescent="0.25">
      <c r="A1194" s="12">
        <v>1969.1</v>
      </c>
      <c r="B1194" s="13">
        <v>95.52</v>
      </c>
      <c r="C1194" s="14">
        <v>3.15333</v>
      </c>
      <c r="D1194" s="13">
        <v>5.8533299999999997</v>
      </c>
      <c r="E1194" s="13">
        <v>37.299999999999997</v>
      </c>
      <c r="F1194" s="14">
        <f t="shared" si="255"/>
        <v>1969.7916666665769</v>
      </c>
      <c r="G1194" s="15">
        <v>7.1</v>
      </c>
      <c r="H1194" s="14">
        <f t="shared" si="252"/>
        <v>780.29340482573741</v>
      </c>
      <c r="I1194" s="14">
        <f t="shared" si="253"/>
        <v>25.759239973190354</v>
      </c>
      <c r="J1194" s="16">
        <f t="shared" si="256"/>
        <v>113920.73395504714</v>
      </c>
      <c r="K1194" s="14">
        <f t="shared" si="257"/>
        <v>47.815272144772123</v>
      </c>
      <c r="L1194" s="16">
        <f t="shared" si="254"/>
        <v>6980.9008551203515</v>
      </c>
      <c r="M1194" s="35">
        <f t="shared" si="246"/>
        <v>18.448662031815356</v>
      </c>
      <c r="N1194" s="17"/>
      <c r="O1194" s="18">
        <f t="shared" si="247"/>
        <v>21.223912918013685</v>
      </c>
      <c r="P1194" s="18"/>
      <c r="Q1194" s="37">
        <f t="shared" si="248"/>
        <v>7.2898151339660239E-3</v>
      </c>
      <c r="R1194" s="15">
        <f t="shared" si="258"/>
        <v>1.0030799074007841</v>
      </c>
      <c r="S1194" s="15">
        <f t="shared" si="259"/>
        <v>10.545118825780046</v>
      </c>
      <c r="T1194" s="21">
        <f t="shared" si="249"/>
        <v>-2.1259602671944711E-2</v>
      </c>
      <c r="U1194" s="21">
        <f t="shared" si="250"/>
        <v>-1.7668368369158527E-2</v>
      </c>
      <c r="V1194" s="21">
        <f t="shared" si="251"/>
        <v>-3.5912343027861837E-3</v>
      </c>
      <c r="Y1194" s="36"/>
      <c r="Z1194" s="36"/>
    </row>
    <row r="1195" spans="1:26" x14ac:dyDescent="0.25">
      <c r="A1195" s="12">
        <v>1969.11</v>
      </c>
      <c r="B1195" s="13">
        <v>96.21</v>
      </c>
      <c r="C1195" s="14">
        <v>3.1566700000000001</v>
      </c>
      <c r="D1195" s="13">
        <v>5.8166700000000002</v>
      </c>
      <c r="E1195" s="13">
        <v>37.5</v>
      </c>
      <c r="F1195" s="14">
        <f t="shared" si="255"/>
        <v>1969.8749999999102</v>
      </c>
      <c r="G1195" s="15">
        <v>7.14</v>
      </c>
      <c r="H1195" s="14">
        <f t="shared" si="252"/>
        <v>781.73832000000004</v>
      </c>
      <c r="I1195" s="14">
        <f t="shared" si="253"/>
        <v>25.648995973333339</v>
      </c>
      <c r="J1195" s="16">
        <f t="shared" si="256"/>
        <v>114443.74469926022</v>
      </c>
      <c r="K1195" s="14">
        <f t="shared" si="257"/>
        <v>47.262382640000006</v>
      </c>
      <c r="L1195" s="16">
        <f t="shared" si="254"/>
        <v>6919.0468400358168</v>
      </c>
      <c r="M1195" s="35">
        <f t="shared" si="246"/>
        <v>18.437760084691043</v>
      </c>
      <c r="N1195" s="17"/>
      <c r="O1195" s="18">
        <f t="shared" si="247"/>
        <v>21.21568143933888</v>
      </c>
      <c r="P1195" s="18"/>
      <c r="Q1195" s="37">
        <f t="shared" si="248"/>
        <v>7.4696523355253369E-3</v>
      </c>
      <c r="R1195" s="15">
        <f t="shared" si="258"/>
        <v>0.97057926051089938</v>
      </c>
      <c r="S1195" s="15">
        <f t="shared" si="259"/>
        <v>10.521182965612146</v>
      </c>
      <c r="T1195" s="21">
        <f t="shared" si="249"/>
        <v>-2.2925778303101496E-2</v>
      </c>
      <c r="U1195" s="21">
        <f t="shared" si="250"/>
        <v>-1.9618585245797182E-2</v>
      </c>
      <c r="V1195" s="21">
        <f t="shared" si="251"/>
        <v>-3.307193057304314E-3</v>
      </c>
      <c r="Y1195" s="36"/>
      <c r="Z1195" s="36"/>
    </row>
    <row r="1196" spans="1:26" x14ac:dyDescent="0.25">
      <c r="A1196" s="12">
        <v>1969.12</v>
      </c>
      <c r="B1196" s="13">
        <v>91.11</v>
      </c>
      <c r="C1196" s="14">
        <v>3.16</v>
      </c>
      <c r="D1196" s="13">
        <v>5.78</v>
      </c>
      <c r="E1196" s="13">
        <v>37.700000000000003</v>
      </c>
      <c r="F1196" s="14">
        <f t="shared" si="255"/>
        <v>1969.9583333332434</v>
      </c>
      <c r="G1196" s="15">
        <v>7.65</v>
      </c>
      <c r="H1196" s="14">
        <f t="shared" si="252"/>
        <v>736.37180371352792</v>
      </c>
      <c r="I1196" s="14">
        <f t="shared" si="253"/>
        <v>25.539840848806371</v>
      </c>
      <c r="J1196" s="16">
        <f t="shared" si="256"/>
        <v>108113.82461939198</v>
      </c>
      <c r="K1196" s="14">
        <f t="shared" si="257"/>
        <v>46.715278514588867</v>
      </c>
      <c r="L1196" s="16">
        <f t="shared" si="254"/>
        <v>6858.7191998692315</v>
      </c>
      <c r="M1196" s="35">
        <f t="shared" si="246"/>
        <v>17.326929913742685</v>
      </c>
      <c r="N1196" s="17"/>
      <c r="O1196" s="18">
        <f t="shared" si="247"/>
        <v>19.9451447524721</v>
      </c>
      <c r="P1196" s="18"/>
      <c r="Q1196" s="37">
        <f t="shared" si="248"/>
        <v>6.3919218866562155E-3</v>
      </c>
      <c r="R1196" s="15">
        <f t="shared" si="258"/>
        <v>0.99672430310805182</v>
      </c>
      <c r="S1196" s="15">
        <f t="shared" si="259"/>
        <v>10.157468815447984</v>
      </c>
      <c r="T1196" s="21">
        <f t="shared" si="249"/>
        <v>-1.4137035989234881E-2</v>
      </c>
      <c r="U1196" s="21">
        <f t="shared" si="250"/>
        <v>-1.4771464629442566E-2</v>
      </c>
      <c r="V1196" s="21">
        <f t="shared" si="251"/>
        <v>6.3442864020768486E-4</v>
      </c>
      <c r="Y1196" s="36"/>
      <c r="Z1196" s="36"/>
    </row>
    <row r="1197" spans="1:26" x14ac:dyDescent="0.25">
      <c r="A1197" s="12">
        <v>1970.01</v>
      </c>
      <c r="B1197" s="13">
        <v>90.31</v>
      </c>
      <c r="C1197" s="14">
        <v>3.1633300000000002</v>
      </c>
      <c r="D1197" s="13">
        <v>5.73</v>
      </c>
      <c r="E1197" s="13">
        <v>37.799999999999997</v>
      </c>
      <c r="F1197" s="14">
        <f t="shared" si="255"/>
        <v>1970.0416666665767</v>
      </c>
      <c r="G1197" s="15">
        <v>7.79</v>
      </c>
      <c r="H1197" s="14">
        <f t="shared" si="252"/>
        <v>727.97505291005314</v>
      </c>
      <c r="I1197" s="14">
        <f t="shared" si="253"/>
        <v>25.499117751322757</v>
      </c>
      <c r="J1197" s="16">
        <f t="shared" si="256"/>
        <v>107192.99778760613</v>
      </c>
      <c r="K1197" s="14">
        <f t="shared" si="257"/>
        <v>46.188650793650808</v>
      </c>
      <c r="L1197" s="16">
        <f t="shared" si="254"/>
        <v>6801.1945224557985</v>
      </c>
      <c r="M1197" s="35">
        <f t="shared" si="246"/>
        <v>17.090541395140207</v>
      </c>
      <c r="N1197" s="17"/>
      <c r="O1197" s="18">
        <f t="shared" si="247"/>
        <v>19.681596538879791</v>
      </c>
      <c r="P1197" s="18"/>
      <c r="Q1197" s="37">
        <f t="shared" si="248"/>
        <v>6.4112433742652061E-3</v>
      </c>
      <c r="R1197" s="15">
        <f t="shared" si="258"/>
        <v>1.0453262030836263</v>
      </c>
      <c r="S1197" s="15">
        <f t="shared" si="259"/>
        <v>10.097412439047684</v>
      </c>
      <c r="T1197" s="21">
        <f t="shared" si="249"/>
        <v>-1.1477621398428783E-2</v>
      </c>
      <c r="U1197" s="21">
        <f t="shared" si="250"/>
        <v>-1.7199657072738628E-2</v>
      </c>
      <c r="V1197" s="21">
        <f t="shared" si="251"/>
        <v>5.7220356743098444E-3</v>
      </c>
      <c r="Y1197" s="36"/>
      <c r="Z1197" s="36"/>
    </row>
    <row r="1198" spans="1:26" x14ac:dyDescent="0.25">
      <c r="A1198" s="12">
        <v>1970.02</v>
      </c>
      <c r="B1198" s="13">
        <v>87.16</v>
      </c>
      <c r="C1198" s="14">
        <v>3.1666699999999999</v>
      </c>
      <c r="D1198" s="13">
        <v>5.68</v>
      </c>
      <c r="E1198" s="13">
        <v>38</v>
      </c>
      <c r="F1198" s="14">
        <f t="shared" si="255"/>
        <v>1970.12499999991</v>
      </c>
      <c r="G1198" s="15">
        <v>7.24</v>
      </c>
      <c r="H1198" s="14">
        <f t="shared" si="252"/>
        <v>698.88557894736846</v>
      </c>
      <c r="I1198" s="14">
        <f t="shared" si="253"/>
        <v>25.391693394736848</v>
      </c>
      <c r="J1198" s="16">
        <f t="shared" si="256"/>
        <v>103221.19921830615</v>
      </c>
      <c r="K1198" s="14">
        <f t="shared" si="257"/>
        <v>45.544631578947374</v>
      </c>
      <c r="L1198" s="16">
        <f t="shared" si="254"/>
        <v>6726.6683290497822</v>
      </c>
      <c r="M1198" s="35">
        <f t="shared" si="246"/>
        <v>16.372586787159847</v>
      </c>
      <c r="N1198" s="17"/>
      <c r="O1198" s="18">
        <f t="shared" si="247"/>
        <v>18.865300867228143</v>
      </c>
      <c r="P1198" s="18"/>
      <c r="Q1198" s="37">
        <f t="shared" si="248"/>
        <v>1.4668881693785996E-2</v>
      </c>
      <c r="R1198" s="15">
        <f t="shared" si="258"/>
        <v>1.0181267352323757</v>
      </c>
      <c r="S1198" s="15">
        <f t="shared" si="259"/>
        <v>10.499536701637624</v>
      </c>
      <c r="T1198" s="21">
        <f t="shared" si="249"/>
        <v>-4.8549116449233543E-3</v>
      </c>
      <c r="U1198" s="21">
        <f t="shared" si="250"/>
        <v>-3.079532454964351E-2</v>
      </c>
      <c r="V1198" s="21">
        <f t="shared" si="251"/>
        <v>2.5940412904720156E-2</v>
      </c>
      <c r="Y1198" s="36"/>
      <c r="Z1198" s="36"/>
    </row>
    <row r="1199" spans="1:26" x14ac:dyDescent="0.25">
      <c r="A1199" s="12">
        <v>1970.03</v>
      </c>
      <c r="B1199" s="13">
        <v>88.65</v>
      </c>
      <c r="C1199" s="14">
        <v>3.17</v>
      </c>
      <c r="D1199" s="13">
        <v>5.63</v>
      </c>
      <c r="E1199" s="13">
        <v>38.200000000000003</v>
      </c>
      <c r="F1199" s="14">
        <f t="shared" si="255"/>
        <v>1970.2083333332432</v>
      </c>
      <c r="G1199" s="15">
        <v>7.07</v>
      </c>
      <c r="H1199" s="14">
        <f t="shared" si="252"/>
        <v>707.11138743455513</v>
      </c>
      <c r="I1199" s="14">
        <f t="shared" si="253"/>
        <v>25.285314136125656</v>
      </c>
      <c r="J1199" s="16">
        <f t="shared" si="256"/>
        <v>104747.30909860898</v>
      </c>
      <c r="K1199" s="14">
        <f t="shared" si="257"/>
        <v>44.907356020942409</v>
      </c>
      <c r="L1199" s="16">
        <f t="shared" si="254"/>
        <v>6652.3107752416072</v>
      </c>
      <c r="M1199" s="35">
        <f t="shared" si="246"/>
        <v>16.531690813943616</v>
      </c>
      <c r="N1199" s="17"/>
      <c r="O1199" s="18">
        <f t="shared" si="247"/>
        <v>19.058795732982517</v>
      </c>
      <c r="P1199" s="18"/>
      <c r="Q1199" s="37">
        <f t="shared" si="248"/>
        <v>1.6319779332802591E-2</v>
      </c>
      <c r="R1199" s="15">
        <f t="shared" si="258"/>
        <v>0.9834450156947917</v>
      </c>
      <c r="S1199" s="15">
        <f t="shared" si="259"/>
        <v>10.633891175200292</v>
      </c>
      <c r="T1199" s="21">
        <f t="shared" si="249"/>
        <v>-1.6882974241758886E-2</v>
      </c>
      <c r="U1199" s="21">
        <f t="shared" si="250"/>
        <v>-3.4335322596736328E-2</v>
      </c>
      <c r="V1199" s="21">
        <f t="shared" si="251"/>
        <v>1.7452348354977443E-2</v>
      </c>
      <c r="Y1199" s="36"/>
      <c r="Z1199" s="36"/>
    </row>
    <row r="1200" spans="1:26" x14ac:dyDescent="0.25">
      <c r="A1200" s="12">
        <v>1970.04</v>
      </c>
      <c r="B1200" s="13">
        <v>85.95</v>
      </c>
      <c r="C1200" s="14">
        <v>3.17333</v>
      </c>
      <c r="D1200" s="13">
        <v>5.5933299999999999</v>
      </c>
      <c r="E1200" s="13">
        <v>38.5</v>
      </c>
      <c r="F1200" s="14">
        <f t="shared" si="255"/>
        <v>1970.2916666665765</v>
      </c>
      <c r="G1200" s="15">
        <v>7.39</v>
      </c>
      <c r="H1200" s="14">
        <f t="shared" si="252"/>
        <v>680.23285714285726</v>
      </c>
      <c r="I1200" s="14">
        <f t="shared" si="253"/>
        <v>25.114640285714291</v>
      </c>
      <c r="J1200" s="16">
        <f t="shared" si="256"/>
        <v>101075.71008657156</v>
      </c>
      <c r="K1200" s="14">
        <f t="shared" si="257"/>
        <v>44.267211714285722</v>
      </c>
      <c r="L1200" s="16">
        <f t="shared" si="254"/>
        <v>6577.6591215651351</v>
      </c>
      <c r="M1200" s="35">
        <f t="shared" si="246"/>
        <v>15.873067819354057</v>
      </c>
      <c r="N1200" s="17"/>
      <c r="O1200" s="18">
        <f t="shared" si="247"/>
        <v>18.311411111344036</v>
      </c>
      <c r="P1200" s="18"/>
      <c r="Q1200" s="37">
        <f t="shared" si="248"/>
        <v>1.6084252196537183E-2</v>
      </c>
      <c r="R1200" s="15">
        <f t="shared" si="258"/>
        <v>0.97049894880882093</v>
      </c>
      <c r="S1200" s="15">
        <f t="shared" si="259"/>
        <v>10.37635755467578</v>
      </c>
      <c r="T1200" s="21">
        <f t="shared" si="249"/>
        <v>-1.561819126896169E-2</v>
      </c>
      <c r="U1200" s="21">
        <f t="shared" si="250"/>
        <v>-2.5013508994320088E-2</v>
      </c>
      <c r="V1200" s="21">
        <f t="shared" si="251"/>
        <v>9.3953177253583986E-3</v>
      </c>
      <c r="Y1200" s="36"/>
      <c r="Z1200" s="36"/>
    </row>
    <row r="1201" spans="1:26" x14ac:dyDescent="0.25">
      <c r="A1201" s="12">
        <v>1970.05</v>
      </c>
      <c r="B1201" s="13">
        <v>76.06</v>
      </c>
      <c r="C1201" s="14">
        <v>3.1766700000000001</v>
      </c>
      <c r="D1201" s="13">
        <v>5.5566700000000004</v>
      </c>
      <c r="E1201" s="13">
        <v>38.6</v>
      </c>
      <c r="F1201" s="14">
        <f t="shared" si="255"/>
        <v>1970.3749999999097</v>
      </c>
      <c r="G1201" s="15">
        <v>7.91</v>
      </c>
      <c r="H1201" s="14">
        <f t="shared" si="252"/>
        <v>600.40108808290165</v>
      </c>
      <c r="I1201" s="14">
        <f t="shared" si="253"/>
        <v>25.075941683937828</v>
      </c>
      <c r="J1201" s="16">
        <f t="shared" si="256"/>
        <v>89524.020673589897</v>
      </c>
      <c r="K1201" s="14">
        <f t="shared" si="257"/>
        <v>43.863143756476688</v>
      </c>
      <c r="L1201" s="16">
        <f t="shared" si="254"/>
        <v>6540.3029181740303</v>
      </c>
      <c r="M1201" s="35">
        <f t="shared" si="246"/>
        <v>13.983836060789187</v>
      </c>
      <c r="N1201" s="17"/>
      <c r="O1201" s="18">
        <f t="shared" si="247"/>
        <v>16.149570146153565</v>
      </c>
      <c r="P1201" s="18"/>
      <c r="Q1201" s="37">
        <f t="shared" si="248"/>
        <v>1.966203214030364E-2</v>
      </c>
      <c r="R1201" s="15">
        <f t="shared" si="258"/>
        <v>1.0114065562340058</v>
      </c>
      <c r="S1201" s="15">
        <f t="shared" si="259"/>
        <v>10.044155383994211</v>
      </c>
      <c r="T1201" s="21">
        <f t="shared" si="249"/>
        <v>3.2911346716102408E-4</v>
      </c>
      <c r="U1201" s="21">
        <f t="shared" si="250"/>
        <v>-1.4347637263584123E-2</v>
      </c>
      <c r="V1201" s="21">
        <f t="shared" si="251"/>
        <v>1.4676750730745147E-2</v>
      </c>
      <c r="Y1201" s="36"/>
      <c r="Z1201" s="36"/>
    </row>
    <row r="1202" spans="1:26" x14ac:dyDescent="0.25">
      <c r="A1202" s="12">
        <v>1970.06</v>
      </c>
      <c r="B1202" s="13">
        <v>75.59</v>
      </c>
      <c r="C1202" s="14">
        <v>3.18</v>
      </c>
      <c r="D1202" s="13">
        <v>5.52</v>
      </c>
      <c r="E1202" s="13">
        <v>38.799999999999997</v>
      </c>
      <c r="F1202" s="14">
        <f t="shared" si="255"/>
        <v>1970.458333333243</v>
      </c>
      <c r="G1202" s="15">
        <v>7.84</v>
      </c>
      <c r="H1202" s="14">
        <f t="shared" si="252"/>
        <v>593.61528350515482</v>
      </c>
      <c r="I1202" s="14">
        <f t="shared" si="253"/>
        <v>24.972835051546397</v>
      </c>
      <c r="J1202" s="16">
        <f t="shared" si="256"/>
        <v>88822.511630919864</v>
      </c>
      <c r="K1202" s="14">
        <f t="shared" si="257"/>
        <v>43.34907216494846</v>
      </c>
      <c r="L1202" s="16">
        <f t="shared" si="254"/>
        <v>6486.3112078671456</v>
      </c>
      <c r="M1202" s="35">
        <f t="shared" si="246"/>
        <v>13.799691797725178</v>
      </c>
      <c r="N1202" s="17"/>
      <c r="O1202" s="18">
        <f t="shared" si="247"/>
        <v>15.955062559858018</v>
      </c>
      <c r="P1202" s="18"/>
      <c r="Q1202" s="37">
        <f t="shared" si="248"/>
        <v>2.1499547604048083E-2</v>
      </c>
      <c r="R1202" s="15">
        <f t="shared" si="258"/>
        <v>1.0331072842441178</v>
      </c>
      <c r="S1202" s="15">
        <f t="shared" si="259"/>
        <v>10.106360047373879</v>
      </c>
      <c r="T1202" s="21">
        <f t="shared" si="249"/>
        <v>6.6845801773449676E-3</v>
      </c>
      <c r="U1202" s="21">
        <f t="shared" si="250"/>
        <v>-1.2755533215716874E-2</v>
      </c>
      <c r="V1202" s="21">
        <f t="shared" si="251"/>
        <v>1.9440113393061842E-2</v>
      </c>
      <c r="Y1202" s="36"/>
      <c r="Z1202" s="36"/>
    </row>
    <row r="1203" spans="1:26" x14ac:dyDescent="0.25">
      <c r="A1203" s="12">
        <v>1970.07</v>
      </c>
      <c r="B1203" s="13">
        <v>75.72</v>
      </c>
      <c r="C1203" s="14">
        <v>3.1833300000000002</v>
      </c>
      <c r="D1203" s="13">
        <v>5.4666699999999997</v>
      </c>
      <c r="E1203" s="13">
        <v>39</v>
      </c>
      <c r="F1203" s="14">
        <f t="shared" si="255"/>
        <v>1970.5416666665762</v>
      </c>
      <c r="G1203" s="15">
        <v>7.46</v>
      </c>
      <c r="H1203" s="14">
        <f t="shared" si="252"/>
        <v>591.58676923076928</v>
      </c>
      <c r="I1203" s="14">
        <f t="shared" si="253"/>
        <v>24.87078592307693</v>
      </c>
      <c r="J1203" s="16">
        <f t="shared" si="256"/>
        <v>88829.103004219782</v>
      </c>
      <c r="K1203" s="14">
        <f t="shared" si="257"/>
        <v>42.710111512820518</v>
      </c>
      <c r="L1203" s="16">
        <f t="shared" si="254"/>
        <v>6413.0928753311955</v>
      </c>
      <c r="M1203" s="35">
        <f t="shared" si="246"/>
        <v>13.726499744359765</v>
      </c>
      <c r="N1203" s="17"/>
      <c r="O1203" s="18">
        <f t="shared" si="247"/>
        <v>15.888935332500388</v>
      </c>
      <c r="P1203" s="18"/>
      <c r="Q1203" s="37">
        <f t="shared" si="248"/>
        <v>2.6214326254140607E-2</v>
      </c>
      <c r="R1203" s="15">
        <f t="shared" si="258"/>
        <v>1.0013364030516227</v>
      </c>
      <c r="S1203" s="15">
        <f t="shared" si="259"/>
        <v>10.387410827355499</v>
      </c>
      <c r="T1203" s="21">
        <f t="shared" si="249"/>
        <v>1.1574313955990734E-2</v>
      </c>
      <c r="U1203" s="21">
        <f t="shared" si="250"/>
        <v>-1.7551010788146693E-2</v>
      </c>
      <c r="V1203" s="21">
        <f t="shared" si="251"/>
        <v>2.9125324744137426E-2</v>
      </c>
      <c r="Y1203" s="36"/>
      <c r="Z1203" s="36"/>
    </row>
    <row r="1204" spans="1:26" x14ac:dyDescent="0.25">
      <c r="A1204" s="12">
        <v>1970.08</v>
      </c>
      <c r="B1204" s="13">
        <v>77.92</v>
      </c>
      <c r="C1204" s="14">
        <v>3.1866699999999999</v>
      </c>
      <c r="D1204" s="13">
        <v>5.4133300000000002</v>
      </c>
      <c r="E1204" s="13">
        <v>39</v>
      </c>
      <c r="F1204" s="14">
        <f t="shared" si="255"/>
        <v>1970.6249999999095</v>
      </c>
      <c r="G1204" s="15">
        <v>7.53</v>
      </c>
      <c r="H1204" s="14">
        <f t="shared" si="252"/>
        <v>608.77497435897453</v>
      </c>
      <c r="I1204" s="14">
        <f t="shared" si="253"/>
        <v>24.896880743589747</v>
      </c>
      <c r="J1204" s="16">
        <f t="shared" si="256"/>
        <v>91721.510731132395</v>
      </c>
      <c r="K1204" s="14">
        <f t="shared" si="257"/>
        <v>42.293375666666677</v>
      </c>
      <c r="L1204" s="16">
        <f t="shared" si="254"/>
        <v>6372.1612639394361</v>
      </c>
      <c r="M1204" s="35">
        <f t="shared" si="246"/>
        <v>14.100456516815449</v>
      </c>
      <c r="N1204" s="17"/>
      <c r="O1204" s="18">
        <f t="shared" si="247"/>
        <v>16.339508329168652</v>
      </c>
      <c r="P1204" s="18"/>
      <c r="Q1204" s="37">
        <f t="shared" si="248"/>
        <v>2.358223149317086E-2</v>
      </c>
      <c r="R1204" s="15">
        <f t="shared" si="258"/>
        <v>1.0160954098001953</v>
      </c>
      <c r="S1204" s="15">
        <f t="shared" si="259"/>
        <v>10.401292594883635</v>
      </c>
      <c r="T1204" s="21">
        <f t="shared" si="249"/>
        <v>1.1089305510932457E-2</v>
      </c>
      <c r="U1204" s="21">
        <f t="shared" si="250"/>
        <v>-2.2639234506384609E-2</v>
      </c>
      <c r="V1204" s="21">
        <f t="shared" si="251"/>
        <v>3.3728540017317066E-2</v>
      </c>
      <c r="Y1204" s="36"/>
      <c r="Z1204" s="36"/>
    </row>
    <row r="1205" spans="1:26" x14ac:dyDescent="0.25">
      <c r="A1205" s="12">
        <v>1970.09</v>
      </c>
      <c r="B1205" s="13">
        <v>82.58</v>
      </c>
      <c r="C1205" s="14">
        <v>3.19</v>
      </c>
      <c r="D1205" s="13">
        <v>5.36</v>
      </c>
      <c r="E1205" s="13">
        <v>39.200000000000003</v>
      </c>
      <c r="F1205" s="14">
        <f t="shared" si="255"/>
        <v>1970.7083333332428</v>
      </c>
      <c r="G1205" s="15">
        <v>7.39</v>
      </c>
      <c r="H1205" s="14">
        <f t="shared" si="252"/>
        <v>641.89096938775515</v>
      </c>
      <c r="I1205" s="14">
        <f t="shared" si="253"/>
        <v>24.795739795918369</v>
      </c>
      <c r="J1205" s="16">
        <f t="shared" si="256"/>
        <v>97022.277772271846</v>
      </c>
      <c r="K1205" s="14">
        <f t="shared" si="257"/>
        <v>41.663061224489802</v>
      </c>
      <c r="L1205" s="16">
        <f t="shared" si="254"/>
        <v>6297.401415105076</v>
      </c>
      <c r="M1205" s="35">
        <f t="shared" si="246"/>
        <v>14.84266114524222</v>
      </c>
      <c r="N1205" s="17"/>
      <c r="O1205" s="18">
        <f t="shared" si="247"/>
        <v>17.215125541252291</v>
      </c>
      <c r="P1205" s="18"/>
      <c r="Q1205" s="37">
        <f t="shared" si="248"/>
        <v>2.196185272759632E-2</v>
      </c>
      <c r="R1205" s="15">
        <f t="shared" si="258"/>
        <v>1.0103781482444136</v>
      </c>
      <c r="S1205" s="15">
        <f t="shared" si="259"/>
        <v>10.514783693988544</v>
      </c>
      <c r="T1205" s="21">
        <f t="shared" si="249"/>
        <v>7.3995040543766155E-3</v>
      </c>
      <c r="U1205" s="21">
        <f t="shared" si="250"/>
        <v>-2.5982514542431612E-2</v>
      </c>
      <c r="V1205" s="21">
        <f t="shared" si="251"/>
        <v>3.3382018596808227E-2</v>
      </c>
      <c r="Y1205" s="36"/>
      <c r="Z1205" s="36"/>
    </row>
    <row r="1206" spans="1:26" x14ac:dyDescent="0.25">
      <c r="A1206" s="12">
        <v>1970.1</v>
      </c>
      <c r="B1206" s="13">
        <v>84.37</v>
      </c>
      <c r="C1206" s="14">
        <v>3.17333</v>
      </c>
      <c r="D1206" s="13">
        <v>5.2833300000000003</v>
      </c>
      <c r="E1206" s="13">
        <v>39.4</v>
      </c>
      <c r="F1206" s="14">
        <f t="shared" si="255"/>
        <v>1970.791666666576</v>
      </c>
      <c r="G1206" s="15">
        <v>7.33</v>
      </c>
      <c r="H1206" s="14">
        <f t="shared" si="252"/>
        <v>652.47560913705593</v>
      </c>
      <c r="I1206" s="14">
        <f t="shared" si="253"/>
        <v>24.540955609137061</v>
      </c>
      <c r="J1206" s="16">
        <f t="shared" si="256"/>
        <v>98931.268863656762</v>
      </c>
      <c r="K1206" s="14">
        <f t="shared" si="257"/>
        <v>40.858645964467016</v>
      </c>
      <c r="L1206" s="16">
        <f t="shared" si="254"/>
        <v>6195.1705668534278</v>
      </c>
      <c r="M1206" s="35">
        <f t="shared" si="246"/>
        <v>15.064185404089633</v>
      </c>
      <c r="N1206" s="17"/>
      <c r="O1206" s="18">
        <f t="shared" si="247"/>
        <v>17.486678518763028</v>
      </c>
      <c r="P1206" s="18"/>
      <c r="Q1206" s="37">
        <f t="shared" si="248"/>
        <v>2.1401934611650089E-2</v>
      </c>
      <c r="R1206" s="15">
        <f t="shared" si="258"/>
        <v>1.0413211919527887</v>
      </c>
      <c r="S1206" s="15">
        <f t="shared" si="259"/>
        <v>10.569979212552536</v>
      </c>
      <c r="T1206" s="21">
        <f t="shared" si="249"/>
        <v>7.7786185512356276E-3</v>
      </c>
      <c r="U1206" s="21">
        <f t="shared" si="250"/>
        <v>-2.7846164942143425E-2</v>
      </c>
      <c r="V1206" s="21">
        <f t="shared" si="251"/>
        <v>3.5624783493379053E-2</v>
      </c>
      <c r="Y1206" s="36"/>
      <c r="Z1206" s="36"/>
    </row>
    <row r="1207" spans="1:26" x14ac:dyDescent="0.25">
      <c r="A1207" s="12">
        <v>1970.11</v>
      </c>
      <c r="B1207" s="13">
        <v>84.28</v>
      </c>
      <c r="C1207" s="14">
        <v>3.1566700000000001</v>
      </c>
      <c r="D1207" s="13">
        <v>5.2066699999999999</v>
      </c>
      <c r="E1207" s="13">
        <v>39.6</v>
      </c>
      <c r="F1207" s="14">
        <f t="shared" si="255"/>
        <v>1970.8749999999093</v>
      </c>
      <c r="G1207" s="15">
        <v>6.84</v>
      </c>
      <c r="H1207" s="14">
        <f t="shared" si="252"/>
        <v>648.48777777777786</v>
      </c>
      <c r="I1207" s="14">
        <f t="shared" si="253"/>
        <v>24.288821944444447</v>
      </c>
      <c r="J1207" s="16">
        <f t="shared" si="256"/>
        <v>98633.514358885819</v>
      </c>
      <c r="K1207" s="14">
        <f t="shared" si="257"/>
        <v>40.062433055555559</v>
      </c>
      <c r="L1207" s="16">
        <f t="shared" si="254"/>
        <v>6093.4048434620317</v>
      </c>
      <c r="M1207" s="35">
        <f t="shared" si="246"/>
        <v>14.95076190879173</v>
      </c>
      <c r="N1207" s="17"/>
      <c r="O1207" s="18">
        <f t="shared" si="247"/>
        <v>17.369848985307829</v>
      </c>
      <c r="P1207" s="18"/>
      <c r="Q1207" s="37">
        <f t="shared" si="248"/>
        <v>2.7326345228659829E-2</v>
      </c>
      <c r="R1207" s="15">
        <f t="shared" si="258"/>
        <v>1.0386907764634588</v>
      </c>
      <c r="S1207" s="15">
        <f t="shared" si="259"/>
        <v>10.951153739639832</v>
      </c>
      <c r="T1207" s="21">
        <f t="shared" si="249"/>
        <v>1.1810279795561707E-2</v>
      </c>
      <c r="U1207" s="21">
        <f t="shared" si="250"/>
        <v>-3.6280350482559065E-2</v>
      </c>
      <c r="V1207" s="21">
        <f t="shared" si="251"/>
        <v>4.8090630278120772E-2</v>
      </c>
      <c r="Y1207" s="36"/>
      <c r="Z1207" s="36"/>
    </row>
    <row r="1208" spans="1:26" x14ac:dyDescent="0.25">
      <c r="A1208" s="12">
        <v>1970.12</v>
      </c>
      <c r="B1208" s="13">
        <v>90.05</v>
      </c>
      <c r="C1208" s="14">
        <v>3.14</v>
      </c>
      <c r="D1208" s="13">
        <v>5.13</v>
      </c>
      <c r="E1208" s="13">
        <v>39.799999999999997</v>
      </c>
      <c r="F1208" s="14">
        <f t="shared" si="255"/>
        <v>1970.9583333332425</v>
      </c>
      <c r="G1208" s="15">
        <v>6.39</v>
      </c>
      <c r="H1208" s="14">
        <f t="shared" si="252"/>
        <v>689.40288944723636</v>
      </c>
      <c r="I1208" s="14">
        <f t="shared" si="253"/>
        <v>24.03914572864322</v>
      </c>
      <c r="J1208" s="16">
        <f t="shared" si="256"/>
        <v>105161.30128850423</v>
      </c>
      <c r="K1208" s="14">
        <f t="shared" si="257"/>
        <v>39.274145728643219</v>
      </c>
      <c r="L1208" s="16">
        <f t="shared" si="254"/>
        <v>5990.8659146032942</v>
      </c>
      <c r="M1208" s="35">
        <f t="shared" si="246"/>
        <v>15.873840687205741</v>
      </c>
      <c r="N1208" s="17"/>
      <c r="O1208" s="18">
        <f t="shared" si="247"/>
        <v>18.454515548006192</v>
      </c>
      <c r="P1208" s="18"/>
      <c r="Q1208" s="37">
        <f t="shared" si="248"/>
        <v>2.8455287421124548E-2</v>
      </c>
      <c r="R1208" s="15">
        <f t="shared" si="258"/>
        <v>1.0163958032214011</v>
      </c>
      <c r="S1208" s="15">
        <f t="shared" si="259"/>
        <v>11.317702268529887</v>
      </c>
      <c r="T1208" s="21">
        <f t="shared" si="249"/>
        <v>3.1555751529841469E-3</v>
      </c>
      <c r="U1208" s="21">
        <f t="shared" si="250"/>
        <v>-4.0187095108721205E-2</v>
      </c>
      <c r="V1208" s="21">
        <f t="shared" si="251"/>
        <v>4.3342670261705352E-2</v>
      </c>
      <c r="Y1208" s="36"/>
      <c r="Z1208" s="36"/>
    </row>
    <row r="1209" spans="1:26" x14ac:dyDescent="0.25">
      <c r="A1209" s="12">
        <v>1971.01</v>
      </c>
      <c r="B1209" s="13">
        <v>93.49</v>
      </c>
      <c r="C1209" s="14">
        <v>3.13</v>
      </c>
      <c r="D1209" s="13">
        <v>5.16</v>
      </c>
      <c r="E1209" s="13">
        <v>39.799999999999997</v>
      </c>
      <c r="F1209" s="14">
        <f t="shared" si="255"/>
        <v>1971.0416666665758</v>
      </c>
      <c r="G1209" s="15">
        <v>6.24</v>
      </c>
      <c r="H1209" s="14">
        <f t="shared" si="252"/>
        <v>715.73876884422123</v>
      </c>
      <c r="I1209" s="14">
        <f t="shared" si="253"/>
        <v>23.962587939698498</v>
      </c>
      <c r="J1209" s="16">
        <f t="shared" si="256"/>
        <v>109483.17190688518</v>
      </c>
      <c r="K1209" s="14">
        <f t="shared" si="257"/>
        <v>39.503819095477397</v>
      </c>
      <c r="L1209" s="16">
        <f t="shared" si="254"/>
        <v>6042.7122370256457</v>
      </c>
      <c r="M1209" s="35">
        <f t="shared" si="246"/>
        <v>16.461793943491941</v>
      </c>
      <c r="N1209" s="17"/>
      <c r="O1209" s="18">
        <f t="shared" si="247"/>
        <v>19.149002748259782</v>
      </c>
      <c r="P1209" s="18"/>
      <c r="Q1209" s="37">
        <f t="shared" si="248"/>
        <v>2.7705281704982716E-2</v>
      </c>
      <c r="R1209" s="15">
        <f t="shared" si="258"/>
        <v>1.0148506806126156</v>
      </c>
      <c r="S1209" s="15">
        <f t="shared" si="259"/>
        <v>11.503265087843108</v>
      </c>
      <c r="T1209" s="21">
        <f t="shared" si="249"/>
        <v>-1.6709123430017625E-3</v>
      </c>
      <c r="U1209" s="21">
        <f t="shared" si="250"/>
        <v>-4.0063139342521037E-2</v>
      </c>
      <c r="V1209" s="21">
        <f t="shared" si="251"/>
        <v>3.8392226999519274E-2</v>
      </c>
      <c r="Y1209" s="36"/>
      <c r="Z1209" s="36"/>
    </row>
    <row r="1210" spans="1:26" x14ac:dyDescent="0.25">
      <c r="A1210" s="12">
        <v>1971.02</v>
      </c>
      <c r="B1210" s="13">
        <v>97.11</v>
      </c>
      <c r="C1210" s="14">
        <v>3.12</v>
      </c>
      <c r="D1210" s="13">
        <v>5.19</v>
      </c>
      <c r="E1210" s="13">
        <v>39.9</v>
      </c>
      <c r="F1210" s="14">
        <f t="shared" si="255"/>
        <v>1971.1249999999091</v>
      </c>
      <c r="G1210" s="15">
        <v>6.11</v>
      </c>
      <c r="H1210" s="14">
        <f t="shared" si="252"/>
        <v>741.58939849624073</v>
      </c>
      <c r="I1210" s="14">
        <f t="shared" si="253"/>
        <v>23.82616541353384</v>
      </c>
      <c r="J1210" s="16">
        <f t="shared" si="256"/>
        <v>113741.1350210004</v>
      </c>
      <c r="K1210" s="14">
        <f t="shared" si="257"/>
        <v>39.633909774436098</v>
      </c>
      <c r="L1210" s="16">
        <f t="shared" si="254"/>
        <v>6078.8434842857796</v>
      </c>
      <c r="M1210" s="35">
        <f t="shared" si="246"/>
        <v>17.034534781502124</v>
      </c>
      <c r="N1210" s="17"/>
      <c r="O1210" s="18">
        <f t="shared" si="247"/>
        <v>19.824574232687645</v>
      </c>
      <c r="P1210" s="18"/>
      <c r="Q1210" s="37">
        <f t="shared" si="248"/>
        <v>2.7221175943178084E-2</v>
      </c>
      <c r="R1210" s="15">
        <f t="shared" si="258"/>
        <v>1.0360949321896797</v>
      </c>
      <c r="S1210" s="15">
        <f t="shared" si="259"/>
        <v>11.644838016688313</v>
      </c>
      <c r="T1210" s="21">
        <f t="shared" si="249"/>
        <v>-9.5863670714831928E-3</v>
      </c>
      <c r="U1210" s="21">
        <f t="shared" si="250"/>
        <v>-4.452039276429598E-2</v>
      </c>
      <c r="V1210" s="21">
        <f t="shared" si="251"/>
        <v>3.4934025692812787E-2</v>
      </c>
      <c r="Y1210" s="36"/>
      <c r="Z1210" s="36"/>
    </row>
    <row r="1211" spans="1:26" x14ac:dyDescent="0.25">
      <c r="A1211" s="12">
        <v>1971.03</v>
      </c>
      <c r="B1211" s="13">
        <v>99.6</v>
      </c>
      <c r="C1211" s="14">
        <v>3.11</v>
      </c>
      <c r="D1211" s="13">
        <v>5.22</v>
      </c>
      <c r="E1211" s="13">
        <v>40</v>
      </c>
      <c r="F1211" s="14">
        <f t="shared" si="255"/>
        <v>1971.2083333332423</v>
      </c>
      <c r="G1211" s="15">
        <v>5.7</v>
      </c>
      <c r="H1211" s="14">
        <f t="shared" si="252"/>
        <v>758.70300000000009</v>
      </c>
      <c r="I1211" s="14">
        <f t="shared" si="253"/>
        <v>23.690425000000001</v>
      </c>
      <c r="J1211" s="16">
        <f t="shared" si="256"/>
        <v>116668.72331912903</v>
      </c>
      <c r="K1211" s="14">
        <f t="shared" si="257"/>
        <v>39.763350000000003</v>
      </c>
      <c r="L1211" s="16">
        <f t="shared" si="254"/>
        <v>6114.5656197374847</v>
      </c>
      <c r="M1211" s="35">
        <f t="shared" si="246"/>
        <v>17.402902607188878</v>
      </c>
      <c r="N1211" s="17"/>
      <c r="O1211" s="18">
        <f t="shared" si="247"/>
        <v>20.261603158151761</v>
      </c>
      <c r="P1211" s="18"/>
      <c r="Q1211" s="37">
        <f t="shared" si="248"/>
        <v>3.0336339371474168E-2</v>
      </c>
      <c r="R1211" s="15">
        <f t="shared" si="258"/>
        <v>0.99497715756358207</v>
      </c>
      <c r="S1211" s="15">
        <f t="shared" si="259"/>
        <v>12.034994761122331</v>
      </c>
      <c r="T1211" s="21">
        <f t="shared" si="249"/>
        <v>-8.7534280564597333E-3</v>
      </c>
      <c r="U1211" s="21">
        <f t="shared" si="250"/>
        <v>-4.6906446445454719E-2</v>
      </c>
      <c r="V1211" s="21">
        <f t="shared" si="251"/>
        <v>3.8153018388994986E-2</v>
      </c>
      <c r="Y1211" s="36"/>
      <c r="Z1211" s="36"/>
    </row>
    <row r="1212" spans="1:26" x14ac:dyDescent="0.25">
      <c r="A1212" s="12">
        <v>1971.04</v>
      </c>
      <c r="B1212" s="13">
        <v>103</v>
      </c>
      <c r="C1212" s="14">
        <v>3.1066699999999998</v>
      </c>
      <c r="D1212" s="13">
        <v>5.2533300000000001</v>
      </c>
      <c r="E1212" s="13">
        <v>40.1</v>
      </c>
      <c r="F1212" s="14">
        <f t="shared" si="255"/>
        <v>1971.2916666665756</v>
      </c>
      <c r="G1212" s="15">
        <v>5.83</v>
      </c>
      <c r="H1212" s="14">
        <f t="shared" si="252"/>
        <v>782.64588528678314</v>
      </c>
      <c r="I1212" s="14">
        <f t="shared" si="253"/>
        <v>23.6060436159601</v>
      </c>
      <c r="J1212" s="16">
        <f t="shared" si="256"/>
        <v>120653.01375503455</v>
      </c>
      <c r="K1212" s="14">
        <f t="shared" si="257"/>
        <v>39.917447655860357</v>
      </c>
      <c r="L1212" s="16">
        <f t="shared" si="254"/>
        <v>6153.6902597061726</v>
      </c>
      <c r="M1212" s="35">
        <f t="shared" si="246"/>
        <v>17.924110447959606</v>
      </c>
      <c r="N1212" s="17"/>
      <c r="O1212" s="18">
        <f t="shared" si="247"/>
        <v>20.875485334712344</v>
      </c>
      <c r="P1212" s="18"/>
      <c r="Q1212" s="37">
        <f t="shared" si="248"/>
        <v>2.7622614301182638E-2</v>
      </c>
      <c r="R1212" s="15">
        <f t="shared" si="258"/>
        <v>0.9638031448454738</v>
      </c>
      <c r="S1212" s="15">
        <f t="shared" si="259"/>
        <v>11.94468317078713</v>
      </c>
      <c r="T1212" s="21">
        <f t="shared" si="249"/>
        <v>-1.1471603257818597E-2</v>
      </c>
      <c r="U1212" s="21">
        <f t="shared" si="250"/>
        <v>-4.8695950276563149E-2</v>
      </c>
      <c r="V1212" s="21">
        <f t="shared" si="251"/>
        <v>3.7224347018744552E-2</v>
      </c>
      <c r="Y1212" s="36"/>
      <c r="Z1212" s="36"/>
    </row>
    <row r="1213" spans="1:26" x14ac:dyDescent="0.25">
      <c r="A1213" s="12">
        <v>1971.05</v>
      </c>
      <c r="B1213" s="13">
        <v>101.6</v>
      </c>
      <c r="C1213" s="14">
        <v>3.1033300000000001</v>
      </c>
      <c r="D1213" s="13">
        <v>5.28667</v>
      </c>
      <c r="E1213" s="13">
        <v>40.299999999999997</v>
      </c>
      <c r="F1213" s="14">
        <f t="shared" si="255"/>
        <v>1971.3749999999088</v>
      </c>
      <c r="G1213" s="15">
        <v>6.39</v>
      </c>
      <c r="H1213" s="14">
        <f t="shared" si="252"/>
        <v>768.17667493796546</v>
      </c>
      <c r="I1213" s="14">
        <f t="shared" si="253"/>
        <v>23.463638982630279</v>
      </c>
      <c r="J1213" s="16">
        <f t="shared" si="256"/>
        <v>118723.86465467958</v>
      </c>
      <c r="K1213" s="14">
        <f t="shared" si="257"/>
        <v>39.971423052109195</v>
      </c>
      <c r="L1213" s="16">
        <f t="shared" si="254"/>
        <v>6177.6958026964066</v>
      </c>
      <c r="M1213" s="35">
        <f t="shared" si="246"/>
        <v>17.564153279699386</v>
      </c>
      <c r="N1213" s="17"/>
      <c r="O1213" s="18">
        <f t="shared" si="247"/>
        <v>20.463891147264611</v>
      </c>
      <c r="P1213" s="18"/>
      <c r="Q1213" s="37">
        <f t="shared" si="248"/>
        <v>2.3678614175411589E-2</v>
      </c>
      <c r="R1213" s="15">
        <f t="shared" si="258"/>
        <v>0.99584933245988749</v>
      </c>
      <c r="S1213" s="15">
        <f t="shared" si="259"/>
        <v>11.455190086548795</v>
      </c>
      <c r="T1213" s="21">
        <f t="shared" si="249"/>
        <v>-1.226102345412039E-2</v>
      </c>
      <c r="U1213" s="21">
        <f t="shared" si="250"/>
        <v>-4.6506538769724881E-2</v>
      </c>
      <c r="V1213" s="21">
        <f t="shared" si="251"/>
        <v>3.4245515315604491E-2</v>
      </c>
      <c r="Y1213" s="36"/>
      <c r="Z1213" s="36"/>
    </row>
    <row r="1214" spans="1:26" x14ac:dyDescent="0.25">
      <c r="A1214" s="12">
        <v>1971.06</v>
      </c>
      <c r="B1214" s="13">
        <v>99.72</v>
      </c>
      <c r="C1214" s="14">
        <v>3.1</v>
      </c>
      <c r="D1214" s="13">
        <v>5.32</v>
      </c>
      <c r="E1214" s="13">
        <v>40.6</v>
      </c>
      <c r="F1214" s="14">
        <f t="shared" si="255"/>
        <v>1971.4583333332421</v>
      </c>
      <c r="G1214" s="15">
        <v>6.52</v>
      </c>
      <c r="H1214" s="14">
        <f t="shared" si="252"/>
        <v>748.39123152709374</v>
      </c>
      <c r="I1214" s="14">
        <f t="shared" si="253"/>
        <v>23.265270935960594</v>
      </c>
      <c r="J1214" s="16">
        <f t="shared" si="256"/>
        <v>115965.61150585808</v>
      </c>
      <c r="K1214" s="14">
        <f t="shared" si="257"/>
        <v>39.926206896551733</v>
      </c>
      <c r="L1214" s="16">
        <f t="shared" si="254"/>
        <v>6186.6932732768246</v>
      </c>
      <c r="M1214" s="35">
        <f t="shared" si="246"/>
        <v>17.083166880070706</v>
      </c>
      <c r="N1214" s="17"/>
      <c r="O1214" s="18">
        <f t="shared" si="247"/>
        <v>19.91193906311366</v>
      </c>
      <c r="P1214" s="18"/>
      <c r="Q1214" s="37">
        <f t="shared" si="248"/>
        <v>2.4746298795041699E-2</v>
      </c>
      <c r="R1214" s="15">
        <f t="shared" si="258"/>
        <v>0.99026847808800322</v>
      </c>
      <c r="S1214" s="15">
        <f t="shared" si="259"/>
        <v>11.323350469357061</v>
      </c>
      <c r="T1214" s="21">
        <f t="shared" si="249"/>
        <v>-9.9668358478816055E-3</v>
      </c>
      <c r="U1214" s="21">
        <f t="shared" si="250"/>
        <v>-4.1937497891791575E-2</v>
      </c>
      <c r="V1214" s="21">
        <f t="shared" si="251"/>
        <v>3.197066204390997E-2</v>
      </c>
      <c r="Y1214" s="36"/>
      <c r="Z1214" s="36"/>
    </row>
    <row r="1215" spans="1:26" x14ac:dyDescent="0.25">
      <c r="A1215" s="12">
        <v>1971.07</v>
      </c>
      <c r="B1215" s="13">
        <v>99</v>
      </c>
      <c r="C1215" s="14">
        <v>3.09667</v>
      </c>
      <c r="D1215" s="13">
        <v>5.3566700000000003</v>
      </c>
      <c r="E1215" s="13">
        <v>40.700000000000003</v>
      </c>
      <c r="F1215" s="14">
        <f t="shared" si="255"/>
        <v>1971.5416666665753</v>
      </c>
      <c r="G1215" s="15">
        <v>6.73</v>
      </c>
      <c r="H1215" s="14">
        <f t="shared" si="252"/>
        <v>741.16216216216219</v>
      </c>
      <c r="I1215" s="14">
        <f t="shared" si="253"/>
        <v>23.183178108108113</v>
      </c>
      <c r="J1215" s="16">
        <f t="shared" si="256"/>
        <v>115144.80307730469</v>
      </c>
      <c r="K1215" s="14">
        <f t="shared" si="257"/>
        <v>40.102637567567569</v>
      </c>
      <c r="L1215" s="16">
        <f t="shared" si="254"/>
        <v>6230.2294171727854</v>
      </c>
      <c r="M1215" s="35">
        <f t="shared" si="246"/>
        <v>16.889414708693359</v>
      </c>
      <c r="N1215" s="17"/>
      <c r="O1215" s="18">
        <f t="shared" si="247"/>
        <v>19.694941690150504</v>
      </c>
      <c r="P1215" s="18"/>
      <c r="Q1215" s="37">
        <f t="shared" si="248"/>
        <v>2.2881739151916665E-2</v>
      </c>
      <c r="R1215" s="15">
        <f t="shared" si="258"/>
        <v>1.0165126805988081</v>
      </c>
      <c r="S1215" s="15">
        <f t="shared" si="259"/>
        <v>11.185606281758727</v>
      </c>
      <c r="T1215" s="21">
        <f t="shared" si="249"/>
        <v>-1.2361256495427408E-2</v>
      </c>
      <c r="U1215" s="21">
        <f t="shared" si="250"/>
        <v>-4.4890131515096465E-2</v>
      </c>
      <c r="V1215" s="21">
        <f t="shared" si="251"/>
        <v>3.2528875019669057E-2</v>
      </c>
      <c r="Y1215" s="36"/>
      <c r="Z1215" s="36"/>
    </row>
    <row r="1216" spans="1:26" x14ac:dyDescent="0.25">
      <c r="A1216" s="12">
        <v>1971.08</v>
      </c>
      <c r="B1216" s="13">
        <v>97.24</v>
      </c>
      <c r="C1216" s="14">
        <v>3.0933299999999999</v>
      </c>
      <c r="D1216" s="13">
        <v>5.3933299999999997</v>
      </c>
      <c r="E1216" s="13">
        <v>40.799999999999997</v>
      </c>
      <c r="F1216" s="14">
        <f t="shared" si="255"/>
        <v>1971.6249999999086</v>
      </c>
      <c r="G1216" s="15">
        <v>6.58</v>
      </c>
      <c r="H1216" s="14">
        <f t="shared" si="252"/>
        <v>726.20166666666682</v>
      </c>
      <c r="I1216" s="14">
        <f t="shared" si="253"/>
        <v>23.101413014705887</v>
      </c>
      <c r="J1216" s="16">
        <f t="shared" si="256"/>
        <v>113119.66461229784</v>
      </c>
      <c r="K1216" s="14">
        <f t="shared" si="257"/>
        <v>40.278128700980403</v>
      </c>
      <c r="L1216" s="16">
        <f t="shared" si="254"/>
        <v>6274.0814556092591</v>
      </c>
      <c r="M1216" s="35">
        <f t="shared" si="246"/>
        <v>16.519449443051563</v>
      </c>
      <c r="N1216" s="17"/>
      <c r="O1216" s="18">
        <f t="shared" si="247"/>
        <v>19.273018870882744</v>
      </c>
      <c r="P1216" s="18"/>
      <c r="Q1216" s="37">
        <f t="shared" si="248"/>
        <v>2.6305165708427142E-2</v>
      </c>
      <c r="R1216" s="15">
        <f t="shared" si="258"/>
        <v>1.0381033092028704</v>
      </c>
      <c r="S1216" s="15">
        <f t="shared" si="259"/>
        <v>11.34244221719737</v>
      </c>
      <c r="T1216" s="21">
        <f t="shared" si="249"/>
        <v>-1.056679231660862E-2</v>
      </c>
      <c r="U1216" s="21">
        <f t="shared" si="250"/>
        <v>-4.9076659971994618E-2</v>
      </c>
      <c r="V1216" s="21">
        <f t="shared" si="251"/>
        <v>3.8509867655385999E-2</v>
      </c>
      <c r="Y1216" s="36"/>
      <c r="Z1216" s="36"/>
    </row>
    <row r="1217" spans="1:26" x14ac:dyDescent="0.25">
      <c r="A1217" s="12">
        <v>1971.09</v>
      </c>
      <c r="B1217" s="13">
        <v>99.4</v>
      </c>
      <c r="C1217" s="14">
        <v>3.09</v>
      </c>
      <c r="D1217" s="13">
        <v>5.43</v>
      </c>
      <c r="E1217" s="13">
        <v>40.799999999999997</v>
      </c>
      <c r="F1217" s="14">
        <f t="shared" si="255"/>
        <v>1971.7083333332419</v>
      </c>
      <c r="G1217" s="15">
        <v>6.14</v>
      </c>
      <c r="H1217" s="14">
        <f t="shared" si="252"/>
        <v>742.33284313725517</v>
      </c>
      <c r="I1217" s="14">
        <f t="shared" si="253"/>
        <v>23.076544117647064</v>
      </c>
      <c r="J1217" s="16">
        <f t="shared" si="256"/>
        <v>115931.95162587489</v>
      </c>
      <c r="K1217" s="14">
        <f t="shared" si="257"/>
        <v>40.551985294117657</v>
      </c>
      <c r="L1217" s="16">
        <f t="shared" si="254"/>
        <v>6333.1035948541312</v>
      </c>
      <c r="M1217" s="35">
        <f t="shared" ref="M1217:M1280" si="260">H1217/AVERAGE(K1097:K1216)</f>
        <v>16.856792547836005</v>
      </c>
      <c r="N1217" s="17"/>
      <c r="O1217" s="18">
        <f t="shared" ref="O1217:O1280" si="261">J1217/AVERAGE(L1097:L1216)</f>
        <v>19.674910494388257</v>
      </c>
      <c r="P1217" s="18"/>
      <c r="Q1217" s="37">
        <f t="shared" ref="Q1217:Q1280" si="262">1/M1217-(G1217/100-(((E1217/E1097)^(1/10))-1))</f>
        <v>2.9149353637379929E-2</v>
      </c>
      <c r="R1217" s="15">
        <f t="shared" si="258"/>
        <v>1.0208326848149401</v>
      </c>
      <c r="S1217" s="15">
        <f t="shared" si="259"/>
        <v>11.774626800114932</v>
      </c>
      <c r="T1217" s="21">
        <f t="shared" si="249"/>
        <v>-2.2457744157994952E-2</v>
      </c>
      <c r="U1217" s="21">
        <f t="shared" si="250"/>
        <v>-5.4197352679455246E-2</v>
      </c>
      <c r="V1217" s="21">
        <f t="shared" si="251"/>
        <v>3.1739608521460294E-2</v>
      </c>
      <c r="Y1217" s="36"/>
      <c r="Z1217" s="36"/>
    </row>
    <row r="1218" spans="1:26" x14ac:dyDescent="0.25">
      <c r="A1218" s="12">
        <v>1971.1</v>
      </c>
      <c r="B1218" s="13">
        <v>97.29</v>
      </c>
      <c r="C1218" s="14">
        <v>3.0833300000000001</v>
      </c>
      <c r="D1218" s="13">
        <v>5.52</v>
      </c>
      <c r="E1218" s="13">
        <v>40.9</v>
      </c>
      <c r="F1218" s="14">
        <f t="shared" si="255"/>
        <v>1971.7916666665751</v>
      </c>
      <c r="G1218" s="15">
        <v>5.93</v>
      </c>
      <c r="H1218" s="14">
        <f t="shared" si="252"/>
        <v>724.79860635696843</v>
      </c>
      <c r="I1218" s="14">
        <f t="shared" si="253"/>
        <v>22.970431564792182</v>
      </c>
      <c r="J1218" s="16">
        <f t="shared" si="256"/>
        <v>113492.53235431717</v>
      </c>
      <c r="K1218" s="14">
        <f t="shared" si="257"/>
        <v>41.123325183374092</v>
      </c>
      <c r="L1218" s="16">
        <f t="shared" si="254"/>
        <v>6439.2926158477821</v>
      </c>
      <c r="M1218" s="35">
        <f t="shared" si="260"/>
        <v>16.428862709159471</v>
      </c>
      <c r="N1218" s="17"/>
      <c r="O1218" s="18">
        <f t="shared" si="261"/>
        <v>19.184397344751744</v>
      </c>
      <c r="P1218" s="18"/>
      <c r="Q1218" s="37">
        <f t="shared" si="262"/>
        <v>3.3047046104171397E-2</v>
      </c>
      <c r="R1218" s="15">
        <f t="shared" si="258"/>
        <v>1.0139708836443282</v>
      </c>
      <c r="S1218" s="15">
        <f t="shared" si="259"/>
        <v>11.990535322089366</v>
      </c>
      <c r="T1218" s="21">
        <f t="shared" ref="T1218:T1281" si="263">(($J1338/$J1218)^(1/10)-1)</f>
        <v>-1.890545456653292E-2</v>
      </c>
      <c r="U1218" s="21">
        <f t="shared" ref="U1218:U1281" si="264">(($S1338/$S1218)^(1/10)-1)</f>
        <v>-5.4109870934527682E-2</v>
      </c>
      <c r="V1218" s="21">
        <f t="shared" ref="V1218:V1281" si="265">T1218-U1218</f>
        <v>3.5204416367994762E-2</v>
      </c>
      <c r="Y1218" s="36"/>
      <c r="Z1218" s="36"/>
    </row>
    <row r="1219" spans="1:26" x14ac:dyDescent="0.25">
      <c r="A1219" s="12">
        <v>1971.11</v>
      </c>
      <c r="B1219" s="13">
        <v>92.78</v>
      </c>
      <c r="C1219" s="14">
        <v>3.07667</v>
      </c>
      <c r="D1219" s="13">
        <v>5.61</v>
      </c>
      <c r="E1219" s="13">
        <v>40.9</v>
      </c>
      <c r="F1219" s="14">
        <f t="shared" si="255"/>
        <v>1971.8749999999084</v>
      </c>
      <c r="G1219" s="15">
        <v>5.81</v>
      </c>
      <c r="H1219" s="14">
        <f t="shared" si="252"/>
        <v>691.19965770171166</v>
      </c>
      <c r="I1219" s="14">
        <f t="shared" si="253"/>
        <v>22.92081537897311</v>
      </c>
      <c r="J1219" s="16">
        <f t="shared" si="256"/>
        <v>108530.53147935819</v>
      </c>
      <c r="K1219" s="14">
        <f t="shared" si="257"/>
        <v>41.793814180929104</v>
      </c>
      <c r="L1219" s="16">
        <f t="shared" si="254"/>
        <v>6562.3656132700953</v>
      </c>
      <c r="M1219" s="35">
        <f t="shared" si="260"/>
        <v>15.638712654326648</v>
      </c>
      <c r="N1219" s="17"/>
      <c r="O1219" s="18">
        <f t="shared" si="261"/>
        <v>18.271922182649185</v>
      </c>
      <c r="P1219" s="18"/>
      <c r="Q1219" s="37">
        <f t="shared" si="262"/>
        <v>3.7322442309907042E-2</v>
      </c>
      <c r="R1219" s="15">
        <f t="shared" si="258"/>
        <v>0.99586108486765323</v>
      </c>
      <c r="S1219" s="15">
        <f t="shared" si="259"/>
        <v>12.158053695907483</v>
      </c>
      <c r="T1219" s="21">
        <f t="shared" si="263"/>
        <v>-1.186482917123266E-2</v>
      </c>
      <c r="U1219" s="21">
        <f t="shared" si="264"/>
        <v>-4.5906608894522138E-2</v>
      </c>
      <c r="V1219" s="21">
        <f t="shared" si="265"/>
        <v>3.4041779723289478E-2</v>
      </c>
      <c r="Y1219" s="36"/>
      <c r="Z1219" s="36"/>
    </row>
    <row r="1220" spans="1:26" x14ac:dyDescent="0.25">
      <c r="A1220" s="12">
        <v>1971.12</v>
      </c>
      <c r="B1220" s="13">
        <v>99.17</v>
      </c>
      <c r="C1220" s="14">
        <v>3.07</v>
      </c>
      <c r="D1220" s="13">
        <v>5.7</v>
      </c>
      <c r="E1220" s="13">
        <v>41.1</v>
      </c>
      <c r="F1220" s="14">
        <f t="shared" si="255"/>
        <v>1971.9583333332416</v>
      </c>
      <c r="G1220" s="15">
        <v>5.93</v>
      </c>
      <c r="H1220" s="14">
        <f t="shared" si="252"/>
        <v>735.20922141119229</v>
      </c>
      <c r="I1220" s="14">
        <f t="shared" si="253"/>
        <v>22.7598296836983</v>
      </c>
      <c r="J1220" s="16">
        <f t="shared" si="256"/>
        <v>115738.61670487294</v>
      </c>
      <c r="K1220" s="14">
        <f t="shared" si="257"/>
        <v>42.257664233576648</v>
      </c>
      <c r="L1220" s="16">
        <f t="shared" si="254"/>
        <v>6652.3153697466551</v>
      </c>
      <c r="M1220" s="35">
        <f t="shared" si="260"/>
        <v>16.603557212925335</v>
      </c>
      <c r="N1220" s="17"/>
      <c r="O1220" s="18">
        <f t="shared" si="261"/>
        <v>19.405829401067074</v>
      </c>
      <c r="P1220" s="18"/>
      <c r="Q1220" s="37">
        <f t="shared" si="262"/>
        <v>3.2909901694790147E-2</v>
      </c>
      <c r="R1220" s="15">
        <f t="shared" si="258"/>
        <v>1.003446248011016</v>
      </c>
      <c r="S1220" s="15">
        <f t="shared" si="259"/>
        <v>12.048814136947962</v>
      </c>
      <c r="T1220" s="21">
        <f t="shared" si="263"/>
        <v>-1.7358370037446336E-2</v>
      </c>
      <c r="U1220" s="21">
        <f t="shared" si="264"/>
        <v>-4.5989603996534179E-2</v>
      </c>
      <c r="V1220" s="21">
        <f t="shared" si="265"/>
        <v>2.8631233959087843E-2</v>
      </c>
      <c r="Y1220" s="36"/>
      <c r="Z1220" s="36"/>
    </row>
    <row r="1221" spans="1:26" x14ac:dyDescent="0.25">
      <c r="A1221" s="12">
        <v>1972.01</v>
      </c>
      <c r="B1221" s="13">
        <v>103.3</v>
      </c>
      <c r="C1221" s="14">
        <v>3.07</v>
      </c>
      <c r="D1221" s="13">
        <v>5.7366700000000002</v>
      </c>
      <c r="E1221" s="13">
        <v>41.1</v>
      </c>
      <c r="F1221" s="14">
        <f t="shared" si="255"/>
        <v>1972.0416666665749</v>
      </c>
      <c r="G1221" s="15">
        <v>5.95</v>
      </c>
      <c r="H1221" s="14">
        <f t="shared" si="252"/>
        <v>765.82749391727498</v>
      </c>
      <c r="I1221" s="14">
        <f t="shared" si="253"/>
        <v>22.7598296836983</v>
      </c>
      <c r="J1221" s="16">
        <f t="shared" si="256"/>
        <v>120857.20380881689</v>
      </c>
      <c r="K1221" s="14">
        <f t="shared" si="257"/>
        <v>42.529521873479325</v>
      </c>
      <c r="L1221" s="16">
        <f t="shared" si="254"/>
        <v>6711.6930820321941</v>
      </c>
      <c r="M1221" s="35">
        <f t="shared" si="260"/>
        <v>17.262996797035171</v>
      </c>
      <c r="N1221" s="17"/>
      <c r="O1221" s="18">
        <f t="shared" si="261"/>
        <v>20.18082172705191</v>
      </c>
      <c r="P1221" s="18"/>
      <c r="Q1221" s="37">
        <f t="shared" si="262"/>
        <v>3.0409213945432376E-2</v>
      </c>
      <c r="R1221" s="15">
        <f t="shared" si="258"/>
        <v>0.99529466757156304</v>
      </c>
      <c r="S1221" s="15">
        <f t="shared" si="259"/>
        <v>12.09033733870252</v>
      </c>
      <c r="T1221" s="21">
        <f t="shared" si="263"/>
        <v>-2.671487359601088E-2</v>
      </c>
      <c r="U1221" s="21">
        <f t="shared" si="264"/>
        <v>-4.9917893224626586E-2</v>
      </c>
      <c r="V1221" s="21">
        <f t="shared" si="265"/>
        <v>2.3203019628615706E-2</v>
      </c>
      <c r="Y1221" s="36"/>
      <c r="Z1221" s="36"/>
    </row>
    <row r="1222" spans="1:26" x14ac:dyDescent="0.25">
      <c r="A1222" s="12">
        <v>1972.02</v>
      </c>
      <c r="B1222" s="13">
        <v>105.2</v>
      </c>
      <c r="C1222" s="14">
        <v>3.07</v>
      </c>
      <c r="D1222" s="13">
        <v>5.7733299999999996</v>
      </c>
      <c r="E1222" s="13">
        <v>41.3</v>
      </c>
      <c r="F1222" s="14">
        <f t="shared" si="255"/>
        <v>1972.1249999999081</v>
      </c>
      <c r="G1222" s="15">
        <v>6.08</v>
      </c>
      <c r="H1222" s="14">
        <f t="shared" si="252"/>
        <v>776.13656174334164</v>
      </c>
      <c r="I1222" s="14">
        <f t="shared" si="253"/>
        <v>22.649612590799034</v>
      </c>
      <c r="J1222" s="16">
        <f t="shared" si="256"/>
        <v>122781.97040895172</v>
      </c>
      <c r="K1222" s="14">
        <f t="shared" si="257"/>
        <v>42.594035133171921</v>
      </c>
      <c r="L1222" s="16">
        <f t="shared" si="254"/>
        <v>6738.2208481094403</v>
      </c>
      <c r="M1222" s="35">
        <f t="shared" si="260"/>
        <v>17.464147605486172</v>
      </c>
      <c r="N1222" s="17"/>
      <c r="O1222" s="18">
        <f t="shared" si="261"/>
        <v>20.418898605460925</v>
      </c>
      <c r="P1222" s="18"/>
      <c r="Q1222" s="37">
        <f t="shared" si="262"/>
        <v>2.8599563798766714E-2</v>
      </c>
      <c r="R1222" s="15">
        <f t="shared" si="258"/>
        <v>1.0058103589465617</v>
      </c>
      <c r="S1222" s="15">
        <f t="shared" si="259"/>
        <v>11.975174925052459</v>
      </c>
      <c r="T1222" s="21">
        <f t="shared" si="263"/>
        <v>-3.0433439385573413E-2</v>
      </c>
      <c r="U1222" s="21">
        <f t="shared" si="264"/>
        <v>-4.7372210081731425E-2</v>
      </c>
      <c r="V1222" s="21">
        <f t="shared" si="265"/>
        <v>1.6938770696158012E-2</v>
      </c>
      <c r="Y1222" s="36"/>
      <c r="Z1222" s="36"/>
    </row>
    <row r="1223" spans="1:26" x14ac:dyDescent="0.25">
      <c r="A1223" s="12">
        <v>1972.03</v>
      </c>
      <c r="B1223" s="13">
        <v>107.7</v>
      </c>
      <c r="C1223" s="14">
        <v>3.07</v>
      </c>
      <c r="D1223" s="13">
        <v>5.81</v>
      </c>
      <c r="E1223" s="13">
        <v>41.4</v>
      </c>
      <c r="F1223" s="14">
        <f t="shared" si="255"/>
        <v>1972.2083333332414</v>
      </c>
      <c r="G1223" s="15">
        <v>6.07</v>
      </c>
      <c r="H1223" s="14">
        <f t="shared" si="252"/>
        <v>792.66159420289864</v>
      </c>
      <c r="I1223" s="14">
        <f t="shared" si="253"/>
        <v>22.594903381642514</v>
      </c>
      <c r="J1223" s="16">
        <f t="shared" si="256"/>
        <v>125694.03947994878</v>
      </c>
      <c r="K1223" s="14">
        <f t="shared" si="257"/>
        <v>42.761038647343</v>
      </c>
      <c r="L1223" s="16">
        <f t="shared" si="254"/>
        <v>6780.7090935794095</v>
      </c>
      <c r="M1223" s="35">
        <f t="shared" si="260"/>
        <v>17.805643849614938</v>
      </c>
      <c r="N1223" s="17"/>
      <c r="O1223" s="18">
        <f t="shared" si="261"/>
        <v>20.819715240429726</v>
      </c>
      <c r="P1223" s="18"/>
      <c r="Q1223" s="37">
        <f t="shared" si="262"/>
        <v>2.7851006076088466E-2</v>
      </c>
      <c r="R1223" s="15">
        <f t="shared" si="258"/>
        <v>0.99618186497252592</v>
      </c>
      <c r="S1223" s="15">
        <f t="shared" si="259"/>
        <v>12.015661378728367</v>
      </c>
      <c r="T1223" s="21">
        <f t="shared" si="263"/>
        <v>-3.5287453923462442E-2</v>
      </c>
      <c r="U1223" s="21">
        <f t="shared" si="264"/>
        <v>-4.3605540234173401E-2</v>
      </c>
      <c r="V1223" s="21">
        <f t="shared" si="265"/>
        <v>8.3180863107109593E-3</v>
      </c>
      <c r="Y1223" s="36"/>
      <c r="Z1223" s="36"/>
    </row>
    <row r="1224" spans="1:26" x14ac:dyDescent="0.25">
      <c r="A1224" s="12">
        <v>1972.04</v>
      </c>
      <c r="B1224" s="13">
        <v>108.8</v>
      </c>
      <c r="C1224" s="14">
        <v>3.07</v>
      </c>
      <c r="D1224" s="13">
        <v>5.8633300000000004</v>
      </c>
      <c r="E1224" s="13">
        <v>41.5</v>
      </c>
      <c r="F1224" s="14">
        <f t="shared" si="255"/>
        <v>1972.2916666665747</v>
      </c>
      <c r="G1224" s="15">
        <v>6.19</v>
      </c>
      <c r="H1224" s="14">
        <f t="shared" si="252"/>
        <v>798.82795180722894</v>
      </c>
      <c r="I1224" s="14">
        <f t="shared" si="253"/>
        <v>22.540457831325302</v>
      </c>
      <c r="J1224" s="16">
        <f t="shared" si="256"/>
        <v>126969.70932856211</v>
      </c>
      <c r="K1224" s="14">
        <f t="shared" si="257"/>
        <v>43.049557855421696</v>
      </c>
      <c r="L1224" s="16">
        <f t="shared" si="254"/>
        <v>6842.5120018146899</v>
      </c>
      <c r="M1224" s="35">
        <f t="shared" si="260"/>
        <v>17.915161678498297</v>
      </c>
      <c r="N1224" s="17"/>
      <c r="O1224" s="18">
        <f t="shared" si="261"/>
        <v>20.94842827621213</v>
      </c>
      <c r="P1224" s="18"/>
      <c r="Q1224" s="37">
        <f t="shared" si="262"/>
        <v>2.6214335260434145E-2</v>
      </c>
      <c r="R1224" s="15">
        <f t="shared" si="258"/>
        <v>1.0096085045152758</v>
      </c>
      <c r="S1224" s="15">
        <f t="shared" si="259"/>
        <v>11.940941108221567</v>
      </c>
      <c r="T1224" s="21">
        <f t="shared" si="263"/>
        <v>-3.152261656512656E-2</v>
      </c>
      <c r="U1224" s="21">
        <f t="shared" si="264"/>
        <v>-4.2364617970634733E-2</v>
      </c>
      <c r="V1224" s="21">
        <f t="shared" si="265"/>
        <v>1.0842001405508173E-2</v>
      </c>
      <c r="Y1224" s="36"/>
      <c r="Z1224" s="36"/>
    </row>
    <row r="1225" spans="1:26" x14ac:dyDescent="0.25">
      <c r="A1225" s="12">
        <v>1972.05</v>
      </c>
      <c r="B1225" s="13">
        <v>107.7</v>
      </c>
      <c r="C1225" s="14">
        <v>3.07</v>
      </c>
      <c r="D1225" s="13">
        <v>5.9166699999999999</v>
      </c>
      <c r="E1225" s="13">
        <v>41.6</v>
      </c>
      <c r="F1225" s="14">
        <f t="shared" si="255"/>
        <v>1972.3749999999079</v>
      </c>
      <c r="G1225" s="15">
        <v>6.13</v>
      </c>
      <c r="H1225" s="14">
        <f t="shared" si="252"/>
        <v>788.85072115384617</v>
      </c>
      <c r="I1225" s="14">
        <f t="shared" si="253"/>
        <v>22.486274038461541</v>
      </c>
      <c r="J1225" s="16">
        <f t="shared" si="256"/>
        <v>125681.71846591869</v>
      </c>
      <c r="K1225" s="14">
        <f t="shared" si="257"/>
        <v>43.336763197115388</v>
      </c>
      <c r="L1225" s="16">
        <f t="shared" si="254"/>
        <v>6904.5241708054518</v>
      </c>
      <c r="M1225" s="35">
        <f t="shared" si="260"/>
        <v>17.662646200372553</v>
      </c>
      <c r="N1225" s="17"/>
      <c r="O1225" s="18">
        <f t="shared" si="261"/>
        <v>20.654075196229307</v>
      </c>
      <c r="P1225" s="18"/>
      <c r="Q1225" s="37">
        <f t="shared" si="262"/>
        <v>2.7860827719040644E-2</v>
      </c>
      <c r="R1225" s="15">
        <f t="shared" si="258"/>
        <v>1.0065930534275818</v>
      </c>
      <c r="S1225" s="15">
        <f t="shared" si="259"/>
        <v>12.02669570512565</v>
      </c>
      <c r="T1225" s="21">
        <f t="shared" si="263"/>
        <v>-3.0896914942138198E-2</v>
      </c>
      <c r="U1225" s="21">
        <f t="shared" si="264"/>
        <v>-4.15774270225443E-2</v>
      </c>
      <c r="V1225" s="21">
        <f t="shared" si="265"/>
        <v>1.0680512080406102E-2</v>
      </c>
      <c r="Y1225" s="36"/>
      <c r="Z1225" s="36"/>
    </row>
    <row r="1226" spans="1:26" x14ac:dyDescent="0.25">
      <c r="A1226" s="12">
        <v>1972.06</v>
      </c>
      <c r="B1226" s="13">
        <v>108</v>
      </c>
      <c r="C1226" s="14">
        <v>3.07</v>
      </c>
      <c r="D1226" s="13">
        <v>5.97</v>
      </c>
      <c r="E1226" s="13">
        <v>41.7</v>
      </c>
      <c r="F1226" s="14">
        <f t="shared" si="255"/>
        <v>1972.4583333332412</v>
      </c>
      <c r="G1226" s="15">
        <v>6.11</v>
      </c>
      <c r="H1226" s="14">
        <f t="shared" ref="H1226:H1289" si="266">B1226*$E$1839/E1226</f>
        <v>789.15107913669078</v>
      </c>
      <c r="I1226" s="14">
        <f t="shared" ref="I1226:I1289" si="267">C1226*$E$1839/E1226</f>
        <v>22.432350119904076</v>
      </c>
      <c r="J1226" s="16">
        <f t="shared" si="256"/>
        <v>126027.40389513595</v>
      </c>
      <c r="K1226" s="14">
        <f t="shared" si="257"/>
        <v>43.622517985611509</v>
      </c>
      <c r="L1226" s="16">
        <f t="shared" ref="L1226:L1289" si="268">K1226*(J1226/H1226)</f>
        <v>6966.5148264255686</v>
      </c>
      <c r="M1226" s="35">
        <f t="shared" si="260"/>
        <v>17.640857315740256</v>
      </c>
      <c r="N1226" s="17"/>
      <c r="O1226" s="18">
        <f t="shared" si="261"/>
        <v>20.629105958815575</v>
      </c>
      <c r="P1226" s="18"/>
      <c r="Q1226" s="37">
        <f t="shared" si="262"/>
        <v>2.8378696724454158E-2</v>
      </c>
      <c r="R1226" s="15">
        <f t="shared" si="258"/>
        <v>1.0050916666666667</v>
      </c>
      <c r="S1226" s="15">
        <f t="shared" si="259"/>
        <v>12.076957205338593</v>
      </c>
      <c r="T1226" s="21">
        <f t="shared" si="263"/>
        <v>-3.7591344064675791E-2</v>
      </c>
      <c r="U1226" s="21">
        <f t="shared" si="264"/>
        <v>-4.5548115657706001E-2</v>
      </c>
      <c r="V1226" s="21">
        <f t="shared" si="265"/>
        <v>7.9567715930302096E-3</v>
      </c>
      <c r="Y1226" s="36"/>
      <c r="Z1226" s="36"/>
    </row>
    <row r="1227" spans="1:26" x14ac:dyDescent="0.25">
      <c r="A1227" s="12">
        <v>1972.07</v>
      </c>
      <c r="B1227" s="13">
        <v>107.2</v>
      </c>
      <c r="C1227" s="14">
        <v>3.0733299999999999</v>
      </c>
      <c r="D1227" s="13">
        <v>6.0266700000000002</v>
      </c>
      <c r="E1227" s="13">
        <v>41.9</v>
      </c>
      <c r="F1227" s="14">
        <f t="shared" ref="F1227:F1290" si="269">F1226+1/12</f>
        <v>1972.5416666665744</v>
      </c>
      <c r="G1227" s="15">
        <v>6.11</v>
      </c>
      <c r="H1227" s="14">
        <f t="shared" si="266"/>
        <v>779.56658711217199</v>
      </c>
      <c r="I1227" s="14">
        <f t="shared" si="267"/>
        <v>22.349490477326974</v>
      </c>
      <c r="J1227" s="16">
        <f t="shared" ref="J1227:J1290" si="270">J1226*((H1227+(I1227/12))/H1226)</f>
        <v>124794.19521731809</v>
      </c>
      <c r="K1227" s="14">
        <f t="shared" ref="K1227:K1290" si="271">D1227*$E$1839/E1227</f>
        <v>43.82640451073987</v>
      </c>
      <c r="L1227" s="16">
        <f t="shared" si="268"/>
        <v>7015.7969448727099</v>
      </c>
      <c r="M1227" s="35">
        <f t="shared" si="260"/>
        <v>17.398690031138177</v>
      </c>
      <c r="N1227" s="17"/>
      <c r="O1227" s="18">
        <f t="shared" si="261"/>
        <v>20.346611167293176</v>
      </c>
      <c r="P1227" s="18"/>
      <c r="Q1227" s="37">
        <f t="shared" si="262"/>
        <v>2.9320452728723502E-2</v>
      </c>
      <c r="R1227" s="15">
        <f t="shared" ref="R1227:R1290" si="272">((G1227/G1228+G1227/1200+((1+G1228/1200)^(-119))*(1-G1227/G1228)))</f>
        <v>0.99770122457419719</v>
      </c>
      <c r="S1227" s="15">
        <f t="shared" ref="S1227:S1290" si="273">S1226*R1226*E1226/E1227</f>
        <v>12.080508954865152</v>
      </c>
      <c r="T1227" s="21">
        <f t="shared" si="263"/>
        <v>-3.6904166721433374E-2</v>
      </c>
      <c r="U1227" s="21">
        <f t="shared" si="264"/>
        <v>-4.3181112257929199E-2</v>
      </c>
      <c r="V1227" s="21">
        <f t="shared" si="265"/>
        <v>6.276945536495826E-3</v>
      </c>
      <c r="Y1227" s="36"/>
      <c r="Z1227" s="36"/>
    </row>
    <row r="1228" spans="1:26" x14ac:dyDescent="0.25">
      <c r="A1228" s="12">
        <v>1972.08</v>
      </c>
      <c r="B1228" s="13">
        <v>111</v>
      </c>
      <c r="C1228" s="14">
        <v>3.07667</v>
      </c>
      <c r="D1228" s="13">
        <v>6.0833300000000001</v>
      </c>
      <c r="E1228" s="13">
        <v>42</v>
      </c>
      <c r="F1228" s="14">
        <f t="shared" si="269"/>
        <v>1972.6249999999077</v>
      </c>
      <c r="G1228" s="15">
        <v>6.21</v>
      </c>
      <c r="H1228" s="14">
        <f t="shared" si="266"/>
        <v>805.27857142857158</v>
      </c>
      <c r="I1228" s="14">
        <f t="shared" si="267"/>
        <v>22.320508309523813</v>
      </c>
      <c r="J1228" s="16">
        <f t="shared" si="270"/>
        <v>129207.96683909702</v>
      </c>
      <c r="K1228" s="14">
        <f t="shared" si="271"/>
        <v>44.13311073809524</v>
      </c>
      <c r="L1228" s="16">
        <f t="shared" si="268"/>
        <v>7081.213521723279</v>
      </c>
      <c r="M1228" s="35">
        <f t="shared" si="260"/>
        <v>17.943404688029808</v>
      </c>
      <c r="N1228" s="17"/>
      <c r="O1228" s="18">
        <f t="shared" si="261"/>
        <v>20.982640900740645</v>
      </c>
      <c r="P1228" s="18"/>
      <c r="Q1228" s="37">
        <f t="shared" si="262"/>
        <v>2.6821906525101372E-2</v>
      </c>
      <c r="R1228" s="15">
        <f t="shared" si="272"/>
        <v>0.98042551346167606</v>
      </c>
      <c r="S1228" s="15">
        <f t="shared" si="273"/>
        <v>12.02404158113483</v>
      </c>
      <c r="T1228" s="21">
        <f t="shared" si="263"/>
        <v>-3.9682342651760183E-2</v>
      </c>
      <c r="U1228" s="21">
        <f t="shared" si="264"/>
        <v>-3.7247063348183396E-2</v>
      </c>
      <c r="V1228" s="21">
        <f t="shared" si="265"/>
        <v>-2.4352793035767872E-3</v>
      </c>
      <c r="Y1228" s="36"/>
      <c r="Z1228" s="36"/>
    </row>
    <row r="1229" spans="1:26" x14ac:dyDescent="0.25">
      <c r="A1229" s="12">
        <v>1972.09</v>
      </c>
      <c r="B1229" s="13">
        <v>109.4</v>
      </c>
      <c r="C1229" s="14">
        <v>3.08</v>
      </c>
      <c r="D1229" s="13">
        <v>6.14</v>
      </c>
      <c r="E1229" s="13">
        <v>42.1</v>
      </c>
      <c r="F1229" s="14">
        <f t="shared" si="269"/>
        <v>1972.7083333332409</v>
      </c>
      <c r="G1229" s="15">
        <v>6.55</v>
      </c>
      <c r="H1229" s="14">
        <f t="shared" si="266"/>
        <v>791.78574821852749</v>
      </c>
      <c r="I1229" s="14">
        <f t="shared" si="267"/>
        <v>22.291591448931118</v>
      </c>
      <c r="J1229" s="16">
        <f t="shared" si="270"/>
        <v>127341.08577064656</v>
      </c>
      <c r="K1229" s="14">
        <f t="shared" si="271"/>
        <v>44.43843230403801</v>
      </c>
      <c r="L1229" s="16">
        <f t="shared" si="268"/>
        <v>7146.9311392300706</v>
      </c>
      <c r="M1229" s="35">
        <f t="shared" si="260"/>
        <v>17.613854552912116</v>
      </c>
      <c r="N1229" s="17"/>
      <c r="O1229" s="18">
        <f t="shared" si="261"/>
        <v>20.596901878448602</v>
      </c>
      <c r="P1229" s="18"/>
      <c r="Q1229" s="37">
        <f t="shared" si="262"/>
        <v>2.4369897516160741E-2</v>
      </c>
      <c r="R1229" s="15">
        <f t="shared" si="272"/>
        <v>1.010569702584494</v>
      </c>
      <c r="S1229" s="15">
        <f t="shared" si="273"/>
        <v>11.760675532657569</v>
      </c>
      <c r="T1229" s="21">
        <f t="shared" si="263"/>
        <v>-2.7437041582257571E-2</v>
      </c>
      <c r="U1229" s="21">
        <f t="shared" si="264"/>
        <v>-3.0410703049408183E-2</v>
      </c>
      <c r="V1229" s="21">
        <f t="shared" si="265"/>
        <v>2.9736614671506123E-3</v>
      </c>
      <c r="Y1229" s="36"/>
      <c r="Z1229" s="36"/>
    </row>
    <row r="1230" spans="1:26" x14ac:dyDescent="0.25">
      <c r="A1230" s="12">
        <v>1972.1</v>
      </c>
      <c r="B1230" s="13">
        <v>109.6</v>
      </c>
      <c r="C1230" s="14">
        <v>3.1033300000000001</v>
      </c>
      <c r="D1230" s="13">
        <v>6.2333299999999996</v>
      </c>
      <c r="E1230" s="13">
        <v>42.3</v>
      </c>
      <c r="F1230" s="14">
        <f t="shared" si="269"/>
        <v>1972.7916666665742</v>
      </c>
      <c r="G1230" s="15">
        <v>6.48</v>
      </c>
      <c r="H1230" s="14">
        <f t="shared" si="266"/>
        <v>789.48274231678499</v>
      </c>
      <c r="I1230" s="14">
        <f t="shared" si="267"/>
        <v>22.354247068557928</v>
      </c>
      <c r="J1230" s="16">
        <f t="shared" si="270"/>
        <v>127270.29713738023</v>
      </c>
      <c r="K1230" s="14">
        <f t="shared" si="271"/>
        <v>44.900606406619389</v>
      </c>
      <c r="L1230" s="16">
        <f t="shared" si="268"/>
        <v>7238.3007413808964</v>
      </c>
      <c r="M1230" s="35">
        <f t="shared" si="260"/>
        <v>17.533183854158558</v>
      </c>
      <c r="N1230" s="17"/>
      <c r="O1230" s="18">
        <f t="shared" si="261"/>
        <v>20.502387938457527</v>
      </c>
      <c r="P1230" s="18"/>
      <c r="Q1230" s="37">
        <f t="shared" si="262"/>
        <v>2.5820850137224759E-2</v>
      </c>
      <c r="R1230" s="15">
        <f t="shared" si="272"/>
        <v>1.0201347118183646</v>
      </c>
      <c r="S1230" s="15">
        <f t="shared" si="273"/>
        <v>11.828788605134843</v>
      </c>
      <c r="T1230" s="21">
        <f t="shared" si="263"/>
        <v>-1.9371423442052338E-2</v>
      </c>
      <c r="U1230" s="21">
        <f t="shared" si="264"/>
        <v>-2.2282554803891186E-2</v>
      </c>
      <c r="V1230" s="21">
        <f t="shared" si="265"/>
        <v>2.9111313618388479E-3</v>
      </c>
      <c r="Y1230" s="36"/>
      <c r="Z1230" s="36"/>
    </row>
    <row r="1231" spans="1:26" x14ac:dyDescent="0.25">
      <c r="A1231" s="12">
        <v>1972.11</v>
      </c>
      <c r="B1231" s="13">
        <v>115.1</v>
      </c>
      <c r="C1231" s="14">
        <v>3.1266699999999998</v>
      </c>
      <c r="D1231" s="13">
        <v>6.32667</v>
      </c>
      <c r="E1231" s="13">
        <v>42.4</v>
      </c>
      <c r="F1231" s="14">
        <f t="shared" si="269"/>
        <v>1972.8749999999075</v>
      </c>
      <c r="G1231" s="15">
        <v>6.28</v>
      </c>
      <c r="H1231" s="14">
        <f t="shared" si="266"/>
        <v>827.14551886792458</v>
      </c>
      <c r="I1231" s="14">
        <f t="shared" si="267"/>
        <v>22.469253514150946</v>
      </c>
      <c r="J1231" s="16">
        <f t="shared" si="270"/>
        <v>133643.65808278017</v>
      </c>
      <c r="K1231" s="14">
        <f t="shared" si="271"/>
        <v>45.465479929245291</v>
      </c>
      <c r="L1231" s="16">
        <f t="shared" si="268"/>
        <v>7345.9541466775227</v>
      </c>
      <c r="M1231" s="35">
        <f t="shared" si="260"/>
        <v>18.33889471496806</v>
      </c>
      <c r="N1231" s="17"/>
      <c r="O1231" s="18">
        <f t="shared" si="261"/>
        <v>21.441895093127481</v>
      </c>
      <c r="P1231" s="18"/>
      <c r="Q1231" s="37">
        <f t="shared" si="262"/>
        <v>2.5559143714735617E-2</v>
      </c>
      <c r="R1231" s="15">
        <f t="shared" si="272"/>
        <v>0.99936045600343393</v>
      </c>
      <c r="S1231" s="15">
        <f t="shared" si="273"/>
        <v>12.038498048598125</v>
      </c>
      <c r="T1231" s="21">
        <f t="shared" si="263"/>
        <v>-1.9646452748045995E-2</v>
      </c>
      <c r="U1231" s="21">
        <f t="shared" si="264"/>
        <v>-2.0798928150206786E-2</v>
      </c>
      <c r="V1231" s="21">
        <f t="shared" si="265"/>
        <v>1.1524754021607908E-3</v>
      </c>
      <c r="Y1231" s="36"/>
      <c r="Z1231" s="36"/>
    </row>
    <row r="1232" spans="1:26" x14ac:dyDescent="0.25">
      <c r="A1232" s="12">
        <v>1972.12</v>
      </c>
      <c r="B1232" s="13">
        <v>117.5</v>
      </c>
      <c r="C1232" s="14">
        <v>3.15</v>
      </c>
      <c r="D1232" s="13">
        <v>6.42</v>
      </c>
      <c r="E1232" s="13">
        <v>42.5</v>
      </c>
      <c r="F1232" s="14">
        <f t="shared" si="269"/>
        <v>1972.9583333332407</v>
      </c>
      <c r="G1232" s="15">
        <v>6.36</v>
      </c>
      <c r="H1232" s="14">
        <f t="shared" si="266"/>
        <v>842.40588235294138</v>
      </c>
      <c r="I1232" s="14">
        <f t="shared" si="267"/>
        <v>22.58364705882353</v>
      </c>
      <c r="J1232" s="16">
        <f t="shared" si="270"/>
        <v>136413.38140397042</v>
      </c>
      <c r="K1232" s="14">
        <f t="shared" si="271"/>
        <v>46.02762352941177</v>
      </c>
      <c r="L1232" s="16">
        <f t="shared" si="268"/>
        <v>7453.3949669233189</v>
      </c>
      <c r="M1232" s="35">
        <f t="shared" si="260"/>
        <v>18.645719442073688</v>
      </c>
      <c r="N1232" s="17"/>
      <c r="O1232" s="18">
        <f t="shared" si="261"/>
        <v>21.796816349100624</v>
      </c>
      <c r="P1232" s="18"/>
      <c r="Q1232" s="37">
        <f t="shared" si="262"/>
        <v>2.4105412407063501E-2</v>
      </c>
      <c r="R1232" s="15">
        <f t="shared" si="272"/>
        <v>0.99799154109454147</v>
      </c>
      <c r="S1232" s="15">
        <f t="shared" si="273"/>
        <v>12.002491137327134</v>
      </c>
      <c r="T1232" s="21">
        <f t="shared" si="263"/>
        <v>-1.9936100049576577E-2</v>
      </c>
      <c r="U1232" s="21">
        <f t="shared" si="264"/>
        <v>-1.9187130722097656E-2</v>
      </c>
      <c r="V1232" s="21">
        <f t="shared" si="265"/>
        <v>-7.4896932747892109E-4</v>
      </c>
      <c r="Y1232" s="36"/>
      <c r="Z1232" s="36"/>
    </row>
    <row r="1233" spans="1:26" x14ac:dyDescent="0.25">
      <c r="A1233" s="12">
        <v>1973.01</v>
      </c>
      <c r="B1233" s="13">
        <v>118.4</v>
      </c>
      <c r="C1233" s="14">
        <v>3.1566700000000001</v>
      </c>
      <c r="D1233" s="13">
        <v>6.5466699999999998</v>
      </c>
      <c r="E1233" s="13">
        <v>42.6</v>
      </c>
      <c r="F1233" s="14">
        <f t="shared" si="269"/>
        <v>1973.041666666574</v>
      </c>
      <c r="G1233" s="15">
        <v>6.46</v>
      </c>
      <c r="H1233" s="14">
        <f t="shared" si="266"/>
        <v>846.86572769953068</v>
      </c>
      <c r="I1233" s="14">
        <f t="shared" si="267"/>
        <v>22.5783415258216</v>
      </c>
      <c r="J1233" s="16">
        <f t="shared" si="270"/>
        <v>137440.25961302733</v>
      </c>
      <c r="K1233" s="14">
        <f t="shared" si="271"/>
        <v>46.825595046948358</v>
      </c>
      <c r="L1233" s="16">
        <f t="shared" si="268"/>
        <v>7599.4596655474452</v>
      </c>
      <c r="M1233" s="35">
        <f t="shared" si="260"/>
        <v>18.712530467302436</v>
      </c>
      <c r="N1233" s="17"/>
      <c r="O1233" s="18">
        <f t="shared" si="261"/>
        <v>21.870338532710889</v>
      </c>
      <c r="P1233" s="18"/>
      <c r="Q1233" s="37">
        <f t="shared" si="262"/>
        <v>2.3156980894173076E-2</v>
      </c>
      <c r="R1233" s="15">
        <f t="shared" si="272"/>
        <v>0.99233292289622221</v>
      </c>
      <c r="S1233" s="15">
        <f t="shared" si="273"/>
        <v>11.950266353342112</v>
      </c>
      <c r="T1233" s="21">
        <f t="shared" si="263"/>
        <v>-1.7092971405117896E-2</v>
      </c>
      <c r="U1233" s="21">
        <f t="shared" si="264"/>
        <v>-1.7623536714926669E-2</v>
      </c>
      <c r="V1233" s="21">
        <f t="shared" si="265"/>
        <v>5.3056530980877259E-4</v>
      </c>
      <c r="Y1233" s="36"/>
      <c r="Z1233" s="36"/>
    </row>
    <row r="1234" spans="1:26" x14ac:dyDescent="0.25">
      <c r="A1234" s="12">
        <v>1973.02</v>
      </c>
      <c r="B1234" s="13">
        <v>114.2</v>
      </c>
      <c r="C1234" s="14">
        <v>3.1633300000000002</v>
      </c>
      <c r="D1234" s="13">
        <v>6.67333</v>
      </c>
      <c r="E1234" s="13">
        <v>42.9</v>
      </c>
      <c r="F1234" s="14">
        <f t="shared" si="269"/>
        <v>1973.1249999999072</v>
      </c>
      <c r="G1234" s="15">
        <v>6.64</v>
      </c>
      <c r="H1234" s="14">
        <f t="shared" si="266"/>
        <v>811.11282051282069</v>
      </c>
      <c r="I1234" s="14">
        <f t="shared" si="267"/>
        <v>22.467754102564108</v>
      </c>
      <c r="J1234" s="16">
        <f t="shared" si="270"/>
        <v>131941.6811131672</v>
      </c>
      <c r="K1234" s="14">
        <f t="shared" si="271"/>
        <v>47.397754102564114</v>
      </c>
      <c r="L1234" s="16">
        <f t="shared" si="268"/>
        <v>7710.073369727952</v>
      </c>
      <c r="M1234" s="35">
        <f t="shared" si="260"/>
        <v>17.889889599193754</v>
      </c>
      <c r="N1234" s="17"/>
      <c r="O1234" s="18">
        <f t="shared" si="261"/>
        <v>20.905882678986927</v>
      </c>
      <c r="P1234" s="18"/>
      <c r="Q1234" s="37">
        <f t="shared" si="262"/>
        <v>2.4540442446005298E-2</v>
      </c>
      <c r="R1234" s="15">
        <f t="shared" si="272"/>
        <v>1.0004739008511474</v>
      </c>
      <c r="S1234" s="15">
        <f t="shared" si="273"/>
        <v>11.775715168193363</v>
      </c>
      <c r="T1234" s="21">
        <f t="shared" si="263"/>
        <v>-1.1089656938961023E-2</v>
      </c>
      <c r="U1234" s="21">
        <f t="shared" si="264"/>
        <v>-1.6980219507644834E-2</v>
      </c>
      <c r="V1234" s="21">
        <f t="shared" si="265"/>
        <v>5.8905625686838103E-3</v>
      </c>
      <c r="Y1234" s="36"/>
      <c r="Z1234" s="36"/>
    </row>
    <row r="1235" spans="1:26" x14ac:dyDescent="0.25">
      <c r="A1235" s="12">
        <v>1973.03</v>
      </c>
      <c r="B1235" s="13">
        <v>112.4</v>
      </c>
      <c r="C1235" s="14">
        <v>3.17</v>
      </c>
      <c r="D1235" s="13">
        <v>6.8</v>
      </c>
      <c r="E1235" s="13">
        <v>43.3</v>
      </c>
      <c r="F1235" s="14">
        <f t="shared" si="269"/>
        <v>1973.2083333332405</v>
      </c>
      <c r="G1235" s="15">
        <v>6.71</v>
      </c>
      <c r="H1235" s="14">
        <f t="shared" si="266"/>
        <v>790.95334872979231</v>
      </c>
      <c r="I1235" s="14">
        <f t="shared" si="267"/>
        <v>22.307136258660513</v>
      </c>
      <c r="J1235" s="16">
        <f t="shared" si="270"/>
        <v>128964.77771809169</v>
      </c>
      <c r="K1235" s="14">
        <f t="shared" si="271"/>
        <v>47.851270207852195</v>
      </c>
      <c r="L1235" s="16">
        <f t="shared" si="268"/>
        <v>7802.1395772510978</v>
      </c>
      <c r="M1235" s="35">
        <f t="shared" si="260"/>
        <v>17.412142058290335</v>
      </c>
      <c r="N1235" s="17"/>
      <c r="O1235" s="18">
        <f t="shared" si="261"/>
        <v>20.345254441323704</v>
      </c>
      <c r="P1235" s="18"/>
      <c r="Q1235" s="37">
        <f t="shared" si="262"/>
        <v>2.5995009873511901E-2</v>
      </c>
      <c r="R1235" s="15">
        <f t="shared" si="272"/>
        <v>1.0084879014746988</v>
      </c>
      <c r="S1235" s="15">
        <f t="shared" si="273"/>
        <v>11.672461549314491</v>
      </c>
      <c r="T1235" s="21">
        <f t="shared" si="263"/>
        <v>-5.0631756542043327E-3</v>
      </c>
      <c r="U1235" s="21">
        <f t="shared" si="264"/>
        <v>-1.3986529408438031E-2</v>
      </c>
      <c r="V1235" s="21">
        <f t="shared" si="265"/>
        <v>8.9233537542336983E-3</v>
      </c>
      <c r="Y1235" s="36"/>
      <c r="Z1235" s="36"/>
    </row>
    <row r="1236" spans="1:26" x14ac:dyDescent="0.25">
      <c r="A1236" s="12">
        <v>1973.04</v>
      </c>
      <c r="B1236" s="13">
        <v>110.3</v>
      </c>
      <c r="C1236" s="14">
        <v>3.1866699999999999</v>
      </c>
      <c r="D1236" s="13">
        <v>6.9433299999999996</v>
      </c>
      <c r="E1236" s="13">
        <v>43.6</v>
      </c>
      <c r="F1236" s="14">
        <f t="shared" si="269"/>
        <v>1973.2916666665737</v>
      </c>
      <c r="G1236" s="15">
        <v>6.67</v>
      </c>
      <c r="H1236" s="14">
        <f t="shared" si="266"/>
        <v>770.83509174311928</v>
      </c>
      <c r="I1236" s="14">
        <f t="shared" si="267"/>
        <v>22.270145619266057</v>
      </c>
      <c r="J1236" s="16">
        <f t="shared" si="270"/>
        <v>125987.09534801365</v>
      </c>
      <c r="K1236" s="14">
        <f t="shared" si="271"/>
        <v>48.523684655963308</v>
      </c>
      <c r="L1236" s="16">
        <f t="shared" si="268"/>
        <v>7930.8248299430979</v>
      </c>
      <c r="M1236" s="35">
        <f t="shared" si="260"/>
        <v>16.935740066050823</v>
      </c>
      <c r="N1236" s="17"/>
      <c r="O1236" s="18">
        <f t="shared" si="261"/>
        <v>19.787325522958444</v>
      </c>
      <c r="P1236" s="18"/>
      <c r="Q1236" s="37">
        <f t="shared" si="262"/>
        <v>2.8725870505722964E-2</v>
      </c>
      <c r="R1236" s="15">
        <f t="shared" si="272"/>
        <v>0.99262871327900482</v>
      </c>
      <c r="S1236" s="15">
        <f t="shared" si="273"/>
        <v>11.690539443832611</v>
      </c>
      <c r="T1236" s="21">
        <f t="shared" si="263"/>
        <v>6.5990840437635256E-4</v>
      </c>
      <c r="U1236" s="21">
        <f t="shared" si="264"/>
        <v>-1.3320197333000272E-2</v>
      </c>
      <c r="V1236" s="21">
        <f t="shared" si="265"/>
        <v>1.3980105737376625E-2</v>
      </c>
      <c r="Y1236" s="36"/>
      <c r="Z1236" s="36"/>
    </row>
    <row r="1237" spans="1:26" x14ac:dyDescent="0.25">
      <c r="A1237" s="12">
        <v>1973.05</v>
      </c>
      <c r="B1237" s="13">
        <v>107.2</v>
      </c>
      <c r="C1237" s="14">
        <v>3.2033299999999998</v>
      </c>
      <c r="D1237" s="13">
        <v>7.0866699999999998</v>
      </c>
      <c r="E1237" s="13">
        <v>43.9</v>
      </c>
      <c r="F1237" s="14">
        <f t="shared" si="269"/>
        <v>1973.374999999907</v>
      </c>
      <c r="G1237" s="15">
        <v>6.85</v>
      </c>
      <c r="H1237" s="14">
        <f t="shared" si="266"/>
        <v>744.05102505694776</v>
      </c>
      <c r="I1237" s="14">
        <f t="shared" si="267"/>
        <v>22.233591138952164</v>
      </c>
      <c r="J1237" s="16">
        <f t="shared" si="270"/>
        <v>121912.27052515041</v>
      </c>
      <c r="K1237" s="14">
        <f t="shared" si="271"/>
        <v>49.186978337129851</v>
      </c>
      <c r="L1237" s="16">
        <f t="shared" si="268"/>
        <v>8059.2540127095854</v>
      </c>
      <c r="M1237" s="35">
        <f t="shared" si="260"/>
        <v>16.314338759668569</v>
      </c>
      <c r="N1237" s="17"/>
      <c r="O1237" s="18">
        <f t="shared" si="261"/>
        <v>19.061145729006849</v>
      </c>
      <c r="P1237" s="18"/>
      <c r="Q1237" s="37">
        <f t="shared" si="262"/>
        <v>2.9885823859598974E-2</v>
      </c>
      <c r="R1237" s="15">
        <f t="shared" si="272"/>
        <v>1.0021246957992085</v>
      </c>
      <c r="S1237" s="15">
        <f t="shared" si="273"/>
        <v>11.525064225038022</v>
      </c>
      <c r="T1237" s="21">
        <f t="shared" si="263"/>
        <v>7.6997385593500223E-3</v>
      </c>
      <c r="U1237" s="21">
        <f t="shared" si="264"/>
        <v>-1.1538385700090914E-2</v>
      </c>
      <c r="V1237" s="21">
        <f t="shared" si="265"/>
        <v>1.9238124259440936E-2</v>
      </c>
      <c r="Y1237" s="36"/>
      <c r="Z1237" s="36"/>
    </row>
    <row r="1238" spans="1:26" x14ac:dyDescent="0.25">
      <c r="A1238" s="12">
        <v>1973.06</v>
      </c>
      <c r="B1238" s="13">
        <v>104.8</v>
      </c>
      <c r="C1238" s="14">
        <v>3.22</v>
      </c>
      <c r="D1238" s="13">
        <v>7.23</v>
      </c>
      <c r="E1238" s="13">
        <v>44.2</v>
      </c>
      <c r="F1238" s="14">
        <f t="shared" si="269"/>
        <v>1973.4583333332403</v>
      </c>
      <c r="G1238" s="15">
        <v>6.9</v>
      </c>
      <c r="H1238" s="14">
        <f t="shared" si="266"/>
        <v>722.45610859728515</v>
      </c>
      <c r="I1238" s="14">
        <f t="shared" si="267"/>
        <v>22.197601809954755</v>
      </c>
      <c r="J1238" s="16">
        <f t="shared" si="270"/>
        <v>118677.04621938619</v>
      </c>
      <c r="K1238" s="14">
        <f t="shared" si="271"/>
        <v>49.841199095022638</v>
      </c>
      <c r="L1238" s="16">
        <f t="shared" si="268"/>
        <v>8187.3572916618541</v>
      </c>
      <c r="M1238" s="35">
        <f t="shared" si="260"/>
        <v>15.808323047681981</v>
      </c>
      <c r="N1238" s="17"/>
      <c r="O1238" s="18">
        <f t="shared" si="261"/>
        <v>18.470601678103709</v>
      </c>
      <c r="P1238" s="18"/>
      <c r="Q1238" s="37">
        <f t="shared" si="262"/>
        <v>3.1714766309810502E-2</v>
      </c>
      <c r="R1238" s="15">
        <f t="shared" si="272"/>
        <v>0.98943146265705451</v>
      </c>
      <c r="S1238" s="15">
        <f t="shared" si="273"/>
        <v>11.471160859673637</v>
      </c>
      <c r="T1238" s="21">
        <f t="shared" si="263"/>
        <v>1.1866524077828178E-2</v>
      </c>
      <c r="U1238" s="21">
        <f t="shared" si="264"/>
        <v>-1.3351240060321401E-2</v>
      </c>
      <c r="V1238" s="21">
        <f t="shared" si="265"/>
        <v>2.5217764138149579E-2</v>
      </c>
      <c r="Y1238" s="36"/>
      <c r="Z1238" s="36"/>
    </row>
    <row r="1239" spans="1:26" x14ac:dyDescent="0.25">
      <c r="A1239" s="12">
        <v>1973.07</v>
      </c>
      <c r="B1239" s="13">
        <v>105.8</v>
      </c>
      <c r="C1239" s="14">
        <v>3.2366700000000002</v>
      </c>
      <c r="D1239" s="13">
        <v>7.3833299999999999</v>
      </c>
      <c r="E1239" s="13">
        <v>44.3</v>
      </c>
      <c r="F1239" s="14">
        <f t="shared" si="269"/>
        <v>1973.5416666665735</v>
      </c>
      <c r="G1239" s="15">
        <v>7.13</v>
      </c>
      <c r="H1239" s="14">
        <f t="shared" si="266"/>
        <v>727.70338600451487</v>
      </c>
      <c r="I1239" s="14">
        <f t="shared" si="267"/>
        <v>22.262152347629804</v>
      </c>
      <c r="J1239" s="16">
        <f t="shared" si="270"/>
        <v>119843.75874389584</v>
      </c>
      <c r="K1239" s="14">
        <f t="shared" si="271"/>
        <v>50.783310406320545</v>
      </c>
      <c r="L1239" s="16">
        <f t="shared" si="268"/>
        <v>8363.3839248257864</v>
      </c>
      <c r="M1239" s="35">
        <f t="shared" si="260"/>
        <v>15.889518573988788</v>
      </c>
      <c r="N1239" s="17"/>
      <c r="O1239" s="18">
        <f t="shared" si="261"/>
        <v>18.56551658282244</v>
      </c>
      <c r="P1239" s="18"/>
      <c r="Q1239" s="37">
        <f t="shared" si="262"/>
        <v>2.8987491947744776E-2</v>
      </c>
      <c r="R1239" s="15">
        <f t="shared" si="272"/>
        <v>0.98701058762603067</v>
      </c>
      <c r="S1239" s="15">
        <f t="shared" si="273"/>
        <v>11.324306863996544</v>
      </c>
      <c r="T1239" s="21">
        <f t="shared" si="263"/>
        <v>1.1185898648329529E-2</v>
      </c>
      <c r="U1239" s="21">
        <f t="shared" si="264"/>
        <v>-1.4708496170451557E-2</v>
      </c>
      <c r="V1239" s="21">
        <f t="shared" si="265"/>
        <v>2.5894394818781086E-2</v>
      </c>
      <c r="Y1239" s="36"/>
      <c r="Z1239" s="36"/>
    </row>
    <row r="1240" spans="1:26" x14ac:dyDescent="0.25">
      <c r="A1240" s="12">
        <v>1973.08</v>
      </c>
      <c r="B1240" s="13">
        <v>103.8</v>
      </c>
      <c r="C1240" s="14">
        <v>3.2533300000000001</v>
      </c>
      <c r="D1240" s="13">
        <v>7.53667</v>
      </c>
      <c r="E1240" s="13">
        <v>45.1</v>
      </c>
      <c r="F1240" s="14">
        <f t="shared" si="269"/>
        <v>1973.6249999999068</v>
      </c>
      <c r="G1240" s="15">
        <v>7.4</v>
      </c>
      <c r="H1240" s="14">
        <f t="shared" si="266"/>
        <v>701.28292682926838</v>
      </c>
      <c r="I1240" s="14">
        <f t="shared" si="267"/>
        <v>21.979814878048785</v>
      </c>
      <c r="J1240" s="16">
        <f t="shared" si="270"/>
        <v>115794.2858093383</v>
      </c>
      <c r="K1240" s="14">
        <f t="shared" si="271"/>
        <v>50.918477804878052</v>
      </c>
      <c r="L1240" s="16">
        <f t="shared" si="268"/>
        <v>8407.5464357482233</v>
      </c>
      <c r="M1240" s="35">
        <f t="shared" si="260"/>
        <v>15.278501094706126</v>
      </c>
      <c r="N1240" s="17"/>
      <c r="O1240" s="18">
        <f t="shared" si="261"/>
        <v>17.852222658614018</v>
      </c>
      <c r="P1240" s="18"/>
      <c r="Q1240" s="37">
        <f t="shared" si="262"/>
        <v>3.066264186836655E-2</v>
      </c>
      <c r="R1240" s="15">
        <f t="shared" si="272"/>
        <v>1.0281999418118777</v>
      </c>
      <c r="S1240" s="15">
        <f t="shared" si="273"/>
        <v>10.978945392737891</v>
      </c>
      <c r="T1240" s="21">
        <f t="shared" si="263"/>
        <v>1.1895906260810163E-2</v>
      </c>
      <c r="U1240" s="21">
        <f t="shared" si="264"/>
        <v>-1.3727563292538103E-2</v>
      </c>
      <c r="V1240" s="21">
        <f t="shared" si="265"/>
        <v>2.5623469553348266E-2</v>
      </c>
      <c r="Y1240" s="36"/>
      <c r="Z1240" s="36"/>
    </row>
    <row r="1241" spans="1:26" x14ac:dyDescent="0.25">
      <c r="A1241" s="12">
        <v>1973.09</v>
      </c>
      <c r="B1241" s="13">
        <v>105.6</v>
      </c>
      <c r="C1241" s="14">
        <v>3.27</v>
      </c>
      <c r="D1241" s="13">
        <v>7.69</v>
      </c>
      <c r="E1241" s="13">
        <v>45.2</v>
      </c>
      <c r="F1241" s="14">
        <f t="shared" si="269"/>
        <v>1973.70833333324</v>
      </c>
      <c r="G1241" s="15">
        <v>7.09</v>
      </c>
      <c r="H1241" s="14">
        <f t="shared" si="266"/>
        <v>711.8654867256638</v>
      </c>
      <c r="I1241" s="14">
        <f t="shared" si="267"/>
        <v>22.043561946902656</v>
      </c>
      <c r="J1241" s="16">
        <f t="shared" si="270"/>
        <v>117844.97004282988</v>
      </c>
      <c r="K1241" s="14">
        <f t="shared" si="271"/>
        <v>51.839446902654878</v>
      </c>
      <c r="L1241" s="16">
        <f t="shared" si="268"/>
        <v>8581.7028373992598</v>
      </c>
      <c r="M1241" s="35">
        <f t="shared" si="260"/>
        <v>15.475308601805564</v>
      </c>
      <c r="N1241" s="17"/>
      <c r="O1241" s="18">
        <f t="shared" si="261"/>
        <v>18.082083727935416</v>
      </c>
      <c r="P1241" s="18"/>
      <c r="Q1241" s="37">
        <f t="shared" si="262"/>
        <v>3.3160456131076405E-2</v>
      </c>
      <c r="R1241" s="15">
        <f t="shared" si="272"/>
        <v>1.0275149478054186</v>
      </c>
      <c r="S1241" s="15">
        <f t="shared" si="273"/>
        <v>11.263576343583996</v>
      </c>
      <c r="T1241" s="21">
        <f t="shared" si="263"/>
        <v>1.2916279581847379E-2</v>
      </c>
      <c r="U1241" s="21">
        <f t="shared" si="264"/>
        <v>-1.4634266551174058E-2</v>
      </c>
      <c r="V1241" s="21">
        <f t="shared" si="265"/>
        <v>2.7550546133021436E-2</v>
      </c>
      <c r="Y1241" s="36"/>
      <c r="Z1241" s="36"/>
    </row>
    <row r="1242" spans="1:26" x14ac:dyDescent="0.25">
      <c r="A1242" s="12">
        <v>1973.1</v>
      </c>
      <c r="B1242" s="13">
        <v>109.8</v>
      </c>
      <c r="C1242" s="14">
        <v>3.30667</v>
      </c>
      <c r="D1242" s="13">
        <v>7.8466699999999996</v>
      </c>
      <c r="E1242" s="13">
        <v>45.6</v>
      </c>
      <c r="F1242" s="14">
        <f t="shared" si="269"/>
        <v>1973.7916666665733</v>
      </c>
      <c r="G1242" s="15">
        <v>6.79</v>
      </c>
      <c r="H1242" s="14">
        <f t="shared" si="266"/>
        <v>733.68552631578962</v>
      </c>
      <c r="I1242" s="14">
        <f t="shared" si="267"/>
        <v>22.095226951754388</v>
      </c>
      <c r="J1242" s="16">
        <f t="shared" si="270"/>
        <v>121761.95470310446</v>
      </c>
      <c r="K1242" s="14">
        <f t="shared" si="271"/>
        <v>52.431586600877189</v>
      </c>
      <c r="L1242" s="16">
        <f t="shared" si="268"/>
        <v>8701.5107204937012</v>
      </c>
      <c r="M1242" s="35">
        <f t="shared" si="260"/>
        <v>15.913516308933383</v>
      </c>
      <c r="N1242" s="17"/>
      <c r="O1242" s="18">
        <f t="shared" si="261"/>
        <v>18.592078071081094</v>
      </c>
      <c r="P1242" s="18"/>
      <c r="Q1242" s="37">
        <f t="shared" si="262"/>
        <v>3.495899613495182E-2</v>
      </c>
      <c r="R1242" s="15">
        <f t="shared" si="272"/>
        <v>1.0099911491177134</v>
      </c>
      <c r="S1242" s="15">
        <f t="shared" si="273"/>
        <v>11.471971189843391</v>
      </c>
      <c r="T1242" s="21">
        <f t="shared" si="263"/>
        <v>9.9629290667919701E-3</v>
      </c>
      <c r="U1242" s="21">
        <f t="shared" si="264"/>
        <v>-1.5151288843267774E-2</v>
      </c>
      <c r="V1242" s="21">
        <f t="shared" si="265"/>
        <v>2.5114217910059744E-2</v>
      </c>
      <c r="Y1242" s="36"/>
      <c r="Z1242" s="36"/>
    </row>
    <row r="1243" spans="1:26" x14ac:dyDescent="0.25">
      <c r="A1243" s="12">
        <v>1973.11</v>
      </c>
      <c r="B1243" s="13">
        <v>102</v>
      </c>
      <c r="C1243" s="14">
        <v>3.3433299999999999</v>
      </c>
      <c r="D1243" s="13">
        <v>8.0033300000000001</v>
      </c>
      <c r="E1243" s="13">
        <v>45.9</v>
      </c>
      <c r="F1243" s="14">
        <f t="shared" si="269"/>
        <v>1973.8749999999065</v>
      </c>
      <c r="G1243" s="15">
        <v>6.73</v>
      </c>
      <c r="H1243" s="14">
        <f t="shared" si="266"/>
        <v>677.1111111111112</v>
      </c>
      <c r="I1243" s="14">
        <f t="shared" si="267"/>
        <v>22.194175403050114</v>
      </c>
      <c r="J1243" s="16">
        <f t="shared" si="270"/>
        <v>112679.84714135545</v>
      </c>
      <c r="K1243" s="14">
        <f t="shared" si="271"/>
        <v>53.128859498910685</v>
      </c>
      <c r="L1243" s="16">
        <f t="shared" si="268"/>
        <v>8841.3137355080817</v>
      </c>
      <c r="M1243" s="35">
        <f t="shared" si="260"/>
        <v>14.651845159710563</v>
      </c>
      <c r="N1243" s="17"/>
      <c r="O1243" s="18">
        <f t="shared" si="261"/>
        <v>17.119742977139456</v>
      </c>
      <c r="P1243" s="18"/>
      <c r="Q1243" s="37">
        <f t="shared" si="262"/>
        <v>4.1652328760251156E-2</v>
      </c>
      <c r="R1243" s="15">
        <f t="shared" si="272"/>
        <v>1.0048865171192618</v>
      </c>
      <c r="S1243" s="15">
        <f t="shared" si="273"/>
        <v>11.510860022422449</v>
      </c>
      <c r="T1243" s="21">
        <f t="shared" si="263"/>
        <v>1.6454975003629579E-2</v>
      </c>
      <c r="U1243" s="21">
        <f t="shared" si="264"/>
        <v>-1.5597269561874794E-2</v>
      </c>
      <c r="V1243" s="21">
        <f t="shared" si="265"/>
        <v>3.2052244565504373E-2</v>
      </c>
      <c r="Y1243" s="36"/>
      <c r="Z1243" s="36"/>
    </row>
    <row r="1244" spans="1:26" x14ac:dyDescent="0.25">
      <c r="A1244" s="12">
        <v>1973.12</v>
      </c>
      <c r="B1244" s="13">
        <v>94.78</v>
      </c>
      <c r="C1244" s="14">
        <v>3.38</v>
      </c>
      <c r="D1244" s="13">
        <v>8.16</v>
      </c>
      <c r="E1244" s="13">
        <v>46.2</v>
      </c>
      <c r="F1244" s="14">
        <f t="shared" si="269"/>
        <v>1973.9583333332398</v>
      </c>
      <c r="G1244" s="15">
        <v>6.74</v>
      </c>
      <c r="H1244" s="14">
        <f t="shared" si="266"/>
        <v>625.09666666666669</v>
      </c>
      <c r="I1244" s="14">
        <f t="shared" si="267"/>
        <v>22.291904761904764</v>
      </c>
      <c r="J1244" s="16">
        <f t="shared" si="270"/>
        <v>104333.1240487255</v>
      </c>
      <c r="K1244" s="14">
        <f t="shared" si="271"/>
        <v>53.817142857142862</v>
      </c>
      <c r="L1244" s="16">
        <f t="shared" si="268"/>
        <v>8982.4677383161015</v>
      </c>
      <c r="M1244" s="35">
        <f t="shared" si="260"/>
        <v>13.493329686205884</v>
      </c>
      <c r="N1244" s="17"/>
      <c r="O1244" s="18">
        <f t="shared" si="261"/>
        <v>15.7711022106452</v>
      </c>
      <c r="P1244" s="18"/>
      <c r="Q1244" s="37">
        <f t="shared" si="262"/>
        <v>4.7752928053783492E-2</v>
      </c>
      <c r="R1244" s="15">
        <f t="shared" si="272"/>
        <v>0.98776947809049742</v>
      </c>
      <c r="S1244" s="15">
        <f t="shared" si="273"/>
        <v>11.491996945830225</v>
      </c>
      <c r="T1244" s="21">
        <f t="shared" si="263"/>
        <v>2.4077050220233875E-2</v>
      </c>
      <c r="U1244" s="21">
        <f t="shared" si="264"/>
        <v>-1.5376635272250416E-2</v>
      </c>
      <c r="V1244" s="21">
        <f t="shared" si="265"/>
        <v>3.9453685492484292E-2</v>
      </c>
      <c r="Y1244" s="36"/>
      <c r="Z1244" s="36"/>
    </row>
    <row r="1245" spans="1:26" x14ac:dyDescent="0.25">
      <c r="A1245" s="12">
        <v>1974.01</v>
      </c>
      <c r="B1245" s="13">
        <v>96.11</v>
      </c>
      <c r="C1245" s="14">
        <v>3.4</v>
      </c>
      <c r="D1245" s="13">
        <v>8.2266700000000004</v>
      </c>
      <c r="E1245" s="13">
        <v>46.6</v>
      </c>
      <c r="F1245" s="14">
        <f t="shared" si="269"/>
        <v>1974.0416666665731</v>
      </c>
      <c r="G1245" s="15">
        <v>6.99</v>
      </c>
      <c r="H1245" s="14">
        <f t="shared" si="266"/>
        <v>628.42740343347646</v>
      </c>
      <c r="I1245" s="14">
        <f t="shared" si="267"/>
        <v>22.231330472103004</v>
      </c>
      <c r="J1245" s="16">
        <f t="shared" si="270"/>
        <v>105198.26200433458</v>
      </c>
      <c r="K1245" s="14">
        <f t="shared" si="271"/>
        <v>53.79112336909872</v>
      </c>
      <c r="L1245" s="16">
        <f t="shared" si="268"/>
        <v>9004.5925094495797</v>
      </c>
      <c r="M1245" s="35">
        <f t="shared" si="260"/>
        <v>13.530721892513943</v>
      </c>
      <c r="N1245" s="17"/>
      <c r="O1245" s="18">
        <f t="shared" si="261"/>
        <v>15.819141518464626</v>
      </c>
      <c r="P1245" s="18"/>
      <c r="Q1245" s="37">
        <f t="shared" si="262"/>
        <v>4.5945965557319071E-2</v>
      </c>
      <c r="R1245" s="15">
        <f t="shared" si="272"/>
        <v>1.0079694972375672</v>
      </c>
      <c r="S1245" s="15">
        <f t="shared" si="273"/>
        <v>11.254006539345372</v>
      </c>
      <c r="T1245" s="21">
        <f t="shared" si="263"/>
        <v>2.4229443866257139E-2</v>
      </c>
      <c r="U1245" s="21">
        <f t="shared" si="264"/>
        <v>-1.2015977017232893E-2</v>
      </c>
      <c r="V1245" s="21">
        <f t="shared" si="265"/>
        <v>3.6245420883490032E-2</v>
      </c>
      <c r="Y1245" s="36"/>
      <c r="Z1245" s="36"/>
    </row>
    <row r="1246" spans="1:26" x14ac:dyDescent="0.25">
      <c r="A1246" s="12">
        <v>1974.02</v>
      </c>
      <c r="B1246" s="13">
        <v>93.45</v>
      </c>
      <c r="C1246" s="14">
        <v>3.42</v>
      </c>
      <c r="D1246" s="13">
        <v>8.2933299999999992</v>
      </c>
      <c r="E1246" s="13">
        <v>47.2</v>
      </c>
      <c r="F1246" s="14">
        <f t="shared" si="269"/>
        <v>1974.1249999999063</v>
      </c>
      <c r="G1246" s="15">
        <v>6.96</v>
      </c>
      <c r="H1246" s="14">
        <f t="shared" si="266"/>
        <v>603.2672669491526</v>
      </c>
      <c r="I1246" s="14">
        <f t="shared" si="267"/>
        <v>22.077838983050846</v>
      </c>
      <c r="J1246" s="16">
        <f t="shared" si="270"/>
        <v>101294.45902080236</v>
      </c>
      <c r="K1246" s="14">
        <f t="shared" si="271"/>
        <v>53.537662097457627</v>
      </c>
      <c r="L1246" s="16">
        <f t="shared" si="268"/>
        <v>8989.4957285285273</v>
      </c>
      <c r="M1246" s="35">
        <f t="shared" si="260"/>
        <v>12.957321280205381</v>
      </c>
      <c r="N1246" s="17"/>
      <c r="O1246" s="18">
        <f t="shared" si="261"/>
        <v>15.15429214633871</v>
      </c>
      <c r="P1246" s="18"/>
      <c r="Q1246" s="37">
        <f t="shared" si="262"/>
        <v>5.0850367922704184E-2</v>
      </c>
      <c r="R1246" s="15">
        <f t="shared" si="272"/>
        <v>0.98812468410760568</v>
      </c>
      <c r="S1246" s="15">
        <f t="shared" si="273"/>
        <v>11.199495796676839</v>
      </c>
      <c r="T1246" s="21">
        <f t="shared" si="263"/>
        <v>2.2230186502816274E-2</v>
      </c>
      <c r="U1246" s="21">
        <f t="shared" si="264"/>
        <v>-1.2036619668587267E-2</v>
      </c>
      <c r="V1246" s="21">
        <f t="shared" si="265"/>
        <v>3.4266806171403541E-2</v>
      </c>
      <c r="Y1246" s="36"/>
      <c r="Z1246" s="36"/>
    </row>
    <row r="1247" spans="1:26" x14ac:dyDescent="0.25">
      <c r="A1247" s="12">
        <v>1974.03</v>
      </c>
      <c r="B1247" s="13">
        <v>97.44</v>
      </c>
      <c r="C1247" s="14">
        <v>3.44</v>
      </c>
      <c r="D1247" s="13">
        <v>8.36</v>
      </c>
      <c r="E1247" s="13">
        <v>47.8</v>
      </c>
      <c r="F1247" s="14">
        <f t="shared" si="269"/>
        <v>1974.2083333332396</v>
      </c>
      <c r="G1247" s="15">
        <v>7.21</v>
      </c>
      <c r="H1247" s="14">
        <f t="shared" si="266"/>
        <v>621.12903765690385</v>
      </c>
      <c r="I1247" s="14">
        <f t="shared" si="267"/>
        <v>21.928200836820089</v>
      </c>
      <c r="J1247" s="16">
        <f t="shared" si="270"/>
        <v>104600.45446762444</v>
      </c>
      <c r="K1247" s="14">
        <f t="shared" si="271"/>
        <v>53.290627615062775</v>
      </c>
      <c r="L1247" s="16">
        <f t="shared" si="268"/>
        <v>8974.3411263273865</v>
      </c>
      <c r="M1247" s="35">
        <f t="shared" si="260"/>
        <v>13.310364239140155</v>
      </c>
      <c r="N1247" s="17"/>
      <c r="O1247" s="18">
        <f t="shared" si="261"/>
        <v>15.571122142264297</v>
      </c>
      <c r="P1247" s="18"/>
      <c r="Q1247" s="37">
        <f t="shared" si="262"/>
        <v>4.7622016397860858E-2</v>
      </c>
      <c r="R1247" s="15">
        <f t="shared" si="272"/>
        <v>0.98507465515458947</v>
      </c>
      <c r="S1247" s="15">
        <f t="shared" si="273"/>
        <v>10.927588226428282</v>
      </c>
      <c r="T1247" s="21">
        <f t="shared" si="263"/>
        <v>1.9205013338245092E-2</v>
      </c>
      <c r="U1247" s="21">
        <f t="shared" si="264"/>
        <v>-1.1549315348687084E-2</v>
      </c>
      <c r="V1247" s="21">
        <f t="shared" si="265"/>
        <v>3.0754328686932175E-2</v>
      </c>
      <c r="Y1247" s="36"/>
      <c r="Z1247" s="36"/>
    </row>
    <row r="1248" spans="1:26" x14ac:dyDescent="0.25">
      <c r="A1248" s="12">
        <v>1974.04</v>
      </c>
      <c r="B1248" s="13">
        <v>92.46</v>
      </c>
      <c r="C1248" s="14">
        <v>3.46</v>
      </c>
      <c r="D1248" s="13">
        <v>8.4866700000000002</v>
      </c>
      <c r="E1248" s="13">
        <v>48</v>
      </c>
      <c r="F1248" s="14">
        <f t="shared" si="269"/>
        <v>1974.2916666665728</v>
      </c>
      <c r="G1248" s="15">
        <v>7.51</v>
      </c>
      <c r="H1248" s="14">
        <f t="shared" si="266"/>
        <v>586.92837500000007</v>
      </c>
      <c r="I1248" s="14">
        <f t="shared" si="267"/>
        <v>21.963791666666669</v>
      </c>
      <c r="J1248" s="16">
        <f t="shared" si="270"/>
        <v>99149.166942466807</v>
      </c>
      <c r="K1248" s="14">
        <f t="shared" si="271"/>
        <v>53.872673937500004</v>
      </c>
      <c r="L1248" s="16">
        <f t="shared" si="268"/>
        <v>9100.6517479518134</v>
      </c>
      <c r="M1248" s="35">
        <f t="shared" si="260"/>
        <v>12.550411048540903</v>
      </c>
      <c r="N1248" s="17"/>
      <c r="O1248" s="18">
        <f t="shared" si="261"/>
        <v>14.688309996556283</v>
      </c>
      <c r="P1248" s="18"/>
      <c r="Q1248" s="37">
        <f t="shared" si="262"/>
        <v>4.9607504754646911E-2</v>
      </c>
      <c r="R1248" s="15">
        <f t="shared" si="272"/>
        <v>1.0013886996776262</v>
      </c>
      <c r="S1248" s="15">
        <f t="shared" si="273"/>
        <v>10.719638161304275</v>
      </c>
      <c r="T1248" s="21">
        <f t="shared" si="263"/>
        <v>2.4697271508143048E-2</v>
      </c>
      <c r="U1248" s="21">
        <f t="shared" si="264"/>
        <v>-1.0846436354005617E-2</v>
      </c>
      <c r="V1248" s="21">
        <f t="shared" si="265"/>
        <v>3.5543707862148666E-2</v>
      </c>
      <c r="Y1248" s="36"/>
      <c r="Z1248" s="36"/>
    </row>
    <row r="1249" spans="1:26" x14ac:dyDescent="0.25">
      <c r="A1249" s="12">
        <v>1974.05</v>
      </c>
      <c r="B1249" s="13">
        <v>89.67</v>
      </c>
      <c r="C1249" s="14">
        <v>3.48</v>
      </c>
      <c r="D1249" s="13">
        <v>8.6133299999999995</v>
      </c>
      <c r="E1249" s="13">
        <v>48.6</v>
      </c>
      <c r="F1249" s="14">
        <f t="shared" si="269"/>
        <v>1974.3749999999061</v>
      </c>
      <c r="G1249" s="15">
        <v>7.58</v>
      </c>
      <c r="H1249" s="14">
        <f t="shared" si="266"/>
        <v>562.19030864197543</v>
      </c>
      <c r="I1249" s="14">
        <f t="shared" si="267"/>
        <v>21.81802469135803</v>
      </c>
      <c r="J1249" s="16">
        <f t="shared" si="270"/>
        <v>95277.333762153445</v>
      </c>
      <c r="K1249" s="14">
        <f t="shared" si="271"/>
        <v>54.001680061728393</v>
      </c>
      <c r="L1249" s="16">
        <f t="shared" si="268"/>
        <v>9151.9473314772931</v>
      </c>
      <c r="M1249" s="35">
        <f t="shared" si="260"/>
        <v>11.995436947329654</v>
      </c>
      <c r="N1249" s="17"/>
      <c r="O1249" s="18">
        <f t="shared" si="261"/>
        <v>14.045930080444693</v>
      </c>
      <c r="P1249" s="18"/>
      <c r="Q1249" s="37">
        <f t="shared" si="262"/>
        <v>5.3892868651376075E-2</v>
      </c>
      <c r="R1249" s="15">
        <f t="shared" si="272"/>
        <v>1.0091041723610832</v>
      </c>
      <c r="S1249" s="15">
        <f t="shared" si="273"/>
        <v>10.601999525296936</v>
      </c>
      <c r="T1249" s="21">
        <f t="shared" si="263"/>
        <v>2.8230560552379602E-2</v>
      </c>
      <c r="U1249" s="21">
        <f t="shared" si="264"/>
        <v>-1.3270756867215239E-2</v>
      </c>
      <c r="V1249" s="21">
        <f t="shared" si="265"/>
        <v>4.1501317419594841E-2</v>
      </c>
      <c r="Y1249" s="36"/>
      <c r="Z1249" s="36"/>
    </row>
    <row r="1250" spans="1:26" x14ac:dyDescent="0.25">
      <c r="A1250" s="12">
        <v>1974.06</v>
      </c>
      <c r="B1250" s="13">
        <v>89.79</v>
      </c>
      <c r="C1250" s="14">
        <v>3.5</v>
      </c>
      <c r="D1250" s="13">
        <v>8.74</v>
      </c>
      <c r="E1250" s="13">
        <v>49</v>
      </c>
      <c r="F1250" s="14">
        <f t="shared" si="269"/>
        <v>1974.4583333332394</v>
      </c>
      <c r="G1250" s="15">
        <v>7.54</v>
      </c>
      <c r="H1250" s="14">
        <f t="shared" si="266"/>
        <v>558.34720408163275</v>
      </c>
      <c r="I1250" s="14">
        <f t="shared" si="267"/>
        <v>21.76428571428572</v>
      </c>
      <c r="J1250" s="16">
        <f t="shared" si="270"/>
        <v>94933.398336613187</v>
      </c>
      <c r="K1250" s="14">
        <f t="shared" si="271"/>
        <v>54.348530612244907</v>
      </c>
      <c r="L1250" s="16">
        <f t="shared" si="268"/>
        <v>9240.6493090767271</v>
      </c>
      <c r="M1250" s="35">
        <f t="shared" si="260"/>
        <v>11.888498820078993</v>
      </c>
      <c r="N1250" s="17"/>
      <c r="O1250" s="18">
        <f t="shared" si="261"/>
        <v>13.927722593419713</v>
      </c>
      <c r="P1250" s="18"/>
      <c r="Q1250" s="37">
        <f t="shared" si="262"/>
        <v>5.5562453619213137E-2</v>
      </c>
      <c r="R1250" s="15">
        <f t="shared" si="272"/>
        <v>0.98768742668372878</v>
      </c>
      <c r="S1250" s="15">
        <f t="shared" si="273"/>
        <v>10.611187083234322</v>
      </c>
      <c r="T1250" s="21">
        <f t="shared" si="263"/>
        <v>2.6390310882116186E-2</v>
      </c>
      <c r="U1250" s="21">
        <f t="shared" si="264"/>
        <v>-1.3344768012055308E-2</v>
      </c>
      <c r="V1250" s="21">
        <f t="shared" si="265"/>
        <v>3.9735078894171494E-2</v>
      </c>
      <c r="Y1250" s="36"/>
      <c r="Z1250" s="36"/>
    </row>
    <row r="1251" spans="1:26" x14ac:dyDescent="0.25">
      <c r="A1251" s="12">
        <v>1974.07</v>
      </c>
      <c r="B1251" s="13">
        <v>79.31</v>
      </c>
      <c r="C1251" s="14">
        <v>3.53</v>
      </c>
      <c r="D1251" s="13">
        <v>8.8633299999999995</v>
      </c>
      <c r="E1251" s="13">
        <v>49.4</v>
      </c>
      <c r="F1251" s="14">
        <f t="shared" si="269"/>
        <v>1974.5416666665726</v>
      </c>
      <c r="G1251" s="15">
        <v>7.81</v>
      </c>
      <c r="H1251" s="14">
        <f t="shared" si="266"/>
        <v>489.18536437246973</v>
      </c>
      <c r="I1251" s="14">
        <f t="shared" si="267"/>
        <v>21.773097165991906</v>
      </c>
      <c r="J1251" s="16">
        <f t="shared" si="270"/>
        <v>83482.604058056255</v>
      </c>
      <c r="K1251" s="14">
        <f t="shared" si="271"/>
        <v>54.66916297570851</v>
      </c>
      <c r="L1251" s="16">
        <f t="shared" si="268"/>
        <v>9329.6415209417701</v>
      </c>
      <c r="M1251" s="35">
        <f t="shared" si="260"/>
        <v>10.394141805327047</v>
      </c>
      <c r="N1251" s="17"/>
      <c r="O1251" s="18">
        <f t="shared" si="261"/>
        <v>12.188506545695981</v>
      </c>
      <c r="P1251" s="18"/>
      <c r="Q1251" s="37">
        <f t="shared" si="262"/>
        <v>6.5469660475618779E-2</v>
      </c>
      <c r="R1251" s="15">
        <f t="shared" si="272"/>
        <v>0.99082437643708132</v>
      </c>
      <c r="S1251" s="15">
        <f t="shared" si="273"/>
        <v>10.395673424102574</v>
      </c>
      <c r="T1251" s="21">
        <f t="shared" si="263"/>
        <v>3.8321555671837704E-2</v>
      </c>
      <c r="U1251" s="21">
        <f t="shared" si="264"/>
        <v>-9.520370637920994E-3</v>
      </c>
      <c r="V1251" s="21">
        <f t="shared" si="265"/>
        <v>4.7841926309758698E-2</v>
      </c>
      <c r="Y1251" s="36"/>
      <c r="Z1251" s="36"/>
    </row>
    <row r="1252" spans="1:26" x14ac:dyDescent="0.25">
      <c r="A1252" s="12">
        <v>1974.08</v>
      </c>
      <c r="B1252" s="13">
        <v>76.03</v>
      </c>
      <c r="C1252" s="14">
        <v>3.56</v>
      </c>
      <c r="D1252" s="13">
        <v>8.9866700000000002</v>
      </c>
      <c r="E1252" s="13">
        <v>50</v>
      </c>
      <c r="F1252" s="14">
        <f t="shared" si="269"/>
        <v>1974.6249999999059</v>
      </c>
      <c r="G1252" s="15">
        <v>8.0399999999999991</v>
      </c>
      <c r="H1252" s="14">
        <f t="shared" si="266"/>
        <v>463.32682000000005</v>
      </c>
      <c r="I1252" s="14">
        <f t="shared" si="267"/>
        <v>21.694640000000003</v>
      </c>
      <c r="J1252" s="16">
        <f t="shared" si="270"/>
        <v>79378.205846623605</v>
      </c>
      <c r="K1252" s="14">
        <f t="shared" si="271"/>
        <v>54.764766980000012</v>
      </c>
      <c r="L1252" s="16">
        <f t="shared" si="268"/>
        <v>9382.424584186203</v>
      </c>
      <c r="M1252" s="35">
        <f t="shared" si="260"/>
        <v>9.8241957231411909</v>
      </c>
      <c r="N1252" s="17"/>
      <c r="O1252" s="18">
        <f t="shared" si="261"/>
        <v>11.53294243495448</v>
      </c>
      <c r="P1252" s="18"/>
      <c r="Q1252" s="37">
        <f t="shared" si="262"/>
        <v>7.0354100557487864E-2</v>
      </c>
      <c r="R1252" s="15">
        <f t="shared" si="272"/>
        <v>1.0066999999999999</v>
      </c>
      <c r="S1252" s="15">
        <f t="shared" si="273"/>
        <v>10.176683198423012</v>
      </c>
      <c r="T1252" s="21">
        <f t="shared" si="263"/>
        <v>5.2398375851310242E-2</v>
      </c>
      <c r="U1252" s="21">
        <f t="shared" si="264"/>
        <v>-3.2127273530165867E-3</v>
      </c>
      <c r="V1252" s="21">
        <f t="shared" si="265"/>
        <v>5.5611103204326828E-2</v>
      </c>
      <c r="Y1252" s="36"/>
      <c r="Z1252" s="36"/>
    </row>
    <row r="1253" spans="1:26" x14ac:dyDescent="0.25">
      <c r="A1253" s="12">
        <v>1974.09</v>
      </c>
      <c r="B1253" s="13">
        <v>68.12</v>
      </c>
      <c r="C1253" s="14">
        <v>3.59</v>
      </c>
      <c r="D1253" s="13">
        <v>9.11</v>
      </c>
      <c r="E1253" s="13">
        <v>50.6</v>
      </c>
      <c r="F1253" s="14">
        <f t="shared" si="269"/>
        <v>1974.7083333332391</v>
      </c>
      <c r="G1253" s="15">
        <v>8.0399999999999991</v>
      </c>
      <c r="H1253" s="14">
        <f t="shared" si="266"/>
        <v>410.20086956521749</v>
      </c>
      <c r="I1253" s="14">
        <f t="shared" si="267"/>
        <v>21.618043478260869</v>
      </c>
      <c r="J1253" s="16">
        <f t="shared" si="270"/>
        <v>70585.184747661959</v>
      </c>
      <c r="K1253" s="14">
        <f t="shared" si="271"/>
        <v>54.858043478260875</v>
      </c>
      <c r="L1253" s="16">
        <f t="shared" si="268"/>
        <v>9439.6804617028811</v>
      </c>
      <c r="M1253" s="35">
        <f t="shared" si="260"/>
        <v>8.6804213056463304</v>
      </c>
      <c r="N1253" s="17"/>
      <c r="O1253" s="18">
        <f t="shared" si="261"/>
        <v>10.206222645077462</v>
      </c>
      <c r="P1253" s="18"/>
      <c r="Q1253" s="37">
        <f t="shared" si="262"/>
        <v>8.4680210820316626E-2</v>
      </c>
      <c r="R1253" s="15">
        <f t="shared" si="272"/>
        <v>1.016304763687051</v>
      </c>
      <c r="S1253" s="15">
        <f t="shared" si="273"/>
        <v>10.123386339775145</v>
      </c>
      <c r="T1253" s="21">
        <f t="shared" si="263"/>
        <v>6.5807880219376891E-2</v>
      </c>
      <c r="U1253" s="21">
        <f t="shared" si="264"/>
        <v>-1.0004189719038381E-3</v>
      </c>
      <c r="V1253" s="21">
        <f t="shared" si="265"/>
        <v>6.6808299191280729E-2</v>
      </c>
      <c r="Y1253" s="36"/>
      <c r="Z1253" s="36"/>
    </row>
    <row r="1254" spans="1:26" x14ac:dyDescent="0.25">
      <c r="A1254" s="12">
        <v>1974.1</v>
      </c>
      <c r="B1254" s="13">
        <v>69.44</v>
      </c>
      <c r="C1254" s="14">
        <v>3.5933299999999999</v>
      </c>
      <c r="D1254" s="13">
        <v>9.0366700000000009</v>
      </c>
      <c r="E1254" s="13">
        <v>51.1</v>
      </c>
      <c r="F1254" s="14">
        <f t="shared" si="269"/>
        <v>1974.7916666665724</v>
      </c>
      <c r="G1254" s="15">
        <v>7.9</v>
      </c>
      <c r="H1254" s="14">
        <f t="shared" si="266"/>
        <v>414.05808219178084</v>
      </c>
      <c r="I1254" s="14">
        <f t="shared" si="267"/>
        <v>21.426372818003919</v>
      </c>
      <c r="J1254" s="16">
        <f t="shared" si="270"/>
        <v>71556.158082258771</v>
      </c>
      <c r="K1254" s="14">
        <f t="shared" si="271"/>
        <v>53.884018571428584</v>
      </c>
      <c r="L1254" s="16">
        <f t="shared" si="268"/>
        <v>9312.0591454090645</v>
      </c>
      <c r="M1254" s="35">
        <f t="shared" si="260"/>
        <v>8.7449838338095809</v>
      </c>
      <c r="N1254" s="17"/>
      <c r="O1254" s="18">
        <f t="shared" si="261"/>
        <v>10.297190694389551</v>
      </c>
      <c r="P1254" s="18"/>
      <c r="Q1254" s="37">
        <f t="shared" si="262"/>
        <v>8.6262543163718577E-2</v>
      </c>
      <c r="R1254" s="15">
        <f t="shared" si="272"/>
        <v>1.0218213915607526</v>
      </c>
      <c r="S1254" s="15">
        <f t="shared" si="273"/>
        <v>10.187776038061639</v>
      </c>
      <c r="T1254" s="21">
        <f t="shared" si="263"/>
        <v>6.3612158967854215E-2</v>
      </c>
      <c r="U1254" s="21">
        <f t="shared" si="264"/>
        <v>1.1449390348712285E-3</v>
      </c>
      <c r="V1254" s="21">
        <f t="shared" si="265"/>
        <v>6.2467219932982987E-2</v>
      </c>
      <c r="Y1254" s="36"/>
      <c r="Z1254" s="36"/>
    </row>
    <row r="1255" spans="1:26" x14ac:dyDescent="0.25">
      <c r="A1255" s="12">
        <v>1974.11</v>
      </c>
      <c r="B1255" s="13">
        <v>71.739999999999995</v>
      </c>
      <c r="C1255" s="14">
        <v>3.59667</v>
      </c>
      <c r="D1255" s="13">
        <v>8.9633299999999991</v>
      </c>
      <c r="E1255" s="13">
        <v>51.5</v>
      </c>
      <c r="F1255" s="14">
        <f t="shared" si="269"/>
        <v>1974.8749999999056</v>
      </c>
      <c r="G1255" s="15">
        <v>7.68</v>
      </c>
      <c r="H1255" s="14">
        <f t="shared" si="266"/>
        <v>424.45005825242725</v>
      </c>
      <c r="I1255" s="14">
        <f t="shared" si="267"/>
        <v>21.279715514563108</v>
      </c>
      <c r="J1255" s="16">
        <f t="shared" si="270"/>
        <v>73658.522806349822</v>
      </c>
      <c r="K1255" s="14">
        <f t="shared" si="271"/>
        <v>53.03158545631068</v>
      </c>
      <c r="L1255" s="16">
        <f t="shared" si="268"/>
        <v>9203.0338336470504</v>
      </c>
      <c r="M1255" s="35">
        <f t="shared" si="260"/>
        <v>8.9489845127556027</v>
      </c>
      <c r="N1255" s="17"/>
      <c r="O1255" s="18">
        <f t="shared" si="261"/>
        <v>10.551515010335228</v>
      </c>
      <c r="P1255" s="18"/>
      <c r="Q1255" s="37">
        <f t="shared" si="262"/>
        <v>8.6337963625103598E-2</v>
      </c>
      <c r="R1255" s="15">
        <f t="shared" si="272"/>
        <v>1.0239057981194166</v>
      </c>
      <c r="S1255" s="15">
        <f t="shared" si="273"/>
        <v>10.329232439670005</v>
      </c>
      <c r="T1255" s="21">
        <f t="shared" si="263"/>
        <v>6.1895250998547979E-2</v>
      </c>
      <c r="U1255" s="21">
        <f t="shared" si="264"/>
        <v>4.1611956541700579E-3</v>
      </c>
      <c r="V1255" s="21">
        <f t="shared" si="265"/>
        <v>5.7734055344377921E-2</v>
      </c>
      <c r="Y1255" s="36"/>
      <c r="Z1255" s="36"/>
    </row>
    <row r="1256" spans="1:26" x14ac:dyDescent="0.25">
      <c r="A1256" s="12">
        <v>1974.12</v>
      </c>
      <c r="B1256" s="13">
        <v>67.069999999999993</v>
      </c>
      <c r="C1256" s="14">
        <v>3.6</v>
      </c>
      <c r="D1256" s="13">
        <v>8.89</v>
      </c>
      <c r="E1256" s="13">
        <v>51.9</v>
      </c>
      <c r="F1256" s="14">
        <f t="shared" si="269"/>
        <v>1974.9583333332389</v>
      </c>
      <c r="G1256" s="15">
        <v>7.43</v>
      </c>
      <c r="H1256" s="14">
        <f t="shared" si="266"/>
        <v>393.76163776493257</v>
      </c>
      <c r="I1256" s="14">
        <f t="shared" si="267"/>
        <v>21.135260115606943</v>
      </c>
      <c r="J1256" s="16">
        <f t="shared" si="270"/>
        <v>68638.542224406221</v>
      </c>
      <c r="K1256" s="14">
        <f t="shared" si="271"/>
        <v>52.192350674373806</v>
      </c>
      <c r="L1256" s="16">
        <f t="shared" si="268"/>
        <v>9097.9072666612701</v>
      </c>
      <c r="M1256" s="35">
        <f t="shared" si="260"/>
        <v>8.2890600559230805</v>
      </c>
      <c r="N1256" s="17"/>
      <c r="O1256" s="18">
        <f t="shared" si="261"/>
        <v>9.7894832311996236</v>
      </c>
      <c r="P1256" s="18"/>
      <c r="Q1256" s="37">
        <f t="shared" si="262"/>
        <v>9.8548157675612341E-2</v>
      </c>
      <c r="R1256" s="15">
        <f t="shared" si="272"/>
        <v>1.001305009112839</v>
      </c>
      <c r="S1256" s="15">
        <f t="shared" si="273"/>
        <v>10.494649147065823</v>
      </c>
      <c r="T1256" s="21">
        <f t="shared" si="263"/>
        <v>6.8660825719678575E-2</v>
      </c>
      <c r="U1256" s="21">
        <f t="shared" si="264"/>
        <v>3.9393603191506532E-3</v>
      </c>
      <c r="V1256" s="21">
        <f t="shared" si="265"/>
        <v>6.4721465400527922E-2</v>
      </c>
      <c r="Y1256" s="36"/>
      <c r="Z1256" s="36"/>
    </row>
    <row r="1257" spans="1:26" x14ac:dyDescent="0.25">
      <c r="A1257" s="12">
        <v>1975.01</v>
      </c>
      <c r="B1257" s="13">
        <v>72.56</v>
      </c>
      <c r="C1257" s="14">
        <v>3.6233300000000002</v>
      </c>
      <c r="D1257" s="13">
        <v>8.7433300000000003</v>
      </c>
      <c r="E1257" s="13">
        <v>52.1</v>
      </c>
      <c r="F1257" s="14">
        <f t="shared" si="269"/>
        <v>1975.0416666665722</v>
      </c>
      <c r="G1257" s="15">
        <v>7.5</v>
      </c>
      <c r="H1257" s="14">
        <f t="shared" si="266"/>
        <v>424.35761996161233</v>
      </c>
      <c r="I1257" s="14">
        <f t="shared" si="267"/>
        <v>21.190569117082539</v>
      </c>
      <c r="J1257" s="16">
        <f t="shared" si="270"/>
        <v>74279.698914032444</v>
      </c>
      <c r="K1257" s="14">
        <f t="shared" si="271"/>
        <v>51.134215950095978</v>
      </c>
      <c r="L1257" s="16">
        <f t="shared" si="268"/>
        <v>8950.5501640852726</v>
      </c>
      <c r="M1257" s="35">
        <f t="shared" si="260"/>
        <v>8.9209955084042463</v>
      </c>
      <c r="N1257" s="17"/>
      <c r="O1257" s="18">
        <f t="shared" si="261"/>
        <v>10.549889518230218</v>
      </c>
      <c r="P1257" s="18"/>
      <c r="Q1257" s="37">
        <f t="shared" si="262"/>
        <v>8.970710376206055E-2</v>
      </c>
      <c r="R1257" s="15">
        <f t="shared" si="272"/>
        <v>1.0139660362715821</v>
      </c>
      <c r="S1257" s="15">
        <f t="shared" si="273"/>
        <v>10.468005624484324</v>
      </c>
      <c r="T1257" s="21">
        <f t="shared" si="263"/>
        <v>6.4931914539633206E-2</v>
      </c>
      <c r="U1257" s="21">
        <f t="shared" si="264"/>
        <v>5.6681404395635404E-3</v>
      </c>
      <c r="V1257" s="21">
        <f t="shared" si="265"/>
        <v>5.9263774100069666E-2</v>
      </c>
      <c r="Y1257" s="36"/>
      <c r="Z1257" s="36"/>
    </row>
    <row r="1258" spans="1:26" x14ac:dyDescent="0.25">
      <c r="A1258" s="12">
        <v>1975.02</v>
      </c>
      <c r="B1258" s="13">
        <v>80.099999999999994</v>
      </c>
      <c r="C1258" s="14">
        <v>3.6466699999999999</v>
      </c>
      <c r="D1258" s="13">
        <v>8.5966699999999996</v>
      </c>
      <c r="E1258" s="13">
        <v>52.5</v>
      </c>
      <c r="F1258" s="14">
        <f t="shared" si="269"/>
        <v>1975.1249999999054</v>
      </c>
      <c r="G1258" s="15">
        <v>7.39</v>
      </c>
      <c r="H1258" s="14">
        <f t="shared" si="266"/>
        <v>464.88514285714285</v>
      </c>
      <c r="I1258" s="14">
        <f t="shared" si="267"/>
        <v>21.164578076190477</v>
      </c>
      <c r="J1258" s="16">
        <f t="shared" si="270"/>
        <v>81682.371230739212</v>
      </c>
      <c r="K1258" s="14">
        <f t="shared" si="271"/>
        <v>49.893435219047625</v>
      </c>
      <c r="L1258" s="16">
        <f t="shared" si="268"/>
        <v>8766.496757654917</v>
      </c>
      <c r="M1258" s="35">
        <f t="shared" si="260"/>
        <v>9.7622467161664641</v>
      </c>
      <c r="N1258" s="17"/>
      <c r="O1258" s="18">
        <f t="shared" si="261"/>
        <v>11.556048733542463</v>
      </c>
      <c r="P1258" s="18"/>
      <c r="Q1258" s="37">
        <f t="shared" si="262"/>
        <v>8.1952795686783625E-2</v>
      </c>
      <c r="R1258" s="15">
        <f t="shared" si="272"/>
        <v>0.98265975689433727</v>
      </c>
      <c r="S1258" s="15">
        <f t="shared" si="273"/>
        <v>10.53333205895003</v>
      </c>
      <c r="T1258" s="21">
        <f t="shared" si="263"/>
        <v>6.031504536004384E-2</v>
      </c>
      <c r="U1258" s="21">
        <f t="shared" si="264"/>
        <v>4.7498443692819414E-3</v>
      </c>
      <c r="V1258" s="21">
        <f t="shared" si="265"/>
        <v>5.5565200990761898E-2</v>
      </c>
      <c r="Y1258" s="36"/>
      <c r="Z1258" s="36"/>
    </row>
    <row r="1259" spans="1:26" x14ac:dyDescent="0.25">
      <c r="A1259" s="12">
        <v>1975.03</v>
      </c>
      <c r="B1259" s="13">
        <v>83.78</v>
      </c>
      <c r="C1259" s="14">
        <v>3.67</v>
      </c>
      <c r="D1259" s="13">
        <v>8.4499999999999993</v>
      </c>
      <c r="E1259" s="13">
        <v>52.7</v>
      </c>
      <c r="F1259" s="14">
        <f t="shared" si="269"/>
        <v>1975.2083333332387</v>
      </c>
      <c r="G1259" s="15">
        <v>7.73</v>
      </c>
      <c r="H1259" s="14">
        <f t="shared" si="266"/>
        <v>484.39783681214425</v>
      </c>
      <c r="I1259" s="14">
        <f t="shared" si="267"/>
        <v>21.219146110056929</v>
      </c>
      <c r="J1259" s="16">
        <f t="shared" si="270"/>
        <v>85421.529140026207</v>
      </c>
      <c r="K1259" s="14">
        <f t="shared" si="271"/>
        <v>48.856072106261863</v>
      </c>
      <c r="L1259" s="16">
        <f t="shared" si="268"/>
        <v>8615.5636337219075</v>
      </c>
      <c r="M1259" s="35">
        <f t="shared" si="260"/>
        <v>10.163796767444031</v>
      </c>
      <c r="N1259" s="17"/>
      <c r="O1259" s="18">
        <f t="shared" si="261"/>
        <v>12.041659481362908</v>
      </c>
      <c r="P1259" s="18"/>
      <c r="Q1259" s="37">
        <f t="shared" si="262"/>
        <v>7.4569236357281632E-2</v>
      </c>
      <c r="R1259" s="15">
        <f t="shared" si="272"/>
        <v>0.97262439769767806</v>
      </c>
      <c r="S1259" s="15">
        <f t="shared" si="273"/>
        <v>10.311399996538825</v>
      </c>
      <c r="T1259" s="21">
        <f t="shared" si="263"/>
        <v>5.4678490262492829E-2</v>
      </c>
      <c r="U1259" s="21">
        <f t="shared" si="264"/>
        <v>5.4239159836235729E-3</v>
      </c>
      <c r="V1259" s="21">
        <f t="shared" si="265"/>
        <v>4.9254574278869256E-2</v>
      </c>
      <c r="Y1259" s="36"/>
      <c r="Z1259" s="36"/>
    </row>
    <row r="1260" spans="1:26" x14ac:dyDescent="0.25">
      <c r="A1260" s="12">
        <v>1975.04</v>
      </c>
      <c r="B1260" s="13">
        <v>84.72</v>
      </c>
      <c r="C1260" s="14">
        <v>3.6833300000000002</v>
      </c>
      <c r="D1260" s="13">
        <v>8.2866700000000009</v>
      </c>
      <c r="E1260" s="13">
        <v>52.9</v>
      </c>
      <c r="F1260" s="14">
        <f t="shared" si="269"/>
        <v>1975.2916666665719</v>
      </c>
      <c r="G1260" s="15">
        <v>8.23</v>
      </c>
      <c r="H1260" s="14">
        <f t="shared" si="266"/>
        <v>487.98079395085074</v>
      </c>
      <c r="I1260" s="14">
        <f t="shared" si="267"/>
        <v>21.215702287334597</v>
      </c>
      <c r="J1260" s="16">
        <f t="shared" si="270"/>
        <v>86365.14363860288</v>
      </c>
      <c r="K1260" s="14">
        <f t="shared" si="271"/>
        <v>47.730592608695666</v>
      </c>
      <c r="L1260" s="16">
        <f t="shared" si="268"/>
        <v>8447.5855150578554</v>
      </c>
      <c r="M1260" s="35">
        <f t="shared" si="260"/>
        <v>10.233076136605915</v>
      </c>
      <c r="N1260" s="17"/>
      <c r="O1260" s="18">
        <f t="shared" si="261"/>
        <v>12.133964603730425</v>
      </c>
      <c r="P1260" s="18"/>
      <c r="Q1260" s="37">
        <f t="shared" si="262"/>
        <v>6.896614211146769E-2</v>
      </c>
      <c r="R1260" s="15">
        <f t="shared" si="272"/>
        <v>1.0184408106982208</v>
      </c>
      <c r="S1260" s="15">
        <f t="shared" si="273"/>
        <v>9.9912019361534021</v>
      </c>
      <c r="T1260" s="21">
        <f t="shared" si="263"/>
        <v>5.4102054931585153E-2</v>
      </c>
      <c r="U1260" s="21">
        <f t="shared" si="264"/>
        <v>1.163394002838225E-2</v>
      </c>
      <c r="V1260" s="21">
        <f t="shared" si="265"/>
        <v>4.2468114903202903E-2</v>
      </c>
      <c r="Y1260" s="36"/>
      <c r="Z1260" s="36"/>
    </row>
    <row r="1261" spans="1:26" x14ac:dyDescent="0.25">
      <c r="A1261" s="12">
        <v>1975.05</v>
      </c>
      <c r="B1261" s="13">
        <v>90.1</v>
      </c>
      <c r="C1261" s="14">
        <v>3.6966700000000001</v>
      </c>
      <c r="D1261" s="13">
        <v>8.1233299999999993</v>
      </c>
      <c r="E1261" s="13">
        <v>53.2</v>
      </c>
      <c r="F1261" s="14">
        <f t="shared" si="269"/>
        <v>1975.3749999999052</v>
      </c>
      <c r="G1261" s="15">
        <v>8.06</v>
      </c>
      <c r="H1261" s="14">
        <f t="shared" si="266"/>
        <v>516.04266917293228</v>
      </c>
      <c r="I1261" s="14">
        <f t="shared" si="267"/>
        <v>21.172468966165415</v>
      </c>
      <c r="J1261" s="16">
        <f t="shared" si="270"/>
        <v>91643.933691837985</v>
      </c>
      <c r="K1261" s="14">
        <f t="shared" si="271"/>
        <v>46.525914492481206</v>
      </c>
      <c r="L1261" s="16">
        <f t="shared" si="268"/>
        <v>8262.5295879791156</v>
      </c>
      <c r="M1261" s="35">
        <f t="shared" si="260"/>
        <v>10.818139119335806</v>
      </c>
      <c r="N1261" s="17"/>
      <c r="O1261" s="18">
        <f t="shared" si="261"/>
        <v>12.836132514309519</v>
      </c>
      <c r="P1261" s="18"/>
      <c r="Q1261" s="37">
        <f t="shared" si="262"/>
        <v>6.5977109538501583E-2</v>
      </c>
      <c r="R1261" s="15">
        <f t="shared" si="272"/>
        <v>1.0204615670414772</v>
      </c>
      <c r="S1261" s="15">
        <f t="shared" si="273"/>
        <v>10.118067454970522</v>
      </c>
      <c r="T1261" s="21">
        <f t="shared" si="263"/>
        <v>5.0307742047225323E-2</v>
      </c>
      <c r="U1261" s="21">
        <f t="shared" si="264"/>
        <v>1.440398535142684E-2</v>
      </c>
      <c r="V1261" s="21">
        <f t="shared" si="265"/>
        <v>3.5903756695798483E-2</v>
      </c>
      <c r="Y1261" s="36"/>
      <c r="Z1261" s="36"/>
    </row>
    <row r="1262" spans="1:26" x14ac:dyDescent="0.25">
      <c r="A1262" s="12">
        <v>1975.06</v>
      </c>
      <c r="B1262" s="13">
        <v>92.4</v>
      </c>
      <c r="C1262" s="14">
        <v>3.71</v>
      </c>
      <c r="D1262" s="13">
        <v>7.96</v>
      </c>
      <c r="E1262" s="13">
        <v>53.6</v>
      </c>
      <c r="F1262" s="14">
        <f t="shared" si="269"/>
        <v>1975.4583333332384</v>
      </c>
      <c r="G1262" s="15">
        <v>7.86</v>
      </c>
      <c r="H1262" s="14">
        <f t="shared" si="266"/>
        <v>525.2664179104479</v>
      </c>
      <c r="I1262" s="14">
        <f t="shared" si="267"/>
        <v>21.090242537313436</v>
      </c>
      <c r="J1262" s="16">
        <f t="shared" si="270"/>
        <v>93594.095458545184</v>
      </c>
      <c r="K1262" s="14">
        <f t="shared" si="271"/>
        <v>45.250223880597019</v>
      </c>
      <c r="L1262" s="16">
        <f t="shared" si="268"/>
        <v>8062.8679637447995</v>
      </c>
      <c r="M1262" s="35">
        <f t="shared" si="260"/>
        <v>11.011354609247665</v>
      </c>
      <c r="N1262" s="17"/>
      <c r="O1262" s="18">
        <f t="shared" si="261"/>
        <v>13.073236851521386</v>
      </c>
      <c r="P1262" s="18"/>
      <c r="Q1262" s="37">
        <f t="shared" si="262"/>
        <v>6.6475448855364883E-2</v>
      </c>
      <c r="R1262" s="15">
        <f t="shared" si="272"/>
        <v>0.992923556041309</v>
      </c>
      <c r="S1262" s="15">
        <f t="shared" si="273"/>
        <v>10.24804599313857</v>
      </c>
      <c r="T1262" s="21">
        <f t="shared" si="263"/>
        <v>5.0408871619804785E-2</v>
      </c>
      <c r="U1262" s="21">
        <f t="shared" si="264"/>
        <v>1.797969051405679E-2</v>
      </c>
      <c r="V1262" s="21">
        <f t="shared" si="265"/>
        <v>3.2429181105747995E-2</v>
      </c>
      <c r="Y1262" s="36"/>
      <c r="Z1262" s="36"/>
    </row>
    <row r="1263" spans="1:26" x14ac:dyDescent="0.25">
      <c r="A1263" s="12">
        <v>1975.07</v>
      </c>
      <c r="B1263" s="13">
        <v>92.49</v>
      </c>
      <c r="C1263" s="14">
        <v>3.71</v>
      </c>
      <c r="D1263" s="13">
        <v>7.8933299999999997</v>
      </c>
      <c r="E1263" s="13">
        <v>54.2</v>
      </c>
      <c r="F1263" s="14">
        <f t="shared" si="269"/>
        <v>1975.5416666665717</v>
      </c>
      <c r="G1263" s="15">
        <v>8.06</v>
      </c>
      <c r="H1263" s="14">
        <f t="shared" si="266"/>
        <v>519.9576199261993</v>
      </c>
      <c r="I1263" s="14">
        <f t="shared" si="267"/>
        <v>20.856771217712179</v>
      </c>
      <c r="J1263" s="16">
        <f t="shared" si="270"/>
        <v>92957.84767858671</v>
      </c>
      <c r="K1263" s="14">
        <f t="shared" si="271"/>
        <v>44.374495405904064</v>
      </c>
      <c r="L1263" s="16">
        <f t="shared" si="268"/>
        <v>7933.2573015117177</v>
      </c>
      <c r="M1263" s="35">
        <f t="shared" si="260"/>
        <v>10.902767048238575</v>
      </c>
      <c r="N1263" s="17"/>
      <c r="O1263" s="18">
        <f t="shared" si="261"/>
        <v>12.952412030935092</v>
      </c>
      <c r="P1263" s="18"/>
      <c r="Q1263" s="37">
        <f t="shared" si="262"/>
        <v>6.6554175378377087E-2</v>
      </c>
      <c r="R1263" s="15">
        <f t="shared" si="272"/>
        <v>0.98388835997198798</v>
      </c>
      <c r="S1263" s="15">
        <f t="shared" si="273"/>
        <v>10.062882067731312</v>
      </c>
      <c r="T1263" s="21">
        <f t="shared" si="263"/>
        <v>5.3270079003936655E-2</v>
      </c>
      <c r="U1263" s="21">
        <f t="shared" si="264"/>
        <v>1.9563915986630542E-2</v>
      </c>
      <c r="V1263" s="21">
        <f t="shared" si="265"/>
        <v>3.3706163017306112E-2</v>
      </c>
      <c r="Y1263" s="36"/>
      <c r="Z1263" s="36"/>
    </row>
    <row r="1264" spans="1:26" x14ac:dyDescent="0.25">
      <c r="A1264" s="12">
        <v>1975.08</v>
      </c>
      <c r="B1264" s="13">
        <v>85.71</v>
      </c>
      <c r="C1264" s="14">
        <v>3.71</v>
      </c>
      <c r="D1264" s="13">
        <v>7.82667</v>
      </c>
      <c r="E1264" s="13">
        <v>54.3</v>
      </c>
      <c r="F1264" s="14">
        <f t="shared" si="269"/>
        <v>1975.624999999905</v>
      </c>
      <c r="G1264" s="15">
        <v>8.4</v>
      </c>
      <c r="H1264" s="14">
        <f t="shared" si="266"/>
        <v>480.95464088397796</v>
      </c>
      <c r="I1264" s="14">
        <f t="shared" si="267"/>
        <v>20.818360957642728</v>
      </c>
      <c r="J1264" s="16">
        <f t="shared" si="270"/>
        <v>86295.066553447876</v>
      </c>
      <c r="K1264" s="14">
        <f t="shared" si="271"/>
        <v>43.918717292817689</v>
      </c>
      <c r="L1264" s="16">
        <f t="shared" si="268"/>
        <v>7880.0957711104184</v>
      </c>
      <c r="M1264" s="35">
        <f t="shared" si="260"/>
        <v>10.089769593328016</v>
      </c>
      <c r="N1264" s="17"/>
      <c r="O1264" s="18">
        <f t="shared" si="261"/>
        <v>11.997338854776944</v>
      </c>
      <c r="P1264" s="18"/>
      <c r="Q1264" s="37">
        <f t="shared" si="262"/>
        <v>7.0739198937496944E-2</v>
      </c>
      <c r="R1264" s="15">
        <f t="shared" si="272"/>
        <v>1.004988328663875</v>
      </c>
      <c r="S1264" s="15">
        <f t="shared" si="273"/>
        <v>9.8825191041302691</v>
      </c>
      <c r="T1264" s="21">
        <f t="shared" si="263"/>
        <v>5.8963523143214847E-2</v>
      </c>
      <c r="U1264" s="21">
        <f t="shared" si="264"/>
        <v>2.1968778190045057E-2</v>
      </c>
      <c r="V1264" s="21">
        <f t="shared" si="265"/>
        <v>3.6994744953169789E-2</v>
      </c>
      <c r="Y1264" s="36"/>
      <c r="Z1264" s="36"/>
    </row>
    <row r="1265" spans="1:26" x14ac:dyDescent="0.25">
      <c r="A1265" s="12">
        <v>1975.09</v>
      </c>
      <c r="B1265" s="13">
        <v>84.67</v>
      </c>
      <c r="C1265" s="14">
        <v>3.71</v>
      </c>
      <c r="D1265" s="13">
        <v>7.76</v>
      </c>
      <c r="E1265" s="13">
        <v>54.6</v>
      </c>
      <c r="F1265" s="14">
        <f t="shared" si="269"/>
        <v>1975.7083333332382</v>
      </c>
      <c r="G1265" s="15">
        <v>8.43</v>
      </c>
      <c r="H1265" s="14">
        <f t="shared" si="266"/>
        <v>472.50822344322353</v>
      </c>
      <c r="I1265" s="14">
        <f t="shared" si="267"/>
        <v>20.70397435897436</v>
      </c>
      <c r="J1265" s="16">
        <f t="shared" si="270"/>
        <v>85089.138726893623</v>
      </c>
      <c r="K1265" s="14">
        <f t="shared" si="271"/>
        <v>43.305347985347986</v>
      </c>
      <c r="L1265" s="16">
        <f t="shared" si="268"/>
        <v>7798.4140370933555</v>
      </c>
      <c r="M1265" s="35">
        <f t="shared" si="260"/>
        <v>9.918905356559419</v>
      </c>
      <c r="N1265" s="17"/>
      <c r="O1265" s="18">
        <f t="shared" si="261"/>
        <v>11.805187590081793</v>
      </c>
      <c r="P1265" s="18"/>
      <c r="Q1265" s="37">
        <f t="shared" si="262"/>
        <v>7.2728259980148965E-2</v>
      </c>
      <c r="R1265" s="15">
        <f t="shared" si="272"/>
        <v>1.0267152349594735</v>
      </c>
      <c r="S1265" s="15">
        <f t="shared" si="273"/>
        <v>9.8772459379022717</v>
      </c>
      <c r="T1265" s="21">
        <f t="shared" si="263"/>
        <v>5.814677080718611E-2</v>
      </c>
      <c r="U1265" s="21">
        <f t="shared" si="264"/>
        <v>2.2365128299606907E-2</v>
      </c>
      <c r="V1265" s="21">
        <f t="shared" si="265"/>
        <v>3.5781642507579203E-2</v>
      </c>
      <c r="Y1265" s="36"/>
      <c r="Z1265" s="36"/>
    </row>
    <row r="1266" spans="1:26" x14ac:dyDescent="0.25">
      <c r="A1266" s="12">
        <v>1975.1</v>
      </c>
      <c r="B1266" s="13">
        <v>88.57</v>
      </c>
      <c r="C1266" s="14">
        <v>3.7</v>
      </c>
      <c r="D1266" s="13">
        <v>7.82667</v>
      </c>
      <c r="E1266" s="13">
        <v>54.9</v>
      </c>
      <c r="F1266" s="14">
        <f t="shared" si="269"/>
        <v>1975.7916666665715</v>
      </c>
      <c r="G1266" s="15">
        <v>8.14</v>
      </c>
      <c r="H1266" s="14">
        <f t="shared" si="266"/>
        <v>491.57156648451735</v>
      </c>
      <c r="I1266" s="14">
        <f t="shared" si="267"/>
        <v>20.53533697632059</v>
      </c>
      <c r="J1266" s="16">
        <f t="shared" si="270"/>
        <v>88830.22624876308</v>
      </c>
      <c r="K1266" s="14">
        <f t="shared" si="271"/>
        <v>43.438731311475422</v>
      </c>
      <c r="L1266" s="16">
        <f t="shared" si="268"/>
        <v>7849.6654270566414</v>
      </c>
      <c r="M1266" s="35">
        <f t="shared" si="260"/>
        <v>10.327599777501108</v>
      </c>
      <c r="N1266" s="17"/>
      <c r="O1266" s="18">
        <f t="shared" si="261"/>
        <v>12.300949653188093</v>
      </c>
      <c r="P1266" s="18"/>
      <c r="Q1266" s="37">
        <f t="shared" si="262"/>
        <v>7.1883662268419607E-2</v>
      </c>
      <c r="R1266" s="15">
        <f t="shared" si="272"/>
        <v>1.0129178826624958</v>
      </c>
      <c r="S1266" s="15">
        <f t="shared" si="273"/>
        <v>10.085702933700668</v>
      </c>
      <c r="T1266" s="21">
        <f t="shared" si="263"/>
        <v>5.4780838431220502E-2</v>
      </c>
      <c r="U1266" s="21">
        <f t="shared" si="264"/>
        <v>2.154842705265736E-2</v>
      </c>
      <c r="V1266" s="21">
        <f t="shared" si="265"/>
        <v>3.3232411378563143E-2</v>
      </c>
      <c r="Y1266" s="36"/>
      <c r="Z1266" s="36"/>
    </row>
    <row r="1267" spans="1:26" x14ac:dyDescent="0.25">
      <c r="A1267" s="12">
        <v>1975.11</v>
      </c>
      <c r="B1267" s="13">
        <v>90.07</v>
      </c>
      <c r="C1267" s="14">
        <v>3.69</v>
      </c>
      <c r="D1267" s="13">
        <v>7.8933299999999997</v>
      </c>
      <c r="E1267" s="13">
        <v>55.3</v>
      </c>
      <c r="F1267" s="14">
        <f t="shared" si="269"/>
        <v>1975.8749999999047</v>
      </c>
      <c r="G1267" s="15">
        <v>8.0500000000000007</v>
      </c>
      <c r="H1267" s="14">
        <f t="shared" si="266"/>
        <v>496.28081374321886</v>
      </c>
      <c r="I1267" s="14">
        <f t="shared" si="267"/>
        <v>20.331699819168175</v>
      </c>
      <c r="J1267" s="16">
        <f t="shared" si="270"/>
        <v>89987.391002547301</v>
      </c>
      <c r="K1267" s="14">
        <f t="shared" si="271"/>
        <v>43.491820090415928</v>
      </c>
      <c r="L1267" s="16">
        <f t="shared" si="268"/>
        <v>7886.0905187313956</v>
      </c>
      <c r="M1267" s="35">
        <f t="shared" si="260"/>
        <v>10.435859457947894</v>
      </c>
      <c r="N1267" s="17"/>
      <c r="O1267" s="18">
        <f t="shared" si="261"/>
        <v>12.438145517109911</v>
      </c>
      <c r="P1267" s="18"/>
      <c r="Q1267" s="37">
        <f t="shared" si="262"/>
        <v>7.2546406133995739E-2</v>
      </c>
      <c r="R1267" s="15">
        <f t="shared" si="272"/>
        <v>1.010123789893028</v>
      </c>
      <c r="S1267" s="15">
        <f t="shared" si="273"/>
        <v>10.14209382379943</v>
      </c>
      <c r="T1267" s="21">
        <f t="shared" si="263"/>
        <v>5.9701009740135369E-2</v>
      </c>
      <c r="U1267" s="21">
        <f t="shared" si="264"/>
        <v>2.4478480153615312E-2</v>
      </c>
      <c r="V1267" s="21">
        <f t="shared" si="265"/>
        <v>3.5222529586520057E-2</v>
      </c>
      <c r="Y1267" s="36"/>
      <c r="Z1267" s="36"/>
    </row>
    <row r="1268" spans="1:26" x14ac:dyDescent="0.25">
      <c r="A1268" s="12">
        <v>1975.12</v>
      </c>
      <c r="B1268" s="13">
        <v>88.7</v>
      </c>
      <c r="C1268" s="14">
        <v>3.68</v>
      </c>
      <c r="D1268" s="13">
        <v>7.96</v>
      </c>
      <c r="E1268" s="13">
        <v>55.5</v>
      </c>
      <c r="F1268" s="14">
        <f t="shared" si="269"/>
        <v>1975.958333333238</v>
      </c>
      <c r="G1268" s="15">
        <v>8</v>
      </c>
      <c r="H1268" s="14">
        <f t="shared" si="266"/>
        <v>486.97099099099108</v>
      </c>
      <c r="I1268" s="14">
        <f t="shared" si="267"/>
        <v>20.203531531531535</v>
      </c>
      <c r="J1268" s="16">
        <f t="shared" si="270"/>
        <v>88604.58235160842</v>
      </c>
      <c r="K1268" s="14">
        <f t="shared" si="271"/>
        <v>43.701117117117121</v>
      </c>
      <c r="L1268" s="16">
        <f t="shared" si="268"/>
        <v>7951.4371535378014</v>
      </c>
      <c r="M1268" s="35">
        <f t="shared" si="260"/>
        <v>10.250368416256837</v>
      </c>
      <c r="N1268" s="17"/>
      <c r="O1268" s="18">
        <f t="shared" si="261"/>
        <v>12.225327151884686</v>
      </c>
      <c r="P1268" s="18"/>
      <c r="Q1268" s="37">
        <f t="shared" si="262"/>
        <v>7.4829117279938517E-2</v>
      </c>
      <c r="R1268" s="15">
        <f t="shared" si="272"/>
        <v>1.0246283579987883</v>
      </c>
      <c r="S1268" s="15">
        <f t="shared" si="273"/>
        <v>10.207852159753267</v>
      </c>
      <c r="T1268" s="21">
        <f t="shared" si="263"/>
        <v>6.6540747241630172E-2</v>
      </c>
      <c r="U1268" s="21">
        <f t="shared" si="264"/>
        <v>2.7736080867243551E-2</v>
      </c>
      <c r="V1268" s="21">
        <f t="shared" si="265"/>
        <v>3.880466637438662E-2</v>
      </c>
      <c r="Y1268" s="36"/>
      <c r="Z1268" s="36"/>
    </row>
    <row r="1269" spans="1:26" x14ac:dyDescent="0.25">
      <c r="A1269" s="12">
        <v>1976.01</v>
      </c>
      <c r="B1269" s="13">
        <v>96.86</v>
      </c>
      <c r="C1269" s="14">
        <v>3.6833300000000002</v>
      </c>
      <c r="D1269" s="13">
        <v>8.1933299999999996</v>
      </c>
      <c r="E1269" s="13">
        <v>55.6</v>
      </c>
      <c r="F1269" s="14">
        <f t="shared" si="269"/>
        <v>1976.0416666665712</v>
      </c>
      <c r="G1269" s="15">
        <v>7.74</v>
      </c>
      <c r="H1269" s="14">
        <f t="shared" si="266"/>
        <v>530.81370503597134</v>
      </c>
      <c r="I1269" s="14">
        <f t="shared" si="267"/>
        <v>20.185443363309357</v>
      </c>
      <c r="J1269" s="16">
        <f t="shared" si="270"/>
        <v>96887.845639647057</v>
      </c>
      <c r="K1269" s="14">
        <f t="shared" si="271"/>
        <v>44.901216744604319</v>
      </c>
      <c r="L1269" s="16">
        <f t="shared" si="268"/>
        <v>8195.6854461561979</v>
      </c>
      <c r="M1269" s="35">
        <f t="shared" si="260"/>
        <v>11.185051362622149</v>
      </c>
      <c r="N1269" s="17"/>
      <c r="O1269" s="18">
        <f t="shared" si="261"/>
        <v>13.344852948567919</v>
      </c>
      <c r="P1269" s="18"/>
      <c r="Q1269" s="37">
        <f t="shared" si="262"/>
        <v>6.9467036472156643E-2</v>
      </c>
      <c r="R1269" s="15">
        <f t="shared" si="272"/>
        <v>1.0030033225385899</v>
      </c>
      <c r="S1269" s="15">
        <f t="shared" si="273"/>
        <v>10.440443187794996</v>
      </c>
      <c r="T1269" s="21">
        <f t="shared" si="263"/>
        <v>5.7555200461476774E-2</v>
      </c>
      <c r="U1269" s="21">
        <f t="shared" si="264"/>
        <v>2.6392245638532819E-2</v>
      </c>
      <c r="V1269" s="21">
        <f t="shared" si="265"/>
        <v>3.1162954822943956E-2</v>
      </c>
      <c r="Y1269" s="36"/>
      <c r="Z1269" s="36"/>
    </row>
    <row r="1270" spans="1:26" x14ac:dyDescent="0.25">
      <c r="A1270" s="12">
        <v>1976.02</v>
      </c>
      <c r="B1270" s="13">
        <v>100.6</v>
      </c>
      <c r="C1270" s="14">
        <v>3.6866699999999999</v>
      </c>
      <c r="D1270" s="13">
        <v>8.4266699999999997</v>
      </c>
      <c r="E1270" s="13">
        <v>55.8</v>
      </c>
      <c r="F1270" s="14">
        <f t="shared" si="269"/>
        <v>1976.1249999999045</v>
      </c>
      <c r="G1270" s="15">
        <v>7.79</v>
      </c>
      <c r="H1270" s="14">
        <f t="shared" si="266"/>
        <v>549.33369175627251</v>
      </c>
      <c r="I1270" s="14">
        <f t="shared" si="267"/>
        <v>20.131332419354841</v>
      </c>
      <c r="J1270" s="16">
        <f t="shared" si="270"/>
        <v>100574.4530407681</v>
      </c>
      <c r="K1270" s="14">
        <f t="shared" si="271"/>
        <v>46.014450698924733</v>
      </c>
      <c r="L1270" s="16">
        <f t="shared" si="268"/>
        <v>8424.5300815611263</v>
      </c>
      <c r="M1270" s="35">
        <f t="shared" si="260"/>
        <v>11.586092994449688</v>
      </c>
      <c r="N1270" s="17"/>
      <c r="O1270" s="18">
        <f t="shared" si="261"/>
        <v>13.825819214816359</v>
      </c>
      <c r="P1270" s="18"/>
      <c r="Q1270" s="37">
        <f t="shared" si="262"/>
        <v>6.5589115311616292E-2</v>
      </c>
      <c r="R1270" s="15">
        <f t="shared" si="272"/>
        <v>1.0106384742735481</v>
      </c>
      <c r="S1270" s="15">
        <f t="shared" si="273"/>
        <v>10.434265875645833</v>
      </c>
      <c r="T1270" s="21">
        <f t="shared" si="263"/>
        <v>5.9759385545582244E-2</v>
      </c>
      <c r="U1270" s="21">
        <f t="shared" si="264"/>
        <v>3.0782917131401577E-2</v>
      </c>
      <c r="V1270" s="21">
        <f t="shared" si="265"/>
        <v>2.8976468414180667E-2</v>
      </c>
      <c r="Y1270" s="36"/>
      <c r="Z1270" s="36"/>
    </row>
    <row r="1271" spans="1:26" x14ac:dyDescent="0.25">
      <c r="A1271" s="12">
        <v>1976.03</v>
      </c>
      <c r="B1271" s="13">
        <v>101.1</v>
      </c>
      <c r="C1271" s="14">
        <v>3.69</v>
      </c>
      <c r="D1271" s="13">
        <v>8.66</v>
      </c>
      <c r="E1271" s="13">
        <v>55.9</v>
      </c>
      <c r="F1271" s="14">
        <f t="shared" si="269"/>
        <v>1976.2083333332378</v>
      </c>
      <c r="G1271" s="15">
        <v>7.73</v>
      </c>
      <c r="H1271" s="14">
        <f t="shared" si="266"/>
        <v>551.07638640429343</v>
      </c>
      <c r="I1271" s="14">
        <f t="shared" si="267"/>
        <v>20.113470483005369</v>
      </c>
      <c r="J1271" s="16">
        <f t="shared" si="270"/>
        <v>101200.38528180264</v>
      </c>
      <c r="K1271" s="14">
        <f t="shared" si="271"/>
        <v>47.203971377459752</v>
      </c>
      <c r="L1271" s="16">
        <f t="shared" si="268"/>
        <v>8668.5987788369021</v>
      </c>
      <c r="M1271" s="35">
        <f t="shared" si="260"/>
        <v>11.631754403566505</v>
      </c>
      <c r="N1271" s="17"/>
      <c r="O1271" s="18">
        <f t="shared" si="261"/>
        <v>13.881952375762484</v>
      </c>
      <c r="P1271" s="18"/>
      <c r="Q1271" s="37">
        <f t="shared" si="262"/>
        <v>6.5709741950206596E-2</v>
      </c>
      <c r="R1271" s="15">
        <f t="shared" si="272"/>
        <v>1.0182782363989127</v>
      </c>
      <c r="S1271" s="15">
        <f t="shared" si="273"/>
        <v>10.526406017813608</v>
      </c>
      <c r="T1271" s="21">
        <f t="shared" si="263"/>
        <v>6.5965076576071757E-2</v>
      </c>
      <c r="U1271" s="21">
        <f t="shared" si="264"/>
        <v>3.7411724396097856E-2</v>
      </c>
      <c r="V1271" s="21">
        <f t="shared" si="265"/>
        <v>2.8553352179973901E-2</v>
      </c>
      <c r="Y1271" s="36"/>
      <c r="Z1271" s="36"/>
    </row>
    <row r="1272" spans="1:26" x14ac:dyDescent="0.25">
      <c r="A1272" s="12">
        <v>1976.04</v>
      </c>
      <c r="B1272" s="13">
        <v>101.9</v>
      </c>
      <c r="C1272" s="14">
        <v>3.71333</v>
      </c>
      <c r="D1272" s="13">
        <v>8.8566699999999994</v>
      </c>
      <c r="E1272" s="13">
        <v>56.1</v>
      </c>
      <c r="F1272" s="14">
        <f t="shared" si="269"/>
        <v>1976.291666666571</v>
      </c>
      <c r="G1272" s="15">
        <v>7.56</v>
      </c>
      <c r="H1272" s="14">
        <f t="shared" si="266"/>
        <v>553.45686274509819</v>
      </c>
      <c r="I1272" s="14">
        <f t="shared" si="267"/>
        <v>20.16847862745098</v>
      </c>
      <c r="J1272" s="16">
        <f t="shared" si="270"/>
        <v>101946.18619728459</v>
      </c>
      <c r="K1272" s="14">
        <f t="shared" si="271"/>
        <v>48.103874313725498</v>
      </c>
      <c r="L1272" s="16">
        <f t="shared" si="268"/>
        <v>8860.684287614371</v>
      </c>
      <c r="M1272" s="35">
        <f t="shared" si="260"/>
        <v>11.689164132206367</v>
      </c>
      <c r="N1272" s="17"/>
      <c r="O1272" s="18">
        <f t="shared" si="261"/>
        <v>13.951298003011852</v>
      </c>
      <c r="P1272" s="18"/>
      <c r="Q1272" s="37">
        <f t="shared" si="262"/>
        <v>6.6708507735152842E-2</v>
      </c>
      <c r="R1272" s="15">
        <f t="shared" si="272"/>
        <v>0.98297414533144722</v>
      </c>
      <c r="S1272" s="15">
        <f t="shared" si="273"/>
        <v>10.680596928502533</v>
      </c>
      <c r="T1272" s="21">
        <f t="shared" si="263"/>
        <v>6.8264915193052778E-2</v>
      </c>
      <c r="U1272" s="21">
        <f t="shared" si="264"/>
        <v>4.0195100538251038E-2</v>
      </c>
      <c r="V1272" s="21">
        <f t="shared" si="265"/>
        <v>2.8069814654801739E-2</v>
      </c>
      <c r="Y1272" s="36"/>
      <c r="Z1272" s="36"/>
    </row>
    <row r="1273" spans="1:26" x14ac:dyDescent="0.25">
      <c r="A1273" s="12">
        <v>1976.05</v>
      </c>
      <c r="B1273" s="13">
        <v>101.2</v>
      </c>
      <c r="C1273" s="14">
        <v>3.7366700000000002</v>
      </c>
      <c r="D1273" s="13">
        <v>9.0533300000000008</v>
      </c>
      <c r="E1273" s="13">
        <v>56.5</v>
      </c>
      <c r="F1273" s="14">
        <f t="shared" si="269"/>
        <v>1976.3749999999043</v>
      </c>
      <c r="G1273" s="15">
        <v>7.9</v>
      </c>
      <c r="H1273" s="14">
        <f t="shared" si="266"/>
        <v>545.76353982300895</v>
      </c>
      <c r="I1273" s="14">
        <f t="shared" si="267"/>
        <v>20.151563699115048</v>
      </c>
      <c r="J1273" s="16">
        <f t="shared" si="270"/>
        <v>100838.40878900778</v>
      </c>
      <c r="K1273" s="14">
        <f t="shared" si="271"/>
        <v>48.823887628318595</v>
      </c>
      <c r="L1273" s="16">
        <f t="shared" si="268"/>
        <v>9020.9821288714211</v>
      </c>
      <c r="M1273" s="35">
        <f t="shared" si="260"/>
        <v>11.532053585609422</v>
      </c>
      <c r="N1273" s="17"/>
      <c r="O1273" s="18">
        <f t="shared" si="261"/>
        <v>13.764637153557761</v>
      </c>
      <c r="P1273" s="18"/>
      <c r="Q1273" s="37">
        <f t="shared" si="262"/>
        <v>6.5225091420169759E-2</v>
      </c>
      <c r="R1273" s="15">
        <f t="shared" si="272"/>
        <v>1.0093323134082954</v>
      </c>
      <c r="S1273" s="15">
        <f t="shared" si="273"/>
        <v>10.4244231992834</v>
      </c>
      <c r="T1273" s="21">
        <f t="shared" si="263"/>
        <v>6.9663406403566386E-2</v>
      </c>
      <c r="U1273" s="21">
        <f t="shared" si="264"/>
        <v>4.0089934897060919E-2</v>
      </c>
      <c r="V1273" s="21">
        <f t="shared" si="265"/>
        <v>2.9573471506505467E-2</v>
      </c>
      <c r="Y1273" s="36"/>
      <c r="Z1273" s="36"/>
    </row>
    <row r="1274" spans="1:26" x14ac:dyDescent="0.25">
      <c r="A1274" s="12">
        <v>1976.06</v>
      </c>
      <c r="B1274" s="13">
        <v>101.8</v>
      </c>
      <c r="C1274" s="14">
        <v>3.76</v>
      </c>
      <c r="D1274" s="13">
        <v>9.25</v>
      </c>
      <c r="E1274" s="13">
        <v>56.8</v>
      </c>
      <c r="F1274" s="14">
        <f t="shared" si="269"/>
        <v>1976.4583333332375</v>
      </c>
      <c r="G1274" s="15">
        <v>7.86</v>
      </c>
      <c r="H1274" s="14">
        <f t="shared" si="266"/>
        <v>546.09964788732407</v>
      </c>
      <c r="I1274" s="14">
        <f t="shared" si="267"/>
        <v>20.170281690140847</v>
      </c>
      <c r="J1274" s="16">
        <f t="shared" si="270"/>
        <v>101211.07481269323</v>
      </c>
      <c r="K1274" s="14">
        <f t="shared" si="271"/>
        <v>49.621038732394375</v>
      </c>
      <c r="L1274" s="16">
        <f t="shared" si="268"/>
        <v>9196.4876426071951</v>
      </c>
      <c r="M1274" s="35">
        <f t="shared" si="260"/>
        <v>11.543841631417104</v>
      </c>
      <c r="N1274" s="17"/>
      <c r="O1274" s="18">
        <f t="shared" si="261"/>
        <v>13.779039853350028</v>
      </c>
      <c r="P1274" s="18"/>
      <c r="Q1274" s="37">
        <f t="shared" si="262"/>
        <v>6.5769695495819069E-2</v>
      </c>
      <c r="R1274" s="15">
        <f t="shared" si="272"/>
        <v>1.0086144194586297</v>
      </c>
      <c r="S1274" s="15">
        <f t="shared" si="273"/>
        <v>10.466134786582916</v>
      </c>
      <c r="T1274" s="21">
        <f t="shared" si="263"/>
        <v>7.1984653442048296E-2</v>
      </c>
      <c r="U1274" s="21">
        <f t="shared" si="264"/>
        <v>3.9126818913099326E-2</v>
      </c>
      <c r="V1274" s="21">
        <f t="shared" si="265"/>
        <v>3.285783452894897E-2</v>
      </c>
      <c r="Y1274" s="36"/>
      <c r="Z1274" s="36"/>
    </row>
    <row r="1275" spans="1:26" x14ac:dyDescent="0.25">
      <c r="A1275" s="12">
        <v>1976.07</v>
      </c>
      <c r="B1275" s="13">
        <v>104.2</v>
      </c>
      <c r="C1275" s="14">
        <v>3.79</v>
      </c>
      <c r="D1275" s="13">
        <v>9.35</v>
      </c>
      <c r="E1275" s="13">
        <v>57.1</v>
      </c>
      <c r="F1275" s="14">
        <f t="shared" si="269"/>
        <v>1976.5416666665708</v>
      </c>
      <c r="G1275" s="15">
        <v>7.83</v>
      </c>
      <c r="H1275" s="14">
        <f t="shared" si="266"/>
        <v>556.03747810858147</v>
      </c>
      <c r="I1275" s="14">
        <f t="shared" si="267"/>
        <v>20.224395796847638</v>
      </c>
      <c r="J1275" s="16">
        <f t="shared" si="270"/>
        <v>103365.25348482195</v>
      </c>
      <c r="K1275" s="14">
        <f t="shared" si="271"/>
        <v>49.893957968476357</v>
      </c>
      <c r="L1275" s="16">
        <f t="shared" si="268"/>
        <v>9275.0971217186689</v>
      </c>
      <c r="M1275" s="35">
        <f t="shared" si="260"/>
        <v>11.757490488689911</v>
      </c>
      <c r="N1275" s="17"/>
      <c r="O1275" s="18">
        <f t="shared" si="261"/>
        <v>14.033225918703806</v>
      </c>
      <c r="P1275" s="18"/>
      <c r="Q1275" s="37">
        <f t="shared" si="262"/>
        <v>6.4726844830016672E-2</v>
      </c>
      <c r="R1275" s="15">
        <f t="shared" si="272"/>
        <v>1.0106646066851026</v>
      </c>
      <c r="S1275" s="15">
        <f t="shared" si="273"/>
        <v>10.500832319214037</v>
      </c>
      <c r="T1275" s="21">
        <f t="shared" si="263"/>
        <v>6.7785412056091232E-2</v>
      </c>
      <c r="U1275" s="21">
        <f t="shared" si="264"/>
        <v>4.3036614725714406E-2</v>
      </c>
      <c r="V1275" s="21">
        <f t="shared" si="265"/>
        <v>2.4748797330376826E-2</v>
      </c>
      <c r="Y1275" s="36"/>
      <c r="Z1275" s="36"/>
    </row>
    <row r="1276" spans="1:26" x14ac:dyDescent="0.25">
      <c r="A1276" s="12">
        <v>1976.08</v>
      </c>
      <c r="B1276" s="13">
        <v>103.3</v>
      </c>
      <c r="C1276" s="14">
        <v>3.82</v>
      </c>
      <c r="D1276" s="13">
        <v>9.4499999999999993</v>
      </c>
      <c r="E1276" s="13">
        <v>57.4</v>
      </c>
      <c r="F1276" s="14">
        <f t="shared" si="269"/>
        <v>1976.624999999904</v>
      </c>
      <c r="G1276" s="15">
        <v>7.77</v>
      </c>
      <c r="H1276" s="14">
        <f t="shared" si="266"/>
        <v>548.35383275261324</v>
      </c>
      <c r="I1276" s="14">
        <f t="shared" si="267"/>
        <v>20.277944250871084</v>
      </c>
      <c r="J1276" s="16">
        <f t="shared" si="270"/>
        <v>102251.02575078909</v>
      </c>
      <c r="K1276" s="14">
        <f t="shared" si="271"/>
        <v>50.16402439024391</v>
      </c>
      <c r="L1276" s="16">
        <f t="shared" si="268"/>
        <v>9354.0386577440186</v>
      </c>
      <c r="M1276" s="35">
        <f t="shared" si="260"/>
        <v>11.59798600250925</v>
      </c>
      <c r="N1276" s="17"/>
      <c r="O1276" s="18">
        <f t="shared" si="261"/>
        <v>13.842562825921171</v>
      </c>
      <c r="P1276" s="18"/>
      <c r="Q1276" s="37">
        <f t="shared" si="262"/>
        <v>6.6401884511022427E-2</v>
      </c>
      <c r="R1276" s="15">
        <f t="shared" si="272"/>
        <v>1.0189914585181015</v>
      </c>
      <c r="S1276" s="15">
        <f t="shared" si="273"/>
        <v>10.55735186768576</v>
      </c>
      <c r="T1276" s="21">
        <f t="shared" si="263"/>
        <v>7.1162833541595694E-2</v>
      </c>
      <c r="U1276" s="21">
        <f t="shared" si="264"/>
        <v>4.3869515569996187E-2</v>
      </c>
      <c r="V1276" s="21">
        <f t="shared" si="265"/>
        <v>2.7293317971599507E-2</v>
      </c>
      <c r="Y1276" s="36"/>
      <c r="Z1276" s="36"/>
    </row>
    <row r="1277" spans="1:26" x14ac:dyDescent="0.25">
      <c r="A1277" s="12">
        <v>1976.09</v>
      </c>
      <c r="B1277" s="13">
        <v>105.5</v>
      </c>
      <c r="C1277" s="14">
        <v>3.85</v>
      </c>
      <c r="D1277" s="13">
        <v>9.5500000000000007</v>
      </c>
      <c r="E1277" s="13">
        <v>57.6</v>
      </c>
      <c r="F1277" s="14">
        <f t="shared" si="269"/>
        <v>1976.7083333332373</v>
      </c>
      <c r="G1277" s="15">
        <v>7.59</v>
      </c>
      <c r="H1277" s="14">
        <f t="shared" si="266"/>
        <v>558.0876736111112</v>
      </c>
      <c r="I1277" s="14">
        <f t="shared" si="267"/>
        <v>20.366232638888892</v>
      </c>
      <c r="J1277" s="16">
        <f t="shared" si="270"/>
        <v>104382.55863575659</v>
      </c>
      <c r="K1277" s="14">
        <f t="shared" si="271"/>
        <v>50.518836805555566</v>
      </c>
      <c r="L1277" s="16">
        <f t="shared" si="268"/>
        <v>9448.8477248481086</v>
      </c>
      <c r="M1277" s="35">
        <f t="shared" si="260"/>
        <v>11.80599094953979</v>
      </c>
      <c r="N1277" s="17"/>
      <c r="O1277" s="18">
        <f t="shared" si="261"/>
        <v>14.089874827138555</v>
      </c>
      <c r="P1277" s="18"/>
      <c r="Q1277" s="37">
        <f t="shared" si="262"/>
        <v>6.7050799195108132E-2</v>
      </c>
      <c r="R1277" s="15">
        <f t="shared" si="272"/>
        <v>1.018940201004066</v>
      </c>
      <c r="S1277" s="15">
        <f t="shared" si="273"/>
        <v>10.720497727124755</v>
      </c>
      <c r="T1277" s="21">
        <f t="shared" si="263"/>
        <v>6.5816844211692205E-2</v>
      </c>
      <c r="U1277" s="21">
        <f t="shared" si="264"/>
        <v>4.0368985530300217E-2</v>
      </c>
      <c r="V1277" s="21">
        <f t="shared" si="265"/>
        <v>2.5447858681391988E-2</v>
      </c>
      <c r="Y1277" s="36"/>
      <c r="Z1277" s="36"/>
    </row>
    <row r="1278" spans="1:26" x14ac:dyDescent="0.25">
      <c r="A1278" s="12">
        <v>1976.1</v>
      </c>
      <c r="B1278" s="13">
        <v>101.9</v>
      </c>
      <c r="C1278" s="14">
        <v>3.9166699999999999</v>
      </c>
      <c r="D1278" s="13">
        <v>9.67</v>
      </c>
      <c r="E1278" s="13">
        <v>57.9</v>
      </c>
      <c r="F1278" s="14">
        <f t="shared" si="269"/>
        <v>1976.7916666665706</v>
      </c>
      <c r="G1278" s="15">
        <v>7.41</v>
      </c>
      <c r="H1278" s="14">
        <f t="shared" si="266"/>
        <v>536.25094991364438</v>
      </c>
      <c r="I1278" s="14">
        <f t="shared" si="267"/>
        <v>20.611560431778933</v>
      </c>
      <c r="J1278" s="16">
        <f t="shared" si="270"/>
        <v>100619.56121954479</v>
      </c>
      <c r="K1278" s="14">
        <f t="shared" si="271"/>
        <v>50.888583765112273</v>
      </c>
      <c r="L1278" s="16">
        <f t="shared" si="268"/>
        <v>9548.4902550833958</v>
      </c>
      <c r="M1278" s="35">
        <f t="shared" si="260"/>
        <v>11.345696136316697</v>
      </c>
      <c r="N1278" s="17"/>
      <c r="O1278" s="18">
        <f t="shared" si="261"/>
        <v>13.541591689930142</v>
      </c>
      <c r="P1278" s="18"/>
      <c r="Q1278" s="37">
        <f t="shared" si="262"/>
        <v>7.2191659112081946E-2</v>
      </c>
      <c r="R1278" s="15">
        <f t="shared" si="272"/>
        <v>1.0146294332391081</v>
      </c>
      <c r="S1278" s="15">
        <f t="shared" si="273"/>
        <v>10.866947424437852</v>
      </c>
      <c r="T1278" s="21">
        <f t="shared" si="263"/>
        <v>6.9544710671768373E-2</v>
      </c>
      <c r="U1278" s="21">
        <f t="shared" si="264"/>
        <v>3.9651868739782214E-2</v>
      </c>
      <c r="V1278" s="21">
        <f t="shared" si="265"/>
        <v>2.9892841931986158E-2</v>
      </c>
      <c r="Y1278" s="36"/>
      <c r="Z1278" s="36"/>
    </row>
    <row r="1279" spans="1:26" x14ac:dyDescent="0.25">
      <c r="A1279" s="12">
        <v>1976.11</v>
      </c>
      <c r="B1279" s="13">
        <v>101.2</v>
      </c>
      <c r="C1279" s="14">
        <v>3.98333</v>
      </c>
      <c r="D1279" s="13">
        <v>9.7899999999999991</v>
      </c>
      <c r="E1279" s="13">
        <v>58</v>
      </c>
      <c r="F1279" s="14">
        <f t="shared" si="269"/>
        <v>1976.8749999999038</v>
      </c>
      <c r="G1279" s="15">
        <v>7.29</v>
      </c>
      <c r="H1279" s="14">
        <f t="shared" si="266"/>
        <v>531.64896551724155</v>
      </c>
      <c r="I1279" s="14">
        <f t="shared" si="267"/>
        <v>20.926218120689658</v>
      </c>
      <c r="J1279" s="16">
        <f t="shared" si="270"/>
        <v>100083.2748465742</v>
      </c>
      <c r="K1279" s="14">
        <f t="shared" si="271"/>
        <v>51.431258620689661</v>
      </c>
      <c r="L1279" s="16">
        <f t="shared" si="268"/>
        <v>9681.9689797229385</v>
      </c>
      <c r="M1279" s="35">
        <f t="shared" si="260"/>
        <v>11.248855860507966</v>
      </c>
      <c r="N1279" s="17"/>
      <c r="O1279" s="18">
        <f t="shared" si="261"/>
        <v>13.42797310224535</v>
      </c>
      <c r="P1279" s="18"/>
      <c r="Q1279" s="37">
        <f t="shared" si="262"/>
        <v>7.4333053535413099E-2</v>
      </c>
      <c r="R1279" s="15">
        <f t="shared" si="272"/>
        <v>1.0362174650586484</v>
      </c>
      <c r="S1279" s="15">
        <f t="shared" si="273"/>
        <v>11.006914491285707</v>
      </c>
      <c r="T1279" s="21">
        <f t="shared" si="263"/>
        <v>7.3741610091351717E-2</v>
      </c>
      <c r="U1279" s="21">
        <f t="shared" si="264"/>
        <v>4.0173409496399914E-2</v>
      </c>
      <c r="V1279" s="21">
        <f t="shared" si="265"/>
        <v>3.3568200594951803E-2</v>
      </c>
      <c r="Y1279" s="36"/>
      <c r="Z1279" s="36"/>
    </row>
    <row r="1280" spans="1:26" x14ac:dyDescent="0.25">
      <c r="A1280" s="12">
        <v>1976.12</v>
      </c>
      <c r="B1280" s="13">
        <v>104.7</v>
      </c>
      <c r="C1280" s="14">
        <v>4.05</v>
      </c>
      <c r="D1280" s="13">
        <v>9.91</v>
      </c>
      <c r="E1280" s="13">
        <v>58.2</v>
      </c>
      <c r="F1280" s="14">
        <f t="shared" si="269"/>
        <v>1976.9583333332371</v>
      </c>
      <c r="G1280" s="15">
        <v>6.87</v>
      </c>
      <c r="H1280" s="14">
        <f t="shared" si="266"/>
        <v>548.14587628865991</v>
      </c>
      <c r="I1280" s="14">
        <f t="shared" si="267"/>
        <v>21.203350515463917</v>
      </c>
      <c r="J1280" s="16">
        <f t="shared" si="270"/>
        <v>103521.45812762794</v>
      </c>
      <c r="K1280" s="14">
        <f t="shared" si="271"/>
        <v>51.882766323024065</v>
      </c>
      <c r="L1280" s="16">
        <f t="shared" si="268"/>
        <v>9798.4493796064271</v>
      </c>
      <c r="M1280" s="35">
        <f t="shared" si="260"/>
        <v>11.597589726582941</v>
      </c>
      <c r="N1280" s="17"/>
      <c r="O1280" s="18">
        <f t="shared" si="261"/>
        <v>13.845167133360249</v>
      </c>
      <c r="P1280" s="18"/>
      <c r="Q1280" s="37">
        <f t="shared" si="262"/>
        <v>7.6224314233364607E-2</v>
      </c>
      <c r="R1280" s="15">
        <f t="shared" si="272"/>
        <v>0.98168657038634366</v>
      </c>
      <c r="S1280" s="15">
        <f t="shared" si="273"/>
        <v>11.366362678214569</v>
      </c>
      <c r="T1280" s="21">
        <f t="shared" si="263"/>
        <v>7.1839431937081866E-2</v>
      </c>
      <c r="U1280" s="21">
        <f t="shared" si="264"/>
        <v>3.8387610610941314E-2</v>
      </c>
      <c r="V1280" s="21">
        <f t="shared" si="265"/>
        <v>3.3451821326140552E-2</v>
      </c>
      <c r="Y1280" s="36"/>
      <c r="Z1280" s="36"/>
    </row>
    <row r="1281" spans="1:26" x14ac:dyDescent="0.25">
      <c r="A1281" s="12">
        <v>1977.01</v>
      </c>
      <c r="B1281" s="13">
        <v>103.8</v>
      </c>
      <c r="C1281" s="14">
        <v>4.0966699999999996</v>
      </c>
      <c r="D1281" s="13">
        <v>9.9666700000000006</v>
      </c>
      <c r="E1281" s="13">
        <v>58.5</v>
      </c>
      <c r="F1281" s="14">
        <f t="shared" si="269"/>
        <v>1977.0416666665703</v>
      </c>
      <c r="G1281" s="15">
        <v>7.21</v>
      </c>
      <c r="H1281" s="14">
        <f t="shared" si="266"/>
        <v>540.64717948717953</v>
      </c>
      <c r="I1281" s="14">
        <f t="shared" si="267"/>
        <v>21.337698273504273</v>
      </c>
      <c r="J1281" s="16">
        <f t="shared" si="270"/>
        <v>102441.08837686169</v>
      </c>
      <c r="K1281" s="14">
        <f t="shared" si="271"/>
        <v>51.911869213675217</v>
      </c>
      <c r="L1281" s="16">
        <f t="shared" si="268"/>
        <v>9836.1900028228902</v>
      </c>
      <c r="M1281" s="35">
        <f t="shared" ref="M1281:M1344" si="274">H1281/AVERAGE(K1161:K1280)</f>
        <v>11.437961346787549</v>
      </c>
      <c r="N1281" s="17"/>
      <c r="O1281" s="18">
        <f t="shared" ref="O1281:O1344" si="275">J1281/AVERAGE(L1161:L1280)</f>
        <v>13.656100626714071</v>
      </c>
      <c r="P1281" s="18"/>
      <c r="Q1281" s="37">
        <f t="shared" ref="Q1281:Q1344" si="276">1/M1281-(G1281/100-(((E1281/E1161)^(1/10))-1))</f>
        <v>7.4572128819871714E-2</v>
      </c>
      <c r="R1281" s="15">
        <f t="shared" si="272"/>
        <v>0.99338209216165363</v>
      </c>
      <c r="S1281" s="15">
        <f t="shared" si="273"/>
        <v>11.100984028188186</v>
      </c>
      <c r="T1281" s="21">
        <f t="shared" si="263"/>
        <v>7.923736731565123E-2</v>
      </c>
      <c r="U1281" s="21">
        <f t="shared" si="264"/>
        <v>4.10217667319277E-2</v>
      </c>
      <c r="V1281" s="21">
        <f t="shared" si="265"/>
        <v>3.821560058372353E-2</v>
      </c>
      <c r="Y1281" s="36"/>
      <c r="Z1281" s="36"/>
    </row>
    <row r="1282" spans="1:26" x14ac:dyDescent="0.25">
      <c r="A1282" s="12">
        <v>1977.02</v>
      </c>
      <c r="B1282" s="13">
        <v>101</v>
      </c>
      <c r="C1282" s="14">
        <v>4.1433299999999997</v>
      </c>
      <c r="D1282" s="13">
        <v>10.023300000000001</v>
      </c>
      <c r="E1282" s="13">
        <v>59.1</v>
      </c>
      <c r="F1282" s="14">
        <f t="shared" si="269"/>
        <v>1977.1249999999036</v>
      </c>
      <c r="G1282" s="15">
        <v>7.39</v>
      </c>
      <c r="H1282" s="14">
        <f t="shared" si="266"/>
        <v>520.72250423011849</v>
      </c>
      <c r="I1282" s="14">
        <f t="shared" si="267"/>
        <v>21.361635380710659</v>
      </c>
      <c r="J1282" s="16">
        <f t="shared" si="270"/>
        <v>99003.085939684825</v>
      </c>
      <c r="K1282" s="14">
        <f t="shared" si="271"/>
        <v>51.676810659898486</v>
      </c>
      <c r="L1282" s="16">
        <f t="shared" si="268"/>
        <v>9825.1250623687429</v>
      </c>
      <c r="M1282" s="35">
        <f t="shared" si="274"/>
        <v>11.014841854222775</v>
      </c>
      <c r="N1282" s="17"/>
      <c r="O1282" s="18">
        <f t="shared" si="275"/>
        <v>13.154123053942882</v>
      </c>
      <c r="P1282" s="18"/>
      <c r="Q1282" s="37">
        <f t="shared" si="276"/>
        <v>7.7211979817013124E-2</v>
      </c>
      <c r="R1282" s="15">
        <f t="shared" si="272"/>
        <v>1.0012631318497678</v>
      </c>
      <c r="S1282" s="15">
        <f t="shared" si="273"/>
        <v>10.915564234010471</v>
      </c>
      <c r="T1282" s="21">
        <f t="shared" ref="T1282:T1345" si="277">(($J1402/$J1282)^(1/10)-1)</f>
        <v>8.9339489756051549E-2</v>
      </c>
      <c r="U1282" s="21">
        <f t="shared" ref="U1282:U1345" si="278">(($S1402/$S1282)^(1/10)-1)</f>
        <v>4.1764967267658104E-2</v>
      </c>
      <c r="V1282" s="21">
        <f t="shared" ref="V1282:V1345" si="279">T1282-U1282</f>
        <v>4.7574522488393445E-2</v>
      </c>
      <c r="Y1282" s="36"/>
      <c r="Z1282" s="36"/>
    </row>
    <row r="1283" spans="1:26" x14ac:dyDescent="0.25">
      <c r="A1283" s="12">
        <v>1977.03</v>
      </c>
      <c r="B1283" s="13">
        <v>100.6</v>
      </c>
      <c r="C1283" s="14">
        <v>4.1900000000000004</v>
      </c>
      <c r="D1283" s="13">
        <v>10.08</v>
      </c>
      <c r="E1283" s="13">
        <v>59.5</v>
      </c>
      <c r="F1283" s="14">
        <f t="shared" si="269"/>
        <v>1977.2083333332369</v>
      </c>
      <c r="G1283" s="15">
        <v>7.46</v>
      </c>
      <c r="H1283" s="14">
        <f t="shared" si="266"/>
        <v>515.17344537815131</v>
      </c>
      <c r="I1283" s="14">
        <f t="shared" si="267"/>
        <v>21.457025210084037</v>
      </c>
      <c r="J1283" s="16">
        <f t="shared" si="270"/>
        <v>98288.025669629496</v>
      </c>
      <c r="K1283" s="14">
        <f t="shared" si="271"/>
        <v>51.619764705882361</v>
      </c>
      <c r="L1283" s="16">
        <f t="shared" si="268"/>
        <v>9848.3429299191375</v>
      </c>
      <c r="M1283" s="35">
        <f t="shared" si="274"/>
        <v>10.895746511662738</v>
      </c>
      <c r="N1283" s="17"/>
      <c r="O1283" s="18">
        <f t="shared" si="275"/>
        <v>13.015883122750955</v>
      </c>
      <c r="P1283" s="18"/>
      <c r="Q1283" s="37">
        <f t="shared" si="276"/>
        <v>7.7897822669790812E-2</v>
      </c>
      <c r="R1283" s="15">
        <f t="shared" si="272"/>
        <v>1.0125353142511471</v>
      </c>
      <c r="S1283" s="15">
        <f t="shared" si="273"/>
        <v>10.855877395351104</v>
      </c>
      <c r="T1283" s="21">
        <f t="shared" si="277"/>
        <v>9.4320159578388685E-2</v>
      </c>
      <c r="U1283" s="21">
        <f t="shared" si="278"/>
        <v>4.2498238359535589E-2</v>
      </c>
      <c r="V1283" s="21">
        <f t="shared" si="279"/>
        <v>5.1821921218853095E-2</v>
      </c>
      <c r="Y1283" s="36"/>
      <c r="Z1283" s="36"/>
    </row>
    <row r="1284" spans="1:26" x14ac:dyDescent="0.25">
      <c r="A1284" s="12">
        <v>1977.04</v>
      </c>
      <c r="B1284" s="13">
        <v>99.05</v>
      </c>
      <c r="C1284" s="14">
        <v>4.2466699999999999</v>
      </c>
      <c r="D1284" s="13">
        <v>10.193300000000001</v>
      </c>
      <c r="E1284" s="13">
        <v>60</v>
      </c>
      <c r="F1284" s="14">
        <f t="shared" si="269"/>
        <v>1977.2916666665701</v>
      </c>
      <c r="G1284" s="15">
        <v>7.37</v>
      </c>
      <c r="H1284" s="14">
        <f t="shared" si="266"/>
        <v>503.00891666666672</v>
      </c>
      <c r="I1284" s="14">
        <f t="shared" si="267"/>
        <v>21.566005816666671</v>
      </c>
      <c r="J1284" s="16">
        <f t="shared" si="270"/>
        <v>96310.075314682428</v>
      </c>
      <c r="K1284" s="14">
        <f t="shared" si="271"/>
        <v>51.76497516666668</v>
      </c>
      <c r="L1284" s="16">
        <f t="shared" si="268"/>
        <v>9911.3325664326348</v>
      </c>
      <c r="M1284" s="35">
        <f t="shared" si="274"/>
        <v>10.636037409141359</v>
      </c>
      <c r="N1284" s="17"/>
      <c r="O1284" s="18">
        <f t="shared" si="275"/>
        <v>12.710931427883887</v>
      </c>
      <c r="P1284" s="18"/>
      <c r="Q1284" s="37">
        <f t="shared" si="276"/>
        <v>8.1605709886888492E-2</v>
      </c>
      <c r="R1284" s="15">
        <f t="shared" si="272"/>
        <v>0.99984783618779671</v>
      </c>
      <c r="S1284" s="15">
        <f t="shared" si="273"/>
        <v>10.900359569723975</v>
      </c>
      <c r="T1284" s="21">
        <f t="shared" si="277"/>
        <v>9.5021562613185173E-2</v>
      </c>
      <c r="U1284" s="21">
        <f t="shared" si="278"/>
        <v>3.6567249736940699E-2</v>
      </c>
      <c r="V1284" s="21">
        <f t="shared" si="279"/>
        <v>5.8454312876244474E-2</v>
      </c>
      <c r="Y1284" s="36"/>
      <c r="Z1284" s="36"/>
    </row>
    <row r="1285" spans="1:26" x14ac:dyDescent="0.25">
      <c r="A1285" s="12">
        <v>1977.05</v>
      </c>
      <c r="B1285" s="13">
        <v>98.76</v>
      </c>
      <c r="C1285" s="14">
        <v>4.3033299999999999</v>
      </c>
      <c r="D1285" s="13">
        <v>10.306699999999999</v>
      </c>
      <c r="E1285" s="13">
        <v>60.3</v>
      </c>
      <c r="F1285" s="14">
        <f t="shared" si="269"/>
        <v>1977.3749999999034</v>
      </c>
      <c r="G1285" s="15">
        <v>7.46</v>
      </c>
      <c r="H1285" s="14">
        <f t="shared" si="266"/>
        <v>499.04099502487577</v>
      </c>
      <c r="I1285" s="14">
        <f t="shared" si="267"/>
        <v>21.745019087893869</v>
      </c>
      <c r="J1285" s="16">
        <f t="shared" si="270"/>
        <v>95897.301724040401</v>
      </c>
      <c r="K1285" s="14">
        <f t="shared" si="271"/>
        <v>52.080455887230521</v>
      </c>
      <c r="L1285" s="16">
        <f t="shared" si="268"/>
        <v>10007.945723766374</v>
      </c>
      <c r="M1285" s="35">
        <f t="shared" si="274"/>
        <v>10.548486693556995</v>
      </c>
      <c r="N1285" s="17"/>
      <c r="O1285" s="18">
        <f t="shared" si="275"/>
        <v>12.612312925720722</v>
      </c>
      <c r="P1285" s="18"/>
      <c r="Q1285" s="37">
        <f t="shared" si="276"/>
        <v>8.1695254846814627E-2</v>
      </c>
      <c r="R1285" s="15">
        <f t="shared" si="272"/>
        <v>1.0189038765071172</v>
      </c>
      <c r="S1285" s="15">
        <f t="shared" si="273"/>
        <v>10.844478536773591</v>
      </c>
      <c r="T1285" s="21">
        <f t="shared" si="277"/>
        <v>9.5294936166097299E-2</v>
      </c>
      <c r="U1285" s="21">
        <f t="shared" si="278"/>
        <v>3.3304986560434235E-2</v>
      </c>
      <c r="V1285" s="21">
        <f t="shared" si="279"/>
        <v>6.1989949605663064E-2</v>
      </c>
      <c r="Y1285" s="36"/>
      <c r="Z1285" s="36"/>
    </row>
    <row r="1286" spans="1:26" x14ac:dyDescent="0.25">
      <c r="A1286" s="12">
        <v>1977.06</v>
      </c>
      <c r="B1286" s="13">
        <v>99.29</v>
      </c>
      <c r="C1286" s="14">
        <v>4.3600000000000003</v>
      </c>
      <c r="D1286" s="13">
        <v>10.42</v>
      </c>
      <c r="E1286" s="13">
        <v>60.7</v>
      </c>
      <c r="F1286" s="14">
        <f t="shared" si="269"/>
        <v>1977.4583333332366</v>
      </c>
      <c r="G1286" s="15">
        <v>7.28</v>
      </c>
      <c r="H1286" s="14">
        <f t="shared" si="266"/>
        <v>498.41289950576618</v>
      </c>
      <c r="I1286" s="14">
        <f t="shared" si="267"/>
        <v>21.886194398682044</v>
      </c>
      <c r="J1286" s="16">
        <f t="shared" si="270"/>
        <v>96127.081611108602</v>
      </c>
      <c r="K1286" s="14">
        <f t="shared" si="271"/>
        <v>52.305996705107091</v>
      </c>
      <c r="L1286" s="16">
        <f t="shared" si="268"/>
        <v>10088.067180861633</v>
      </c>
      <c r="M1286" s="35">
        <f t="shared" si="274"/>
        <v>10.530023959090757</v>
      </c>
      <c r="N1286" s="17"/>
      <c r="O1286" s="18">
        <f t="shared" si="275"/>
        <v>12.596542842152299</v>
      </c>
      <c r="P1286" s="18"/>
      <c r="Q1286" s="37">
        <f t="shared" si="276"/>
        <v>8.4044111752430414E-2</v>
      </c>
      <c r="R1286" s="15">
        <f t="shared" si="272"/>
        <v>1.0025501542407664</v>
      </c>
      <c r="S1286" s="15">
        <f t="shared" si="273"/>
        <v>10.976667505023977</v>
      </c>
      <c r="T1286" s="21">
        <f t="shared" si="277"/>
        <v>9.9475403338105339E-2</v>
      </c>
      <c r="U1286" s="21">
        <f t="shared" si="278"/>
        <v>3.3863681104560062E-2</v>
      </c>
      <c r="V1286" s="21">
        <f t="shared" si="279"/>
        <v>6.5611722233545278E-2</v>
      </c>
      <c r="Y1286" s="36"/>
      <c r="Z1286" s="36"/>
    </row>
    <row r="1287" spans="1:26" x14ac:dyDescent="0.25">
      <c r="A1287" s="12">
        <v>1977.07</v>
      </c>
      <c r="B1287" s="13">
        <v>100.2</v>
      </c>
      <c r="C1287" s="14">
        <v>4.4066700000000001</v>
      </c>
      <c r="D1287" s="13">
        <v>10.5167</v>
      </c>
      <c r="E1287" s="13">
        <v>61</v>
      </c>
      <c r="F1287" s="14">
        <f t="shared" si="269"/>
        <v>1977.5416666665699</v>
      </c>
      <c r="G1287" s="15">
        <v>7.33</v>
      </c>
      <c r="H1287" s="14">
        <f t="shared" si="266"/>
        <v>500.50721311475422</v>
      </c>
      <c r="I1287" s="14">
        <f t="shared" si="267"/>
        <v>22.01167785245902</v>
      </c>
      <c r="J1287" s="16">
        <f t="shared" si="270"/>
        <v>96884.780268242714</v>
      </c>
      <c r="K1287" s="14">
        <f t="shared" si="271"/>
        <v>52.531778524590173</v>
      </c>
      <c r="L1287" s="16">
        <f t="shared" si="268"/>
        <v>10168.744198074133</v>
      </c>
      <c r="M1287" s="35">
        <f t="shared" si="274"/>
        <v>10.567692447775407</v>
      </c>
      <c r="N1287" s="17"/>
      <c r="O1287" s="18">
        <f t="shared" si="275"/>
        <v>12.647994539435665</v>
      </c>
      <c r="P1287" s="18"/>
      <c r="Q1287" s="37">
        <f t="shared" si="276"/>
        <v>8.3410742744201058E-2</v>
      </c>
      <c r="R1287" s="15">
        <f t="shared" si="272"/>
        <v>1.0012002758042795</v>
      </c>
      <c r="S1287" s="15">
        <f t="shared" si="273"/>
        <v>10.950538422997242</v>
      </c>
      <c r="T1287" s="21">
        <f t="shared" si="277"/>
        <v>0.10170574691312284</v>
      </c>
      <c r="U1287" s="21">
        <f t="shared" si="278"/>
        <v>3.4213911769439331E-2</v>
      </c>
      <c r="V1287" s="21">
        <f t="shared" si="279"/>
        <v>6.749183514368351E-2</v>
      </c>
      <c r="Y1287" s="36"/>
      <c r="Z1287" s="36"/>
    </row>
    <row r="1288" spans="1:26" x14ac:dyDescent="0.25">
      <c r="A1288" s="12">
        <v>1977.08</v>
      </c>
      <c r="B1288" s="13">
        <v>97.75</v>
      </c>
      <c r="C1288" s="14">
        <v>4.4533300000000002</v>
      </c>
      <c r="D1288" s="13">
        <v>10.613300000000001</v>
      </c>
      <c r="E1288" s="13">
        <v>61.2</v>
      </c>
      <c r="F1288" s="14">
        <f t="shared" si="269"/>
        <v>1977.6249999999031</v>
      </c>
      <c r="G1288" s="15">
        <v>7.4</v>
      </c>
      <c r="H1288" s="14">
        <f t="shared" si="266"/>
        <v>486.67361111111114</v>
      </c>
      <c r="I1288" s="14">
        <f t="shared" si="267"/>
        <v>22.172053120915038</v>
      </c>
      <c r="J1288" s="16">
        <f t="shared" si="270"/>
        <v>94564.625329172806</v>
      </c>
      <c r="K1288" s="14">
        <f t="shared" si="271"/>
        <v>52.841054084967325</v>
      </c>
      <c r="L1288" s="16">
        <f t="shared" si="268"/>
        <v>10267.44489008808</v>
      </c>
      <c r="M1288" s="35">
        <f t="shared" si="274"/>
        <v>10.268385666711</v>
      </c>
      <c r="N1288" s="17"/>
      <c r="O1288" s="18">
        <f t="shared" si="275"/>
        <v>12.297488474266254</v>
      </c>
      <c r="P1288" s="18"/>
      <c r="Q1288" s="37">
        <f t="shared" si="276"/>
        <v>8.5499137405506034E-2</v>
      </c>
      <c r="R1288" s="15">
        <f t="shared" si="272"/>
        <v>1.0103846340465472</v>
      </c>
      <c r="S1288" s="15">
        <f t="shared" si="273"/>
        <v>10.927853062874544</v>
      </c>
      <c r="T1288" s="21">
        <f t="shared" si="277"/>
        <v>0.1107252340667737</v>
      </c>
      <c r="U1288" s="21">
        <f t="shared" si="278"/>
        <v>3.2485070408091898E-2</v>
      </c>
      <c r="V1288" s="21">
        <f t="shared" si="279"/>
        <v>7.8240163658681805E-2</v>
      </c>
      <c r="Y1288" s="36"/>
      <c r="Z1288" s="36"/>
    </row>
    <row r="1289" spans="1:26" x14ac:dyDescent="0.25">
      <c r="A1289" s="12">
        <v>1977.09</v>
      </c>
      <c r="B1289" s="13">
        <v>96.23</v>
      </c>
      <c r="C1289" s="14">
        <v>4.5</v>
      </c>
      <c r="D1289" s="13">
        <v>10.71</v>
      </c>
      <c r="E1289" s="13">
        <v>61.4</v>
      </c>
      <c r="F1289" s="14">
        <f t="shared" si="269"/>
        <v>1977.7083333332364</v>
      </c>
      <c r="G1289" s="15">
        <v>7.34</v>
      </c>
      <c r="H1289" s="14">
        <f t="shared" si="266"/>
        <v>477.54529315960923</v>
      </c>
      <c r="I1289" s="14">
        <f t="shared" si="267"/>
        <v>22.331433224755703</v>
      </c>
      <c r="J1289" s="16">
        <f t="shared" si="270"/>
        <v>93152.517399034317</v>
      </c>
      <c r="K1289" s="14">
        <f t="shared" si="271"/>
        <v>53.148811074918584</v>
      </c>
      <c r="L1289" s="16">
        <f t="shared" si="268"/>
        <v>10367.48894672823</v>
      </c>
      <c r="M1289" s="35">
        <f t="shared" si="274"/>
        <v>10.067742820070706</v>
      </c>
      <c r="N1289" s="17"/>
      <c r="O1289" s="18">
        <f t="shared" si="275"/>
        <v>12.065823759131622</v>
      </c>
      <c r="P1289" s="18"/>
      <c r="Q1289" s="37">
        <f t="shared" si="276"/>
        <v>8.8069929756703066E-2</v>
      </c>
      <c r="R1289" s="15">
        <f t="shared" si="272"/>
        <v>0.99356194027754619</v>
      </c>
      <c r="S1289" s="15">
        <f t="shared" si="273"/>
        <v>11.00536955785395</v>
      </c>
      <c r="T1289" s="21">
        <f t="shared" si="277"/>
        <v>0.10840109360941375</v>
      </c>
      <c r="U1289" s="21">
        <f t="shared" si="278"/>
        <v>2.7534316055390695E-2</v>
      </c>
      <c r="V1289" s="21">
        <f t="shared" si="279"/>
        <v>8.086677755402305E-2</v>
      </c>
      <c r="Y1289" s="36"/>
      <c r="Z1289" s="36"/>
    </row>
    <row r="1290" spans="1:26" x14ac:dyDescent="0.25">
      <c r="A1290" s="12">
        <v>1977.1</v>
      </c>
      <c r="B1290" s="13">
        <v>93.74</v>
      </c>
      <c r="C1290" s="14">
        <v>4.5566700000000004</v>
      </c>
      <c r="D1290" s="13">
        <v>10.77</v>
      </c>
      <c r="E1290" s="13">
        <v>61.6</v>
      </c>
      <c r="F1290" s="14">
        <f t="shared" si="269"/>
        <v>1977.7916666665697</v>
      </c>
      <c r="G1290" s="15">
        <v>7.52</v>
      </c>
      <c r="H1290" s="14">
        <f t="shared" ref="H1290:H1353" si="280">B1290*$E$1839/E1290</f>
        <v>463.67821428571432</v>
      </c>
      <c r="I1290" s="14">
        <f t="shared" ref="I1290:I1353" si="281">C1290*$E$1839/E1290</f>
        <v>22.539242678571433</v>
      </c>
      <c r="J1290" s="16">
        <f t="shared" si="270"/>
        <v>90813.916804654757</v>
      </c>
      <c r="K1290" s="14">
        <f t="shared" si="271"/>
        <v>53.273035714285719</v>
      </c>
      <c r="L1290" s="16">
        <f t="shared" ref="L1290:L1353" si="282">K1290*(J1290/H1290)</f>
        <v>10433.815702860376</v>
      </c>
      <c r="M1290" s="35">
        <f t="shared" si="274"/>
        <v>9.7666662995565492</v>
      </c>
      <c r="N1290" s="17"/>
      <c r="O1290" s="18">
        <f t="shared" si="275"/>
        <v>11.715003066672733</v>
      </c>
      <c r="P1290" s="18"/>
      <c r="Q1290" s="37">
        <f t="shared" si="276"/>
        <v>8.9361650655281427E-2</v>
      </c>
      <c r="R1290" s="15">
        <f t="shared" si="272"/>
        <v>1.0020926949617748</v>
      </c>
      <c r="S1290" s="15">
        <f t="shared" si="273"/>
        <v>10.89901465497225</v>
      </c>
      <c r="T1290" s="21">
        <f t="shared" si="277"/>
        <v>9.7005940139350155E-2</v>
      </c>
      <c r="U1290" s="21">
        <f t="shared" si="278"/>
        <v>2.8413459183427081E-2</v>
      </c>
      <c r="V1290" s="21">
        <f t="shared" si="279"/>
        <v>6.8592480955923074E-2</v>
      </c>
      <c r="Y1290" s="36"/>
      <c r="Z1290" s="36"/>
    </row>
    <row r="1291" spans="1:26" x14ac:dyDescent="0.25">
      <c r="A1291" s="12">
        <v>1977.11</v>
      </c>
      <c r="B1291" s="13">
        <v>94.28</v>
      </c>
      <c r="C1291" s="14">
        <v>4.6133300000000004</v>
      </c>
      <c r="D1291" s="13">
        <v>10.83</v>
      </c>
      <c r="E1291" s="13">
        <v>61.9</v>
      </c>
      <c r="F1291" s="14">
        <f t="shared" ref="F1291:F1354" si="283">F1290+1/12</f>
        <v>1977.8749999999029</v>
      </c>
      <c r="G1291" s="15">
        <v>7.58</v>
      </c>
      <c r="H1291" s="14">
        <f t="shared" si="280"/>
        <v>464.08911147011321</v>
      </c>
      <c r="I1291" s="14">
        <f t="shared" si="281"/>
        <v>22.708911970920845</v>
      </c>
      <c r="J1291" s="16">
        <f t="shared" ref="J1291:J1354" si="284">J1290*((H1291+(I1291/12))/H1290)</f>
        <v>91265.031995777361</v>
      </c>
      <c r="K1291" s="14">
        <f t="shared" ref="K1291:K1354" si="285">D1291*$E$1839/E1291</f>
        <v>53.310193861066239</v>
      </c>
      <c r="L1291" s="16">
        <f t="shared" si="282"/>
        <v>10483.668821746591</v>
      </c>
      <c r="M1291" s="35">
        <f t="shared" si="274"/>
        <v>9.7662999836602058</v>
      </c>
      <c r="N1291" s="17"/>
      <c r="O1291" s="18">
        <f t="shared" si="275"/>
        <v>11.724729783734963</v>
      </c>
      <c r="P1291" s="18"/>
      <c r="Q1291" s="37">
        <f t="shared" si="276"/>
        <v>8.896682840305295E-2</v>
      </c>
      <c r="R1291" s="15">
        <f t="shared" ref="R1291:R1354" si="286">((G1291/G1292+G1291/1200+((1+G1292/1200)^(-119))*(1-G1291/G1292)))</f>
        <v>0.99870095138461501</v>
      </c>
      <c r="S1291" s="15">
        <f t="shared" ref="S1291:S1354" si="287">S1290*R1290*E1290/E1291</f>
        <v>10.868890061883482</v>
      </c>
      <c r="T1291" s="21">
        <f t="shared" si="277"/>
        <v>8.2069444828506422E-2</v>
      </c>
      <c r="U1291" s="21">
        <f t="shared" si="278"/>
        <v>3.3776049189570001E-2</v>
      </c>
      <c r="V1291" s="21">
        <f t="shared" si="279"/>
        <v>4.8293395638936421E-2</v>
      </c>
      <c r="Y1291" s="36"/>
      <c r="Z1291" s="36"/>
    </row>
    <row r="1292" spans="1:26" x14ac:dyDescent="0.25">
      <c r="A1292" s="12">
        <v>1977.12</v>
      </c>
      <c r="B1292" s="13">
        <v>93.82</v>
      </c>
      <c r="C1292" s="14">
        <v>4.67</v>
      </c>
      <c r="D1292" s="13">
        <v>10.89</v>
      </c>
      <c r="E1292" s="13">
        <v>62.1</v>
      </c>
      <c r="F1292" s="14">
        <f t="shared" si="283"/>
        <v>1977.9583333332362</v>
      </c>
      <c r="G1292" s="15">
        <v>7.69</v>
      </c>
      <c r="H1292" s="14">
        <f t="shared" si="280"/>
        <v>460.33742351046698</v>
      </c>
      <c r="I1292" s="14">
        <f t="shared" si="281"/>
        <v>22.913832528180357</v>
      </c>
      <c r="J1292" s="16">
        <f t="shared" si="284"/>
        <v>90902.755414367857</v>
      </c>
      <c r="K1292" s="14">
        <f t="shared" si="285"/>
        <v>53.432898550724644</v>
      </c>
      <c r="L1292" s="16">
        <f t="shared" si="282"/>
        <v>10551.385700942934</v>
      </c>
      <c r="M1292" s="35">
        <f t="shared" si="274"/>
        <v>9.678266582535926</v>
      </c>
      <c r="N1292" s="17"/>
      <c r="O1292" s="18">
        <f t="shared" si="275"/>
        <v>11.629817356636796</v>
      </c>
      <c r="P1292" s="18"/>
      <c r="Q1292" s="37">
        <f t="shared" si="276"/>
        <v>8.8827047432467374E-2</v>
      </c>
      <c r="R1292" s="15">
        <f t="shared" si="286"/>
        <v>0.98793292468503968</v>
      </c>
      <c r="S1292" s="15">
        <f t="shared" si="287"/>
        <v>10.819811840965137</v>
      </c>
      <c r="T1292" s="21">
        <f t="shared" si="277"/>
        <v>8.1048218319675014E-2</v>
      </c>
      <c r="U1292" s="21">
        <f t="shared" si="278"/>
        <v>3.4127278894454216E-2</v>
      </c>
      <c r="V1292" s="21">
        <f t="shared" si="279"/>
        <v>4.6920939425220798E-2</v>
      </c>
      <c r="Y1292" s="36"/>
      <c r="Z1292" s="36"/>
    </row>
    <row r="1293" spans="1:26" x14ac:dyDescent="0.25">
      <c r="A1293" s="12">
        <v>1978.01</v>
      </c>
      <c r="B1293" s="13">
        <v>90.25</v>
      </c>
      <c r="C1293" s="14">
        <v>4.71333</v>
      </c>
      <c r="D1293" s="13">
        <v>10.9</v>
      </c>
      <c r="E1293" s="13">
        <v>62.5</v>
      </c>
      <c r="F1293" s="14">
        <f t="shared" si="283"/>
        <v>1978.0416666665694</v>
      </c>
      <c r="G1293" s="15">
        <v>7.96</v>
      </c>
      <c r="H1293" s="14">
        <f t="shared" si="280"/>
        <v>439.98680000000007</v>
      </c>
      <c r="I1293" s="14">
        <f t="shared" si="281"/>
        <v>22.978426416000001</v>
      </c>
      <c r="J1293" s="16">
        <f t="shared" si="284"/>
        <v>87262.249973025304</v>
      </c>
      <c r="K1293" s="14">
        <f t="shared" si="285"/>
        <v>53.139680000000006</v>
      </c>
      <c r="L1293" s="16">
        <f t="shared" si="282"/>
        <v>10539.152628321062</v>
      </c>
      <c r="M1293" s="35">
        <f t="shared" si="274"/>
        <v>9.2414622609346946</v>
      </c>
      <c r="N1293" s="17"/>
      <c r="O1293" s="18">
        <f t="shared" si="275"/>
        <v>11.117327063419959</v>
      </c>
      <c r="P1293" s="18"/>
      <c r="Q1293" s="37">
        <f t="shared" si="276"/>
        <v>9.1067923597768483E-2</v>
      </c>
      <c r="R1293" s="15">
        <f t="shared" si="286"/>
        <v>1.0018578918241261</v>
      </c>
      <c r="S1293" s="15">
        <f t="shared" si="287"/>
        <v>10.620837167104357</v>
      </c>
      <c r="T1293" s="21">
        <f t="shared" si="277"/>
        <v>8.9718220637121204E-2</v>
      </c>
      <c r="U1293" s="21">
        <f t="shared" si="278"/>
        <v>3.8717588187234808E-2</v>
      </c>
      <c r="V1293" s="21">
        <f t="shared" si="279"/>
        <v>5.1000632449886396E-2</v>
      </c>
      <c r="Y1293" s="36"/>
      <c r="Z1293" s="36"/>
    </row>
    <row r="1294" spans="1:26" x14ac:dyDescent="0.25">
      <c r="A1294" s="12">
        <v>1978.02</v>
      </c>
      <c r="B1294" s="13">
        <v>88.98</v>
      </c>
      <c r="C1294" s="14">
        <v>4.7566699999999997</v>
      </c>
      <c r="D1294" s="13">
        <v>10.91</v>
      </c>
      <c r="E1294" s="13">
        <v>62.9</v>
      </c>
      <c r="F1294" s="14">
        <f t="shared" si="283"/>
        <v>1978.1249999999027</v>
      </c>
      <c r="G1294" s="15">
        <v>8.0299999999999994</v>
      </c>
      <c r="H1294" s="14">
        <f t="shared" si="280"/>
        <v>431.03666136724968</v>
      </c>
      <c r="I1294" s="14">
        <f t="shared" si="281"/>
        <v>23.042247201907792</v>
      </c>
      <c r="J1294" s="16">
        <f t="shared" si="284"/>
        <v>85868.005024332437</v>
      </c>
      <c r="K1294" s="14">
        <f t="shared" si="285"/>
        <v>52.850190779014319</v>
      </c>
      <c r="L1294" s="16">
        <f t="shared" si="282"/>
        <v>10528.432623235187</v>
      </c>
      <c r="M1294" s="35">
        <f t="shared" si="274"/>
        <v>9.0452635707047442</v>
      </c>
      <c r="N1294" s="17"/>
      <c r="O1294" s="18">
        <f t="shared" si="275"/>
        <v>10.894504079092545</v>
      </c>
      <c r="P1294" s="18"/>
      <c r="Q1294" s="37">
        <f t="shared" si="276"/>
        <v>9.3081792692157023E-2</v>
      </c>
      <c r="R1294" s="15">
        <f t="shared" si="286"/>
        <v>1.0060097554972645</v>
      </c>
      <c r="S1294" s="15">
        <f t="shared" si="287"/>
        <v>10.572902954732209</v>
      </c>
      <c r="T1294" s="21">
        <f t="shared" si="277"/>
        <v>9.477266521704375E-2</v>
      </c>
      <c r="U1294" s="21">
        <f t="shared" si="278"/>
        <v>4.2836977883915939E-2</v>
      </c>
      <c r="V1294" s="21">
        <f t="shared" si="279"/>
        <v>5.1935687333127811E-2</v>
      </c>
      <c r="Y1294" s="36"/>
      <c r="Z1294" s="36"/>
    </row>
    <row r="1295" spans="1:26" x14ac:dyDescent="0.25">
      <c r="A1295" s="12">
        <v>1978.03</v>
      </c>
      <c r="B1295" s="13">
        <v>88.82</v>
      </c>
      <c r="C1295" s="14">
        <v>4.8</v>
      </c>
      <c r="D1295" s="13">
        <v>10.92</v>
      </c>
      <c r="E1295" s="13">
        <v>63.4</v>
      </c>
      <c r="F1295" s="14">
        <f t="shared" si="283"/>
        <v>1978.2083333332359</v>
      </c>
      <c r="G1295" s="15">
        <v>8.0399999999999991</v>
      </c>
      <c r="H1295" s="14">
        <f t="shared" si="280"/>
        <v>426.86835962145113</v>
      </c>
      <c r="I1295" s="14">
        <f t="shared" si="281"/>
        <v>23.06876971608833</v>
      </c>
      <c r="J1295" s="16">
        <f t="shared" si="284"/>
        <v>85420.592225425149</v>
      </c>
      <c r="K1295" s="14">
        <f t="shared" si="285"/>
        <v>52.481451104100955</v>
      </c>
      <c r="L1295" s="16">
        <f t="shared" si="282"/>
        <v>10502.058850502621</v>
      </c>
      <c r="M1295" s="35">
        <f t="shared" si="274"/>
        <v>8.9504200776338969</v>
      </c>
      <c r="N1295" s="17"/>
      <c r="O1295" s="18">
        <f t="shared" si="275"/>
        <v>10.793768769045755</v>
      </c>
      <c r="P1295" s="18"/>
      <c r="Q1295" s="37">
        <f t="shared" si="276"/>
        <v>9.4684626553438386E-2</v>
      </c>
      <c r="R1295" s="15">
        <f t="shared" si="286"/>
        <v>0.99923451046474232</v>
      </c>
      <c r="S1295" s="15">
        <f t="shared" si="287"/>
        <v>10.55255989244019</v>
      </c>
      <c r="T1295" s="21">
        <f t="shared" si="277"/>
        <v>9.8363580009471319E-2</v>
      </c>
      <c r="U1295" s="21">
        <f t="shared" si="278"/>
        <v>4.2180432319903316E-2</v>
      </c>
      <c r="V1295" s="21">
        <f t="shared" si="279"/>
        <v>5.6183147689568003E-2</v>
      </c>
      <c r="Y1295" s="36"/>
      <c r="Z1295" s="36"/>
    </row>
    <row r="1296" spans="1:26" x14ac:dyDescent="0.25">
      <c r="A1296" s="12">
        <v>1978.04</v>
      </c>
      <c r="B1296" s="13">
        <v>92.71</v>
      </c>
      <c r="C1296" s="14">
        <v>4.8366699999999998</v>
      </c>
      <c r="D1296" s="13">
        <v>11.023300000000001</v>
      </c>
      <c r="E1296" s="13">
        <v>63.9</v>
      </c>
      <c r="F1296" s="14">
        <f t="shared" si="283"/>
        <v>1978.2916666665692</v>
      </c>
      <c r="G1296" s="15">
        <v>8.15</v>
      </c>
      <c r="H1296" s="14">
        <f t="shared" si="280"/>
        <v>442.07726134585295</v>
      </c>
      <c r="I1296" s="14">
        <f t="shared" si="281"/>
        <v>23.063119702660408</v>
      </c>
      <c r="J1296" s="16">
        <f t="shared" si="284"/>
        <v>88848.640876438556</v>
      </c>
      <c r="K1296" s="14">
        <f t="shared" si="285"/>
        <v>52.56337261345854</v>
      </c>
      <c r="L1296" s="16">
        <f t="shared" si="282"/>
        <v>10564.181026569358</v>
      </c>
      <c r="M1296" s="35">
        <f t="shared" si="274"/>
        <v>9.2625887208668463</v>
      </c>
      <c r="N1296" s="17"/>
      <c r="O1296" s="18">
        <f t="shared" si="275"/>
        <v>11.182400797006659</v>
      </c>
      <c r="P1296" s="18"/>
      <c r="Q1296" s="37">
        <f t="shared" si="276"/>
        <v>9.0345091115402912E-2</v>
      </c>
      <c r="R1296" s="15">
        <f t="shared" si="286"/>
        <v>0.99333439042893168</v>
      </c>
      <c r="S1296" s="15">
        <f t="shared" si="287"/>
        <v>10.461974334248307</v>
      </c>
      <c r="T1296" s="21">
        <f t="shared" si="277"/>
        <v>9.2518948888489216E-2</v>
      </c>
      <c r="U1296" s="21">
        <f t="shared" si="278"/>
        <v>4.0841713895991116E-2</v>
      </c>
      <c r="V1296" s="21">
        <f t="shared" si="279"/>
        <v>5.16772349924981E-2</v>
      </c>
      <c r="Y1296" s="36"/>
      <c r="Z1296" s="36"/>
    </row>
    <row r="1297" spans="1:26" x14ac:dyDescent="0.25">
      <c r="A1297" s="12">
        <v>1978.05</v>
      </c>
      <c r="B1297" s="13">
        <v>97.41</v>
      </c>
      <c r="C1297" s="14">
        <v>4.8733300000000002</v>
      </c>
      <c r="D1297" s="13">
        <v>11.1267</v>
      </c>
      <c r="E1297" s="13">
        <v>64.5</v>
      </c>
      <c r="F1297" s="14">
        <f t="shared" si="283"/>
        <v>1978.3749999999025</v>
      </c>
      <c r="G1297" s="15">
        <v>8.35</v>
      </c>
      <c r="H1297" s="14">
        <f t="shared" si="280"/>
        <v>460.16786046511635</v>
      </c>
      <c r="I1297" s="14">
        <f t="shared" si="281"/>
        <v>23.021762031007757</v>
      </c>
      <c r="J1297" s="16">
        <f t="shared" si="284"/>
        <v>92870.063499626922</v>
      </c>
      <c r="K1297" s="14">
        <f t="shared" si="285"/>
        <v>52.56287581395349</v>
      </c>
      <c r="L1297" s="16">
        <f t="shared" si="282"/>
        <v>10608.123760818178</v>
      </c>
      <c r="M1297" s="35">
        <f t="shared" si="274"/>
        <v>9.6349107285984541</v>
      </c>
      <c r="N1297" s="17"/>
      <c r="O1297" s="18">
        <f t="shared" si="275"/>
        <v>11.642215937209846</v>
      </c>
      <c r="P1297" s="18"/>
      <c r="Q1297" s="37">
        <f t="shared" si="276"/>
        <v>8.4858837775058191E-2</v>
      </c>
      <c r="R1297" s="15">
        <f t="shared" si="286"/>
        <v>0.99959168787242791</v>
      </c>
      <c r="S1297" s="15">
        <f t="shared" si="287"/>
        <v>10.295566908244892</v>
      </c>
      <c r="T1297" s="21">
        <f t="shared" si="277"/>
        <v>8.4922700252628269E-2</v>
      </c>
      <c r="U1297" s="21">
        <f t="shared" si="278"/>
        <v>4.0386377893305125E-2</v>
      </c>
      <c r="V1297" s="21">
        <f t="shared" si="279"/>
        <v>4.4536322359323144E-2</v>
      </c>
      <c r="Y1297" s="36"/>
      <c r="Z1297" s="36"/>
    </row>
    <row r="1298" spans="1:26" x14ac:dyDescent="0.25">
      <c r="A1298" s="12">
        <v>1978.06</v>
      </c>
      <c r="B1298" s="13">
        <v>97.66</v>
      </c>
      <c r="C1298" s="14">
        <v>4.91</v>
      </c>
      <c r="D1298" s="13">
        <v>11.23</v>
      </c>
      <c r="E1298" s="13">
        <v>65.2</v>
      </c>
      <c r="F1298" s="14">
        <f t="shared" si="283"/>
        <v>1978.4583333332357</v>
      </c>
      <c r="G1298" s="15">
        <v>8.4600000000000009</v>
      </c>
      <c r="H1298" s="14">
        <f t="shared" si="280"/>
        <v>456.39573619631904</v>
      </c>
      <c r="I1298" s="14">
        <f t="shared" si="281"/>
        <v>22.945966257668715</v>
      </c>
      <c r="J1298" s="16">
        <f t="shared" si="284"/>
        <v>92494.690387781171</v>
      </c>
      <c r="K1298" s="14">
        <f t="shared" si="285"/>
        <v>52.481303680981604</v>
      </c>
      <c r="L1298" s="16">
        <f t="shared" si="282"/>
        <v>10636.036996260318</v>
      </c>
      <c r="M1298" s="35">
        <f t="shared" si="274"/>
        <v>9.5496789810417422</v>
      </c>
      <c r="N1298" s="17"/>
      <c r="O1298" s="18">
        <f t="shared" si="275"/>
        <v>11.549477957050748</v>
      </c>
      <c r="P1298" s="18"/>
      <c r="Q1298" s="37">
        <f t="shared" si="276"/>
        <v>8.5219062554306751E-2</v>
      </c>
      <c r="R1298" s="15">
        <f t="shared" si="286"/>
        <v>0.99508799039775164</v>
      </c>
      <c r="S1298" s="15">
        <f t="shared" si="287"/>
        <v>10.180873008747447</v>
      </c>
      <c r="T1298" s="21">
        <f t="shared" si="277"/>
        <v>9.124274461604176E-2</v>
      </c>
      <c r="U1298" s="21">
        <f t="shared" si="278"/>
        <v>4.3044982803519316E-2</v>
      </c>
      <c r="V1298" s="21">
        <f t="shared" si="279"/>
        <v>4.8197761812522444E-2</v>
      </c>
      <c r="Y1298" s="36"/>
      <c r="Z1298" s="36"/>
    </row>
    <row r="1299" spans="1:26" x14ac:dyDescent="0.25">
      <c r="A1299" s="12">
        <v>1978.07</v>
      </c>
      <c r="B1299" s="13">
        <v>97.19</v>
      </c>
      <c r="C1299" s="14">
        <v>4.9466700000000001</v>
      </c>
      <c r="D1299" s="13">
        <v>11.343299999999999</v>
      </c>
      <c r="E1299" s="13">
        <v>65.7</v>
      </c>
      <c r="F1299" s="14">
        <f t="shared" si="283"/>
        <v>1978.541666666569</v>
      </c>
      <c r="G1299" s="15">
        <v>8.64</v>
      </c>
      <c r="H1299" s="14">
        <f t="shared" si="280"/>
        <v>450.74266362252672</v>
      </c>
      <c r="I1299" s="14">
        <f t="shared" si="281"/>
        <v>22.94140561643836</v>
      </c>
      <c r="J1299" s="16">
        <f t="shared" si="284"/>
        <v>91736.468259019559</v>
      </c>
      <c r="K1299" s="14">
        <f t="shared" si="285"/>
        <v>52.607359360730591</v>
      </c>
      <c r="L1299" s="16">
        <f t="shared" si="282"/>
        <v>10706.803996322011</v>
      </c>
      <c r="M1299" s="35">
        <f t="shared" si="274"/>
        <v>9.4255240477873645</v>
      </c>
      <c r="N1299" s="17"/>
      <c r="O1299" s="18">
        <f t="shared" si="275"/>
        <v>11.409884648364537</v>
      </c>
      <c r="P1299" s="18"/>
      <c r="Q1299" s="37">
        <f t="shared" si="276"/>
        <v>8.4999967512313035E-2</v>
      </c>
      <c r="R1299" s="15">
        <f t="shared" si="286"/>
        <v>1.0226360524630467</v>
      </c>
      <c r="S1299" s="15">
        <f t="shared" si="287"/>
        <v>10.053765037633978</v>
      </c>
      <c r="T1299" s="21">
        <f t="shared" si="277"/>
        <v>9.1346708577502822E-2</v>
      </c>
      <c r="U1299" s="21">
        <f t="shared" si="278"/>
        <v>4.3736554819766127E-2</v>
      </c>
      <c r="V1299" s="21">
        <f t="shared" si="279"/>
        <v>4.7610153757736695E-2</v>
      </c>
      <c r="Y1299" s="36"/>
      <c r="Z1299" s="36"/>
    </row>
    <row r="1300" spans="1:26" x14ac:dyDescent="0.25">
      <c r="A1300" s="12">
        <v>1978.08</v>
      </c>
      <c r="B1300" s="13">
        <v>103.9</v>
      </c>
      <c r="C1300" s="14">
        <v>4.9833299999999996</v>
      </c>
      <c r="D1300" s="13">
        <v>11.4567</v>
      </c>
      <c r="E1300" s="13">
        <v>66</v>
      </c>
      <c r="F1300" s="14">
        <f t="shared" si="283"/>
        <v>1978.6249999999022</v>
      </c>
      <c r="G1300" s="15">
        <v>8.41</v>
      </c>
      <c r="H1300" s="14">
        <f t="shared" si="280"/>
        <v>479.67166666666674</v>
      </c>
      <c r="I1300" s="14">
        <f t="shared" si="281"/>
        <v>23.006373500000002</v>
      </c>
      <c r="J1300" s="16">
        <f t="shared" si="284"/>
        <v>98014.377479201707</v>
      </c>
      <c r="K1300" s="14">
        <f t="shared" si="285"/>
        <v>52.891765000000007</v>
      </c>
      <c r="L1300" s="16">
        <f t="shared" si="282"/>
        <v>10807.712401019924</v>
      </c>
      <c r="M1300" s="35">
        <f t="shared" si="274"/>
        <v>10.023970854003755</v>
      </c>
      <c r="N1300" s="17"/>
      <c r="O1300" s="18">
        <f t="shared" si="275"/>
        <v>12.142389731257985</v>
      </c>
      <c r="P1300" s="18"/>
      <c r="Q1300" s="37">
        <f t="shared" si="276"/>
        <v>8.1146475737117085E-2</v>
      </c>
      <c r="R1300" s="15">
        <f t="shared" si="286"/>
        <v>1.0063374885085377</v>
      </c>
      <c r="S1300" s="15">
        <f t="shared" si="287"/>
        <v>10.234609215065746</v>
      </c>
      <c r="T1300" s="21">
        <f t="shared" si="277"/>
        <v>8.1815844720131148E-2</v>
      </c>
      <c r="U1300" s="21">
        <f t="shared" si="278"/>
        <v>4.087556207648535E-2</v>
      </c>
      <c r="V1300" s="21">
        <f t="shared" si="279"/>
        <v>4.0940282643645798E-2</v>
      </c>
      <c r="Y1300" s="36"/>
      <c r="Z1300" s="36"/>
    </row>
    <row r="1301" spans="1:26" x14ac:dyDescent="0.25">
      <c r="A1301" s="12">
        <v>1978.09</v>
      </c>
      <c r="B1301" s="13">
        <v>103.9</v>
      </c>
      <c r="C1301" s="14">
        <v>5.0199999999999996</v>
      </c>
      <c r="D1301" s="13">
        <v>11.57</v>
      </c>
      <c r="E1301" s="13">
        <v>66.5</v>
      </c>
      <c r="F1301" s="14">
        <f t="shared" si="283"/>
        <v>1978.7083333332355</v>
      </c>
      <c r="G1301" s="15">
        <v>8.42</v>
      </c>
      <c r="H1301" s="14">
        <f t="shared" si="280"/>
        <v>476.06511278195495</v>
      </c>
      <c r="I1301" s="14">
        <f t="shared" si="281"/>
        <v>23.001413533834587</v>
      </c>
      <c r="J1301" s="16">
        <f t="shared" si="284"/>
        <v>97669.096092697364</v>
      </c>
      <c r="K1301" s="14">
        <f t="shared" si="285"/>
        <v>53.013218045112794</v>
      </c>
      <c r="L1301" s="16">
        <f t="shared" si="282"/>
        <v>10876.144771823952</v>
      </c>
      <c r="M1301" s="35">
        <f t="shared" si="274"/>
        <v>9.941887473004412</v>
      </c>
      <c r="N1301" s="17"/>
      <c r="O1301" s="18">
        <f t="shared" si="275"/>
        <v>12.051024072050545</v>
      </c>
      <c r="P1301" s="18"/>
      <c r="Q1301" s="37">
        <f t="shared" si="276"/>
        <v>8.237040403865363E-2</v>
      </c>
      <c r="R1301" s="15">
        <f t="shared" si="286"/>
        <v>0.99239643270836309</v>
      </c>
      <c r="S1301" s="15">
        <f t="shared" si="287"/>
        <v>10.222031302277738</v>
      </c>
      <c r="T1301" s="21">
        <f t="shared" si="277"/>
        <v>8.3541731911288108E-2</v>
      </c>
      <c r="U1301" s="21">
        <f t="shared" si="278"/>
        <v>4.2985741591868631E-2</v>
      </c>
      <c r="V1301" s="21">
        <f t="shared" si="279"/>
        <v>4.0555990319419477E-2</v>
      </c>
      <c r="Y1301" s="36"/>
      <c r="Z1301" s="36"/>
    </row>
    <row r="1302" spans="1:26" x14ac:dyDescent="0.25">
      <c r="A1302" s="12">
        <v>1978.1</v>
      </c>
      <c r="B1302" s="13">
        <v>100.6</v>
      </c>
      <c r="C1302" s="14">
        <v>5.03667</v>
      </c>
      <c r="D1302" s="13">
        <v>11.8233</v>
      </c>
      <c r="E1302" s="13">
        <v>67.099999999999994</v>
      </c>
      <c r="F1302" s="14">
        <f t="shared" si="283"/>
        <v>1978.7916666665687</v>
      </c>
      <c r="G1302" s="15">
        <v>8.64</v>
      </c>
      <c r="H1302" s="14">
        <f t="shared" si="280"/>
        <v>456.8229508196722</v>
      </c>
      <c r="I1302" s="14">
        <f t="shared" si="281"/>
        <v>22.871435901639348</v>
      </c>
      <c r="J1302" s="16">
        <f t="shared" si="284"/>
        <v>94112.414843936422</v>
      </c>
      <c r="K1302" s="14">
        <f t="shared" si="285"/>
        <v>53.689411475409848</v>
      </c>
      <c r="L1302" s="16">
        <f t="shared" si="282"/>
        <v>11060.828175191984</v>
      </c>
      <c r="M1302" s="35">
        <f t="shared" si="274"/>
        <v>9.5336083582088342</v>
      </c>
      <c r="N1302" s="17"/>
      <c r="O1302" s="18">
        <f t="shared" si="275"/>
        <v>11.56532682047488</v>
      </c>
      <c r="P1302" s="18"/>
      <c r="Q1302" s="37">
        <f t="shared" si="276"/>
        <v>8.4829822270452743E-2</v>
      </c>
      <c r="R1302" s="15">
        <f t="shared" si="286"/>
        <v>0.99598416780962151</v>
      </c>
      <c r="S1302" s="15">
        <f t="shared" si="287"/>
        <v>10.053598242339907</v>
      </c>
      <c r="T1302" s="21">
        <f t="shared" si="277"/>
        <v>9.1273189175097302E-2</v>
      </c>
      <c r="U1302" s="21">
        <f t="shared" si="278"/>
        <v>4.6376801650140909E-2</v>
      </c>
      <c r="V1302" s="21">
        <f t="shared" si="279"/>
        <v>4.4896387524956394E-2</v>
      </c>
      <c r="Y1302" s="36"/>
      <c r="Z1302" s="36"/>
    </row>
    <row r="1303" spans="1:26" x14ac:dyDescent="0.25">
      <c r="A1303" s="12">
        <v>1978.11</v>
      </c>
      <c r="B1303" s="13">
        <v>94.71</v>
      </c>
      <c r="C1303" s="14">
        <v>5.0533299999999999</v>
      </c>
      <c r="D1303" s="13">
        <v>12.076700000000001</v>
      </c>
      <c r="E1303" s="13">
        <v>67.400000000000006</v>
      </c>
      <c r="F1303" s="14">
        <f t="shared" si="283"/>
        <v>1978.874999999902</v>
      </c>
      <c r="G1303" s="15">
        <v>8.81</v>
      </c>
      <c r="H1303" s="14">
        <f t="shared" si="280"/>
        <v>428.16227002967361</v>
      </c>
      <c r="I1303" s="14">
        <f t="shared" si="281"/>
        <v>22.844950311572699</v>
      </c>
      <c r="J1303" s="16">
        <f t="shared" si="284"/>
        <v>88600.082865799093</v>
      </c>
      <c r="K1303" s="14">
        <f t="shared" si="285"/>
        <v>54.596001335311577</v>
      </c>
      <c r="L1303" s="16">
        <f t="shared" si="282"/>
        <v>11297.609763967859</v>
      </c>
      <c r="M1303" s="35">
        <f t="shared" si="274"/>
        <v>8.928418902293151</v>
      </c>
      <c r="N1303" s="17"/>
      <c r="O1303" s="18">
        <f t="shared" si="275"/>
        <v>10.842331646474506</v>
      </c>
      <c r="P1303" s="18"/>
      <c r="Q1303" s="37">
        <f t="shared" si="276"/>
        <v>9.0413709782575166E-2</v>
      </c>
      <c r="R1303" s="15">
        <f t="shared" si="286"/>
        <v>0.99425825928905653</v>
      </c>
      <c r="S1303" s="15">
        <f t="shared" si="287"/>
        <v>9.9686554295766214</v>
      </c>
      <c r="T1303" s="21">
        <f t="shared" si="277"/>
        <v>9.5553222239581403E-2</v>
      </c>
      <c r="U1303" s="21">
        <f t="shared" si="278"/>
        <v>4.684701020306048E-2</v>
      </c>
      <c r="V1303" s="21">
        <f t="shared" si="279"/>
        <v>4.8706212036520924E-2</v>
      </c>
      <c r="Y1303" s="36"/>
      <c r="Z1303" s="36"/>
    </row>
    <row r="1304" spans="1:26" x14ac:dyDescent="0.25">
      <c r="A1304" s="12">
        <v>1978.12</v>
      </c>
      <c r="B1304" s="13">
        <v>96.11</v>
      </c>
      <c r="C1304" s="14">
        <v>5.07</v>
      </c>
      <c r="D1304" s="13">
        <v>12.33</v>
      </c>
      <c r="E1304" s="13">
        <v>67.7</v>
      </c>
      <c r="F1304" s="14">
        <f t="shared" si="283"/>
        <v>1978.9583333332353</v>
      </c>
      <c r="G1304" s="15">
        <v>9.01</v>
      </c>
      <c r="H1304" s="14">
        <f t="shared" si="280"/>
        <v>432.56598227474154</v>
      </c>
      <c r="I1304" s="14">
        <f t="shared" si="281"/>
        <v>22.818744460856728</v>
      </c>
      <c r="J1304" s="16">
        <f t="shared" si="284"/>
        <v>89904.840111150377</v>
      </c>
      <c r="K1304" s="14">
        <f t="shared" si="285"/>
        <v>55.494106351550968</v>
      </c>
      <c r="L1304" s="16">
        <f t="shared" si="282"/>
        <v>11533.936932374199</v>
      </c>
      <c r="M1304" s="35">
        <f t="shared" si="274"/>
        <v>9.011941819133833</v>
      </c>
      <c r="N1304" s="17"/>
      <c r="O1304" s="18">
        <f t="shared" si="275"/>
        <v>10.953907642577771</v>
      </c>
      <c r="P1304" s="18"/>
      <c r="Q1304" s="37">
        <f t="shared" si="276"/>
        <v>8.7548492443670328E-2</v>
      </c>
      <c r="R1304" s="15">
        <f t="shared" si="286"/>
        <v>1.0016432159641684</v>
      </c>
      <c r="S1304" s="15">
        <f t="shared" si="287"/>
        <v>9.8674973833645971</v>
      </c>
      <c r="T1304" s="21">
        <f t="shared" si="277"/>
        <v>9.6292541907303075E-2</v>
      </c>
      <c r="U1304" s="21">
        <f t="shared" si="278"/>
        <v>4.7499532134704703E-2</v>
      </c>
      <c r="V1304" s="21">
        <f t="shared" si="279"/>
        <v>4.8793009772598372E-2</v>
      </c>
      <c r="Y1304" s="36"/>
      <c r="Z1304" s="36"/>
    </row>
    <row r="1305" spans="1:26" x14ac:dyDescent="0.25">
      <c r="A1305" s="12">
        <v>1979.01</v>
      </c>
      <c r="B1305" s="13">
        <v>99.71</v>
      </c>
      <c r="C1305" s="14">
        <v>5.1133300000000004</v>
      </c>
      <c r="D1305" s="13">
        <v>12.6533</v>
      </c>
      <c r="E1305" s="13">
        <v>68.3</v>
      </c>
      <c r="F1305" s="14">
        <f t="shared" si="283"/>
        <v>1979.0416666665685</v>
      </c>
      <c r="G1305" s="15">
        <v>9.1</v>
      </c>
      <c r="H1305" s="14">
        <f t="shared" si="280"/>
        <v>444.82631039531486</v>
      </c>
      <c r="I1305" s="14">
        <f t="shared" si="281"/>
        <v>22.81159079062958</v>
      </c>
      <c r="J1305" s="16">
        <f t="shared" si="284"/>
        <v>92848.134144400989</v>
      </c>
      <c r="K1305" s="14">
        <f t="shared" si="285"/>
        <v>56.448909370424602</v>
      </c>
      <c r="L1305" s="16">
        <f t="shared" si="282"/>
        <v>11782.522272283111</v>
      </c>
      <c r="M1305" s="35">
        <f t="shared" si="274"/>
        <v>9.2576369191399746</v>
      </c>
      <c r="N1305" s="17"/>
      <c r="O1305" s="18">
        <f t="shared" si="275"/>
        <v>11.261020341262231</v>
      </c>
      <c r="P1305" s="18"/>
      <c r="Q1305" s="37">
        <f t="shared" si="276"/>
        <v>8.4344881137919728E-2</v>
      </c>
      <c r="R1305" s="15">
        <f t="shared" si="286"/>
        <v>1.0075833333333333</v>
      </c>
      <c r="S1305" s="15">
        <f t="shared" si="287"/>
        <v>9.7968856473269863</v>
      </c>
      <c r="T1305" s="21">
        <f t="shared" si="277"/>
        <v>9.6003361516135755E-2</v>
      </c>
      <c r="U1305" s="21">
        <f t="shared" si="278"/>
        <v>4.8659868105674908E-2</v>
      </c>
      <c r="V1305" s="21">
        <f t="shared" si="279"/>
        <v>4.7343493410460846E-2</v>
      </c>
      <c r="Y1305" s="36"/>
      <c r="Z1305" s="36"/>
    </row>
    <row r="1306" spans="1:26" x14ac:dyDescent="0.25">
      <c r="A1306" s="12">
        <v>1979.02</v>
      </c>
      <c r="B1306" s="13">
        <v>98.23</v>
      </c>
      <c r="C1306" s="14">
        <v>5.1566700000000001</v>
      </c>
      <c r="D1306" s="13">
        <v>12.976699999999999</v>
      </c>
      <c r="E1306" s="13">
        <v>69.099999999999994</v>
      </c>
      <c r="F1306" s="14">
        <f t="shared" si="283"/>
        <v>1979.1249999999018</v>
      </c>
      <c r="G1306" s="15">
        <v>9.1</v>
      </c>
      <c r="H1306" s="14">
        <f t="shared" si="280"/>
        <v>433.15023154848058</v>
      </c>
      <c r="I1306" s="14">
        <f t="shared" si="281"/>
        <v>22.738601287988427</v>
      </c>
      <c r="J1306" s="16">
        <f t="shared" si="284"/>
        <v>90806.515377836899</v>
      </c>
      <c r="K1306" s="14">
        <f t="shared" si="285"/>
        <v>57.221425325615058</v>
      </c>
      <c r="L1306" s="16">
        <f t="shared" si="282"/>
        <v>11996.018610440557</v>
      </c>
      <c r="M1306" s="35">
        <f t="shared" si="274"/>
        <v>9.0037403710456374</v>
      </c>
      <c r="N1306" s="17"/>
      <c r="O1306" s="18">
        <f t="shared" si="275"/>
        <v>10.961002211569228</v>
      </c>
      <c r="P1306" s="18"/>
      <c r="Q1306" s="37">
        <f t="shared" si="276"/>
        <v>8.8036056601136559E-2</v>
      </c>
      <c r="R1306" s="15">
        <f t="shared" si="286"/>
        <v>1.0062810771389346</v>
      </c>
      <c r="S1306" s="15">
        <f t="shared" si="287"/>
        <v>9.7568958754378077</v>
      </c>
      <c r="T1306" s="21">
        <f t="shared" si="277"/>
        <v>0.1015635398802115</v>
      </c>
      <c r="U1306" s="21">
        <f t="shared" si="278"/>
        <v>4.8905711599098511E-2</v>
      </c>
      <c r="V1306" s="21">
        <f t="shared" si="279"/>
        <v>5.2657828281112984E-2</v>
      </c>
      <c r="Y1306" s="36"/>
      <c r="Z1306" s="36"/>
    </row>
    <row r="1307" spans="1:26" x14ac:dyDescent="0.25">
      <c r="A1307" s="12">
        <v>1979.03</v>
      </c>
      <c r="B1307" s="13">
        <v>100.1</v>
      </c>
      <c r="C1307" s="14">
        <v>5.2</v>
      </c>
      <c r="D1307" s="13">
        <v>13.3</v>
      </c>
      <c r="E1307" s="13">
        <v>69.8</v>
      </c>
      <c r="F1307" s="14">
        <f t="shared" si="283"/>
        <v>1979.208333333235</v>
      </c>
      <c r="G1307" s="15">
        <v>9.1199999999999992</v>
      </c>
      <c r="H1307" s="14">
        <f t="shared" si="280"/>
        <v>436.96948424068773</v>
      </c>
      <c r="I1307" s="14">
        <f t="shared" si="281"/>
        <v>22.699713467048717</v>
      </c>
      <c r="J1307" s="16">
        <f t="shared" si="284"/>
        <v>92003.759383627563</v>
      </c>
      <c r="K1307" s="14">
        <f t="shared" si="285"/>
        <v>58.058882521489984</v>
      </c>
      <c r="L1307" s="16">
        <f t="shared" si="282"/>
        <v>12224.275722300166</v>
      </c>
      <c r="M1307" s="35">
        <f t="shared" si="274"/>
        <v>9.0707850296607653</v>
      </c>
      <c r="N1307" s="17"/>
      <c r="O1307" s="18">
        <f t="shared" si="275"/>
        <v>11.050596484076515</v>
      </c>
      <c r="P1307" s="18"/>
      <c r="Q1307" s="37">
        <f t="shared" si="276"/>
        <v>8.7200380134632091E-2</v>
      </c>
      <c r="R1307" s="15">
        <f t="shared" si="286"/>
        <v>1.0037031360281712</v>
      </c>
      <c r="S1307" s="15">
        <f t="shared" si="287"/>
        <v>9.7197165709569884</v>
      </c>
      <c r="T1307" s="21">
        <f t="shared" si="277"/>
        <v>9.9315980743650556E-2</v>
      </c>
      <c r="U1307" s="21">
        <f t="shared" si="278"/>
        <v>4.8220175595768078E-2</v>
      </c>
      <c r="V1307" s="21">
        <f t="shared" si="279"/>
        <v>5.1095805147882478E-2</v>
      </c>
      <c r="Y1307" s="36"/>
      <c r="Z1307" s="36"/>
    </row>
    <row r="1308" spans="1:26" x14ac:dyDescent="0.25">
      <c r="A1308" s="12">
        <v>1979.04</v>
      </c>
      <c r="B1308" s="13">
        <v>102.1</v>
      </c>
      <c r="C1308" s="14">
        <v>5.2466699999999999</v>
      </c>
      <c r="D1308" s="13">
        <v>13.5267</v>
      </c>
      <c r="E1308" s="13">
        <v>70.599999999999994</v>
      </c>
      <c r="F1308" s="14">
        <f t="shared" si="283"/>
        <v>1979.2916666665683</v>
      </c>
      <c r="G1308" s="15">
        <v>9.18</v>
      </c>
      <c r="H1308" s="14">
        <f t="shared" si="280"/>
        <v>440.64971671388111</v>
      </c>
      <c r="I1308" s="14">
        <f t="shared" si="281"/>
        <v>22.643914291784707</v>
      </c>
      <c r="J1308" s="16">
        <f t="shared" si="284"/>
        <v>93175.936568181496</v>
      </c>
      <c r="K1308" s="14">
        <f t="shared" si="285"/>
        <v>58.379397875354115</v>
      </c>
      <c r="L1308" s="16">
        <f t="shared" si="282"/>
        <v>12344.397073230368</v>
      </c>
      <c r="M1308" s="35">
        <f t="shared" si="274"/>
        <v>9.133063566217416</v>
      </c>
      <c r="N1308" s="17"/>
      <c r="O1308" s="18">
        <f t="shared" si="275"/>
        <v>11.133601762772869</v>
      </c>
      <c r="P1308" s="18"/>
      <c r="Q1308" s="37">
        <f t="shared" si="276"/>
        <v>8.6475950262932477E-2</v>
      </c>
      <c r="R1308" s="15">
        <f t="shared" si="286"/>
        <v>1.003117086251853</v>
      </c>
      <c r="S1308" s="15">
        <f t="shared" si="287"/>
        <v>9.6451637145821678</v>
      </c>
      <c r="T1308" s="21">
        <f t="shared" si="277"/>
        <v>0.10106179802981496</v>
      </c>
      <c r="U1308" s="21">
        <f t="shared" si="278"/>
        <v>5.0369438134763911E-2</v>
      </c>
      <c r="V1308" s="21">
        <f t="shared" si="279"/>
        <v>5.0692359895051053E-2</v>
      </c>
      <c r="Y1308" s="36"/>
      <c r="Z1308" s="36"/>
    </row>
    <row r="1309" spans="1:26" x14ac:dyDescent="0.25">
      <c r="A1309" s="12">
        <v>1979.05</v>
      </c>
      <c r="B1309" s="13">
        <v>99.73</v>
      </c>
      <c r="C1309" s="14">
        <v>5.2933300000000001</v>
      </c>
      <c r="D1309" s="13">
        <v>13.753299999999999</v>
      </c>
      <c r="E1309" s="13">
        <v>71.5</v>
      </c>
      <c r="F1309" s="14">
        <f t="shared" si="283"/>
        <v>1979.3749999999015</v>
      </c>
      <c r="G1309" s="15">
        <v>9.25</v>
      </c>
      <c r="H1309" s="14">
        <f t="shared" si="280"/>
        <v>425.00323076923087</v>
      </c>
      <c r="I1309" s="14">
        <f t="shared" si="281"/>
        <v>22.557729384615389</v>
      </c>
      <c r="J1309" s="16">
        <f t="shared" si="284"/>
        <v>90264.955798079318</v>
      </c>
      <c r="K1309" s="14">
        <f t="shared" si="285"/>
        <v>58.610216923076933</v>
      </c>
      <c r="L1309" s="16">
        <f t="shared" si="282"/>
        <v>12448.019819289324</v>
      </c>
      <c r="M1309" s="35">
        <f t="shared" si="274"/>
        <v>8.7943832898149594</v>
      </c>
      <c r="N1309" s="17"/>
      <c r="O1309" s="18">
        <f t="shared" si="275"/>
        <v>10.728950511599072</v>
      </c>
      <c r="P1309" s="18"/>
      <c r="Q1309" s="37">
        <f t="shared" si="276"/>
        <v>9.1052965524399773E-2</v>
      </c>
      <c r="R1309" s="15">
        <f t="shared" si="286"/>
        <v>1.030044769334399</v>
      </c>
      <c r="S1309" s="15">
        <f t="shared" si="287"/>
        <v>9.5534424285124437</v>
      </c>
      <c r="T1309" s="21">
        <f t="shared" si="277"/>
        <v>0.10840015297084604</v>
      </c>
      <c r="U1309" s="21">
        <f t="shared" si="278"/>
        <v>5.3756804855167539E-2</v>
      </c>
      <c r="V1309" s="21">
        <f t="shared" si="279"/>
        <v>5.4643348115678503E-2</v>
      </c>
      <c r="Y1309" s="36"/>
      <c r="Z1309" s="36"/>
    </row>
    <row r="1310" spans="1:26" x14ac:dyDescent="0.25">
      <c r="A1310" s="12">
        <v>1979.06</v>
      </c>
      <c r="B1310" s="13">
        <v>101.7</v>
      </c>
      <c r="C1310" s="14">
        <v>5.34</v>
      </c>
      <c r="D1310" s="13">
        <v>13.98</v>
      </c>
      <c r="E1310" s="13">
        <v>72.3</v>
      </c>
      <c r="F1310" s="14">
        <f t="shared" si="283"/>
        <v>1979.4583333332348</v>
      </c>
      <c r="G1310" s="15">
        <v>8.91</v>
      </c>
      <c r="H1310" s="14">
        <f t="shared" si="280"/>
        <v>428.60290456431545</v>
      </c>
      <c r="I1310" s="14">
        <f t="shared" si="281"/>
        <v>22.504813278008303</v>
      </c>
      <c r="J1310" s="16">
        <f t="shared" si="284"/>
        <v>91427.787885469064</v>
      </c>
      <c r="K1310" s="14">
        <f t="shared" si="285"/>
        <v>58.917095435684665</v>
      </c>
      <c r="L1310" s="16">
        <f t="shared" si="282"/>
        <v>12567.949603135276</v>
      </c>
      <c r="M1310" s="35">
        <f t="shared" si="274"/>
        <v>8.8539377646939563</v>
      </c>
      <c r="N1310" s="17"/>
      <c r="O1310" s="18">
        <f t="shared" si="275"/>
        <v>10.809180598290331</v>
      </c>
      <c r="P1310" s="18"/>
      <c r="Q1310" s="37">
        <f t="shared" si="276"/>
        <v>9.4292456494697266E-2</v>
      </c>
      <c r="R1310" s="15">
        <f t="shared" si="286"/>
        <v>1.0048016460396398</v>
      </c>
      <c r="S1310" s="15">
        <f t="shared" si="287"/>
        <v>9.7315884963734316</v>
      </c>
      <c r="T1310" s="21">
        <f t="shared" si="277"/>
        <v>0.11041797916582263</v>
      </c>
      <c r="U1310" s="21">
        <f t="shared" si="278"/>
        <v>5.6350250301478111E-2</v>
      </c>
      <c r="V1310" s="21">
        <f t="shared" si="279"/>
        <v>5.4067728864344522E-2</v>
      </c>
      <c r="Y1310" s="36"/>
      <c r="Z1310" s="36"/>
    </row>
    <row r="1311" spans="1:26" x14ac:dyDescent="0.25">
      <c r="A1311" s="12">
        <v>1979.07</v>
      </c>
      <c r="B1311" s="13">
        <v>102.7</v>
      </c>
      <c r="C1311" s="14">
        <v>5.3966700000000003</v>
      </c>
      <c r="D1311" s="13">
        <v>14.1967</v>
      </c>
      <c r="E1311" s="13">
        <v>73.099999999999994</v>
      </c>
      <c r="F1311" s="14">
        <f t="shared" si="283"/>
        <v>1979.5416666665681</v>
      </c>
      <c r="G1311" s="15">
        <v>8.9499999999999993</v>
      </c>
      <c r="H1311" s="14">
        <f t="shared" si="280"/>
        <v>428.08057455540364</v>
      </c>
      <c r="I1311" s="14">
        <f t="shared" si="281"/>
        <v>22.494738016415877</v>
      </c>
      <c r="J1311" s="16">
        <f t="shared" si="284"/>
        <v>91716.240279859645</v>
      </c>
      <c r="K1311" s="14">
        <f t="shared" si="285"/>
        <v>59.175574418604668</v>
      </c>
      <c r="L1311" s="16">
        <f t="shared" si="282"/>
        <v>12678.363664859626</v>
      </c>
      <c r="M1311" s="35">
        <f t="shared" si="274"/>
        <v>8.8274980455423666</v>
      </c>
      <c r="N1311" s="17"/>
      <c r="O1311" s="18">
        <f t="shared" si="275"/>
        <v>10.784338517075033</v>
      </c>
      <c r="P1311" s="18"/>
      <c r="Q1311" s="37">
        <f t="shared" si="276"/>
        <v>9.4825501424015093E-2</v>
      </c>
      <c r="R1311" s="15">
        <f t="shared" si="286"/>
        <v>1.0022294077638916</v>
      </c>
      <c r="S1311" s="15">
        <f t="shared" si="287"/>
        <v>9.6713031040074586</v>
      </c>
      <c r="T1311" s="21">
        <f t="shared" si="277"/>
        <v>0.11287090177119952</v>
      </c>
      <c r="U1311" s="21">
        <f t="shared" si="278"/>
        <v>5.9327623602140944E-2</v>
      </c>
      <c r="V1311" s="21">
        <f t="shared" si="279"/>
        <v>5.3543278169058572E-2</v>
      </c>
      <c r="Y1311" s="36"/>
      <c r="Z1311" s="36"/>
    </row>
    <row r="1312" spans="1:26" x14ac:dyDescent="0.25">
      <c r="A1312" s="12">
        <v>1979.08</v>
      </c>
      <c r="B1312" s="13">
        <v>107.4</v>
      </c>
      <c r="C1312" s="14">
        <v>5.4533300000000002</v>
      </c>
      <c r="D1312" s="13">
        <v>14.4133</v>
      </c>
      <c r="E1312" s="13">
        <v>73.8</v>
      </c>
      <c r="F1312" s="14">
        <f t="shared" si="283"/>
        <v>1979.6249999999013</v>
      </c>
      <c r="G1312" s="15">
        <v>9.0299999999999994</v>
      </c>
      <c r="H1312" s="14">
        <f t="shared" si="280"/>
        <v>443.42520325203265</v>
      </c>
      <c r="I1312" s="14">
        <f t="shared" si="281"/>
        <v>22.515306924119248</v>
      </c>
      <c r="J1312" s="16">
        <f t="shared" si="284"/>
        <v>95405.818102534497</v>
      </c>
      <c r="K1312" s="14">
        <f t="shared" si="285"/>
        <v>59.508570596205978</v>
      </c>
      <c r="L1312" s="16">
        <f t="shared" si="282"/>
        <v>12803.656220272444</v>
      </c>
      <c r="M1312" s="35">
        <f t="shared" si="274"/>
        <v>9.1271657972150351</v>
      </c>
      <c r="N1312" s="17"/>
      <c r="O1312" s="18">
        <f t="shared" si="275"/>
        <v>11.156331375849184</v>
      </c>
      <c r="P1312" s="18"/>
      <c r="Q1312" s="37">
        <f t="shared" si="276"/>
        <v>9.0746477696883918E-2</v>
      </c>
      <c r="R1312" s="15">
        <f t="shared" si="286"/>
        <v>0.9881636923006627</v>
      </c>
      <c r="S1312" s="15">
        <f t="shared" si="287"/>
        <v>9.6009266441916079</v>
      </c>
      <c r="T1312" s="21">
        <f t="shared" si="277"/>
        <v>0.11340784433525886</v>
      </c>
      <c r="U1312" s="21">
        <f t="shared" si="278"/>
        <v>5.9991130331344067E-2</v>
      </c>
      <c r="V1312" s="21">
        <f t="shared" si="279"/>
        <v>5.3416714003914789E-2</v>
      </c>
      <c r="Y1312" s="36"/>
      <c r="Z1312" s="36"/>
    </row>
    <row r="1313" spans="1:26" x14ac:dyDescent="0.25">
      <c r="A1313" s="12">
        <v>1979.09</v>
      </c>
      <c r="B1313" s="13">
        <v>108.6</v>
      </c>
      <c r="C1313" s="14">
        <v>5.51</v>
      </c>
      <c r="D1313" s="13">
        <v>14.63</v>
      </c>
      <c r="E1313" s="13">
        <v>74.599999999999994</v>
      </c>
      <c r="F1313" s="14">
        <f t="shared" si="283"/>
        <v>1979.7083333332346</v>
      </c>
      <c r="G1313" s="15">
        <v>9.33</v>
      </c>
      <c r="H1313" s="14">
        <f t="shared" si="280"/>
        <v>443.57131367292237</v>
      </c>
      <c r="I1313" s="14">
        <f t="shared" si="281"/>
        <v>22.505321715817697</v>
      </c>
      <c r="J1313" s="16">
        <f t="shared" si="284"/>
        <v>95840.768578932795</v>
      </c>
      <c r="K1313" s="14">
        <f t="shared" si="285"/>
        <v>59.75550938337804</v>
      </c>
      <c r="L1313" s="16">
        <f t="shared" si="282"/>
        <v>12911.145896038553</v>
      </c>
      <c r="M1313" s="35">
        <f t="shared" si="274"/>
        <v>9.112758990740959</v>
      </c>
      <c r="N1313" s="17"/>
      <c r="O1313" s="18">
        <f t="shared" si="275"/>
        <v>11.144412105091893</v>
      </c>
      <c r="P1313" s="18"/>
      <c r="Q1313" s="37">
        <f t="shared" si="276"/>
        <v>8.8786091274875911E-2</v>
      </c>
      <c r="R1313" s="15">
        <f t="shared" si="286"/>
        <v>0.94765923764923543</v>
      </c>
      <c r="S1313" s="15">
        <f t="shared" si="287"/>
        <v>9.3855467777578525</v>
      </c>
      <c r="T1313" s="21">
        <f t="shared" si="277"/>
        <v>0.11305552603619384</v>
      </c>
      <c r="U1313" s="21">
        <f t="shared" si="278"/>
        <v>6.2200426914902129E-2</v>
      </c>
      <c r="V1313" s="21">
        <f t="shared" si="279"/>
        <v>5.0855099121291714E-2</v>
      </c>
      <c r="Y1313" s="36"/>
      <c r="Z1313" s="36"/>
    </row>
    <row r="1314" spans="1:26" x14ac:dyDescent="0.25">
      <c r="A1314" s="12">
        <v>1979.1</v>
      </c>
      <c r="B1314" s="13">
        <v>104.5</v>
      </c>
      <c r="C1314" s="14">
        <v>5.5566700000000004</v>
      </c>
      <c r="D1314" s="13">
        <v>14.7067</v>
      </c>
      <c r="E1314" s="13">
        <v>75.2</v>
      </c>
      <c r="F1314" s="14">
        <f t="shared" si="283"/>
        <v>1979.7916666665678</v>
      </c>
      <c r="G1314" s="15">
        <v>10.3</v>
      </c>
      <c r="H1314" s="14">
        <f t="shared" si="280"/>
        <v>423.4195478723405</v>
      </c>
      <c r="I1314" s="14">
        <f t="shared" si="281"/>
        <v>22.514858364361707</v>
      </c>
      <c r="J1314" s="16">
        <f t="shared" si="284"/>
        <v>91892.044759967714</v>
      </c>
      <c r="K1314" s="14">
        <f t="shared" si="285"/>
        <v>59.589514494680856</v>
      </c>
      <c r="L1314" s="16">
        <f t="shared" si="282"/>
        <v>12932.332389200163</v>
      </c>
      <c r="M1314" s="35">
        <f t="shared" si="274"/>
        <v>8.6818433068993155</v>
      </c>
      <c r="N1314" s="17"/>
      <c r="O1314" s="18">
        <f t="shared" si="275"/>
        <v>10.624838288277681</v>
      </c>
      <c r="P1314" s="18"/>
      <c r="Q1314" s="37">
        <f t="shared" si="276"/>
        <v>8.4815287363696645E-2</v>
      </c>
      <c r="R1314" s="15">
        <f t="shared" si="286"/>
        <v>0.98720293819717986</v>
      </c>
      <c r="S1314" s="15">
        <f t="shared" si="287"/>
        <v>8.8233349439243458</v>
      </c>
      <c r="T1314" s="21">
        <f t="shared" si="277"/>
        <v>0.11753450057390258</v>
      </c>
      <c r="U1314" s="21">
        <f t="shared" si="278"/>
        <v>7.029506667040053E-2</v>
      </c>
      <c r="V1314" s="21">
        <f t="shared" si="279"/>
        <v>4.7239433903502048E-2</v>
      </c>
      <c r="Y1314" s="36"/>
      <c r="Z1314" s="36"/>
    </row>
    <row r="1315" spans="1:26" x14ac:dyDescent="0.25">
      <c r="A1315" s="12">
        <v>1979.11</v>
      </c>
      <c r="B1315" s="13">
        <v>103.7</v>
      </c>
      <c r="C1315" s="14">
        <v>5.6033299999999997</v>
      </c>
      <c r="D1315" s="13">
        <v>14.783300000000001</v>
      </c>
      <c r="E1315" s="13">
        <v>75.900000000000006</v>
      </c>
      <c r="F1315" s="14">
        <f t="shared" si="283"/>
        <v>1979.8749999999011</v>
      </c>
      <c r="G1315" s="15">
        <v>10.65</v>
      </c>
      <c r="H1315" s="14">
        <f t="shared" si="280"/>
        <v>416.30289855072471</v>
      </c>
      <c r="I1315" s="14">
        <f t="shared" si="281"/>
        <v>22.494527681159422</v>
      </c>
      <c r="J1315" s="16">
        <f t="shared" si="284"/>
        <v>90754.384059812248</v>
      </c>
      <c r="K1315" s="14">
        <f t="shared" si="285"/>
        <v>59.347450724637696</v>
      </c>
      <c r="L1315" s="16">
        <f t="shared" si="282"/>
        <v>12937.794463562415</v>
      </c>
      <c r="M1315" s="35">
        <f t="shared" si="274"/>
        <v>8.5187843029835602</v>
      </c>
      <c r="N1315" s="17"/>
      <c r="O1315" s="18">
        <f t="shared" si="275"/>
        <v>10.433469269423099</v>
      </c>
      <c r="P1315" s="18"/>
      <c r="Q1315" s="37">
        <f t="shared" si="276"/>
        <v>8.394033968829677E-2</v>
      </c>
      <c r="R1315" s="15">
        <f t="shared" si="286"/>
        <v>1.0249286541450782</v>
      </c>
      <c r="S1315" s="15">
        <f t="shared" si="287"/>
        <v>8.6300889069402533</v>
      </c>
      <c r="T1315" s="21">
        <f t="shared" si="277"/>
        <v>0.11661860415602532</v>
      </c>
      <c r="U1315" s="21">
        <f t="shared" si="278"/>
        <v>7.4146520468323818E-2</v>
      </c>
      <c r="V1315" s="21">
        <f t="shared" si="279"/>
        <v>4.2472083687701501E-2</v>
      </c>
      <c r="Y1315" s="36"/>
      <c r="Z1315" s="36"/>
    </row>
    <row r="1316" spans="1:26" x14ac:dyDescent="0.25">
      <c r="A1316" s="12">
        <v>1979.12</v>
      </c>
      <c r="B1316" s="13">
        <v>107.8</v>
      </c>
      <c r="C1316" s="14">
        <v>5.65</v>
      </c>
      <c r="D1316" s="13">
        <v>14.86</v>
      </c>
      <c r="E1316" s="13">
        <v>76.7</v>
      </c>
      <c r="F1316" s="14">
        <f t="shared" si="283"/>
        <v>1979.9583333332343</v>
      </c>
      <c r="G1316" s="15">
        <v>10.39</v>
      </c>
      <c r="H1316" s="14">
        <f t="shared" si="280"/>
        <v>428.24850065189054</v>
      </c>
      <c r="I1316" s="14">
        <f t="shared" si="281"/>
        <v>22.445306388526731</v>
      </c>
      <c r="J1316" s="16">
        <f t="shared" si="284"/>
        <v>93766.293405083925</v>
      </c>
      <c r="K1316" s="14">
        <f t="shared" si="285"/>
        <v>59.033142112125169</v>
      </c>
      <c r="L1316" s="16">
        <f t="shared" si="282"/>
        <v>12925.48348793643</v>
      </c>
      <c r="M1316" s="35">
        <f t="shared" si="274"/>
        <v>8.7452044046692947</v>
      </c>
      <c r="N1316" s="17"/>
      <c r="O1316" s="18">
        <f t="shared" si="275"/>
        <v>10.717928631289352</v>
      </c>
      <c r="P1316" s="18"/>
      <c r="Q1316" s="37">
        <f t="shared" si="276"/>
        <v>8.4055550379180333E-2</v>
      </c>
      <c r="R1316" s="15">
        <f t="shared" si="286"/>
        <v>0.98376644574528849</v>
      </c>
      <c r="S1316" s="15">
        <f t="shared" si="287"/>
        <v>8.7529675164066045</v>
      </c>
      <c r="T1316" s="21">
        <f t="shared" si="277"/>
        <v>0.11581447133810352</v>
      </c>
      <c r="U1316" s="21">
        <f t="shared" si="278"/>
        <v>7.3379812698553426E-2</v>
      </c>
      <c r="V1316" s="21">
        <f t="shared" si="279"/>
        <v>4.2434658639550094E-2</v>
      </c>
      <c r="Y1316" s="36"/>
      <c r="Z1316" s="36"/>
    </row>
    <row r="1317" spans="1:26" x14ac:dyDescent="0.25">
      <c r="A1317" s="12">
        <v>1980.01</v>
      </c>
      <c r="B1317" s="13">
        <v>110.9</v>
      </c>
      <c r="C1317" s="14">
        <v>5.7</v>
      </c>
      <c r="D1317" s="13">
        <v>15.003299999999999</v>
      </c>
      <c r="E1317" s="13">
        <v>77.8</v>
      </c>
      <c r="F1317" s="14">
        <f t="shared" si="283"/>
        <v>1980.0416666665676</v>
      </c>
      <c r="G1317" s="15">
        <v>10.8</v>
      </c>
      <c r="H1317" s="14">
        <f t="shared" si="280"/>
        <v>434.33457583547562</v>
      </c>
      <c r="I1317" s="14">
        <f t="shared" si="281"/>
        <v>22.323778920308488</v>
      </c>
      <c r="J1317" s="16">
        <f t="shared" si="284"/>
        <v>95506.179344893506</v>
      </c>
      <c r="K1317" s="14">
        <f t="shared" si="285"/>
        <v>58.759710925449887</v>
      </c>
      <c r="L1317" s="16">
        <f t="shared" si="282"/>
        <v>12920.720113302445</v>
      </c>
      <c r="M1317" s="35">
        <f t="shared" si="274"/>
        <v>8.8509341807291104</v>
      </c>
      <c r="N1317" s="17"/>
      <c r="O1317" s="18">
        <f t="shared" si="275"/>
        <v>10.854081878724754</v>
      </c>
      <c r="P1317" s="18"/>
      <c r="Q1317" s="37">
        <f t="shared" si="276"/>
        <v>7.9834698453491879E-2</v>
      </c>
      <c r="R1317" s="15">
        <f t="shared" si="286"/>
        <v>0.91740152564398236</v>
      </c>
      <c r="S1317" s="15">
        <f t="shared" si="287"/>
        <v>8.4891281428550585</v>
      </c>
      <c r="T1317" s="21">
        <f t="shared" si="277"/>
        <v>0.11014020821413251</v>
      </c>
      <c r="U1317" s="21">
        <f t="shared" si="278"/>
        <v>7.3558380560686532E-2</v>
      </c>
      <c r="V1317" s="21">
        <f t="shared" si="279"/>
        <v>3.6581827653445975E-2</v>
      </c>
      <c r="Y1317" s="36"/>
      <c r="Z1317" s="36"/>
    </row>
    <row r="1318" spans="1:26" x14ac:dyDescent="0.25">
      <c r="A1318" s="12">
        <v>1980.02</v>
      </c>
      <c r="B1318" s="13">
        <v>115.3</v>
      </c>
      <c r="C1318" s="14">
        <v>5.75</v>
      </c>
      <c r="D1318" s="13">
        <v>15.146699999999999</v>
      </c>
      <c r="E1318" s="13">
        <v>78.900000000000006</v>
      </c>
      <c r="F1318" s="14">
        <f t="shared" si="283"/>
        <v>1980.1249999999009</v>
      </c>
      <c r="G1318" s="15">
        <v>12.41</v>
      </c>
      <c r="H1318" s="14">
        <f t="shared" si="280"/>
        <v>445.27135614702155</v>
      </c>
      <c r="I1318" s="14">
        <f t="shared" si="281"/>
        <v>22.205640050697088</v>
      </c>
      <c r="J1318" s="16">
        <f t="shared" si="284"/>
        <v>98317.978105415503</v>
      </c>
      <c r="K1318" s="14">
        <f t="shared" si="285"/>
        <v>58.494290114068448</v>
      </c>
      <c r="L1318" s="16">
        <f t="shared" si="282"/>
        <v>12915.810225232413</v>
      </c>
      <c r="M1318" s="35">
        <f t="shared" si="274"/>
        <v>9.0544760921925178</v>
      </c>
      <c r="N1318" s="17"/>
      <c r="O1318" s="18">
        <f t="shared" si="275"/>
        <v>11.109252312727023</v>
      </c>
      <c r="P1318" s="18"/>
      <c r="Q1318" s="37">
        <f t="shared" si="276"/>
        <v>6.2137165228765279E-2</v>
      </c>
      <c r="R1318" s="15">
        <f t="shared" si="286"/>
        <v>0.99125648533881872</v>
      </c>
      <c r="S1318" s="15">
        <f t="shared" si="287"/>
        <v>7.6793620117894337</v>
      </c>
      <c r="T1318" s="21">
        <f t="shared" si="277"/>
        <v>0.10357782711324814</v>
      </c>
      <c r="U1318" s="21">
        <f t="shared" si="278"/>
        <v>8.2715176581483529E-2</v>
      </c>
      <c r="V1318" s="21">
        <f t="shared" si="279"/>
        <v>2.0862650531764615E-2</v>
      </c>
      <c r="Y1318" s="36"/>
      <c r="Z1318" s="36"/>
    </row>
    <row r="1319" spans="1:26" x14ac:dyDescent="0.25">
      <c r="A1319" s="12">
        <v>1980.03</v>
      </c>
      <c r="B1319" s="13">
        <v>104.7</v>
      </c>
      <c r="C1319" s="14">
        <v>5.8</v>
      </c>
      <c r="D1319" s="13">
        <v>15.29</v>
      </c>
      <c r="E1319" s="13">
        <v>80.099999999999994</v>
      </c>
      <c r="F1319" s="14">
        <f t="shared" si="283"/>
        <v>1980.2083333332341</v>
      </c>
      <c r="G1319" s="15">
        <v>12.75</v>
      </c>
      <c r="H1319" s="14">
        <f t="shared" si="280"/>
        <v>398.27827715355818</v>
      </c>
      <c r="I1319" s="14">
        <f t="shared" si="281"/>
        <v>22.06317103620475</v>
      </c>
      <c r="J1319" s="16">
        <f t="shared" si="284"/>
        <v>88347.659437802678</v>
      </c>
      <c r="K1319" s="14">
        <f t="shared" si="285"/>
        <v>58.163083645443201</v>
      </c>
      <c r="L1319" s="16">
        <f t="shared" si="282"/>
        <v>12901.964783228297</v>
      </c>
      <c r="M1319" s="35">
        <f t="shared" si="274"/>
        <v>8.0811509007854987</v>
      </c>
      <c r="N1319" s="17"/>
      <c r="O1319" s="18">
        <f t="shared" si="275"/>
        <v>9.924835697356496</v>
      </c>
      <c r="P1319" s="18"/>
      <c r="Q1319" s="37">
        <f t="shared" si="276"/>
        <v>7.3098972741579948E-2</v>
      </c>
      <c r="R1319" s="15">
        <f t="shared" si="286"/>
        <v>1.0862448859181546</v>
      </c>
      <c r="S1319" s="15">
        <f t="shared" si="287"/>
        <v>7.4981766873766658</v>
      </c>
      <c r="T1319" s="21">
        <f t="shared" si="277"/>
        <v>0.11781757133238635</v>
      </c>
      <c r="U1319" s="21">
        <f t="shared" si="278"/>
        <v>8.461038335075366E-2</v>
      </c>
      <c r="V1319" s="21">
        <f t="shared" si="279"/>
        <v>3.3207187981632691E-2</v>
      </c>
      <c r="Y1319" s="36"/>
      <c r="Z1319" s="36"/>
    </row>
    <row r="1320" spans="1:26" x14ac:dyDescent="0.25">
      <c r="A1320" s="12">
        <v>1980.04</v>
      </c>
      <c r="B1320" s="13">
        <v>103</v>
      </c>
      <c r="C1320" s="14">
        <v>5.8466699999999996</v>
      </c>
      <c r="D1320" s="13">
        <v>15.173299999999999</v>
      </c>
      <c r="E1320" s="13">
        <v>81</v>
      </c>
      <c r="F1320" s="14">
        <f t="shared" si="283"/>
        <v>1980.2916666665674</v>
      </c>
      <c r="G1320" s="15">
        <v>11.47</v>
      </c>
      <c r="H1320" s="14">
        <f t="shared" si="280"/>
        <v>387.4580246913581</v>
      </c>
      <c r="I1320" s="14">
        <f t="shared" si="281"/>
        <v>21.993584555555557</v>
      </c>
      <c r="J1320" s="16">
        <f t="shared" si="284"/>
        <v>86354.026973774366</v>
      </c>
      <c r="K1320" s="14">
        <f t="shared" si="285"/>
        <v>57.077833456790131</v>
      </c>
      <c r="L1320" s="16">
        <f t="shared" si="282"/>
        <v>12721.121917292918</v>
      </c>
      <c r="M1320" s="35">
        <f t="shared" si="274"/>
        <v>7.8440245047192176</v>
      </c>
      <c r="N1320" s="17"/>
      <c r="O1320" s="18">
        <f t="shared" si="275"/>
        <v>9.6444480482973134</v>
      </c>
      <c r="P1320" s="18"/>
      <c r="Q1320" s="37">
        <f t="shared" si="276"/>
        <v>9.0000669289211147E-2</v>
      </c>
      <c r="R1320" s="15">
        <f t="shared" si="286"/>
        <v>1.0899045574721604</v>
      </c>
      <c r="S1320" s="15">
        <f t="shared" si="287"/>
        <v>8.0543576794805904</v>
      </c>
      <c r="T1320" s="21">
        <f t="shared" si="277"/>
        <v>0.12042042697591238</v>
      </c>
      <c r="U1320" s="21">
        <f t="shared" si="278"/>
        <v>7.6057149488397258E-2</v>
      </c>
      <c r="V1320" s="21">
        <f t="shared" si="279"/>
        <v>4.4363277487515118E-2</v>
      </c>
      <c r="Y1320" s="36"/>
      <c r="Z1320" s="36"/>
    </row>
    <row r="1321" spans="1:26" x14ac:dyDescent="0.25">
      <c r="A1321" s="12">
        <v>1980.05</v>
      </c>
      <c r="B1321" s="13">
        <v>107.7</v>
      </c>
      <c r="C1321" s="14">
        <v>5.8933299999999997</v>
      </c>
      <c r="D1321" s="13">
        <v>15.056699999999999</v>
      </c>
      <c r="E1321" s="13">
        <v>81.8</v>
      </c>
      <c r="F1321" s="14">
        <f t="shared" si="283"/>
        <v>1980.3749999999006</v>
      </c>
      <c r="G1321" s="15">
        <v>10.18</v>
      </c>
      <c r="H1321" s="14">
        <f t="shared" si="280"/>
        <v>401.17591687041568</v>
      </c>
      <c r="I1321" s="14">
        <f t="shared" si="281"/>
        <v>21.952294022004892</v>
      </c>
      <c r="J1321" s="16">
        <f t="shared" si="284"/>
        <v>89819.093023615074</v>
      </c>
      <c r="K1321" s="14">
        <f t="shared" si="285"/>
        <v>56.085287163814186</v>
      </c>
      <c r="L1321" s="16">
        <f t="shared" si="282"/>
        <v>12556.909358669129</v>
      </c>
      <c r="M1321" s="35">
        <f t="shared" si="274"/>
        <v>8.1042258071764923</v>
      </c>
      <c r="N1321" s="17"/>
      <c r="O1321" s="18">
        <f t="shared" si="275"/>
        <v>9.9744124837086705</v>
      </c>
      <c r="P1321" s="18"/>
      <c r="Q1321" s="37">
        <f t="shared" si="276"/>
        <v>9.9587051863871331E-2</v>
      </c>
      <c r="R1321" s="15">
        <f t="shared" si="286"/>
        <v>1.0338153104575889</v>
      </c>
      <c r="S1321" s="15">
        <f t="shared" si="287"/>
        <v>8.6926280260699276</v>
      </c>
      <c r="T1321" s="21">
        <f t="shared" si="277"/>
        <v>0.11998882624858798</v>
      </c>
      <c r="U1321" s="21">
        <f t="shared" si="278"/>
        <v>6.8623577027353555E-2</v>
      </c>
      <c r="V1321" s="21">
        <f t="shared" si="279"/>
        <v>5.1365249221234421E-2</v>
      </c>
      <c r="Y1321" s="36"/>
      <c r="Z1321" s="36"/>
    </row>
    <row r="1322" spans="1:26" x14ac:dyDescent="0.25">
      <c r="A1322" s="12">
        <v>1980.06</v>
      </c>
      <c r="B1322" s="13">
        <v>114.6</v>
      </c>
      <c r="C1322" s="14">
        <v>5.94</v>
      </c>
      <c r="D1322" s="13">
        <v>14.94</v>
      </c>
      <c r="E1322" s="13">
        <v>82.7</v>
      </c>
      <c r="F1322" s="14">
        <f t="shared" si="283"/>
        <v>1980.4583333332339</v>
      </c>
      <c r="G1322" s="15">
        <v>9.7799999999999994</v>
      </c>
      <c r="H1322" s="14">
        <f t="shared" si="280"/>
        <v>422.23240628778723</v>
      </c>
      <c r="I1322" s="14">
        <f t="shared" si="281"/>
        <v>21.885344619105204</v>
      </c>
      <c r="J1322" s="16">
        <f t="shared" si="284"/>
        <v>94941.745819204632</v>
      </c>
      <c r="K1322" s="14">
        <f t="shared" si="285"/>
        <v>55.044957678355509</v>
      </c>
      <c r="L1322" s="16">
        <f t="shared" si="282"/>
        <v>12377.222360723536</v>
      </c>
      <c r="M1322" s="35">
        <f t="shared" si="274"/>
        <v>8.5120779623067406</v>
      </c>
      <c r="N1322" s="17"/>
      <c r="O1322" s="18">
        <f t="shared" si="275"/>
        <v>10.48490462577389</v>
      </c>
      <c r="P1322" s="18"/>
      <c r="Q1322" s="37">
        <f t="shared" si="276"/>
        <v>9.8297418837549042E-2</v>
      </c>
      <c r="R1322" s="15">
        <f t="shared" si="286"/>
        <v>0.97896138321192905</v>
      </c>
      <c r="S1322" s="15">
        <f t="shared" si="287"/>
        <v>8.8887736978445044</v>
      </c>
      <c r="T1322" s="21">
        <f t="shared" si="277"/>
        <v>0.11667441295748793</v>
      </c>
      <c r="U1322" s="21">
        <f t="shared" si="278"/>
        <v>6.8408284515380169E-2</v>
      </c>
      <c r="V1322" s="21">
        <f t="shared" si="279"/>
        <v>4.8266128442107759E-2</v>
      </c>
      <c r="Y1322" s="36"/>
      <c r="Z1322" s="36"/>
    </row>
    <row r="1323" spans="1:26" x14ac:dyDescent="0.25">
      <c r="A1323" s="12">
        <v>1980.07</v>
      </c>
      <c r="B1323" s="13">
        <v>119.8</v>
      </c>
      <c r="C1323" s="14">
        <v>5.9833299999999996</v>
      </c>
      <c r="D1323" s="13">
        <v>14.84</v>
      </c>
      <c r="E1323" s="13">
        <v>82.7</v>
      </c>
      <c r="F1323" s="14">
        <f t="shared" si="283"/>
        <v>1980.5416666665672</v>
      </c>
      <c r="G1323" s="15">
        <v>10.25</v>
      </c>
      <c r="H1323" s="14">
        <f t="shared" si="280"/>
        <v>441.39129383313184</v>
      </c>
      <c r="I1323" s="14">
        <f t="shared" si="281"/>
        <v>22.044989733978237</v>
      </c>
      <c r="J1323" s="16">
        <f t="shared" si="284"/>
        <v>99662.828378200269</v>
      </c>
      <c r="K1323" s="14">
        <f t="shared" si="285"/>
        <v>54.676517533252728</v>
      </c>
      <c r="L1323" s="16">
        <f t="shared" si="282"/>
        <v>12345.545685580068</v>
      </c>
      <c r="M1323" s="35">
        <f t="shared" si="274"/>
        <v>8.8808655272958408</v>
      </c>
      <c r="N1323" s="17"/>
      <c r="O1323" s="18">
        <f t="shared" si="275"/>
        <v>10.946930734313666</v>
      </c>
      <c r="P1323" s="18"/>
      <c r="Q1323" s="37">
        <f t="shared" si="276"/>
        <v>8.8164511549686464E-2</v>
      </c>
      <c r="R1323" s="15">
        <f t="shared" si="286"/>
        <v>0.95756531230729502</v>
      </c>
      <c r="S1323" s="15">
        <f t="shared" si="287"/>
        <v>8.7017661942996689</v>
      </c>
      <c r="T1323" s="21">
        <f t="shared" si="277"/>
        <v>0.11103166742807868</v>
      </c>
      <c r="U1323" s="21">
        <f t="shared" si="278"/>
        <v>7.1096320450743322E-2</v>
      </c>
      <c r="V1323" s="21">
        <f t="shared" si="279"/>
        <v>3.9935346977335362E-2</v>
      </c>
      <c r="Y1323" s="36"/>
      <c r="Z1323" s="36"/>
    </row>
    <row r="1324" spans="1:26" x14ac:dyDescent="0.25">
      <c r="A1324" s="12">
        <v>1980.08</v>
      </c>
      <c r="B1324" s="13">
        <v>123.5</v>
      </c>
      <c r="C1324" s="14">
        <v>6.0266700000000002</v>
      </c>
      <c r="D1324" s="13">
        <v>14.74</v>
      </c>
      <c r="E1324" s="13">
        <v>83.3</v>
      </c>
      <c r="F1324" s="14">
        <f t="shared" si="283"/>
        <v>1980.6249999999004</v>
      </c>
      <c r="G1324" s="15">
        <v>11.1</v>
      </c>
      <c r="H1324" s="14">
        <f t="shared" si="280"/>
        <v>451.74609843937583</v>
      </c>
      <c r="I1324" s="14">
        <f t="shared" si="281"/>
        <v>22.044734081632658</v>
      </c>
      <c r="J1324" s="16">
        <f t="shared" si="284"/>
        <v>102415.65980870191</v>
      </c>
      <c r="K1324" s="14">
        <f t="shared" si="285"/>
        <v>53.91690276110446</v>
      </c>
      <c r="L1324" s="16">
        <f t="shared" si="282"/>
        <v>12223.537049232926</v>
      </c>
      <c r="M1324" s="35">
        <f t="shared" si="274"/>
        <v>9.071005981618379</v>
      </c>
      <c r="N1324" s="17"/>
      <c r="O1324" s="18">
        <f t="shared" si="275"/>
        <v>11.188545257817427</v>
      </c>
      <c r="P1324" s="18"/>
      <c r="Q1324" s="37">
        <f t="shared" si="276"/>
        <v>7.8083837878666004E-2</v>
      </c>
      <c r="R1324" s="15">
        <f t="shared" si="286"/>
        <v>0.98506715229684649</v>
      </c>
      <c r="S1324" s="15">
        <f t="shared" si="287"/>
        <v>8.2724913881024982</v>
      </c>
      <c r="T1324" s="21">
        <f t="shared" si="277"/>
        <v>9.7969185990176788E-2</v>
      </c>
      <c r="U1324" s="21">
        <f t="shared" si="278"/>
        <v>7.4303867471424034E-2</v>
      </c>
      <c r="V1324" s="21">
        <f t="shared" si="279"/>
        <v>2.3665318518752754E-2</v>
      </c>
      <c r="Y1324" s="36"/>
      <c r="Z1324" s="36"/>
    </row>
    <row r="1325" spans="1:26" x14ac:dyDescent="0.25">
      <c r="A1325" s="12">
        <v>1980.09</v>
      </c>
      <c r="B1325" s="13">
        <v>126.5</v>
      </c>
      <c r="C1325" s="14">
        <v>6.07</v>
      </c>
      <c r="D1325" s="13">
        <v>14.64</v>
      </c>
      <c r="E1325" s="13">
        <v>84</v>
      </c>
      <c r="F1325" s="14">
        <f t="shared" si="283"/>
        <v>1980.7083333332337</v>
      </c>
      <c r="G1325" s="15">
        <v>11.51</v>
      </c>
      <c r="H1325" s="14">
        <f t="shared" si="280"/>
        <v>458.86369047619053</v>
      </c>
      <c r="I1325" s="14">
        <f t="shared" si="281"/>
        <v>22.018202380952385</v>
      </c>
      <c r="J1325" s="16">
        <f t="shared" si="284"/>
        <v>104445.27396937218</v>
      </c>
      <c r="K1325" s="14">
        <f t="shared" si="285"/>
        <v>53.104857142857156</v>
      </c>
      <c r="L1325" s="16">
        <f t="shared" si="282"/>
        <v>12087.579532898095</v>
      </c>
      <c r="M1325" s="35">
        <f t="shared" si="274"/>
        <v>9.1960401317432368</v>
      </c>
      <c r="N1325" s="17"/>
      <c r="O1325" s="18">
        <f t="shared" si="275"/>
        <v>11.349812726304929</v>
      </c>
      <c r="P1325" s="18"/>
      <c r="Q1325" s="37">
        <f t="shared" si="276"/>
        <v>7.2835959625503183E-2</v>
      </c>
      <c r="R1325" s="15">
        <f t="shared" si="286"/>
        <v>0.99557219879022962</v>
      </c>
      <c r="S1325" s="15">
        <f t="shared" si="287"/>
        <v>8.0810515379609953</v>
      </c>
      <c r="T1325" s="21">
        <f t="shared" si="277"/>
        <v>9.0057723227128017E-2</v>
      </c>
      <c r="U1325" s="21">
        <f t="shared" si="278"/>
        <v>7.5720136129266313E-2</v>
      </c>
      <c r="V1325" s="21">
        <f t="shared" si="279"/>
        <v>1.4337587097861704E-2</v>
      </c>
      <c r="Y1325" s="36"/>
      <c r="Z1325" s="36"/>
    </row>
    <row r="1326" spans="1:26" x14ac:dyDescent="0.25">
      <c r="A1326" s="12">
        <v>1980.1</v>
      </c>
      <c r="B1326" s="13">
        <v>130.19999999999999</v>
      </c>
      <c r="C1326" s="14">
        <v>6.1</v>
      </c>
      <c r="D1326" s="13">
        <v>14.7</v>
      </c>
      <c r="E1326" s="13">
        <v>84.8</v>
      </c>
      <c r="F1326" s="14">
        <f t="shared" si="283"/>
        <v>1980.7916666665669</v>
      </c>
      <c r="G1326" s="15">
        <v>11.75</v>
      </c>
      <c r="H1326" s="14">
        <f t="shared" si="280"/>
        <v>467.8294811320755</v>
      </c>
      <c r="I1326" s="14">
        <f t="shared" si="281"/>
        <v>21.918278301886794</v>
      </c>
      <c r="J1326" s="16">
        <f t="shared" si="284"/>
        <v>106901.79035971379</v>
      </c>
      <c r="K1326" s="14">
        <f t="shared" si="285"/>
        <v>52.819457547169812</v>
      </c>
      <c r="L1326" s="16">
        <f t="shared" si="282"/>
        <v>12069.556976096717</v>
      </c>
      <c r="M1326" s="35">
        <f t="shared" si="274"/>
        <v>9.3578410467571072</v>
      </c>
      <c r="N1326" s="17"/>
      <c r="O1326" s="18">
        <f t="shared" si="275"/>
        <v>11.556163110889692</v>
      </c>
      <c r="P1326" s="18"/>
      <c r="Q1326" s="37">
        <f t="shared" si="276"/>
        <v>6.9029592685767832E-2</v>
      </c>
      <c r="R1326" s="15">
        <f t="shared" si="286"/>
        <v>0.9574436158599442</v>
      </c>
      <c r="S1326" s="15">
        <f t="shared" si="287"/>
        <v>7.9693714722587217</v>
      </c>
      <c r="T1326" s="21">
        <f t="shared" si="277"/>
        <v>8.4332377145880599E-2</v>
      </c>
      <c r="U1326" s="21">
        <f t="shared" si="278"/>
        <v>7.8563898778369445E-2</v>
      </c>
      <c r="V1326" s="21">
        <f t="shared" si="279"/>
        <v>5.7684783675111539E-3</v>
      </c>
      <c r="Y1326" s="36"/>
      <c r="Z1326" s="36"/>
    </row>
    <row r="1327" spans="1:26" x14ac:dyDescent="0.25">
      <c r="A1327" s="12">
        <v>1980.11</v>
      </c>
      <c r="B1327" s="13">
        <v>135.69999999999999</v>
      </c>
      <c r="C1327" s="14">
        <v>6.13</v>
      </c>
      <c r="D1327" s="13">
        <v>14.76</v>
      </c>
      <c r="E1327" s="13">
        <v>85.5</v>
      </c>
      <c r="F1327" s="14">
        <f t="shared" si="283"/>
        <v>1980.8749999999002</v>
      </c>
      <c r="G1327" s="15">
        <v>12.68</v>
      </c>
      <c r="H1327" s="14">
        <f t="shared" si="280"/>
        <v>483.59988304093571</v>
      </c>
      <c r="I1327" s="14">
        <f t="shared" si="281"/>
        <v>21.845742690058483</v>
      </c>
      <c r="J1327" s="16">
        <f t="shared" si="284"/>
        <v>110921.41009660518</v>
      </c>
      <c r="K1327" s="14">
        <f t="shared" si="285"/>
        <v>52.600842105263162</v>
      </c>
      <c r="L1327" s="16">
        <f t="shared" si="282"/>
        <v>12064.849027456834</v>
      </c>
      <c r="M1327" s="35">
        <f t="shared" si="274"/>
        <v>9.6540436632333861</v>
      </c>
      <c r="N1327" s="17"/>
      <c r="O1327" s="18">
        <f t="shared" si="275"/>
        <v>11.927567744896841</v>
      </c>
      <c r="P1327" s="18"/>
      <c r="Q1327" s="37">
        <f t="shared" si="276"/>
        <v>5.6791837574995688E-2</v>
      </c>
      <c r="R1327" s="15">
        <f t="shared" si="286"/>
        <v>1.0016172099037945</v>
      </c>
      <c r="S1327" s="15">
        <f t="shared" si="287"/>
        <v>7.567754169677011</v>
      </c>
      <c r="T1327" s="21">
        <f t="shared" si="277"/>
        <v>8.3277664823952602E-2</v>
      </c>
      <c r="U1327" s="21">
        <f t="shared" si="278"/>
        <v>8.7060991725470327E-2</v>
      </c>
      <c r="V1327" s="21">
        <f t="shared" si="279"/>
        <v>-3.7833269015177251E-3</v>
      </c>
      <c r="Y1327" s="36"/>
      <c r="Z1327" s="36"/>
    </row>
    <row r="1328" spans="1:26" x14ac:dyDescent="0.25">
      <c r="A1328" s="12">
        <v>1980.12</v>
      </c>
      <c r="B1328" s="13">
        <v>133.5</v>
      </c>
      <c r="C1328" s="14">
        <v>6.16</v>
      </c>
      <c r="D1328" s="13">
        <v>14.82</v>
      </c>
      <c r="E1328" s="13">
        <v>86.3</v>
      </c>
      <c r="F1328" s="14">
        <f t="shared" si="283"/>
        <v>1980.9583333332334</v>
      </c>
      <c r="G1328" s="15">
        <v>12.84</v>
      </c>
      <c r="H1328" s="14">
        <f t="shared" si="280"/>
        <v>471.34936268829671</v>
      </c>
      <c r="I1328" s="14">
        <f t="shared" si="281"/>
        <v>21.74915411355736</v>
      </c>
      <c r="J1328" s="16">
        <f t="shared" si="284"/>
        <v>108527.26610351507</v>
      </c>
      <c r="K1328" s="14">
        <f t="shared" si="285"/>
        <v>52.325075318655855</v>
      </c>
      <c r="L1328" s="16">
        <f t="shared" si="282"/>
        <v>12047.74594497448</v>
      </c>
      <c r="M1328" s="35">
        <f t="shared" si="274"/>
        <v>9.3899020849217401</v>
      </c>
      <c r="N1328" s="17"/>
      <c r="O1328" s="18">
        <f t="shared" si="275"/>
        <v>11.608006971345489</v>
      </c>
      <c r="P1328" s="18"/>
      <c r="Q1328" s="37">
        <f t="shared" si="276"/>
        <v>5.8567531084092489E-2</v>
      </c>
      <c r="R1328" s="15">
        <f t="shared" si="286"/>
        <v>1.0259640818205924</v>
      </c>
      <c r="S1328" s="15">
        <f t="shared" si="287"/>
        <v>7.5097263710922251</v>
      </c>
      <c r="T1328" s="21">
        <f t="shared" si="277"/>
        <v>9.0525660954746234E-2</v>
      </c>
      <c r="U1328" s="21">
        <f t="shared" si="278"/>
        <v>9.091647924203361E-2</v>
      </c>
      <c r="V1328" s="21">
        <f t="shared" si="279"/>
        <v>-3.9081828728737555E-4</v>
      </c>
      <c r="Y1328" s="36"/>
      <c r="Z1328" s="36"/>
    </row>
    <row r="1329" spans="1:26" x14ac:dyDescent="0.25">
      <c r="A1329" s="12">
        <v>1981.01</v>
      </c>
      <c r="B1329" s="13">
        <v>133</v>
      </c>
      <c r="C1329" s="14">
        <v>6.2</v>
      </c>
      <c r="D1329" s="13">
        <v>14.74</v>
      </c>
      <c r="E1329" s="13">
        <v>87</v>
      </c>
      <c r="F1329" s="14">
        <f t="shared" si="283"/>
        <v>1981.0416666665667</v>
      </c>
      <c r="G1329" s="15">
        <v>12.57</v>
      </c>
      <c r="H1329" s="14">
        <f t="shared" si="280"/>
        <v>465.80574712643687</v>
      </c>
      <c r="I1329" s="14">
        <f t="shared" si="281"/>
        <v>21.714252873563222</v>
      </c>
      <c r="J1329" s="16">
        <f t="shared" si="284"/>
        <v>107667.49817265612</v>
      </c>
      <c r="K1329" s="14">
        <f t="shared" si="285"/>
        <v>51.623885057471277</v>
      </c>
      <c r="L1329" s="16">
        <f t="shared" si="282"/>
        <v>11932.473105751515</v>
      </c>
      <c r="M1329" s="35">
        <f t="shared" si="274"/>
        <v>9.2594045308779496</v>
      </c>
      <c r="N1329" s="17"/>
      <c r="O1329" s="18">
        <f t="shared" si="275"/>
        <v>11.454209284131183</v>
      </c>
      <c r="P1329" s="18"/>
      <c r="Q1329" s="37">
        <f t="shared" si="276"/>
        <v>6.3641666217788925E-2</v>
      </c>
      <c r="R1329" s="15">
        <f t="shared" si="286"/>
        <v>0.97626896793785978</v>
      </c>
      <c r="S1329" s="15">
        <f t="shared" si="287"/>
        <v>7.6427176053549823</v>
      </c>
      <c r="T1329" s="21">
        <f t="shared" si="277"/>
        <v>8.9993765283575167E-2</v>
      </c>
      <c r="U1329" s="21">
        <f t="shared" si="278"/>
        <v>8.9011131540330801E-2</v>
      </c>
      <c r="V1329" s="21">
        <f t="shared" si="279"/>
        <v>9.8263374324436548E-4</v>
      </c>
      <c r="Y1329" s="36"/>
      <c r="Z1329" s="36"/>
    </row>
    <row r="1330" spans="1:26" x14ac:dyDescent="0.25">
      <c r="A1330" s="12">
        <v>1981.02</v>
      </c>
      <c r="B1330" s="13">
        <v>128.4</v>
      </c>
      <c r="C1330" s="14">
        <v>6.24</v>
      </c>
      <c r="D1330" s="13">
        <v>14.66</v>
      </c>
      <c r="E1330" s="13">
        <v>87.9</v>
      </c>
      <c r="F1330" s="14">
        <f t="shared" si="283"/>
        <v>1981.1249999999</v>
      </c>
      <c r="G1330" s="15">
        <v>13.19</v>
      </c>
      <c r="H1330" s="14">
        <f t="shared" si="280"/>
        <v>445.09078498293525</v>
      </c>
      <c r="I1330" s="14">
        <f t="shared" si="281"/>
        <v>21.630580204778159</v>
      </c>
      <c r="J1330" s="16">
        <f t="shared" si="284"/>
        <v>103296.03584083401</v>
      </c>
      <c r="K1330" s="14">
        <f t="shared" si="285"/>
        <v>50.817997724687153</v>
      </c>
      <c r="L1330" s="16">
        <f t="shared" si="282"/>
        <v>11793.768578088991</v>
      </c>
      <c r="M1330" s="35">
        <f t="shared" si="274"/>
        <v>8.8298993538313049</v>
      </c>
      <c r="N1330" s="17"/>
      <c r="O1330" s="18">
        <f t="shared" si="275"/>
        <v>10.932069150005745</v>
      </c>
      <c r="P1330" s="18"/>
      <c r="Q1330" s="37">
        <f t="shared" si="276"/>
        <v>6.3536793244894613E-2</v>
      </c>
      <c r="R1330" s="15">
        <f t="shared" si="286"/>
        <v>1.0148642333079452</v>
      </c>
      <c r="S1330" s="15">
        <f t="shared" si="287"/>
        <v>7.3849519739178211</v>
      </c>
      <c r="T1330" s="21">
        <f t="shared" si="277"/>
        <v>0.10644224411334346</v>
      </c>
      <c r="U1330" s="21">
        <f t="shared" si="278"/>
        <v>9.5104882039439342E-2</v>
      </c>
      <c r="V1330" s="21">
        <f t="shared" si="279"/>
        <v>1.1337362073904123E-2</v>
      </c>
      <c r="Y1330" s="36"/>
      <c r="Z1330" s="36"/>
    </row>
    <row r="1331" spans="1:26" x14ac:dyDescent="0.25">
      <c r="A1331" s="12">
        <v>1981.03</v>
      </c>
      <c r="B1331" s="13">
        <v>133.19999999999999</v>
      </c>
      <c r="C1331" s="14">
        <v>6.28</v>
      </c>
      <c r="D1331" s="13">
        <v>14.58</v>
      </c>
      <c r="E1331" s="13">
        <v>88.5</v>
      </c>
      <c r="F1331" s="14">
        <f t="shared" si="283"/>
        <v>1981.2083333332332</v>
      </c>
      <c r="G1331" s="15">
        <v>13.12</v>
      </c>
      <c r="H1331" s="14">
        <f t="shared" si="280"/>
        <v>458.59932203389832</v>
      </c>
      <c r="I1331" s="14">
        <f t="shared" si="281"/>
        <v>21.621649717514128</v>
      </c>
      <c r="J1331" s="16">
        <f t="shared" si="284"/>
        <v>106849.23803256366</v>
      </c>
      <c r="K1331" s="14">
        <f t="shared" si="285"/>
        <v>50.198033898305091</v>
      </c>
      <c r="L1331" s="16">
        <f t="shared" si="282"/>
        <v>11695.659838699537</v>
      </c>
      <c r="M1331" s="35">
        <f t="shared" si="274"/>
        <v>9.0810968838546238</v>
      </c>
      <c r="N1331" s="17"/>
      <c r="O1331" s="18">
        <f t="shared" si="275"/>
        <v>11.251403769600724</v>
      </c>
      <c r="P1331" s="18"/>
      <c r="Q1331" s="37">
        <f t="shared" si="276"/>
        <v>6.1569473498460286E-2</v>
      </c>
      <c r="R1331" s="15">
        <f t="shared" si="286"/>
        <v>0.98062124254747773</v>
      </c>
      <c r="S1331" s="15">
        <f t="shared" si="287"/>
        <v>7.4439119374462681</v>
      </c>
      <c r="T1331" s="21">
        <f t="shared" si="277"/>
        <v>0.10585474086018953</v>
      </c>
      <c r="U1331" s="21">
        <f t="shared" si="278"/>
        <v>9.2847830304423562E-2</v>
      </c>
      <c r="V1331" s="21">
        <f t="shared" si="279"/>
        <v>1.3006910555765971E-2</v>
      </c>
      <c r="Y1331" s="36"/>
      <c r="Z1331" s="36"/>
    </row>
    <row r="1332" spans="1:26" x14ac:dyDescent="0.25">
      <c r="A1332" s="12">
        <v>1981.04</v>
      </c>
      <c r="B1332" s="13">
        <v>134.4</v>
      </c>
      <c r="C1332" s="14">
        <v>6.3166700000000002</v>
      </c>
      <c r="D1332" s="13">
        <v>14.7233</v>
      </c>
      <c r="E1332" s="13">
        <v>89.1</v>
      </c>
      <c r="F1332" s="14">
        <f t="shared" si="283"/>
        <v>1981.2916666665665</v>
      </c>
      <c r="G1332" s="15">
        <v>13.68</v>
      </c>
      <c r="H1332" s="14">
        <f t="shared" si="280"/>
        <v>459.61481481481491</v>
      </c>
      <c r="I1332" s="14">
        <f t="shared" si="281"/>
        <v>21.60145172839507</v>
      </c>
      <c r="J1332" s="16">
        <f t="shared" si="284"/>
        <v>107505.24899946232</v>
      </c>
      <c r="K1332" s="14">
        <f t="shared" si="285"/>
        <v>50.350050617283969</v>
      </c>
      <c r="L1332" s="16">
        <f t="shared" si="282"/>
        <v>11777.024052037083</v>
      </c>
      <c r="M1332" s="35">
        <f t="shared" si="274"/>
        <v>9.0855612307887412</v>
      </c>
      <c r="N1332" s="17"/>
      <c r="O1332" s="18">
        <f t="shared" si="275"/>
        <v>11.265311096462016</v>
      </c>
      <c r="P1332" s="18"/>
      <c r="Q1332" s="37">
        <f t="shared" si="276"/>
        <v>5.637666153137548E-2</v>
      </c>
      <c r="R1332" s="15">
        <f t="shared" si="286"/>
        <v>0.98903129537480927</v>
      </c>
      <c r="S1332" s="15">
        <f t="shared" si="287"/>
        <v>7.2505022262161809</v>
      </c>
      <c r="T1332" s="21">
        <f t="shared" si="277"/>
        <v>0.10748598556547928</v>
      </c>
      <c r="U1332" s="21">
        <f t="shared" si="278"/>
        <v>9.6823295677372689E-2</v>
      </c>
      <c r="V1332" s="21">
        <f t="shared" si="279"/>
        <v>1.0662689888106591E-2</v>
      </c>
      <c r="Y1332" s="36"/>
      <c r="Z1332" s="36"/>
    </row>
    <row r="1333" spans="1:26" x14ac:dyDescent="0.25">
      <c r="A1333" s="12">
        <v>1981.05</v>
      </c>
      <c r="B1333" s="13">
        <v>131.69999999999999</v>
      </c>
      <c r="C1333" s="14">
        <v>6.3533299999999997</v>
      </c>
      <c r="D1333" s="13">
        <v>14.8667</v>
      </c>
      <c r="E1333" s="13">
        <v>89.8</v>
      </c>
      <c r="F1333" s="14">
        <f t="shared" si="283"/>
        <v>1981.3749999998997</v>
      </c>
      <c r="G1333" s="15">
        <v>14.1</v>
      </c>
      <c r="H1333" s="14">
        <f t="shared" si="280"/>
        <v>446.87071269487757</v>
      </c>
      <c r="I1333" s="14">
        <f t="shared" si="281"/>
        <v>21.557457138084636</v>
      </c>
      <c r="J1333" s="16">
        <f t="shared" si="284"/>
        <v>104944.5622737732</v>
      </c>
      <c r="K1333" s="14">
        <f t="shared" si="285"/>
        <v>50.4441368596882</v>
      </c>
      <c r="L1333" s="16">
        <f t="shared" si="282"/>
        <v>11846.46411507596</v>
      </c>
      <c r="M1333" s="35">
        <f t="shared" si="274"/>
        <v>8.8184834665480647</v>
      </c>
      <c r="N1333" s="17"/>
      <c r="O1333" s="18">
        <f t="shared" si="275"/>
        <v>10.943243788709788</v>
      </c>
      <c r="P1333" s="18"/>
      <c r="Q1333" s="37">
        <f t="shared" si="276"/>
        <v>5.5818882846930179E-2</v>
      </c>
      <c r="R1333" s="15">
        <f t="shared" si="286"/>
        <v>1.046130210601641</v>
      </c>
      <c r="S1333" s="15">
        <f t="shared" si="287"/>
        <v>7.1150751509365948</v>
      </c>
      <c r="T1333" s="21">
        <f t="shared" si="277"/>
        <v>0.10963271450133116</v>
      </c>
      <c r="U1333" s="21">
        <f t="shared" si="278"/>
        <v>9.9079237728755709E-2</v>
      </c>
      <c r="V1333" s="21">
        <f t="shared" si="279"/>
        <v>1.0553476772575454E-2</v>
      </c>
      <c r="Y1333" s="36"/>
      <c r="Z1333" s="36"/>
    </row>
    <row r="1334" spans="1:26" x14ac:dyDescent="0.25">
      <c r="A1334" s="12">
        <v>1981.06</v>
      </c>
      <c r="B1334" s="13">
        <v>132.30000000000001</v>
      </c>
      <c r="C1334" s="14">
        <v>6.39</v>
      </c>
      <c r="D1334" s="13">
        <v>15.01</v>
      </c>
      <c r="E1334" s="13">
        <v>90.6</v>
      </c>
      <c r="F1334" s="14">
        <f t="shared" si="283"/>
        <v>1981.458333333233</v>
      </c>
      <c r="G1334" s="15">
        <v>13.47</v>
      </c>
      <c r="H1334" s="14">
        <f t="shared" si="280"/>
        <v>444.94271523178827</v>
      </c>
      <c r="I1334" s="14">
        <f t="shared" si="281"/>
        <v>21.49043046357616</v>
      </c>
      <c r="J1334" s="16">
        <f t="shared" si="284"/>
        <v>104912.35863057071</v>
      </c>
      <c r="K1334" s="14">
        <f t="shared" si="285"/>
        <v>50.480651214128045</v>
      </c>
      <c r="L1334" s="16">
        <f t="shared" si="282"/>
        <v>11902.755125055677</v>
      </c>
      <c r="M1334" s="35">
        <f t="shared" si="274"/>
        <v>8.7653407443049272</v>
      </c>
      <c r="N1334" s="17"/>
      <c r="O1334" s="18">
        <f t="shared" si="275"/>
        <v>10.88626009101193</v>
      </c>
      <c r="P1334" s="18"/>
      <c r="Q1334" s="37">
        <f t="shared" si="276"/>
        <v>6.2963789588328767E-2</v>
      </c>
      <c r="R1334" s="15">
        <f t="shared" si="286"/>
        <v>0.96838210101872668</v>
      </c>
      <c r="S1334" s="15">
        <f t="shared" si="287"/>
        <v>7.3775706063510276</v>
      </c>
      <c r="T1334" s="21">
        <f t="shared" si="277"/>
        <v>0.10972456257581187</v>
      </c>
      <c r="U1334" s="21">
        <f t="shared" si="278"/>
        <v>9.3964005375105408E-2</v>
      </c>
      <c r="V1334" s="21">
        <f t="shared" si="279"/>
        <v>1.576055720070646E-2</v>
      </c>
      <c r="Y1334" s="36"/>
      <c r="Z1334" s="36"/>
    </row>
    <row r="1335" spans="1:26" x14ac:dyDescent="0.25">
      <c r="A1335" s="12">
        <v>1981.07</v>
      </c>
      <c r="B1335" s="13">
        <v>129.1</v>
      </c>
      <c r="C1335" s="14">
        <v>6.4333299999999998</v>
      </c>
      <c r="D1335" s="13">
        <v>15.0967</v>
      </c>
      <c r="E1335" s="13">
        <v>91.6</v>
      </c>
      <c r="F1335" s="14">
        <f t="shared" si="283"/>
        <v>1981.5416666665662</v>
      </c>
      <c r="G1335" s="15">
        <v>14.28</v>
      </c>
      <c r="H1335" s="14">
        <f t="shared" si="280"/>
        <v>429.44072052401754</v>
      </c>
      <c r="I1335" s="14">
        <f t="shared" si="281"/>
        <v>21.399952521834063</v>
      </c>
      <c r="J1335" s="16">
        <f t="shared" si="284"/>
        <v>101677.65562754757</v>
      </c>
      <c r="K1335" s="14">
        <f t="shared" si="285"/>
        <v>50.21795294759827</v>
      </c>
      <c r="L1335" s="16">
        <f t="shared" si="282"/>
        <v>11889.985001645218</v>
      </c>
      <c r="M1335" s="35">
        <f t="shared" si="274"/>
        <v>8.4453194678755086</v>
      </c>
      <c r="N1335" s="17"/>
      <c r="O1335" s="18">
        <f t="shared" si="275"/>
        <v>10.498717805693907</v>
      </c>
      <c r="P1335" s="18"/>
      <c r="Q1335" s="37">
        <f t="shared" si="276"/>
        <v>6.0110156642069063E-2</v>
      </c>
      <c r="R1335" s="15">
        <f t="shared" si="286"/>
        <v>0.97785626317232477</v>
      </c>
      <c r="S1335" s="15">
        <f t="shared" si="287"/>
        <v>7.0663127027490633</v>
      </c>
      <c r="T1335" s="21">
        <f t="shared" si="277"/>
        <v>0.11390857539913224</v>
      </c>
      <c r="U1335" s="21">
        <f t="shared" si="278"/>
        <v>9.9357671032505923E-2</v>
      </c>
      <c r="V1335" s="21">
        <f t="shared" si="279"/>
        <v>1.4550904366626316E-2</v>
      </c>
      <c r="Y1335" s="36"/>
      <c r="Z1335" s="36"/>
    </row>
    <row r="1336" spans="1:26" x14ac:dyDescent="0.25">
      <c r="A1336" s="12">
        <v>1981.08</v>
      </c>
      <c r="B1336" s="13">
        <v>129.6</v>
      </c>
      <c r="C1336" s="14">
        <v>6.4766700000000004</v>
      </c>
      <c r="D1336" s="13">
        <v>15.183299999999999</v>
      </c>
      <c r="E1336" s="13">
        <v>92.3</v>
      </c>
      <c r="F1336" s="14">
        <f t="shared" si="283"/>
        <v>1981.6249999998995</v>
      </c>
      <c r="G1336" s="15">
        <v>14.94</v>
      </c>
      <c r="H1336" s="14">
        <f t="shared" si="280"/>
        <v>427.83445287107264</v>
      </c>
      <c r="I1336" s="14">
        <f t="shared" si="281"/>
        <v>21.380729674972919</v>
      </c>
      <c r="J1336" s="16">
        <f t="shared" si="284"/>
        <v>101719.19883083197</v>
      </c>
      <c r="K1336" s="14">
        <f t="shared" si="285"/>
        <v>50.122984940411705</v>
      </c>
      <c r="L1336" s="16">
        <f t="shared" si="282"/>
        <v>11916.922157470455</v>
      </c>
      <c r="M1336" s="35">
        <f t="shared" si="274"/>
        <v>8.3998063165664405</v>
      </c>
      <c r="N1336" s="17"/>
      <c r="O1336" s="18">
        <f t="shared" si="275"/>
        <v>10.45210580048016</v>
      </c>
      <c r="P1336" s="18"/>
      <c r="Q1336" s="37">
        <f t="shared" si="276"/>
        <v>5.4711363406107688E-2</v>
      </c>
      <c r="R1336" s="15">
        <f t="shared" si="286"/>
        <v>0.99312741007799621</v>
      </c>
      <c r="S1336" s="15">
        <f t="shared" si="287"/>
        <v>6.857434161070719</v>
      </c>
      <c r="T1336" s="21">
        <f t="shared" si="277"/>
        <v>0.11648523649205966</v>
      </c>
      <c r="U1336" s="21">
        <f t="shared" si="278"/>
        <v>0.10584521303159589</v>
      </c>
      <c r="V1336" s="21">
        <f t="shared" si="279"/>
        <v>1.0640023460463777E-2</v>
      </c>
      <c r="Y1336" s="36"/>
      <c r="Z1336" s="36"/>
    </row>
    <row r="1337" spans="1:26" x14ac:dyDescent="0.25">
      <c r="A1337" s="12">
        <v>1981.09</v>
      </c>
      <c r="B1337" s="13">
        <v>118.3</v>
      </c>
      <c r="C1337" s="14">
        <v>6.52</v>
      </c>
      <c r="D1337" s="13">
        <v>15.27</v>
      </c>
      <c r="E1337" s="13">
        <v>93.2</v>
      </c>
      <c r="F1337" s="14">
        <f t="shared" si="283"/>
        <v>1981.7083333332328</v>
      </c>
      <c r="G1337" s="15">
        <v>15.32</v>
      </c>
      <c r="H1337" s="14">
        <f t="shared" si="280"/>
        <v>386.75976394849789</v>
      </c>
      <c r="I1337" s="14">
        <f t="shared" si="281"/>
        <v>21.315922746781119</v>
      </c>
      <c r="J1337" s="16">
        <f t="shared" si="284"/>
        <v>92375.870181336737</v>
      </c>
      <c r="K1337" s="14">
        <f t="shared" si="285"/>
        <v>49.922414163090131</v>
      </c>
      <c r="L1337" s="16">
        <f t="shared" si="282"/>
        <v>11923.749261783702</v>
      </c>
      <c r="M1337" s="35">
        <f t="shared" si="274"/>
        <v>7.5811630519231574</v>
      </c>
      <c r="N1337" s="17"/>
      <c r="O1337" s="18">
        <f t="shared" si="275"/>
        <v>9.4463927318347025</v>
      </c>
      <c r="P1337" s="18"/>
      <c r="Q1337" s="37">
        <f t="shared" si="276"/>
        <v>6.4820290137253073E-2</v>
      </c>
      <c r="R1337" s="15">
        <f t="shared" si="286"/>
        <v>1.0214663553165861</v>
      </c>
      <c r="S1337" s="15">
        <f t="shared" si="287"/>
        <v>6.7445410723131651</v>
      </c>
      <c r="T1337" s="21">
        <f t="shared" si="277"/>
        <v>0.12645967903323441</v>
      </c>
      <c r="U1337" s="21">
        <f t="shared" si="278"/>
        <v>0.10981760545027131</v>
      </c>
      <c r="V1337" s="21">
        <f t="shared" si="279"/>
        <v>1.6642073582963102E-2</v>
      </c>
      <c r="Y1337" s="36"/>
      <c r="Z1337" s="36"/>
    </row>
    <row r="1338" spans="1:26" x14ac:dyDescent="0.25">
      <c r="A1338" s="12">
        <v>1981.1</v>
      </c>
      <c r="B1338" s="13">
        <v>119.8</v>
      </c>
      <c r="C1338" s="14">
        <v>6.5566700000000004</v>
      </c>
      <c r="D1338" s="13">
        <v>15.3</v>
      </c>
      <c r="E1338" s="13">
        <v>93.4</v>
      </c>
      <c r="F1338" s="14">
        <f t="shared" si="283"/>
        <v>1981.791666666566</v>
      </c>
      <c r="G1338" s="15">
        <v>15.15</v>
      </c>
      <c r="H1338" s="14">
        <f t="shared" si="280"/>
        <v>390.82505353319061</v>
      </c>
      <c r="I1338" s="14">
        <f t="shared" si="281"/>
        <v>21.389907376873666</v>
      </c>
      <c r="J1338" s="16">
        <f t="shared" si="284"/>
        <v>93772.587184668693</v>
      </c>
      <c r="K1338" s="14">
        <f t="shared" si="285"/>
        <v>49.913383297644543</v>
      </c>
      <c r="L1338" s="16">
        <f t="shared" si="282"/>
        <v>11975.96480739091</v>
      </c>
      <c r="M1338" s="35">
        <f t="shared" si="274"/>
        <v>7.6491417133192137</v>
      </c>
      <c r="N1338" s="17"/>
      <c r="O1338" s="18">
        <f t="shared" si="275"/>
        <v>9.543753400017172</v>
      </c>
      <c r="P1338" s="18"/>
      <c r="Q1338" s="37">
        <f t="shared" si="276"/>
        <v>6.5314973550943983E-2</v>
      </c>
      <c r="R1338" s="15">
        <f t="shared" si="286"/>
        <v>1.108970876178851</v>
      </c>
      <c r="S1338" s="15">
        <f t="shared" si="287"/>
        <v>6.8745694923707426</v>
      </c>
      <c r="T1338" s="21">
        <f t="shared" si="277"/>
        <v>0.12481013401317043</v>
      </c>
      <c r="U1338" s="21">
        <f t="shared" si="278"/>
        <v>0.10916093562324169</v>
      </c>
      <c r="V1338" s="21">
        <f t="shared" si="279"/>
        <v>1.5649198389928731E-2</v>
      </c>
      <c r="Y1338" s="36"/>
      <c r="Z1338" s="36"/>
    </row>
    <row r="1339" spans="1:26" x14ac:dyDescent="0.25">
      <c r="A1339" s="12">
        <v>1981.11</v>
      </c>
      <c r="B1339" s="13">
        <v>122.9</v>
      </c>
      <c r="C1339" s="14">
        <v>6.5933299999999999</v>
      </c>
      <c r="D1339" s="13">
        <v>15.33</v>
      </c>
      <c r="E1339" s="13">
        <v>93.7</v>
      </c>
      <c r="F1339" s="14">
        <f t="shared" si="283"/>
        <v>1981.8749999998993</v>
      </c>
      <c r="G1339" s="15">
        <v>13.39</v>
      </c>
      <c r="H1339" s="14">
        <f t="shared" si="280"/>
        <v>399.65453575240133</v>
      </c>
      <c r="I1339" s="14">
        <f t="shared" si="281"/>
        <v>21.440636616862331</v>
      </c>
      <c r="J1339" s="16">
        <f t="shared" si="284"/>
        <v>96319.784997946379</v>
      </c>
      <c r="K1339" s="14">
        <f t="shared" si="285"/>
        <v>49.851131270010676</v>
      </c>
      <c r="L1339" s="16">
        <f t="shared" si="282"/>
        <v>12014.502066871586</v>
      </c>
      <c r="M1339" s="35">
        <f t="shared" si="274"/>
        <v>7.8107525657161103</v>
      </c>
      <c r="N1339" s="17"/>
      <c r="O1339" s="18">
        <f t="shared" si="275"/>
        <v>9.7571778791498858</v>
      </c>
      <c r="P1339" s="18"/>
      <c r="Q1339" s="37">
        <f t="shared" si="276"/>
        <v>8.0558333298078461E-2</v>
      </c>
      <c r="R1339" s="15">
        <f t="shared" si="286"/>
        <v>0.99332349567742073</v>
      </c>
      <c r="S1339" s="15">
        <f t="shared" si="287"/>
        <v>7.5992885037230895</v>
      </c>
      <c r="T1339" s="21">
        <f t="shared" si="277"/>
        <v>0.12149055866632885</v>
      </c>
      <c r="U1339" s="21">
        <f t="shared" si="278"/>
        <v>9.9305884179993642E-2</v>
      </c>
      <c r="V1339" s="21">
        <f t="shared" si="279"/>
        <v>2.218467448633521E-2</v>
      </c>
      <c r="Y1339" s="36"/>
      <c r="Z1339" s="36"/>
    </row>
    <row r="1340" spans="1:26" x14ac:dyDescent="0.25">
      <c r="A1340" s="12">
        <v>1981.12</v>
      </c>
      <c r="B1340" s="13">
        <v>123.8</v>
      </c>
      <c r="C1340" s="14">
        <v>6.63</v>
      </c>
      <c r="D1340" s="13">
        <v>15.36</v>
      </c>
      <c r="E1340" s="13">
        <v>94</v>
      </c>
      <c r="F1340" s="14">
        <f t="shared" si="283"/>
        <v>1981.9583333332325</v>
      </c>
      <c r="G1340" s="15">
        <v>13.72</v>
      </c>
      <c r="H1340" s="14">
        <f t="shared" si="280"/>
        <v>401.2963829787235</v>
      </c>
      <c r="I1340" s="14">
        <f t="shared" si="281"/>
        <v>21.49107446808511</v>
      </c>
      <c r="J1340" s="16">
        <f t="shared" si="284"/>
        <v>97147.108719490236</v>
      </c>
      <c r="K1340" s="14">
        <f t="shared" si="285"/>
        <v>49.789276595744688</v>
      </c>
      <c r="L1340" s="16">
        <f t="shared" si="282"/>
        <v>12053.146929978755</v>
      </c>
      <c r="M1340" s="35">
        <f t="shared" si="274"/>
        <v>7.8325621371418972</v>
      </c>
      <c r="N1340" s="17"/>
      <c r="O1340" s="18">
        <f t="shared" si="275"/>
        <v>9.7958999615754703</v>
      </c>
      <c r="P1340" s="18"/>
      <c r="Q1340" s="37">
        <f t="shared" si="276"/>
        <v>7.6719176754106083E-2</v>
      </c>
      <c r="R1340" s="15">
        <f t="shared" si="286"/>
        <v>0.96595805643577104</v>
      </c>
      <c r="S1340" s="15">
        <f t="shared" si="287"/>
        <v>7.5244606983459041</v>
      </c>
      <c r="T1340" s="21">
        <f t="shared" si="277"/>
        <v>0.1214932661158048</v>
      </c>
      <c r="U1340" s="21">
        <f t="shared" si="278"/>
        <v>0.103532845627609</v>
      </c>
      <c r="V1340" s="21">
        <f t="shared" si="279"/>
        <v>1.7960420488195794E-2</v>
      </c>
      <c r="Y1340" s="36"/>
      <c r="Z1340" s="36"/>
    </row>
    <row r="1341" spans="1:26" x14ac:dyDescent="0.25">
      <c r="A1341" s="12">
        <v>1982.01</v>
      </c>
      <c r="B1341" s="13">
        <v>117.3</v>
      </c>
      <c r="C1341" s="14">
        <v>6.66</v>
      </c>
      <c r="D1341" s="13">
        <v>15.1767</v>
      </c>
      <c r="E1341" s="13">
        <v>94.3</v>
      </c>
      <c r="F1341" s="14">
        <f t="shared" si="283"/>
        <v>1982.0416666665658</v>
      </c>
      <c r="G1341" s="15">
        <v>14.59</v>
      </c>
      <c r="H1341" s="14">
        <f t="shared" si="280"/>
        <v>379.01707317073175</v>
      </c>
      <c r="I1341" s="14">
        <f t="shared" si="281"/>
        <v>21.519639448568402</v>
      </c>
      <c r="J1341" s="16">
        <f t="shared" si="284"/>
        <v>92187.790900790875</v>
      </c>
      <c r="K1341" s="14">
        <f t="shared" si="285"/>
        <v>49.038605408271479</v>
      </c>
      <c r="L1341" s="16">
        <f t="shared" si="282"/>
        <v>11927.591186394142</v>
      </c>
      <c r="M1341" s="35">
        <f t="shared" si="274"/>
        <v>7.3886599733759946</v>
      </c>
      <c r="N1341" s="17"/>
      <c r="O1341" s="18">
        <f t="shared" si="275"/>
        <v>9.2538268070569849</v>
      </c>
      <c r="P1341" s="18"/>
      <c r="Q1341" s="37">
        <f t="shared" si="276"/>
        <v>7.6035749513202217E-2</v>
      </c>
      <c r="R1341" s="15">
        <f t="shared" si="286"/>
        <v>1.0205727472457031</v>
      </c>
      <c r="S1341" s="15">
        <f t="shared" si="287"/>
        <v>7.2451904835497993</v>
      </c>
      <c r="T1341" s="21">
        <f t="shared" si="277"/>
        <v>0.13525435079719372</v>
      </c>
      <c r="U1341" s="21">
        <f t="shared" si="278"/>
        <v>0.10867673297263303</v>
      </c>
      <c r="V1341" s="21">
        <f t="shared" si="279"/>
        <v>2.6577617824560695E-2</v>
      </c>
      <c r="Y1341" s="36"/>
      <c r="Z1341" s="36"/>
    </row>
    <row r="1342" spans="1:26" x14ac:dyDescent="0.25">
      <c r="A1342" s="12">
        <v>1982.02</v>
      </c>
      <c r="B1342" s="13">
        <v>114.5</v>
      </c>
      <c r="C1342" s="14">
        <v>6.69</v>
      </c>
      <c r="D1342" s="13">
        <v>14.9933</v>
      </c>
      <c r="E1342" s="13">
        <v>94.6</v>
      </c>
      <c r="F1342" s="14">
        <f t="shared" si="283"/>
        <v>1982.124999999899</v>
      </c>
      <c r="G1342" s="15">
        <v>14.43</v>
      </c>
      <c r="H1342" s="14">
        <f t="shared" si="280"/>
        <v>368.79651162790708</v>
      </c>
      <c r="I1342" s="14">
        <f t="shared" si="281"/>
        <v>21.548023255813959</v>
      </c>
      <c r="J1342" s="16">
        <f t="shared" si="284"/>
        <v>90138.61601257672</v>
      </c>
      <c r="K1342" s="14">
        <f t="shared" si="285"/>
        <v>48.292373255813963</v>
      </c>
      <c r="L1342" s="16">
        <f t="shared" si="282"/>
        <v>11803.277829356912</v>
      </c>
      <c r="M1342" s="35">
        <f t="shared" si="274"/>
        <v>7.181823450546732</v>
      </c>
      <c r="N1342" s="17"/>
      <c r="O1342" s="18">
        <f t="shared" si="275"/>
        <v>9.0088238106911849</v>
      </c>
      <c r="P1342" s="18"/>
      <c r="Q1342" s="37">
        <f t="shared" si="276"/>
        <v>8.135128973041264E-2</v>
      </c>
      <c r="R1342" s="15">
        <f t="shared" si="286"/>
        <v>1.0426643818639756</v>
      </c>
      <c r="S1342" s="15">
        <f t="shared" si="287"/>
        <v>7.3707949795098271</v>
      </c>
      <c r="T1342" s="21">
        <f t="shared" si="277"/>
        <v>0.13671369118165044</v>
      </c>
      <c r="U1342" s="21">
        <f t="shared" si="278"/>
        <v>0.1045971709609399</v>
      </c>
      <c r="V1342" s="21">
        <f t="shared" si="279"/>
        <v>3.2116520220710543E-2</v>
      </c>
      <c r="Y1342" s="36"/>
      <c r="Z1342" s="36"/>
    </row>
    <row r="1343" spans="1:26" x14ac:dyDescent="0.25">
      <c r="A1343" s="12">
        <v>1982.03</v>
      </c>
      <c r="B1343" s="13">
        <v>110.8</v>
      </c>
      <c r="C1343" s="14">
        <v>6.72</v>
      </c>
      <c r="D1343" s="13">
        <v>14.81</v>
      </c>
      <c r="E1343" s="13">
        <v>94.5</v>
      </c>
      <c r="F1343" s="14">
        <f t="shared" si="283"/>
        <v>1982.2083333332323</v>
      </c>
      <c r="G1343" s="15">
        <v>13.86</v>
      </c>
      <c r="H1343" s="14">
        <f t="shared" si="280"/>
        <v>357.2567195767196</v>
      </c>
      <c r="I1343" s="14">
        <f t="shared" si="281"/>
        <v>21.667555555555559</v>
      </c>
      <c r="J1343" s="16">
        <f t="shared" si="284"/>
        <v>87759.461381075962</v>
      </c>
      <c r="K1343" s="14">
        <f t="shared" si="285"/>
        <v>47.752455026455038</v>
      </c>
      <c r="L1343" s="16">
        <f t="shared" si="282"/>
        <v>11730.303457163674</v>
      </c>
      <c r="M1343" s="35">
        <f t="shared" si="274"/>
        <v>6.9506737935360317</v>
      </c>
      <c r="N1343" s="17"/>
      <c r="O1343" s="18">
        <f t="shared" si="275"/>
        <v>8.7341959211512723</v>
      </c>
      <c r="P1343" s="18"/>
      <c r="Q1343" s="37">
        <f t="shared" si="276"/>
        <v>9.1304256301417142E-2</v>
      </c>
      <c r="R1343" s="15">
        <f t="shared" si="286"/>
        <v>1.0110126744031835</v>
      </c>
      <c r="S1343" s="15">
        <f t="shared" si="287"/>
        <v>7.6933979471261855</v>
      </c>
      <c r="T1343" s="21">
        <f t="shared" si="277"/>
        <v>0.13802666879496672</v>
      </c>
      <c r="U1343" s="21">
        <f t="shared" si="278"/>
        <v>9.8458769841764049E-2</v>
      </c>
      <c r="V1343" s="21">
        <f t="shared" si="279"/>
        <v>3.9567898953202674E-2</v>
      </c>
      <c r="Y1343" s="36"/>
      <c r="Z1343" s="36"/>
    </row>
    <row r="1344" spans="1:26" x14ac:dyDescent="0.25">
      <c r="A1344" s="12">
        <v>1982.04</v>
      </c>
      <c r="B1344" s="13">
        <v>116.3</v>
      </c>
      <c r="C1344" s="14">
        <v>6.75</v>
      </c>
      <c r="D1344" s="13">
        <v>14.5967</v>
      </c>
      <c r="E1344" s="13">
        <v>94.9</v>
      </c>
      <c r="F1344" s="14">
        <f t="shared" si="283"/>
        <v>1982.2916666665656</v>
      </c>
      <c r="G1344" s="15">
        <v>13.87</v>
      </c>
      <c r="H1344" s="14">
        <f t="shared" si="280"/>
        <v>373.41001053740786</v>
      </c>
      <c r="I1344" s="14">
        <f t="shared" si="281"/>
        <v>21.67255005268704</v>
      </c>
      <c r="J1344" s="16">
        <f t="shared" si="284"/>
        <v>92171.139700401531</v>
      </c>
      <c r="K1344" s="14">
        <f t="shared" si="285"/>
        <v>46.866327608008433</v>
      </c>
      <c r="L1344" s="16">
        <f t="shared" si="282"/>
        <v>11568.310188003876</v>
      </c>
      <c r="M1344" s="35">
        <f t="shared" si="274"/>
        <v>7.2590726254261462</v>
      </c>
      <c r="N1344" s="17"/>
      <c r="O1344" s="18">
        <f t="shared" si="275"/>
        <v>9.1357622995118177</v>
      </c>
      <c r="P1344" s="18"/>
      <c r="Q1344" s="37">
        <f t="shared" si="276"/>
        <v>8.5288689814834423E-2</v>
      </c>
      <c r="R1344" s="15">
        <f t="shared" si="286"/>
        <v>1.0251220228422484</v>
      </c>
      <c r="S1344" s="15">
        <f t="shared" si="287"/>
        <v>7.7453383328920404</v>
      </c>
      <c r="T1344" s="21">
        <f t="shared" si="277"/>
        <v>0.13259506168701951</v>
      </c>
      <c r="U1344" s="21">
        <f t="shared" si="278"/>
        <v>9.8706801499587105E-2</v>
      </c>
      <c r="V1344" s="21">
        <f t="shared" si="279"/>
        <v>3.3888260187432406E-2</v>
      </c>
      <c r="Y1344" s="36"/>
      <c r="Z1344" s="36"/>
    </row>
    <row r="1345" spans="1:26" x14ac:dyDescent="0.25">
      <c r="A1345" s="12">
        <v>1982.05</v>
      </c>
      <c r="B1345" s="13">
        <v>116.4</v>
      </c>
      <c r="C1345" s="14">
        <v>6.78</v>
      </c>
      <c r="D1345" s="13">
        <v>14.3833</v>
      </c>
      <c r="E1345" s="13">
        <v>95.8</v>
      </c>
      <c r="F1345" s="14">
        <f t="shared" si="283"/>
        <v>1982.3749999998988</v>
      </c>
      <c r="G1345" s="15">
        <v>13.62</v>
      </c>
      <c r="H1345" s="14">
        <f t="shared" si="280"/>
        <v>370.22004175365356</v>
      </c>
      <c r="I1345" s="14">
        <f t="shared" si="281"/>
        <v>21.564363256784976</v>
      </c>
      <c r="J1345" s="16">
        <f t="shared" si="284"/>
        <v>91827.311933085875</v>
      </c>
      <c r="K1345" s="14">
        <f t="shared" si="285"/>
        <v>45.747301774530285</v>
      </c>
      <c r="L1345" s="16">
        <f t="shared" si="282"/>
        <v>11346.905289752181</v>
      </c>
      <c r="M1345" s="35">
        <f t="shared" ref="M1345:M1408" si="288">H1345/AVERAGE(K1225:K1344)</f>
        <v>7.1926124844646209</v>
      </c>
      <c r="N1345" s="17"/>
      <c r="O1345" s="18">
        <f t="shared" ref="O1345:O1408" si="289">J1345/AVERAGE(L1225:L1344)</f>
        <v>9.0662935630478767</v>
      </c>
      <c r="P1345" s="18"/>
      <c r="Q1345" s="37">
        <f t="shared" ref="Q1345:Q1408" si="290">1/M1345-(G1345/100-(((E1345/E1225)^(1/10))-1))</f>
        <v>8.982571898673003E-2</v>
      </c>
      <c r="R1345" s="15">
        <f t="shared" si="286"/>
        <v>0.97541064127436528</v>
      </c>
      <c r="S1345" s="15">
        <f t="shared" si="287"/>
        <v>7.8653247782274436</v>
      </c>
      <c r="T1345" s="21">
        <f t="shared" si="277"/>
        <v>0.13517772888684632</v>
      </c>
      <c r="U1345" s="21">
        <f t="shared" si="278"/>
        <v>9.8230402434277275E-2</v>
      </c>
      <c r="V1345" s="21">
        <f t="shared" si="279"/>
        <v>3.694732645256904E-2</v>
      </c>
      <c r="Y1345" s="36"/>
      <c r="Z1345" s="36"/>
    </row>
    <row r="1346" spans="1:26" x14ac:dyDescent="0.25">
      <c r="A1346" s="12">
        <v>1982.06</v>
      </c>
      <c r="B1346" s="13">
        <v>109.7</v>
      </c>
      <c r="C1346" s="14">
        <v>6.81</v>
      </c>
      <c r="D1346" s="13">
        <v>14.17</v>
      </c>
      <c r="E1346" s="13">
        <v>97</v>
      </c>
      <c r="F1346" s="14">
        <f t="shared" si="283"/>
        <v>1982.4583333332321</v>
      </c>
      <c r="G1346" s="15">
        <v>14.3</v>
      </c>
      <c r="H1346" s="14">
        <f t="shared" si="280"/>
        <v>344.5937113402062</v>
      </c>
      <c r="I1346" s="14">
        <f t="shared" si="281"/>
        <v>21.391824742268042</v>
      </c>
      <c r="J1346" s="16">
        <f t="shared" si="284"/>
        <v>85913.259092368302</v>
      </c>
      <c r="K1346" s="14">
        <f t="shared" si="285"/>
        <v>44.511329896907228</v>
      </c>
      <c r="L1346" s="16">
        <f t="shared" si="282"/>
        <v>11097.455618403455</v>
      </c>
      <c r="M1346" s="35">
        <f t="shared" si="288"/>
        <v>6.6921339881975843</v>
      </c>
      <c r="N1346" s="17"/>
      <c r="O1346" s="18">
        <f t="shared" si="289"/>
        <v>8.4514967536399084</v>
      </c>
      <c r="P1346" s="18"/>
      <c r="Q1346" s="37">
        <f t="shared" si="290"/>
        <v>9.4516031526627686E-2</v>
      </c>
      <c r="R1346" s="15">
        <f t="shared" si="286"/>
        <v>1.0306651376519482</v>
      </c>
      <c r="S1346" s="15">
        <f t="shared" si="287"/>
        <v>7.5770111168659611</v>
      </c>
      <c r="T1346" s="21">
        <f t="shared" ref="T1346:T1409" si="291">(($J1466/$J1346)^(1/10)-1)</f>
        <v>0.14082431267500195</v>
      </c>
      <c r="U1346" s="21">
        <f t="shared" ref="U1346:U1409" si="292">(($S1466/$S1346)^(1/10)-1)</f>
        <v>0.10362332159161558</v>
      </c>
      <c r="V1346" s="21">
        <f t="shared" ref="V1346:V1409" si="293">T1346-U1346</f>
        <v>3.720099108338637E-2</v>
      </c>
      <c r="Y1346" s="36"/>
      <c r="Z1346" s="36"/>
    </row>
    <row r="1347" spans="1:26" x14ac:dyDescent="0.25">
      <c r="A1347" s="12">
        <v>1982.07</v>
      </c>
      <c r="B1347" s="13">
        <v>109.4</v>
      </c>
      <c r="C1347" s="14">
        <v>6.8233300000000003</v>
      </c>
      <c r="D1347" s="13">
        <v>13.966699999999999</v>
      </c>
      <c r="E1347" s="13">
        <v>97.5</v>
      </c>
      <c r="F1347" s="14">
        <f t="shared" si="283"/>
        <v>1982.5416666665653</v>
      </c>
      <c r="G1347" s="15">
        <v>13.95</v>
      </c>
      <c r="H1347" s="14">
        <f t="shared" si="280"/>
        <v>341.88902564102574</v>
      </c>
      <c r="I1347" s="14">
        <f t="shared" si="281"/>
        <v>21.32378103589744</v>
      </c>
      <c r="J1347" s="16">
        <f t="shared" si="284"/>
        <v>85681.966219436959</v>
      </c>
      <c r="K1347" s="14">
        <f t="shared" si="285"/>
        <v>43.647728102564109</v>
      </c>
      <c r="L1347" s="16">
        <f t="shared" si="282"/>
        <v>10938.704914049451</v>
      </c>
      <c r="M1347" s="35">
        <f t="shared" si="288"/>
        <v>6.6386531002087565</v>
      </c>
      <c r="N1347" s="17"/>
      <c r="O1347" s="18">
        <f t="shared" si="289"/>
        <v>8.4002969540387138</v>
      </c>
      <c r="P1347" s="18"/>
      <c r="Q1347" s="37">
        <f t="shared" si="290"/>
        <v>9.9258643505639704E-2</v>
      </c>
      <c r="R1347" s="15">
        <f t="shared" si="286"/>
        <v>1.0609778281904543</v>
      </c>
      <c r="S1347" s="15">
        <f t="shared" si="287"/>
        <v>7.7693131995716387</v>
      </c>
      <c r="T1347" s="21">
        <f t="shared" si="291"/>
        <v>0.14305152120152997</v>
      </c>
      <c r="U1347" s="21">
        <f t="shared" si="292"/>
        <v>0.10454976257346549</v>
      </c>
      <c r="V1347" s="21">
        <f t="shared" si="293"/>
        <v>3.8501758628064486E-2</v>
      </c>
      <c r="Y1347" s="36"/>
      <c r="Z1347" s="36"/>
    </row>
    <row r="1348" spans="1:26" x14ac:dyDescent="0.25">
      <c r="A1348" s="12">
        <v>1982.08</v>
      </c>
      <c r="B1348" s="13">
        <v>109.7</v>
      </c>
      <c r="C1348" s="14">
        <v>6.8366699999999998</v>
      </c>
      <c r="D1348" s="13">
        <v>13.763299999999999</v>
      </c>
      <c r="E1348" s="13">
        <v>97.7</v>
      </c>
      <c r="F1348" s="14">
        <f t="shared" si="283"/>
        <v>1982.6249999998986</v>
      </c>
      <c r="G1348" s="15">
        <v>13.06</v>
      </c>
      <c r="H1348" s="14">
        <f t="shared" si="280"/>
        <v>342.124769703173</v>
      </c>
      <c r="I1348" s="14">
        <f t="shared" si="281"/>
        <v>21.321733357215969</v>
      </c>
      <c r="J1348" s="16">
        <f t="shared" si="284"/>
        <v>86186.339485636679</v>
      </c>
      <c r="K1348" s="14">
        <f t="shared" si="285"/>
        <v>42.92402773797339</v>
      </c>
      <c r="L1348" s="16">
        <f t="shared" si="282"/>
        <v>10813.203703214796</v>
      </c>
      <c r="M1348" s="35">
        <f t="shared" si="288"/>
        <v>6.6434227521660851</v>
      </c>
      <c r="N1348" s="17"/>
      <c r="O1348" s="18">
        <f t="shared" si="289"/>
        <v>8.422750758567588</v>
      </c>
      <c r="P1348" s="18"/>
      <c r="Q1348" s="37">
        <f t="shared" si="290"/>
        <v>0.10801408722100178</v>
      </c>
      <c r="R1348" s="15">
        <f t="shared" si="286"/>
        <v>1.0519607466985679</v>
      </c>
      <c r="S1348" s="15">
        <f t="shared" si="287"/>
        <v>8.2261947992708517</v>
      </c>
      <c r="T1348" s="21">
        <f t="shared" si="291"/>
        <v>0.14312759854629231</v>
      </c>
      <c r="U1348" s="21">
        <f t="shared" si="292"/>
        <v>0.1005365972969634</v>
      </c>
      <c r="V1348" s="21">
        <f t="shared" si="293"/>
        <v>4.2591001249328908E-2</v>
      </c>
      <c r="Y1348" s="36"/>
      <c r="Z1348" s="36"/>
    </row>
    <row r="1349" spans="1:26" x14ac:dyDescent="0.25">
      <c r="A1349" s="12">
        <v>1982.09</v>
      </c>
      <c r="B1349" s="13">
        <v>122.4</v>
      </c>
      <c r="C1349" s="14">
        <v>6.85</v>
      </c>
      <c r="D1349" s="13">
        <v>13.56</v>
      </c>
      <c r="E1349" s="13">
        <v>97.9</v>
      </c>
      <c r="F1349" s="14">
        <f t="shared" si="283"/>
        <v>1982.7083333332318</v>
      </c>
      <c r="G1349" s="15">
        <v>12.34</v>
      </c>
      <c r="H1349" s="14">
        <f t="shared" si="280"/>
        <v>380.9528089887641</v>
      </c>
      <c r="I1349" s="14">
        <f t="shared" si="281"/>
        <v>21.319662921348314</v>
      </c>
      <c r="J1349" s="16">
        <f t="shared" si="284"/>
        <v>96415.264313229156</v>
      </c>
      <c r="K1349" s="14">
        <f t="shared" si="285"/>
        <v>42.203595505617983</v>
      </c>
      <c r="L1349" s="16">
        <f t="shared" si="282"/>
        <v>10681.298889602838</v>
      </c>
      <c r="M1349" s="35">
        <f t="shared" si="288"/>
        <v>7.3988382003233024</v>
      </c>
      <c r="N1349" s="17"/>
      <c r="O1349" s="18">
        <f t="shared" si="289"/>
        <v>9.3938442850122179</v>
      </c>
      <c r="P1349" s="18"/>
      <c r="Q1349" s="37">
        <f t="shared" si="290"/>
        <v>9.9809376875610437E-2</v>
      </c>
      <c r="R1349" s="15">
        <f t="shared" si="286"/>
        <v>1.0967112869231939</v>
      </c>
      <c r="S1349" s="15">
        <f t="shared" si="287"/>
        <v>8.635955506626841</v>
      </c>
      <c r="T1349" s="21">
        <f t="shared" si="291"/>
        <v>0.13048571601745818</v>
      </c>
      <c r="U1349" s="21">
        <f t="shared" si="292"/>
        <v>9.6837708603978667E-2</v>
      </c>
      <c r="V1349" s="21">
        <f t="shared" si="293"/>
        <v>3.3648007413479508E-2</v>
      </c>
      <c r="Y1349" s="36"/>
      <c r="Z1349" s="36"/>
    </row>
    <row r="1350" spans="1:26" x14ac:dyDescent="0.25">
      <c r="A1350" s="12">
        <v>1982.1</v>
      </c>
      <c r="B1350" s="13">
        <v>132.69999999999999</v>
      </c>
      <c r="C1350" s="14">
        <v>6.8566700000000003</v>
      </c>
      <c r="D1350" s="13">
        <v>13.253299999999999</v>
      </c>
      <c r="E1350" s="13">
        <v>98.2</v>
      </c>
      <c r="F1350" s="14">
        <f t="shared" si="283"/>
        <v>1982.7916666665651</v>
      </c>
      <c r="G1350" s="15">
        <v>10.91</v>
      </c>
      <c r="H1350" s="14">
        <f t="shared" si="280"/>
        <v>411.74837067209779</v>
      </c>
      <c r="I1350" s="14">
        <f t="shared" si="281"/>
        <v>21.275227586558046</v>
      </c>
      <c r="J1350" s="16">
        <f t="shared" si="284"/>
        <v>104658.0182787361</v>
      </c>
      <c r="K1350" s="14">
        <f t="shared" si="285"/>
        <v>41.123019450101836</v>
      </c>
      <c r="L1350" s="16">
        <f t="shared" si="282"/>
        <v>10452.630848934235</v>
      </c>
      <c r="M1350" s="35">
        <f t="shared" si="288"/>
        <v>7.9998409945345834</v>
      </c>
      <c r="N1350" s="17"/>
      <c r="O1350" s="18">
        <f t="shared" si="289"/>
        <v>10.167766914461478</v>
      </c>
      <c r="P1350" s="18"/>
      <c r="Q1350" s="37">
        <f t="shared" si="290"/>
        <v>0.10377276401638622</v>
      </c>
      <c r="R1350" s="15">
        <f t="shared" si="286"/>
        <v>1.0311735941154534</v>
      </c>
      <c r="S1350" s="15">
        <f t="shared" si="287"/>
        <v>9.4422156110560067</v>
      </c>
      <c r="T1350" s="21">
        <f t="shared" si="291"/>
        <v>0.11952157206408986</v>
      </c>
      <c r="U1350" s="21">
        <f t="shared" si="292"/>
        <v>8.5943969161108136E-2</v>
      </c>
      <c r="V1350" s="21">
        <f t="shared" si="293"/>
        <v>3.3577602902981729E-2</v>
      </c>
      <c r="Y1350" s="36"/>
      <c r="Z1350" s="36"/>
    </row>
    <row r="1351" spans="1:26" x14ac:dyDescent="0.25">
      <c r="A1351" s="12">
        <v>1982.11</v>
      </c>
      <c r="B1351" s="13">
        <v>138.1</v>
      </c>
      <c r="C1351" s="14">
        <v>6.8633300000000004</v>
      </c>
      <c r="D1351" s="13">
        <v>12.9467</v>
      </c>
      <c r="E1351" s="13">
        <v>98</v>
      </c>
      <c r="F1351" s="14">
        <f t="shared" si="283"/>
        <v>1982.8749999998984</v>
      </c>
      <c r="G1351" s="15">
        <v>10.55</v>
      </c>
      <c r="H1351" s="14">
        <f t="shared" si="280"/>
        <v>429.3782653061225</v>
      </c>
      <c r="I1351" s="14">
        <f t="shared" si="281"/>
        <v>21.339353581632658</v>
      </c>
      <c r="J1351" s="16">
        <f t="shared" si="284"/>
        <v>109591.17936522998</v>
      </c>
      <c r="K1351" s="14">
        <f t="shared" si="285"/>
        <v>40.253668265306132</v>
      </c>
      <c r="L1351" s="16">
        <f t="shared" si="282"/>
        <v>10274.03419180176</v>
      </c>
      <c r="M1351" s="35">
        <f t="shared" si="288"/>
        <v>8.3474769381554221</v>
      </c>
      <c r="N1351" s="17"/>
      <c r="O1351" s="18">
        <f t="shared" si="289"/>
        <v>10.619399669022316</v>
      </c>
      <c r="P1351" s="18"/>
      <c r="Q1351" s="37">
        <f t="shared" si="290"/>
        <v>0.10168839765063213</v>
      </c>
      <c r="R1351" s="15">
        <f t="shared" si="286"/>
        <v>1.0094053062237236</v>
      </c>
      <c r="S1351" s="15">
        <f t="shared" si="287"/>
        <v>9.7564339456331464</v>
      </c>
      <c r="T1351" s="21">
        <f t="shared" si="291"/>
        <v>0.1172542550530038</v>
      </c>
      <c r="U1351" s="21">
        <f t="shared" si="292"/>
        <v>8.0651341202742088E-2</v>
      </c>
      <c r="V1351" s="21">
        <f t="shared" si="293"/>
        <v>3.6602913850261709E-2</v>
      </c>
      <c r="Y1351" s="36"/>
      <c r="Z1351" s="36"/>
    </row>
    <row r="1352" spans="1:26" x14ac:dyDescent="0.25">
      <c r="A1352" s="12">
        <v>1982.12</v>
      </c>
      <c r="B1352" s="13">
        <v>139.4</v>
      </c>
      <c r="C1352" s="14">
        <v>6.87</v>
      </c>
      <c r="D1352" s="13">
        <v>12.64</v>
      </c>
      <c r="E1352" s="13">
        <v>97.6</v>
      </c>
      <c r="F1352" s="14">
        <f t="shared" si="283"/>
        <v>1982.9583333332316</v>
      </c>
      <c r="G1352" s="15">
        <v>10.54</v>
      </c>
      <c r="H1352" s="14">
        <f t="shared" si="280"/>
        <v>435.19651639344272</v>
      </c>
      <c r="I1352" s="14">
        <f t="shared" si="281"/>
        <v>21.447633196721316</v>
      </c>
      <c r="J1352" s="16">
        <f t="shared" si="284"/>
        <v>111532.36196318941</v>
      </c>
      <c r="K1352" s="14">
        <f t="shared" si="285"/>
        <v>39.461147540983617</v>
      </c>
      <c r="L1352" s="16">
        <f t="shared" si="282"/>
        <v>10113.120912587619</v>
      </c>
      <c r="M1352" s="35">
        <f t="shared" si="288"/>
        <v>8.4677384014004708</v>
      </c>
      <c r="N1352" s="17"/>
      <c r="O1352" s="18">
        <f t="shared" si="289"/>
        <v>10.782007239538867</v>
      </c>
      <c r="P1352" s="18"/>
      <c r="Q1352" s="37">
        <f t="shared" si="290"/>
        <v>9.9386333731798282E-2</v>
      </c>
      <c r="R1352" s="15">
        <f t="shared" si="286"/>
        <v>1.0137086656838108</v>
      </c>
      <c r="S1352" s="15">
        <f t="shared" si="287"/>
        <v>9.8885576543570597</v>
      </c>
      <c r="T1352" s="21">
        <f t="shared" si="291"/>
        <v>0.1189690134360597</v>
      </c>
      <c r="U1352" s="21">
        <f t="shared" si="292"/>
        <v>8.066255773650699E-2</v>
      </c>
      <c r="V1352" s="21">
        <f t="shared" si="293"/>
        <v>3.8306455699552711E-2</v>
      </c>
      <c r="Y1352" s="36"/>
      <c r="Z1352" s="36"/>
    </row>
    <row r="1353" spans="1:26" x14ac:dyDescent="0.25">
      <c r="A1353" s="12">
        <v>1983.01</v>
      </c>
      <c r="B1353" s="13">
        <v>144.30000000000001</v>
      </c>
      <c r="C1353" s="14">
        <v>6.8833299999999999</v>
      </c>
      <c r="D1353" s="13">
        <v>12.566700000000001</v>
      </c>
      <c r="E1353" s="13">
        <v>97.8</v>
      </c>
      <c r="F1353" s="14">
        <f t="shared" si="283"/>
        <v>1983.0416666665649</v>
      </c>
      <c r="G1353" s="15">
        <v>10.46</v>
      </c>
      <c r="H1353" s="14">
        <f t="shared" si="280"/>
        <v>449.57269938650313</v>
      </c>
      <c r="I1353" s="14">
        <f t="shared" si="281"/>
        <v>21.445303179959105</v>
      </c>
      <c r="J1353" s="16">
        <f t="shared" si="284"/>
        <v>115674.69771354673</v>
      </c>
      <c r="K1353" s="14">
        <f t="shared" si="285"/>
        <v>39.152080674846637</v>
      </c>
      <c r="L1353" s="16">
        <f t="shared" si="282"/>
        <v>10073.799194434012</v>
      </c>
      <c r="M1353" s="35">
        <f t="shared" si="288"/>
        <v>8.7567832241347361</v>
      </c>
      <c r="N1353" s="17"/>
      <c r="O1353" s="18">
        <f t="shared" si="289"/>
        <v>11.158544264730375</v>
      </c>
      <c r="P1353" s="18"/>
      <c r="Q1353" s="37">
        <f t="shared" si="290"/>
        <v>9.6255295626269041E-2</v>
      </c>
      <c r="R1353" s="15">
        <f t="shared" si="286"/>
        <v>0.99287968796737325</v>
      </c>
      <c r="S1353" s="15">
        <f t="shared" si="287"/>
        <v>10.003617369414798</v>
      </c>
      <c r="T1353" s="21">
        <f t="shared" si="291"/>
        <v>0.1145070153701413</v>
      </c>
      <c r="U1353" s="21">
        <f t="shared" si="292"/>
        <v>8.0807341285989098E-2</v>
      </c>
      <c r="V1353" s="21">
        <f t="shared" si="293"/>
        <v>3.3699674084152198E-2</v>
      </c>
      <c r="Y1353" s="36"/>
      <c r="Z1353" s="36"/>
    </row>
    <row r="1354" spans="1:26" x14ac:dyDescent="0.25">
      <c r="A1354" s="12">
        <v>1983.02</v>
      </c>
      <c r="B1354" s="13">
        <v>146.80000000000001</v>
      </c>
      <c r="C1354" s="14">
        <v>6.8966700000000003</v>
      </c>
      <c r="D1354" s="13">
        <v>12.4933</v>
      </c>
      <c r="E1354" s="13">
        <v>97.9</v>
      </c>
      <c r="F1354" s="14">
        <f t="shared" si="283"/>
        <v>1983.1249999998981</v>
      </c>
      <c r="G1354" s="15">
        <v>10.72</v>
      </c>
      <c r="H1354" s="14">
        <f t="shared" ref="H1354:H1417" si="294">B1354*$E$1839/E1354</f>
        <v>456.89438202247203</v>
      </c>
      <c r="I1354" s="14">
        <f t="shared" ref="I1354:I1417" si="295">C1354*$E$1839/E1354</f>
        <v>21.464916741573035</v>
      </c>
      <c r="J1354" s="16">
        <f t="shared" si="284"/>
        <v>118018.80299411422</v>
      </c>
      <c r="K1354" s="14">
        <f t="shared" si="285"/>
        <v>38.883641573033707</v>
      </c>
      <c r="L1354" s="16">
        <f t="shared" ref="L1354:L1417" si="296">K1354*(J1354/H1354)</f>
        <v>10043.898579334924</v>
      </c>
      <c r="M1354" s="35">
        <f t="shared" si="288"/>
        <v>8.9104934366241135</v>
      </c>
      <c r="N1354" s="17"/>
      <c r="O1354" s="18">
        <f t="shared" si="289"/>
        <v>11.36206826684861</v>
      </c>
      <c r="P1354" s="18"/>
      <c r="Q1354" s="37">
        <f t="shared" si="290"/>
        <v>9.1034018855072243E-2</v>
      </c>
      <c r="R1354" s="15">
        <f t="shared" si="286"/>
        <v>1.0218357023839544</v>
      </c>
      <c r="S1354" s="15">
        <f t="shared" si="287"/>
        <v>9.9222430494986593</v>
      </c>
      <c r="T1354" s="21">
        <f t="shared" si="291"/>
        <v>0.11378722948097164</v>
      </c>
      <c r="U1354" s="21">
        <f t="shared" si="292"/>
        <v>8.4573040422435408E-2</v>
      </c>
      <c r="V1354" s="21">
        <f t="shared" si="293"/>
        <v>2.9214189058536233E-2</v>
      </c>
      <c r="Y1354" s="36"/>
      <c r="Z1354" s="36"/>
    </row>
    <row r="1355" spans="1:26" x14ac:dyDescent="0.25">
      <c r="A1355" s="12">
        <v>1983.03</v>
      </c>
      <c r="B1355" s="13">
        <v>151.9</v>
      </c>
      <c r="C1355" s="14">
        <v>6.91</v>
      </c>
      <c r="D1355" s="13">
        <v>12.42</v>
      </c>
      <c r="E1355" s="13">
        <v>97.9</v>
      </c>
      <c r="F1355" s="14">
        <f t="shared" ref="F1355:F1418" si="297">F1354+1/12</f>
        <v>1983.2083333332314</v>
      </c>
      <c r="G1355" s="15">
        <v>10.51</v>
      </c>
      <c r="H1355" s="14">
        <f t="shared" si="294"/>
        <v>472.76741573033712</v>
      </c>
      <c r="I1355" s="14">
        <f t="shared" si="295"/>
        <v>21.506404494382025</v>
      </c>
      <c r="J1355" s="16">
        <f t="shared" ref="J1355:J1418" si="298">J1354*((H1355+(I1355/12))/H1354)</f>
        <v>122581.84833467341</v>
      </c>
      <c r="K1355" s="14">
        <f t="shared" ref="K1355:K1418" si="299">D1355*$E$1839/E1355</f>
        <v>38.655505617977532</v>
      </c>
      <c r="L1355" s="16">
        <f t="shared" si="296"/>
        <v>10022.821305573692</v>
      </c>
      <c r="M1355" s="35">
        <f t="shared" si="288"/>
        <v>9.2328297051905182</v>
      </c>
      <c r="N1355" s="17"/>
      <c r="O1355" s="18">
        <f t="shared" si="289"/>
        <v>11.779312721126248</v>
      </c>
      <c r="P1355" s="18"/>
      <c r="Q1355" s="37">
        <f t="shared" si="290"/>
        <v>8.8208510612932209E-2</v>
      </c>
      <c r="R1355" s="15">
        <f t="shared" ref="R1355:R1418" si="300">((G1355/G1356+G1355/1200+((1+G1356/1200)^(-119))*(1-G1355/G1356)))</f>
        <v>1.0155474590353635</v>
      </c>
      <c r="S1355" s="15">
        <f t="shared" ref="S1355:S1418" si="301">S1354*R1354*E1354/E1355</f>
        <v>10.138902195708772</v>
      </c>
      <c r="T1355" s="21">
        <f t="shared" si="291"/>
        <v>0.11154596523456917</v>
      </c>
      <c r="U1355" s="21">
        <f t="shared" si="292"/>
        <v>8.4648988018722671E-2</v>
      </c>
      <c r="V1355" s="21">
        <f t="shared" si="293"/>
        <v>2.6896977215846496E-2</v>
      </c>
      <c r="Y1355" s="36"/>
      <c r="Z1355" s="36"/>
    </row>
    <row r="1356" spans="1:26" x14ac:dyDescent="0.25">
      <c r="A1356" s="12">
        <v>1983.04</v>
      </c>
      <c r="B1356" s="13">
        <v>157.69999999999999</v>
      </c>
      <c r="C1356" s="14">
        <v>6.92</v>
      </c>
      <c r="D1356" s="13">
        <v>12.476699999999999</v>
      </c>
      <c r="E1356" s="13">
        <v>98.6</v>
      </c>
      <c r="F1356" s="14">
        <f t="shared" si="297"/>
        <v>1983.2916666665647</v>
      </c>
      <c r="G1356" s="15">
        <v>10.4</v>
      </c>
      <c r="H1356" s="14">
        <f t="shared" si="294"/>
        <v>487.33458417849903</v>
      </c>
      <c r="I1356" s="14">
        <f t="shared" si="295"/>
        <v>21.38462474645031</v>
      </c>
      <c r="J1356" s="16">
        <f t="shared" si="298"/>
        <v>126820.96804197354</v>
      </c>
      <c r="K1356" s="14">
        <f t="shared" si="299"/>
        <v>38.556293002028404</v>
      </c>
      <c r="L1356" s="16">
        <f t="shared" si="296"/>
        <v>10033.653595239641</v>
      </c>
      <c r="M1356" s="35">
        <f t="shared" si="288"/>
        <v>9.5315812841604028</v>
      </c>
      <c r="N1356" s="17"/>
      <c r="O1356" s="18">
        <f t="shared" si="289"/>
        <v>12.165031590630461</v>
      </c>
      <c r="P1356" s="18"/>
      <c r="Q1356" s="37">
        <f t="shared" si="290"/>
        <v>8.5937631639212683E-2</v>
      </c>
      <c r="R1356" s="15">
        <f t="shared" si="300"/>
        <v>1.0099020734301765</v>
      </c>
      <c r="S1356" s="15">
        <f t="shared" si="301"/>
        <v>10.223437219728854</v>
      </c>
      <c r="T1356" s="21">
        <f t="shared" si="291"/>
        <v>0.1059706013415338</v>
      </c>
      <c r="U1356" s="21">
        <f t="shared" si="292"/>
        <v>8.4066606397504184E-2</v>
      </c>
      <c r="V1356" s="21">
        <f t="shared" si="293"/>
        <v>2.1903994944029614E-2</v>
      </c>
      <c r="Y1356" s="36"/>
      <c r="Z1356" s="36"/>
    </row>
    <row r="1357" spans="1:26" x14ac:dyDescent="0.25">
      <c r="A1357" s="12">
        <v>1983.05</v>
      </c>
      <c r="B1357" s="13">
        <v>164.1</v>
      </c>
      <c r="C1357" s="14">
        <v>6.93</v>
      </c>
      <c r="D1357" s="13">
        <v>12.533300000000001</v>
      </c>
      <c r="E1357" s="13">
        <v>99.2</v>
      </c>
      <c r="F1357" s="14">
        <f t="shared" si="297"/>
        <v>1983.3749999998979</v>
      </c>
      <c r="G1357" s="15">
        <v>10.38</v>
      </c>
      <c r="H1357" s="14">
        <f t="shared" si="294"/>
        <v>504.045060483871</v>
      </c>
      <c r="I1357" s="14">
        <f t="shared" si="295"/>
        <v>21.285997983870971</v>
      </c>
      <c r="J1357" s="16">
        <f t="shared" si="298"/>
        <v>131631.21155180471</v>
      </c>
      <c r="K1357" s="14">
        <f t="shared" si="299"/>
        <v>38.496940625000008</v>
      </c>
      <c r="L1357" s="16">
        <f t="shared" si="296"/>
        <v>10053.464130056271</v>
      </c>
      <c r="M1357" s="35">
        <f t="shared" si="288"/>
        <v>9.874456504668391</v>
      </c>
      <c r="N1357" s="17"/>
      <c r="O1357" s="18">
        <f t="shared" si="289"/>
        <v>12.605255648355707</v>
      </c>
      <c r="P1357" s="18"/>
      <c r="Q1357" s="37">
        <f t="shared" si="290"/>
        <v>8.2408883245413761E-2</v>
      </c>
      <c r="R1357" s="15">
        <f t="shared" si="300"/>
        <v>0.9801737810824116</v>
      </c>
      <c r="S1357" s="15">
        <f t="shared" si="301"/>
        <v>10.262222842284661</v>
      </c>
      <c r="T1357" s="21">
        <f t="shared" si="291"/>
        <v>0.10250417283690183</v>
      </c>
      <c r="U1357" s="21">
        <f t="shared" si="292"/>
        <v>8.3480022150906663E-2</v>
      </c>
      <c r="V1357" s="21">
        <f t="shared" si="293"/>
        <v>1.9024150685995167E-2</v>
      </c>
      <c r="Y1357" s="36"/>
      <c r="Z1357" s="36"/>
    </row>
    <row r="1358" spans="1:26" x14ac:dyDescent="0.25">
      <c r="A1358" s="12">
        <v>1983.06</v>
      </c>
      <c r="B1358" s="13">
        <v>166.4</v>
      </c>
      <c r="C1358" s="14">
        <v>6.94</v>
      </c>
      <c r="D1358" s="13">
        <v>12.59</v>
      </c>
      <c r="E1358" s="13">
        <v>99.5</v>
      </c>
      <c r="F1358" s="14">
        <f t="shared" si="297"/>
        <v>1983.4583333332312</v>
      </c>
      <c r="G1358" s="15">
        <v>10.85</v>
      </c>
      <c r="H1358" s="14">
        <f t="shared" si="294"/>
        <v>509.56864321608049</v>
      </c>
      <c r="I1358" s="14">
        <f t="shared" si="295"/>
        <v>21.252442211055282</v>
      </c>
      <c r="J1358" s="16">
        <f t="shared" si="298"/>
        <v>133536.19919837595</v>
      </c>
      <c r="K1358" s="14">
        <f t="shared" si="299"/>
        <v>38.55450251256282</v>
      </c>
      <c r="L1358" s="16">
        <f t="shared" si="296"/>
        <v>10103.490071559814</v>
      </c>
      <c r="M1358" s="35">
        <f t="shared" si="288"/>
        <v>10.000117903130013</v>
      </c>
      <c r="N1358" s="17"/>
      <c r="O1358" s="18">
        <f t="shared" si="289"/>
        <v>12.767362769540004</v>
      </c>
      <c r="P1358" s="18"/>
      <c r="Q1358" s="37">
        <f t="shared" si="290"/>
        <v>7.6025103316231649E-2</v>
      </c>
      <c r="R1358" s="15">
        <f t="shared" si="300"/>
        <v>0.97761600247503</v>
      </c>
      <c r="S1358" s="15">
        <f t="shared" si="301"/>
        <v>10.028433840710944</v>
      </c>
      <c r="T1358" s="21">
        <f t="shared" si="291"/>
        <v>0.10171755700388485</v>
      </c>
      <c r="U1358" s="21">
        <f t="shared" si="292"/>
        <v>8.7019142722068565E-2</v>
      </c>
      <c r="V1358" s="21">
        <f t="shared" si="293"/>
        <v>1.4698414281816286E-2</v>
      </c>
      <c r="Y1358" s="36"/>
      <c r="Z1358" s="36"/>
    </row>
    <row r="1359" spans="1:26" x14ac:dyDescent="0.25">
      <c r="A1359" s="12">
        <v>1983.07</v>
      </c>
      <c r="B1359" s="13">
        <v>167</v>
      </c>
      <c r="C1359" s="14">
        <v>6.96</v>
      </c>
      <c r="D1359" s="13">
        <v>12.826700000000001</v>
      </c>
      <c r="E1359" s="13">
        <v>99.9</v>
      </c>
      <c r="F1359" s="14">
        <f t="shared" si="297"/>
        <v>1983.5416666665644</v>
      </c>
      <c r="G1359" s="15">
        <v>11.38</v>
      </c>
      <c r="H1359" s="14">
        <f t="shared" si="294"/>
        <v>509.35835835835843</v>
      </c>
      <c r="I1359" s="14">
        <f t="shared" si="295"/>
        <v>21.228348348348351</v>
      </c>
      <c r="J1359" s="16">
        <f t="shared" si="298"/>
        <v>133944.67953744321</v>
      </c>
      <c r="K1359" s="14">
        <f t="shared" si="299"/>
        <v>39.122076976976984</v>
      </c>
      <c r="L1359" s="16">
        <f t="shared" si="296"/>
        <v>10287.833658819898</v>
      </c>
      <c r="M1359" s="35">
        <f t="shared" si="288"/>
        <v>10.014475995571019</v>
      </c>
      <c r="N1359" s="17"/>
      <c r="O1359" s="18">
        <f t="shared" si="289"/>
        <v>12.786896040903434</v>
      </c>
      <c r="P1359" s="18"/>
      <c r="Q1359" s="37">
        <f t="shared" si="290"/>
        <v>7.07717739327203E-2</v>
      </c>
      <c r="R1359" s="15">
        <f t="shared" si="300"/>
        <v>0.98213867029786017</v>
      </c>
      <c r="S1359" s="15">
        <f t="shared" si="301"/>
        <v>9.7647023177466874</v>
      </c>
      <c r="T1359" s="21">
        <f t="shared" si="291"/>
        <v>0.10144828299634256</v>
      </c>
      <c r="U1359" s="21">
        <f t="shared" si="292"/>
        <v>9.1678594661900981E-2</v>
      </c>
      <c r="V1359" s="21">
        <f t="shared" si="293"/>
        <v>9.7696883344415841E-3</v>
      </c>
      <c r="Y1359" s="36"/>
      <c r="Z1359" s="36"/>
    </row>
    <row r="1360" spans="1:26" x14ac:dyDescent="0.25">
      <c r="A1360" s="12">
        <v>1983.08</v>
      </c>
      <c r="B1360" s="13">
        <v>162.4</v>
      </c>
      <c r="C1360" s="14">
        <v>6.98</v>
      </c>
      <c r="D1360" s="13">
        <v>13.0633</v>
      </c>
      <c r="E1360" s="13">
        <v>100.2</v>
      </c>
      <c r="F1360" s="14">
        <f t="shared" si="297"/>
        <v>1983.6249999998977</v>
      </c>
      <c r="G1360" s="15">
        <v>11.85</v>
      </c>
      <c r="H1360" s="14">
        <f t="shared" si="294"/>
        <v>493.84510978043915</v>
      </c>
      <c r="I1360" s="14">
        <f t="shared" si="295"/>
        <v>21.225608782435135</v>
      </c>
      <c r="J1360" s="16">
        <f t="shared" si="298"/>
        <v>130330.33684148415</v>
      </c>
      <c r="K1360" s="14">
        <f t="shared" si="299"/>
        <v>39.724426247504994</v>
      </c>
      <c r="L1360" s="16">
        <f t="shared" si="296"/>
        <v>10483.647101363054</v>
      </c>
      <c r="M1360" s="35">
        <f t="shared" si="288"/>
        <v>9.7280569356652009</v>
      </c>
      <c r="N1360" s="17"/>
      <c r="O1360" s="18">
        <f t="shared" si="289"/>
        <v>12.422837481069035</v>
      </c>
      <c r="P1360" s="18"/>
      <c r="Q1360" s="37">
        <f t="shared" si="290"/>
        <v>6.7396852910745181E-2</v>
      </c>
      <c r="R1360" s="15">
        <f t="shared" si="300"/>
        <v>1.0216050338528322</v>
      </c>
      <c r="S1360" s="15">
        <f t="shared" si="301"/>
        <v>9.5615783018522542</v>
      </c>
      <c r="T1360" s="21">
        <f t="shared" si="291"/>
        <v>0.10609067393765947</v>
      </c>
      <c r="U1360" s="21">
        <f t="shared" si="292"/>
        <v>9.5268371975205435E-2</v>
      </c>
      <c r="V1360" s="21">
        <f t="shared" si="293"/>
        <v>1.082230196245404E-2</v>
      </c>
      <c r="Y1360" s="36"/>
      <c r="Z1360" s="36"/>
    </row>
    <row r="1361" spans="1:26" x14ac:dyDescent="0.25">
      <c r="A1361" s="12">
        <v>1983.09</v>
      </c>
      <c r="B1361" s="13">
        <v>167.2</v>
      </c>
      <c r="C1361" s="14">
        <v>7</v>
      </c>
      <c r="D1361" s="13">
        <v>13.3</v>
      </c>
      <c r="E1361" s="13">
        <v>100.7</v>
      </c>
      <c r="F1361" s="14">
        <f t="shared" si="297"/>
        <v>1983.7083333332309</v>
      </c>
      <c r="G1361" s="15">
        <v>11.65</v>
      </c>
      <c r="H1361" s="14">
        <f t="shared" si="294"/>
        <v>505.91698113207548</v>
      </c>
      <c r="I1361" s="14">
        <f t="shared" si="295"/>
        <v>21.180734856007948</v>
      </c>
      <c r="J1361" s="16">
        <f t="shared" si="298"/>
        <v>133982.03258483589</v>
      </c>
      <c r="K1361" s="14">
        <f t="shared" si="299"/>
        <v>40.243396226415101</v>
      </c>
      <c r="L1361" s="16">
        <f t="shared" si="296"/>
        <v>10657.661682884675</v>
      </c>
      <c r="M1361" s="35">
        <f t="shared" si="288"/>
        <v>9.9842024580287703</v>
      </c>
      <c r="N1361" s="17"/>
      <c r="O1361" s="18">
        <f t="shared" si="289"/>
        <v>12.749884493756905</v>
      </c>
      <c r="P1361" s="18"/>
      <c r="Q1361" s="37">
        <f t="shared" si="290"/>
        <v>6.7058904719817639E-2</v>
      </c>
      <c r="R1361" s="15">
        <f t="shared" si="300"/>
        <v>1.0161885537859756</v>
      </c>
      <c r="S1361" s="15">
        <f t="shared" si="301"/>
        <v>9.7196552510424805</v>
      </c>
      <c r="T1361" s="21">
        <f t="shared" si="291"/>
        <v>0.10429535852232452</v>
      </c>
      <c r="U1361" s="21">
        <f t="shared" si="292"/>
        <v>9.6410046903158131E-2</v>
      </c>
      <c r="V1361" s="21">
        <f t="shared" si="293"/>
        <v>7.8853116191663908E-3</v>
      </c>
      <c r="Y1361" s="36"/>
      <c r="Z1361" s="36"/>
    </row>
    <row r="1362" spans="1:26" x14ac:dyDescent="0.25">
      <c r="A1362" s="12">
        <v>1983.1</v>
      </c>
      <c r="B1362" s="13">
        <v>167.7</v>
      </c>
      <c r="C1362" s="14">
        <v>7.03</v>
      </c>
      <c r="D1362" s="13">
        <v>13.5433</v>
      </c>
      <c r="E1362" s="13">
        <v>101</v>
      </c>
      <c r="F1362" s="14">
        <f t="shared" si="297"/>
        <v>1983.7916666665642</v>
      </c>
      <c r="G1362" s="15">
        <v>11.54</v>
      </c>
      <c r="H1362" s="14">
        <f t="shared" si="294"/>
        <v>505.92267326732673</v>
      </c>
      <c r="I1362" s="14">
        <f t="shared" si="295"/>
        <v>21.208326732673275</v>
      </c>
      <c r="J1362" s="16">
        <f t="shared" si="298"/>
        <v>134451.59026522786</v>
      </c>
      <c r="K1362" s="14">
        <f t="shared" si="299"/>
        <v>40.857856534653472</v>
      </c>
      <c r="L1362" s="16">
        <f t="shared" si="296"/>
        <v>10858.188565528089</v>
      </c>
      <c r="M1362" s="35">
        <f t="shared" si="288"/>
        <v>10.003391799449616</v>
      </c>
      <c r="N1362" s="17"/>
      <c r="O1362" s="18">
        <f t="shared" si="289"/>
        <v>12.773539636170558</v>
      </c>
      <c r="P1362" s="18"/>
      <c r="Q1362" s="37">
        <f t="shared" si="290"/>
        <v>6.7334694140756463E-2</v>
      </c>
      <c r="R1362" s="15">
        <f t="shared" si="300"/>
        <v>1.0008333098386939</v>
      </c>
      <c r="S1362" s="15">
        <f t="shared" si="301"/>
        <v>9.8476647819258485</v>
      </c>
      <c r="T1362" s="21">
        <f t="shared" si="291"/>
        <v>0.10481683178116641</v>
      </c>
      <c r="U1362" s="21">
        <f t="shared" si="292"/>
        <v>9.5263796768798592E-2</v>
      </c>
      <c r="V1362" s="21">
        <f t="shared" si="293"/>
        <v>9.5530350123678165E-3</v>
      </c>
      <c r="Y1362" s="36"/>
      <c r="Z1362" s="36"/>
    </row>
    <row r="1363" spans="1:26" x14ac:dyDescent="0.25">
      <c r="A1363" s="12">
        <v>1983.11</v>
      </c>
      <c r="B1363" s="13">
        <v>165.2</v>
      </c>
      <c r="C1363" s="14">
        <v>7.06</v>
      </c>
      <c r="D1363" s="13">
        <v>13.7867</v>
      </c>
      <c r="E1363" s="13">
        <v>101.2</v>
      </c>
      <c r="F1363" s="14">
        <f t="shared" si="297"/>
        <v>1983.8749999998975</v>
      </c>
      <c r="G1363" s="15">
        <v>11.69</v>
      </c>
      <c r="H1363" s="14">
        <f t="shared" si="294"/>
        <v>497.39565217391305</v>
      </c>
      <c r="I1363" s="14">
        <f t="shared" si="295"/>
        <v>21.256739130434784</v>
      </c>
      <c r="J1363" s="16">
        <f t="shared" si="298"/>
        <v>132656.24736159074</v>
      </c>
      <c r="K1363" s="14">
        <f t="shared" si="299"/>
        <v>41.509955434782611</v>
      </c>
      <c r="L1363" s="16">
        <f t="shared" si="296"/>
        <v>11070.774125302925</v>
      </c>
      <c r="M1363" s="35">
        <f t="shared" si="288"/>
        <v>9.8535816493642727</v>
      </c>
      <c r="N1363" s="17"/>
      <c r="O1363" s="18">
        <f t="shared" si="289"/>
        <v>12.581491199513103</v>
      </c>
      <c r="P1363" s="18"/>
      <c r="Q1363" s="37">
        <f t="shared" si="290"/>
        <v>6.6858837415098016E-2</v>
      </c>
      <c r="R1363" s="15">
        <f t="shared" si="300"/>
        <v>1.0015899027226098</v>
      </c>
      <c r="S1363" s="15">
        <f t="shared" si="301"/>
        <v>9.8363929320707069</v>
      </c>
      <c r="T1363" s="21">
        <f t="shared" si="291"/>
        <v>0.10623588135321338</v>
      </c>
      <c r="U1363" s="21">
        <f t="shared" si="292"/>
        <v>9.2541965579322927E-2</v>
      </c>
      <c r="V1363" s="21">
        <f t="shared" si="293"/>
        <v>1.3693915773890453E-2</v>
      </c>
      <c r="Y1363" s="36"/>
      <c r="Z1363" s="36"/>
    </row>
    <row r="1364" spans="1:26" x14ac:dyDescent="0.25">
      <c r="A1364" s="12">
        <v>1983.12</v>
      </c>
      <c r="B1364" s="13">
        <v>164.4</v>
      </c>
      <c r="C1364" s="14">
        <v>7.09</v>
      </c>
      <c r="D1364" s="13">
        <v>14.03</v>
      </c>
      <c r="E1364" s="13">
        <v>101.3</v>
      </c>
      <c r="F1364" s="14">
        <f t="shared" si="297"/>
        <v>1983.9583333332307</v>
      </c>
      <c r="G1364" s="15">
        <v>11.83</v>
      </c>
      <c r="H1364" s="14">
        <f t="shared" si="294"/>
        <v>494.49832181638703</v>
      </c>
      <c r="I1364" s="14">
        <f t="shared" si="295"/>
        <v>21.325992102665353</v>
      </c>
      <c r="J1364" s="16">
        <f t="shared" si="298"/>
        <v>132357.49766743236</v>
      </c>
      <c r="K1364" s="14">
        <f t="shared" si="299"/>
        <v>42.200799605133277</v>
      </c>
      <c r="L1364" s="16">
        <f t="shared" si="296"/>
        <v>11295.472580742557</v>
      </c>
      <c r="M1364" s="35">
        <f t="shared" si="288"/>
        <v>9.8150109036086643</v>
      </c>
      <c r="N1364" s="17"/>
      <c r="O1364" s="18">
        <f t="shared" si="289"/>
        <v>12.531076317323546</v>
      </c>
      <c r="P1364" s="18"/>
      <c r="Q1364" s="37">
        <f t="shared" si="290"/>
        <v>6.5259644091050922E-2</v>
      </c>
      <c r="R1364" s="15">
        <f t="shared" si="300"/>
        <v>1.0192347993297712</v>
      </c>
      <c r="S1364" s="15">
        <f t="shared" si="301"/>
        <v>9.8423062409217721</v>
      </c>
      <c r="T1364" s="21">
        <f t="shared" si="291"/>
        <v>0.10746347078169727</v>
      </c>
      <c r="U1364" s="21">
        <f t="shared" si="292"/>
        <v>9.258525518549332E-2</v>
      </c>
      <c r="V1364" s="21">
        <f t="shared" si="293"/>
        <v>1.4878215596203948E-2</v>
      </c>
      <c r="Y1364" s="36"/>
      <c r="Z1364" s="36"/>
    </row>
    <row r="1365" spans="1:26" x14ac:dyDescent="0.25">
      <c r="A1365" s="12">
        <v>1984.01</v>
      </c>
      <c r="B1365" s="13">
        <v>166.4</v>
      </c>
      <c r="C1365" s="14">
        <v>7.12</v>
      </c>
      <c r="D1365" s="13">
        <v>14.44</v>
      </c>
      <c r="E1365" s="13">
        <v>101.9</v>
      </c>
      <c r="F1365" s="14">
        <f t="shared" si="297"/>
        <v>1984.041666666564</v>
      </c>
      <c r="G1365" s="15">
        <v>11.67</v>
      </c>
      <c r="H1365" s="14">
        <f t="shared" si="294"/>
        <v>497.56702649656535</v>
      </c>
      <c r="I1365" s="14">
        <f t="shared" si="295"/>
        <v>21.29012757605496</v>
      </c>
      <c r="J1365" s="16">
        <f t="shared" si="298"/>
        <v>133653.74421034582</v>
      </c>
      <c r="K1365" s="14">
        <f t="shared" si="299"/>
        <v>43.178292443572133</v>
      </c>
      <c r="L1365" s="16">
        <f t="shared" si="296"/>
        <v>11598.317706715106</v>
      </c>
      <c r="M1365" s="35">
        <f t="shared" si="288"/>
        <v>9.8949318092025322</v>
      </c>
      <c r="N1365" s="17"/>
      <c r="O1365" s="18">
        <f t="shared" si="289"/>
        <v>12.630750087850318</v>
      </c>
      <c r="P1365" s="18"/>
      <c r="Q1365" s="37">
        <f t="shared" si="290"/>
        <v>6.5743067613577136E-2</v>
      </c>
      <c r="R1365" s="15">
        <f t="shared" si="300"/>
        <v>0.99983040453438909</v>
      </c>
      <c r="S1365" s="15">
        <f t="shared" si="301"/>
        <v>9.9725535816990778</v>
      </c>
      <c r="T1365" s="21">
        <f t="shared" si="291"/>
        <v>0.10798763126838695</v>
      </c>
      <c r="U1365" s="21">
        <f t="shared" si="292"/>
        <v>9.1538083977128926E-2</v>
      </c>
      <c r="V1365" s="21">
        <f t="shared" si="293"/>
        <v>1.6449547291258027E-2</v>
      </c>
      <c r="Y1365" s="36"/>
      <c r="Z1365" s="36"/>
    </row>
    <row r="1366" spans="1:26" x14ac:dyDescent="0.25">
      <c r="A1366" s="12">
        <v>1984.02</v>
      </c>
      <c r="B1366" s="13">
        <v>157.30000000000001</v>
      </c>
      <c r="C1366" s="14">
        <v>7.15</v>
      </c>
      <c r="D1366" s="13">
        <v>14.85</v>
      </c>
      <c r="E1366" s="13">
        <v>102.4</v>
      </c>
      <c r="F1366" s="14">
        <f t="shared" si="297"/>
        <v>1984.1249999998972</v>
      </c>
      <c r="G1366" s="15">
        <v>11.84</v>
      </c>
      <c r="H1366" s="14">
        <f t="shared" si="294"/>
        <v>468.05966796875009</v>
      </c>
      <c r="I1366" s="14">
        <f t="shared" si="295"/>
        <v>21.275439453125003</v>
      </c>
      <c r="J1366" s="16">
        <f t="shared" si="298"/>
        <v>126203.87935519157</v>
      </c>
      <c r="K1366" s="14">
        <f t="shared" si="299"/>
        <v>44.187451171875004</v>
      </c>
      <c r="L1366" s="16">
        <f t="shared" si="296"/>
        <v>11914.352246818782</v>
      </c>
      <c r="M1366" s="35">
        <f t="shared" si="288"/>
        <v>9.3245296457279796</v>
      </c>
      <c r="N1366" s="17"/>
      <c r="O1366" s="18">
        <f t="shared" si="289"/>
        <v>11.902399335847161</v>
      </c>
      <c r="P1366" s="18"/>
      <c r="Q1366" s="37">
        <f t="shared" si="290"/>
        <v>6.9371444181055605E-2</v>
      </c>
      <c r="R1366" s="15">
        <f t="shared" si="300"/>
        <v>0.98245992906107671</v>
      </c>
      <c r="S1366" s="15">
        <f t="shared" si="301"/>
        <v>9.9221764308455569</v>
      </c>
      <c r="T1366" s="21">
        <f t="shared" si="291"/>
        <v>0.11389671711025429</v>
      </c>
      <c r="U1366" s="21">
        <f t="shared" si="292"/>
        <v>9.0440414631478117E-2</v>
      </c>
      <c r="V1366" s="21">
        <f t="shared" si="293"/>
        <v>2.345630247877617E-2</v>
      </c>
      <c r="Y1366" s="36"/>
      <c r="Z1366" s="36"/>
    </row>
    <row r="1367" spans="1:26" x14ac:dyDescent="0.25">
      <c r="A1367" s="12">
        <v>1984.03</v>
      </c>
      <c r="B1367" s="13">
        <v>157.4</v>
      </c>
      <c r="C1367" s="14">
        <v>7.18</v>
      </c>
      <c r="D1367" s="13">
        <v>15.26</v>
      </c>
      <c r="E1367" s="13">
        <v>102.6</v>
      </c>
      <c r="F1367" s="14">
        <f t="shared" si="297"/>
        <v>1984.2083333332305</v>
      </c>
      <c r="G1367" s="15">
        <v>12.32</v>
      </c>
      <c r="H1367" s="14">
        <f t="shared" si="294"/>
        <v>467.44424951267064</v>
      </c>
      <c r="I1367" s="14">
        <f t="shared" si="295"/>
        <v>21.323060428849903</v>
      </c>
      <c r="J1367" s="16">
        <f t="shared" si="298"/>
        <v>126517.05783563184</v>
      </c>
      <c r="K1367" s="14">
        <f t="shared" si="299"/>
        <v>45.318927875243673</v>
      </c>
      <c r="L1367" s="16">
        <f t="shared" si="296"/>
        <v>12265.885022692137</v>
      </c>
      <c r="M1367" s="35">
        <f t="shared" si="288"/>
        <v>9.3267470665082399</v>
      </c>
      <c r="N1367" s="17"/>
      <c r="O1367" s="18">
        <f t="shared" si="289"/>
        <v>11.904570260565981</v>
      </c>
      <c r="P1367" s="18"/>
      <c r="Q1367" s="37">
        <f t="shared" si="290"/>
        <v>6.3392502935456008E-2</v>
      </c>
      <c r="R1367" s="15">
        <f t="shared" si="300"/>
        <v>0.99278279732954544</v>
      </c>
      <c r="S1367" s="15">
        <f t="shared" si="301"/>
        <v>9.7291385286911645</v>
      </c>
      <c r="T1367" s="21">
        <f t="shared" si="291"/>
        <v>0.11164739045242511</v>
      </c>
      <c r="U1367" s="21">
        <f t="shared" si="292"/>
        <v>8.8636951239702277E-2</v>
      </c>
      <c r="V1367" s="21">
        <f t="shared" si="293"/>
        <v>2.3010439212722833E-2</v>
      </c>
      <c r="Y1367" s="36"/>
      <c r="Z1367" s="36"/>
    </row>
    <row r="1368" spans="1:26" x14ac:dyDescent="0.25">
      <c r="A1368" s="12">
        <v>1984.04</v>
      </c>
      <c r="B1368" s="13">
        <v>157.6</v>
      </c>
      <c r="C1368" s="14">
        <v>7.2233299999999998</v>
      </c>
      <c r="D1368" s="13">
        <v>15.5733</v>
      </c>
      <c r="E1368" s="13">
        <v>103.1</v>
      </c>
      <c r="F1368" s="14">
        <f t="shared" si="297"/>
        <v>1984.2916666665637</v>
      </c>
      <c r="G1368" s="15">
        <v>12.63</v>
      </c>
      <c r="H1368" s="14">
        <f t="shared" si="294"/>
        <v>465.76838021338517</v>
      </c>
      <c r="I1368" s="14">
        <f t="shared" si="295"/>
        <v>21.347707575169739</v>
      </c>
      <c r="J1368" s="16">
        <f t="shared" si="298"/>
        <v>126544.96428603691</v>
      </c>
      <c r="K1368" s="14">
        <f t="shared" si="299"/>
        <v>46.025067992240558</v>
      </c>
      <c r="L1368" s="16">
        <f t="shared" si="296"/>
        <v>12504.585611140474</v>
      </c>
      <c r="M1368" s="35">
        <f t="shared" si="288"/>
        <v>9.3056434045948215</v>
      </c>
      <c r="N1368" s="17"/>
      <c r="O1368" s="18">
        <f t="shared" si="289"/>
        <v>11.87654309886865</v>
      </c>
      <c r="P1368" s="18"/>
      <c r="Q1368" s="37">
        <f t="shared" si="290"/>
        <v>6.060971379474149E-2</v>
      </c>
      <c r="R1368" s="15">
        <f t="shared" si="300"/>
        <v>0.96785950923679398</v>
      </c>
      <c r="S1368" s="15">
        <f t="shared" si="301"/>
        <v>9.6120788744789625</v>
      </c>
      <c r="T1368" s="21">
        <f t="shared" si="291"/>
        <v>0.10769621123993267</v>
      </c>
      <c r="U1368" s="21">
        <f t="shared" si="292"/>
        <v>8.6536652588257379E-2</v>
      </c>
      <c r="V1368" s="21">
        <f t="shared" si="293"/>
        <v>2.1159558651675292E-2</v>
      </c>
      <c r="Y1368" s="36"/>
      <c r="Z1368" s="36"/>
    </row>
    <row r="1369" spans="1:26" x14ac:dyDescent="0.25">
      <c r="A1369" s="12">
        <v>1984.05</v>
      </c>
      <c r="B1369" s="13">
        <v>156.6</v>
      </c>
      <c r="C1369" s="14">
        <v>7.2666700000000004</v>
      </c>
      <c r="D1369" s="13">
        <v>15.886699999999999</v>
      </c>
      <c r="E1369" s="13">
        <v>103.4</v>
      </c>
      <c r="F1369" s="14">
        <f t="shared" si="297"/>
        <v>1984.374999999897</v>
      </c>
      <c r="G1369" s="15">
        <v>13.41</v>
      </c>
      <c r="H1369" s="14">
        <f t="shared" si="294"/>
        <v>461.47021276595746</v>
      </c>
      <c r="I1369" s="14">
        <f t="shared" si="295"/>
        <v>21.413485000000001</v>
      </c>
      <c r="J1369" s="16">
        <f t="shared" si="298"/>
        <v>125862.01241175117</v>
      </c>
      <c r="K1369" s="14">
        <f t="shared" si="299"/>
        <v>46.815062765957457</v>
      </c>
      <c r="L1369" s="16">
        <f t="shared" si="296"/>
        <v>12768.403784047048</v>
      </c>
      <c r="M1369" s="35">
        <f t="shared" si="288"/>
        <v>9.2318318168960438</v>
      </c>
      <c r="N1369" s="17"/>
      <c r="O1369" s="18">
        <f t="shared" si="289"/>
        <v>11.781082542587818</v>
      </c>
      <c r="P1369" s="18"/>
      <c r="Q1369" s="37">
        <f t="shared" si="290"/>
        <v>5.2642089353780203E-2</v>
      </c>
      <c r="R1369" s="15">
        <f t="shared" si="300"/>
        <v>1.0030178161231755</v>
      </c>
      <c r="S1369" s="15">
        <f t="shared" si="301"/>
        <v>9.2761502344358977</v>
      </c>
      <c r="T1369" s="21">
        <f t="shared" si="291"/>
        <v>0.10938875012197524</v>
      </c>
      <c r="U1369" s="21">
        <f t="shared" si="292"/>
        <v>8.9343093395080064E-2</v>
      </c>
      <c r="V1369" s="21">
        <f t="shared" si="293"/>
        <v>2.0045656726895178E-2</v>
      </c>
      <c r="Y1369" s="36"/>
      <c r="Z1369" s="36"/>
    </row>
    <row r="1370" spans="1:26" x14ac:dyDescent="0.25">
      <c r="A1370" s="12">
        <v>1984.06</v>
      </c>
      <c r="B1370" s="13">
        <v>153.1</v>
      </c>
      <c r="C1370" s="14">
        <v>7.31</v>
      </c>
      <c r="D1370" s="13">
        <v>16.2</v>
      </c>
      <c r="E1370" s="13">
        <v>103.7</v>
      </c>
      <c r="F1370" s="14">
        <f t="shared" si="297"/>
        <v>1984.4583333332303</v>
      </c>
      <c r="G1370" s="15">
        <v>13.56</v>
      </c>
      <c r="H1370" s="14">
        <f t="shared" si="294"/>
        <v>449.8512054001929</v>
      </c>
      <c r="I1370" s="14">
        <f t="shared" si="295"/>
        <v>21.478852459016398</v>
      </c>
      <c r="J1370" s="16">
        <f t="shared" si="298"/>
        <v>123181.20951521132</v>
      </c>
      <c r="K1370" s="14">
        <f t="shared" si="299"/>
        <v>47.600192864030859</v>
      </c>
      <c r="L1370" s="16">
        <f t="shared" si="296"/>
        <v>13034.197218461288</v>
      </c>
      <c r="M1370" s="35">
        <f t="shared" si="288"/>
        <v>9.0101855122910077</v>
      </c>
      <c r="N1370" s="17"/>
      <c r="O1370" s="18">
        <f t="shared" si="289"/>
        <v>11.497716640781466</v>
      </c>
      <c r="P1370" s="18"/>
      <c r="Q1370" s="37">
        <f t="shared" si="290"/>
        <v>5.3235361198267869E-2</v>
      </c>
      <c r="R1370" s="15">
        <f t="shared" si="300"/>
        <v>1.0222612021863886</v>
      </c>
      <c r="S1370" s="15">
        <f t="shared" si="301"/>
        <v>9.2772274295856363</v>
      </c>
      <c r="T1370" s="21">
        <f t="shared" si="291"/>
        <v>0.11262994558557926</v>
      </c>
      <c r="U1370" s="21">
        <f t="shared" si="292"/>
        <v>9.0225719524183345E-2</v>
      </c>
      <c r="V1370" s="21">
        <f t="shared" si="293"/>
        <v>2.2404226061395915E-2</v>
      </c>
      <c r="Y1370" s="36"/>
      <c r="Z1370" s="36"/>
    </row>
    <row r="1371" spans="1:26" x14ac:dyDescent="0.25">
      <c r="A1371" s="12">
        <v>1984.07</v>
      </c>
      <c r="B1371" s="13">
        <v>151.1</v>
      </c>
      <c r="C1371" s="14">
        <v>7.3333300000000001</v>
      </c>
      <c r="D1371" s="13">
        <v>16.32</v>
      </c>
      <c r="E1371" s="13">
        <v>104.1</v>
      </c>
      <c r="F1371" s="14">
        <f t="shared" si="297"/>
        <v>1984.5416666665635</v>
      </c>
      <c r="G1371" s="15">
        <v>13.36</v>
      </c>
      <c r="H1371" s="14">
        <f t="shared" si="294"/>
        <v>442.268683957733</v>
      </c>
      <c r="I1371" s="14">
        <f t="shared" si="295"/>
        <v>21.464607598463022</v>
      </c>
      <c r="J1371" s="16">
        <f t="shared" si="298"/>
        <v>121594.71203913292</v>
      </c>
      <c r="K1371" s="14">
        <f t="shared" si="299"/>
        <v>47.768530259366003</v>
      </c>
      <c r="L1371" s="16">
        <f t="shared" si="296"/>
        <v>13133.194576298141</v>
      </c>
      <c r="M1371" s="35">
        <f t="shared" si="288"/>
        <v>8.8683022140433003</v>
      </c>
      <c r="N1371" s="17"/>
      <c r="O1371" s="18">
        <f t="shared" si="289"/>
        <v>11.31624186364971</v>
      </c>
      <c r="P1371" s="18"/>
      <c r="Q1371" s="37">
        <f t="shared" si="290"/>
        <v>5.6549760285445436E-2</v>
      </c>
      <c r="R1371" s="15">
        <f t="shared" si="300"/>
        <v>1.0471009378195517</v>
      </c>
      <c r="S1371" s="15">
        <f t="shared" si="301"/>
        <v>9.4473087442212975</v>
      </c>
      <c r="T1371" s="21">
        <f t="shared" si="291"/>
        <v>0.11319388534234909</v>
      </c>
      <c r="U1371" s="21">
        <f t="shared" si="292"/>
        <v>8.706129020049036E-2</v>
      </c>
      <c r="V1371" s="21">
        <f t="shared" si="293"/>
        <v>2.6132595141858728E-2</v>
      </c>
      <c r="Y1371" s="36"/>
      <c r="Z1371" s="36"/>
    </row>
    <row r="1372" spans="1:26" x14ac:dyDescent="0.25">
      <c r="A1372" s="12">
        <v>1984.08</v>
      </c>
      <c r="B1372" s="13">
        <v>164.4</v>
      </c>
      <c r="C1372" s="14">
        <v>7.3566700000000003</v>
      </c>
      <c r="D1372" s="13">
        <v>16.440000000000001</v>
      </c>
      <c r="E1372" s="13">
        <v>104.5</v>
      </c>
      <c r="F1372" s="14">
        <f t="shared" si="297"/>
        <v>1984.6249999998968</v>
      </c>
      <c r="G1372" s="15">
        <v>12.72</v>
      </c>
      <c r="H1372" s="14">
        <f t="shared" si="294"/>
        <v>479.3557894736843</v>
      </c>
      <c r="I1372" s="14">
        <f t="shared" si="295"/>
        <v>21.450500947368425</v>
      </c>
      <c r="J1372" s="16">
        <f t="shared" si="298"/>
        <v>132282.67551213488</v>
      </c>
      <c r="K1372" s="14">
        <f t="shared" si="299"/>
        <v>47.935578947368427</v>
      </c>
      <c r="L1372" s="16">
        <f t="shared" si="296"/>
        <v>13228.267551213487</v>
      </c>
      <c r="M1372" s="35">
        <f t="shared" si="288"/>
        <v>9.6230632573731683</v>
      </c>
      <c r="N1372" s="17"/>
      <c r="O1372" s="18">
        <f t="shared" si="289"/>
        <v>12.274711609555553</v>
      </c>
      <c r="P1372" s="18"/>
      <c r="Q1372" s="37">
        <f t="shared" si="290"/>
        <v>5.3218487566763409E-2</v>
      </c>
      <c r="R1372" s="15">
        <f t="shared" si="300"/>
        <v>1.0219291431360158</v>
      </c>
      <c r="S1372" s="15">
        <f t="shared" si="301"/>
        <v>9.854420636965278</v>
      </c>
      <c r="T1372" s="21">
        <f t="shared" si="291"/>
        <v>0.10676469503956709</v>
      </c>
      <c r="U1372" s="21">
        <f t="shared" si="292"/>
        <v>8.3159425168814138E-2</v>
      </c>
      <c r="V1372" s="21">
        <f t="shared" si="293"/>
        <v>2.3605269870752954E-2</v>
      </c>
      <c r="Y1372" s="36"/>
      <c r="Z1372" s="36"/>
    </row>
    <row r="1373" spans="1:26" x14ac:dyDescent="0.25">
      <c r="A1373" s="12">
        <v>1984.09</v>
      </c>
      <c r="B1373" s="13">
        <v>166.1</v>
      </c>
      <c r="C1373" s="14">
        <v>7.38</v>
      </c>
      <c r="D1373" s="13">
        <v>16.559999999999999</v>
      </c>
      <c r="E1373" s="13">
        <v>105</v>
      </c>
      <c r="F1373" s="14">
        <f t="shared" si="297"/>
        <v>1984.70833333323</v>
      </c>
      <c r="G1373" s="15">
        <v>12.52</v>
      </c>
      <c r="H1373" s="14">
        <f t="shared" si="294"/>
        <v>482.00638095238099</v>
      </c>
      <c r="I1373" s="14">
        <f t="shared" si="295"/>
        <v>21.416057142857145</v>
      </c>
      <c r="J1373" s="16">
        <f t="shared" si="298"/>
        <v>133506.62744274019</v>
      </c>
      <c r="K1373" s="14">
        <f t="shared" si="299"/>
        <v>48.055542857142861</v>
      </c>
      <c r="L1373" s="16">
        <f t="shared" si="296"/>
        <v>13310.47411470065</v>
      </c>
      <c r="M1373" s="35">
        <f t="shared" si="288"/>
        <v>9.6873413136280799</v>
      </c>
      <c r="N1373" s="17"/>
      <c r="O1373" s="18">
        <f t="shared" si="289"/>
        <v>12.351552352066447</v>
      </c>
      <c r="P1373" s="18"/>
      <c r="Q1373" s="37">
        <f t="shared" si="290"/>
        <v>5.3758978119069448E-2</v>
      </c>
      <c r="R1373" s="15">
        <f t="shared" si="300"/>
        <v>1.0311198603417759</v>
      </c>
      <c r="S1373" s="15">
        <f t="shared" si="301"/>
        <v>10.022564782218485</v>
      </c>
      <c r="T1373" s="21">
        <f t="shared" si="291"/>
        <v>0.10635017945323866</v>
      </c>
      <c r="U1373" s="21">
        <f t="shared" si="292"/>
        <v>8.0023306472536415E-2</v>
      </c>
      <c r="V1373" s="21">
        <f t="shared" si="293"/>
        <v>2.6326872980702243E-2</v>
      </c>
      <c r="Y1373" s="36"/>
      <c r="Z1373" s="36"/>
    </row>
    <row r="1374" spans="1:26" x14ac:dyDescent="0.25">
      <c r="A1374" s="12">
        <v>1984.1</v>
      </c>
      <c r="B1374" s="13">
        <v>164.8</v>
      </c>
      <c r="C1374" s="14">
        <v>7.43</v>
      </c>
      <c r="D1374" s="13">
        <v>16.5867</v>
      </c>
      <c r="E1374" s="13">
        <v>105.3</v>
      </c>
      <c r="F1374" s="14">
        <f t="shared" si="297"/>
        <v>1984.7916666665633</v>
      </c>
      <c r="G1374" s="15">
        <v>12.16</v>
      </c>
      <c r="H1374" s="14">
        <f t="shared" si="294"/>
        <v>476.87141500474848</v>
      </c>
      <c r="I1374" s="14">
        <f t="shared" si="295"/>
        <v>21.499724596391268</v>
      </c>
      <c r="J1374" s="16">
        <f t="shared" si="298"/>
        <v>132580.59058267041</v>
      </c>
      <c r="K1374" s="14">
        <f t="shared" si="299"/>
        <v>47.995892592592604</v>
      </c>
      <c r="L1374" s="16">
        <f t="shared" si="296"/>
        <v>13343.89855471832</v>
      </c>
      <c r="M1374" s="35">
        <f t="shared" si="288"/>
        <v>9.5950707030485045</v>
      </c>
      <c r="N1374" s="17"/>
      <c r="O1374" s="18">
        <f t="shared" si="289"/>
        <v>12.229383028121228</v>
      </c>
      <c r="P1374" s="18"/>
      <c r="Q1374" s="37">
        <f t="shared" si="290"/>
        <v>5.7601078518467588E-2</v>
      </c>
      <c r="R1374" s="15">
        <f t="shared" si="300"/>
        <v>1.0448487934823085</v>
      </c>
      <c r="S1374" s="15">
        <f t="shared" si="301"/>
        <v>10.305022676574456</v>
      </c>
      <c r="T1374" s="21">
        <f t="shared" si="291"/>
        <v>0.10655576733906291</v>
      </c>
      <c r="U1374" s="21">
        <f t="shared" si="292"/>
        <v>7.5531662853186132E-2</v>
      </c>
      <c r="V1374" s="21">
        <f t="shared" si="293"/>
        <v>3.102410448587678E-2</v>
      </c>
      <c r="Y1374" s="36"/>
      <c r="Z1374" s="36"/>
    </row>
    <row r="1375" spans="1:26" x14ac:dyDescent="0.25">
      <c r="A1375" s="12">
        <v>1984.11</v>
      </c>
      <c r="B1375" s="13">
        <v>166.3</v>
      </c>
      <c r="C1375" s="14">
        <v>7.48</v>
      </c>
      <c r="D1375" s="13">
        <v>16.613299999999999</v>
      </c>
      <c r="E1375" s="13">
        <v>105.3</v>
      </c>
      <c r="F1375" s="14">
        <f t="shared" si="297"/>
        <v>1984.8749999998965</v>
      </c>
      <c r="G1375" s="15">
        <v>11.57</v>
      </c>
      <c r="H1375" s="14">
        <f t="shared" si="294"/>
        <v>481.21187084520426</v>
      </c>
      <c r="I1375" s="14">
        <f t="shared" si="295"/>
        <v>21.644406457739795</v>
      </c>
      <c r="J1375" s="16">
        <f t="shared" si="298"/>
        <v>134288.79924369711</v>
      </c>
      <c r="K1375" s="14">
        <f t="shared" si="299"/>
        <v>48.072863342830011</v>
      </c>
      <c r="L1375" s="16">
        <f t="shared" si="296"/>
        <v>13415.394518793222</v>
      </c>
      <c r="M1375" s="35">
        <f t="shared" si="288"/>
        <v>9.6919732217830834</v>
      </c>
      <c r="N1375" s="17"/>
      <c r="O1375" s="18">
        <f t="shared" si="289"/>
        <v>12.348679358880014</v>
      </c>
      <c r="P1375" s="18"/>
      <c r="Q1375" s="37">
        <f t="shared" si="290"/>
        <v>6.1621192533612063E-2</v>
      </c>
      <c r="R1375" s="15">
        <f t="shared" si="300"/>
        <v>1.0137721149498926</v>
      </c>
      <c r="S1375" s="15">
        <f t="shared" si="301"/>
        <v>10.767190510426651</v>
      </c>
      <c r="T1375" s="21">
        <f t="shared" si="291"/>
        <v>0.10458458461602782</v>
      </c>
      <c r="U1375" s="21">
        <f t="shared" si="292"/>
        <v>6.9755454413112705E-2</v>
      </c>
      <c r="V1375" s="21">
        <f t="shared" si="293"/>
        <v>3.4829130202915115E-2</v>
      </c>
      <c r="Y1375" s="36"/>
      <c r="Z1375" s="36"/>
    </row>
    <row r="1376" spans="1:26" x14ac:dyDescent="0.25">
      <c r="A1376" s="12">
        <v>1984.12</v>
      </c>
      <c r="B1376" s="13">
        <v>164.5</v>
      </c>
      <c r="C1376" s="14">
        <v>7.53</v>
      </c>
      <c r="D1376" s="13">
        <v>16.64</v>
      </c>
      <c r="E1376" s="13">
        <v>105.3</v>
      </c>
      <c r="F1376" s="14">
        <f t="shared" si="297"/>
        <v>1984.9583333332298</v>
      </c>
      <c r="G1376" s="15">
        <v>11.5</v>
      </c>
      <c r="H1376" s="14">
        <f t="shared" si="294"/>
        <v>476.00332383665727</v>
      </c>
      <c r="I1376" s="14">
        <f t="shared" si="295"/>
        <v>21.789088319088325</v>
      </c>
      <c r="J1376" s="16">
        <f t="shared" si="298"/>
        <v>133341.99457073718</v>
      </c>
      <c r="K1376" s="14">
        <f t="shared" si="299"/>
        <v>48.150123456790126</v>
      </c>
      <c r="L1376" s="16">
        <f t="shared" si="296"/>
        <v>13488.211487277</v>
      </c>
      <c r="M1376" s="35">
        <f t="shared" si="288"/>
        <v>9.595054801133454</v>
      </c>
      <c r="N1376" s="17"/>
      <c r="O1376" s="18">
        <f t="shared" si="289"/>
        <v>12.22216248914614</v>
      </c>
      <c r="P1376" s="18"/>
      <c r="Q1376" s="37">
        <f t="shared" si="290"/>
        <v>6.253264079268335E-2</v>
      </c>
      <c r="R1376" s="15">
        <f t="shared" si="300"/>
        <v>1.0166985780559679</v>
      </c>
      <c r="S1376" s="15">
        <f t="shared" si="301"/>
        <v>10.915477495823641</v>
      </c>
      <c r="T1376" s="21">
        <f t="shared" si="291"/>
        <v>0.10422883776671998</v>
      </c>
      <c r="U1376" s="21">
        <f t="shared" si="292"/>
        <v>7.0091834449807822E-2</v>
      </c>
      <c r="V1376" s="21">
        <f t="shared" si="293"/>
        <v>3.4137003316912162E-2</v>
      </c>
      <c r="Y1376" s="36"/>
      <c r="Z1376" s="36"/>
    </row>
    <row r="1377" spans="1:26" x14ac:dyDescent="0.25">
      <c r="A1377" s="12">
        <v>1985.01</v>
      </c>
      <c r="B1377" s="13">
        <v>171.6</v>
      </c>
      <c r="C1377" s="14">
        <v>7.5733300000000003</v>
      </c>
      <c r="D1377" s="13">
        <v>16.556699999999999</v>
      </c>
      <c r="E1377" s="13">
        <v>105.5</v>
      </c>
      <c r="F1377" s="14">
        <f t="shared" si="297"/>
        <v>1985.0416666665631</v>
      </c>
      <c r="G1377" s="15">
        <v>11.38</v>
      </c>
      <c r="H1377" s="14">
        <f t="shared" si="294"/>
        <v>495.60682464454982</v>
      </c>
      <c r="I1377" s="14">
        <f t="shared" si="295"/>
        <v>21.872925601895741</v>
      </c>
      <c r="J1377" s="16">
        <f t="shared" si="298"/>
        <v>139344.09171823182</v>
      </c>
      <c r="K1377" s="14">
        <f t="shared" si="299"/>
        <v>47.818260568720383</v>
      </c>
      <c r="L1377" s="16">
        <f t="shared" si="296"/>
        <v>13444.512373841775</v>
      </c>
      <c r="M1377" s="35">
        <f t="shared" si="288"/>
        <v>9.9970011777304482</v>
      </c>
      <c r="N1377" s="17"/>
      <c r="O1377" s="18">
        <f t="shared" si="289"/>
        <v>12.729627871083462</v>
      </c>
      <c r="P1377" s="18"/>
      <c r="Q1377" s="37">
        <f t="shared" si="290"/>
        <v>5.933315692808748E-2</v>
      </c>
      <c r="R1377" s="15">
        <f t="shared" si="300"/>
        <v>1.0018156011347725</v>
      </c>
      <c r="S1377" s="15">
        <f t="shared" si="301"/>
        <v>11.076712059329404</v>
      </c>
      <c r="T1377" s="21">
        <f t="shared" si="291"/>
        <v>0.10160266350762104</v>
      </c>
      <c r="U1377" s="21">
        <f t="shared" si="292"/>
        <v>6.9009182167030003E-2</v>
      </c>
      <c r="V1377" s="21">
        <f t="shared" si="293"/>
        <v>3.2593481340591035E-2</v>
      </c>
      <c r="Y1377" s="36"/>
      <c r="Z1377" s="36"/>
    </row>
    <row r="1378" spans="1:26" x14ac:dyDescent="0.25">
      <c r="A1378" s="12">
        <v>1985.02</v>
      </c>
      <c r="B1378" s="13">
        <v>180.9</v>
      </c>
      <c r="C1378" s="14">
        <v>7.6166700000000001</v>
      </c>
      <c r="D1378" s="13">
        <v>16.473299999999998</v>
      </c>
      <c r="E1378" s="13">
        <v>106</v>
      </c>
      <c r="F1378" s="14">
        <f t="shared" si="297"/>
        <v>1985.1249999998963</v>
      </c>
      <c r="G1378" s="15">
        <v>11.51</v>
      </c>
      <c r="H1378" s="14">
        <f t="shared" si="294"/>
        <v>520.00216981132087</v>
      </c>
      <c r="I1378" s="14">
        <f t="shared" si="295"/>
        <v>21.89433348113208</v>
      </c>
      <c r="J1378" s="16">
        <f t="shared" si="298"/>
        <v>146716.03294354121</v>
      </c>
      <c r="K1378" s="14">
        <f t="shared" si="299"/>
        <v>47.352967075471703</v>
      </c>
      <c r="L1378" s="16">
        <f t="shared" si="296"/>
        <v>13360.40478434957</v>
      </c>
      <c r="M1378" s="35">
        <f t="shared" si="288"/>
        <v>10.494935172607072</v>
      </c>
      <c r="N1378" s="17"/>
      <c r="O1378" s="18">
        <f t="shared" si="289"/>
        <v>13.357385583224779</v>
      </c>
      <c r="P1378" s="18"/>
      <c r="Q1378" s="37">
        <f t="shared" si="290"/>
        <v>5.2973907673109069E-2</v>
      </c>
      <c r="R1378" s="15">
        <f t="shared" si="300"/>
        <v>0.98923679386188013</v>
      </c>
      <c r="S1378" s="15">
        <f t="shared" si="301"/>
        <v>11.044479445831259</v>
      </c>
      <c r="T1378" s="21">
        <f t="shared" si="291"/>
        <v>9.9615297703139039E-2</v>
      </c>
      <c r="U1378" s="21">
        <f t="shared" si="292"/>
        <v>7.1866578552323146E-2</v>
      </c>
      <c r="V1378" s="21">
        <f t="shared" si="293"/>
        <v>2.7748719150815893E-2</v>
      </c>
      <c r="Y1378" s="36"/>
      <c r="Z1378" s="36"/>
    </row>
    <row r="1379" spans="1:26" x14ac:dyDescent="0.25">
      <c r="A1379" s="12">
        <v>1985.03</v>
      </c>
      <c r="B1379" s="13">
        <v>179.4</v>
      </c>
      <c r="C1379" s="14">
        <v>7.66</v>
      </c>
      <c r="D1379" s="13">
        <v>16.39</v>
      </c>
      <c r="E1379" s="13">
        <v>106.4</v>
      </c>
      <c r="F1379" s="14">
        <f t="shared" si="297"/>
        <v>1985.2083333332296</v>
      </c>
      <c r="G1379" s="15">
        <v>11.86</v>
      </c>
      <c r="H1379" s="14">
        <f t="shared" si="294"/>
        <v>513.7516917293234</v>
      </c>
      <c r="I1379" s="14">
        <f t="shared" si="295"/>
        <v>21.936109022556394</v>
      </c>
      <c r="J1379" s="16">
        <f t="shared" si="298"/>
        <v>145468.25525203763</v>
      </c>
      <c r="K1379" s="14">
        <f t="shared" si="299"/>
        <v>46.936400375939861</v>
      </c>
      <c r="L1379" s="16">
        <f t="shared" si="296"/>
        <v>13289.992773583595</v>
      </c>
      <c r="M1379" s="35">
        <f t="shared" si="288"/>
        <v>10.373217214924725</v>
      </c>
      <c r="N1379" s="17"/>
      <c r="O1379" s="18">
        <f t="shared" si="289"/>
        <v>13.197786108739967</v>
      </c>
      <c r="P1379" s="18"/>
      <c r="Q1379" s="37">
        <f t="shared" si="290"/>
        <v>5.058811726454486E-2</v>
      </c>
      <c r="R1379" s="15">
        <f t="shared" si="300"/>
        <v>1.0353280439322068</v>
      </c>
      <c r="S1379" s="15">
        <f t="shared" si="301"/>
        <v>10.88453173221767</v>
      </c>
      <c r="T1379" s="21">
        <f t="shared" si="291"/>
        <v>0.1029732942127608</v>
      </c>
      <c r="U1379" s="21">
        <f t="shared" si="292"/>
        <v>7.5763176881239458E-2</v>
      </c>
      <c r="V1379" s="21">
        <f t="shared" si="293"/>
        <v>2.7210117331521344E-2</v>
      </c>
      <c r="Y1379" s="36"/>
      <c r="Z1379" s="36"/>
    </row>
    <row r="1380" spans="1:26" x14ac:dyDescent="0.25">
      <c r="A1380" s="12">
        <v>1985.04</v>
      </c>
      <c r="B1380" s="13">
        <v>180.6</v>
      </c>
      <c r="C1380" s="14">
        <v>7.6866700000000003</v>
      </c>
      <c r="D1380" s="13">
        <v>16.13</v>
      </c>
      <c r="E1380" s="13">
        <v>106.9</v>
      </c>
      <c r="F1380" s="14">
        <f t="shared" si="297"/>
        <v>1985.2916666665628</v>
      </c>
      <c r="G1380" s="15">
        <v>11.43</v>
      </c>
      <c r="H1380" s="14">
        <f t="shared" si="294"/>
        <v>514.76913002806361</v>
      </c>
      <c r="I1380" s="14">
        <f t="shared" si="295"/>
        <v>21.909526183348927</v>
      </c>
      <c r="J1380" s="16">
        <f t="shared" si="298"/>
        <v>146273.3134667555</v>
      </c>
      <c r="K1380" s="14">
        <f t="shared" si="299"/>
        <v>45.975781103835367</v>
      </c>
      <c r="L1380" s="16">
        <f t="shared" si="296"/>
        <v>13064.166922584533</v>
      </c>
      <c r="M1380" s="35">
        <f t="shared" si="288"/>
        <v>10.397118719816811</v>
      </c>
      <c r="N1380" s="17"/>
      <c r="O1380" s="18">
        <f t="shared" si="289"/>
        <v>13.224090599429935</v>
      </c>
      <c r="P1380" s="18"/>
      <c r="Q1380" s="37">
        <f t="shared" si="290"/>
        <v>5.4763095933410805E-2</v>
      </c>
      <c r="R1380" s="15">
        <f t="shared" si="300"/>
        <v>1.0446658658983008</v>
      </c>
      <c r="S1380" s="15">
        <f t="shared" si="301"/>
        <v>11.216352523920293</v>
      </c>
      <c r="T1380" s="21">
        <f t="shared" si="291"/>
        <v>0.10549595020856128</v>
      </c>
      <c r="U1380" s="21">
        <f t="shared" si="292"/>
        <v>7.3883356920591448E-2</v>
      </c>
      <c r="V1380" s="21">
        <f t="shared" si="293"/>
        <v>3.1612593287969837E-2</v>
      </c>
      <c r="Y1380" s="36"/>
      <c r="Z1380" s="36"/>
    </row>
    <row r="1381" spans="1:26" x14ac:dyDescent="0.25">
      <c r="A1381" s="12">
        <v>1985.05</v>
      </c>
      <c r="B1381" s="13">
        <v>184.9</v>
      </c>
      <c r="C1381" s="14">
        <v>7.71333</v>
      </c>
      <c r="D1381" s="13">
        <v>15.87</v>
      </c>
      <c r="E1381" s="13">
        <v>107.3</v>
      </c>
      <c r="F1381" s="14">
        <f t="shared" si="297"/>
        <v>1985.3749999998961</v>
      </c>
      <c r="G1381" s="15">
        <v>10.85</v>
      </c>
      <c r="H1381" s="14">
        <f t="shared" si="294"/>
        <v>525.0608574091334</v>
      </c>
      <c r="I1381" s="14">
        <f t="shared" si="295"/>
        <v>21.903556859273071</v>
      </c>
      <c r="J1381" s="16">
        <f t="shared" si="298"/>
        <v>149716.40497155965</v>
      </c>
      <c r="K1381" s="14">
        <f t="shared" si="299"/>
        <v>45.066067101584352</v>
      </c>
      <c r="L1381" s="16">
        <f t="shared" si="296"/>
        <v>12850.185759322074</v>
      </c>
      <c r="M1381" s="35">
        <f t="shared" si="288"/>
        <v>10.60812046786009</v>
      </c>
      <c r="N1381" s="17"/>
      <c r="O1381" s="18">
        <f t="shared" si="289"/>
        <v>13.488455241725166</v>
      </c>
      <c r="P1381" s="18"/>
      <c r="Q1381" s="37">
        <f t="shared" si="290"/>
        <v>5.8444011517648983E-2</v>
      </c>
      <c r="R1381" s="15">
        <f t="shared" si="300"/>
        <v>1.0520532267558704</v>
      </c>
      <c r="S1381" s="15">
        <f t="shared" si="301"/>
        <v>11.673659948288618</v>
      </c>
      <c r="T1381" s="21">
        <f t="shared" si="291"/>
        <v>0.10634756155358116</v>
      </c>
      <c r="U1381" s="21">
        <f t="shared" si="292"/>
        <v>7.3289360268057546E-2</v>
      </c>
      <c r="V1381" s="21">
        <f t="shared" si="293"/>
        <v>3.3058201285523614E-2</v>
      </c>
      <c r="Y1381" s="36"/>
      <c r="Z1381" s="36"/>
    </row>
    <row r="1382" spans="1:26" x14ac:dyDescent="0.25">
      <c r="A1382" s="12">
        <v>1985.06</v>
      </c>
      <c r="B1382" s="13">
        <v>188.9</v>
      </c>
      <c r="C1382" s="14">
        <v>7.74</v>
      </c>
      <c r="D1382" s="13">
        <v>15.61</v>
      </c>
      <c r="E1382" s="13">
        <v>107.6</v>
      </c>
      <c r="F1382" s="14">
        <f t="shared" si="297"/>
        <v>1985.4583333332293</v>
      </c>
      <c r="G1382" s="15">
        <v>10.16</v>
      </c>
      <c r="H1382" s="14">
        <f t="shared" si="294"/>
        <v>534.92407063197038</v>
      </c>
      <c r="I1382" s="14">
        <f t="shared" si="295"/>
        <v>21.918011152416362</v>
      </c>
      <c r="J1382" s="16">
        <f t="shared" si="298"/>
        <v>153049.6223563962</v>
      </c>
      <c r="K1382" s="14">
        <f t="shared" si="299"/>
        <v>44.204154275092939</v>
      </c>
      <c r="L1382" s="16">
        <f t="shared" si="296"/>
        <v>12647.456881859949</v>
      </c>
      <c r="M1382" s="35">
        <f t="shared" si="288"/>
        <v>10.810049845861208</v>
      </c>
      <c r="N1382" s="17"/>
      <c r="O1382" s="18">
        <f t="shared" si="289"/>
        <v>13.741426269246393</v>
      </c>
      <c r="P1382" s="18"/>
      <c r="Q1382" s="37">
        <f t="shared" si="290"/>
        <v>6.30792195548152E-2</v>
      </c>
      <c r="R1382" s="15">
        <f t="shared" si="300"/>
        <v>0.99917426056111813</v>
      </c>
      <c r="S1382" s="15">
        <f t="shared" si="301"/>
        <v>12.247070041508456</v>
      </c>
      <c r="T1382" s="21">
        <f t="shared" si="291"/>
        <v>0.1071565193131705</v>
      </c>
      <c r="U1382" s="21">
        <f t="shared" si="292"/>
        <v>7.209843199589594E-2</v>
      </c>
      <c r="V1382" s="21">
        <f t="shared" si="293"/>
        <v>3.5058087317274556E-2</v>
      </c>
      <c r="Y1382" s="36"/>
      <c r="Z1382" s="36"/>
    </row>
    <row r="1383" spans="1:26" x14ac:dyDescent="0.25">
      <c r="A1383" s="12">
        <v>1985.07</v>
      </c>
      <c r="B1383" s="13">
        <v>192.5</v>
      </c>
      <c r="C1383" s="14">
        <v>7.7733299999999996</v>
      </c>
      <c r="D1383" s="13">
        <v>15.4833</v>
      </c>
      <c r="E1383" s="13">
        <v>107.8</v>
      </c>
      <c r="F1383" s="14">
        <f t="shared" si="297"/>
        <v>1985.5416666665626</v>
      </c>
      <c r="G1383" s="15">
        <v>10.31</v>
      </c>
      <c r="H1383" s="14">
        <f t="shared" si="294"/>
        <v>544.10714285714289</v>
      </c>
      <c r="I1383" s="14">
        <f t="shared" si="295"/>
        <v>21.971555204081636</v>
      </c>
      <c r="J1383" s="16">
        <f t="shared" si="298"/>
        <v>156200.89935855081</v>
      </c>
      <c r="K1383" s="14">
        <f t="shared" si="299"/>
        <v>43.764021428571432</v>
      </c>
      <c r="L1383" s="16">
        <f t="shared" si="296"/>
        <v>12563.664337861039</v>
      </c>
      <c r="M1383" s="35">
        <f t="shared" si="288"/>
        <v>10.997563956793373</v>
      </c>
      <c r="N1383" s="17"/>
      <c r="O1383" s="18">
        <f t="shared" si="289"/>
        <v>13.976419083122831</v>
      </c>
      <c r="P1383" s="18"/>
      <c r="Q1383" s="37">
        <f t="shared" si="290"/>
        <v>5.9007975140128954E-2</v>
      </c>
      <c r="R1383" s="15">
        <f t="shared" si="300"/>
        <v>1.0073537038004854</v>
      </c>
      <c r="S1383" s="15">
        <f t="shared" si="301"/>
        <v>12.21425407826951</v>
      </c>
      <c r="T1383" s="21">
        <f t="shared" si="291"/>
        <v>0.10876208559650902</v>
      </c>
      <c r="U1383" s="21">
        <f t="shared" si="292"/>
        <v>7.2068013756902971E-2</v>
      </c>
      <c r="V1383" s="21">
        <f t="shared" si="293"/>
        <v>3.6694071839606046E-2</v>
      </c>
      <c r="Y1383" s="36"/>
      <c r="Z1383" s="36"/>
    </row>
    <row r="1384" spans="1:26" x14ac:dyDescent="0.25">
      <c r="A1384" s="12">
        <v>1985.08</v>
      </c>
      <c r="B1384" s="13">
        <v>188.3</v>
      </c>
      <c r="C1384" s="14">
        <v>7.8066700000000004</v>
      </c>
      <c r="D1384" s="13">
        <v>15.3567</v>
      </c>
      <c r="E1384" s="13">
        <v>108</v>
      </c>
      <c r="F1384" s="14">
        <f t="shared" si="297"/>
        <v>1985.6249999998959</v>
      </c>
      <c r="G1384" s="15">
        <v>10.33</v>
      </c>
      <c r="H1384" s="14">
        <f t="shared" si="294"/>
        <v>531.25009259259264</v>
      </c>
      <c r="I1384" s="14">
        <f t="shared" si="295"/>
        <v>22.02492915740741</v>
      </c>
      <c r="J1384" s="16">
        <f t="shared" si="298"/>
        <v>153036.83502833566</v>
      </c>
      <c r="K1384" s="14">
        <f t="shared" si="299"/>
        <v>43.325800833333339</v>
      </c>
      <c r="L1384" s="16">
        <f t="shared" si="296"/>
        <v>12480.83252511759</v>
      </c>
      <c r="M1384" s="35">
        <f t="shared" si="288"/>
        <v>10.738799808877275</v>
      </c>
      <c r="N1384" s="17"/>
      <c r="O1384" s="18">
        <f t="shared" si="289"/>
        <v>13.646192185229467</v>
      </c>
      <c r="P1384" s="18"/>
      <c r="Q1384" s="37">
        <f t="shared" si="290"/>
        <v>6.1000120961805057E-2</v>
      </c>
      <c r="R1384" s="15">
        <f t="shared" si="300"/>
        <v>1.0061364986054657</v>
      </c>
      <c r="S1384" s="15">
        <f t="shared" si="301"/>
        <v>12.281288762525522</v>
      </c>
      <c r="T1384" s="21">
        <f t="shared" si="291"/>
        <v>0.11131221364011323</v>
      </c>
      <c r="U1384" s="21">
        <f t="shared" si="292"/>
        <v>7.0114559329770731E-2</v>
      </c>
      <c r="V1384" s="21">
        <f t="shared" si="293"/>
        <v>4.1197654310342502E-2</v>
      </c>
      <c r="Y1384" s="36"/>
      <c r="Z1384" s="36"/>
    </row>
    <row r="1385" spans="1:26" x14ac:dyDescent="0.25">
      <c r="A1385" s="12">
        <v>1985.09</v>
      </c>
      <c r="B1385" s="13">
        <v>184.1</v>
      </c>
      <c r="C1385" s="14">
        <v>7.84</v>
      </c>
      <c r="D1385" s="13">
        <v>15.23</v>
      </c>
      <c r="E1385" s="13">
        <v>108.3</v>
      </c>
      <c r="F1385" s="14">
        <f t="shared" si="297"/>
        <v>1985.7083333332291</v>
      </c>
      <c r="G1385" s="15">
        <v>10.37</v>
      </c>
      <c r="H1385" s="14">
        <f t="shared" si="294"/>
        <v>517.96186518928903</v>
      </c>
      <c r="I1385" s="14">
        <f t="shared" si="295"/>
        <v>22.057691597414593</v>
      </c>
      <c r="J1385" s="16">
        <f t="shared" si="298"/>
        <v>149738.4168002177</v>
      </c>
      <c r="K1385" s="14">
        <f t="shared" si="299"/>
        <v>42.849316712834728</v>
      </c>
      <c r="L1385" s="16">
        <f t="shared" si="296"/>
        <v>12387.376903135882</v>
      </c>
      <c r="M1385" s="35">
        <f t="shared" si="288"/>
        <v>10.471234661697542</v>
      </c>
      <c r="N1385" s="17"/>
      <c r="O1385" s="18">
        <f t="shared" si="289"/>
        <v>13.306583154373689</v>
      </c>
      <c r="P1385" s="18"/>
      <c r="Q1385" s="37">
        <f t="shared" si="290"/>
        <v>6.2686561547940056E-2</v>
      </c>
      <c r="R1385" s="15">
        <f t="shared" si="300"/>
        <v>1.016718459059641</v>
      </c>
      <c r="S1385" s="15">
        <f t="shared" si="301"/>
        <v>12.322423918560744</v>
      </c>
      <c r="T1385" s="21">
        <f t="shared" si="291"/>
        <v>0.11759112151323259</v>
      </c>
      <c r="U1385" s="21">
        <f t="shared" si="292"/>
        <v>7.2384761252335172E-2</v>
      </c>
      <c r="V1385" s="21">
        <f t="shared" si="293"/>
        <v>4.5206360260897416E-2</v>
      </c>
      <c r="Y1385" s="36"/>
      <c r="Z1385" s="36"/>
    </row>
    <row r="1386" spans="1:26" x14ac:dyDescent="0.25">
      <c r="A1386" s="12">
        <v>1985.1</v>
      </c>
      <c r="B1386" s="13">
        <v>186.2</v>
      </c>
      <c r="C1386" s="14">
        <v>7.86</v>
      </c>
      <c r="D1386" s="13">
        <v>15.023300000000001</v>
      </c>
      <c r="E1386" s="13">
        <v>108.7</v>
      </c>
      <c r="F1386" s="14">
        <f t="shared" si="297"/>
        <v>1985.7916666665624</v>
      </c>
      <c r="G1386" s="15">
        <v>10.24</v>
      </c>
      <c r="H1386" s="14">
        <f t="shared" si="294"/>
        <v>521.94241030358785</v>
      </c>
      <c r="I1386" s="14">
        <f t="shared" si="295"/>
        <v>22.03258509659614</v>
      </c>
      <c r="J1386" s="16">
        <f t="shared" si="298"/>
        <v>151419.94514458146</v>
      </c>
      <c r="K1386" s="14">
        <f t="shared" si="299"/>
        <v>42.112231002759899</v>
      </c>
      <c r="L1386" s="16">
        <f t="shared" si="296"/>
        <v>12217.117410798019</v>
      </c>
      <c r="M1386" s="35">
        <f t="shared" si="288"/>
        <v>10.552516982943745</v>
      </c>
      <c r="N1386" s="17"/>
      <c r="O1386" s="18">
        <f t="shared" si="289"/>
        <v>13.41043984338485</v>
      </c>
      <c r="P1386" s="18"/>
      <c r="Q1386" s="37">
        <f t="shared" si="290"/>
        <v>6.3058986698610986E-2</v>
      </c>
      <c r="R1386" s="15">
        <f t="shared" si="300"/>
        <v>1.0376651070262271</v>
      </c>
      <c r="S1386" s="15">
        <f t="shared" si="301"/>
        <v>12.482333058511974</v>
      </c>
      <c r="T1386" s="21">
        <f t="shared" si="291"/>
        <v>0.11699545839275682</v>
      </c>
      <c r="U1386" s="21">
        <f t="shared" si="292"/>
        <v>7.2469002037476082E-2</v>
      </c>
      <c r="V1386" s="21">
        <f t="shared" si="293"/>
        <v>4.4526456355280741E-2</v>
      </c>
      <c r="Y1386" s="36"/>
      <c r="Z1386" s="36"/>
    </row>
    <row r="1387" spans="1:26" x14ac:dyDescent="0.25">
      <c r="A1387" s="12">
        <v>1985.11</v>
      </c>
      <c r="B1387" s="13">
        <v>197.5</v>
      </c>
      <c r="C1387" s="14">
        <v>7.88</v>
      </c>
      <c r="D1387" s="13">
        <v>14.816700000000001</v>
      </c>
      <c r="E1387" s="13">
        <v>109</v>
      </c>
      <c r="F1387" s="14">
        <f t="shared" si="297"/>
        <v>1985.8749999998956</v>
      </c>
      <c r="G1387" s="15">
        <v>9.7799999999999994</v>
      </c>
      <c r="H1387" s="14">
        <f t="shared" si="294"/>
        <v>552.09403669724782</v>
      </c>
      <c r="I1387" s="14">
        <f t="shared" si="295"/>
        <v>22.02785321100918</v>
      </c>
      <c r="J1387" s="16">
        <f t="shared" si="298"/>
        <v>160699.72814874342</v>
      </c>
      <c r="K1387" s="14">
        <f t="shared" si="299"/>
        <v>41.418793486238535</v>
      </c>
      <c r="L1387" s="16">
        <f t="shared" si="296"/>
        <v>12055.897023096133</v>
      </c>
      <c r="M1387" s="35">
        <f t="shared" si="288"/>
        <v>11.164611128667465</v>
      </c>
      <c r="N1387" s="17"/>
      <c r="O1387" s="18">
        <f t="shared" si="289"/>
        <v>14.18657146402391</v>
      </c>
      <c r="P1387" s="18"/>
      <c r="Q1387" s="37">
        <f t="shared" si="290"/>
        <v>6.1981515915447788E-2</v>
      </c>
      <c r="R1387" s="15">
        <f t="shared" si="300"/>
        <v>1.0418088588778152</v>
      </c>
      <c r="S1387" s="15">
        <f t="shared" si="301"/>
        <v>12.916832437531516</v>
      </c>
      <c r="T1387" s="21">
        <f t="shared" si="291"/>
        <v>0.11303605796252914</v>
      </c>
      <c r="U1387" s="21">
        <f t="shared" si="292"/>
        <v>7.0284694115039459E-2</v>
      </c>
      <c r="V1387" s="21">
        <f t="shared" si="293"/>
        <v>4.2751363847489676E-2</v>
      </c>
      <c r="Y1387" s="36"/>
      <c r="Z1387" s="36"/>
    </row>
    <row r="1388" spans="1:26" x14ac:dyDescent="0.25">
      <c r="A1388" s="12">
        <v>1985.12</v>
      </c>
      <c r="B1388" s="13">
        <v>207.3</v>
      </c>
      <c r="C1388" s="14">
        <v>7.9</v>
      </c>
      <c r="D1388" s="13">
        <v>14.61</v>
      </c>
      <c r="E1388" s="13">
        <v>109.3</v>
      </c>
      <c r="F1388" s="14">
        <f t="shared" si="297"/>
        <v>1985.9583333332289</v>
      </c>
      <c r="G1388" s="15">
        <v>9.26</v>
      </c>
      <c r="H1388" s="14">
        <f t="shared" si="294"/>
        <v>577.89853613906689</v>
      </c>
      <c r="I1388" s="14">
        <f t="shared" si="295"/>
        <v>22.023147301006411</v>
      </c>
      <c r="J1388" s="16">
        <f t="shared" si="298"/>
        <v>168744.91954507443</v>
      </c>
      <c r="K1388" s="14">
        <f t="shared" si="299"/>
        <v>40.728883806038432</v>
      </c>
      <c r="L1388" s="16">
        <f t="shared" si="296"/>
        <v>11892.731666924927</v>
      </c>
      <c r="M1388" s="35">
        <f t="shared" si="288"/>
        <v>11.690521474467593</v>
      </c>
      <c r="N1388" s="17"/>
      <c r="O1388" s="18">
        <f t="shared" si="289"/>
        <v>14.85124344433247</v>
      </c>
      <c r="P1388" s="18"/>
      <c r="Q1388" s="37">
        <f t="shared" si="290"/>
        <v>6.3059967515150958E-2</v>
      </c>
      <c r="R1388" s="15">
        <f t="shared" si="300"/>
        <v>1.0122610862090651</v>
      </c>
      <c r="S1388" s="15">
        <f t="shared" si="301"/>
        <v>13.41993486152435</v>
      </c>
      <c r="T1388" s="21">
        <f t="shared" si="291"/>
        <v>0.11138329331321772</v>
      </c>
      <c r="U1388" s="21">
        <f t="shared" si="292"/>
        <v>6.8550312311696615E-2</v>
      </c>
      <c r="V1388" s="21">
        <f t="shared" si="293"/>
        <v>4.2832981001521109E-2</v>
      </c>
      <c r="Y1388" s="36"/>
      <c r="Z1388" s="36"/>
    </row>
    <row r="1389" spans="1:26" x14ac:dyDescent="0.25">
      <c r="A1389" s="12">
        <v>1986.01</v>
      </c>
      <c r="B1389" s="13">
        <v>208.2</v>
      </c>
      <c r="C1389" s="14">
        <v>7.94</v>
      </c>
      <c r="D1389" s="13">
        <v>14.58</v>
      </c>
      <c r="E1389" s="13">
        <v>109.6</v>
      </c>
      <c r="F1389" s="14">
        <f t="shared" si="297"/>
        <v>1986.0416666665622</v>
      </c>
      <c r="G1389" s="15">
        <v>9.19</v>
      </c>
      <c r="H1389" s="14">
        <f t="shared" si="294"/>
        <v>578.8187956204381</v>
      </c>
      <c r="I1389" s="14">
        <f t="shared" si="295"/>
        <v>22.074069343065702</v>
      </c>
      <c r="J1389" s="16">
        <f t="shared" si="298"/>
        <v>169550.76406211811</v>
      </c>
      <c r="K1389" s="14">
        <f t="shared" si="299"/>
        <v>40.533996350364973</v>
      </c>
      <c r="L1389" s="16">
        <f t="shared" si="296"/>
        <v>11873.439673514322</v>
      </c>
      <c r="M1389" s="35">
        <f t="shared" si="288"/>
        <v>11.715007584487985</v>
      </c>
      <c r="N1389" s="17"/>
      <c r="O1389" s="18">
        <f t="shared" si="289"/>
        <v>14.879155972876072</v>
      </c>
      <c r="P1389" s="18"/>
      <c r="Q1389" s="37">
        <f t="shared" si="290"/>
        <v>6.3681859023227816E-2</v>
      </c>
      <c r="R1389" s="15">
        <f t="shared" si="300"/>
        <v>1.0401382661479719</v>
      </c>
      <c r="S1389" s="15">
        <f t="shared" si="301"/>
        <v>13.547294050074107</v>
      </c>
      <c r="T1389" s="21">
        <f t="shared" si="291"/>
        <v>0.11038663398724546</v>
      </c>
      <c r="U1389" s="21">
        <f t="shared" si="292"/>
        <v>6.7906278066288239E-2</v>
      </c>
      <c r="V1389" s="21">
        <f t="shared" si="293"/>
        <v>4.2480355920957225E-2</v>
      </c>
      <c r="Y1389" s="36"/>
      <c r="Z1389" s="36"/>
    </row>
    <row r="1390" spans="1:26" x14ac:dyDescent="0.25">
      <c r="A1390" s="12">
        <v>1986.02</v>
      </c>
      <c r="B1390" s="13">
        <v>219.4</v>
      </c>
      <c r="C1390" s="14">
        <v>7.98</v>
      </c>
      <c r="D1390" s="13">
        <v>14.55</v>
      </c>
      <c r="E1390" s="13">
        <v>109.3</v>
      </c>
      <c r="F1390" s="14">
        <f t="shared" si="297"/>
        <v>1986.1249999998954</v>
      </c>
      <c r="G1390" s="15">
        <v>8.6999999999999993</v>
      </c>
      <c r="H1390" s="14">
        <f t="shared" si="294"/>
        <v>611.63019213174755</v>
      </c>
      <c r="I1390" s="14">
        <f t="shared" si="295"/>
        <v>22.246166514181155</v>
      </c>
      <c r="J1390" s="16">
        <f t="shared" si="298"/>
        <v>179705.09665072249</v>
      </c>
      <c r="K1390" s="14">
        <f t="shared" si="299"/>
        <v>40.561619396157376</v>
      </c>
      <c r="L1390" s="16">
        <f t="shared" si="296"/>
        <v>11917.544012160495</v>
      </c>
      <c r="M1390" s="35">
        <f t="shared" si="288"/>
        <v>12.388219099418123</v>
      </c>
      <c r="N1390" s="17"/>
      <c r="O1390" s="18">
        <f t="shared" si="289"/>
        <v>15.727961947238775</v>
      </c>
      <c r="P1390" s="18"/>
      <c r="Q1390" s="37">
        <f t="shared" si="290"/>
        <v>6.3265706562706359E-2</v>
      </c>
      <c r="R1390" s="15">
        <f t="shared" si="300"/>
        <v>1.0706964086423971</v>
      </c>
      <c r="S1390" s="15">
        <f t="shared" si="301"/>
        <v>14.129735226795914</v>
      </c>
      <c r="T1390" s="21">
        <f t="shared" si="291"/>
        <v>0.10994055977766304</v>
      </c>
      <c r="U1390" s="21">
        <f t="shared" si="292"/>
        <v>6.2294770018033185E-2</v>
      </c>
      <c r="V1390" s="21">
        <f t="shared" si="293"/>
        <v>4.7645789759629853E-2</v>
      </c>
      <c r="Y1390" s="36"/>
      <c r="Z1390" s="36"/>
    </row>
    <row r="1391" spans="1:26" x14ac:dyDescent="0.25">
      <c r="A1391" s="12">
        <v>1986.03</v>
      </c>
      <c r="B1391" s="13">
        <v>232.3</v>
      </c>
      <c r="C1391" s="14">
        <v>8.02</v>
      </c>
      <c r="D1391" s="13">
        <v>14.52</v>
      </c>
      <c r="E1391" s="13">
        <v>108.8</v>
      </c>
      <c r="F1391" s="14">
        <f t="shared" si="297"/>
        <v>1986.2083333332287</v>
      </c>
      <c r="G1391" s="15">
        <v>7.78</v>
      </c>
      <c r="H1391" s="14">
        <f t="shared" si="294"/>
        <v>650.56810661764723</v>
      </c>
      <c r="I1391" s="14">
        <f t="shared" si="295"/>
        <v>22.460422794117651</v>
      </c>
      <c r="J1391" s="16">
        <f t="shared" si="298"/>
        <v>191695.50548135658</v>
      </c>
      <c r="K1391" s="14">
        <f t="shared" si="299"/>
        <v>40.664007352941184</v>
      </c>
      <c r="L1391" s="16">
        <f t="shared" si="296"/>
        <v>11982.000600900978</v>
      </c>
      <c r="M1391" s="35">
        <f t="shared" si="288"/>
        <v>13.189022981532716</v>
      </c>
      <c r="N1391" s="17"/>
      <c r="O1391" s="18">
        <f t="shared" si="289"/>
        <v>16.734740582959404</v>
      </c>
      <c r="P1391" s="18"/>
      <c r="Q1391" s="37">
        <f t="shared" si="290"/>
        <v>6.6882803250395945E-2</v>
      </c>
      <c r="R1391" s="15">
        <f t="shared" si="300"/>
        <v>1.0402862489588924</v>
      </c>
      <c r="S1391" s="15">
        <f t="shared" si="301"/>
        <v>15.198181839431431</v>
      </c>
      <c r="T1391" s="21">
        <f t="shared" si="291"/>
        <v>0.10200655087375909</v>
      </c>
      <c r="U1391" s="21">
        <f t="shared" si="292"/>
        <v>5.0932090972658495E-2</v>
      </c>
      <c r="V1391" s="21">
        <f t="shared" si="293"/>
        <v>5.10744599011006E-2</v>
      </c>
      <c r="Y1391" s="36"/>
      <c r="Z1391" s="36"/>
    </row>
    <row r="1392" spans="1:26" x14ac:dyDescent="0.25">
      <c r="A1392" s="12">
        <v>1986.04</v>
      </c>
      <c r="B1392" s="13">
        <v>238</v>
      </c>
      <c r="C1392" s="14">
        <v>8.0466700000000007</v>
      </c>
      <c r="D1392" s="13">
        <v>14.583299999999999</v>
      </c>
      <c r="E1392" s="13">
        <v>108.6</v>
      </c>
      <c r="F1392" s="14">
        <f t="shared" si="297"/>
        <v>1986.2916666665619</v>
      </c>
      <c r="G1392" s="15">
        <v>7.3</v>
      </c>
      <c r="H1392" s="14">
        <f t="shared" si="294"/>
        <v>667.75874769797429</v>
      </c>
      <c r="I1392" s="14">
        <f t="shared" si="295"/>
        <v>22.576614631675881</v>
      </c>
      <c r="J1392" s="16">
        <f t="shared" si="298"/>
        <v>197315.24238065357</v>
      </c>
      <c r="K1392" s="14">
        <f t="shared" si="299"/>
        <v>40.916496408839791</v>
      </c>
      <c r="L1392" s="16">
        <f t="shared" si="296"/>
        <v>12090.367118528511</v>
      </c>
      <c r="M1392" s="35">
        <f t="shared" si="288"/>
        <v>13.552504172869474</v>
      </c>
      <c r="N1392" s="17"/>
      <c r="O1392" s="18">
        <f t="shared" si="289"/>
        <v>17.183914355587909</v>
      </c>
      <c r="P1392" s="18"/>
      <c r="Q1392" s="37">
        <f t="shared" si="290"/>
        <v>6.9071033811458474E-2</v>
      </c>
      <c r="R1392" s="15">
        <f t="shared" si="300"/>
        <v>0.97772216546289359</v>
      </c>
      <c r="S1392" s="15">
        <f t="shared" si="301"/>
        <v>15.839576445202729</v>
      </c>
      <c r="T1392" s="21">
        <f t="shared" si="291"/>
        <v>9.8621454047865598E-2</v>
      </c>
      <c r="U1392" s="21">
        <f t="shared" si="292"/>
        <v>4.4902987607793987E-2</v>
      </c>
      <c r="V1392" s="21">
        <f t="shared" si="293"/>
        <v>5.3718466440071611E-2</v>
      </c>
      <c r="Y1392" s="36"/>
      <c r="Z1392" s="36"/>
    </row>
    <row r="1393" spans="1:26" x14ac:dyDescent="0.25">
      <c r="A1393" s="12">
        <v>1986.05</v>
      </c>
      <c r="B1393" s="13">
        <v>238.5</v>
      </c>
      <c r="C1393" s="14">
        <v>8.0733300000000003</v>
      </c>
      <c r="D1393" s="13">
        <v>14.646699999999999</v>
      </c>
      <c r="E1393" s="13">
        <v>108.9</v>
      </c>
      <c r="F1393" s="14">
        <f t="shared" si="297"/>
        <v>1986.3749999998952</v>
      </c>
      <c r="G1393" s="15">
        <v>7.71</v>
      </c>
      <c r="H1393" s="14">
        <f t="shared" si="294"/>
        <v>667.31818181818187</v>
      </c>
      <c r="I1393" s="14">
        <f t="shared" si="295"/>
        <v>22.589014242424245</v>
      </c>
      <c r="J1393" s="16">
        <f t="shared" si="298"/>
        <v>197741.29351462505</v>
      </c>
      <c r="K1393" s="14">
        <f t="shared" si="299"/>
        <v>40.98117070707071</v>
      </c>
      <c r="L1393" s="16">
        <f t="shared" si="296"/>
        <v>12143.636912874879</v>
      </c>
      <c r="M1393" s="35">
        <f t="shared" si="288"/>
        <v>13.560046199232335</v>
      </c>
      <c r="N1393" s="17"/>
      <c r="O1393" s="18">
        <f t="shared" si="289"/>
        <v>17.180748515167277</v>
      </c>
      <c r="P1393" s="18"/>
      <c r="Q1393" s="37">
        <f t="shared" si="290"/>
        <v>6.4465796792934779E-2</v>
      </c>
      <c r="R1393" s="15">
        <f t="shared" si="300"/>
        <v>1.0002236733487426</v>
      </c>
      <c r="S1393" s="15">
        <f t="shared" si="301"/>
        <v>15.444041882894634</v>
      </c>
      <c r="T1393" s="21">
        <f t="shared" si="291"/>
        <v>0.10073370689638605</v>
      </c>
      <c r="U1393" s="21">
        <f t="shared" si="292"/>
        <v>4.6171339837853154E-2</v>
      </c>
      <c r="V1393" s="21">
        <f t="shared" si="293"/>
        <v>5.4562367058532901E-2</v>
      </c>
      <c r="Y1393" s="36"/>
      <c r="Z1393" s="36"/>
    </row>
    <row r="1394" spans="1:26" x14ac:dyDescent="0.25">
      <c r="A1394" s="12">
        <v>1986.06</v>
      </c>
      <c r="B1394" s="13">
        <v>245.3</v>
      </c>
      <c r="C1394" s="14">
        <v>8.1</v>
      </c>
      <c r="D1394" s="13">
        <v>14.71</v>
      </c>
      <c r="E1394" s="13">
        <v>109.5</v>
      </c>
      <c r="F1394" s="14">
        <f t="shared" si="297"/>
        <v>1986.4583333332284</v>
      </c>
      <c r="G1394" s="15">
        <v>7.8</v>
      </c>
      <c r="H1394" s="14">
        <f t="shared" si="294"/>
        <v>682.58365296803674</v>
      </c>
      <c r="I1394" s="14">
        <f t="shared" si="295"/>
        <v>22.539452054794523</v>
      </c>
      <c r="J1394" s="16">
        <f t="shared" si="298"/>
        <v>202821.37245949684</v>
      </c>
      <c r="K1394" s="14">
        <f t="shared" si="299"/>
        <v>40.932757990867586</v>
      </c>
      <c r="L1394" s="16">
        <f t="shared" si="296"/>
        <v>12162.667708435378</v>
      </c>
      <c r="M1394" s="35">
        <f t="shared" si="288"/>
        <v>13.888688626457117</v>
      </c>
      <c r="N1394" s="17"/>
      <c r="O1394" s="18">
        <f t="shared" si="289"/>
        <v>17.582378520821564</v>
      </c>
      <c r="P1394" s="18"/>
      <c r="Q1394" s="37">
        <f t="shared" si="290"/>
        <v>6.184200539550401E-2</v>
      </c>
      <c r="R1394" s="15">
        <f t="shared" si="300"/>
        <v>1.0417113704432905</v>
      </c>
      <c r="S1394" s="15">
        <f t="shared" si="301"/>
        <v>15.362852488099275</v>
      </c>
      <c r="T1394" s="21">
        <f t="shared" si="291"/>
        <v>9.9271528248184859E-2</v>
      </c>
      <c r="U1394" s="21">
        <f t="shared" si="292"/>
        <v>4.5967205214896945E-2</v>
      </c>
      <c r="V1394" s="21">
        <f t="shared" si="293"/>
        <v>5.3304323033287915E-2</v>
      </c>
      <c r="Y1394" s="36"/>
      <c r="Z1394" s="36"/>
    </row>
    <row r="1395" spans="1:26" x14ac:dyDescent="0.25">
      <c r="A1395" s="12">
        <v>1986.07</v>
      </c>
      <c r="B1395" s="13">
        <v>240.2</v>
      </c>
      <c r="C1395" s="14">
        <v>8.1433300000000006</v>
      </c>
      <c r="D1395" s="13">
        <v>14.7567</v>
      </c>
      <c r="E1395" s="13">
        <v>109.5</v>
      </c>
      <c r="F1395" s="14">
        <f t="shared" si="297"/>
        <v>1986.5416666665617</v>
      </c>
      <c r="G1395" s="15">
        <v>7.3</v>
      </c>
      <c r="H1395" s="14">
        <f t="shared" si="294"/>
        <v>668.39214611872148</v>
      </c>
      <c r="I1395" s="14">
        <f t="shared" si="295"/>
        <v>22.66002421004567</v>
      </c>
      <c r="J1395" s="16">
        <f t="shared" si="298"/>
        <v>199165.63573319881</v>
      </c>
      <c r="K1395" s="14">
        <f t="shared" si="299"/>
        <v>41.062707671232879</v>
      </c>
      <c r="L1395" s="16">
        <f t="shared" si="296"/>
        <v>12235.751610425041</v>
      </c>
      <c r="M1395" s="35">
        <f t="shared" si="288"/>
        <v>13.619995534083808</v>
      </c>
      <c r="N1395" s="17"/>
      <c r="O1395" s="18">
        <f t="shared" si="289"/>
        <v>17.228549210852687</v>
      </c>
      <c r="P1395" s="18"/>
      <c r="Q1395" s="37">
        <f t="shared" si="290"/>
        <v>6.7700062192951271E-2</v>
      </c>
      <c r="R1395" s="15">
        <f t="shared" si="300"/>
        <v>1.0152906557195402</v>
      </c>
      <c r="S1395" s="15">
        <f t="shared" si="301"/>
        <v>16.003658119296013</v>
      </c>
      <c r="T1395" s="21">
        <f t="shared" si="291"/>
        <v>9.7174868748354237E-2</v>
      </c>
      <c r="U1395" s="21">
        <f t="shared" si="292"/>
        <v>4.2397614911459325E-2</v>
      </c>
      <c r="V1395" s="21">
        <f t="shared" si="293"/>
        <v>5.4777253836894912E-2</v>
      </c>
      <c r="Y1395" s="36"/>
      <c r="Z1395" s="36"/>
    </row>
    <row r="1396" spans="1:26" x14ac:dyDescent="0.25">
      <c r="A1396" s="12">
        <v>1986.08</v>
      </c>
      <c r="B1396" s="13">
        <v>245</v>
      </c>
      <c r="C1396" s="14">
        <v>8.1866699999999994</v>
      </c>
      <c r="D1396" s="13">
        <v>14.8033</v>
      </c>
      <c r="E1396" s="13">
        <v>109.7</v>
      </c>
      <c r="F1396" s="14">
        <f t="shared" si="297"/>
        <v>1986.624999999895</v>
      </c>
      <c r="G1396" s="15">
        <v>7.17</v>
      </c>
      <c r="H1396" s="14">
        <f t="shared" si="294"/>
        <v>680.50592525068384</v>
      </c>
      <c r="I1396" s="14">
        <f t="shared" si="295"/>
        <v>22.73909160437557</v>
      </c>
      <c r="J1396" s="16">
        <f t="shared" si="298"/>
        <v>203339.91028310006</v>
      </c>
      <c r="K1396" s="14">
        <f t="shared" si="299"/>
        <v>41.117279033728352</v>
      </c>
      <c r="L1396" s="16">
        <f t="shared" si="296"/>
        <v>12286.129362831896</v>
      </c>
      <c r="M1396" s="35">
        <f t="shared" si="288"/>
        <v>13.887667550866059</v>
      </c>
      <c r="N1396" s="17"/>
      <c r="O1396" s="18">
        <f t="shared" si="289"/>
        <v>17.552178737142754</v>
      </c>
      <c r="P1396" s="18"/>
      <c r="Q1396" s="37">
        <f t="shared" si="290"/>
        <v>6.7220478286354107E-2</v>
      </c>
      <c r="R1396" s="15">
        <f t="shared" si="300"/>
        <v>0.98638563676862145</v>
      </c>
      <c r="S1396" s="15">
        <f t="shared" si="301"/>
        <v>16.218741274117846</v>
      </c>
      <c r="T1396" s="21">
        <f t="shared" si="291"/>
        <v>9.8015529275469859E-2</v>
      </c>
      <c r="U1396" s="21">
        <f t="shared" si="292"/>
        <v>4.3116512363074566E-2</v>
      </c>
      <c r="V1396" s="21">
        <f t="shared" si="293"/>
        <v>5.4899016912395293E-2</v>
      </c>
      <c r="Y1396" s="36"/>
      <c r="Z1396" s="36"/>
    </row>
    <row r="1397" spans="1:26" x14ac:dyDescent="0.25">
      <c r="A1397" s="12">
        <v>1986.09</v>
      </c>
      <c r="B1397" s="13">
        <v>238.3</v>
      </c>
      <c r="C1397" s="14">
        <v>8.23</v>
      </c>
      <c r="D1397" s="13">
        <v>14.85</v>
      </c>
      <c r="E1397" s="13">
        <v>110.2</v>
      </c>
      <c r="F1397" s="14">
        <f t="shared" si="297"/>
        <v>1986.7083333332282</v>
      </c>
      <c r="G1397" s="15">
        <v>7.45</v>
      </c>
      <c r="H1397" s="14">
        <f t="shared" si="294"/>
        <v>658.89301270417434</v>
      </c>
      <c r="I1397" s="14">
        <f t="shared" si="295"/>
        <v>22.755725952813069</v>
      </c>
      <c r="J1397" s="16">
        <f t="shared" si="298"/>
        <v>197448.45226155894</v>
      </c>
      <c r="K1397" s="14">
        <f t="shared" si="299"/>
        <v>41.059845735027231</v>
      </c>
      <c r="L1397" s="16">
        <f t="shared" si="296"/>
        <v>12304.278288225558</v>
      </c>
      <c r="M1397" s="35">
        <f t="shared" si="288"/>
        <v>13.467314312977132</v>
      </c>
      <c r="N1397" s="17"/>
      <c r="O1397" s="18">
        <f t="shared" si="289"/>
        <v>17.007759947928378</v>
      </c>
      <c r="P1397" s="18"/>
      <c r="Q1397" s="37">
        <f t="shared" si="290"/>
        <v>6.6782088500137934E-2</v>
      </c>
      <c r="R1397" s="15">
        <f t="shared" si="300"/>
        <v>1.0076087971828867</v>
      </c>
      <c r="S1397" s="15">
        <f t="shared" si="301"/>
        <v>15.925347534359448</v>
      </c>
      <c r="T1397" s="21">
        <f t="shared" si="291"/>
        <v>0.10310882358663087</v>
      </c>
      <c r="U1397" s="21">
        <f t="shared" si="292"/>
        <v>4.383880223172576E-2</v>
      </c>
      <c r="V1397" s="21">
        <f t="shared" si="293"/>
        <v>5.9270021354905111E-2</v>
      </c>
      <c r="Y1397" s="36"/>
      <c r="Z1397" s="36"/>
    </row>
    <row r="1398" spans="1:26" x14ac:dyDescent="0.25">
      <c r="A1398" s="12">
        <v>1986.1</v>
      </c>
      <c r="B1398" s="13">
        <v>237.4</v>
      </c>
      <c r="C1398" s="14">
        <v>8.2466699999999999</v>
      </c>
      <c r="D1398" s="13">
        <v>14.726699999999999</v>
      </c>
      <c r="E1398" s="13">
        <v>110.3</v>
      </c>
      <c r="F1398" s="14">
        <f t="shared" si="297"/>
        <v>1986.7916666665615</v>
      </c>
      <c r="G1398" s="15">
        <v>7.43</v>
      </c>
      <c r="H1398" s="14">
        <f t="shared" si="294"/>
        <v>655.80942883046248</v>
      </c>
      <c r="I1398" s="14">
        <f t="shared" si="295"/>
        <v>22.781145503173168</v>
      </c>
      <c r="J1398" s="16">
        <f t="shared" si="298"/>
        <v>197093.30046593261</v>
      </c>
      <c r="K1398" s="14">
        <f t="shared" si="299"/>
        <v>40.682008068903002</v>
      </c>
      <c r="L1398" s="16">
        <f t="shared" si="296"/>
        <v>12226.343336022115</v>
      </c>
      <c r="M1398" s="35">
        <f t="shared" si="288"/>
        <v>13.425918860857365</v>
      </c>
      <c r="N1398" s="17"/>
      <c r="O1398" s="18">
        <f t="shared" si="289"/>
        <v>16.942441583196953</v>
      </c>
      <c r="P1398" s="18"/>
      <c r="Q1398" s="37">
        <f t="shared" si="290"/>
        <v>6.6753610688413553E-2</v>
      </c>
      <c r="R1398" s="15">
        <f t="shared" si="300"/>
        <v>1.0188955773741608</v>
      </c>
      <c r="S1398" s="15">
        <f t="shared" si="301"/>
        <v>16.031972204664136</v>
      </c>
      <c r="T1398" s="21">
        <f t="shared" si="291"/>
        <v>0.10742104525516782</v>
      </c>
      <c r="U1398" s="21">
        <f t="shared" si="292"/>
        <v>4.565035799543482E-2</v>
      </c>
      <c r="V1398" s="21">
        <f t="shared" si="293"/>
        <v>6.1770687259733004E-2</v>
      </c>
      <c r="Y1398" s="36"/>
      <c r="Z1398" s="36"/>
    </row>
    <row r="1399" spans="1:26" x14ac:dyDescent="0.25">
      <c r="A1399" s="12">
        <v>1986.11</v>
      </c>
      <c r="B1399" s="13">
        <v>245.1</v>
      </c>
      <c r="C1399" s="14">
        <v>8.2633299999999998</v>
      </c>
      <c r="D1399" s="13">
        <v>14.603300000000001</v>
      </c>
      <c r="E1399" s="13">
        <v>110.4</v>
      </c>
      <c r="F1399" s="14">
        <f t="shared" si="297"/>
        <v>1986.8749999998947</v>
      </c>
      <c r="G1399" s="15">
        <v>7.25</v>
      </c>
      <c r="H1399" s="14">
        <f t="shared" si="294"/>
        <v>676.46711956521744</v>
      </c>
      <c r="I1399" s="14">
        <f t="shared" si="295"/>
        <v>22.806491403985511</v>
      </c>
      <c r="J1399" s="16">
        <f t="shared" si="298"/>
        <v>203872.82534012952</v>
      </c>
      <c r="K1399" s="14">
        <f t="shared" si="299"/>
        <v>40.304578894927538</v>
      </c>
      <c r="L1399" s="16">
        <f t="shared" si="296"/>
        <v>12146.944228027389</v>
      </c>
      <c r="M1399" s="35">
        <f t="shared" si="288"/>
        <v>13.872985596138607</v>
      </c>
      <c r="N1399" s="17"/>
      <c r="O1399" s="18">
        <f t="shared" si="289"/>
        <v>17.491666180642543</v>
      </c>
      <c r="P1399" s="18"/>
      <c r="Q1399" s="37">
        <f t="shared" si="290"/>
        <v>6.6065956858145689E-2</v>
      </c>
      <c r="R1399" s="15">
        <f t="shared" si="300"/>
        <v>1.0159834282206941</v>
      </c>
      <c r="S1399" s="15">
        <f t="shared" si="301"/>
        <v>16.320109465794648</v>
      </c>
      <c r="T1399" s="21">
        <f t="shared" si="291"/>
        <v>0.10892623208224261</v>
      </c>
      <c r="U1399" s="21">
        <f t="shared" si="292"/>
        <v>4.666492670886746E-2</v>
      </c>
      <c r="V1399" s="21">
        <f t="shared" si="293"/>
        <v>6.2261305373375153E-2</v>
      </c>
      <c r="Y1399" s="36"/>
      <c r="Z1399" s="36"/>
    </row>
    <row r="1400" spans="1:26" x14ac:dyDescent="0.25">
      <c r="A1400" s="12">
        <v>1986.12</v>
      </c>
      <c r="B1400" s="13">
        <v>248.6</v>
      </c>
      <c r="C1400" s="14">
        <v>8.2799999999999994</v>
      </c>
      <c r="D1400" s="13">
        <v>14.48</v>
      </c>
      <c r="E1400" s="13">
        <v>110.5</v>
      </c>
      <c r="F1400" s="14">
        <f t="shared" si="297"/>
        <v>1986.958333333228</v>
      </c>
      <c r="G1400" s="15">
        <v>7.11</v>
      </c>
      <c r="H1400" s="14">
        <f t="shared" si="294"/>
        <v>685.50606334841643</v>
      </c>
      <c r="I1400" s="14">
        <f t="shared" si="295"/>
        <v>22.831819004524888</v>
      </c>
      <c r="J1400" s="16">
        <f t="shared" si="298"/>
        <v>207170.38984350703</v>
      </c>
      <c r="K1400" s="14">
        <f t="shared" si="299"/>
        <v>39.928108597285075</v>
      </c>
      <c r="L1400" s="16">
        <f t="shared" si="296"/>
        <v>12066.88352748987</v>
      </c>
      <c r="M1400" s="35">
        <f t="shared" si="288"/>
        <v>14.085139814743314</v>
      </c>
      <c r="N1400" s="17"/>
      <c r="O1400" s="18">
        <f t="shared" si="289"/>
        <v>17.743316425436966</v>
      </c>
      <c r="P1400" s="18"/>
      <c r="Q1400" s="37">
        <f t="shared" si="290"/>
        <v>6.6109702069103798E-2</v>
      </c>
      <c r="R1400" s="15">
        <f t="shared" si="300"/>
        <v>1.0080581907954413</v>
      </c>
      <c r="S1400" s="15">
        <f t="shared" si="301"/>
        <v>16.565955369638491</v>
      </c>
      <c r="T1400" s="21">
        <f t="shared" si="291"/>
        <v>0.10846887333722854</v>
      </c>
      <c r="U1400" s="21">
        <f t="shared" si="292"/>
        <v>4.4871625548176919E-2</v>
      </c>
      <c r="V1400" s="21">
        <f t="shared" si="293"/>
        <v>6.3597247789051625E-2</v>
      </c>
      <c r="Y1400" s="36"/>
      <c r="Z1400" s="36"/>
    </row>
    <row r="1401" spans="1:26" x14ac:dyDescent="0.25">
      <c r="A1401" s="12">
        <v>1987.01</v>
      </c>
      <c r="B1401" s="13">
        <v>264.5</v>
      </c>
      <c r="C1401" s="14">
        <v>8.3000000000000007</v>
      </c>
      <c r="D1401" s="13">
        <v>14.6867</v>
      </c>
      <c r="E1401" s="13">
        <v>111.2</v>
      </c>
      <c r="F1401" s="14">
        <f t="shared" si="297"/>
        <v>1987.0416666665612</v>
      </c>
      <c r="G1401" s="15">
        <v>7.08</v>
      </c>
      <c r="H1401" s="14">
        <f t="shared" si="294"/>
        <v>724.7585431654677</v>
      </c>
      <c r="I1401" s="14">
        <f t="shared" si="295"/>
        <v>22.742895683453241</v>
      </c>
      <c r="J1401" s="16">
        <f t="shared" si="298"/>
        <v>219605.85888194712</v>
      </c>
      <c r="K1401" s="14">
        <f t="shared" si="299"/>
        <v>40.243142895683455</v>
      </c>
      <c r="L1401" s="16">
        <f t="shared" si="296"/>
        <v>12193.895529835512</v>
      </c>
      <c r="M1401" s="35">
        <f t="shared" si="288"/>
        <v>14.922208103718949</v>
      </c>
      <c r="N1401" s="17"/>
      <c r="O1401" s="18">
        <f t="shared" si="289"/>
        <v>18.777962794262134</v>
      </c>
      <c r="P1401" s="18"/>
      <c r="Q1401" s="37">
        <f t="shared" si="290"/>
        <v>6.2552225871873632E-2</v>
      </c>
      <c r="R1401" s="15">
        <f t="shared" si="300"/>
        <v>0.99390186210958875</v>
      </c>
      <c r="S1401" s="15">
        <f t="shared" si="301"/>
        <v>16.594324580558418</v>
      </c>
      <c r="T1401" s="21">
        <f t="shared" si="291"/>
        <v>0.10521712997774313</v>
      </c>
      <c r="U1401" s="21">
        <f t="shared" si="292"/>
        <v>4.2775765751370098E-2</v>
      </c>
      <c r="V1401" s="21">
        <f t="shared" si="293"/>
        <v>6.2441364226373031E-2</v>
      </c>
      <c r="Y1401" s="36"/>
      <c r="Z1401" s="36"/>
    </row>
    <row r="1402" spans="1:26" x14ac:dyDescent="0.25">
      <c r="A1402" s="12">
        <v>1987.02</v>
      </c>
      <c r="B1402" s="13">
        <v>280.89999999999998</v>
      </c>
      <c r="C1402" s="14">
        <v>8.32</v>
      </c>
      <c r="D1402" s="13">
        <v>14.8933</v>
      </c>
      <c r="E1402" s="13">
        <v>111.6</v>
      </c>
      <c r="F1402" s="14">
        <f t="shared" si="297"/>
        <v>1987.1249999998945</v>
      </c>
      <c r="G1402" s="15">
        <v>7.25</v>
      </c>
      <c r="H1402" s="14">
        <f t="shared" si="294"/>
        <v>766.93754480286748</v>
      </c>
      <c r="I1402" s="14">
        <f t="shared" si="295"/>
        <v>22.715985663082442</v>
      </c>
      <c r="J1402" s="16">
        <f t="shared" si="298"/>
        <v>232959.91948754317</v>
      </c>
      <c r="K1402" s="14">
        <f t="shared" si="299"/>
        <v>40.662979480286751</v>
      </c>
      <c r="L1402" s="16">
        <f t="shared" si="296"/>
        <v>12351.520003217614</v>
      </c>
      <c r="M1402" s="35">
        <f t="shared" si="288"/>
        <v>15.822318142836457</v>
      </c>
      <c r="N1402" s="17"/>
      <c r="O1402" s="18">
        <f t="shared" si="289"/>
        <v>19.886426559991143</v>
      </c>
      <c r="P1402" s="18"/>
      <c r="Q1402" s="37">
        <f t="shared" si="290"/>
        <v>5.6334889356184401E-2</v>
      </c>
      <c r="R1402" s="15">
        <f t="shared" si="300"/>
        <v>1.0060416666666667</v>
      </c>
      <c r="S1402" s="15">
        <f t="shared" si="301"/>
        <v>16.434014939415359</v>
      </c>
      <c r="T1402" s="21">
        <f t="shared" si="291"/>
        <v>0.10306661670050477</v>
      </c>
      <c r="U1402" s="21">
        <f t="shared" si="292"/>
        <v>4.5241842361098072E-2</v>
      </c>
      <c r="V1402" s="21">
        <f t="shared" si="293"/>
        <v>5.7824774339406693E-2</v>
      </c>
      <c r="Y1402" s="36"/>
      <c r="Z1402" s="36"/>
    </row>
    <row r="1403" spans="1:26" x14ac:dyDescent="0.25">
      <c r="A1403" s="12">
        <v>1987.03</v>
      </c>
      <c r="B1403" s="13">
        <v>292.5</v>
      </c>
      <c r="C1403" s="14">
        <v>8.34</v>
      </c>
      <c r="D1403" s="13">
        <v>15.1</v>
      </c>
      <c r="E1403" s="13">
        <v>112.1</v>
      </c>
      <c r="F1403" s="14">
        <f t="shared" si="297"/>
        <v>1987.2083333332278</v>
      </c>
      <c r="G1403" s="15">
        <v>7.25</v>
      </c>
      <c r="H1403" s="14">
        <f t="shared" si="294"/>
        <v>795.04683318465675</v>
      </c>
      <c r="I1403" s="14">
        <f t="shared" si="295"/>
        <v>22.66902765388047</v>
      </c>
      <c r="J1403" s="16">
        <f t="shared" si="298"/>
        <v>242072.02886818702</v>
      </c>
      <c r="K1403" s="14">
        <f t="shared" si="299"/>
        <v>41.043443354148089</v>
      </c>
      <c r="L1403" s="16">
        <f t="shared" si="296"/>
        <v>12496.709866357687</v>
      </c>
      <c r="M1403" s="35">
        <f t="shared" si="288"/>
        <v>16.433343976069928</v>
      </c>
      <c r="N1403" s="17"/>
      <c r="O1403" s="18">
        <f t="shared" si="289"/>
        <v>20.627202938129223</v>
      </c>
      <c r="P1403" s="18"/>
      <c r="Q1403" s="37">
        <f t="shared" si="290"/>
        <v>5.3742497442263136E-2</v>
      </c>
      <c r="R1403" s="15">
        <f t="shared" si="300"/>
        <v>0.95348909939056448</v>
      </c>
      <c r="S1403" s="15">
        <f t="shared" si="301"/>
        <v>16.459560230255619</v>
      </c>
      <c r="T1403" s="21">
        <f t="shared" si="291"/>
        <v>9.7880883802397678E-2</v>
      </c>
      <c r="U1403" s="21">
        <f t="shared" si="292"/>
        <v>4.3326612376116236E-2</v>
      </c>
      <c r="V1403" s="21">
        <f t="shared" si="293"/>
        <v>5.4554271426281442E-2</v>
      </c>
      <c r="Y1403" s="36"/>
      <c r="Z1403" s="36"/>
    </row>
    <row r="1404" spans="1:26" x14ac:dyDescent="0.25">
      <c r="A1404" s="12">
        <v>1987.04</v>
      </c>
      <c r="B1404" s="13">
        <v>289.3</v>
      </c>
      <c r="C1404" s="14">
        <v>8.4</v>
      </c>
      <c r="D1404" s="13">
        <v>14.8733</v>
      </c>
      <c r="E1404" s="13">
        <v>112.7</v>
      </c>
      <c r="F1404" s="14">
        <f t="shared" si="297"/>
        <v>1987.291666666561</v>
      </c>
      <c r="G1404" s="15">
        <v>8.02</v>
      </c>
      <c r="H1404" s="14">
        <f t="shared" si="294"/>
        <v>782.16246672582088</v>
      </c>
      <c r="I1404" s="14">
        <f t="shared" si="295"/>
        <v>22.710559006211184</v>
      </c>
      <c r="J1404" s="16">
        <f t="shared" si="298"/>
        <v>238725.29251627545</v>
      </c>
      <c r="K1404" s="14">
        <f t="shared" si="299"/>
        <v>40.212018722271523</v>
      </c>
      <c r="L1404" s="16">
        <f t="shared" si="296"/>
        <v>12273.18663388289</v>
      </c>
      <c r="M1404" s="35">
        <f t="shared" si="288"/>
        <v>16.196534453220881</v>
      </c>
      <c r="N1404" s="17"/>
      <c r="O1404" s="18">
        <f t="shared" si="289"/>
        <v>20.303841071051377</v>
      </c>
      <c r="P1404" s="18"/>
      <c r="Q1404" s="37">
        <f t="shared" si="290"/>
        <v>4.6609431506182783E-2</v>
      </c>
      <c r="R1404" s="15">
        <f t="shared" si="300"/>
        <v>0.96742422509917603</v>
      </c>
      <c r="S1404" s="15">
        <f t="shared" si="301"/>
        <v>15.610458405331707</v>
      </c>
      <c r="T1404" s="21">
        <f t="shared" si="291"/>
        <v>9.5471540307972669E-2</v>
      </c>
      <c r="U1404" s="21">
        <f t="shared" si="292"/>
        <v>4.7813316678601669E-2</v>
      </c>
      <c r="V1404" s="21">
        <f t="shared" si="293"/>
        <v>4.7658223629370999E-2</v>
      </c>
      <c r="Y1404" s="36"/>
      <c r="Z1404" s="36"/>
    </row>
    <row r="1405" spans="1:26" x14ac:dyDescent="0.25">
      <c r="A1405" s="12">
        <v>1987.05</v>
      </c>
      <c r="B1405" s="13">
        <v>289.10000000000002</v>
      </c>
      <c r="C1405" s="14">
        <v>8.4600000000000009</v>
      </c>
      <c r="D1405" s="13">
        <v>14.646699999999999</v>
      </c>
      <c r="E1405" s="13">
        <v>113.1</v>
      </c>
      <c r="F1405" s="14">
        <f t="shared" si="297"/>
        <v>1987.3749999998943</v>
      </c>
      <c r="G1405" s="15">
        <v>8.61</v>
      </c>
      <c r="H1405" s="14">
        <f t="shared" si="294"/>
        <v>778.85738284703825</v>
      </c>
      <c r="I1405" s="14">
        <f t="shared" si="295"/>
        <v>22.791883289124677</v>
      </c>
      <c r="J1405" s="16">
        <f t="shared" si="298"/>
        <v>238296.23775302159</v>
      </c>
      <c r="K1405" s="14">
        <f t="shared" si="299"/>
        <v>39.459323519009729</v>
      </c>
      <c r="L1405" s="16">
        <f t="shared" si="296"/>
        <v>12072.824301270082</v>
      </c>
      <c r="M1405" s="35">
        <f t="shared" si="288"/>
        <v>16.160311952655743</v>
      </c>
      <c r="N1405" s="17"/>
      <c r="O1405" s="18">
        <f t="shared" si="289"/>
        <v>20.233478963142392</v>
      </c>
      <c r="P1405" s="18"/>
      <c r="Q1405" s="37">
        <f t="shared" si="290"/>
        <v>4.0693975709329581E-2</v>
      </c>
      <c r="R1405" s="15">
        <f t="shared" si="300"/>
        <v>1.0212748364878896</v>
      </c>
      <c r="S1405" s="15">
        <f t="shared" si="301"/>
        <v>15.0485247133077</v>
      </c>
      <c r="T1405" s="21">
        <f t="shared" si="291"/>
        <v>0.10544169617241894</v>
      </c>
      <c r="U1405" s="21">
        <f t="shared" si="292"/>
        <v>5.3683153601261413E-2</v>
      </c>
      <c r="V1405" s="21">
        <f t="shared" si="293"/>
        <v>5.1758542571157529E-2</v>
      </c>
      <c r="Y1405" s="36"/>
      <c r="Z1405" s="36"/>
    </row>
    <row r="1406" spans="1:26" x14ac:dyDescent="0.25">
      <c r="A1406" s="12">
        <v>1987.06</v>
      </c>
      <c r="B1406" s="13">
        <v>301.39999999999998</v>
      </c>
      <c r="C1406" s="14">
        <v>8.52</v>
      </c>
      <c r="D1406" s="13">
        <v>14.42</v>
      </c>
      <c r="E1406" s="13">
        <v>113.5</v>
      </c>
      <c r="F1406" s="14">
        <f t="shared" si="297"/>
        <v>1987.4583333332275</v>
      </c>
      <c r="G1406" s="15">
        <v>8.4</v>
      </c>
      <c r="H1406" s="14">
        <f t="shared" si="294"/>
        <v>809.13286343612333</v>
      </c>
      <c r="I1406" s="14">
        <f t="shared" si="295"/>
        <v>22.872634361233484</v>
      </c>
      <c r="J1406" s="16">
        <f t="shared" si="298"/>
        <v>248142.37713071675</v>
      </c>
      <c r="K1406" s="14">
        <f t="shared" si="299"/>
        <v>38.711665198237888</v>
      </c>
      <c r="L1406" s="16">
        <f t="shared" si="296"/>
        <v>11871.974380308347</v>
      </c>
      <c r="M1406" s="35">
        <f t="shared" si="288"/>
        <v>16.825207307878717</v>
      </c>
      <c r="N1406" s="17"/>
      <c r="O1406" s="18">
        <f t="shared" si="289"/>
        <v>21.038765339298095</v>
      </c>
      <c r="P1406" s="18"/>
      <c r="Q1406" s="37">
        <f t="shared" si="290"/>
        <v>4.0020549424348607E-2</v>
      </c>
      <c r="R1406" s="15">
        <f t="shared" si="300"/>
        <v>1.0036500888963857</v>
      </c>
      <c r="S1406" s="15">
        <f t="shared" si="301"/>
        <v>15.314516868422027</v>
      </c>
      <c r="T1406" s="21">
        <f t="shared" si="291"/>
        <v>0.10657640898187104</v>
      </c>
      <c r="U1406" s="21">
        <f t="shared" si="292"/>
        <v>5.3962220978424069E-2</v>
      </c>
      <c r="V1406" s="21">
        <f t="shared" si="293"/>
        <v>5.2614188003446971E-2</v>
      </c>
      <c r="Y1406" s="36"/>
      <c r="Z1406" s="36"/>
    </row>
    <row r="1407" spans="1:26" x14ac:dyDescent="0.25">
      <c r="A1407" s="12">
        <v>1987.07</v>
      </c>
      <c r="B1407" s="13">
        <v>310.10000000000002</v>
      </c>
      <c r="C1407" s="14">
        <v>8.5666700000000002</v>
      </c>
      <c r="D1407" s="13">
        <v>14.9</v>
      </c>
      <c r="E1407" s="13">
        <v>113.8</v>
      </c>
      <c r="F1407" s="14">
        <f t="shared" si="297"/>
        <v>1987.5416666665608</v>
      </c>
      <c r="G1407" s="15">
        <v>8.4499999999999993</v>
      </c>
      <c r="H1407" s="14">
        <f t="shared" si="294"/>
        <v>830.29411247803182</v>
      </c>
      <c r="I1407" s="14">
        <f t="shared" si="295"/>
        <v>22.937296564147633</v>
      </c>
      <c r="J1407" s="16">
        <f t="shared" si="298"/>
        <v>255218.23884255689</v>
      </c>
      <c r="K1407" s="14">
        <f t="shared" si="299"/>
        <v>39.894815465729359</v>
      </c>
      <c r="L1407" s="16">
        <f t="shared" si="296"/>
        <v>12262.985355543688</v>
      </c>
      <c r="M1407" s="35">
        <f t="shared" si="288"/>
        <v>17.306004390512225</v>
      </c>
      <c r="N1407" s="17"/>
      <c r="O1407" s="18">
        <f t="shared" si="289"/>
        <v>21.61145347379118</v>
      </c>
      <c r="P1407" s="18"/>
      <c r="Q1407" s="37">
        <f t="shared" si="290"/>
        <v>3.7625517261062211E-2</v>
      </c>
      <c r="R1407" s="15">
        <f t="shared" si="300"/>
        <v>0.9865456526552201</v>
      </c>
      <c r="S1407" s="15">
        <f t="shared" si="301"/>
        <v>15.329896665738627</v>
      </c>
      <c r="T1407" s="21">
        <f t="shared" si="291"/>
        <v>0.10950345027898201</v>
      </c>
      <c r="U1407" s="21">
        <f t="shared" si="292"/>
        <v>5.6366611728344118E-2</v>
      </c>
      <c r="V1407" s="21">
        <f t="shared" si="293"/>
        <v>5.3136838550637888E-2</v>
      </c>
      <c r="Y1407" s="36"/>
      <c r="Z1407" s="36"/>
    </row>
    <row r="1408" spans="1:26" x14ac:dyDescent="0.25">
      <c r="A1408" s="12">
        <v>1987.08</v>
      </c>
      <c r="B1408" s="13">
        <v>329.4</v>
      </c>
      <c r="C1408" s="14">
        <v>8.6133299999999995</v>
      </c>
      <c r="D1408" s="13">
        <v>15.38</v>
      </c>
      <c r="E1408" s="13">
        <v>114.4</v>
      </c>
      <c r="F1408" s="14">
        <f t="shared" si="297"/>
        <v>1987.624999999894</v>
      </c>
      <c r="G1408" s="15">
        <v>8.76</v>
      </c>
      <c r="H1408" s="14">
        <f t="shared" si="294"/>
        <v>877.34423076923076</v>
      </c>
      <c r="I1408" s="14">
        <f t="shared" si="295"/>
        <v>22.941273173076922</v>
      </c>
      <c r="J1408" s="16">
        <f t="shared" si="298"/>
        <v>270268.28847897123</v>
      </c>
      <c r="K1408" s="14">
        <f t="shared" si="299"/>
        <v>40.964038461538465</v>
      </c>
      <c r="L1408" s="16">
        <f t="shared" si="296"/>
        <v>12619.084021877894</v>
      </c>
      <c r="M1408" s="35">
        <f t="shared" si="288"/>
        <v>18.326907245856336</v>
      </c>
      <c r="N1408" s="17"/>
      <c r="O1408" s="18">
        <f t="shared" si="289"/>
        <v>22.852095511377346</v>
      </c>
      <c r="P1408" s="18"/>
      <c r="Q1408" s="37">
        <f t="shared" si="290"/>
        <v>3.1518001960628581E-2</v>
      </c>
      <c r="R1408" s="15">
        <f t="shared" si="300"/>
        <v>0.96486630767468584</v>
      </c>
      <c r="S1408" s="15">
        <f t="shared" si="301"/>
        <v>15.044323105759673</v>
      </c>
      <c r="T1408" s="21">
        <f t="shared" si="291"/>
        <v>0.10334217533778389</v>
      </c>
      <c r="U1408" s="21">
        <f t="shared" si="292"/>
        <v>5.8082622427089392E-2</v>
      </c>
      <c r="V1408" s="21">
        <f t="shared" si="293"/>
        <v>4.52595529106945E-2</v>
      </c>
      <c r="Y1408" s="36"/>
      <c r="Z1408" s="36"/>
    </row>
    <row r="1409" spans="1:26" x14ac:dyDescent="0.25">
      <c r="A1409" s="12">
        <v>1987.09</v>
      </c>
      <c r="B1409" s="13">
        <v>318.7</v>
      </c>
      <c r="C1409" s="14">
        <v>8.66</v>
      </c>
      <c r="D1409" s="13">
        <v>15.86</v>
      </c>
      <c r="E1409" s="13">
        <v>115</v>
      </c>
      <c r="F1409" s="14">
        <f t="shared" si="297"/>
        <v>1987.7083333332273</v>
      </c>
      <c r="G1409" s="15">
        <v>9.42</v>
      </c>
      <c r="H1409" s="14">
        <f t="shared" si="294"/>
        <v>844.4164347826088</v>
      </c>
      <c r="I1409" s="14">
        <f t="shared" si="295"/>
        <v>22.945234782608697</v>
      </c>
      <c r="J1409" s="16">
        <f t="shared" si="298"/>
        <v>260713.81944285243</v>
      </c>
      <c r="K1409" s="14">
        <f t="shared" si="299"/>
        <v>42.022104347826087</v>
      </c>
      <c r="L1409" s="16">
        <f t="shared" si="296"/>
        <v>12974.336919873358</v>
      </c>
      <c r="M1409" s="35">
        <f t="shared" ref="M1409:M1472" si="302">H1409/AVERAGE(K1289:K1408)</f>
        <v>17.675620449938215</v>
      </c>
      <c r="N1409" s="17"/>
      <c r="O1409" s="18">
        <f t="shared" ref="O1409:O1472" si="303">J1409/AVERAGE(L1289:L1408)</f>
        <v>22.007766234206706</v>
      </c>
      <c r="P1409" s="18"/>
      <c r="Q1409" s="37">
        <f t="shared" ref="Q1409:Q1472" si="304">1/M1409-(G1409/100-(((E1409/E1289)^(1/10))-1))</f>
        <v>2.7138089806860242E-2</v>
      </c>
      <c r="R1409" s="15">
        <f t="shared" si="300"/>
        <v>1.0014476306327</v>
      </c>
      <c r="S1409" s="15">
        <f t="shared" si="301"/>
        <v>14.440026083980936</v>
      </c>
      <c r="T1409" s="21">
        <f t="shared" si="291"/>
        <v>0.10835852021718662</v>
      </c>
      <c r="U1409" s="21">
        <f t="shared" si="292"/>
        <v>6.342280497439301E-2</v>
      </c>
      <c r="V1409" s="21">
        <f t="shared" si="293"/>
        <v>4.4935715242793606E-2</v>
      </c>
      <c r="Y1409" s="36"/>
      <c r="Z1409" s="36"/>
    </row>
    <row r="1410" spans="1:26" x14ac:dyDescent="0.25">
      <c r="A1410" s="12">
        <v>1987.1</v>
      </c>
      <c r="B1410" s="13">
        <v>280.2</v>
      </c>
      <c r="C1410" s="14">
        <v>8.7100000000000009</v>
      </c>
      <c r="D1410" s="13">
        <v>16.406700000000001</v>
      </c>
      <c r="E1410" s="13">
        <v>115.3</v>
      </c>
      <c r="F1410" s="14">
        <f t="shared" si="297"/>
        <v>1987.7916666665606</v>
      </c>
      <c r="G1410" s="15">
        <v>9.52</v>
      </c>
      <c r="H1410" s="14">
        <f t="shared" si="294"/>
        <v>740.4764960971379</v>
      </c>
      <c r="I1410" s="14">
        <f t="shared" si="295"/>
        <v>23.01766695576757</v>
      </c>
      <c r="J1410" s="16">
        <f t="shared" si="298"/>
        <v>229214.55913775484</v>
      </c>
      <c r="K1410" s="14">
        <f t="shared" si="299"/>
        <v>43.357515091066794</v>
      </c>
      <c r="L1410" s="16">
        <f t="shared" si="296"/>
        <v>13421.322296236272</v>
      </c>
      <c r="M1410" s="35">
        <f t="shared" si="302"/>
        <v>15.530055563627309</v>
      </c>
      <c r="N1410" s="17"/>
      <c r="O1410" s="18">
        <f t="shared" si="303"/>
        <v>19.313386963315381</v>
      </c>
      <c r="P1410" s="18"/>
      <c r="Q1410" s="37">
        <f t="shared" si="304"/>
        <v>3.3885399558438375E-2</v>
      </c>
      <c r="R1410" s="15">
        <f t="shared" si="300"/>
        <v>1.0513845824386956</v>
      </c>
      <c r="S1410" s="15">
        <f t="shared" si="301"/>
        <v>14.423303897908639</v>
      </c>
      <c r="T1410" s="21">
        <f t="shared" ref="T1410:T1473" si="305">(($J1530/$J1410)^(1/10)-1)</f>
        <v>0.12427821516317117</v>
      </c>
      <c r="U1410" s="21">
        <f t="shared" ref="U1410:U1473" si="306">(($S1530/$S1410)^(1/10)-1)</f>
        <v>6.5242313112665595E-2</v>
      </c>
      <c r="V1410" s="21">
        <f t="shared" ref="V1410:V1473" si="307">T1410-U1410</f>
        <v>5.9035902050505573E-2</v>
      </c>
      <c r="Y1410" s="36"/>
      <c r="Z1410" s="36"/>
    </row>
    <row r="1411" spans="1:26" x14ac:dyDescent="0.25">
      <c r="A1411" s="12">
        <v>1987.11</v>
      </c>
      <c r="B1411" s="13">
        <v>245</v>
      </c>
      <c r="C1411" s="14">
        <v>8.76</v>
      </c>
      <c r="D1411" s="13">
        <v>16.953299999999999</v>
      </c>
      <c r="E1411" s="13">
        <v>115.4</v>
      </c>
      <c r="F1411" s="14">
        <f t="shared" si="297"/>
        <v>1987.8749999998938</v>
      </c>
      <c r="G1411" s="15">
        <v>8.86</v>
      </c>
      <c r="H1411" s="14">
        <f t="shared" si="294"/>
        <v>646.89341421143854</v>
      </c>
      <c r="I1411" s="14">
        <f t="shared" si="295"/>
        <v>23.129740034662049</v>
      </c>
      <c r="J1411" s="16">
        <f t="shared" si="298"/>
        <v>200842.55966062041</v>
      </c>
      <c r="K1411" s="14">
        <f t="shared" si="299"/>
        <v>44.763175996533789</v>
      </c>
      <c r="L1411" s="16">
        <f t="shared" si="296"/>
        <v>13897.731292630186</v>
      </c>
      <c r="M1411" s="35">
        <f t="shared" si="302"/>
        <v>13.590885143189086</v>
      </c>
      <c r="N1411" s="17"/>
      <c r="O1411" s="18">
        <f t="shared" si="303"/>
        <v>16.887366309768474</v>
      </c>
      <c r="P1411" s="18"/>
      <c r="Q1411" s="37">
        <f t="shared" si="304"/>
        <v>4.9247979245253967E-2</v>
      </c>
      <c r="R1411" s="15">
        <f t="shared" si="300"/>
        <v>0.99887189891126138</v>
      </c>
      <c r="S1411" s="15">
        <f t="shared" si="301"/>
        <v>15.151298584090739</v>
      </c>
      <c r="T1411" s="21">
        <f t="shared" si="305"/>
        <v>0.13798440684227598</v>
      </c>
      <c r="U1411" s="21">
        <f t="shared" si="306"/>
        <v>6.1788332359404174E-2</v>
      </c>
      <c r="V1411" s="21">
        <f t="shared" si="307"/>
        <v>7.6196074482871801E-2</v>
      </c>
      <c r="Y1411" s="36"/>
      <c r="Z1411" s="36"/>
    </row>
    <row r="1412" spans="1:26" x14ac:dyDescent="0.25">
      <c r="A1412" s="12">
        <v>1987.12</v>
      </c>
      <c r="B1412" s="13">
        <v>241</v>
      </c>
      <c r="C1412" s="14">
        <v>8.81</v>
      </c>
      <c r="D1412" s="13">
        <v>17.5</v>
      </c>
      <c r="E1412" s="13">
        <v>115.4</v>
      </c>
      <c r="F1412" s="14">
        <f t="shared" si="297"/>
        <v>1987.9583333332271</v>
      </c>
      <c r="G1412" s="15">
        <v>8.99</v>
      </c>
      <c r="H1412" s="14">
        <f t="shared" si="294"/>
        <v>636.33188908145587</v>
      </c>
      <c r="I1412" s="14">
        <f t="shared" si="295"/>
        <v>23.261759098786833</v>
      </c>
      <c r="J1412" s="16">
        <f t="shared" si="298"/>
        <v>198165.34200310352</v>
      </c>
      <c r="K1412" s="14">
        <f t="shared" si="299"/>
        <v>46.206672443674179</v>
      </c>
      <c r="L1412" s="16">
        <f t="shared" si="296"/>
        <v>14389.599523046936</v>
      </c>
      <c r="M1412" s="35">
        <f t="shared" si="302"/>
        <v>13.389028514426967</v>
      </c>
      <c r="N1412" s="17"/>
      <c r="O1412" s="18">
        <f t="shared" si="303"/>
        <v>16.622494633999864</v>
      </c>
      <c r="P1412" s="18"/>
      <c r="Q1412" s="37">
        <f t="shared" si="304"/>
        <v>4.871401448491447E-2</v>
      </c>
      <c r="R1412" s="15">
        <f t="shared" si="300"/>
        <v>1.028730231232527</v>
      </c>
      <c r="S1412" s="15">
        <f t="shared" si="301"/>
        <v>15.134206387662223</v>
      </c>
      <c r="T1412" s="21">
        <f t="shared" si="305"/>
        <v>0.14262186698497015</v>
      </c>
      <c r="U1412" s="21">
        <f t="shared" si="306"/>
        <v>6.3114654338094267E-2</v>
      </c>
      <c r="V1412" s="21">
        <f t="shared" si="307"/>
        <v>7.950721264687588E-2</v>
      </c>
      <c r="Y1412" s="36"/>
      <c r="Z1412" s="36"/>
    </row>
    <row r="1413" spans="1:26" x14ac:dyDescent="0.25">
      <c r="A1413" s="12">
        <v>1988.01</v>
      </c>
      <c r="B1413" s="13">
        <v>250.5</v>
      </c>
      <c r="C1413" s="14">
        <v>8.8566699999999994</v>
      </c>
      <c r="D1413" s="13">
        <v>17.863299999999999</v>
      </c>
      <c r="E1413" s="13">
        <v>115.7</v>
      </c>
      <c r="F1413" s="14">
        <f t="shared" si="297"/>
        <v>1988.0416666665603</v>
      </c>
      <c r="G1413" s="15">
        <v>8.67</v>
      </c>
      <c r="H1413" s="14">
        <f t="shared" si="294"/>
        <v>659.70051858254112</v>
      </c>
      <c r="I1413" s="14">
        <f t="shared" si="295"/>
        <v>23.32435046672429</v>
      </c>
      <c r="J1413" s="16">
        <f t="shared" si="298"/>
        <v>206048.06122645864</v>
      </c>
      <c r="K1413" s="14">
        <f t="shared" si="299"/>
        <v>47.043625842696635</v>
      </c>
      <c r="L1413" s="16">
        <f t="shared" si="296"/>
        <v>14693.406515395603</v>
      </c>
      <c r="M1413" s="35">
        <f t="shared" si="302"/>
        <v>13.898336683569136</v>
      </c>
      <c r="N1413" s="17"/>
      <c r="O1413" s="18">
        <f t="shared" si="303"/>
        <v>17.237464801757405</v>
      </c>
      <c r="P1413" s="18"/>
      <c r="Q1413" s="37">
        <f t="shared" si="304"/>
        <v>4.8770254494573992E-2</v>
      </c>
      <c r="R1413" s="15">
        <f t="shared" si="300"/>
        <v>1.0383636955621693</v>
      </c>
      <c r="S1413" s="15">
        <f t="shared" si="301"/>
        <v>15.528646538247564</v>
      </c>
      <c r="T1413" s="21">
        <f t="shared" si="305"/>
        <v>0.13823197341745086</v>
      </c>
      <c r="U1413" s="21">
        <f t="shared" si="306"/>
        <v>6.284914000079489E-2</v>
      </c>
      <c r="V1413" s="21">
        <f t="shared" si="307"/>
        <v>7.538283341665597E-2</v>
      </c>
      <c r="Y1413" s="36"/>
      <c r="Z1413" s="36"/>
    </row>
    <row r="1414" spans="1:26" x14ac:dyDescent="0.25">
      <c r="A1414" s="12">
        <v>1988.02</v>
      </c>
      <c r="B1414" s="13">
        <v>258.10000000000002</v>
      </c>
      <c r="C1414" s="14">
        <v>8.9033300000000004</v>
      </c>
      <c r="D1414" s="13">
        <v>18.226700000000001</v>
      </c>
      <c r="E1414" s="13">
        <v>116</v>
      </c>
      <c r="F1414" s="14">
        <f t="shared" si="297"/>
        <v>1988.1249999998936</v>
      </c>
      <c r="G1414" s="15">
        <v>8.2100000000000009</v>
      </c>
      <c r="H1414" s="14">
        <f t="shared" si="294"/>
        <v>677.95750000000021</v>
      </c>
      <c r="I1414" s="14">
        <f t="shared" si="295"/>
        <v>23.38659181896552</v>
      </c>
      <c r="J1414" s="16">
        <f t="shared" si="298"/>
        <v>212359.07508737931</v>
      </c>
      <c r="K1414" s="14">
        <f t="shared" si="299"/>
        <v>47.876512844827602</v>
      </c>
      <c r="L1414" s="16">
        <f t="shared" si="296"/>
        <v>14996.532948063295</v>
      </c>
      <c r="M1414" s="35">
        <f t="shared" si="302"/>
        <v>14.298270962469529</v>
      </c>
      <c r="N1414" s="17"/>
      <c r="O1414" s="18">
        <f t="shared" si="303"/>
        <v>17.714126170441727</v>
      </c>
      <c r="P1414" s="18"/>
      <c r="Q1414" s="37">
        <f t="shared" si="304"/>
        <v>5.0954722160582014E-2</v>
      </c>
      <c r="R1414" s="15">
        <f t="shared" si="300"/>
        <v>0.99608508963190345</v>
      </c>
      <c r="S1414" s="15">
        <f t="shared" si="301"/>
        <v>16.082681816516534</v>
      </c>
      <c r="T1414" s="21">
        <f t="shared" si="305"/>
        <v>0.14165589311359028</v>
      </c>
      <c r="U1414" s="21">
        <f t="shared" si="306"/>
        <v>5.918023773368275E-2</v>
      </c>
      <c r="V1414" s="21">
        <f t="shared" si="307"/>
        <v>8.2475655379907531E-2</v>
      </c>
      <c r="Y1414" s="36"/>
      <c r="Z1414" s="36"/>
    </row>
    <row r="1415" spans="1:26" x14ac:dyDescent="0.25">
      <c r="A1415" s="12">
        <v>1988.03</v>
      </c>
      <c r="B1415" s="13">
        <v>265.7</v>
      </c>
      <c r="C1415" s="14">
        <v>8.9499999999999993</v>
      </c>
      <c r="D1415" s="13">
        <v>18.59</v>
      </c>
      <c r="E1415" s="13">
        <v>116.5</v>
      </c>
      <c r="F1415" s="14">
        <f t="shared" si="297"/>
        <v>1988.2083333332268</v>
      </c>
      <c r="G1415" s="15">
        <v>8.3699999999999992</v>
      </c>
      <c r="H1415" s="14">
        <f t="shared" si="294"/>
        <v>694.92523605150222</v>
      </c>
      <c r="I1415" s="14">
        <f t="shared" si="295"/>
        <v>23.408283261802577</v>
      </c>
      <c r="J1415" s="16">
        <f t="shared" si="298"/>
        <v>218284.96205836011</v>
      </c>
      <c r="K1415" s="14">
        <f t="shared" si="299"/>
        <v>48.62122746781116</v>
      </c>
      <c r="L1415" s="16">
        <f t="shared" si="296"/>
        <v>15272.553423654175</v>
      </c>
      <c r="M1415" s="35">
        <f t="shared" si="302"/>
        <v>14.668946811103467</v>
      </c>
      <c r="N1415" s="17"/>
      <c r="O1415" s="18">
        <f t="shared" si="303"/>
        <v>18.152060554951035</v>
      </c>
      <c r="P1415" s="18"/>
      <c r="Q1415" s="37">
        <f t="shared" si="304"/>
        <v>4.7202997059628798E-2</v>
      </c>
      <c r="R1415" s="15">
        <f t="shared" si="300"/>
        <v>0.98379483607185603</v>
      </c>
      <c r="S1415" s="15">
        <f t="shared" si="301"/>
        <v>15.950965397530005</v>
      </c>
      <c r="T1415" s="21">
        <f t="shared" si="305"/>
        <v>0.14421543923692326</v>
      </c>
      <c r="U1415" s="21">
        <f t="shared" si="306"/>
        <v>5.9704656860496863E-2</v>
      </c>
      <c r="V1415" s="21">
        <f t="shared" si="307"/>
        <v>8.4510782376426397E-2</v>
      </c>
      <c r="Y1415" s="36"/>
      <c r="Z1415" s="36"/>
    </row>
    <row r="1416" spans="1:26" x14ac:dyDescent="0.25">
      <c r="A1416" s="12">
        <v>1988.04</v>
      </c>
      <c r="B1416" s="13">
        <v>262.60000000000002</v>
      </c>
      <c r="C1416" s="14">
        <v>9.0433299999999992</v>
      </c>
      <c r="D1416" s="13">
        <v>19.616700000000002</v>
      </c>
      <c r="E1416" s="13">
        <v>117.1</v>
      </c>
      <c r="F1416" s="14">
        <f t="shared" si="297"/>
        <v>1988.2916666665601</v>
      </c>
      <c r="G1416" s="15">
        <v>8.7200000000000006</v>
      </c>
      <c r="H1416" s="14">
        <f t="shared" si="294"/>
        <v>683.29820666097373</v>
      </c>
      <c r="I1416" s="14">
        <f t="shared" si="295"/>
        <v>23.531192578992318</v>
      </c>
      <c r="J1416" s="16">
        <f t="shared" si="298"/>
        <v>215248.71666586708</v>
      </c>
      <c r="K1416" s="14">
        <f t="shared" si="299"/>
        <v>51.043625021349293</v>
      </c>
      <c r="L1416" s="16">
        <f t="shared" si="296"/>
        <v>16079.472582708739</v>
      </c>
      <c r="M1416" s="35">
        <f t="shared" si="302"/>
        <v>14.433316420838951</v>
      </c>
      <c r="N1416" s="17"/>
      <c r="O1416" s="18">
        <f t="shared" si="303"/>
        <v>17.840595093043479</v>
      </c>
      <c r="P1416" s="18"/>
      <c r="Q1416" s="37">
        <f t="shared" si="304"/>
        <v>4.4527058308336545E-2</v>
      </c>
      <c r="R1416" s="15">
        <f t="shared" si="300"/>
        <v>0.98314430327257019</v>
      </c>
      <c r="S1416" s="15">
        <f t="shared" si="301"/>
        <v>15.61207186810015</v>
      </c>
      <c r="T1416" s="21">
        <f t="shared" si="305"/>
        <v>0.14945155386379416</v>
      </c>
      <c r="U1416" s="21">
        <f t="shared" si="306"/>
        <v>6.2365595392906759E-2</v>
      </c>
      <c r="V1416" s="21">
        <f t="shared" si="307"/>
        <v>8.7085958470887403E-2</v>
      </c>
      <c r="Y1416" s="36"/>
      <c r="Z1416" s="36"/>
    </row>
    <row r="1417" spans="1:26" x14ac:dyDescent="0.25">
      <c r="A1417" s="12">
        <v>1988.05</v>
      </c>
      <c r="B1417" s="13">
        <v>256.10000000000002</v>
      </c>
      <c r="C1417" s="14">
        <v>9.1366700000000005</v>
      </c>
      <c r="D1417" s="13">
        <v>20.6433</v>
      </c>
      <c r="E1417" s="13">
        <v>117.5</v>
      </c>
      <c r="F1417" s="14">
        <f t="shared" si="297"/>
        <v>1988.3749999998934</v>
      </c>
      <c r="G1417" s="15">
        <v>9.09</v>
      </c>
      <c r="H1417" s="14">
        <f t="shared" si="294"/>
        <v>664.11634042553203</v>
      </c>
      <c r="I1417" s="14">
        <f t="shared" si="295"/>
        <v>23.693134885106389</v>
      </c>
      <c r="J1417" s="16">
        <f t="shared" si="298"/>
        <v>209828.12726408336</v>
      </c>
      <c r="K1417" s="14">
        <f t="shared" si="299"/>
        <v>53.532029872340431</v>
      </c>
      <c r="L1417" s="16">
        <f t="shared" si="296"/>
        <v>16913.490744047838</v>
      </c>
      <c r="M1417" s="35">
        <f t="shared" si="302"/>
        <v>14.031891348027777</v>
      </c>
      <c r="N1417" s="17"/>
      <c r="O1417" s="18">
        <f t="shared" si="303"/>
        <v>17.325317986212724</v>
      </c>
      <c r="P1417" s="18"/>
      <c r="Q1417" s="37">
        <f t="shared" si="304"/>
        <v>4.2178685061003043E-2</v>
      </c>
      <c r="R1417" s="15">
        <f t="shared" si="300"/>
        <v>1.0187384727016691</v>
      </c>
      <c r="S1417" s="15">
        <f t="shared" si="301"/>
        <v>15.296667878487494</v>
      </c>
      <c r="T1417" s="21">
        <f t="shared" si="305"/>
        <v>0.15191947926139204</v>
      </c>
      <c r="U1417" s="21">
        <f t="shared" si="306"/>
        <v>6.4758539388930059E-2</v>
      </c>
      <c r="V1417" s="21">
        <f t="shared" si="307"/>
        <v>8.7160939872461984E-2</v>
      </c>
      <c r="Y1417" s="36"/>
      <c r="Z1417" s="36"/>
    </row>
    <row r="1418" spans="1:26" x14ac:dyDescent="0.25">
      <c r="A1418" s="12">
        <v>1988.06</v>
      </c>
      <c r="B1418" s="13">
        <v>270.7</v>
      </c>
      <c r="C1418" s="14">
        <v>9.23</v>
      </c>
      <c r="D1418" s="13">
        <v>21.67</v>
      </c>
      <c r="E1418" s="13">
        <v>118</v>
      </c>
      <c r="F1418" s="14">
        <f t="shared" si="297"/>
        <v>1988.4583333332266</v>
      </c>
      <c r="G1418" s="15">
        <v>8.92</v>
      </c>
      <c r="H1418" s="14">
        <f t="shared" ref="H1418:H1481" si="308">B1418*$E$1839/E1418</f>
        <v>699.0024576271187</v>
      </c>
      <c r="I1418" s="14">
        <f t="shared" ref="I1418:I1481" si="309">C1418*$E$1839/E1418</f>
        <v>23.833737288135598</v>
      </c>
      <c r="J1418" s="16">
        <f t="shared" si="298"/>
        <v>221477.95005473029</v>
      </c>
      <c r="K1418" s="14">
        <f t="shared" si="299"/>
        <v>55.956347457627125</v>
      </c>
      <c r="L1418" s="16">
        <f t="shared" ref="L1418:L1481" si="310">K1418*(J1418/H1418)</f>
        <v>17729.690349782068</v>
      </c>
      <c r="M1418" s="35">
        <f t="shared" si="302"/>
        <v>14.766468647879627</v>
      </c>
      <c r="N1418" s="17"/>
      <c r="O1418" s="18">
        <f t="shared" si="303"/>
        <v>18.208235569514841</v>
      </c>
      <c r="P1418" s="18"/>
      <c r="Q1418" s="37">
        <f t="shared" si="304"/>
        <v>3.9638410850633007E-2</v>
      </c>
      <c r="R1418" s="15">
        <f t="shared" si="300"/>
        <v>0.99829434380981263</v>
      </c>
      <c r="S1418" s="15">
        <f t="shared" si="301"/>
        <v>15.517273122497594</v>
      </c>
      <c r="T1418" s="21">
        <f t="shared" si="305"/>
        <v>0.14570549563330748</v>
      </c>
      <c r="U1418" s="21">
        <f t="shared" si="306"/>
        <v>6.4809484650063309E-2</v>
      </c>
      <c r="V1418" s="21">
        <f t="shared" si="307"/>
        <v>8.0896010983244171E-2</v>
      </c>
      <c r="Y1418" s="36"/>
      <c r="Z1418" s="36"/>
    </row>
    <row r="1419" spans="1:26" x14ac:dyDescent="0.25">
      <c r="A1419" s="12">
        <v>1988.07</v>
      </c>
      <c r="B1419" s="13">
        <v>269.10000000000002</v>
      </c>
      <c r="C1419" s="14">
        <v>9.3066700000000004</v>
      </c>
      <c r="D1419" s="13">
        <v>22.023299999999999</v>
      </c>
      <c r="E1419" s="13">
        <v>118.5</v>
      </c>
      <c r="F1419" s="14">
        <f t="shared" ref="F1419:F1482" si="311">F1418+1/12</f>
        <v>1988.5416666665599</v>
      </c>
      <c r="G1419" s="15">
        <v>9.06</v>
      </c>
      <c r="H1419" s="14">
        <f t="shared" si="308"/>
        <v>691.9389873417723</v>
      </c>
      <c r="I1419" s="14">
        <f t="shared" si="309"/>
        <v>23.930315181434604</v>
      </c>
      <c r="J1419" s="16">
        <f t="shared" ref="J1419:J1482" si="312">J1418*((H1419+(I1419/12))/H1418)</f>
        <v>219871.75662254024</v>
      </c>
      <c r="K1419" s="14">
        <f t="shared" ref="K1419:K1482" si="313">D1419*$E$1839/E1419</f>
        <v>56.628687848101272</v>
      </c>
      <c r="L1419" s="16">
        <f t="shared" si="310"/>
        <v>17994.43202387659</v>
      </c>
      <c r="M1419" s="35">
        <f t="shared" si="302"/>
        <v>14.608315717522109</v>
      </c>
      <c r="N1419" s="17"/>
      <c r="O1419" s="18">
        <f t="shared" si="303"/>
        <v>17.98876320102843</v>
      </c>
      <c r="P1419" s="18"/>
      <c r="Q1419" s="37">
        <f t="shared" si="304"/>
        <v>3.8609675495086204E-2</v>
      </c>
      <c r="R1419" s="15">
        <f t="shared" ref="R1419:R1482" si="314">((G1419/G1420+G1419/1200+((1+G1420/1200)^(-119))*(1-G1419/G1420)))</f>
        <v>0.99460428504699416</v>
      </c>
      <c r="S1419" s="15">
        <f t="shared" ref="S1419:S1482" si="315">S1418*R1418*E1418/E1419</f>
        <v>15.425443938952597</v>
      </c>
      <c r="T1419" s="21">
        <f t="shared" si="305"/>
        <v>0.1514212597730793</v>
      </c>
      <c r="U1419" s="21">
        <f t="shared" si="306"/>
        <v>6.6122269687267643E-2</v>
      </c>
      <c r="V1419" s="21">
        <f t="shared" si="307"/>
        <v>8.5298990085811655E-2</v>
      </c>
      <c r="Y1419" s="36"/>
      <c r="Z1419" s="36"/>
    </row>
    <row r="1420" spans="1:26" x14ac:dyDescent="0.25">
      <c r="A1420" s="12">
        <v>1988.08</v>
      </c>
      <c r="B1420" s="13">
        <v>263.7</v>
      </c>
      <c r="C1420" s="14">
        <v>9.3833300000000008</v>
      </c>
      <c r="D1420" s="13">
        <v>22.3767</v>
      </c>
      <c r="E1420" s="13">
        <v>119</v>
      </c>
      <c r="F1420" s="14">
        <f t="shared" si="311"/>
        <v>1988.6249999998931</v>
      </c>
      <c r="G1420" s="15">
        <v>9.26</v>
      </c>
      <c r="H1420" s="14">
        <f t="shared" si="308"/>
        <v>675.20495798319337</v>
      </c>
      <c r="I1420" s="14">
        <f t="shared" si="309"/>
        <v>24.026055890756307</v>
      </c>
      <c r="J1420" s="16">
        <f t="shared" si="312"/>
        <v>215190.53535363908</v>
      </c>
      <c r="K1420" s="14">
        <f t="shared" si="313"/>
        <v>57.295634369747901</v>
      </c>
      <c r="L1420" s="16">
        <f t="shared" si="310"/>
        <v>18260.349080196338</v>
      </c>
      <c r="M1420" s="35">
        <f t="shared" si="302"/>
        <v>14.244946310675658</v>
      </c>
      <c r="N1420" s="17"/>
      <c r="O1420" s="18">
        <f t="shared" si="303"/>
        <v>17.518725933895698</v>
      </c>
      <c r="P1420" s="18"/>
      <c r="Q1420" s="37">
        <f t="shared" si="304"/>
        <v>3.8319223452196405E-2</v>
      </c>
      <c r="R1420" s="15">
        <f t="shared" si="314"/>
        <v>1.0260567691250402</v>
      </c>
      <c r="S1420" s="15">
        <f t="shared" si="315"/>
        <v>15.277749562113286</v>
      </c>
      <c r="T1420" s="21">
        <f t="shared" si="305"/>
        <v>0.14545422414527631</v>
      </c>
      <c r="U1420" s="21">
        <f t="shared" si="306"/>
        <v>6.8478382298141849E-2</v>
      </c>
      <c r="V1420" s="21">
        <f t="shared" si="307"/>
        <v>7.6975841847134463E-2</v>
      </c>
      <c r="Y1420" s="36"/>
      <c r="Z1420" s="36"/>
    </row>
    <row r="1421" spans="1:26" x14ac:dyDescent="0.25">
      <c r="A1421" s="12">
        <v>1988.09</v>
      </c>
      <c r="B1421" s="13">
        <v>268</v>
      </c>
      <c r="C1421" s="14">
        <v>9.4600000000000009</v>
      </c>
      <c r="D1421" s="13">
        <v>22.73</v>
      </c>
      <c r="E1421" s="13">
        <v>119.8</v>
      </c>
      <c r="F1421" s="14">
        <f t="shared" si="311"/>
        <v>1988.7083333332264</v>
      </c>
      <c r="G1421" s="15">
        <v>8.98</v>
      </c>
      <c r="H1421" s="14">
        <f t="shared" si="308"/>
        <v>681.63272120200338</v>
      </c>
      <c r="I1421" s="14">
        <f t="shared" si="309"/>
        <v>24.060617696160275</v>
      </c>
      <c r="J1421" s="16">
        <f t="shared" si="312"/>
        <v>217878.10730786534</v>
      </c>
      <c r="K1421" s="14">
        <f t="shared" si="313"/>
        <v>57.811611018363948</v>
      </c>
      <c r="L1421" s="16">
        <f t="shared" si="310"/>
        <v>18478.990220551415</v>
      </c>
      <c r="M1421" s="35">
        <f t="shared" si="302"/>
        <v>14.369428776140163</v>
      </c>
      <c r="N1421" s="17"/>
      <c r="O1421" s="18">
        <f t="shared" si="303"/>
        <v>17.648292003694426</v>
      </c>
      <c r="P1421" s="18"/>
      <c r="Q1421" s="37">
        <f t="shared" si="304"/>
        <v>4.0421236973085847E-2</v>
      </c>
      <c r="R1421" s="15">
        <f t="shared" si="314"/>
        <v>1.019363978978598</v>
      </c>
      <c r="S1421" s="15">
        <f t="shared" si="315"/>
        <v>15.57115829940911</v>
      </c>
      <c r="T1421" s="21">
        <f t="shared" si="305"/>
        <v>0.1381631772933567</v>
      </c>
      <c r="U1421" s="21">
        <f t="shared" si="306"/>
        <v>7.1142595418593579E-2</v>
      </c>
      <c r="V1421" s="21">
        <f t="shared" si="307"/>
        <v>6.7020581874763119E-2</v>
      </c>
      <c r="Y1421" s="36"/>
      <c r="Z1421" s="36"/>
    </row>
    <row r="1422" spans="1:26" x14ac:dyDescent="0.25">
      <c r="A1422" s="12">
        <v>1988.1</v>
      </c>
      <c r="B1422" s="13">
        <v>277.39999999999998</v>
      </c>
      <c r="C1422" s="14">
        <v>9.5500000000000007</v>
      </c>
      <c r="D1422" s="13">
        <v>23.0733</v>
      </c>
      <c r="E1422" s="13">
        <v>120.2</v>
      </c>
      <c r="F1422" s="14">
        <f t="shared" si="311"/>
        <v>1988.7916666665596</v>
      </c>
      <c r="G1422" s="15">
        <v>8.8000000000000007</v>
      </c>
      <c r="H1422" s="14">
        <f t="shared" si="308"/>
        <v>703.19284525790351</v>
      </c>
      <c r="I1422" s="14">
        <f t="shared" si="309"/>
        <v>24.208693843594016</v>
      </c>
      <c r="J1422" s="16">
        <f t="shared" si="312"/>
        <v>225414.45969983493</v>
      </c>
      <c r="K1422" s="14">
        <f t="shared" si="313"/>
        <v>58.489471797004995</v>
      </c>
      <c r="L1422" s="16">
        <f t="shared" si="310"/>
        <v>18749.298676972609</v>
      </c>
      <c r="M1422" s="35">
        <f t="shared" si="302"/>
        <v>14.811450153277733</v>
      </c>
      <c r="N1422" s="17"/>
      <c r="O1422" s="18">
        <f t="shared" si="303"/>
        <v>18.165517397941191</v>
      </c>
      <c r="P1422" s="18"/>
      <c r="Q1422" s="37">
        <f t="shared" si="304"/>
        <v>3.954542721848528E-2</v>
      </c>
      <c r="R1422" s="15">
        <f t="shared" si="314"/>
        <v>0.99684437266514558</v>
      </c>
      <c r="S1422" s="15">
        <f t="shared" si="315"/>
        <v>15.819856989939071</v>
      </c>
      <c r="T1422" s="21">
        <f t="shared" si="305"/>
        <v>0.13547813605330106</v>
      </c>
      <c r="U1422" s="21">
        <f t="shared" si="306"/>
        <v>7.1969206543410325E-2</v>
      </c>
      <c r="V1422" s="21">
        <f t="shared" si="307"/>
        <v>6.3508929509890732E-2</v>
      </c>
      <c r="Y1422" s="36"/>
      <c r="Z1422" s="36"/>
    </row>
    <row r="1423" spans="1:26" x14ac:dyDescent="0.25">
      <c r="A1423" s="12">
        <v>1988.11</v>
      </c>
      <c r="B1423" s="13">
        <v>271</v>
      </c>
      <c r="C1423" s="14">
        <v>9.64</v>
      </c>
      <c r="D1423" s="13">
        <v>23.416699999999999</v>
      </c>
      <c r="E1423" s="13">
        <v>120.3</v>
      </c>
      <c r="F1423" s="14">
        <f t="shared" si="311"/>
        <v>1988.8749999998929</v>
      </c>
      <c r="G1423" s="15">
        <v>8.9600000000000009</v>
      </c>
      <c r="H1423" s="14">
        <f t="shared" si="308"/>
        <v>686.3981712385704</v>
      </c>
      <c r="I1423" s="14">
        <f t="shared" si="309"/>
        <v>24.416525353283461</v>
      </c>
      <c r="J1423" s="16">
        <f t="shared" si="312"/>
        <v>220683.02758063047</v>
      </c>
      <c r="K1423" s="14">
        <f t="shared" si="313"/>
        <v>59.310627514546972</v>
      </c>
      <c r="L1423" s="16">
        <f t="shared" si="310"/>
        <v>19068.886538551102</v>
      </c>
      <c r="M1423" s="35">
        <f t="shared" si="302"/>
        <v>14.445530680872892</v>
      </c>
      <c r="N1423" s="17"/>
      <c r="O1423" s="18">
        <f t="shared" si="303"/>
        <v>17.692871543397231</v>
      </c>
      <c r="P1423" s="18"/>
      <c r="Q1423" s="37">
        <f t="shared" si="304"/>
        <v>3.9271002237617855E-2</v>
      </c>
      <c r="R1423" s="15">
        <f t="shared" si="314"/>
        <v>0.99769560940182367</v>
      </c>
      <c r="S1423" s="15">
        <f t="shared" si="315"/>
        <v>15.756826576042673</v>
      </c>
      <c r="T1423" s="21">
        <f t="shared" si="305"/>
        <v>0.14980021837972379</v>
      </c>
      <c r="U1423" s="21">
        <f t="shared" si="306"/>
        <v>7.0251831338317583E-2</v>
      </c>
      <c r="V1423" s="21">
        <f t="shared" si="307"/>
        <v>7.954838704140621E-2</v>
      </c>
      <c r="Y1423" s="36"/>
      <c r="Z1423" s="36"/>
    </row>
    <row r="1424" spans="1:26" x14ac:dyDescent="0.25">
      <c r="A1424" s="12">
        <v>1988.12</v>
      </c>
      <c r="B1424" s="13">
        <v>276.5</v>
      </c>
      <c r="C1424" s="14">
        <v>9.75</v>
      </c>
      <c r="D1424" s="13">
        <v>23.75</v>
      </c>
      <c r="E1424" s="13">
        <v>120.5</v>
      </c>
      <c r="F1424" s="14">
        <f t="shared" si="311"/>
        <v>1988.9583333332262</v>
      </c>
      <c r="G1424" s="15">
        <v>9.11</v>
      </c>
      <c r="H1424" s="14">
        <f t="shared" si="308"/>
        <v>699.16639004149397</v>
      </c>
      <c r="I1424" s="14">
        <f t="shared" si="309"/>
        <v>24.654149377593363</v>
      </c>
      <c r="J1424" s="16">
        <f t="shared" si="312"/>
        <v>225448.6655828334</v>
      </c>
      <c r="K1424" s="14">
        <f t="shared" si="313"/>
        <v>60.054979253112037</v>
      </c>
      <c r="L1424" s="16">
        <f t="shared" si="310"/>
        <v>19364.939629628545</v>
      </c>
      <c r="M1424" s="35">
        <f t="shared" si="302"/>
        <v>14.702086748572002</v>
      </c>
      <c r="N1424" s="17"/>
      <c r="O1424" s="18">
        <f t="shared" si="303"/>
        <v>17.981586492014188</v>
      </c>
      <c r="P1424" s="18"/>
      <c r="Q1424" s="37">
        <f t="shared" si="304"/>
        <v>3.6268450358792823E-2</v>
      </c>
      <c r="R1424" s="15">
        <f t="shared" si="314"/>
        <v>1.0088955782014826</v>
      </c>
      <c r="S1424" s="15">
        <f t="shared" si="315"/>
        <v>15.694424549134908</v>
      </c>
      <c r="T1424" s="21">
        <f t="shared" si="305"/>
        <v>0.15204074375042187</v>
      </c>
      <c r="U1424" s="21">
        <f t="shared" si="306"/>
        <v>7.2685803796633142E-2</v>
      </c>
      <c r="V1424" s="21">
        <f t="shared" si="307"/>
        <v>7.9354939953788728E-2</v>
      </c>
      <c r="Y1424" s="36"/>
      <c r="Z1424" s="36"/>
    </row>
    <row r="1425" spans="1:26" x14ac:dyDescent="0.25">
      <c r="A1425" s="12">
        <v>1989.01</v>
      </c>
      <c r="B1425" s="13">
        <v>285.39999999999998</v>
      </c>
      <c r="C1425" s="14">
        <v>9.8133300000000006</v>
      </c>
      <c r="D1425" s="13">
        <v>24.16</v>
      </c>
      <c r="E1425" s="13">
        <v>121.1</v>
      </c>
      <c r="F1425" s="14">
        <f t="shared" si="311"/>
        <v>1989.0416666665594</v>
      </c>
      <c r="G1425" s="15">
        <v>9.09</v>
      </c>
      <c r="H1425" s="14">
        <f t="shared" si="308"/>
        <v>718.09562345169286</v>
      </c>
      <c r="I1425" s="14">
        <f t="shared" si="309"/>
        <v>24.691343113129651</v>
      </c>
      <c r="J1425" s="16">
        <f t="shared" si="312"/>
        <v>232215.94779669927</v>
      </c>
      <c r="K1425" s="14">
        <f t="shared" si="313"/>
        <v>60.789033856317111</v>
      </c>
      <c r="L1425" s="16">
        <f t="shared" si="310"/>
        <v>19657.804130232151</v>
      </c>
      <c r="M1425" s="35">
        <f t="shared" si="302"/>
        <v>15.088072442713289</v>
      </c>
      <c r="N1425" s="17"/>
      <c r="O1425" s="18">
        <f t="shared" si="303"/>
        <v>18.425435496743237</v>
      </c>
      <c r="P1425" s="18"/>
      <c r="Q1425" s="37">
        <f t="shared" si="304"/>
        <v>3.4319933499708771E-2</v>
      </c>
      <c r="R1425" s="15">
        <f t="shared" si="314"/>
        <v>1.0023769837262066</v>
      </c>
      <c r="S1425" s="15">
        <f t="shared" si="315"/>
        <v>15.755584486950456</v>
      </c>
      <c r="T1425" s="21">
        <f t="shared" si="305"/>
        <v>0.15402822616148026</v>
      </c>
      <c r="U1425" s="21">
        <f t="shared" si="306"/>
        <v>7.182926250160282E-2</v>
      </c>
      <c r="V1425" s="21">
        <f t="shared" si="307"/>
        <v>8.2198963659877444E-2</v>
      </c>
      <c r="Y1425" s="36"/>
      <c r="Z1425" s="36"/>
    </row>
    <row r="1426" spans="1:26" x14ac:dyDescent="0.25">
      <c r="A1426" s="12">
        <v>1989.02</v>
      </c>
      <c r="B1426" s="13">
        <v>294</v>
      </c>
      <c r="C1426" s="14">
        <v>9.8966700000000003</v>
      </c>
      <c r="D1426" s="13">
        <v>24.56</v>
      </c>
      <c r="E1426" s="13">
        <v>121.6</v>
      </c>
      <c r="F1426" s="14">
        <f t="shared" si="311"/>
        <v>1989.1249999998927</v>
      </c>
      <c r="G1426" s="15">
        <v>9.17</v>
      </c>
      <c r="H1426" s="14">
        <f t="shared" si="308"/>
        <v>736.69243421052647</v>
      </c>
      <c r="I1426" s="14">
        <f t="shared" si="309"/>
        <v>24.798645962171058</v>
      </c>
      <c r="J1426" s="16">
        <f t="shared" si="312"/>
        <v>238898.01441290049</v>
      </c>
      <c r="K1426" s="14">
        <f t="shared" si="313"/>
        <v>61.54138157894738</v>
      </c>
      <c r="L1426" s="16">
        <f t="shared" si="310"/>
        <v>19956.922564560668</v>
      </c>
      <c r="M1426" s="35">
        <f t="shared" si="302"/>
        <v>15.467060462734754</v>
      </c>
      <c r="N1426" s="17"/>
      <c r="O1426" s="18">
        <f t="shared" si="303"/>
        <v>18.857435717731374</v>
      </c>
      <c r="P1426" s="18"/>
      <c r="Q1426" s="37">
        <f t="shared" si="304"/>
        <v>3.1099424417409927E-2</v>
      </c>
      <c r="R1426" s="15">
        <f t="shared" si="314"/>
        <v>0.99539500079332033</v>
      </c>
      <c r="S1426" s="15">
        <f t="shared" si="315"/>
        <v>15.728096787541919</v>
      </c>
      <c r="T1426" s="21">
        <f t="shared" si="305"/>
        <v>0.1505428762996861</v>
      </c>
      <c r="U1426" s="21">
        <f t="shared" si="306"/>
        <v>6.9949108517790792E-2</v>
      </c>
      <c r="V1426" s="21">
        <f t="shared" si="307"/>
        <v>8.0593767781895309E-2</v>
      </c>
      <c r="Y1426" s="36"/>
      <c r="Z1426" s="36"/>
    </row>
    <row r="1427" spans="1:26" x14ac:dyDescent="0.25">
      <c r="A1427" s="12">
        <v>1989.03</v>
      </c>
      <c r="B1427" s="13">
        <v>292.7</v>
      </c>
      <c r="C1427" s="14">
        <v>10.01</v>
      </c>
      <c r="D1427" s="13">
        <v>24.96</v>
      </c>
      <c r="E1427" s="13">
        <v>122.3</v>
      </c>
      <c r="F1427" s="14">
        <f t="shared" si="311"/>
        <v>1989.2083333332259</v>
      </c>
      <c r="G1427" s="15">
        <v>9.36</v>
      </c>
      <c r="H1427" s="14">
        <f t="shared" si="308"/>
        <v>729.23704006541311</v>
      </c>
      <c r="I1427" s="14">
        <f t="shared" si="309"/>
        <v>24.939059689288641</v>
      </c>
      <c r="J1427" s="16">
        <f t="shared" si="312"/>
        <v>237154.29096533748</v>
      </c>
      <c r="K1427" s="14">
        <f t="shared" si="313"/>
        <v>62.185707277187262</v>
      </c>
      <c r="L1427" s="16">
        <f t="shared" si="310"/>
        <v>20223.338238793382</v>
      </c>
      <c r="M1427" s="35">
        <f t="shared" si="302"/>
        <v>15.298969108882366</v>
      </c>
      <c r="N1427" s="17"/>
      <c r="O1427" s="18">
        <f t="shared" si="303"/>
        <v>18.622276927610915</v>
      </c>
      <c r="P1427" s="18"/>
      <c r="Q1427" s="37">
        <f t="shared" si="304"/>
        <v>2.9450727706516772E-2</v>
      </c>
      <c r="R1427" s="15">
        <f t="shared" si="314"/>
        <v>1.019490591915486</v>
      </c>
      <c r="S1427" s="15">
        <f t="shared" si="315"/>
        <v>15.566061651516151</v>
      </c>
      <c r="T1427" s="21">
        <f t="shared" si="305"/>
        <v>0.15435889228086785</v>
      </c>
      <c r="U1427" s="21">
        <f t="shared" si="306"/>
        <v>6.9267490958713207E-2</v>
      </c>
      <c r="V1427" s="21">
        <f t="shared" si="307"/>
        <v>8.5091401322154647E-2</v>
      </c>
      <c r="Y1427" s="36"/>
      <c r="Z1427" s="36"/>
    </row>
    <row r="1428" spans="1:26" x14ac:dyDescent="0.25">
      <c r="A1428" s="12">
        <v>1989.04</v>
      </c>
      <c r="B1428" s="13">
        <v>302.3</v>
      </c>
      <c r="C1428" s="14">
        <v>10.0867</v>
      </c>
      <c r="D1428" s="13">
        <v>25.046700000000001</v>
      </c>
      <c r="E1428" s="13">
        <v>123.1</v>
      </c>
      <c r="F1428" s="14">
        <f t="shared" si="311"/>
        <v>1989.2916666665592</v>
      </c>
      <c r="G1428" s="15">
        <v>9.18</v>
      </c>
      <c r="H1428" s="14">
        <f t="shared" si="308"/>
        <v>748.26003249390749</v>
      </c>
      <c r="I1428" s="14">
        <f t="shared" si="309"/>
        <v>24.966835824532907</v>
      </c>
      <c r="J1428" s="16">
        <f t="shared" si="312"/>
        <v>244017.35472524224</v>
      </c>
      <c r="K1428" s="14">
        <f t="shared" si="313"/>
        <v>61.996177822908223</v>
      </c>
      <c r="L1428" s="16">
        <f t="shared" si="310"/>
        <v>20217.762085996448</v>
      </c>
      <c r="M1428" s="35">
        <f t="shared" si="302"/>
        <v>15.686742656144585</v>
      </c>
      <c r="N1428" s="17"/>
      <c r="O1428" s="18">
        <f t="shared" si="303"/>
        <v>19.061417959765532</v>
      </c>
      <c r="P1428" s="18"/>
      <c r="Q1428" s="37">
        <f t="shared" si="304"/>
        <v>2.911932630234805E-2</v>
      </c>
      <c r="R1428" s="15">
        <f t="shared" si="314"/>
        <v>1.028717272293509</v>
      </c>
      <c r="S1428" s="15">
        <f t="shared" si="315"/>
        <v>15.766321297022916</v>
      </c>
      <c r="T1428" s="21">
        <f t="shared" si="305"/>
        <v>0.15503405201669507</v>
      </c>
      <c r="U1428" s="21">
        <f t="shared" si="306"/>
        <v>6.8002900034639602E-2</v>
      </c>
      <c r="V1428" s="21">
        <f t="shared" si="307"/>
        <v>8.7031151982055466E-2</v>
      </c>
      <c r="Y1428" s="36"/>
      <c r="Z1428" s="36"/>
    </row>
    <row r="1429" spans="1:26" x14ac:dyDescent="0.25">
      <c r="A1429" s="12">
        <v>1989.05</v>
      </c>
      <c r="B1429" s="13">
        <v>313.89999999999998</v>
      </c>
      <c r="C1429" s="14">
        <v>10.193300000000001</v>
      </c>
      <c r="D1429" s="13">
        <v>25.133299999999998</v>
      </c>
      <c r="E1429" s="13">
        <v>123.8</v>
      </c>
      <c r="F1429" s="14">
        <f t="shared" si="311"/>
        <v>1989.3749999998925</v>
      </c>
      <c r="G1429" s="15">
        <v>8.86</v>
      </c>
      <c r="H1429" s="14">
        <f t="shared" si="308"/>
        <v>772.57940226171252</v>
      </c>
      <c r="I1429" s="14">
        <f t="shared" si="309"/>
        <v>25.088033198707599</v>
      </c>
      <c r="J1429" s="16">
        <f t="shared" si="312"/>
        <v>252630.01292448654</v>
      </c>
      <c r="K1429" s="14">
        <f t="shared" si="313"/>
        <v>61.858776332794839</v>
      </c>
      <c r="L1429" s="16">
        <f t="shared" si="310"/>
        <v>20227.543497403625</v>
      </c>
      <c r="M1429" s="35">
        <f t="shared" si="302"/>
        <v>16.186353538544555</v>
      </c>
      <c r="N1429" s="17"/>
      <c r="O1429" s="18">
        <f t="shared" si="303"/>
        <v>19.633569215559827</v>
      </c>
      <c r="P1429" s="18"/>
      <c r="Q1429" s="37">
        <f t="shared" si="304"/>
        <v>2.9612224452634339E-2</v>
      </c>
      <c r="R1429" s="15">
        <f t="shared" si="314"/>
        <v>1.046527044792438</v>
      </c>
      <c r="S1429" s="15">
        <f t="shared" si="315"/>
        <v>16.127379761497444</v>
      </c>
      <c r="T1429" s="21">
        <f t="shared" si="305"/>
        <v>0.15092075456629961</v>
      </c>
      <c r="U1429" s="21">
        <f t="shared" si="306"/>
        <v>6.3099585755091114E-2</v>
      </c>
      <c r="V1429" s="21">
        <f t="shared" si="307"/>
        <v>8.7821168811208494E-2</v>
      </c>
      <c r="Y1429" s="36"/>
      <c r="Z1429" s="36"/>
    </row>
    <row r="1430" spans="1:26" x14ac:dyDescent="0.25">
      <c r="A1430" s="12">
        <v>1989.06</v>
      </c>
      <c r="B1430" s="13">
        <v>323.7</v>
      </c>
      <c r="C1430" s="14">
        <v>10.37</v>
      </c>
      <c r="D1430" s="13">
        <v>25.22</v>
      </c>
      <c r="E1430" s="13">
        <v>124.1</v>
      </c>
      <c r="F1430" s="14">
        <f t="shared" si="311"/>
        <v>1989.4583333332257</v>
      </c>
      <c r="G1430" s="15">
        <v>8.2799999999999994</v>
      </c>
      <c r="H1430" s="14">
        <f t="shared" si="308"/>
        <v>794.77348912167622</v>
      </c>
      <c r="I1430" s="14">
        <f t="shared" si="309"/>
        <v>25.46123287671233</v>
      </c>
      <c r="J1430" s="16">
        <f t="shared" si="312"/>
        <v>260581.18928882692</v>
      </c>
      <c r="K1430" s="14">
        <f t="shared" si="313"/>
        <v>61.92211120064465</v>
      </c>
      <c r="L1430" s="16">
        <f t="shared" si="310"/>
        <v>20302.30952692065</v>
      </c>
      <c r="M1430" s="35">
        <f t="shared" si="302"/>
        <v>16.641904235808589</v>
      </c>
      <c r="N1430" s="17"/>
      <c r="O1430" s="18">
        <f t="shared" si="303"/>
        <v>20.149986195019601</v>
      </c>
      <c r="P1430" s="18"/>
      <c r="Q1430" s="37">
        <f t="shared" si="304"/>
        <v>3.2801698589948143E-2</v>
      </c>
      <c r="R1430" s="15">
        <f t="shared" si="314"/>
        <v>1.0246450227166057</v>
      </c>
      <c r="S1430" s="15">
        <f t="shared" si="315"/>
        <v>16.836938745827617</v>
      </c>
      <c r="T1430" s="21">
        <f t="shared" si="305"/>
        <v>0.14665589177332139</v>
      </c>
      <c r="U1430" s="21">
        <f t="shared" si="306"/>
        <v>5.6140869351618328E-2</v>
      </c>
      <c r="V1430" s="21">
        <f t="shared" si="307"/>
        <v>9.0515022421703062E-2</v>
      </c>
      <c r="Y1430" s="36"/>
      <c r="Z1430" s="36"/>
    </row>
    <row r="1431" spans="1:26" x14ac:dyDescent="0.25">
      <c r="A1431" s="12">
        <v>1989.07</v>
      </c>
      <c r="B1431" s="13">
        <v>331.9</v>
      </c>
      <c r="C1431" s="14">
        <v>10.423299999999999</v>
      </c>
      <c r="D1431" s="13">
        <v>24.71</v>
      </c>
      <c r="E1431" s="13">
        <v>124.4</v>
      </c>
      <c r="F1431" s="14">
        <f t="shared" si="311"/>
        <v>1989.541666666559</v>
      </c>
      <c r="G1431" s="15">
        <v>8.02</v>
      </c>
      <c r="H1431" s="14">
        <f t="shared" si="308"/>
        <v>812.94155948553055</v>
      </c>
      <c r="I1431" s="14">
        <f t="shared" si="309"/>
        <v>25.53038191318328</v>
      </c>
      <c r="J1431" s="16">
        <f t="shared" si="312"/>
        <v>267235.47787340899</v>
      </c>
      <c r="K1431" s="14">
        <f t="shared" si="313"/>
        <v>60.523609324758851</v>
      </c>
      <c r="L1431" s="16">
        <f t="shared" si="310"/>
        <v>19895.717560264951</v>
      </c>
      <c r="M1431" s="35">
        <f t="shared" si="302"/>
        <v>17.013407650499133</v>
      </c>
      <c r="N1431" s="17"/>
      <c r="O1431" s="18">
        <f t="shared" si="303"/>
        <v>20.562062434197983</v>
      </c>
      <c r="P1431" s="18"/>
      <c r="Q1431" s="37">
        <f t="shared" si="304"/>
        <v>3.3183324471873207E-2</v>
      </c>
      <c r="R1431" s="15">
        <f t="shared" si="314"/>
        <v>1.0005646566168747</v>
      </c>
      <c r="S1431" s="15">
        <f t="shared" si="315"/>
        <v>17.210281258253637</v>
      </c>
      <c r="T1431" s="21">
        <f t="shared" si="305"/>
        <v>0.14849376415557325</v>
      </c>
      <c r="U1431" s="21">
        <f t="shared" si="306"/>
        <v>5.4893130935193657E-2</v>
      </c>
      <c r="V1431" s="21">
        <f t="shared" si="307"/>
        <v>9.3600633220379592E-2</v>
      </c>
      <c r="Y1431" s="36"/>
      <c r="Z1431" s="36"/>
    </row>
    <row r="1432" spans="1:26" x14ac:dyDescent="0.25">
      <c r="A1432" s="12">
        <v>1989.08</v>
      </c>
      <c r="B1432" s="13">
        <v>346.6</v>
      </c>
      <c r="C1432" s="14">
        <v>10.5467</v>
      </c>
      <c r="D1432" s="13">
        <v>24.2</v>
      </c>
      <c r="E1432" s="13">
        <v>124.6</v>
      </c>
      <c r="F1432" s="14">
        <f t="shared" si="311"/>
        <v>1989.6249999998922</v>
      </c>
      <c r="G1432" s="15">
        <v>8.11</v>
      </c>
      <c r="H1432" s="14">
        <f t="shared" si="308"/>
        <v>847.58443017656521</v>
      </c>
      <c r="I1432" s="14">
        <f t="shared" si="309"/>
        <v>25.791167656500807</v>
      </c>
      <c r="J1432" s="16">
        <f t="shared" si="312"/>
        <v>279330.02953431086</v>
      </c>
      <c r="K1432" s="14">
        <f t="shared" si="313"/>
        <v>59.179293739967903</v>
      </c>
      <c r="L1432" s="16">
        <f t="shared" si="310"/>
        <v>19503.135356983039</v>
      </c>
      <c r="M1432" s="35">
        <f t="shared" si="302"/>
        <v>17.734251436577331</v>
      </c>
      <c r="N1432" s="17"/>
      <c r="O1432" s="18">
        <f t="shared" si="303"/>
        <v>21.393656539479547</v>
      </c>
      <c r="P1432" s="18"/>
      <c r="Q1432" s="37">
        <f t="shared" si="304"/>
        <v>2.9058877372121782E-2</v>
      </c>
      <c r="R1432" s="15">
        <f t="shared" si="314"/>
        <v>1.0013382399471198</v>
      </c>
      <c r="S1432" s="15">
        <f t="shared" si="315"/>
        <v>17.192358709358597</v>
      </c>
      <c r="T1432" s="21">
        <f t="shared" si="305"/>
        <v>0.13875801545657529</v>
      </c>
      <c r="U1432" s="21">
        <f t="shared" si="306"/>
        <v>5.4073698343590992E-2</v>
      </c>
      <c r="V1432" s="21">
        <f t="shared" si="307"/>
        <v>8.4684317112984298E-2</v>
      </c>
      <c r="Y1432" s="36"/>
      <c r="Z1432" s="36"/>
    </row>
    <row r="1433" spans="1:26" x14ac:dyDescent="0.25">
      <c r="A1433" s="12">
        <v>1989.09</v>
      </c>
      <c r="B1433" s="13">
        <v>347.3</v>
      </c>
      <c r="C1433" s="14">
        <v>10.73</v>
      </c>
      <c r="D1433" s="13">
        <v>23.69</v>
      </c>
      <c r="E1433" s="13">
        <v>125</v>
      </c>
      <c r="F1433" s="14">
        <f t="shared" si="311"/>
        <v>1989.7083333332255</v>
      </c>
      <c r="G1433" s="15">
        <v>8.19</v>
      </c>
      <c r="H1433" s="14">
        <f t="shared" si="308"/>
        <v>846.57848000000013</v>
      </c>
      <c r="I1433" s="14">
        <f t="shared" si="309"/>
        <v>26.155448000000003</v>
      </c>
      <c r="J1433" s="16">
        <f t="shared" si="312"/>
        <v>279716.82452604442</v>
      </c>
      <c r="K1433" s="14">
        <f t="shared" si="313"/>
        <v>57.746744000000014</v>
      </c>
      <c r="L1433" s="16">
        <f t="shared" si="310"/>
        <v>19080.021805418924</v>
      </c>
      <c r="M1433" s="35">
        <f t="shared" si="302"/>
        <v>17.714220678979085</v>
      </c>
      <c r="N1433" s="17"/>
      <c r="O1433" s="18">
        <f t="shared" si="303"/>
        <v>21.332067137506517</v>
      </c>
      <c r="P1433" s="18"/>
      <c r="Q1433" s="37">
        <f t="shared" si="304"/>
        <v>2.7524537130818802E-2</v>
      </c>
      <c r="R1433" s="15">
        <f t="shared" si="314"/>
        <v>1.0191153280183949</v>
      </c>
      <c r="S1433" s="15">
        <f t="shared" si="315"/>
        <v>17.160277038694854</v>
      </c>
      <c r="T1433" s="21">
        <f t="shared" si="305"/>
        <v>0.13737480809721969</v>
      </c>
      <c r="U1433" s="21">
        <f t="shared" si="306"/>
        <v>5.4444628685262897E-2</v>
      </c>
      <c r="V1433" s="21">
        <f t="shared" si="307"/>
        <v>8.2930179411956795E-2</v>
      </c>
      <c r="Y1433" s="36"/>
      <c r="Z1433" s="36"/>
    </row>
    <row r="1434" spans="1:26" x14ac:dyDescent="0.25">
      <c r="A1434" s="12">
        <v>1989.1</v>
      </c>
      <c r="B1434" s="13">
        <v>347.4</v>
      </c>
      <c r="C1434" s="14">
        <v>10.7967</v>
      </c>
      <c r="D1434" s="13">
        <v>23.4267</v>
      </c>
      <c r="E1434" s="13">
        <v>125.6</v>
      </c>
      <c r="F1434" s="14">
        <f t="shared" si="311"/>
        <v>1989.7916666665587</v>
      </c>
      <c r="G1434" s="15">
        <v>8.01</v>
      </c>
      <c r="H1434" s="14">
        <f t="shared" si="308"/>
        <v>842.77691082802562</v>
      </c>
      <c r="I1434" s="14">
        <f t="shared" si="309"/>
        <v>26.19231281847134</v>
      </c>
      <c r="J1434" s="16">
        <f t="shared" si="312"/>
        <v>279181.9338018127</v>
      </c>
      <c r="K1434" s="14">
        <f t="shared" si="313"/>
        <v>56.832129697452238</v>
      </c>
      <c r="L1434" s="16">
        <f t="shared" si="310"/>
        <v>18826.457710405659</v>
      </c>
      <c r="M1434" s="35">
        <f t="shared" si="302"/>
        <v>17.640853852797957</v>
      </c>
      <c r="N1434" s="17"/>
      <c r="O1434" s="18">
        <f t="shared" si="303"/>
        <v>21.208128697438635</v>
      </c>
      <c r="P1434" s="18"/>
      <c r="Q1434" s="37">
        <f t="shared" si="304"/>
        <v>2.9220080548534866E-2</v>
      </c>
      <c r="R1434" s="15">
        <f t="shared" si="314"/>
        <v>1.0162922597252051</v>
      </c>
      <c r="S1434" s="15">
        <f t="shared" si="315"/>
        <v>17.404758522269141</v>
      </c>
      <c r="T1434" s="21">
        <f t="shared" si="305"/>
        <v>0.13593394065898257</v>
      </c>
      <c r="U1434" s="21">
        <f t="shared" si="306"/>
        <v>5.179651449017264E-2</v>
      </c>
      <c r="V1434" s="21">
        <f t="shared" si="307"/>
        <v>8.4137426168809926E-2</v>
      </c>
      <c r="Y1434" s="36"/>
      <c r="Z1434" s="36"/>
    </row>
    <row r="1435" spans="1:26" x14ac:dyDescent="0.25">
      <c r="A1435" s="12">
        <v>1989.11</v>
      </c>
      <c r="B1435" s="13">
        <v>340.2</v>
      </c>
      <c r="C1435" s="14">
        <v>10.923299999999999</v>
      </c>
      <c r="D1435" s="13">
        <v>23.1633</v>
      </c>
      <c r="E1435" s="13">
        <v>125.9</v>
      </c>
      <c r="F1435" s="14">
        <f t="shared" si="311"/>
        <v>1989.874999999892</v>
      </c>
      <c r="G1435" s="15">
        <v>7.87</v>
      </c>
      <c r="H1435" s="14">
        <f t="shared" si="308"/>
        <v>823.34344718030195</v>
      </c>
      <c r="I1435" s="14">
        <f t="shared" si="309"/>
        <v>26.436294757744243</v>
      </c>
      <c r="J1435" s="16">
        <f t="shared" si="312"/>
        <v>273474.10383864882</v>
      </c>
      <c r="K1435" s="14">
        <f t="shared" si="313"/>
        <v>56.059233598093726</v>
      </c>
      <c r="L1435" s="16">
        <f t="shared" si="310"/>
        <v>18620.113784379111</v>
      </c>
      <c r="M1435" s="35">
        <f t="shared" si="302"/>
        <v>17.242369266947438</v>
      </c>
      <c r="N1435" s="17"/>
      <c r="O1435" s="18">
        <f t="shared" si="303"/>
        <v>20.697305291068098</v>
      </c>
      <c r="P1435" s="18"/>
      <c r="Q1435" s="37">
        <f t="shared" si="304"/>
        <v>3.1206213805868188E-2</v>
      </c>
      <c r="R1435" s="15">
        <f t="shared" si="314"/>
        <v>1.0086218574336216</v>
      </c>
      <c r="S1435" s="15">
        <f t="shared" si="315"/>
        <v>17.646172866498762</v>
      </c>
      <c r="T1435" s="21">
        <f t="shared" si="305"/>
        <v>0.14605583554374513</v>
      </c>
      <c r="U1435" s="21">
        <f t="shared" si="306"/>
        <v>5.1441238974060166E-2</v>
      </c>
      <c r="V1435" s="21">
        <f t="shared" si="307"/>
        <v>9.4614596569684961E-2</v>
      </c>
      <c r="Y1435" s="36"/>
      <c r="Z1435" s="36"/>
    </row>
    <row r="1436" spans="1:26" x14ac:dyDescent="0.25">
      <c r="A1436" s="12">
        <v>1989.12</v>
      </c>
      <c r="B1436" s="13">
        <v>348.6</v>
      </c>
      <c r="C1436" s="14">
        <v>11.06</v>
      </c>
      <c r="D1436" s="13">
        <v>22.87</v>
      </c>
      <c r="E1436" s="13">
        <v>126.1</v>
      </c>
      <c r="F1436" s="14">
        <f t="shared" si="311"/>
        <v>1989.9583333332253</v>
      </c>
      <c r="G1436" s="15">
        <v>7.84</v>
      </c>
      <c r="H1436" s="14">
        <f t="shared" si="308"/>
        <v>842.3348136399685</v>
      </c>
      <c r="I1436" s="14">
        <f t="shared" si="309"/>
        <v>26.724678826328319</v>
      </c>
      <c r="J1436" s="16">
        <f t="shared" si="312"/>
        <v>280521.81793957262</v>
      </c>
      <c r="K1436" s="14">
        <f t="shared" si="313"/>
        <v>55.261609833465521</v>
      </c>
      <c r="L1436" s="16">
        <f t="shared" si="310"/>
        <v>18403.711922771159</v>
      </c>
      <c r="M1436" s="35">
        <f t="shared" si="302"/>
        <v>17.650212904947335</v>
      </c>
      <c r="N1436" s="17"/>
      <c r="O1436" s="18">
        <f t="shared" si="303"/>
        <v>21.154881971751617</v>
      </c>
      <c r="P1436" s="18"/>
      <c r="Q1436" s="37">
        <f t="shared" si="304"/>
        <v>2.9230540597029078E-2</v>
      </c>
      <c r="R1436" s="15">
        <f t="shared" si="314"/>
        <v>0.9814869912507187</v>
      </c>
      <c r="S1436" s="15">
        <f t="shared" si="315"/>
        <v>17.770086762396726</v>
      </c>
      <c r="T1436" s="21">
        <f t="shared" si="305"/>
        <v>0.1463144713868969</v>
      </c>
      <c r="U1436" s="21">
        <f t="shared" si="306"/>
        <v>4.92899345246125E-2</v>
      </c>
      <c r="V1436" s="21">
        <f t="shared" si="307"/>
        <v>9.7024536862284405E-2</v>
      </c>
      <c r="Y1436" s="36"/>
      <c r="Z1436" s="36"/>
    </row>
    <row r="1437" spans="1:26" x14ac:dyDescent="0.25">
      <c r="A1437" s="12">
        <v>1990.01</v>
      </c>
      <c r="B1437" s="13">
        <v>339.97</v>
      </c>
      <c r="C1437" s="14">
        <v>11.14</v>
      </c>
      <c r="D1437" s="13">
        <v>22.49</v>
      </c>
      <c r="E1437" s="13">
        <v>127.4</v>
      </c>
      <c r="F1437" s="14">
        <f t="shared" si="311"/>
        <v>1990.0416666665585</v>
      </c>
      <c r="G1437" s="15">
        <v>8.2100000000000009</v>
      </c>
      <c r="H1437" s="14">
        <f t="shared" si="308"/>
        <v>813.09936420722147</v>
      </c>
      <c r="I1437" s="14">
        <f t="shared" si="309"/>
        <v>26.643312401883833</v>
      </c>
      <c r="J1437" s="16">
        <f t="shared" si="312"/>
        <v>271524.98505175207</v>
      </c>
      <c r="K1437" s="14">
        <f t="shared" si="313"/>
        <v>53.788877551020413</v>
      </c>
      <c r="L1437" s="16">
        <f t="shared" si="310"/>
        <v>17962.164055104578</v>
      </c>
      <c r="M1437" s="35">
        <f t="shared" si="302"/>
        <v>17.048843606878279</v>
      </c>
      <c r="N1437" s="17"/>
      <c r="O1437" s="18">
        <f t="shared" si="303"/>
        <v>20.406154475024771</v>
      </c>
      <c r="P1437" s="18"/>
      <c r="Q1437" s="37">
        <f t="shared" si="304"/>
        <v>2.7110461834883456E-2</v>
      </c>
      <c r="R1437" s="15">
        <f t="shared" si="314"/>
        <v>0.98943705760592193</v>
      </c>
      <c r="S1437" s="15">
        <f t="shared" si="315"/>
        <v>17.263138490783998</v>
      </c>
      <c r="T1437" s="21">
        <f t="shared" si="305"/>
        <v>0.14957948186985726</v>
      </c>
      <c r="U1437" s="21">
        <f t="shared" si="306"/>
        <v>4.9650027587865075E-2</v>
      </c>
      <c r="V1437" s="21">
        <f t="shared" si="307"/>
        <v>9.992945428199218E-2</v>
      </c>
      <c r="Y1437" s="36"/>
      <c r="Z1437" s="36"/>
    </row>
    <row r="1438" spans="1:26" x14ac:dyDescent="0.25">
      <c r="A1438" s="12">
        <v>1990.02</v>
      </c>
      <c r="B1438" s="13">
        <v>330.45</v>
      </c>
      <c r="C1438" s="14">
        <v>11.23</v>
      </c>
      <c r="D1438" s="13">
        <v>22.08</v>
      </c>
      <c r="E1438" s="13">
        <v>128</v>
      </c>
      <c r="F1438" s="14">
        <f t="shared" si="311"/>
        <v>1990.1249999998918</v>
      </c>
      <c r="G1438" s="15">
        <v>8.4700000000000006</v>
      </c>
      <c r="H1438" s="14">
        <f t="shared" si="308"/>
        <v>786.62589843750004</v>
      </c>
      <c r="I1438" s="14">
        <f t="shared" si="309"/>
        <v>26.732664062500007</v>
      </c>
      <c r="J1438" s="16">
        <f t="shared" si="312"/>
        <v>263428.40362145315</v>
      </c>
      <c r="K1438" s="14">
        <f t="shared" si="313"/>
        <v>52.560750000000006</v>
      </c>
      <c r="L1438" s="16">
        <f t="shared" si="310"/>
        <v>17601.752616013575</v>
      </c>
      <c r="M1438" s="35">
        <f t="shared" si="302"/>
        <v>16.508093516490298</v>
      </c>
      <c r="N1438" s="17"/>
      <c r="O1438" s="18">
        <f t="shared" si="303"/>
        <v>19.735353262096403</v>
      </c>
      <c r="P1438" s="18"/>
      <c r="Q1438" s="37">
        <f t="shared" si="304"/>
        <v>2.5450909551059976E-2</v>
      </c>
      <c r="R1438" s="15">
        <f t="shared" si="314"/>
        <v>0.99906659921708174</v>
      </c>
      <c r="S1438" s="15">
        <f t="shared" si="315"/>
        <v>17.000722755145958</v>
      </c>
      <c r="T1438" s="21">
        <f t="shared" si="305"/>
        <v>0.14949605587691828</v>
      </c>
      <c r="U1438" s="21">
        <f t="shared" si="306"/>
        <v>5.2281929357698598E-2</v>
      </c>
      <c r="V1438" s="21">
        <f t="shared" si="307"/>
        <v>9.7214126519219679E-2</v>
      </c>
      <c r="Y1438" s="36"/>
      <c r="Z1438" s="36"/>
    </row>
    <row r="1439" spans="1:26" x14ac:dyDescent="0.25">
      <c r="A1439" s="12">
        <v>1990.03</v>
      </c>
      <c r="B1439" s="13">
        <v>338.46</v>
      </c>
      <c r="C1439" s="14">
        <v>11.32</v>
      </c>
      <c r="D1439" s="13">
        <v>21.67</v>
      </c>
      <c r="E1439" s="13">
        <v>128.69999999999999</v>
      </c>
      <c r="F1439" s="14">
        <f t="shared" si="311"/>
        <v>1990.208333333225</v>
      </c>
      <c r="G1439" s="15">
        <v>8.59</v>
      </c>
      <c r="H1439" s="14">
        <f t="shared" si="308"/>
        <v>801.31128205128209</v>
      </c>
      <c r="I1439" s="14">
        <f t="shared" si="309"/>
        <v>26.800341880341886</v>
      </c>
      <c r="J1439" s="16">
        <f t="shared" si="312"/>
        <v>269094.22025759163</v>
      </c>
      <c r="K1439" s="14">
        <f t="shared" si="313"/>
        <v>51.304188034188044</v>
      </c>
      <c r="L1439" s="16">
        <f t="shared" si="310"/>
        <v>17228.835764882147</v>
      </c>
      <c r="M1439" s="35">
        <f t="shared" si="302"/>
        <v>16.833748233480954</v>
      </c>
      <c r="N1439" s="17"/>
      <c r="O1439" s="18">
        <f t="shared" si="303"/>
        <v>20.101015892206547</v>
      </c>
      <c r="P1439" s="18"/>
      <c r="Q1439" s="37">
        <f t="shared" si="304"/>
        <v>2.2067655369177056E-2</v>
      </c>
      <c r="R1439" s="15">
        <f t="shared" si="314"/>
        <v>0.99395199179252658</v>
      </c>
      <c r="S1439" s="15">
        <f t="shared" si="315"/>
        <v>16.892473552476027</v>
      </c>
      <c r="T1439" s="21">
        <f t="shared" si="305"/>
        <v>0.15054982110228909</v>
      </c>
      <c r="U1439" s="21">
        <f t="shared" si="306"/>
        <v>5.4650566873104767E-2</v>
      </c>
      <c r="V1439" s="21">
        <f t="shared" si="307"/>
        <v>9.5899254229184328E-2</v>
      </c>
      <c r="Y1439" s="36"/>
      <c r="Z1439" s="36"/>
    </row>
    <row r="1440" spans="1:26" x14ac:dyDescent="0.25">
      <c r="A1440" s="12">
        <v>1990.04</v>
      </c>
      <c r="B1440" s="13">
        <v>338.18</v>
      </c>
      <c r="C1440" s="14">
        <v>11.4367</v>
      </c>
      <c r="D1440" s="13">
        <v>21.533300000000001</v>
      </c>
      <c r="E1440" s="13">
        <v>128.9</v>
      </c>
      <c r="F1440" s="14">
        <f t="shared" si="311"/>
        <v>1990.2916666665583</v>
      </c>
      <c r="G1440" s="15">
        <v>8.7899999999999991</v>
      </c>
      <c r="H1440" s="14">
        <f t="shared" si="308"/>
        <v>799.40609775019402</v>
      </c>
      <c r="I1440" s="14">
        <f t="shared" si="309"/>
        <v>27.034619782777348</v>
      </c>
      <c r="J1440" s="16">
        <f t="shared" si="312"/>
        <v>269210.98417403881</v>
      </c>
      <c r="K1440" s="14">
        <f t="shared" si="313"/>
        <v>50.901446935609009</v>
      </c>
      <c r="L1440" s="16">
        <f t="shared" si="310"/>
        <v>17141.761445132266</v>
      </c>
      <c r="M1440" s="35">
        <f t="shared" si="302"/>
        <v>16.813913898735773</v>
      </c>
      <c r="N1440" s="17"/>
      <c r="O1440" s="18">
        <f t="shared" si="303"/>
        <v>20.0557192609099</v>
      </c>
      <c r="P1440" s="18"/>
      <c r="Q1440" s="37">
        <f t="shared" si="304"/>
        <v>1.9129445488778138E-2</v>
      </c>
      <c r="R1440" s="15">
        <f t="shared" si="314"/>
        <v>1.0093084852269141</v>
      </c>
      <c r="S1440" s="15">
        <f t="shared" si="315"/>
        <v>16.764256053826799</v>
      </c>
      <c r="T1440" s="21">
        <f t="shared" si="305"/>
        <v>0.15206116521608415</v>
      </c>
      <c r="U1440" s="21">
        <f t="shared" si="306"/>
        <v>5.804009692346046E-2</v>
      </c>
      <c r="V1440" s="21">
        <f t="shared" si="307"/>
        <v>9.4021068292623688E-2</v>
      </c>
      <c r="Y1440" s="36"/>
      <c r="Z1440" s="36"/>
    </row>
    <row r="1441" spans="1:26" x14ac:dyDescent="0.25">
      <c r="A1441" s="12">
        <v>1990.05</v>
      </c>
      <c r="B1441" s="13">
        <v>350.25</v>
      </c>
      <c r="C1441" s="14">
        <v>11.5533</v>
      </c>
      <c r="D1441" s="13">
        <v>21.396699999999999</v>
      </c>
      <c r="E1441" s="13">
        <v>129.19999999999999</v>
      </c>
      <c r="F1441" s="14">
        <f t="shared" si="311"/>
        <v>1990.3749999998915</v>
      </c>
      <c r="G1441" s="15">
        <v>8.76</v>
      </c>
      <c r="H1441" s="14">
        <f t="shared" si="308"/>
        <v>826.01528637770923</v>
      </c>
      <c r="I1441" s="14">
        <f t="shared" si="309"/>
        <v>27.246830572755425</v>
      </c>
      <c r="J1441" s="16">
        <f t="shared" si="312"/>
        <v>278936.63932379277</v>
      </c>
      <c r="K1441" s="14">
        <f t="shared" si="313"/>
        <v>50.4611028637771</v>
      </c>
      <c r="L1441" s="16">
        <f t="shared" si="310"/>
        <v>17040.181557799846</v>
      </c>
      <c r="M1441" s="35">
        <f t="shared" si="302"/>
        <v>17.392413588645013</v>
      </c>
      <c r="N1441" s="17"/>
      <c r="O1441" s="18">
        <f t="shared" si="303"/>
        <v>20.723389021046025</v>
      </c>
      <c r="P1441" s="18"/>
      <c r="Q1441" s="37">
        <f t="shared" si="304"/>
        <v>1.6665497777807604E-2</v>
      </c>
      <c r="R1441" s="15">
        <f t="shared" si="314"/>
        <v>1.0260353940840221</v>
      </c>
      <c r="S1441" s="15">
        <f t="shared" si="315"/>
        <v>16.881017247691318</v>
      </c>
      <c r="T1441" s="21">
        <f t="shared" si="305"/>
        <v>0.14454486427415181</v>
      </c>
      <c r="U1441" s="21">
        <f t="shared" si="306"/>
        <v>5.4192601372310412E-2</v>
      </c>
      <c r="V1441" s="21">
        <f t="shared" si="307"/>
        <v>9.0352262901841396E-2</v>
      </c>
      <c r="Y1441" s="36"/>
      <c r="Z1441" s="36"/>
    </row>
    <row r="1442" spans="1:26" x14ac:dyDescent="0.25">
      <c r="A1442" s="12">
        <v>1990.06</v>
      </c>
      <c r="B1442" s="13">
        <v>360.39</v>
      </c>
      <c r="C1442" s="14">
        <v>11.66</v>
      </c>
      <c r="D1442" s="13">
        <v>21.26</v>
      </c>
      <c r="E1442" s="13">
        <v>129.9</v>
      </c>
      <c r="F1442" s="14">
        <f t="shared" si="311"/>
        <v>1990.4583333332248</v>
      </c>
      <c r="G1442" s="15">
        <v>8.48</v>
      </c>
      <c r="H1442" s="14">
        <f t="shared" si="308"/>
        <v>845.34898383371831</v>
      </c>
      <c r="I1442" s="14">
        <f t="shared" si="309"/>
        <v>27.350284834488072</v>
      </c>
      <c r="J1442" s="16">
        <f t="shared" si="312"/>
        <v>286235.08331733668</v>
      </c>
      <c r="K1442" s="14">
        <f t="shared" si="313"/>
        <v>49.868529638183226</v>
      </c>
      <c r="L1442" s="16">
        <f t="shared" si="310"/>
        <v>16885.479262261932</v>
      </c>
      <c r="M1442" s="35">
        <f t="shared" si="302"/>
        <v>17.817082821653017</v>
      </c>
      <c r="N1442" s="17"/>
      <c r="O1442" s="18">
        <f t="shared" si="303"/>
        <v>21.206758327830482</v>
      </c>
      <c r="P1442" s="18"/>
      <c r="Q1442" s="37">
        <f t="shared" si="304"/>
        <v>1.7515428083202993E-2</v>
      </c>
      <c r="R1442" s="15">
        <f t="shared" si="314"/>
        <v>1.0077360747074646</v>
      </c>
      <c r="S1442" s="15">
        <f t="shared" si="315"/>
        <v>17.227185042403523</v>
      </c>
      <c r="T1442" s="21">
        <f t="shared" si="305"/>
        <v>0.14455410232536181</v>
      </c>
      <c r="U1442" s="21">
        <f t="shared" si="306"/>
        <v>5.4680366240974498E-2</v>
      </c>
      <c r="V1442" s="21">
        <f t="shared" si="307"/>
        <v>8.9873736084387312E-2</v>
      </c>
      <c r="Y1442" s="36"/>
      <c r="Z1442" s="36"/>
    </row>
    <row r="1443" spans="1:26" x14ac:dyDescent="0.25">
      <c r="A1443" s="12">
        <v>1990.07</v>
      </c>
      <c r="B1443" s="13">
        <v>360.03</v>
      </c>
      <c r="C1443" s="14">
        <v>11.726699999999999</v>
      </c>
      <c r="D1443" s="13">
        <v>21.42</v>
      </c>
      <c r="E1443" s="13">
        <v>130.4</v>
      </c>
      <c r="F1443" s="14">
        <f t="shared" si="311"/>
        <v>1990.5416666665581</v>
      </c>
      <c r="G1443" s="15">
        <v>8.4700000000000006</v>
      </c>
      <c r="H1443" s="14">
        <f t="shared" si="308"/>
        <v>841.26641871165646</v>
      </c>
      <c r="I1443" s="14">
        <f t="shared" si="309"/>
        <v>27.401269095092026</v>
      </c>
      <c r="J1443" s="16">
        <f t="shared" si="312"/>
        <v>285625.89941911964</v>
      </c>
      <c r="K1443" s="14">
        <f t="shared" si="313"/>
        <v>50.051180981595103</v>
      </c>
      <c r="L1443" s="16">
        <f t="shared" si="310"/>
        <v>16993.324905028869</v>
      </c>
      <c r="M1443" s="35">
        <f t="shared" si="302"/>
        <v>17.747171587070252</v>
      </c>
      <c r="N1443" s="17"/>
      <c r="O1443" s="18">
        <f t="shared" si="303"/>
        <v>21.102886533307021</v>
      </c>
      <c r="P1443" s="18"/>
      <c r="Q1443" s="37">
        <f t="shared" si="304"/>
        <v>1.8238518796174483E-2</v>
      </c>
      <c r="R1443" s="15">
        <f t="shared" si="314"/>
        <v>0.98853791127221025</v>
      </c>
      <c r="S1443" s="15">
        <f t="shared" si="315"/>
        <v>17.293889667887459</v>
      </c>
      <c r="T1443" s="21">
        <f t="shared" si="305"/>
        <v>0.14550148844307653</v>
      </c>
      <c r="U1443" s="21">
        <f t="shared" si="306"/>
        <v>5.4952985244988373E-2</v>
      </c>
      <c r="V1443" s="21">
        <f t="shared" si="307"/>
        <v>9.0548503198088159E-2</v>
      </c>
      <c r="Y1443" s="36"/>
      <c r="Z1443" s="36"/>
    </row>
    <row r="1444" spans="1:26" x14ac:dyDescent="0.25">
      <c r="A1444" s="12">
        <v>1990.08</v>
      </c>
      <c r="B1444" s="13">
        <v>330.75</v>
      </c>
      <c r="C1444" s="14">
        <v>11.783300000000001</v>
      </c>
      <c r="D1444" s="13">
        <v>21.58</v>
      </c>
      <c r="E1444" s="13">
        <v>131.6</v>
      </c>
      <c r="F1444" s="14">
        <f t="shared" si="311"/>
        <v>1990.6249999998913</v>
      </c>
      <c r="G1444" s="15">
        <v>8.75</v>
      </c>
      <c r="H1444" s="14">
        <f t="shared" si="308"/>
        <v>765.80186170212778</v>
      </c>
      <c r="I1444" s="14">
        <f t="shared" si="309"/>
        <v>27.282458282674781</v>
      </c>
      <c r="J1444" s="16">
        <f t="shared" si="312"/>
        <v>260776.16084084508</v>
      </c>
      <c r="K1444" s="14">
        <f t="shared" si="313"/>
        <v>49.965243161094229</v>
      </c>
      <c r="L1444" s="16">
        <f t="shared" si="310"/>
        <v>17014.511113969573</v>
      </c>
      <c r="M1444" s="35">
        <f t="shared" si="302"/>
        <v>16.168334756508983</v>
      </c>
      <c r="N1444" s="17"/>
      <c r="O1444" s="18">
        <f t="shared" si="303"/>
        <v>19.211937494842864</v>
      </c>
      <c r="P1444" s="18"/>
      <c r="Q1444" s="37">
        <f t="shared" si="304"/>
        <v>2.1142960868162926E-2</v>
      </c>
      <c r="R1444" s="15">
        <f t="shared" si="314"/>
        <v>0.99808648765267027</v>
      </c>
      <c r="S1444" s="15">
        <f t="shared" si="315"/>
        <v>16.939778042071008</v>
      </c>
      <c r="T1444" s="21">
        <f t="shared" si="305"/>
        <v>0.15705645456359396</v>
      </c>
      <c r="U1444" s="21">
        <f t="shared" si="306"/>
        <v>5.9397281524164791E-2</v>
      </c>
      <c r="V1444" s="21">
        <f t="shared" si="307"/>
        <v>9.765917303942917E-2</v>
      </c>
      <c r="Y1444" s="36"/>
      <c r="Z1444" s="36"/>
    </row>
    <row r="1445" spans="1:26" x14ac:dyDescent="0.25">
      <c r="A1445" s="12">
        <v>1990.09</v>
      </c>
      <c r="B1445" s="13">
        <v>315.41000000000003</v>
      </c>
      <c r="C1445" s="14">
        <v>11.83</v>
      </c>
      <c r="D1445" s="13">
        <v>21.74</v>
      </c>
      <c r="E1445" s="13">
        <v>132.69999999999999</v>
      </c>
      <c r="F1445" s="14">
        <f t="shared" si="311"/>
        <v>1990.7083333332246</v>
      </c>
      <c r="G1445" s="15">
        <v>8.89</v>
      </c>
      <c r="H1445" s="14">
        <f t="shared" si="308"/>
        <v>724.23079879427303</v>
      </c>
      <c r="I1445" s="14">
        <f t="shared" si="309"/>
        <v>27.163534287867378</v>
      </c>
      <c r="J1445" s="16">
        <f t="shared" si="312"/>
        <v>247390.92045739217</v>
      </c>
      <c r="K1445" s="14">
        <f t="shared" si="313"/>
        <v>49.918447626224577</v>
      </c>
      <c r="L1445" s="16">
        <f t="shared" si="310"/>
        <v>17051.706067479488</v>
      </c>
      <c r="M1445" s="35">
        <f t="shared" si="302"/>
        <v>15.301285443522632</v>
      </c>
      <c r="N1445" s="17"/>
      <c r="O1445" s="18">
        <f t="shared" si="303"/>
        <v>18.172367021965119</v>
      </c>
      <c r="P1445" s="18"/>
      <c r="Q1445" s="37">
        <f t="shared" si="304"/>
        <v>2.3243018638749557E-2</v>
      </c>
      <c r="R1445" s="15">
        <f t="shared" si="314"/>
        <v>1.0186672700984318</v>
      </c>
      <c r="S1445" s="15">
        <f t="shared" si="315"/>
        <v>16.767212098716239</v>
      </c>
      <c r="T1445" s="21">
        <f t="shared" si="305"/>
        <v>0.16130322271491093</v>
      </c>
      <c r="U1445" s="21">
        <f t="shared" si="306"/>
        <v>6.0683736154611978E-2</v>
      </c>
      <c r="V1445" s="21">
        <f t="shared" si="307"/>
        <v>0.10061948656029895</v>
      </c>
      <c r="Y1445" s="36"/>
      <c r="Z1445" s="36"/>
    </row>
    <row r="1446" spans="1:26" x14ac:dyDescent="0.25">
      <c r="A1446" s="12">
        <v>1990.1</v>
      </c>
      <c r="B1446" s="13">
        <v>307.12</v>
      </c>
      <c r="C1446" s="14">
        <v>11.9267</v>
      </c>
      <c r="D1446" s="13">
        <v>21.6067</v>
      </c>
      <c r="E1446" s="13">
        <v>133.5</v>
      </c>
      <c r="F1446" s="14">
        <f t="shared" si="311"/>
        <v>1990.7916666665578</v>
      </c>
      <c r="G1446" s="15">
        <v>8.7200000000000006</v>
      </c>
      <c r="H1446" s="14">
        <f t="shared" si="308"/>
        <v>700.96976779026238</v>
      </c>
      <c r="I1446" s="14">
        <f t="shared" si="309"/>
        <v>27.221464344569291</v>
      </c>
      <c r="J1446" s="16">
        <f t="shared" si="312"/>
        <v>240220.03982171247</v>
      </c>
      <c r="K1446" s="14">
        <f t="shared" si="313"/>
        <v>49.31506734082398</v>
      </c>
      <c r="L1446" s="16">
        <f t="shared" si="310"/>
        <v>16900.111794789642</v>
      </c>
      <c r="M1446" s="35">
        <f t="shared" si="302"/>
        <v>14.818147965500813</v>
      </c>
      <c r="N1446" s="17"/>
      <c r="O1446" s="18">
        <f t="shared" si="303"/>
        <v>17.592164749355895</v>
      </c>
      <c r="P1446" s="18"/>
      <c r="Q1446" s="37">
        <f t="shared" si="304"/>
        <v>2.6710863834608703E-2</v>
      </c>
      <c r="R1446" s="15">
        <f t="shared" si="314"/>
        <v>1.0294330647551313</v>
      </c>
      <c r="S1446" s="15">
        <f t="shared" si="315"/>
        <v>16.977856856355363</v>
      </c>
      <c r="T1446" s="21">
        <f t="shared" si="305"/>
        <v>0.15830354482523679</v>
      </c>
      <c r="U1446" s="21">
        <f t="shared" si="306"/>
        <v>6.0165018410009319E-2</v>
      </c>
      <c r="V1446" s="21">
        <f t="shared" si="307"/>
        <v>9.8138526415227467E-2</v>
      </c>
      <c r="Y1446" s="36"/>
      <c r="Z1446" s="36"/>
    </row>
    <row r="1447" spans="1:26" x14ac:dyDescent="0.25">
      <c r="A1447" s="12">
        <v>1990.11</v>
      </c>
      <c r="B1447" s="13">
        <v>315.29000000000002</v>
      </c>
      <c r="C1447" s="14">
        <v>12.013299999999999</v>
      </c>
      <c r="D1447" s="13">
        <v>21.473299999999998</v>
      </c>
      <c r="E1447" s="13">
        <v>133.80000000000001</v>
      </c>
      <c r="F1447" s="14">
        <f t="shared" si="311"/>
        <v>1990.8749999998911</v>
      </c>
      <c r="G1447" s="15">
        <v>8.39</v>
      </c>
      <c r="H1447" s="14">
        <f t="shared" si="308"/>
        <v>718.00346038863995</v>
      </c>
      <c r="I1447" s="14">
        <f t="shared" si="309"/>
        <v>27.357642077727952</v>
      </c>
      <c r="J1447" s="16">
        <f t="shared" si="312"/>
        <v>246838.71157702978</v>
      </c>
      <c r="K1447" s="14">
        <f t="shared" si="313"/>
        <v>48.900706352765319</v>
      </c>
      <c r="L1447" s="16">
        <f t="shared" si="310"/>
        <v>16811.321974395101</v>
      </c>
      <c r="M1447" s="35">
        <f t="shared" si="302"/>
        <v>15.187607599503201</v>
      </c>
      <c r="N1447" s="17"/>
      <c r="O1447" s="18">
        <f t="shared" si="303"/>
        <v>18.023739754098461</v>
      </c>
      <c r="P1447" s="18"/>
      <c r="Q1447" s="37">
        <f t="shared" si="304"/>
        <v>2.7744027536762056E-2</v>
      </c>
      <c r="R1447" s="15">
        <f t="shared" si="314"/>
        <v>1.0280944193724111</v>
      </c>
      <c r="S1447" s="15">
        <f t="shared" si="315"/>
        <v>17.438379846170985</v>
      </c>
      <c r="T1447" s="21">
        <f t="shared" si="305"/>
        <v>0.1541975191319529</v>
      </c>
      <c r="U1447" s="21">
        <f t="shared" si="306"/>
        <v>5.7934289000677541E-2</v>
      </c>
      <c r="V1447" s="21">
        <f t="shared" si="307"/>
        <v>9.6263230131275357E-2</v>
      </c>
      <c r="Y1447" s="36"/>
      <c r="Z1447" s="36"/>
    </row>
    <row r="1448" spans="1:26" x14ac:dyDescent="0.25">
      <c r="A1448" s="12">
        <v>1990.12</v>
      </c>
      <c r="B1448" s="13">
        <v>328.75</v>
      </c>
      <c r="C1448" s="14">
        <v>12.09</v>
      </c>
      <c r="D1448" s="13">
        <v>21.34</v>
      </c>
      <c r="E1448" s="13">
        <v>133.80000000000001</v>
      </c>
      <c r="F1448" s="14">
        <f t="shared" si="311"/>
        <v>1990.9583333332243</v>
      </c>
      <c r="G1448" s="15">
        <v>8.08</v>
      </c>
      <c r="H1448" s="14">
        <f t="shared" si="308"/>
        <v>748.65564275037377</v>
      </c>
      <c r="I1448" s="14">
        <f t="shared" si="309"/>
        <v>27.532309417040359</v>
      </c>
      <c r="J1448" s="16">
        <f t="shared" si="312"/>
        <v>258165.23338152937</v>
      </c>
      <c r="K1448" s="14">
        <f t="shared" si="313"/>
        <v>48.597144992526161</v>
      </c>
      <c r="L1448" s="16">
        <f t="shared" si="310"/>
        <v>16758.162982089238</v>
      </c>
      <c r="M1448" s="35">
        <f t="shared" si="302"/>
        <v>15.846314974728777</v>
      </c>
      <c r="N1448" s="17"/>
      <c r="O1448" s="18">
        <f t="shared" si="303"/>
        <v>18.796495662019172</v>
      </c>
      <c r="P1448" s="18"/>
      <c r="Q1448" s="37">
        <f t="shared" si="304"/>
        <v>2.7133502870889809E-2</v>
      </c>
      <c r="R1448" s="15">
        <f t="shared" si="314"/>
        <v>1.006052893220839</v>
      </c>
      <c r="S1448" s="15">
        <f t="shared" si="315"/>
        <v>17.928301002744714</v>
      </c>
      <c r="T1448" s="21">
        <f t="shared" si="305"/>
        <v>0.1452233619885599</v>
      </c>
      <c r="U1448" s="21">
        <f t="shared" si="306"/>
        <v>5.9399968703881978E-2</v>
      </c>
      <c r="V1448" s="21">
        <f t="shared" si="307"/>
        <v>8.5823393284677918E-2</v>
      </c>
      <c r="Y1448" s="36"/>
      <c r="Z1448" s="36"/>
    </row>
    <row r="1449" spans="1:26" x14ac:dyDescent="0.25">
      <c r="A1449" s="12">
        <v>1991.01</v>
      </c>
      <c r="B1449" s="13">
        <v>325.49</v>
      </c>
      <c r="C1449" s="14">
        <v>12.1067</v>
      </c>
      <c r="D1449" s="13">
        <v>21.183299999999999</v>
      </c>
      <c r="E1449" s="13">
        <v>134.6</v>
      </c>
      <c r="F1449" s="14">
        <f t="shared" si="311"/>
        <v>1991.0416666665576</v>
      </c>
      <c r="G1449" s="15">
        <v>8.09</v>
      </c>
      <c r="H1449" s="14">
        <f t="shared" si="308"/>
        <v>736.82617384843991</v>
      </c>
      <c r="I1449" s="14">
        <f t="shared" si="309"/>
        <v>27.406474665676082</v>
      </c>
      <c r="J1449" s="16">
        <f t="shared" si="312"/>
        <v>254873.54507815733</v>
      </c>
      <c r="K1449" s="14">
        <f t="shared" si="313"/>
        <v>47.953577340267472</v>
      </c>
      <c r="L1449" s="16">
        <f t="shared" si="310"/>
        <v>16587.491988860274</v>
      </c>
      <c r="M1449" s="35">
        <f t="shared" si="302"/>
        <v>15.60619011880237</v>
      </c>
      <c r="N1449" s="17"/>
      <c r="O1449" s="18">
        <f t="shared" si="303"/>
        <v>18.503950717933993</v>
      </c>
      <c r="P1449" s="18"/>
      <c r="Q1449" s="37">
        <f t="shared" si="304"/>
        <v>2.7783293808916643E-2</v>
      </c>
      <c r="R1449" s="15">
        <f t="shared" si="314"/>
        <v>1.02324270106363</v>
      </c>
      <c r="S1449" s="15">
        <f t="shared" si="315"/>
        <v>17.929616603442895</v>
      </c>
      <c r="T1449" s="21">
        <f t="shared" si="305"/>
        <v>0.14649112480055959</v>
      </c>
      <c r="U1449" s="21">
        <f t="shared" si="306"/>
        <v>5.9838163099276143E-2</v>
      </c>
      <c r="V1449" s="21">
        <f t="shared" si="307"/>
        <v>8.6652961701283449E-2</v>
      </c>
      <c r="Y1449" s="36"/>
      <c r="Z1449" s="36"/>
    </row>
    <row r="1450" spans="1:26" x14ac:dyDescent="0.25">
      <c r="A1450" s="12">
        <v>1991.02</v>
      </c>
      <c r="B1450" s="13">
        <v>362.26</v>
      </c>
      <c r="C1450" s="14">
        <v>12.113300000000001</v>
      </c>
      <c r="D1450" s="13">
        <v>21.026700000000002</v>
      </c>
      <c r="E1450" s="13">
        <v>134.80000000000001</v>
      </c>
      <c r="F1450" s="14">
        <f t="shared" si="311"/>
        <v>1991.1249999998909</v>
      </c>
      <c r="G1450" s="15">
        <v>7.85</v>
      </c>
      <c r="H1450" s="14">
        <f t="shared" si="308"/>
        <v>818.84734421364988</v>
      </c>
      <c r="I1450" s="14">
        <f t="shared" si="309"/>
        <v>27.380730786350153</v>
      </c>
      <c r="J1450" s="16">
        <f t="shared" si="312"/>
        <v>284034.53204981337</v>
      </c>
      <c r="K1450" s="14">
        <f t="shared" si="313"/>
        <v>47.528453189910984</v>
      </c>
      <c r="L1450" s="16">
        <f t="shared" si="310"/>
        <v>16486.249917329573</v>
      </c>
      <c r="M1450" s="35">
        <f t="shared" si="302"/>
        <v>17.354664745205124</v>
      </c>
      <c r="N1450" s="17"/>
      <c r="O1450" s="18">
        <f t="shared" si="303"/>
        <v>20.56314129301618</v>
      </c>
      <c r="P1450" s="18"/>
      <c r="Q1450" s="37">
        <f t="shared" si="304"/>
        <v>2.2807981407616154E-2</v>
      </c>
      <c r="R1450" s="15">
        <f t="shared" si="314"/>
        <v>0.98886548948578612</v>
      </c>
      <c r="S1450" s="15">
        <f t="shared" si="315"/>
        <v>18.319129219490076</v>
      </c>
      <c r="T1450" s="21">
        <f t="shared" si="305"/>
        <v>0.13123983886399659</v>
      </c>
      <c r="U1450" s="21">
        <f t="shared" si="306"/>
        <v>5.8084604399085915E-2</v>
      </c>
      <c r="V1450" s="21">
        <f t="shared" si="307"/>
        <v>7.3155234464910679E-2</v>
      </c>
      <c r="Y1450" s="36"/>
      <c r="Z1450" s="36"/>
    </row>
    <row r="1451" spans="1:26" x14ac:dyDescent="0.25">
      <c r="A1451" s="12">
        <v>1991.03</v>
      </c>
      <c r="B1451" s="13">
        <v>372.28</v>
      </c>
      <c r="C1451" s="14">
        <v>12.11</v>
      </c>
      <c r="D1451" s="13">
        <v>20.94</v>
      </c>
      <c r="E1451" s="13">
        <v>135</v>
      </c>
      <c r="F1451" s="14">
        <f t="shared" si="311"/>
        <v>1991.2083333332241</v>
      </c>
      <c r="G1451" s="15">
        <v>8.11</v>
      </c>
      <c r="H1451" s="14">
        <f t="shared" si="308"/>
        <v>840.24974814814823</v>
      </c>
      <c r="I1451" s="14">
        <f t="shared" si="309"/>
        <v>27.332718518518522</v>
      </c>
      <c r="J1451" s="16">
        <f t="shared" si="312"/>
        <v>292248.4864903366</v>
      </c>
      <c r="K1451" s="14">
        <f t="shared" si="313"/>
        <v>47.262355555555565</v>
      </c>
      <c r="L1451" s="16">
        <f t="shared" si="310"/>
        <v>16438.388597581521</v>
      </c>
      <c r="M1451" s="35">
        <f t="shared" si="302"/>
        <v>17.818620083397388</v>
      </c>
      <c r="N1451" s="17"/>
      <c r="O1451" s="18">
        <f t="shared" si="303"/>
        <v>21.098075248981402</v>
      </c>
      <c r="P1451" s="18"/>
      <c r="Q1451" s="37">
        <f t="shared" si="304"/>
        <v>1.8152543511216597E-2</v>
      </c>
      <c r="R1451" s="15">
        <f t="shared" si="314"/>
        <v>1.0115317115191491</v>
      </c>
      <c r="S1451" s="15">
        <f t="shared" si="315"/>
        <v>18.088317416388001</v>
      </c>
      <c r="T1451" s="21">
        <f t="shared" si="305"/>
        <v>0.11707815588530535</v>
      </c>
      <c r="U1451" s="21">
        <f t="shared" si="306"/>
        <v>6.1361340287137134E-2</v>
      </c>
      <c r="V1451" s="21">
        <f t="shared" si="307"/>
        <v>5.5716815598168212E-2</v>
      </c>
      <c r="Y1451" s="36"/>
      <c r="Z1451" s="36"/>
    </row>
    <row r="1452" spans="1:26" x14ac:dyDescent="0.25">
      <c r="A1452" s="12">
        <v>1991.04</v>
      </c>
      <c r="B1452" s="13">
        <v>379.68</v>
      </c>
      <c r="C1452" s="14">
        <v>12.13</v>
      </c>
      <c r="D1452" s="13">
        <v>20.363299999999999</v>
      </c>
      <c r="E1452" s="13">
        <v>135.19999999999999</v>
      </c>
      <c r="F1452" s="14">
        <f t="shared" si="311"/>
        <v>1991.2916666665574</v>
      </c>
      <c r="G1452" s="15">
        <v>8.0399999999999991</v>
      </c>
      <c r="H1452" s="14">
        <f t="shared" si="308"/>
        <v>855.68414201183452</v>
      </c>
      <c r="I1452" s="14">
        <f t="shared" si="309"/>
        <v>27.337359467455631</v>
      </c>
      <c r="J1452" s="16">
        <f t="shared" si="312"/>
        <v>298409.09935421083</v>
      </c>
      <c r="K1452" s="14">
        <f t="shared" si="313"/>
        <v>45.892733062130191</v>
      </c>
      <c r="L1452" s="16">
        <f t="shared" si="310"/>
        <v>16004.51436177729</v>
      </c>
      <c r="M1452" s="35">
        <f t="shared" si="302"/>
        <v>18.155345895198028</v>
      </c>
      <c r="N1452" s="17"/>
      <c r="O1452" s="18">
        <f t="shared" si="303"/>
        <v>21.481531873630122</v>
      </c>
      <c r="P1452" s="18"/>
      <c r="Q1452" s="37">
        <f t="shared" si="304"/>
        <v>1.7261417915378822E-2</v>
      </c>
      <c r="R1452" s="15">
        <f t="shared" si="314"/>
        <v>1.0046569160399428</v>
      </c>
      <c r="S1452" s="15">
        <f t="shared" si="315"/>
        <v>18.269840244708426</v>
      </c>
      <c r="T1452" s="21">
        <f t="shared" si="305"/>
        <v>0.11480660490880812</v>
      </c>
      <c r="U1452" s="21">
        <f t="shared" si="306"/>
        <v>5.8247130448033646E-2</v>
      </c>
      <c r="V1452" s="21">
        <f t="shared" si="307"/>
        <v>5.6559474460774473E-2</v>
      </c>
      <c r="Y1452" s="36"/>
      <c r="Z1452" s="36"/>
    </row>
    <row r="1453" spans="1:26" x14ac:dyDescent="0.25">
      <c r="A1453" s="12">
        <v>1991.05</v>
      </c>
      <c r="B1453" s="13">
        <v>377.99</v>
      </c>
      <c r="C1453" s="14">
        <v>12.14</v>
      </c>
      <c r="D1453" s="13">
        <v>19.8567</v>
      </c>
      <c r="E1453" s="13">
        <v>135.6</v>
      </c>
      <c r="F1453" s="14">
        <f t="shared" si="311"/>
        <v>1991.3749999998906</v>
      </c>
      <c r="G1453" s="15">
        <v>8.07</v>
      </c>
      <c r="H1453" s="14">
        <f t="shared" si="308"/>
        <v>849.36248525073756</v>
      </c>
      <c r="I1453" s="14">
        <f t="shared" si="309"/>
        <v>27.279188790560479</v>
      </c>
      <c r="J1453" s="16">
        <f t="shared" si="312"/>
        <v>296997.27382029011</v>
      </c>
      <c r="K1453" s="14">
        <f t="shared" si="313"/>
        <v>44.619000663716818</v>
      </c>
      <c r="L1453" s="16">
        <f t="shared" si="310"/>
        <v>15601.962398654341</v>
      </c>
      <c r="M1453" s="35">
        <f t="shared" si="302"/>
        <v>18.03543091100406</v>
      </c>
      <c r="N1453" s="17"/>
      <c r="O1453" s="18">
        <f t="shared" si="303"/>
        <v>21.325816065887039</v>
      </c>
      <c r="P1453" s="18"/>
      <c r="Q1453" s="37">
        <f t="shared" si="304"/>
        <v>1.6819875859940409E-2</v>
      </c>
      <c r="R1453" s="15">
        <f t="shared" si="314"/>
        <v>0.99255227688549663</v>
      </c>
      <c r="S1453" s="15">
        <f t="shared" si="315"/>
        <v>18.300777046004207</v>
      </c>
      <c r="T1453" s="21">
        <f t="shared" si="305"/>
        <v>0.12227332751167408</v>
      </c>
      <c r="U1453" s="21">
        <f t="shared" si="306"/>
        <v>5.6005569106184705E-2</v>
      </c>
      <c r="V1453" s="21">
        <f t="shared" si="307"/>
        <v>6.6267758405489374E-2</v>
      </c>
      <c r="Y1453" s="36"/>
      <c r="Z1453" s="36"/>
    </row>
    <row r="1454" spans="1:26" x14ac:dyDescent="0.25">
      <c r="A1454" s="12">
        <v>1991.06</v>
      </c>
      <c r="B1454" s="13">
        <v>378.29</v>
      </c>
      <c r="C1454" s="14">
        <v>12.15</v>
      </c>
      <c r="D1454" s="13">
        <v>19.41</v>
      </c>
      <c r="E1454" s="13">
        <v>136</v>
      </c>
      <c r="F1454" s="14">
        <f t="shared" si="311"/>
        <v>1991.4583333332239</v>
      </c>
      <c r="G1454" s="15">
        <v>8.2799999999999994</v>
      </c>
      <c r="H1454" s="14">
        <f t="shared" si="308"/>
        <v>847.53649264705894</v>
      </c>
      <c r="I1454" s="14">
        <f t="shared" si="309"/>
        <v>27.221360294117652</v>
      </c>
      <c r="J1454" s="16">
        <f t="shared" si="312"/>
        <v>297151.98710238043</v>
      </c>
      <c r="K1454" s="14">
        <f t="shared" si="313"/>
        <v>43.486963235294127</v>
      </c>
      <c r="L1454" s="16">
        <f t="shared" si="310"/>
        <v>15246.821405951003</v>
      </c>
      <c r="M1454" s="35">
        <f t="shared" si="302"/>
        <v>18.015227044688338</v>
      </c>
      <c r="N1454" s="17"/>
      <c r="O1454" s="18">
        <f t="shared" si="303"/>
        <v>21.289084627258891</v>
      </c>
      <c r="P1454" s="18"/>
      <c r="Q1454" s="37">
        <f t="shared" si="304"/>
        <v>1.4164945242447324E-2</v>
      </c>
      <c r="R1454" s="15">
        <f t="shared" si="314"/>
        <v>1.0075751819767564</v>
      </c>
      <c r="S1454" s="15">
        <f t="shared" si="315"/>
        <v>18.111052990709467</v>
      </c>
      <c r="T1454" s="21">
        <f t="shared" si="305"/>
        <v>0.11931551815623909</v>
      </c>
      <c r="U1454" s="21">
        <f t="shared" si="306"/>
        <v>5.8291164082351576E-2</v>
      </c>
      <c r="V1454" s="21">
        <f t="shared" si="307"/>
        <v>6.102435407388751E-2</v>
      </c>
      <c r="Y1454" s="36"/>
      <c r="Z1454" s="36"/>
    </row>
    <row r="1455" spans="1:26" x14ac:dyDescent="0.25">
      <c r="A1455" s="12">
        <v>1991.07</v>
      </c>
      <c r="B1455" s="13">
        <v>380.23</v>
      </c>
      <c r="C1455" s="14">
        <v>12.193300000000001</v>
      </c>
      <c r="D1455" s="13">
        <v>18.84</v>
      </c>
      <c r="E1455" s="13">
        <v>136.19999999999999</v>
      </c>
      <c r="F1455" s="14">
        <f t="shared" si="311"/>
        <v>1991.5416666665571</v>
      </c>
      <c r="G1455" s="15">
        <v>8.27</v>
      </c>
      <c r="H1455" s="14">
        <f t="shared" si="308"/>
        <v>850.63201908957433</v>
      </c>
      <c r="I1455" s="14">
        <f t="shared" si="309"/>
        <v>27.27825631424377</v>
      </c>
      <c r="J1455" s="16">
        <f t="shared" si="312"/>
        <v>299034.29445598787</v>
      </c>
      <c r="K1455" s="14">
        <f t="shared" si="313"/>
        <v>42.147929515418511</v>
      </c>
      <c r="L1455" s="16">
        <f t="shared" si="310"/>
        <v>14816.83746035508</v>
      </c>
      <c r="M1455" s="35">
        <f t="shared" si="302"/>
        <v>18.103452345519756</v>
      </c>
      <c r="N1455" s="17"/>
      <c r="O1455" s="18">
        <f t="shared" si="303"/>
        <v>21.381252264915336</v>
      </c>
      <c r="P1455" s="18"/>
      <c r="Q1455" s="37">
        <f t="shared" si="304"/>
        <v>1.3004730493853887E-2</v>
      </c>
      <c r="R1455" s="15">
        <f t="shared" si="314"/>
        <v>1.0322756849824446</v>
      </c>
      <c r="S1455" s="15">
        <f t="shared" si="315"/>
        <v>18.221451261050287</v>
      </c>
      <c r="T1455" s="21">
        <f t="shared" si="305"/>
        <v>0.11591094263251822</v>
      </c>
      <c r="U1455" s="21">
        <f t="shared" si="306"/>
        <v>5.8735355995332084E-2</v>
      </c>
      <c r="V1455" s="21">
        <f t="shared" si="307"/>
        <v>5.7175586637186138E-2</v>
      </c>
      <c r="Y1455" s="36"/>
      <c r="Z1455" s="36"/>
    </row>
    <row r="1456" spans="1:26" x14ac:dyDescent="0.25">
      <c r="A1456" s="12">
        <v>1991.08</v>
      </c>
      <c r="B1456" s="13">
        <v>389.4</v>
      </c>
      <c r="C1456" s="14">
        <v>12.236700000000001</v>
      </c>
      <c r="D1456" s="13">
        <v>18.329999999999998</v>
      </c>
      <c r="E1456" s="13">
        <v>136.6</v>
      </c>
      <c r="F1456" s="14">
        <f t="shared" si="311"/>
        <v>1991.6249999998904</v>
      </c>
      <c r="G1456" s="15">
        <v>7.9</v>
      </c>
      <c r="H1456" s="14">
        <f t="shared" si="308"/>
        <v>868.59575402635437</v>
      </c>
      <c r="I1456" s="14">
        <f t="shared" si="309"/>
        <v>27.29518660322109</v>
      </c>
      <c r="J1456" s="16">
        <f t="shared" si="312"/>
        <v>306148.9524269164</v>
      </c>
      <c r="K1456" s="14">
        <f t="shared" si="313"/>
        <v>40.886903367496345</v>
      </c>
      <c r="L1456" s="16">
        <f t="shared" si="310"/>
        <v>14411.171797599842</v>
      </c>
      <c r="M1456" s="35">
        <f t="shared" si="302"/>
        <v>18.512258455337726</v>
      </c>
      <c r="N1456" s="17"/>
      <c r="O1456" s="18">
        <f t="shared" si="303"/>
        <v>21.85184912250191</v>
      </c>
      <c r="P1456" s="18"/>
      <c r="Q1456" s="37">
        <f t="shared" si="304"/>
        <v>1.4998050819334093E-2</v>
      </c>
      <c r="R1456" s="15">
        <f t="shared" si="314"/>
        <v>1.0239219311221082</v>
      </c>
      <c r="S1456" s="15">
        <f t="shared" si="315"/>
        <v>18.754481840053902</v>
      </c>
      <c r="T1456" s="21">
        <f t="shared" si="305"/>
        <v>0.11099140275102304</v>
      </c>
      <c r="U1456" s="21">
        <f t="shared" si="306"/>
        <v>5.834582142913658E-2</v>
      </c>
      <c r="V1456" s="21">
        <f t="shared" si="307"/>
        <v>5.2645581321886459E-2</v>
      </c>
      <c r="Y1456" s="36"/>
      <c r="Z1456" s="36"/>
    </row>
    <row r="1457" spans="1:26" x14ac:dyDescent="0.25">
      <c r="A1457" s="12">
        <v>1991.09</v>
      </c>
      <c r="B1457" s="13">
        <v>387.2</v>
      </c>
      <c r="C1457" s="14">
        <v>12.28</v>
      </c>
      <c r="D1457" s="13">
        <v>17.82</v>
      </c>
      <c r="E1457" s="13">
        <v>137.19999999999999</v>
      </c>
      <c r="F1457" s="14">
        <f t="shared" si="311"/>
        <v>1991.7083333332237</v>
      </c>
      <c r="G1457" s="15">
        <v>7.65</v>
      </c>
      <c r="H1457" s="14">
        <f t="shared" si="308"/>
        <v>859.91137026239085</v>
      </c>
      <c r="I1457" s="14">
        <f t="shared" si="309"/>
        <v>27.271982507288634</v>
      </c>
      <c r="J1457" s="16">
        <f t="shared" si="312"/>
        <v>303889.05084464716</v>
      </c>
      <c r="K1457" s="14">
        <f t="shared" si="313"/>
        <v>39.575466472303219</v>
      </c>
      <c r="L1457" s="16">
        <f t="shared" si="310"/>
        <v>13985.802908191148</v>
      </c>
      <c r="M1457" s="35">
        <f t="shared" si="302"/>
        <v>18.357282591774332</v>
      </c>
      <c r="N1457" s="17"/>
      <c r="O1457" s="18">
        <f t="shared" si="303"/>
        <v>21.65841297607264</v>
      </c>
      <c r="P1457" s="18"/>
      <c r="Q1457" s="37">
        <f t="shared" si="304"/>
        <v>1.7400877305726377E-2</v>
      </c>
      <c r="R1457" s="15">
        <f t="shared" si="314"/>
        <v>1.0147411661972181</v>
      </c>
      <c r="S1457" s="15">
        <f t="shared" si="315"/>
        <v>19.119146580954936</v>
      </c>
      <c r="T1457" s="21">
        <f t="shared" si="305"/>
        <v>9.8134093264453881E-2</v>
      </c>
      <c r="U1457" s="21">
        <f t="shared" si="306"/>
        <v>5.8249776345245863E-2</v>
      </c>
      <c r="V1457" s="21">
        <f t="shared" si="307"/>
        <v>3.9884316919208018E-2</v>
      </c>
      <c r="Y1457" s="36"/>
      <c r="Z1457" s="36"/>
    </row>
    <row r="1458" spans="1:26" x14ac:dyDescent="0.25">
      <c r="A1458" s="12">
        <v>1991.1</v>
      </c>
      <c r="B1458" s="13">
        <v>386.88</v>
      </c>
      <c r="C1458" s="14">
        <v>12.253299999999999</v>
      </c>
      <c r="D1458" s="13">
        <v>17.203299999999999</v>
      </c>
      <c r="E1458" s="13">
        <v>137.4</v>
      </c>
      <c r="F1458" s="14">
        <f t="shared" si="311"/>
        <v>1991.7916666665569</v>
      </c>
      <c r="G1458" s="15">
        <v>7.53</v>
      </c>
      <c r="H1458" s="14">
        <f t="shared" si="308"/>
        <v>857.95004366812236</v>
      </c>
      <c r="I1458" s="14">
        <f t="shared" si="309"/>
        <v>27.173075036390102</v>
      </c>
      <c r="J1458" s="16">
        <f t="shared" si="312"/>
        <v>303996.1638074884</v>
      </c>
      <c r="K1458" s="14">
        <f t="shared" si="313"/>
        <v>38.150258442503642</v>
      </c>
      <c r="L1458" s="16">
        <f t="shared" si="310"/>
        <v>13517.724371457209</v>
      </c>
      <c r="M1458" s="35">
        <f t="shared" si="302"/>
        <v>18.34918799200199</v>
      </c>
      <c r="N1458" s="17"/>
      <c r="O1458" s="18">
        <f t="shared" si="303"/>
        <v>21.639545015859099</v>
      </c>
      <c r="P1458" s="18"/>
      <c r="Q1458" s="37">
        <f t="shared" si="304"/>
        <v>1.8553506314309715E-2</v>
      </c>
      <c r="R1458" s="15">
        <f t="shared" si="314"/>
        <v>1.0139809192833882</v>
      </c>
      <c r="S1458" s="15">
        <f t="shared" si="315"/>
        <v>19.37274494527232</v>
      </c>
      <c r="T1458" s="21">
        <f t="shared" si="305"/>
        <v>0.10191402515917058</v>
      </c>
      <c r="U1458" s="21">
        <f t="shared" si="306"/>
        <v>5.8962949864526548E-2</v>
      </c>
      <c r="V1458" s="21">
        <f t="shared" si="307"/>
        <v>4.2951075294644037E-2</v>
      </c>
      <c r="Y1458" s="36"/>
      <c r="Z1458" s="36"/>
    </row>
    <row r="1459" spans="1:26" x14ac:dyDescent="0.25">
      <c r="A1459" s="12">
        <v>1991.11</v>
      </c>
      <c r="B1459" s="13">
        <v>385.92</v>
      </c>
      <c r="C1459" s="14">
        <v>12.226699999999999</v>
      </c>
      <c r="D1459" s="13">
        <v>16.5867</v>
      </c>
      <c r="E1459" s="13">
        <v>137.80000000000001</v>
      </c>
      <c r="F1459" s="14">
        <f t="shared" si="311"/>
        <v>1991.8749999998902</v>
      </c>
      <c r="G1459" s="15">
        <v>7.42</v>
      </c>
      <c r="H1459" s="14">
        <f t="shared" si="308"/>
        <v>853.33689404934694</v>
      </c>
      <c r="I1459" s="14">
        <f t="shared" si="309"/>
        <v>27.035380914368648</v>
      </c>
      <c r="J1459" s="16">
        <f t="shared" si="312"/>
        <v>303159.87722096808</v>
      </c>
      <c r="K1459" s="14">
        <f t="shared" si="313"/>
        <v>36.67610660377359</v>
      </c>
      <c r="L1459" s="16">
        <f t="shared" si="310"/>
        <v>13029.700288922657</v>
      </c>
      <c r="M1459" s="35">
        <f t="shared" si="302"/>
        <v>18.288868169301352</v>
      </c>
      <c r="N1459" s="17"/>
      <c r="O1459" s="18">
        <f t="shared" si="303"/>
        <v>21.560296784423311</v>
      </c>
      <c r="P1459" s="18"/>
      <c r="Q1459" s="37">
        <f t="shared" si="304"/>
        <v>1.9802084951974282E-2</v>
      </c>
      <c r="R1459" s="15">
        <f t="shared" si="314"/>
        <v>1.0296381101008161</v>
      </c>
      <c r="S1459" s="15">
        <f t="shared" si="315"/>
        <v>19.58657313727495</v>
      </c>
      <c r="T1459" s="21">
        <f t="shared" si="305"/>
        <v>0.10785172037249691</v>
      </c>
      <c r="U1459" s="21">
        <f t="shared" si="306"/>
        <v>5.7711108473060824E-2</v>
      </c>
      <c r="V1459" s="21">
        <f t="shared" si="307"/>
        <v>5.0140611899436083E-2</v>
      </c>
      <c r="Y1459" s="36"/>
      <c r="Z1459" s="36"/>
    </row>
    <row r="1460" spans="1:26" x14ac:dyDescent="0.25">
      <c r="A1460" s="12">
        <v>1991.12</v>
      </c>
      <c r="B1460" s="13">
        <v>388.51</v>
      </c>
      <c r="C1460" s="14">
        <v>12.2</v>
      </c>
      <c r="D1460" s="13">
        <v>15.97</v>
      </c>
      <c r="E1460" s="13">
        <v>137.9</v>
      </c>
      <c r="F1460" s="14">
        <f t="shared" si="311"/>
        <v>1991.9583333332234</v>
      </c>
      <c r="G1460" s="15">
        <v>7.09</v>
      </c>
      <c r="H1460" s="14">
        <f t="shared" si="308"/>
        <v>858.44087744742581</v>
      </c>
      <c r="I1460" s="14">
        <f t="shared" si="309"/>
        <v>26.956780275562</v>
      </c>
      <c r="J1460" s="16">
        <f t="shared" si="312"/>
        <v>305771.2032350229</v>
      </c>
      <c r="K1460" s="14">
        <f t="shared" si="313"/>
        <v>35.286867295141413</v>
      </c>
      <c r="L1460" s="16">
        <f t="shared" si="310"/>
        <v>12568.958625680976</v>
      </c>
      <c r="M1460" s="35">
        <f t="shared" si="302"/>
        <v>18.441652313512737</v>
      </c>
      <c r="N1460" s="17"/>
      <c r="O1460" s="18">
        <f t="shared" si="303"/>
        <v>21.732934673031163</v>
      </c>
      <c r="P1460" s="18"/>
      <c r="Q1460" s="37">
        <f t="shared" si="304"/>
        <v>2.2392289241092427E-2</v>
      </c>
      <c r="R1460" s="15">
        <f t="shared" si="314"/>
        <v>1.0101841162442249</v>
      </c>
      <c r="S1460" s="15">
        <f t="shared" si="315"/>
        <v>20.152457723361952</v>
      </c>
      <c r="T1460" s="21">
        <f t="shared" si="305"/>
        <v>0.1089524690551531</v>
      </c>
      <c r="U1460" s="21">
        <f t="shared" si="306"/>
        <v>5.1875057805703229E-2</v>
      </c>
      <c r="V1460" s="21">
        <f t="shared" si="307"/>
        <v>5.7077411249449872E-2</v>
      </c>
      <c r="Y1460" s="36"/>
      <c r="Z1460" s="36"/>
    </row>
    <row r="1461" spans="1:26" x14ac:dyDescent="0.25">
      <c r="A1461" s="12">
        <v>1992.01</v>
      </c>
      <c r="B1461" s="13">
        <v>416.08</v>
      </c>
      <c r="C1461" s="14">
        <v>12.24</v>
      </c>
      <c r="D1461" s="13">
        <v>16.046700000000001</v>
      </c>
      <c r="E1461" s="13">
        <v>138.1</v>
      </c>
      <c r="F1461" s="14">
        <f t="shared" si="311"/>
        <v>1992.0416666665567</v>
      </c>
      <c r="G1461" s="15">
        <v>7.03</v>
      </c>
      <c r="H1461" s="14">
        <f t="shared" si="308"/>
        <v>918.02734250543097</v>
      </c>
      <c r="I1461" s="14">
        <f t="shared" si="309"/>
        <v>27.005995655322238</v>
      </c>
      <c r="J1461" s="16">
        <f t="shared" si="312"/>
        <v>327797.13838818652</v>
      </c>
      <c r="K1461" s="14">
        <f t="shared" si="313"/>
        <v>35.404992686459096</v>
      </c>
      <c r="L1461" s="16">
        <f t="shared" si="310"/>
        <v>12641.949482247916</v>
      </c>
      <c r="M1461" s="35">
        <f t="shared" si="302"/>
        <v>19.773068211462647</v>
      </c>
      <c r="N1461" s="17"/>
      <c r="O1461" s="18">
        <f t="shared" si="303"/>
        <v>23.291329926002017</v>
      </c>
      <c r="P1461" s="18"/>
      <c r="Q1461" s="37">
        <f t="shared" si="304"/>
        <v>1.9160569763829335E-2</v>
      </c>
      <c r="R1461" s="15">
        <f t="shared" si="314"/>
        <v>0.98406550187061759</v>
      </c>
      <c r="S1461" s="15">
        <f t="shared" si="315"/>
        <v>20.328210157124552</v>
      </c>
      <c r="T1461" s="21">
        <f t="shared" si="305"/>
        <v>0.10068838924166124</v>
      </c>
      <c r="U1461" s="21">
        <f t="shared" si="306"/>
        <v>5.15763884232876E-2</v>
      </c>
      <c r="V1461" s="21">
        <f t="shared" si="307"/>
        <v>4.9112000818373636E-2</v>
      </c>
      <c r="Y1461" s="36"/>
      <c r="Z1461" s="36"/>
    </row>
    <row r="1462" spans="1:26" x14ac:dyDescent="0.25">
      <c r="A1462" s="12">
        <v>1992.02</v>
      </c>
      <c r="B1462" s="13">
        <v>412.56</v>
      </c>
      <c r="C1462" s="14">
        <v>12.28</v>
      </c>
      <c r="D1462" s="13">
        <v>16.1233</v>
      </c>
      <c r="E1462" s="13">
        <v>138.6</v>
      </c>
      <c r="F1462" s="14">
        <f t="shared" si="311"/>
        <v>1992.12499999989</v>
      </c>
      <c r="G1462" s="15">
        <v>7.34</v>
      </c>
      <c r="H1462" s="14">
        <f t="shared" si="308"/>
        <v>906.97714285714301</v>
      </c>
      <c r="I1462" s="14">
        <f t="shared" si="309"/>
        <v>26.996507936507939</v>
      </c>
      <c r="J1462" s="16">
        <f t="shared" si="312"/>
        <v>324654.77484508965</v>
      </c>
      <c r="K1462" s="14">
        <f t="shared" si="313"/>
        <v>35.445667460317466</v>
      </c>
      <c r="L1462" s="16">
        <f t="shared" si="310"/>
        <v>12687.866810305977</v>
      </c>
      <c r="M1462" s="35">
        <f t="shared" si="302"/>
        <v>19.582982970386748</v>
      </c>
      <c r="N1462" s="17"/>
      <c r="O1462" s="18">
        <f t="shared" si="303"/>
        <v>23.058298827241988</v>
      </c>
      <c r="P1462" s="18"/>
      <c r="Q1462" s="37">
        <f t="shared" si="304"/>
        <v>1.6596949753805747E-2</v>
      </c>
      <c r="R1462" s="15">
        <f t="shared" si="314"/>
        <v>0.99217913819458503</v>
      </c>
      <c r="S1462" s="15">
        <f t="shared" si="315"/>
        <v>19.932124780869682</v>
      </c>
      <c r="T1462" s="21">
        <f t="shared" si="305"/>
        <v>9.756520998755569E-2</v>
      </c>
      <c r="U1462" s="21">
        <f t="shared" si="306"/>
        <v>5.4737905223336547E-2</v>
      </c>
      <c r="V1462" s="21">
        <f t="shared" si="307"/>
        <v>4.2827304764219143E-2</v>
      </c>
      <c r="Y1462" s="36"/>
      <c r="Z1462" s="36"/>
    </row>
    <row r="1463" spans="1:26" x14ac:dyDescent="0.25">
      <c r="A1463" s="12">
        <v>1992.03</v>
      </c>
      <c r="B1463" s="13">
        <v>407.36</v>
      </c>
      <c r="C1463" s="14">
        <v>12.32</v>
      </c>
      <c r="D1463" s="13">
        <v>16.190000000000001</v>
      </c>
      <c r="E1463" s="13">
        <v>139.30000000000001</v>
      </c>
      <c r="F1463" s="14">
        <f t="shared" si="311"/>
        <v>1992.2083333332232</v>
      </c>
      <c r="G1463" s="15">
        <v>7.54</v>
      </c>
      <c r="H1463" s="14">
        <f t="shared" si="308"/>
        <v>891.04516870064617</v>
      </c>
      <c r="I1463" s="14">
        <f t="shared" si="309"/>
        <v>26.948341708542713</v>
      </c>
      <c r="J1463" s="16">
        <f t="shared" si="312"/>
        <v>319755.73646602046</v>
      </c>
      <c r="K1463" s="14">
        <f t="shared" si="313"/>
        <v>35.413445800430729</v>
      </c>
      <c r="L1463" s="16">
        <f t="shared" si="310"/>
        <v>12708.2810619228</v>
      </c>
      <c r="M1463" s="35">
        <f t="shared" si="302"/>
        <v>19.283561861298562</v>
      </c>
      <c r="N1463" s="17"/>
      <c r="O1463" s="18">
        <f t="shared" si="303"/>
        <v>22.698465263289918</v>
      </c>
      <c r="P1463" s="18"/>
      <c r="Q1463" s="37">
        <f t="shared" si="304"/>
        <v>1.6023313388900992E-2</v>
      </c>
      <c r="R1463" s="15">
        <f t="shared" si="314"/>
        <v>1.0104755563451913</v>
      </c>
      <c r="S1463" s="15">
        <f t="shared" si="315"/>
        <v>19.676860305121114</v>
      </c>
      <c r="T1463" s="21">
        <f t="shared" si="305"/>
        <v>0.10393468426540964</v>
      </c>
      <c r="U1463" s="21">
        <f t="shared" si="306"/>
        <v>5.28993096145427E-2</v>
      </c>
      <c r="V1463" s="21">
        <f t="shared" si="307"/>
        <v>5.1035374650866938E-2</v>
      </c>
      <c r="Y1463" s="36"/>
      <c r="Z1463" s="36"/>
    </row>
    <row r="1464" spans="1:26" x14ac:dyDescent="0.25">
      <c r="A1464" s="12">
        <v>1992.04</v>
      </c>
      <c r="B1464" s="13">
        <v>407.41</v>
      </c>
      <c r="C1464" s="14">
        <v>12.32</v>
      </c>
      <c r="D1464" s="13">
        <v>16.4833</v>
      </c>
      <c r="E1464" s="13">
        <v>139.5</v>
      </c>
      <c r="F1464" s="14">
        <f t="shared" si="311"/>
        <v>1992.2916666665565</v>
      </c>
      <c r="G1464" s="15">
        <v>7.48</v>
      </c>
      <c r="H1464" s="14">
        <f t="shared" si="308"/>
        <v>889.87689605734784</v>
      </c>
      <c r="I1464" s="14">
        <f t="shared" si="309"/>
        <v>26.909706093189968</v>
      </c>
      <c r="J1464" s="16">
        <f t="shared" si="312"/>
        <v>320141.21920034988</v>
      </c>
      <c r="K1464" s="14">
        <f t="shared" si="313"/>
        <v>36.003308315412191</v>
      </c>
      <c r="L1464" s="16">
        <f t="shared" si="310"/>
        <v>12952.514072912121</v>
      </c>
      <c r="M1464" s="35">
        <f t="shared" si="302"/>
        <v>19.30122950788105</v>
      </c>
      <c r="N1464" s="17"/>
      <c r="O1464" s="18">
        <f t="shared" si="303"/>
        <v>22.712689513614702</v>
      </c>
      <c r="P1464" s="18"/>
      <c r="Q1464" s="37">
        <f t="shared" si="304"/>
        <v>1.6285934688981187E-2</v>
      </c>
      <c r="R1464" s="15">
        <f t="shared" si="314"/>
        <v>1.0125464539191733</v>
      </c>
      <c r="S1464" s="15">
        <f t="shared" si="315"/>
        <v>19.854480290303808</v>
      </c>
      <c r="T1464" s="21">
        <f t="shared" si="305"/>
        <v>9.9247300865846988E-2</v>
      </c>
      <c r="U1464" s="21">
        <f t="shared" si="306"/>
        <v>5.2394119366989456E-2</v>
      </c>
      <c r="V1464" s="21">
        <f t="shared" si="307"/>
        <v>4.6853181498857532E-2</v>
      </c>
      <c r="Y1464" s="36"/>
      <c r="Z1464" s="36"/>
    </row>
    <row r="1465" spans="1:26" x14ac:dyDescent="0.25">
      <c r="A1465" s="12">
        <v>1992.05</v>
      </c>
      <c r="B1465" s="13">
        <v>414.81</v>
      </c>
      <c r="C1465" s="14">
        <v>12.32</v>
      </c>
      <c r="D1465" s="13">
        <v>16.7667</v>
      </c>
      <c r="E1465" s="13">
        <v>139.69999999999999</v>
      </c>
      <c r="F1465" s="14">
        <f t="shared" si="311"/>
        <v>1992.3749999998897</v>
      </c>
      <c r="G1465" s="15">
        <v>7.39</v>
      </c>
      <c r="H1465" s="14">
        <f t="shared" si="308"/>
        <v>904.74307086614192</v>
      </c>
      <c r="I1465" s="14">
        <f t="shared" si="309"/>
        <v>26.871181102362211</v>
      </c>
      <c r="J1465" s="16">
        <f t="shared" si="312"/>
        <v>326295.05509497452</v>
      </c>
      <c r="K1465" s="14">
        <f t="shared" si="313"/>
        <v>36.56988897637796</v>
      </c>
      <c r="L1465" s="16">
        <f t="shared" si="310"/>
        <v>13188.908898678696</v>
      </c>
      <c r="M1465" s="35">
        <f t="shared" si="302"/>
        <v>19.662279795641695</v>
      </c>
      <c r="N1465" s="17"/>
      <c r="O1465" s="18">
        <f t="shared" si="303"/>
        <v>23.130349591325842</v>
      </c>
      <c r="P1465" s="18"/>
      <c r="Q1465" s="37">
        <f t="shared" si="304"/>
        <v>1.5402822169063295E-2</v>
      </c>
      <c r="R1465" s="15">
        <f t="shared" si="314"/>
        <v>1.0153293568561221</v>
      </c>
      <c r="S1465" s="15">
        <f t="shared" si="315"/>
        <v>20.074802533454232</v>
      </c>
      <c r="T1465" s="21">
        <f t="shared" si="305"/>
        <v>9.4022837076815691E-2</v>
      </c>
      <c r="U1465" s="21">
        <f t="shared" si="306"/>
        <v>5.2093917979996407E-2</v>
      </c>
      <c r="V1465" s="21">
        <f t="shared" si="307"/>
        <v>4.1928919096819284E-2</v>
      </c>
      <c r="Y1465" s="36"/>
      <c r="Z1465" s="36"/>
    </row>
    <row r="1466" spans="1:26" x14ac:dyDescent="0.25">
      <c r="A1466" s="12">
        <v>1992.06</v>
      </c>
      <c r="B1466" s="13">
        <v>408.27</v>
      </c>
      <c r="C1466" s="14">
        <v>12.32</v>
      </c>
      <c r="D1466" s="13">
        <v>17.05</v>
      </c>
      <c r="E1466" s="13">
        <v>140.19999999999999</v>
      </c>
      <c r="F1466" s="14">
        <f t="shared" si="311"/>
        <v>1992.458333333223</v>
      </c>
      <c r="G1466" s="15">
        <v>7.26</v>
      </c>
      <c r="H1466" s="14">
        <f t="shared" si="308"/>
        <v>887.30291726105577</v>
      </c>
      <c r="I1466" s="14">
        <f t="shared" si="309"/>
        <v>26.775349500713272</v>
      </c>
      <c r="J1466" s="16">
        <f t="shared" si="312"/>
        <v>320809.98348050832</v>
      </c>
      <c r="K1466" s="14">
        <f t="shared" si="313"/>
        <v>37.055171184022832</v>
      </c>
      <c r="L1466" s="16">
        <f t="shared" si="310"/>
        <v>13397.531580431252</v>
      </c>
      <c r="M1466" s="35">
        <f t="shared" si="302"/>
        <v>19.315365967644599</v>
      </c>
      <c r="N1466" s="17"/>
      <c r="O1466" s="18">
        <f t="shared" si="303"/>
        <v>22.716805900471652</v>
      </c>
      <c r="P1466" s="18"/>
      <c r="Q1466" s="37">
        <f t="shared" si="304"/>
        <v>1.6695001272217132E-2</v>
      </c>
      <c r="R1466" s="15">
        <f t="shared" si="314"/>
        <v>1.0362324502452476</v>
      </c>
      <c r="S1466" s="15">
        <f t="shared" si="315"/>
        <v>20.309845416827471</v>
      </c>
      <c r="T1466" s="21">
        <f t="shared" si="305"/>
        <v>8.9151160617102709E-2</v>
      </c>
      <c r="U1466" s="21">
        <f t="shared" si="306"/>
        <v>5.3132868783135168E-2</v>
      </c>
      <c r="V1466" s="21">
        <f t="shared" si="307"/>
        <v>3.6018291833967542E-2</v>
      </c>
      <c r="Y1466" s="36"/>
      <c r="Z1466" s="36"/>
    </row>
    <row r="1467" spans="1:26" x14ac:dyDescent="0.25">
      <c r="A1467" s="12">
        <v>1992.07</v>
      </c>
      <c r="B1467" s="13">
        <v>415.05</v>
      </c>
      <c r="C1467" s="14">
        <v>12.343299999999999</v>
      </c>
      <c r="D1467" s="13">
        <v>17.38</v>
      </c>
      <c r="E1467" s="13">
        <v>140.5</v>
      </c>
      <c r="F1467" s="14">
        <f t="shared" si="311"/>
        <v>1992.5416666665562</v>
      </c>
      <c r="G1467" s="15">
        <v>6.84</v>
      </c>
      <c r="H1467" s="14">
        <f t="shared" si="308"/>
        <v>900.11199288256239</v>
      </c>
      <c r="I1467" s="14">
        <f t="shared" si="309"/>
        <v>26.768708256227761</v>
      </c>
      <c r="J1467" s="16">
        <f t="shared" si="312"/>
        <v>326247.71879704791</v>
      </c>
      <c r="K1467" s="14">
        <f t="shared" si="313"/>
        <v>37.691715302491104</v>
      </c>
      <c r="L1467" s="16">
        <f t="shared" si="310"/>
        <v>13661.451277418846</v>
      </c>
      <c r="M1467" s="35">
        <f t="shared" si="302"/>
        <v>19.620740694824413</v>
      </c>
      <c r="N1467" s="17"/>
      <c r="O1467" s="18">
        <f t="shared" si="303"/>
        <v>23.07054366253529</v>
      </c>
      <c r="P1467" s="18"/>
      <c r="Q1467" s="37">
        <f t="shared" si="304"/>
        <v>1.9777611352638613E-2</v>
      </c>
      <c r="R1467" s="15">
        <f t="shared" si="314"/>
        <v>1.0238658423844582</v>
      </c>
      <c r="S1467" s="15">
        <f t="shared" si="315"/>
        <v>21.000783398074475</v>
      </c>
      <c r="T1467" s="21">
        <f t="shared" si="305"/>
        <v>7.4895659986007779E-2</v>
      </c>
      <c r="U1467" s="21">
        <f t="shared" si="306"/>
        <v>5.2229038110436443E-2</v>
      </c>
      <c r="V1467" s="21">
        <f t="shared" si="307"/>
        <v>2.2666621875571336E-2</v>
      </c>
      <c r="Y1467" s="36"/>
      <c r="Z1467" s="36"/>
    </row>
    <row r="1468" spans="1:26" x14ac:dyDescent="0.25">
      <c r="A1468" s="12">
        <v>1992.08</v>
      </c>
      <c r="B1468" s="13">
        <v>417.93</v>
      </c>
      <c r="C1468" s="14">
        <v>12.3667</v>
      </c>
      <c r="D1468" s="13">
        <v>17.71</v>
      </c>
      <c r="E1468" s="13">
        <v>140.9</v>
      </c>
      <c r="F1468" s="14">
        <f t="shared" si="311"/>
        <v>1992.6249999998895</v>
      </c>
      <c r="G1468" s="15">
        <v>6.59</v>
      </c>
      <c r="H1468" s="14">
        <f t="shared" si="308"/>
        <v>903.78474804826135</v>
      </c>
      <c r="I1468" s="14">
        <f t="shared" si="309"/>
        <v>26.743317885024844</v>
      </c>
      <c r="J1468" s="16">
        <f t="shared" si="312"/>
        <v>328386.68248247937</v>
      </c>
      <c r="K1468" s="14">
        <f t="shared" si="313"/>
        <v>38.298346344925484</v>
      </c>
      <c r="L1468" s="16">
        <f t="shared" si="310"/>
        <v>13915.555587693416</v>
      </c>
      <c r="M1468" s="35">
        <f t="shared" si="302"/>
        <v>19.722137498351533</v>
      </c>
      <c r="N1468" s="17"/>
      <c r="O1468" s="18">
        <f t="shared" si="303"/>
        <v>23.184600663955536</v>
      </c>
      <c r="P1468" s="18"/>
      <c r="Q1468" s="37">
        <f t="shared" si="304"/>
        <v>2.2097910826092235E-2</v>
      </c>
      <c r="R1468" s="15">
        <f t="shared" si="314"/>
        <v>1.0179381983966895</v>
      </c>
      <c r="S1468" s="15">
        <f t="shared" si="315"/>
        <v>21.44094295412868</v>
      </c>
      <c r="T1468" s="21">
        <f t="shared" si="305"/>
        <v>7.5052117723350298E-2</v>
      </c>
      <c r="U1468" s="21">
        <f t="shared" si="306"/>
        <v>5.3354955817823901E-2</v>
      </c>
      <c r="V1468" s="21">
        <f t="shared" si="307"/>
        <v>2.1697161905526396E-2</v>
      </c>
      <c r="Y1468" s="36"/>
      <c r="Z1468" s="36"/>
    </row>
    <row r="1469" spans="1:26" x14ac:dyDescent="0.25">
      <c r="A1469" s="12">
        <v>1992.09</v>
      </c>
      <c r="B1469" s="13">
        <v>418.48</v>
      </c>
      <c r="C1469" s="14">
        <v>12.4</v>
      </c>
      <c r="D1469" s="13">
        <v>18.04</v>
      </c>
      <c r="E1469" s="13">
        <v>141.30000000000001</v>
      </c>
      <c r="F1469" s="14">
        <f t="shared" si="311"/>
        <v>1992.7083333332228</v>
      </c>
      <c r="G1469" s="15">
        <v>6.42</v>
      </c>
      <c r="H1469" s="14">
        <f t="shared" si="308"/>
        <v>902.41228591648985</v>
      </c>
      <c r="I1469" s="14">
        <f t="shared" si="309"/>
        <v>26.739419674451526</v>
      </c>
      <c r="J1469" s="16">
        <f t="shared" si="312"/>
        <v>328697.64239211305</v>
      </c>
      <c r="K1469" s="14">
        <f t="shared" si="313"/>
        <v>38.901542816702054</v>
      </c>
      <c r="L1469" s="16">
        <f t="shared" si="310"/>
        <v>14169.626908702252</v>
      </c>
      <c r="M1469" s="35">
        <f t="shared" si="302"/>
        <v>19.708766424745306</v>
      </c>
      <c r="N1469" s="17"/>
      <c r="O1469" s="18">
        <f t="shared" si="303"/>
        <v>23.164274166851882</v>
      </c>
      <c r="P1469" s="18"/>
      <c r="Q1469" s="37">
        <f t="shared" si="304"/>
        <v>2.3914247386812443E-2</v>
      </c>
      <c r="R1469" s="15">
        <f t="shared" si="314"/>
        <v>0.99299722717856842</v>
      </c>
      <c r="S1469" s="15">
        <f t="shared" si="315"/>
        <v>21.76376983248166</v>
      </c>
      <c r="T1469" s="21">
        <f t="shared" si="305"/>
        <v>6.9544877641060099E-2</v>
      </c>
      <c r="U1469" s="21">
        <f t="shared" si="306"/>
        <v>5.5295238713414685E-2</v>
      </c>
      <c r="V1469" s="21">
        <f t="shared" si="307"/>
        <v>1.4249638927645414E-2</v>
      </c>
      <c r="Y1469" s="36"/>
      <c r="Z1469" s="36"/>
    </row>
    <row r="1470" spans="1:26" x14ac:dyDescent="0.25">
      <c r="A1470" s="12">
        <v>1992.1</v>
      </c>
      <c r="B1470" s="13">
        <v>412.5</v>
      </c>
      <c r="C1470" s="14">
        <v>12.386699999999999</v>
      </c>
      <c r="D1470" s="13">
        <v>18.39</v>
      </c>
      <c r="E1470" s="13">
        <v>141.80000000000001</v>
      </c>
      <c r="F1470" s="14">
        <f t="shared" si="311"/>
        <v>1992.791666666556</v>
      </c>
      <c r="G1470" s="15">
        <v>6.59</v>
      </c>
      <c r="H1470" s="14">
        <f t="shared" si="308"/>
        <v>886.38046544428778</v>
      </c>
      <c r="I1470" s="14">
        <f t="shared" si="309"/>
        <v>26.616554936530324</v>
      </c>
      <c r="J1470" s="16">
        <f t="shared" si="312"/>
        <v>323666.06747677166</v>
      </c>
      <c r="K1470" s="14">
        <f t="shared" si="313"/>
        <v>39.516452750352613</v>
      </c>
      <c r="L1470" s="16">
        <f t="shared" si="310"/>
        <v>14429.62177187353</v>
      </c>
      <c r="M1470" s="35">
        <f t="shared" si="302"/>
        <v>19.370271076906977</v>
      </c>
      <c r="N1470" s="17"/>
      <c r="O1470" s="18">
        <f t="shared" si="303"/>
        <v>22.763052023573362</v>
      </c>
      <c r="P1470" s="18"/>
      <c r="Q1470" s="37">
        <f t="shared" si="304"/>
        <v>2.3149941896531717E-2</v>
      </c>
      <c r="R1470" s="15">
        <f t="shared" si="314"/>
        <v>0.98539668996090102</v>
      </c>
      <c r="S1470" s="15">
        <f t="shared" si="315"/>
        <v>21.535159418551128</v>
      </c>
      <c r="T1470" s="21">
        <f t="shared" si="305"/>
        <v>6.9546367268539244E-2</v>
      </c>
      <c r="U1470" s="21">
        <f t="shared" si="306"/>
        <v>5.5969470126490783E-2</v>
      </c>
      <c r="V1470" s="21">
        <f t="shared" si="307"/>
        <v>1.3576897142048461E-2</v>
      </c>
      <c r="Y1470" s="36"/>
      <c r="Z1470" s="36"/>
    </row>
    <row r="1471" spans="1:26" x14ac:dyDescent="0.25">
      <c r="A1471" s="12">
        <v>1992.11</v>
      </c>
      <c r="B1471" s="13">
        <v>422.84</v>
      </c>
      <c r="C1471" s="14">
        <v>12.3833</v>
      </c>
      <c r="D1471" s="13">
        <v>18.739999999999998</v>
      </c>
      <c r="E1471" s="13">
        <v>142</v>
      </c>
      <c r="F1471" s="14">
        <f t="shared" si="311"/>
        <v>1992.8749999998893</v>
      </c>
      <c r="G1471" s="15">
        <v>6.87</v>
      </c>
      <c r="H1471" s="14">
        <f t="shared" si="308"/>
        <v>907.31935211267614</v>
      </c>
      <c r="I1471" s="14">
        <f t="shared" si="309"/>
        <v>26.571771197183104</v>
      </c>
      <c r="J1471" s="16">
        <f t="shared" si="312"/>
        <v>332120.56956501043</v>
      </c>
      <c r="K1471" s="14">
        <f t="shared" si="313"/>
        <v>40.211816901408454</v>
      </c>
      <c r="L1471" s="16">
        <f t="shared" si="310"/>
        <v>14719.372513594493</v>
      </c>
      <c r="M1471" s="35">
        <f t="shared" si="302"/>
        <v>19.83365603880123</v>
      </c>
      <c r="N1471" s="17"/>
      <c r="O1471" s="18">
        <f t="shared" si="303"/>
        <v>23.303331550784883</v>
      </c>
      <c r="P1471" s="18"/>
      <c r="Q1471" s="37">
        <f t="shared" si="304"/>
        <v>1.9501570278503674E-2</v>
      </c>
      <c r="R1471" s="15">
        <f t="shared" si="314"/>
        <v>1.0129335817200111</v>
      </c>
      <c r="S1471" s="15">
        <f t="shared" si="315"/>
        <v>21.190786534441987</v>
      </c>
      <c r="T1471" s="21">
        <f t="shared" si="305"/>
        <v>7.3658714499208244E-2</v>
      </c>
      <c r="U1471" s="21">
        <f t="shared" si="306"/>
        <v>5.7069939844241357E-2</v>
      </c>
      <c r="V1471" s="21">
        <f t="shared" si="307"/>
        <v>1.6588774654966887E-2</v>
      </c>
      <c r="Y1471" s="36"/>
      <c r="Z1471" s="36"/>
    </row>
    <row r="1472" spans="1:26" x14ac:dyDescent="0.25">
      <c r="A1472" s="12">
        <v>1992.12</v>
      </c>
      <c r="B1472" s="13">
        <v>435.64</v>
      </c>
      <c r="C1472" s="14">
        <v>12.39</v>
      </c>
      <c r="D1472" s="13">
        <v>19.09</v>
      </c>
      <c r="E1472" s="13">
        <v>141.9</v>
      </c>
      <c r="F1472" s="14">
        <f t="shared" si="311"/>
        <v>1992.9583333332225</v>
      </c>
      <c r="G1472" s="15">
        <v>6.77</v>
      </c>
      <c r="H1472" s="14">
        <f t="shared" si="308"/>
        <v>935.44403100775196</v>
      </c>
      <c r="I1472" s="14">
        <f t="shared" si="309"/>
        <v>26.604883720930236</v>
      </c>
      <c r="J1472" s="16">
        <f t="shared" si="312"/>
        <v>343227.04504271119</v>
      </c>
      <c r="K1472" s="14">
        <f t="shared" si="313"/>
        <v>40.991705426356596</v>
      </c>
      <c r="L1472" s="16">
        <f t="shared" si="310"/>
        <v>15040.410177819662</v>
      </c>
      <c r="M1472" s="35">
        <f t="shared" si="302"/>
        <v>20.44860672124296</v>
      </c>
      <c r="N1472" s="17"/>
      <c r="O1472" s="18">
        <f t="shared" si="303"/>
        <v>24.020186324731124</v>
      </c>
      <c r="P1472" s="18"/>
      <c r="Q1472" s="37">
        <f t="shared" si="304"/>
        <v>1.9336711772753916E-2</v>
      </c>
      <c r="R1472" s="15">
        <f t="shared" si="314"/>
        <v>1.0179889555372019</v>
      </c>
      <c r="S1472" s="15">
        <f t="shared" si="315"/>
        <v>21.479986054539136</v>
      </c>
      <c r="T1472" s="21">
        <f t="shared" si="305"/>
        <v>6.9257000163746918E-2</v>
      </c>
      <c r="U1472" s="21">
        <f t="shared" si="306"/>
        <v>5.6398787313599597E-2</v>
      </c>
      <c r="V1472" s="21">
        <f t="shared" si="307"/>
        <v>1.2858212850147321E-2</v>
      </c>
      <c r="Y1472" s="36"/>
      <c r="Z1472" s="36"/>
    </row>
    <row r="1473" spans="1:26" x14ac:dyDescent="0.25">
      <c r="A1473" s="12">
        <v>1993.01</v>
      </c>
      <c r="B1473" s="13">
        <v>435.23</v>
      </c>
      <c r="C1473" s="14">
        <v>12.4133</v>
      </c>
      <c r="D1473" s="13">
        <v>19.34</v>
      </c>
      <c r="E1473" s="13">
        <v>142.6</v>
      </c>
      <c r="F1473" s="14">
        <f t="shared" si="311"/>
        <v>1993.0416666665558</v>
      </c>
      <c r="G1473" s="15">
        <v>6.6</v>
      </c>
      <c r="H1473" s="14">
        <f t="shared" si="308"/>
        <v>929.97602384291758</v>
      </c>
      <c r="I1473" s="14">
        <f t="shared" si="309"/>
        <v>26.524070897615715</v>
      </c>
      <c r="J1473" s="16">
        <f t="shared" si="312"/>
        <v>342031.76269763819</v>
      </c>
      <c r="K1473" s="14">
        <f t="shared" si="313"/>
        <v>41.324670406732125</v>
      </c>
      <c r="L1473" s="16">
        <f t="shared" si="310"/>
        <v>15198.617490918185</v>
      </c>
      <c r="M1473" s="35">
        <f t="shared" ref="M1473:M1536" si="316">H1473/AVERAGE(K1353:K1472)</f>
        <v>20.32341080299571</v>
      </c>
      <c r="N1473" s="17"/>
      <c r="O1473" s="18">
        <f t="shared" ref="O1473:O1536" si="317">J1473/AVERAGE(L1353:L1472)</f>
        <v>23.867950224169565</v>
      </c>
      <c r="P1473" s="18"/>
      <c r="Q1473" s="37">
        <f t="shared" ref="Q1473:Q1536" si="318">1/M1473-(G1473/100-(((E1473/E1353)^(1/10))-1))</f>
        <v>2.1636349599385971E-2</v>
      </c>
      <c r="R1473" s="15">
        <f t="shared" si="314"/>
        <v>1.0305714011765221</v>
      </c>
      <c r="S1473" s="15">
        <f t="shared" si="315"/>
        <v>21.759050055303792</v>
      </c>
      <c r="T1473" s="21">
        <f t="shared" si="305"/>
        <v>6.892055442254974E-2</v>
      </c>
      <c r="U1473" s="21">
        <f t="shared" si="306"/>
        <v>5.4752609652403361E-2</v>
      </c>
      <c r="V1473" s="21">
        <f t="shared" si="307"/>
        <v>1.4167944770146379E-2</v>
      </c>
      <c r="Y1473" s="36"/>
      <c r="Z1473" s="36"/>
    </row>
    <row r="1474" spans="1:26" x14ac:dyDescent="0.25">
      <c r="A1474" s="12">
        <v>1993.02</v>
      </c>
      <c r="B1474" s="13">
        <v>441.7</v>
      </c>
      <c r="C1474" s="14">
        <v>12.4467</v>
      </c>
      <c r="D1474" s="13">
        <v>19.59</v>
      </c>
      <c r="E1474" s="13">
        <v>143.1</v>
      </c>
      <c r="F1474" s="14">
        <f t="shared" si="311"/>
        <v>1993.124999999889</v>
      </c>
      <c r="G1474" s="15">
        <v>6.26</v>
      </c>
      <c r="H1474" s="14">
        <f t="shared" si="308"/>
        <v>940.50307477288629</v>
      </c>
      <c r="I1474" s="14">
        <f t="shared" si="309"/>
        <v>26.502512159329143</v>
      </c>
      <c r="J1474" s="16">
        <f t="shared" si="312"/>
        <v>346715.73026209127</v>
      </c>
      <c r="K1474" s="14">
        <f t="shared" si="313"/>
        <v>41.712599580712798</v>
      </c>
      <c r="L1474" s="16">
        <f t="shared" si="310"/>
        <v>15377.317536414688</v>
      </c>
      <c r="M1474" s="35">
        <f t="shared" si="316"/>
        <v>20.545336792900446</v>
      </c>
      <c r="N1474" s="17"/>
      <c r="O1474" s="18">
        <f t="shared" si="317"/>
        <v>24.122919609042594</v>
      </c>
      <c r="P1474" s="18"/>
      <c r="Q1474" s="37">
        <f t="shared" si="318"/>
        <v>2.4762232417321631E-2</v>
      </c>
      <c r="R1474" s="15">
        <f t="shared" si="314"/>
        <v>1.0261243281280923</v>
      </c>
      <c r="S1474" s="15">
        <f t="shared" si="315"/>
        <v>22.345903010180429</v>
      </c>
      <c r="T1474" s="21">
        <f t="shared" ref="T1474:T1537" si="319">(($J1594/$J1474)^(1/10)-1)</f>
        <v>5.9600835986601153E-2</v>
      </c>
      <c r="U1474" s="21">
        <f t="shared" ref="U1474:U1537" si="320">(($S1594/$S1474)^(1/10)-1)</f>
        <v>5.2780395368372313E-2</v>
      </c>
      <c r="V1474" s="21">
        <f t="shared" ref="V1474:V1537" si="321">T1474-U1474</f>
        <v>6.8204406182288402E-3</v>
      </c>
      <c r="Y1474" s="36"/>
      <c r="Z1474" s="36"/>
    </row>
    <row r="1475" spans="1:26" x14ac:dyDescent="0.25">
      <c r="A1475" s="12">
        <v>1993.03</v>
      </c>
      <c r="B1475" s="13">
        <v>450.16</v>
      </c>
      <c r="C1475" s="14">
        <v>12.48</v>
      </c>
      <c r="D1475" s="13">
        <v>19.84</v>
      </c>
      <c r="E1475" s="13">
        <v>143.6</v>
      </c>
      <c r="F1475" s="14">
        <f t="shared" si="311"/>
        <v>1993.2083333332223</v>
      </c>
      <c r="G1475" s="15">
        <v>5.98</v>
      </c>
      <c r="H1475" s="14">
        <f t="shared" si="308"/>
        <v>955.17933147632345</v>
      </c>
      <c r="I1475" s="14">
        <f t="shared" si="309"/>
        <v>26.480891364902515</v>
      </c>
      <c r="J1475" s="16">
        <f t="shared" si="312"/>
        <v>352939.63427306339</v>
      </c>
      <c r="K1475" s="14">
        <f t="shared" si="313"/>
        <v>42.097827298050142</v>
      </c>
      <c r="L1475" s="16">
        <f t="shared" si="310"/>
        <v>15555.185587296906</v>
      </c>
      <c r="M1475" s="35">
        <f t="shared" si="316"/>
        <v>20.855200148690916</v>
      </c>
      <c r="N1475" s="17"/>
      <c r="O1475" s="18">
        <f t="shared" si="317"/>
        <v>24.480250697934423</v>
      </c>
      <c r="P1475" s="18"/>
      <c r="Q1475" s="37">
        <f t="shared" si="318"/>
        <v>2.7201413706418549E-2</v>
      </c>
      <c r="R1475" s="15">
        <f t="shared" si="314"/>
        <v>1.0057303710261363</v>
      </c>
      <c r="S1475" s="15">
        <f t="shared" si="315"/>
        <v>22.849836012483646</v>
      </c>
      <c r="T1475" s="21">
        <f t="shared" si="319"/>
        <v>5.8458949850014097E-2</v>
      </c>
      <c r="U1475" s="21">
        <f t="shared" si="320"/>
        <v>5.0921333723028761E-2</v>
      </c>
      <c r="V1475" s="21">
        <f t="shared" si="321"/>
        <v>7.5376161269853359E-3</v>
      </c>
      <c r="Y1475" s="36"/>
      <c r="Z1475" s="36"/>
    </row>
    <row r="1476" spans="1:26" x14ac:dyDescent="0.25">
      <c r="A1476" s="12">
        <v>1993.04</v>
      </c>
      <c r="B1476" s="13">
        <v>443.08</v>
      </c>
      <c r="C1476" s="14">
        <v>12.4933</v>
      </c>
      <c r="D1476" s="13">
        <v>19.670000000000002</v>
      </c>
      <c r="E1476" s="13">
        <v>144</v>
      </c>
      <c r="F1476" s="14">
        <f t="shared" si="311"/>
        <v>1993.2916666665556</v>
      </c>
      <c r="G1476" s="15">
        <v>5.97</v>
      </c>
      <c r="H1476" s="14">
        <f t="shared" si="308"/>
        <v>937.54497222222244</v>
      </c>
      <c r="I1476" s="14">
        <f t="shared" si="309"/>
        <v>26.435475763888892</v>
      </c>
      <c r="J1476" s="16">
        <f t="shared" si="312"/>
        <v>347237.71681039949</v>
      </c>
      <c r="K1476" s="14">
        <f t="shared" si="313"/>
        <v>41.621173611111118</v>
      </c>
      <c r="L1476" s="16">
        <f t="shared" si="310"/>
        <v>15415.197909317862</v>
      </c>
      <c r="M1476" s="35">
        <f t="shared" si="316"/>
        <v>20.45736201664219</v>
      </c>
      <c r="N1476" s="17"/>
      <c r="O1476" s="18">
        <f t="shared" si="317"/>
        <v>24.007988301251135</v>
      </c>
      <c r="P1476" s="18"/>
      <c r="Q1476" s="37">
        <f t="shared" si="318"/>
        <v>2.778273053625141E-2</v>
      </c>
      <c r="R1476" s="15">
        <f t="shared" si="314"/>
        <v>0.99976214427287224</v>
      </c>
      <c r="S1476" s="15">
        <f t="shared" si="315"/>
        <v>22.916938567247321</v>
      </c>
      <c r="T1476" s="21">
        <f t="shared" si="319"/>
        <v>6.5890820412883855E-2</v>
      </c>
      <c r="U1476" s="21">
        <f t="shared" si="320"/>
        <v>4.9880332575390929E-2</v>
      </c>
      <c r="V1476" s="21">
        <f t="shared" si="321"/>
        <v>1.6010487837492926E-2</v>
      </c>
      <c r="Y1476" s="36"/>
      <c r="Z1476" s="36"/>
    </row>
    <row r="1477" spans="1:26" x14ac:dyDescent="0.25">
      <c r="A1477" s="12">
        <v>1993.05</v>
      </c>
      <c r="B1477" s="13">
        <v>445.25</v>
      </c>
      <c r="C1477" s="14">
        <v>12.5067</v>
      </c>
      <c r="D1477" s="13">
        <v>19.5</v>
      </c>
      <c r="E1477" s="13">
        <v>144.19999999999999</v>
      </c>
      <c r="F1477" s="14">
        <f t="shared" si="311"/>
        <v>1993.3749999998888</v>
      </c>
      <c r="G1477" s="15">
        <v>6.04</v>
      </c>
      <c r="H1477" s="14">
        <f t="shared" si="308"/>
        <v>940.82992371705984</v>
      </c>
      <c r="I1477" s="14">
        <f t="shared" si="309"/>
        <v>26.427125450762833</v>
      </c>
      <c r="J1477" s="16">
        <f t="shared" si="312"/>
        <v>349270.01073261292</v>
      </c>
      <c r="K1477" s="14">
        <f t="shared" si="313"/>
        <v>41.204230235783641</v>
      </c>
      <c r="L1477" s="16">
        <f t="shared" si="310"/>
        <v>15296.496820406403</v>
      </c>
      <c r="M1477" s="35">
        <f t="shared" si="316"/>
        <v>20.51760563376487</v>
      </c>
      <c r="N1477" s="17"/>
      <c r="O1477" s="18">
        <f t="shared" si="317"/>
        <v>24.073856030062402</v>
      </c>
      <c r="P1477" s="18"/>
      <c r="Q1477" s="37">
        <f t="shared" si="318"/>
        <v>2.6453373546910568E-2</v>
      </c>
      <c r="R1477" s="15">
        <f t="shared" si="314"/>
        <v>1.011012320562737</v>
      </c>
      <c r="S1477" s="15">
        <f t="shared" si="315"/>
        <v>22.879710266790326</v>
      </c>
      <c r="T1477" s="21">
        <f t="shared" si="319"/>
        <v>7.0971797155078731E-2</v>
      </c>
      <c r="U1477" s="21">
        <f t="shared" si="320"/>
        <v>5.3926187685223281E-2</v>
      </c>
      <c r="V1477" s="21">
        <f t="shared" si="321"/>
        <v>1.7045609469855449E-2</v>
      </c>
      <c r="Y1477" s="36"/>
      <c r="Z1477" s="36"/>
    </row>
    <row r="1478" spans="1:26" x14ac:dyDescent="0.25">
      <c r="A1478" s="12">
        <v>1993.06</v>
      </c>
      <c r="B1478" s="13">
        <v>448.06</v>
      </c>
      <c r="C1478" s="14">
        <v>12.52</v>
      </c>
      <c r="D1478" s="13">
        <v>19.329999999999998</v>
      </c>
      <c r="E1478" s="13">
        <v>144.4</v>
      </c>
      <c r="F1478" s="14">
        <f t="shared" si="311"/>
        <v>1993.4583333332221</v>
      </c>
      <c r="G1478" s="15">
        <v>5.96</v>
      </c>
      <c r="H1478" s="14">
        <f t="shared" si="308"/>
        <v>945.45624653739617</v>
      </c>
      <c r="I1478" s="14">
        <f t="shared" si="309"/>
        <v>26.41858725761773</v>
      </c>
      <c r="J1478" s="16">
        <f t="shared" si="312"/>
        <v>351804.76306376787</v>
      </c>
      <c r="K1478" s="14">
        <f t="shared" si="313"/>
        <v>40.788441828254847</v>
      </c>
      <c r="L1478" s="16">
        <f t="shared" si="310"/>
        <v>15177.400504447245</v>
      </c>
      <c r="M1478" s="35">
        <f t="shared" si="316"/>
        <v>20.608357012960195</v>
      </c>
      <c r="N1478" s="17"/>
      <c r="O1478" s="18">
        <f t="shared" si="317"/>
        <v>24.175761110239701</v>
      </c>
      <c r="P1478" s="18"/>
      <c r="Q1478" s="37">
        <f t="shared" si="318"/>
        <v>2.6869171617220376E-2</v>
      </c>
      <c r="R1478" s="15">
        <f t="shared" si="314"/>
        <v>1.0162531878887435</v>
      </c>
      <c r="S1478" s="15">
        <f t="shared" si="315"/>
        <v>23.099630647956758</v>
      </c>
      <c r="T1478" s="21">
        <f t="shared" si="319"/>
        <v>7.6033620472631291E-2</v>
      </c>
      <c r="U1478" s="21">
        <f t="shared" si="320"/>
        <v>5.5223289231552286E-2</v>
      </c>
      <c r="V1478" s="21">
        <f t="shared" si="321"/>
        <v>2.0810331241079005E-2</v>
      </c>
      <c r="Y1478" s="36"/>
      <c r="Z1478" s="36"/>
    </row>
    <row r="1479" spans="1:26" x14ac:dyDescent="0.25">
      <c r="A1479" s="12">
        <v>1993.07</v>
      </c>
      <c r="B1479" s="13">
        <v>447.29</v>
      </c>
      <c r="C1479" s="14">
        <v>12.52</v>
      </c>
      <c r="D1479" s="13">
        <v>19.690000000000001</v>
      </c>
      <c r="E1479" s="13">
        <v>144.4</v>
      </c>
      <c r="F1479" s="14">
        <f t="shared" si="311"/>
        <v>1993.5416666665553</v>
      </c>
      <c r="G1479" s="15">
        <v>5.81</v>
      </c>
      <c r="H1479" s="14">
        <f t="shared" si="308"/>
        <v>943.83146121883681</v>
      </c>
      <c r="I1479" s="14">
        <f t="shared" si="309"/>
        <v>26.41858725761773</v>
      </c>
      <c r="J1479" s="16">
        <f t="shared" si="312"/>
        <v>352019.37710780394</v>
      </c>
      <c r="K1479" s="14">
        <f t="shared" si="313"/>
        <v>41.548081717451531</v>
      </c>
      <c r="L1479" s="16">
        <f t="shared" si="310"/>
        <v>15496.124517097765</v>
      </c>
      <c r="M1479" s="35">
        <f t="shared" si="316"/>
        <v>20.564596413297142</v>
      </c>
      <c r="N1479" s="17"/>
      <c r="O1479" s="18">
        <f t="shared" si="317"/>
        <v>24.1204242506805</v>
      </c>
      <c r="P1479" s="18"/>
      <c r="Q1479" s="37">
        <f t="shared" si="318"/>
        <v>2.8056084282618188E-2</v>
      </c>
      <c r="R1479" s="15">
        <f t="shared" si="314"/>
        <v>1.0146808528422979</v>
      </c>
      <c r="S1479" s="15">
        <f t="shared" si="315"/>
        <v>23.475073285038576</v>
      </c>
      <c r="T1479" s="21">
        <f t="shared" si="319"/>
        <v>7.6491577847394243E-2</v>
      </c>
      <c r="U1479" s="21">
        <f t="shared" si="320"/>
        <v>4.7973867483517729E-2</v>
      </c>
      <c r="V1479" s="21">
        <f t="shared" si="321"/>
        <v>2.8517710363876514E-2</v>
      </c>
      <c r="Y1479" s="36"/>
      <c r="Z1479" s="36"/>
    </row>
    <row r="1480" spans="1:26" x14ac:dyDescent="0.25">
      <c r="A1480" s="12">
        <v>1993.08</v>
      </c>
      <c r="B1480" s="13">
        <v>454.13</v>
      </c>
      <c r="C1480" s="14">
        <v>12.52</v>
      </c>
      <c r="D1480" s="13">
        <v>20.05</v>
      </c>
      <c r="E1480" s="13">
        <v>144.80000000000001</v>
      </c>
      <c r="F1480" s="14">
        <f t="shared" si="311"/>
        <v>1993.6249999998886</v>
      </c>
      <c r="G1480" s="15">
        <v>5.68</v>
      </c>
      <c r="H1480" s="14">
        <f t="shared" si="308"/>
        <v>955.61747928176806</v>
      </c>
      <c r="I1480" s="14">
        <f t="shared" si="309"/>
        <v>26.345607734806631</v>
      </c>
      <c r="J1480" s="16">
        <f t="shared" si="312"/>
        <v>357234.03033211973</v>
      </c>
      <c r="K1480" s="14">
        <f t="shared" si="313"/>
        <v>42.19084944751382</v>
      </c>
      <c r="L1480" s="16">
        <f t="shared" si="310"/>
        <v>15772.008693896023</v>
      </c>
      <c r="M1480" s="35">
        <f t="shared" si="316"/>
        <v>20.812227546627387</v>
      </c>
      <c r="N1480" s="17"/>
      <c r="O1480" s="18">
        <f t="shared" si="317"/>
        <v>24.405153638797504</v>
      </c>
      <c r="P1480" s="18"/>
      <c r="Q1480" s="37">
        <f t="shared" si="318"/>
        <v>2.8753403914616525E-2</v>
      </c>
      <c r="R1480" s="15">
        <f t="shared" si="314"/>
        <v>1.0293065194781301</v>
      </c>
      <c r="S1480" s="15">
        <f t="shared" si="315"/>
        <v>23.753907084764691</v>
      </c>
      <c r="T1480" s="21">
        <f t="shared" si="319"/>
        <v>7.432388632524578E-2</v>
      </c>
      <c r="U1480" s="21">
        <f t="shared" si="320"/>
        <v>4.2692712610931327E-2</v>
      </c>
      <c r="V1480" s="21">
        <f t="shared" si="321"/>
        <v>3.1631173714314453E-2</v>
      </c>
      <c r="Y1480" s="36"/>
      <c r="Z1480" s="36"/>
    </row>
    <row r="1481" spans="1:26" x14ac:dyDescent="0.25">
      <c r="A1481" s="12">
        <v>1993.09</v>
      </c>
      <c r="B1481" s="13">
        <v>459.24</v>
      </c>
      <c r="C1481" s="14">
        <v>12.52</v>
      </c>
      <c r="D1481" s="13">
        <v>20.41</v>
      </c>
      <c r="E1481" s="13">
        <v>145.1</v>
      </c>
      <c r="F1481" s="14">
        <f t="shared" si="311"/>
        <v>1993.7083333332218</v>
      </c>
      <c r="G1481" s="15">
        <v>5.36</v>
      </c>
      <c r="H1481" s="14">
        <f t="shared" si="308"/>
        <v>964.37235010337713</v>
      </c>
      <c r="I1481" s="14">
        <f t="shared" si="309"/>
        <v>26.291137146795318</v>
      </c>
      <c r="J1481" s="16">
        <f t="shared" si="312"/>
        <v>361325.84734798927</v>
      </c>
      <c r="K1481" s="14">
        <f t="shared" si="313"/>
        <v>42.859593383873197</v>
      </c>
      <c r="L1481" s="16">
        <f t="shared" si="310"/>
        <v>16058.40202154094</v>
      </c>
      <c r="M1481" s="35">
        <f t="shared" si="316"/>
        <v>20.993501005229128</v>
      </c>
      <c r="N1481" s="17"/>
      <c r="O1481" s="18">
        <f t="shared" si="317"/>
        <v>24.610598936385475</v>
      </c>
      <c r="P1481" s="18"/>
      <c r="Q1481" s="37">
        <f t="shared" si="318"/>
        <v>3.1236860631154599E-2</v>
      </c>
      <c r="R1481" s="15">
        <f t="shared" si="314"/>
        <v>1.0067735459886391</v>
      </c>
      <c r="S1481" s="15">
        <f t="shared" si="315"/>
        <v>24.399499975201177</v>
      </c>
      <c r="T1481" s="21">
        <f t="shared" si="319"/>
        <v>7.6097963468300778E-2</v>
      </c>
      <c r="U1481" s="21">
        <f t="shared" si="320"/>
        <v>4.144377535130328E-2</v>
      </c>
      <c r="V1481" s="21">
        <f t="shared" si="321"/>
        <v>3.4654188116997497E-2</v>
      </c>
      <c r="Y1481" s="36"/>
      <c r="Z1481" s="36"/>
    </row>
    <row r="1482" spans="1:26" x14ac:dyDescent="0.25">
      <c r="A1482" s="12">
        <v>1993.1</v>
      </c>
      <c r="B1482" s="13">
        <v>463.9</v>
      </c>
      <c r="C1482" s="14">
        <v>12.54</v>
      </c>
      <c r="D1482" s="13">
        <v>20.9</v>
      </c>
      <c r="E1482" s="13">
        <v>145.69999999999999</v>
      </c>
      <c r="F1482" s="14">
        <f t="shared" si="311"/>
        <v>1993.7916666665551</v>
      </c>
      <c r="G1482" s="15">
        <v>5.33</v>
      </c>
      <c r="H1482" s="14">
        <f t="shared" ref="H1482:H1545" si="322">B1482*$E$1839/E1482</f>
        <v>970.1463967055596</v>
      </c>
      <c r="I1482" s="14">
        <f t="shared" ref="I1482:I1545" si="323">C1482*$E$1839/E1482</f>
        <v>26.224694577899797</v>
      </c>
      <c r="J1482" s="16">
        <f t="shared" si="312"/>
        <v>364308.04671666212</v>
      </c>
      <c r="K1482" s="14">
        <f t="shared" si="313"/>
        <v>43.707824296499666</v>
      </c>
      <c r="L1482" s="16">
        <f t="shared" ref="L1482:L1545" si="324">K1482*(J1482/H1482)</f>
        <v>16413.102341837115</v>
      </c>
      <c r="M1482" s="35">
        <f t="shared" si="316"/>
        <v>21.109178247475118</v>
      </c>
      <c r="N1482" s="17"/>
      <c r="O1482" s="18">
        <f t="shared" si="317"/>
        <v>24.737889343598038</v>
      </c>
      <c r="P1482" s="18"/>
      <c r="Q1482" s="37">
        <f t="shared" si="318"/>
        <v>3.1395305530902258E-2</v>
      </c>
      <c r="R1482" s="15">
        <f t="shared" si="314"/>
        <v>0.9749773690649266</v>
      </c>
      <c r="S1482" s="15">
        <f t="shared" si="315"/>
        <v>24.463612135323089</v>
      </c>
      <c r="T1482" s="21">
        <f t="shared" si="319"/>
        <v>7.7493239381001056E-2</v>
      </c>
      <c r="U1482" s="21">
        <f t="shared" si="320"/>
        <v>4.1485400178090881E-2</v>
      </c>
      <c r="V1482" s="21">
        <f t="shared" si="321"/>
        <v>3.6007839202910175E-2</v>
      </c>
      <c r="Y1482" s="36"/>
      <c r="Z1482" s="36"/>
    </row>
    <row r="1483" spans="1:26" x14ac:dyDescent="0.25">
      <c r="A1483" s="12">
        <v>1993.11</v>
      </c>
      <c r="B1483" s="13">
        <v>462.89</v>
      </c>
      <c r="C1483" s="14">
        <v>12.56</v>
      </c>
      <c r="D1483" s="13">
        <v>21.39</v>
      </c>
      <c r="E1483" s="13">
        <v>145.80000000000001</v>
      </c>
      <c r="F1483" s="14">
        <f t="shared" ref="F1483:F1546" si="325">F1482+1/12</f>
        <v>1993.8749999998884</v>
      </c>
      <c r="G1483" s="15">
        <v>5.72</v>
      </c>
      <c r="H1483" s="14">
        <f t="shared" si="322"/>
        <v>967.37025377229088</v>
      </c>
      <c r="I1483" s="14">
        <f t="shared" si="323"/>
        <v>26.248504801097397</v>
      </c>
      <c r="J1483" s="16">
        <f t="shared" ref="J1483:J1546" si="326">J1482*((H1483+(I1483/12))/H1482)</f>
        <v>364086.95353865274</v>
      </c>
      <c r="K1483" s="14">
        <f t="shared" ref="K1483:K1546" si="327">D1483*$E$1839/E1483</f>
        <v>44.701872427983545</v>
      </c>
      <c r="L1483" s="16">
        <f t="shared" si="324"/>
        <v>16824.342578564632</v>
      </c>
      <c r="M1483" s="35">
        <f t="shared" si="316"/>
        <v>21.037901189606373</v>
      </c>
      <c r="N1483" s="17"/>
      <c r="O1483" s="18">
        <f t="shared" si="317"/>
        <v>24.645407638434438</v>
      </c>
      <c r="P1483" s="18"/>
      <c r="Q1483" s="37">
        <f t="shared" si="318"/>
        <v>2.7521778620273898E-2</v>
      </c>
      <c r="R1483" s="15">
        <f t="shared" ref="R1483:R1546" si="328">((G1483/G1484+G1483/1200+((1+G1484/1200)^(-119))*(1-G1483/G1484)))</f>
        <v>1.0009977036045139</v>
      </c>
      <c r="S1483" s="15">
        <f t="shared" ref="S1483:S1546" si="329">S1482*R1482*E1482/E1483</f>
        <v>23.83510916583657</v>
      </c>
      <c r="T1483" s="21">
        <f t="shared" si="319"/>
        <v>7.9150376069160977E-2</v>
      </c>
      <c r="U1483" s="21">
        <f t="shared" si="320"/>
        <v>4.4771092884486663E-2</v>
      </c>
      <c r="V1483" s="21">
        <f t="shared" si="321"/>
        <v>3.4379283184674314E-2</v>
      </c>
      <c r="Y1483" s="36"/>
      <c r="Z1483" s="36"/>
    </row>
    <row r="1484" spans="1:26" x14ac:dyDescent="0.25">
      <c r="A1484" s="12">
        <v>1993.12</v>
      </c>
      <c r="B1484" s="13">
        <v>465.95</v>
      </c>
      <c r="C1484" s="14">
        <v>12.58</v>
      </c>
      <c r="D1484" s="13">
        <v>21.89</v>
      </c>
      <c r="E1484" s="13">
        <v>145.80000000000001</v>
      </c>
      <c r="F1484" s="14">
        <f t="shared" si="325"/>
        <v>1993.9583333332216</v>
      </c>
      <c r="G1484" s="15">
        <v>5.77</v>
      </c>
      <c r="H1484" s="14">
        <f t="shared" si="322"/>
        <v>973.76519204389581</v>
      </c>
      <c r="I1484" s="14">
        <f t="shared" si="323"/>
        <v>26.290301783264749</v>
      </c>
      <c r="J1484" s="16">
        <f t="shared" si="326"/>
        <v>367318.37043565768</v>
      </c>
      <c r="K1484" s="14">
        <f t="shared" si="327"/>
        <v>45.746796982167353</v>
      </c>
      <c r="L1484" s="16">
        <f t="shared" si="324"/>
        <v>17256.356108673775</v>
      </c>
      <c r="M1484" s="35">
        <f t="shared" si="316"/>
        <v>21.164732079814648</v>
      </c>
      <c r="N1484" s="17"/>
      <c r="O1484" s="18">
        <f t="shared" si="317"/>
        <v>24.783708947329508</v>
      </c>
      <c r="P1484" s="18"/>
      <c r="Q1484" s="37">
        <f t="shared" si="318"/>
        <v>2.6634499475645633E-2</v>
      </c>
      <c r="R1484" s="15">
        <f t="shared" si="328"/>
        <v>1.0063172790165771</v>
      </c>
      <c r="S1484" s="15">
        <f t="shared" si="329"/>
        <v>23.858889540165308</v>
      </c>
      <c r="T1484" s="21">
        <f t="shared" si="319"/>
        <v>8.1575467808095992E-2</v>
      </c>
      <c r="U1484" s="21">
        <f t="shared" si="320"/>
        <v>4.5405950157139996E-2</v>
      </c>
      <c r="V1484" s="21">
        <f t="shared" si="321"/>
        <v>3.6169517650955996E-2</v>
      </c>
      <c r="Y1484" s="36"/>
      <c r="Z1484" s="36"/>
    </row>
    <row r="1485" spans="1:26" x14ac:dyDescent="0.25">
      <c r="A1485" s="12">
        <v>1994.01</v>
      </c>
      <c r="B1485" s="13">
        <v>472.99</v>
      </c>
      <c r="C1485" s="14">
        <v>12.6233</v>
      </c>
      <c r="D1485" s="13">
        <v>22.156700000000001</v>
      </c>
      <c r="E1485" s="13">
        <v>146.19999999999999</v>
      </c>
      <c r="F1485" s="14">
        <f t="shared" si="325"/>
        <v>1994.0416666665549</v>
      </c>
      <c r="G1485" s="15">
        <v>5.75</v>
      </c>
      <c r="H1485" s="14">
        <f t="shared" si="322"/>
        <v>985.77327633378945</v>
      </c>
      <c r="I1485" s="14">
        <f t="shared" si="323"/>
        <v>26.308614979480172</v>
      </c>
      <c r="J1485" s="16">
        <f t="shared" si="326"/>
        <v>372674.99349830748</v>
      </c>
      <c r="K1485" s="14">
        <f t="shared" si="327"/>
        <v>46.177472571819436</v>
      </c>
      <c r="L1485" s="16">
        <f t="shared" si="324"/>
        <v>17457.553073942261</v>
      </c>
      <c r="M1485" s="35">
        <f t="shared" si="316"/>
        <v>21.411974913826537</v>
      </c>
      <c r="N1485" s="17"/>
      <c r="O1485" s="18">
        <f t="shared" si="317"/>
        <v>25.061136005191301</v>
      </c>
      <c r="P1485" s="18"/>
      <c r="Q1485" s="37">
        <f t="shared" si="318"/>
        <v>2.5960655912227626E-2</v>
      </c>
      <c r="R1485" s="15">
        <f t="shared" si="328"/>
        <v>0.98835683742500158</v>
      </c>
      <c r="S1485" s="15">
        <f t="shared" si="329"/>
        <v>23.943923027307019</v>
      </c>
      <c r="T1485" s="21">
        <f t="shared" si="319"/>
        <v>8.4698885504677968E-2</v>
      </c>
      <c r="U1485" s="21">
        <f t="shared" si="320"/>
        <v>4.5906114053420266E-2</v>
      </c>
      <c r="V1485" s="21">
        <f t="shared" si="321"/>
        <v>3.8792771451257702E-2</v>
      </c>
      <c r="Y1485" s="36"/>
      <c r="Z1485" s="36"/>
    </row>
    <row r="1486" spans="1:26" x14ac:dyDescent="0.25">
      <c r="A1486" s="12">
        <v>1994.02</v>
      </c>
      <c r="B1486" s="13">
        <v>471.58</v>
      </c>
      <c r="C1486" s="14">
        <v>12.666700000000001</v>
      </c>
      <c r="D1486" s="13">
        <v>22.433299999999999</v>
      </c>
      <c r="E1486" s="13">
        <v>146.69999999999999</v>
      </c>
      <c r="F1486" s="14">
        <f t="shared" si="325"/>
        <v>1994.1249999998881</v>
      </c>
      <c r="G1486" s="15">
        <v>5.97</v>
      </c>
      <c r="H1486" s="14">
        <f t="shared" si="322"/>
        <v>979.48483980913443</v>
      </c>
      <c r="I1486" s="14">
        <f t="shared" si="323"/>
        <v>26.309089911383786</v>
      </c>
      <c r="J1486" s="16">
        <f t="shared" si="326"/>
        <v>371126.48186963808</v>
      </c>
      <c r="K1486" s="14">
        <f t="shared" si="327"/>
        <v>46.59459107021133</v>
      </c>
      <c r="L1486" s="16">
        <f t="shared" si="324"/>
        <v>17654.675146796202</v>
      </c>
      <c r="M1486" s="35">
        <f t="shared" si="316"/>
        <v>21.263840187313022</v>
      </c>
      <c r="N1486" s="17"/>
      <c r="O1486" s="18">
        <f t="shared" si="317"/>
        <v>24.875326969291887</v>
      </c>
      <c r="P1486" s="18"/>
      <c r="Q1486" s="37">
        <f t="shared" si="318"/>
        <v>2.3932517058300316E-2</v>
      </c>
      <c r="R1486" s="15">
        <f t="shared" si="328"/>
        <v>0.96773502402725808</v>
      </c>
      <c r="S1486" s="15">
        <f t="shared" si="329"/>
        <v>23.584481756475945</v>
      </c>
      <c r="T1486" s="21">
        <f t="shared" si="319"/>
        <v>8.5740916893514596E-2</v>
      </c>
      <c r="U1486" s="21">
        <f t="shared" si="320"/>
        <v>4.7880387204005226E-2</v>
      </c>
      <c r="V1486" s="21">
        <f t="shared" si="321"/>
        <v>3.786052968950937E-2</v>
      </c>
      <c r="Y1486" s="36"/>
      <c r="Z1486" s="36"/>
    </row>
    <row r="1487" spans="1:26" x14ac:dyDescent="0.25">
      <c r="A1487" s="12">
        <v>1994.03</v>
      </c>
      <c r="B1487" s="13">
        <v>463.81</v>
      </c>
      <c r="C1487" s="14">
        <v>12.71</v>
      </c>
      <c r="D1487" s="13">
        <v>22.71</v>
      </c>
      <c r="E1487" s="13">
        <v>147.19999999999999</v>
      </c>
      <c r="F1487" s="14">
        <f t="shared" si="325"/>
        <v>1994.2083333332214</v>
      </c>
      <c r="G1487" s="15">
        <v>6.48</v>
      </c>
      <c r="H1487" s="14">
        <f t="shared" si="322"/>
        <v>960.07409646739166</v>
      </c>
      <c r="I1487" s="14">
        <f t="shared" si="323"/>
        <v>26.309354619565227</v>
      </c>
      <c r="J1487" s="16">
        <f t="shared" si="326"/>
        <v>364602.47478397895</v>
      </c>
      <c r="K1487" s="14">
        <f t="shared" si="327"/>
        <v>47.009082880434796</v>
      </c>
      <c r="L1487" s="16">
        <f t="shared" si="324"/>
        <v>17852.401203820878</v>
      </c>
      <c r="M1487" s="35">
        <f t="shared" si="316"/>
        <v>20.83337588946041</v>
      </c>
      <c r="N1487" s="17"/>
      <c r="O1487" s="18">
        <f t="shared" si="317"/>
        <v>24.359940418108931</v>
      </c>
      <c r="P1487" s="18"/>
      <c r="Q1487" s="37">
        <f t="shared" si="318"/>
        <v>1.9954678488364873E-2</v>
      </c>
      <c r="R1487" s="15">
        <f t="shared" si="328"/>
        <v>0.97038865435690924</v>
      </c>
      <c r="S1487" s="15">
        <f t="shared" si="329"/>
        <v>22.746003445159296</v>
      </c>
      <c r="T1487" s="21">
        <f t="shared" si="319"/>
        <v>8.5257985518339074E-2</v>
      </c>
      <c r="U1487" s="21">
        <f t="shared" si="320"/>
        <v>5.3500739833072242E-2</v>
      </c>
      <c r="V1487" s="21">
        <f t="shared" si="321"/>
        <v>3.1757245685266833E-2</v>
      </c>
      <c r="Y1487" s="36"/>
      <c r="Z1487" s="36"/>
    </row>
    <row r="1488" spans="1:26" x14ac:dyDescent="0.25">
      <c r="A1488" s="12">
        <v>1994.04</v>
      </c>
      <c r="B1488" s="13">
        <v>447.23</v>
      </c>
      <c r="C1488" s="14">
        <v>12.753299999999999</v>
      </c>
      <c r="D1488" s="13">
        <v>23.54</v>
      </c>
      <c r="E1488" s="13">
        <v>147.4</v>
      </c>
      <c r="F1488" s="14">
        <f t="shared" si="325"/>
        <v>1994.2916666665546</v>
      </c>
      <c r="G1488" s="15">
        <v>6.97</v>
      </c>
      <c r="H1488" s="14">
        <f t="shared" si="322"/>
        <v>924.49783582089572</v>
      </c>
      <c r="I1488" s="14">
        <f t="shared" si="323"/>
        <v>26.363164925373137</v>
      </c>
      <c r="J1488" s="16">
        <f t="shared" si="326"/>
        <v>351926.17567802942</v>
      </c>
      <c r="K1488" s="14">
        <f t="shared" si="327"/>
        <v>48.661044776119404</v>
      </c>
      <c r="L1488" s="16">
        <f t="shared" si="324"/>
        <v>18523.672775665342</v>
      </c>
      <c r="M1488" s="35">
        <f t="shared" si="316"/>
        <v>20.05525008506384</v>
      </c>
      <c r="N1488" s="17"/>
      <c r="O1488" s="18">
        <f t="shared" si="317"/>
        <v>23.440099239459393</v>
      </c>
      <c r="P1488" s="18"/>
      <c r="Q1488" s="37">
        <f t="shared" si="318"/>
        <v>1.6553849274837058E-2</v>
      </c>
      <c r="R1488" s="15">
        <f t="shared" si="328"/>
        <v>0.99094149793811337</v>
      </c>
      <c r="S1488" s="15">
        <f t="shared" si="329"/>
        <v>22.042514606387069</v>
      </c>
      <c r="T1488" s="21">
        <f t="shared" si="319"/>
        <v>8.9808068518690165E-2</v>
      </c>
      <c r="U1488" s="21">
        <f t="shared" si="320"/>
        <v>5.232368303426016E-2</v>
      </c>
      <c r="V1488" s="21">
        <f t="shared" si="321"/>
        <v>3.7484385484430005E-2</v>
      </c>
      <c r="Y1488" s="36"/>
      <c r="Z1488" s="36"/>
    </row>
    <row r="1489" spans="1:26" x14ac:dyDescent="0.25">
      <c r="A1489" s="12">
        <v>1994.05</v>
      </c>
      <c r="B1489" s="13">
        <v>450.9</v>
      </c>
      <c r="C1489" s="14">
        <v>12.7967</v>
      </c>
      <c r="D1489" s="13">
        <v>24.37</v>
      </c>
      <c r="E1489" s="13">
        <v>147.5</v>
      </c>
      <c r="F1489" s="14">
        <f t="shared" si="325"/>
        <v>1994.3749999998879</v>
      </c>
      <c r="G1489" s="15">
        <v>7.18</v>
      </c>
      <c r="H1489" s="14">
        <f t="shared" si="322"/>
        <v>931.45240677966103</v>
      </c>
      <c r="I1489" s="14">
        <f t="shared" si="323"/>
        <v>26.434945694915257</v>
      </c>
      <c r="J1489" s="16">
        <f t="shared" si="326"/>
        <v>355412.13084347389</v>
      </c>
      <c r="K1489" s="14">
        <f t="shared" si="327"/>
        <v>50.342637288135606</v>
      </c>
      <c r="L1489" s="16">
        <f t="shared" si="324"/>
        <v>19209.123150710715</v>
      </c>
      <c r="M1489" s="35">
        <f t="shared" si="316"/>
        <v>20.196492421281445</v>
      </c>
      <c r="N1489" s="17"/>
      <c r="O1489" s="18">
        <f t="shared" si="317"/>
        <v>23.593459579735008</v>
      </c>
      <c r="P1489" s="18"/>
      <c r="Q1489" s="37">
        <f t="shared" si="318"/>
        <v>1.3874324550450685E-2</v>
      </c>
      <c r="R1489" s="15">
        <f t="shared" si="328"/>
        <v>1.0116668390942878</v>
      </c>
      <c r="S1489" s="15">
        <f t="shared" si="329"/>
        <v>21.828033735635355</v>
      </c>
      <c r="T1489" s="21">
        <f t="shared" si="319"/>
        <v>8.5278123057876742E-2</v>
      </c>
      <c r="U1489" s="21">
        <f t="shared" si="320"/>
        <v>5.0008874729805752E-2</v>
      </c>
      <c r="V1489" s="21">
        <f t="shared" si="321"/>
        <v>3.526924832807099E-2</v>
      </c>
      <c r="Y1489" s="36"/>
      <c r="Z1489" s="36"/>
    </row>
    <row r="1490" spans="1:26" x14ac:dyDescent="0.25">
      <c r="A1490" s="12">
        <v>1994.06</v>
      </c>
      <c r="B1490" s="13">
        <v>454.83</v>
      </c>
      <c r="C1490" s="14">
        <v>12.84</v>
      </c>
      <c r="D1490" s="13">
        <v>25.2</v>
      </c>
      <c r="E1490" s="13">
        <v>148</v>
      </c>
      <c r="F1490" s="14">
        <f t="shared" si="325"/>
        <v>1994.4583333332212</v>
      </c>
      <c r="G1490" s="15">
        <v>7.1</v>
      </c>
      <c r="H1490" s="14">
        <f t="shared" si="322"/>
        <v>936.39662837837864</v>
      </c>
      <c r="I1490" s="14">
        <f t="shared" si="323"/>
        <v>26.434783783783786</v>
      </c>
      <c r="J1490" s="16">
        <f t="shared" si="326"/>
        <v>358139.24091160198</v>
      </c>
      <c r="K1490" s="14">
        <f t="shared" si="327"/>
        <v>51.881351351351356</v>
      </c>
      <c r="L1490" s="16">
        <f t="shared" si="324"/>
        <v>19842.817912126222</v>
      </c>
      <c r="M1490" s="35">
        <f t="shared" si="316"/>
        <v>20.29076369067031</v>
      </c>
      <c r="N1490" s="17"/>
      <c r="O1490" s="18">
        <f t="shared" si="317"/>
        <v>23.690087234431953</v>
      </c>
      <c r="P1490" s="18"/>
      <c r="Q1490" s="37">
        <f t="shared" si="318"/>
        <v>1.4494740216395303E-2</v>
      </c>
      <c r="R1490" s="15">
        <f t="shared" si="328"/>
        <v>0.99183211848935038</v>
      </c>
      <c r="S1490" s="15">
        <f t="shared" si="329"/>
        <v>22.008094183875812</v>
      </c>
      <c r="T1490" s="21">
        <f t="shared" si="319"/>
        <v>8.7165820727450605E-2</v>
      </c>
      <c r="U1490" s="21">
        <f t="shared" si="320"/>
        <v>4.9143494253137465E-2</v>
      </c>
      <c r="V1490" s="21">
        <f t="shared" si="321"/>
        <v>3.8022326474313139E-2</v>
      </c>
      <c r="Y1490" s="36"/>
      <c r="Z1490" s="36"/>
    </row>
    <row r="1491" spans="1:26" x14ac:dyDescent="0.25">
      <c r="A1491" s="12">
        <v>1994.07</v>
      </c>
      <c r="B1491" s="13">
        <v>451.4</v>
      </c>
      <c r="C1491" s="14">
        <v>12.87</v>
      </c>
      <c r="D1491" s="13">
        <v>25.91</v>
      </c>
      <c r="E1491" s="13">
        <v>148.4</v>
      </c>
      <c r="F1491" s="14">
        <f t="shared" si="325"/>
        <v>1994.5416666665544</v>
      </c>
      <c r="G1491" s="15">
        <v>7.3</v>
      </c>
      <c r="H1491" s="14">
        <f t="shared" si="322"/>
        <v>926.83005390835592</v>
      </c>
      <c r="I1491" s="14">
        <f t="shared" si="323"/>
        <v>26.425128032345015</v>
      </c>
      <c r="J1491" s="16">
        <f t="shared" si="326"/>
        <v>355322.58249534469</v>
      </c>
      <c r="K1491" s="14">
        <f t="shared" si="327"/>
        <v>53.199305929919142</v>
      </c>
      <c r="L1491" s="16">
        <f t="shared" si="324"/>
        <v>20395.232858782412</v>
      </c>
      <c r="M1491" s="35">
        <f t="shared" si="316"/>
        <v>20.067951816142145</v>
      </c>
      <c r="N1491" s="17"/>
      <c r="O1491" s="18">
        <f t="shared" si="317"/>
        <v>23.415889076109895</v>
      </c>
      <c r="P1491" s="18"/>
      <c r="Q1491" s="37">
        <f t="shared" si="318"/>
        <v>1.2922687944643289E-2</v>
      </c>
      <c r="R1491" s="15">
        <f t="shared" si="328"/>
        <v>1.0103198282151835</v>
      </c>
      <c r="S1491" s="15">
        <f t="shared" si="329"/>
        <v>21.769498196694009</v>
      </c>
      <c r="T1491" s="21">
        <f t="shared" si="319"/>
        <v>8.5737172821608088E-2</v>
      </c>
      <c r="U1491" s="21">
        <f t="shared" si="320"/>
        <v>5.2774661185686522E-2</v>
      </c>
      <c r="V1491" s="21">
        <f t="shared" si="321"/>
        <v>3.2962511635921565E-2</v>
      </c>
      <c r="Y1491" s="36"/>
      <c r="Z1491" s="36"/>
    </row>
    <row r="1492" spans="1:26" x14ac:dyDescent="0.25">
      <c r="A1492" s="12">
        <v>1994.08</v>
      </c>
      <c r="B1492" s="13">
        <v>464.24</v>
      </c>
      <c r="C1492" s="14">
        <v>12.9</v>
      </c>
      <c r="D1492" s="13">
        <v>26.62</v>
      </c>
      <c r="E1492" s="13">
        <v>149</v>
      </c>
      <c r="F1492" s="14">
        <f t="shared" si="325"/>
        <v>1994.6249999998877</v>
      </c>
      <c r="G1492" s="15">
        <v>7.24</v>
      </c>
      <c r="H1492" s="14">
        <f t="shared" si="322"/>
        <v>949.35522147651011</v>
      </c>
      <c r="I1492" s="14">
        <f t="shared" si="323"/>
        <v>26.380067114093965</v>
      </c>
      <c r="J1492" s="16">
        <f t="shared" si="326"/>
        <v>364800.93307198008</v>
      </c>
      <c r="K1492" s="14">
        <f t="shared" si="327"/>
        <v>54.437006711409403</v>
      </c>
      <c r="L1492" s="16">
        <f t="shared" si="324"/>
        <v>20918.061430243215</v>
      </c>
      <c r="M1492" s="35">
        <f t="shared" si="316"/>
        <v>20.535549404755631</v>
      </c>
      <c r="N1492" s="17"/>
      <c r="O1492" s="18">
        <f t="shared" si="317"/>
        <v>23.945020932611573</v>
      </c>
      <c r="P1492" s="18"/>
      <c r="Q1492" s="37">
        <f t="shared" si="318"/>
        <v>1.240874496644321E-2</v>
      </c>
      <c r="R1492" s="15">
        <f t="shared" si="328"/>
        <v>0.99064841438498441</v>
      </c>
      <c r="S1492" s="15">
        <f t="shared" si="329"/>
        <v>21.905588608568678</v>
      </c>
      <c r="T1492" s="21">
        <f t="shared" si="319"/>
        <v>8.1315070024978064E-2</v>
      </c>
      <c r="U1492" s="21">
        <f t="shared" si="320"/>
        <v>5.4303842134975744E-2</v>
      </c>
      <c r="V1492" s="21">
        <f t="shared" si="321"/>
        <v>2.7011227890002321E-2</v>
      </c>
      <c r="Y1492" s="36"/>
      <c r="Z1492" s="36"/>
    </row>
    <row r="1493" spans="1:26" x14ac:dyDescent="0.25">
      <c r="A1493" s="12">
        <v>1994.09</v>
      </c>
      <c r="B1493" s="13">
        <v>466.96</v>
      </c>
      <c r="C1493" s="14">
        <v>12.92</v>
      </c>
      <c r="D1493" s="13">
        <v>27.33</v>
      </c>
      <c r="E1493" s="13">
        <v>149.4</v>
      </c>
      <c r="F1493" s="14">
        <f t="shared" si="325"/>
        <v>1994.7083333332209</v>
      </c>
      <c r="G1493" s="15">
        <v>7.46</v>
      </c>
      <c r="H1493" s="14">
        <f t="shared" si="322"/>
        <v>952.36085676037499</v>
      </c>
      <c r="I1493" s="14">
        <f t="shared" si="323"/>
        <v>26.350227576974568</v>
      </c>
      <c r="J1493" s="16">
        <f t="shared" si="326"/>
        <v>366799.66598072747</v>
      </c>
      <c r="K1493" s="14">
        <f t="shared" si="327"/>
        <v>55.739297188755025</v>
      </c>
      <c r="L1493" s="16">
        <f t="shared" si="324"/>
        <v>21467.866350979271</v>
      </c>
      <c r="M1493" s="35">
        <f t="shared" si="316"/>
        <v>20.576450100818864</v>
      </c>
      <c r="N1493" s="17"/>
      <c r="O1493" s="18">
        <f t="shared" si="317"/>
        <v>23.97536910275344</v>
      </c>
      <c r="P1493" s="18"/>
      <c r="Q1493" s="37">
        <f t="shared" si="318"/>
        <v>9.895185318056457E-3</v>
      </c>
      <c r="R1493" s="15">
        <f t="shared" si="328"/>
        <v>0.98687330677053553</v>
      </c>
      <c r="S1493" s="15">
        <f t="shared" si="329"/>
        <v>21.642635586117823</v>
      </c>
      <c r="T1493" s="21">
        <f t="shared" si="319"/>
        <v>8.3467666640532734E-2</v>
      </c>
      <c r="U1493" s="21">
        <f t="shared" si="320"/>
        <v>5.7006347749036346E-2</v>
      </c>
      <c r="V1493" s="21">
        <f t="shared" si="321"/>
        <v>2.6461318891496388E-2</v>
      </c>
      <c r="Y1493" s="36"/>
      <c r="Z1493" s="36"/>
    </row>
    <row r="1494" spans="1:26" x14ac:dyDescent="0.25">
      <c r="A1494" s="12">
        <v>1994.1</v>
      </c>
      <c r="B1494" s="13">
        <v>463.81</v>
      </c>
      <c r="C1494" s="14">
        <v>13.013299999999999</v>
      </c>
      <c r="D1494" s="13">
        <v>28.42</v>
      </c>
      <c r="E1494" s="13">
        <v>149.5</v>
      </c>
      <c r="F1494" s="14">
        <f t="shared" si="325"/>
        <v>1994.7916666665542</v>
      </c>
      <c r="G1494" s="15">
        <v>7.74</v>
      </c>
      <c r="H1494" s="14">
        <f t="shared" si="322"/>
        <v>945.30372575250863</v>
      </c>
      <c r="I1494" s="14">
        <f t="shared" si="323"/>
        <v>26.522759264214049</v>
      </c>
      <c r="J1494" s="16">
        <f t="shared" si="326"/>
        <v>364932.89281318552</v>
      </c>
      <c r="K1494" s="14">
        <f t="shared" si="327"/>
        <v>57.923571906354532</v>
      </c>
      <c r="L1494" s="16">
        <f t="shared" si="324"/>
        <v>22361.296250082429</v>
      </c>
      <c r="M1494" s="35">
        <f t="shared" si="316"/>
        <v>20.395759282410257</v>
      </c>
      <c r="N1494" s="17"/>
      <c r="O1494" s="18">
        <f t="shared" si="317"/>
        <v>23.747831033857771</v>
      </c>
      <c r="P1494" s="18"/>
      <c r="Q1494" s="37">
        <f t="shared" si="318"/>
        <v>7.2995277900826938E-3</v>
      </c>
      <c r="R1494" s="15">
        <f t="shared" si="328"/>
        <v>0.99139596332361246</v>
      </c>
      <c r="S1494" s="15">
        <f t="shared" si="329"/>
        <v>21.344252699708385</v>
      </c>
      <c r="T1494" s="21">
        <f t="shared" si="319"/>
        <v>8.3563299276743219E-2</v>
      </c>
      <c r="U1494" s="21">
        <f t="shared" si="320"/>
        <v>5.8539710698669367E-2</v>
      </c>
      <c r="V1494" s="21">
        <f t="shared" si="321"/>
        <v>2.5023588578073852E-2</v>
      </c>
      <c r="Y1494" s="36"/>
      <c r="Z1494" s="36"/>
    </row>
    <row r="1495" spans="1:26" x14ac:dyDescent="0.25">
      <c r="A1495" s="12">
        <v>1994.11</v>
      </c>
      <c r="B1495" s="13">
        <v>461.01</v>
      </c>
      <c r="C1495" s="14">
        <v>13.0967</v>
      </c>
      <c r="D1495" s="13">
        <v>29.51</v>
      </c>
      <c r="E1495" s="13">
        <v>149.69999999999999</v>
      </c>
      <c r="F1495" s="14">
        <f t="shared" si="325"/>
        <v>1994.8749999998875</v>
      </c>
      <c r="G1495" s="15">
        <v>7.96</v>
      </c>
      <c r="H1495" s="14">
        <f t="shared" si="322"/>
        <v>938.34166332665359</v>
      </c>
      <c r="I1495" s="14">
        <f t="shared" si="323"/>
        <v>26.657077421509694</v>
      </c>
      <c r="J1495" s="16">
        <f t="shared" si="326"/>
        <v>363102.77708519058</v>
      </c>
      <c r="K1495" s="14">
        <f t="shared" si="327"/>
        <v>60.064776219104893</v>
      </c>
      <c r="L1495" s="16">
        <f t="shared" si="324"/>
        <v>23242.799400845914</v>
      </c>
      <c r="M1495" s="35">
        <f t="shared" si="316"/>
        <v>20.209473020394046</v>
      </c>
      <c r="N1495" s="17"/>
      <c r="O1495" s="18">
        <f t="shared" si="317"/>
        <v>23.51375433645179</v>
      </c>
      <c r="P1495" s="18"/>
      <c r="Q1495" s="37">
        <f t="shared" si="318"/>
        <v>5.68994097698413E-3</v>
      </c>
      <c r="R1495" s="15">
        <f t="shared" si="328"/>
        <v>1.0169643925831136</v>
      </c>
      <c r="S1495" s="15">
        <f t="shared" si="329"/>
        <v>21.132335283995836</v>
      </c>
      <c r="T1495" s="21">
        <f t="shared" si="319"/>
        <v>8.9119377079032391E-2</v>
      </c>
      <c r="U1495" s="21">
        <f t="shared" si="320"/>
        <v>5.9129573012722814E-2</v>
      </c>
      <c r="V1495" s="21">
        <f t="shared" si="321"/>
        <v>2.9989804066309578E-2</v>
      </c>
      <c r="Y1495" s="36"/>
      <c r="Z1495" s="36"/>
    </row>
    <row r="1496" spans="1:26" x14ac:dyDescent="0.25">
      <c r="A1496" s="12">
        <v>1994.12</v>
      </c>
      <c r="B1496" s="13">
        <v>455.19</v>
      </c>
      <c r="C1496" s="14">
        <v>13.17</v>
      </c>
      <c r="D1496" s="13">
        <v>30.6</v>
      </c>
      <c r="E1496" s="13">
        <v>149.69999999999999</v>
      </c>
      <c r="F1496" s="14">
        <f t="shared" si="325"/>
        <v>1994.9583333332207</v>
      </c>
      <c r="G1496" s="15">
        <v>7.81</v>
      </c>
      <c r="H1496" s="14">
        <f t="shared" si="322"/>
        <v>926.49561122244506</v>
      </c>
      <c r="I1496" s="14">
        <f t="shared" si="323"/>
        <v>26.806272545090188</v>
      </c>
      <c r="J1496" s="16">
        <f t="shared" si="326"/>
        <v>359383.22031899286</v>
      </c>
      <c r="K1496" s="14">
        <f t="shared" si="327"/>
        <v>62.283366733466949</v>
      </c>
      <c r="L1496" s="16">
        <f t="shared" si="324"/>
        <v>24159.420333841212</v>
      </c>
      <c r="M1496" s="35">
        <f t="shared" si="316"/>
        <v>19.911484108090328</v>
      </c>
      <c r="N1496" s="17"/>
      <c r="O1496" s="18">
        <f t="shared" si="317"/>
        <v>23.15011078522382</v>
      </c>
      <c r="P1496" s="18"/>
      <c r="Q1496" s="37">
        <f t="shared" si="318"/>
        <v>7.9304689773230935E-3</v>
      </c>
      <c r="R1496" s="15">
        <f t="shared" si="328"/>
        <v>1.0085772379629767</v>
      </c>
      <c r="S1496" s="15">
        <f t="shared" si="329"/>
        <v>21.490832515951524</v>
      </c>
      <c r="T1496" s="21">
        <f t="shared" si="319"/>
        <v>9.3581239201921518E-2</v>
      </c>
      <c r="U1496" s="21">
        <f t="shared" si="320"/>
        <v>5.7764808949848812E-2</v>
      </c>
      <c r="V1496" s="21">
        <f t="shared" si="321"/>
        <v>3.5816430252072706E-2</v>
      </c>
      <c r="Y1496" s="36"/>
      <c r="Z1496" s="36"/>
    </row>
    <row r="1497" spans="1:26" x14ac:dyDescent="0.25">
      <c r="A1497" s="12">
        <v>1995.01</v>
      </c>
      <c r="B1497" s="13">
        <v>465.25</v>
      </c>
      <c r="C1497" s="14">
        <v>13.18</v>
      </c>
      <c r="D1497" s="13">
        <v>31.25</v>
      </c>
      <c r="E1497" s="13">
        <v>150.30000000000001</v>
      </c>
      <c r="F1497" s="14">
        <f t="shared" si="325"/>
        <v>1995.041666666554</v>
      </c>
      <c r="G1497" s="15">
        <v>7.78</v>
      </c>
      <c r="H1497" s="14">
        <f t="shared" si="322"/>
        <v>943.1914504324684</v>
      </c>
      <c r="I1497" s="14">
        <f t="shared" si="323"/>
        <v>26.719534264803727</v>
      </c>
      <c r="J1497" s="16">
        <f t="shared" si="326"/>
        <v>366723.15487235721</v>
      </c>
      <c r="K1497" s="14">
        <f t="shared" si="327"/>
        <v>63.352461743180314</v>
      </c>
      <c r="L1497" s="16">
        <f t="shared" si="324"/>
        <v>24632.130230545219</v>
      </c>
      <c r="M1497" s="35">
        <f t="shared" si="316"/>
        <v>20.2191194224573</v>
      </c>
      <c r="N1497" s="17"/>
      <c r="O1497" s="18">
        <f t="shared" si="317"/>
        <v>23.488372636558665</v>
      </c>
      <c r="P1497" s="18"/>
      <c r="Q1497" s="37">
        <f t="shared" si="318"/>
        <v>7.6841322003245172E-3</v>
      </c>
      <c r="R1497" s="15">
        <f t="shared" si="328"/>
        <v>1.0281526145343234</v>
      </c>
      <c r="S1497" s="15">
        <f t="shared" si="329"/>
        <v>21.588636897667055</v>
      </c>
      <c r="T1497" s="21">
        <f t="shared" si="319"/>
        <v>8.9664153638160826E-2</v>
      </c>
      <c r="U1497" s="21">
        <f t="shared" si="320"/>
        <v>5.751990297624876E-2</v>
      </c>
      <c r="V1497" s="21">
        <f t="shared" si="321"/>
        <v>3.2144250661912066E-2</v>
      </c>
      <c r="Y1497" s="36"/>
      <c r="Z1497" s="36"/>
    </row>
    <row r="1498" spans="1:26" x14ac:dyDescent="0.25">
      <c r="A1498" s="12">
        <v>1995.02</v>
      </c>
      <c r="B1498" s="13">
        <v>481.92</v>
      </c>
      <c r="C1498" s="14">
        <v>13.18</v>
      </c>
      <c r="D1498" s="13">
        <v>31.9</v>
      </c>
      <c r="E1498" s="13">
        <v>150.9</v>
      </c>
      <c r="F1498" s="14">
        <f t="shared" si="325"/>
        <v>1995.1249999998872</v>
      </c>
      <c r="G1498" s="15">
        <v>7.47</v>
      </c>
      <c r="H1498" s="14">
        <f t="shared" si="322"/>
        <v>973.10155069582527</v>
      </c>
      <c r="I1498" s="14">
        <f t="shared" si="323"/>
        <v>26.613293571901924</v>
      </c>
      <c r="J1498" s="16">
        <f t="shared" si="326"/>
        <v>379214.82406006794</v>
      </c>
      <c r="K1498" s="14">
        <f t="shared" si="327"/>
        <v>64.413055003313445</v>
      </c>
      <c r="L1498" s="16">
        <f t="shared" si="324"/>
        <v>25101.578866857908</v>
      </c>
      <c r="M1498" s="35">
        <f t="shared" si="316"/>
        <v>20.802571764332679</v>
      </c>
      <c r="N1498" s="17"/>
      <c r="O1498" s="18">
        <f t="shared" si="317"/>
        <v>24.144282243906424</v>
      </c>
      <c r="P1498" s="18"/>
      <c r="Q1498" s="37">
        <f t="shared" si="318"/>
        <v>9.3198886486230911E-3</v>
      </c>
      <c r="R1498" s="15">
        <f t="shared" si="328"/>
        <v>1.0253227230664379</v>
      </c>
      <c r="S1498" s="15">
        <f t="shared" si="329"/>
        <v>22.108157353389348</v>
      </c>
      <c r="T1498" s="21">
        <f t="shared" si="319"/>
        <v>8.7208998858727238E-2</v>
      </c>
      <c r="U1498" s="21">
        <f t="shared" si="320"/>
        <v>5.5197207419650729E-2</v>
      </c>
      <c r="V1498" s="21">
        <f t="shared" si="321"/>
        <v>3.2011791439076509E-2</v>
      </c>
      <c r="Y1498" s="36"/>
      <c r="Z1498" s="36"/>
    </row>
    <row r="1499" spans="1:26" x14ac:dyDescent="0.25">
      <c r="A1499" s="12">
        <v>1995.03</v>
      </c>
      <c r="B1499" s="13">
        <v>493.15</v>
      </c>
      <c r="C1499" s="14">
        <v>13.17</v>
      </c>
      <c r="D1499" s="13">
        <v>32.549999999999997</v>
      </c>
      <c r="E1499" s="13">
        <v>151.4</v>
      </c>
      <c r="F1499" s="14">
        <f t="shared" si="325"/>
        <v>1995.2083333332205</v>
      </c>
      <c r="G1499" s="15">
        <v>7.2</v>
      </c>
      <c r="H1499" s="14">
        <f t="shared" si="322"/>
        <v>992.48880449141359</v>
      </c>
      <c r="I1499" s="14">
        <f t="shared" si="323"/>
        <v>26.505277410832235</v>
      </c>
      <c r="J1499" s="16">
        <f t="shared" si="326"/>
        <v>387630.73249266011</v>
      </c>
      <c r="K1499" s="14">
        <f t="shared" si="327"/>
        <v>65.508487450462354</v>
      </c>
      <c r="L1499" s="16">
        <f t="shared" si="324"/>
        <v>25585.279007677353</v>
      </c>
      <c r="M1499" s="35">
        <f t="shared" si="316"/>
        <v>21.152737302036989</v>
      </c>
      <c r="N1499" s="17"/>
      <c r="O1499" s="18">
        <f t="shared" si="317"/>
        <v>24.527320822094758</v>
      </c>
      <c r="P1499" s="18"/>
      <c r="Q1499" s="37">
        <f t="shared" si="318"/>
        <v>1.117661660186179E-2</v>
      </c>
      <c r="R1499" s="15">
        <f t="shared" si="328"/>
        <v>1.0159636566781896</v>
      </c>
      <c r="S1499" s="15">
        <f t="shared" si="329"/>
        <v>22.59313481785582</v>
      </c>
      <c r="T1499" s="21">
        <f t="shared" si="319"/>
        <v>8.3705001216803909E-2</v>
      </c>
      <c r="U1499" s="21">
        <f t="shared" si="320"/>
        <v>4.9657281417052834E-2</v>
      </c>
      <c r="V1499" s="21">
        <f t="shared" si="321"/>
        <v>3.4047719799751075E-2</v>
      </c>
      <c r="Y1499" s="36"/>
      <c r="Z1499" s="36"/>
    </row>
    <row r="1500" spans="1:26" x14ac:dyDescent="0.25">
      <c r="A1500" s="12">
        <v>1995.04</v>
      </c>
      <c r="B1500" s="13">
        <v>507.91</v>
      </c>
      <c r="C1500" s="14">
        <v>13.2433</v>
      </c>
      <c r="D1500" s="13">
        <v>33.176699999999997</v>
      </c>
      <c r="E1500" s="13">
        <v>151.9</v>
      </c>
      <c r="F1500" s="14">
        <f t="shared" si="325"/>
        <v>1995.2916666665537</v>
      </c>
      <c r="G1500" s="15">
        <v>7.06</v>
      </c>
      <c r="H1500" s="14">
        <f t="shared" si="322"/>
        <v>1018.8293416721529</v>
      </c>
      <c r="I1500" s="14">
        <f t="shared" si="323"/>
        <v>26.565065898617515</v>
      </c>
      <c r="J1500" s="16">
        <f t="shared" si="326"/>
        <v>398783.02089559252</v>
      </c>
      <c r="K1500" s="14">
        <f t="shared" si="327"/>
        <v>66.549970309414093</v>
      </c>
      <c r="L1500" s="16">
        <f t="shared" si="324"/>
        <v>26048.521685626987</v>
      </c>
      <c r="M1500" s="35">
        <f t="shared" si="316"/>
        <v>21.642739261879651</v>
      </c>
      <c r="N1500" s="17"/>
      <c r="O1500" s="18">
        <f t="shared" si="317"/>
        <v>25.070444808546682</v>
      </c>
      <c r="P1500" s="18"/>
      <c r="Q1500" s="37">
        <f t="shared" si="318"/>
        <v>1.1362181625356543E-2</v>
      </c>
      <c r="R1500" s="15">
        <f t="shared" si="328"/>
        <v>1.0370731500299206</v>
      </c>
      <c r="S1500" s="15">
        <f t="shared" si="329"/>
        <v>22.878248223945615</v>
      </c>
      <c r="T1500" s="21">
        <f t="shared" si="319"/>
        <v>7.7283159829842241E-2</v>
      </c>
      <c r="U1500" s="21">
        <f t="shared" si="320"/>
        <v>4.9368146274700875E-2</v>
      </c>
      <c r="V1500" s="21">
        <f t="shared" si="321"/>
        <v>2.7915013555141366E-2</v>
      </c>
      <c r="Y1500" s="36"/>
      <c r="Z1500" s="36"/>
    </row>
    <row r="1501" spans="1:26" x14ac:dyDescent="0.25">
      <c r="A1501" s="12">
        <v>1995.05</v>
      </c>
      <c r="B1501" s="13">
        <v>523.80999999999995</v>
      </c>
      <c r="C1501" s="14">
        <v>13.306699999999999</v>
      </c>
      <c r="D1501" s="13">
        <v>33.8033</v>
      </c>
      <c r="E1501" s="13">
        <v>152.19999999999999</v>
      </c>
      <c r="F1501" s="14">
        <f t="shared" si="325"/>
        <v>1995.374999999887</v>
      </c>
      <c r="G1501" s="15">
        <v>6.63</v>
      </c>
      <c r="H1501" s="14">
        <f t="shared" si="322"/>
        <v>1048.6524770039423</v>
      </c>
      <c r="I1501" s="14">
        <f t="shared" si="323"/>
        <v>26.639628712220766</v>
      </c>
      <c r="J1501" s="16">
        <f t="shared" si="326"/>
        <v>411325.10762721318</v>
      </c>
      <c r="K1501" s="14">
        <f t="shared" si="327"/>
        <v>67.673229369251004</v>
      </c>
      <c r="L1501" s="16">
        <f t="shared" si="324"/>
        <v>26544.254616473489</v>
      </c>
      <c r="M1501" s="35">
        <f t="shared" si="316"/>
        <v>22.195426698019951</v>
      </c>
      <c r="N1501" s="17"/>
      <c r="O1501" s="18">
        <f t="shared" si="317"/>
        <v>25.684217711127939</v>
      </c>
      <c r="P1501" s="18"/>
      <c r="Q1501" s="37">
        <f t="shared" si="318"/>
        <v>1.4329172732935457E-2</v>
      </c>
      <c r="R1501" s="15">
        <f t="shared" si="328"/>
        <v>1.0395819290594353</v>
      </c>
      <c r="S1501" s="15">
        <f t="shared" si="329"/>
        <v>23.679650033681522</v>
      </c>
      <c r="T1501" s="21">
        <f t="shared" si="319"/>
        <v>7.5490821436598354E-2</v>
      </c>
      <c r="U1501" s="21">
        <f t="shared" si="320"/>
        <v>4.792778951194876E-2</v>
      </c>
      <c r="V1501" s="21">
        <f t="shared" si="321"/>
        <v>2.7563031924649595E-2</v>
      </c>
      <c r="Y1501" s="36"/>
      <c r="Z1501" s="36"/>
    </row>
    <row r="1502" spans="1:26" x14ac:dyDescent="0.25">
      <c r="A1502" s="12">
        <v>1995.06</v>
      </c>
      <c r="B1502" s="13">
        <v>539.35</v>
      </c>
      <c r="C1502" s="14">
        <v>13.36</v>
      </c>
      <c r="D1502" s="13">
        <v>34.43</v>
      </c>
      <c r="E1502" s="13">
        <v>152.5</v>
      </c>
      <c r="F1502" s="14">
        <f t="shared" si="325"/>
        <v>1995.4583333332203</v>
      </c>
      <c r="G1502" s="15">
        <v>6.17</v>
      </c>
      <c r="H1502" s="14">
        <f t="shared" si="322"/>
        <v>1077.6389836065575</v>
      </c>
      <c r="I1502" s="14">
        <f t="shared" si="323"/>
        <v>26.693718032786887</v>
      </c>
      <c r="J1502" s="16">
        <f t="shared" si="326"/>
        <v>423567.35304834321</v>
      </c>
      <c r="K1502" s="14">
        <f t="shared" si="327"/>
        <v>68.792268852459031</v>
      </c>
      <c r="L1502" s="16">
        <f t="shared" si="324"/>
        <v>27038.887485778174</v>
      </c>
      <c r="M1502" s="35">
        <f t="shared" si="316"/>
        <v>22.71835675952061</v>
      </c>
      <c r="N1502" s="17"/>
      <c r="O1502" s="18">
        <f t="shared" si="317"/>
        <v>26.261521783971119</v>
      </c>
      <c r="P1502" s="18"/>
      <c r="Q1502" s="37">
        <f t="shared" si="318"/>
        <v>1.7806905868943394E-2</v>
      </c>
      <c r="R1502" s="15">
        <f t="shared" si="328"/>
        <v>0.99703757516656621</v>
      </c>
      <c r="S1502" s="15">
        <f t="shared" si="329"/>
        <v>24.568509501608332</v>
      </c>
      <c r="T1502" s="21">
        <f t="shared" si="319"/>
        <v>7.460346255810002E-2</v>
      </c>
      <c r="U1502" s="21">
        <f t="shared" si="320"/>
        <v>4.5564377019249314E-2</v>
      </c>
      <c r="V1502" s="21">
        <f t="shared" si="321"/>
        <v>2.9039085538850706E-2</v>
      </c>
      <c r="Y1502" s="36"/>
      <c r="Z1502" s="36"/>
    </row>
    <row r="1503" spans="1:26" x14ac:dyDescent="0.25">
      <c r="A1503" s="12">
        <v>1995.07</v>
      </c>
      <c r="B1503" s="13">
        <v>557.37</v>
      </c>
      <c r="C1503" s="14">
        <v>13.44</v>
      </c>
      <c r="D1503" s="13">
        <v>34.68</v>
      </c>
      <c r="E1503" s="13">
        <v>152.5</v>
      </c>
      <c r="F1503" s="14">
        <f t="shared" si="325"/>
        <v>1995.5416666665535</v>
      </c>
      <c r="G1503" s="15">
        <v>6.28</v>
      </c>
      <c r="H1503" s="14">
        <f t="shared" si="322"/>
        <v>1113.6435344262297</v>
      </c>
      <c r="I1503" s="14">
        <f t="shared" si="323"/>
        <v>26.853560655737709</v>
      </c>
      <c r="J1503" s="16">
        <f t="shared" si="326"/>
        <v>438598.55567621993</v>
      </c>
      <c r="K1503" s="14">
        <f t="shared" si="327"/>
        <v>69.29177704918034</v>
      </c>
      <c r="L1503" s="16">
        <f t="shared" si="324"/>
        <v>27289.94727174284</v>
      </c>
      <c r="M1503" s="35">
        <f t="shared" si="316"/>
        <v>23.37641269151213</v>
      </c>
      <c r="N1503" s="17"/>
      <c r="O1503" s="18">
        <f t="shared" si="317"/>
        <v>26.992759359536358</v>
      </c>
      <c r="P1503" s="18"/>
      <c r="Q1503" s="37">
        <f t="shared" si="318"/>
        <v>1.5275527417729681E-2</v>
      </c>
      <c r="R1503" s="15">
        <f t="shared" si="328"/>
        <v>0.98990604708569518</v>
      </c>
      <c r="S1503" s="15">
        <f t="shared" si="329"/>
        <v>24.495727138940314</v>
      </c>
      <c r="T1503" s="21">
        <f t="shared" si="319"/>
        <v>7.2289126458986219E-2</v>
      </c>
      <c r="U1503" s="21">
        <f t="shared" si="320"/>
        <v>4.4208894671601051E-2</v>
      </c>
      <c r="V1503" s="21">
        <f t="shared" si="321"/>
        <v>2.8080231787385168E-2</v>
      </c>
      <c r="Y1503" s="36"/>
      <c r="Z1503" s="36"/>
    </row>
    <row r="1504" spans="1:26" x14ac:dyDescent="0.25">
      <c r="A1504" s="12">
        <v>1995.08</v>
      </c>
      <c r="B1504" s="13">
        <v>559.11</v>
      </c>
      <c r="C1504" s="14">
        <v>13.51</v>
      </c>
      <c r="D1504" s="13">
        <v>34.93</v>
      </c>
      <c r="E1504" s="13">
        <v>152.9</v>
      </c>
      <c r="F1504" s="14">
        <f t="shared" si="325"/>
        <v>1995.6249999998868</v>
      </c>
      <c r="G1504" s="15">
        <v>6.49</v>
      </c>
      <c r="H1504" s="14">
        <f t="shared" si="322"/>
        <v>1114.1976258992809</v>
      </c>
      <c r="I1504" s="14">
        <f t="shared" si="323"/>
        <v>26.922805755395686</v>
      </c>
      <c r="J1504" s="16">
        <f t="shared" si="326"/>
        <v>439700.38852648408</v>
      </c>
      <c r="K1504" s="14">
        <f t="shared" si="327"/>
        <v>69.608705035971241</v>
      </c>
      <c r="L1504" s="16">
        <f t="shared" si="324"/>
        <v>27469.969364221866</v>
      </c>
      <c r="M1504" s="35">
        <f t="shared" si="316"/>
        <v>23.284070256230539</v>
      </c>
      <c r="N1504" s="17"/>
      <c r="O1504" s="18">
        <f t="shared" si="317"/>
        <v>26.857726122313146</v>
      </c>
      <c r="P1504" s="18"/>
      <c r="Q1504" s="37">
        <f t="shared" si="318"/>
        <v>1.3424483051002772E-2</v>
      </c>
      <c r="R1504" s="15">
        <f t="shared" si="328"/>
        <v>1.0268502039316021</v>
      </c>
      <c r="S1504" s="15">
        <f t="shared" si="329"/>
        <v>24.185032272375565</v>
      </c>
      <c r="T1504" s="21">
        <f t="shared" si="319"/>
        <v>7.1806056237028626E-2</v>
      </c>
      <c r="U1504" s="21">
        <f t="shared" si="320"/>
        <v>4.4697445527743351E-2</v>
      </c>
      <c r="V1504" s="21">
        <f t="shared" si="321"/>
        <v>2.7108610709285275E-2</v>
      </c>
      <c r="Y1504" s="36"/>
      <c r="Z1504" s="36"/>
    </row>
    <row r="1505" spans="1:26" x14ac:dyDescent="0.25">
      <c r="A1505" s="12">
        <v>1995.09</v>
      </c>
      <c r="B1505" s="13">
        <v>578.77</v>
      </c>
      <c r="C1505" s="14">
        <v>13.58</v>
      </c>
      <c r="D1505" s="13">
        <v>35.18</v>
      </c>
      <c r="E1505" s="13">
        <v>153.19999999999999</v>
      </c>
      <c r="F1505" s="14">
        <f t="shared" si="325"/>
        <v>1995.70833333322</v>
      </c>
      <c r="G1505" s="15">
        <v>6.2</v>
      </c>
      <c r="H1505" s="14">
        <f t="shared" si="322"/>
        <v>1151.1176174934728</v>
      </c>
      <c r="I1505" s="14">
        <f t="shared" si="323"/>
        <v>27.009308093994786</v>
      </c>
      <c r="J1505" s="16">
        <f t="shared" si="326"/>
        <v>455158.50940788782</v>
      </c>
      <c r="K1505" s="14">
        <f t="shared" si="327"/>
        <v>69.969621409921686</v>
      </c>
      <c r="L1505" s="16">
        <f t="shared" si="324"/>
        <v>27666.38969015238</v>
      </c>
      <c r="M1505" s="35">
        <f t="shared" si="316"/>
        <v>23.946007075299867</v>
      </c>
      <c r="N1505" s="17"/>
      <c r="O1505" s="18">
        <f t="shared" si="317"/>
        <v>27.591422770766506</v>
      </c>
      <c r="P1505" s="18"/>
      <c r="Q1505" s="37">
        <f t="shared" si="318"/>
        <v>1.5053027578776024E-2</v>
      </c>
      <c r="R1505" s="15">
        <f t="shared" si="328"/>
        <v>1.0170817654715301</v>
      </c>
      <c r="S1505" s="15">
        <f t="shared" si="329"/>
        <v>24.785773978968862</v>
      </c>
      <c r="T1505" s="21">
        <f t="shared" si="319"/>
        <v>6.7111903472969248E-2</v>
      </c>
      <c r="U1505" s="21">
        <f t="shared" si="320"/>
        <v>4.1744359265578401E-2</v>
      </c>
      <c r="V1505" s="21">
        <f t="shared" si="321"/>
        <v>2.5367544207390846E-2</v>
      </c>
      <c r="Y1505" s="36"/>
      <c r="Z1505" s="36"/>
    </row>
    <row r="1506" spans="1:26" x14ac:dyDescent="0.25">
      <c r="A1506" s="12">
        <v>1995.1</v>
      </c>
      <c r="B1506" s="13">
        <v>582.91999999999996</v>
      </c>
      <c r="C1506" s="14">
        <v>13.65</v>
      </c>
      <c r="D1506" s="13">
        <v>34.773299999999999</v>
      </c>
      <c r="E1506" s="13">
        <v>153.69999999999999</v>
      </c>
      <c r="F1506" s="14">
        <f t="shared" si="325"/>
        <v>1995.7916666665533</v>
      </c>
      <c r="G1506" s="15">
        <v>6.04</v>
      </c>
      <c r="H1506" s="14">
        <f t="shared" si="322"/>
        <v>1155.6000260247238</v>
      </c>
      <c r="I1506" s="14">
        <f t="shared" si="323"/>
        <v>27.060214703968775</v>
      </c>
      <c r="J1506" s="16">
        <f t="shared" si="326"/>
        <v>457822.52646526584</v>
      </c>
      <c r="K1506" s="14">
        <f t="shared" si="327"/>
        <v>68.935748275862082</v>
      </c>
      <c r="L1506" s="16">
        <f t="shared" si="324"/>
        <v>27310.780312109087</v>
      </c>
      <c r="M1506" s="35">
        <f t="shared" si="316"/>
        <v>23.926762764083286</v>
      </c>
      <c r="N1506" s="17"/>
      <c r="O1506" s="18">
        <f t="shared" si="317"/>
        <v>27.54034727709173</v>
      </c>
      <c r="P1506" s="18"/>
      <c r="Q1506" s="37">
        <f t="shared" si="318"/>
        <v>1.6642280544388315E-2</v>
      </c>
      <c r="R1506" s="15">
        <f t="shared" si="328"/>
        <v>1.0132655333157623</v>
      </c>
      <c r="S1506" s="15">
        <f t="shared" si="329"/>
        <v>25.127151083857772</v>
      </c>
      <c r="T1506" s="21">
        <f t="shared" si="319"/>
        <v>6.3445096153219804E-2</v>
      </c>
      <c r="U1506" s="21">
        <f t="shared" si="320"/>
        <v>3.8297024880978858E-2</v>
      </c>
      <c r="V1506" s="21">
        <f t="shared" si="321"/>
        <v>2.5148071272240946E-2</v>
      </c>
      <c r="Y1506" s="36"/>
      <c r="Z1506" s="36"/>
    </row>
    <row r="1507" spans="1:26" x14ac:dyDescent="0.25">
      <c r="A1507" s="12">
        <v>1995.11</v>
      </c>
      <c r="B1507" s="13">
        <v>595.53</v>
      </c>
      <c r="C1507" s="14">
        <v>13.72</v>
      </c>
      <c r="D1507" s="13">
        <v>34.366700000000002</v>
      </c>
      <c r="E1507" s="13">
        <v>153.6</v>
      </c>
      <c r="F1507" s="14">
        <f t="shared" si="325"/>
        <v>1995.8749999998865</v>
      </c>
      <c r="G1507" s="15">
        <v>5.93</v>
      </c>
      <c r="H1507" s="14">
        <f t="shared" si="322"/>
        <v>1181.3671289062502</v>
      </c>
      <c r="I1507" s="14">
        <f t="shared" si="323"/>
        <v>27.216692708333337</v>
      </c>
      <c r="J1507" s="16">
        <f t="shared" si="326"/>
        <v>468929.42138565652</v>
      </c>
      <c r="K1507" s="14">
        <f t="shared" si="327"/>
        <v>68.174046158854182</v>
      </c>
      <c r="L1507" s="16">
        <f t="shared" si="324"/>
        <v>27060.864685128276</v>
      </c>
      <c r="M1507" s="35">
        <f t="shared" si="316"/>
        <v>24.347586881114822</v>
      </c>
      <c r="N1507" s="17"/>
      <c r="O1507" s="18">
        <f t="shared" si="317"/>
        <v>27.996651260629204</v>
      </c>
      <c r="P1507" s="18"/>
      <c r="Q1507" s="37">
        <f t="shared" si="318"/>
        <v>1.6667268345671421E-2</v>
      </c>
      <c r="R1507" s="15">
        <f t="shared" si="328"/>
        <v>1.0215700564770209</v>
      </c>
      <c r="S1507" s="15">
        <f t="shared" si="329"/>
        <v>25.477051974513593</v>
      </c>
      <c r="T1507" s="21">
        <f t="shared" si="319"/>
        <v>6.588973904291473E-2</v>
      </c>
      <c r="U1507" s="21">
        <f t="shared" si="320"/>
        <v>3.7422133948774805E-2</v>
      </c>
      <c r="V1507" s="21">
        <f t="shared" si="321"/>
        <v>2.8467605094139925E-2</v>
      </c>
      <c r="Y1507" s="36"/>
      <c r="Z1507" s="36"/>
    </row>
    <row r="1508" spans="1:26" x14ac:dyDescent="0.25">
      <c r="A1508" s="12">
        <v>1995.12</v>
      </c>
      <c r="B1508" s="13">
        <v>614.57000000000005</v>
      </c>
      <c r="C1508" s="14">
        <v>13.79</v>
      </c>
      <c r="D1508" s="13">
        <v>33.96</v>
      </c>
      <c r="E1508" s="13">
        <v>153.5</v>
      </c>
      <c r="F1508" s="14">
        <f t="shared" si="325"/>
        <v>1995.9583333332198</v>
      </c>
      <c r="G1508" s="15">
        <v>5.71</v>
      </c>
      <c r="H1508" s="14">
        <f t="shared" si="322"/>
        <v>1219.931459283388</v>
      </c>
      <c r="I1508" s="14">
        <f t="shared" si="323"/>
        <v>27.373374592833876</v>
      </c>
      <c r="J1508" s="16">
        <f t="shared" si="326"/>
        <v>485142.52769865806</v>
      </c>
      <c r="K1508" s="14">
        <f t="shared" si="327"/>
        <v>67.411153094462549</v>
      </c>
      <c r="L1508" s="16">
        <f t="shared" si="324"/>
        <v>26808.077583751932</v>
      </c>
      <c r="M1508" s="35">
        <f t="shared" si="316"/>
        <v>25.027380664939113</v>
      </c>
      <c r="N1508" s="17"/>
      <c r="O1508" s="18">
        <f t="shared" si="317"/>
        <v>28.749997901545353</v>
      </c>
      <c r="P1508" s="18"/>
      <c r="Q1508" s="37">
        <f t="shared" si="318"/>
        <v>1.7399894631425279E-2</v>
      </c>
      <c r="R1508" s="15">
        <f t="shared" si="328"/>
        <v>1.0093056553879096</v>
      </c>
      <c r="S1508" s="15">
        <f t="shared" si="329"/>
        <v>26.04354885992753</v>
      </c>
      <c r="T1508" s="21">
        <f t="shared" si="319"/>
        <v>6.4962553366826992E-2</v>
      </c>
      <c r="U1508" s="21">
        <f t="shared" si="320"/>
        <v>3.6530696378202165E-2</v>
      </c>
      <c r="V1508" s="21">
        <f t="shared" si="321"/>
        <v>2.8431856988624826E-2</v>
      </c>
      <c r="Y1508" s="36"/>
      <c r="Z1508" s="36"/>
    </row>
    <row r="1509" spans="1:26" x14ac:dyDescent="0.25">
      <c r="A1509" s="12">
        <v>1996.01</v>
      </c>
      <c r="B1509" s="13">
        <v>614.41999999999996</v>
      </c>
      <c r="C1509" s="14">
        <v>13.8933</v>
      </c>
      <c r="D1509" s="13">
        <v>33.986699999999999</v>
      </c>
      <c r="E1509" s="13">
        <v>154.4</v>
      </c>
      <c r="F1509" s="14">
        <f t="shared" si="325"/>
        <v>1996.0416666665531</v>
      </c>
      <c r="G1509" s="15">
        <v>5.65</v>
      </c>
      <c r="H1509" s="14">
        <f t="shared" si="322"/>
        <v>1212.5244430051814</v>
      </c>
      <c r="I1509" s="14">
        <f t="shared" si="323"/>
        <v>27.417671696891194</v>
      </c>
      <c r="J1509" s="16">
        <f t="shared" si="326"/>
        <v>483105.52632852603</v>
      </c>
      <c r="K1509" s="14">
        <f t="shared" si="327"/>
        <v>67.070903432642496</v>
      </c>
      <c r="L1509" s="16">
        <f t="shared" si="324"/>
        <v>26723.027557159137</v>
      </c>
      <c r="M1509" s="35">
        <f t="shared" si="316"/>
        <v>24.762465194644037</v>
      </c>
      <c r="N1509" s="17"/>
      <c r="O1509" s="18">
        <f t="shared" si="317"/>
        <v>28.419947350837212</v>
      </c>
      <c r="P1509" s="18"/>
      <c r="Q1509" s="37">
        <f t="shared" si="318"/>
        <v>1.8748642274762375E-2</v>
      </c>
      <c r="R1509" s="15">
        <f t="shared" si="328"/>
        <v>0.99266937736311789</v>
      </c>
      <c r="S1509" s="15">
        <f t="shared" si="329"/>
        <v>26.132680224299655</v>
      </c>
      <c r="T1509" s="21">
        <f t="shared" si="319"/>
        <v>6.6154687065707707E-2</v>
      </c>
      <c r="U1509" s="21">
        <f t="shared" si="320"/>
        <v>3.618809963758407E-2</v>
      </c>
      <c r="V1509" s="21">
        <f t="shared" si="321"/>
        <v>2.9966587428123637E-2</v>
      </c>
      <c r="Y1509" s="36"/>
      <c r="Z1509" s="36"/>
    </row>
    <row r="1510" spans="1:26" x14ac:dyDescent="0.25">
      <c r="A1510" s="12">
        <v>1996.02</v>
      </c>
      <c r="B1510" s="13">
        <v>649.54</v>
      </c>
      <c r="C1510" s="14">
        <v>13.996700000000001</v>
      </c>
      <c r="D1510" s="13">
        <v>34.013300000000001</v>
      </c>
      <c r="E1510" s="13">
        <v>154.9</v>
      </c>
      <c r="F1510" s="14">
        <f t="shared" si="325"/>
        <v>1996.1249999998863</v>
      </c>
      <c r="G1510" s="15">
        <v>5.81</v>
      </c>
      <c r="H1510" s="14">
        <f t="shared" si="322"/>
        <v>1277.6942414460943</v>
      </c>
      <c r="I1510" s="14">
        <f t="shared" si="323"/>
        <v>27.53256610716592</v>
      </c>
      <c r="J1510" s="16">
        <f t="shared" si="326"/>
        <v>509985.2464594518</v>
      </c>
      <c r="K1510" s="14">
        <f t="shared" si="327"/>
        <v>66.906730213040689</v>
      </c>
      <c r="L1510" s="16">
        <f t="shared" si="324"/>
        <v>26705.485702803944</v>
      </c>
      <c r="M1510" s="35">
        <f t="shared" si="316"/>
        <v>25.976065550593393</v>
      </c>
      <c r="N1510" s="17"/>
      <c r="O1510" s="18">
        <f t="shared" si="317"/>
        <v>29.784395328216377</v>
      </c>
      <c r="P1510" s="18"/>
      <c r="Q1510" s="37">
        <f t="shared" si="318"/>
        <v>1.5880340213838683E-2</v>
      </c>
      <c r="R1510" s="15">
        <f t="shared" si="328"/>
        <v>0.97093668736869509</v>
      </c>
      <c r="S1510" s="15">
        <f t="shared" si="329"/>
        <v>25.857376379947866</v>
      </c>
      <c r="T1510" s="21">
        <f t="shared" si="319"/>
        <v>6.0167400392254766E-2</v>
      </c>
      <c r="U1510" s="21">
        <f t="shared" si="320"/>
        <v>3.6217308702400697E-2</v>
      </c>
      <c r="V1510" s="21">
        <f t="shared" si="321"/>
        <v>2.3950091689854069E-2</v>
      </c>
      <c r="Y1510" s="36"/>
      <c r="Z1510" s="36"/>
    </row>
    <row r="1511" spans="1:26" x14ac:dyDescent="0.25">
      <c r="A1511" s="12">
        <v>1996.03</v>
      </c>
      <c r="B1511" s="13">
        <v>647.07000000000005</v>
      </c>
      <c r="C1511" s="14">
        <v>14.1</v>
      </c>
      <c r="D1511" s="13">
        <v>34.04</v>
      </c>
      <c r="E1511" s="13">
        <v>155.69999999999999</v>
      </c>
      <c r="F1511" s="14">
        <f t="shared" si="325"/>
        <v>1996.2083333332196</v>
      </c>
      <c r="G1511" s="15">
        <v>6.27</v>
      </c>
      <c r="H1511" s="14">
        <f t="shared" si="322"/>
        <v>1266.2956262042394</v>
      </c>
      <c r="I1511" s="14">
        <f t="shared" si="323"/>
        <v>27.593256262042395</v>
      </c>
      <c r="J1511" s="16">
        <f t="shared" si="326"/>
        <v>506353.35552138428</v>
      </c>
      <c r="K1511" s="14">
        <f t="shared" si="327"/>
        <v>66.615208734746318</v>
      </c>
      <c r="L1511" s="16">
        <f t="shared" si="324"/>
        <v>26637.408969582761</v>
      </c>
      <c r="M1511" s="35">
        <f t="shared" si="316"/>
        <v>25.629930395216117</v>
      </c>
      <c r="N1511" s="17"/>
      <c r="O1511" s="18">
        <f t="shared" si="317"/>
        <v>29.36097004938231</v>
      </c>
      <c r="P1511" s="18"/>
      <c r="Q1511" s="37">
        <f t="shared" si="318"/>
        <v>1.2808924489647405E-2</v>
      </c>
      <c r="R1511" s="15">
        <f t="shared" si="328"/>
        <v>0.9877236786783421</v>
      </c>
      <c r="S1511" s="15">
        <f t="shared" si="329"/>
        <v>24.976879218074121</v>
      </c>
      <c r="T1511" s="21">
        <f t="shared" si="319"/>
        <v>6.1906477646145541E-2</v>
      </c>
      <c r="U1511" s="21">
        <f t="shared" si="320"/>
        <v>3.8399782951773709E-2</v>
      </c>
      <c r="V1511" s="21">
        <f t="shared" si="321"/>
        <v>2.3506694694371832E-2</v>
      </c>
      <c r="Y1511" s="36"/>
      <c r="Z1511" s="36"/>
    </row>
    <row r="1512" spans="1:26" x14ac:dyDescent="0.25">
      <c r="A1512" s="12">
        <v>1996.04</v>
      </c>
      <c r="B1512" s="13">
        <v>647.16999999999996</v>
      </c>
      <c r="C1512" s="14">
        <v>14.156700000000001</v>
      </c>
      <c r="D1512" s="13">
        <v>34.33</v>
      </c>
      <c r="E1512" s="13">
        <v>156.30000000000001</v>
      </c>
      <c r="F1512" s="14">
        <f t="shared" si="325"/>
        <v>1996.2916666665528</v>
      </c>
      <c r="G1512" s="15">
        <v>6.51</v>
      </c>
      <c r="H1512" s="14">
        <f t="shared" si="322"/>
        <v>1261.6295521433142</v>
      </c>
      <c r="I1512" s="14">
        <f t="shared" si="323"/>
        <v>27.597866218809983</v>
      </c>
      <c r="J1512" s="16">
        <f t="shared" si="326"/>
        <v>505407.16290045163</v>
      </c>
      <c r="K1512" s="14">
        <f t="shared" si="327"/>
        <v>66.924830454254632</v>
      </c>
      <c r="L1512" s="16">
        <f t="shared" si="324"/>
        <v>26810.000312703774</v>
      </c>
      <c r="M1512" s="35">
        <f t="shared" si="316"/>
        <v>25.424203848381527</v>
      </c>
      <c r="N1512" s="17"/>
      <c r="O1512" s="18">
        <f t="shared" si="317"/>
        <v>29.1000292250428</v>
      </c>
      <c r="P1512" s="18"/>
      <c r="Q1512" s="37">
        <f t="shared" si="318"/>
        <v>1.131416555710011E-2</v>
      </c>
      <c r="R1512" s="15">
        <f t="shared" si="328"/>
        <v>0.98882322707635373</v>
      </c>
      <c r="S1512" s="15">
        <f t="shared" si="329"/>
        <v>24.575551549003521</v>
      </c>
      <c r="T1512" s="21">
        <f t="shared" si="319"/>
        <v>6.2051283649494637E-2</v>
      </c>
      <c r="U1512" s="21">
        <f t="shared" si="320"/>
        <v>3.7405899927943409E-2</v>
      </c>
      <c r="V1512" s="21">
        <f t="shared" si="321"/>
        <v>2.4645383721551228E-2</v>
      </c>
      <c r="Y1512" s="36"/>
      <c r="Z1512" s="36"/>
    </row>
    <row r="1513" spans="1:26" x14ac:dyDescent="0.25">
      <c r="A1513" s="12">
        <v>1996.05</v>
      </c>
      <c r="B1513" s="13">
        <v>661.23</v>
      </c>
      <c r="C1513" s="14">
        <v>14.2133</v>
      </c>
      <c r="D1513" s="13">
        <v>34.619999999999997</v>
      </c>
      <c r="E1513" s="13">
        <v>156.6</v>
      </c>
      <c r="F1513" s="14">
        <f t="shared" si="325"/>
        <v>1996.3749999998861</v>
      </c>
      <c r="G1513" s="15">
        <v>6.74</v>
      </c>
      <c r="H1513" s="14">
        <f t="shared" si="322"/>
        <v>1286.569482758621</v>
      </c>
      <c r="I1513" s="14">
        <f t="shared" si="323"/>
        <v>27.655124584929766</v>
      </c>
      <c r="J1513" s="16">
        <f t="shared" si="326"/>
        <v>516321.28402512567</v>
      </c>
      <c r="K1513" s="14">
        <f t="shared" si="327"/>
        <v>67.360881226053635</v>
      </c>
      <c r="L1513" s="16">
        <f t="shared" si="324"/>
        <v>27033.018545664665</v>
      </c>
      <c r="M1513" s="35">
        <f t="shared" si="316"/>
        <v>25.814043827699031</v>
      </c>
      <c r="N1513" s="17"/>
      <c r="O1513" s="18">
        <f t="shared" si="317"/>
        <v>29.519946822343112</v>
      </c>
      <c r="P1513" s="18"/>
      <c r="Q1513" s="37">
        <f t="shared" si="318"/>
        <v>8.3329475039432138E-3</v>
      </c>
      <c r="R1513" s="15">
        <f t="shared" si="328"/>
        <v>0.99343767693066021</v>
      </c>
      <c r="S1513" s="15">
        <f t="shared" si="329"/>
        <v>24.254322787204366</v>
      </c>
      <c r="T1513" s="21">
        <f t="shared" si="319"/>
        <v>5.8425418169185894E-2</v>
      </c>
      <c r="U1513" s="21">
        <f t="shared" si="320"/>
        <v>3.7720411327503145E-2</v>
      </c>
      <c r="V1513" s="21">
        <f t="shared" si="321"/>
        <v>2.0705006841682749E-2</v>
      </c>
      <c r="Y1513" s="36"/>
      <c r="Z1513" s="36"/>
    </row>
    <row r="1514" spans="1:26" x14ac:dyDescent="0.25">
      <c r="A1514" s="12">
        <v>1996.06</v>
      </c>
      <c r="B1514" s="13">
        <v>668.5</v>
      </c>
      <c r="C1514" s="14">
        <v>14.27</v>
      </c>
      <c r="D1514" s="13">
        <v>34.909999999999997</v>
      </c>
      <c r="E1514" s="13">
        <v>156.69999999999999</v>
      </c>
      <c r="F1514" s="14">
        <f t="shared" si="325"/>
        <v>1996.4583333332193</v>
      </c>
      <c r="G1514" s="15">
        <v>6.91</v>
      </c>
      <c r="H1514" s="14">
        <f t="shared" si="322"/>
        <v>1299.8848117421828</v>
      </c>
      <c r="I1514" s="14">
        <f t="shared" si="323"/>
        <v>27.747728142948315</v>
      </c>
      <c r="J1514" s="16">
        <f t="shared" si="326"/>
        <v>522592.91030320089</v>
      </c>
      <c r="K1514" s="14">
        <f t="shared" si="327"/>
        <v>67.881793235481823</v>
      </c>
      <c r="L1514" s="16">
        <f t="shared" si="324"/>
        <v>27290.528793844042</v>
      </c>
      <c r="M1514" s="35">
        <f t="shared" si="316"/>
        <v>25.966673558333849</v>
      </c>
      <c r="N1514" s="17"/>
      <c r="O1514" s="18">
        <f t="shared" si="317"/>
        <v>29.668053217608321</v>
      </c>
      <c r="P1514" s="18"/>
      <c r="Q1514" s="37">
        <f t="shared" si="318"/>
        <v>5.9017874206194337E-3</v>
      </c>
      <c r="R1514" s="15">
        <f t="shared" si="328"/>
        <v>1.0086290442912997</v>
      </c>
      <c r="S1514" s="15">
        <f t="shared" si="329"/>
        <v>24.079781468727699</v>
      </c>
      <c r="T1514" s="21">
        <f t="shared" si="319"/>
        <v>5.4045948003139888E-2</v>
      </c>
      <c r="U1514" s="21">
        <f t="shared" si="320"/>
        <v>3.8706532113629066E-2</v>
      </c>
      <c r="V1514" s="21">
        <f t="shared" si="321"/>
        <v>1.5339415889510821E-2</v>
      </c>
      <c r="Y1514" s="36"/>
      <c r="Z1514" s="36"/>
    </row>
    <row r="1515" spans="1:26" x14ac:dyDescent="0.25">
      <c r="A1515" s="12">
        <v>1996.07</v>
      </c>
      <c r="B1515" s="13">
        <v>644.07000000000005</v>
      </c>
      <c r="C1515" s="14">
        <v>14.4</v>
      </c>
      <c r="D1515" s="13">
        <v>35.273299999999999</v>
      </c>
      <c r="E1515" s="13">
        <v>157</v>
      </c>
      <c r="F1515" s="14">
        <f t="shared" si="325"/>
        <v>1996.5416666665526</v>
      </c>
      <c r="G1515" s="15">
        <v>6.87</v>
      </c>
      <c r="H1515" s="14">
        <f t="shared" si="322"/>
        <v>1249.988082802548</v>
      </c>
      <c r="I1515" s="14">
        <f t="shared" si="323"/>
        <v>27.947006369426759</v>
      </c>
      <c r="J1515" s="16">
        <f t="shared" si="326"/>
        <v>503469.21491838829</v>
      </c>
      <c r="K1515" s="14">
        <f t="shared" si="327"/>
        <v>68.457162484076434</v>
      </c>
      <c r="L1515" s="16">
        <f t="shared" si="324"/>
        <v>27573.121956589785</v>
      </c>
      <c r="M1515" s="35">
        <f t="shared" si="316"/>
        <v>24.858411332348396</v>
      </c>
      <c r="N1515" s="17"/>
      <c r="O1515" s="18">
        <f t="shared" si="317"/>
        <v>28.379278236095754</v>
      </c>
      <c r="P1515" s="18"/>
      <c r="Q1515" s="37">
        <f t="shared" si="318"/>
        <v>8.216982433031636E-3</v>
      </c>
      <c r="R1515" s="15">
        <f t="shared" si="328"/>
        <v>1.0224005244474197</v>
      </c>
      <c r="S1515" s="15">
        <f t="shared" si="329"/>
        <v>24.24115760591009</v>
      </c>
      <c r="T1515" s="21">
        <f t="shared" si="319"/>
        <v>5.8431084138947487E-2</v>
      </c>
      <c r="U1515" s="21">
        <f t="shared" si="320"/>
        <v>3.8308181626259152E-2</v>
      </c>
      <c r="V1515" s="21">
        <f t="shared" si="321"/>
        <v>2.0122902512688334E-2</v>
      </c>
      <c r="Y1515" s="36"/>
      <c r="Z1515" s="36"/>
    </row>
    <row r="1516" spans="1:26" x14ac:dyDescent="0.25">
      <c r="A1516" s="12">
        <v>1996.08</v>
      </c>
      <c r="B1516" s="13">
        <v>662.68</v>
      </c>
      <c r="C1516" s="14">
        <v>14.53</v>
      </c>
      <c r="D1516" s="13">
        <v>35.636699999999998</v>
      </c>
      <c r="E1516" s="13">
        <v>157.30000000000001</v>
      </c>
      <c r="F1516" s="14">
        <f t="shared" si="325"/>
        <v>1996.6249999998859</v>
      </c>
      <c r="G1516" s="15">
        <v>6.64</v>
      </c>
      <c r="H1516" s="14">
        <f t="shared" si="322"/>
        <v>1283.6528671328672</v>
      </c>
      <c r="I1516" s="14">
        <f t="shared" si="323"/>
        <v>28.145524475524475</v>
      </c>
      <c r="J1516" s="16">
        <f t="shared" si="326"/>
        <v>517973.39290153392</v>
      </c>
      <c r="K1516" s="14">
        <f t="shared" si="327"/>
        <v>69.030530769230765</v>
      </c>
      <c r="L1516" s="16">
        <f t="shared" si="324"/>
        <v>27854.865713185991</v>
      </c>
      <c r="M1516" s="35">
        <f t="shared" si="316"/>
        <v>25.412529121454963</v>
      </c>
      <c r="N1516" s="17"/>
      <c r="O1516" s="18">
        <f t="shared" si="317"/>
        <v>28.988000554261902</v>
      </c>
      <c r="P1516" s="18"/>
      <c r="Q1516" s="37">
        <f t="shared" si="318"/>
        <v>9.6485459439073565E-3</v>
      </c>
      <c r="R1516" s="15">
        <f t="shared" si="328"/>
        <v>0.99187333063962624</v>
      </c>
      <c r="S1516" s="15">
        <f t="shared" si="329"/>
        <v>24.736904279534137</v>
      </c>
      <c r="T1516" s="21">
        <f t="shared" si="319"/>
        <v>5.7617269958821105E-2</v>
      </c>
      <c r="U1516" s="21">
        <f t="shared" si="320"/>
        <v>3.8132218214649516E-2</v>
      </c>
      <c r="V1516" s="21">
        <f t="shared" si="321"/>
        <v>1.9485051744171589E-2</v>
      </c>
      <c r="Y1516" s="36"/>
      <c r="Z1516" s="36"/>
    </row>
    <row r="1517" spans="1:26" x14ac:dyDescent="0.25">
      <c r="A1517" s="12">
        <v>1996.09</v>
      </c>
      <c r="B1517" s="13">
        <v>674.88</v>
      </c>
      <c r="C1517" s="14">
        <v>14.66</v>
      </c>
      <c r="D1517" s="13">
        <v>36</v>
      </c>
      <c r="E1517" s="13">
        <v>157.80000000000001</v>
      </c>
      <c r="F1517" s="14">
        <f t="shared" si="325"/>
        <v>1996.7083333332191</v>
      </c>
      <c r="G1517" s="15">
        <v>6.83</v>
      </c>
      <c r="H1517" s="14">
        <f t="shared" si="322"/>
        <v>1303.142813688213</v>
      </c>
      <c r="I1517" s="14">
        <f t="shared" si="323"/>
        <v>28.307363751584287</v>
      </c>
      <c r="J1517" s="16">
        <f t="shared" si="326"/>
        <v>526789.75268621766</v>
      </c>
      <c r="K1517" s="14">
        <f t="shared" si="327"/>
        <v>69.51330798479087</v>
      </c>
      <c r="L1517" s="16">
        <f t="shared" si="324"/>
        <v>28100.44911199596</v>
      </c>
      <c r="M1517" s="35">
        <f t="shared" si="316"/>
        <v>25.680115512876768</v>
      </c>
      <c r="N1517" s="17"/>
      <c r="O1517" s="18">
        <f t="shared" si="317"/>
        <v>29.268886878274596</v>
      </c>
      <c r="P1517" s="18"/>
      <c r="Q1517" s="37">
        <f t="shared" si="318"/>
        <v>7.1960872533973694E-3</v>
      </c>
      <c r="R1517" s="15">
        <f t="shared" si="328"/>
        <v>1.027548871340334</v>
      </c>
      <c r="S1517" s="15">
        <f t="shared" si="329"/>
        <v>24.458132051785139</v>
      </c>
      <c r="T1517" s="21">
        <f t="shared" si="319"/>
        <v>5.8998295684820956E-2</v>
      </c>
      <c r="U1517" s="21">
        <f t="shared" si="320"/>
        <v>4.1545970350526984E-2</v>
      </c>
      <c r="V1517" s="21">
        <f t="shared" si="321"/>
        <v>1.7452325334293972E-2</v>
      </c>
      <c r="Y1517" s="36"/>
      <c r="Z1517" s="36"/>
    </row>
    <row r="1518" spans="1:26" x14ac:dyDescent="0.25">
      <c r="A1518" s="12">
        <v>1996.1</v>
      </c>
      <c r="B1518" s="13">
        <v>701.46</v>
      </c>
      <c r="C1518" s="14">
        <v>14.74</v>
      </c>
      <c r="D1518" s="13">
        <v>36.909999999999997</v>
      </c>
      <c r="E1518" s="13">
        <v>158.30000000000001</v>
      </c>
      <c r="F1518" s="14">
        <f t="shared" si="325"/>
        <v>1996.7916666665524</v>
      </c>
      <c r="G1518" s="15">
        <v>6.53</v>
      </c>
      <c r="H1518" s="14">
        <f t="shared" si="322"/>
        <v>1350.1886418193305</v>
      </c>
      <c r="I1518" s="14">
        <f t="shared" si="323"/>
        <v>28.371939355653826</v>
      </c>
      <c r="J1518" s="16">
        <f t="shared" si="326"/>
        <v>546763.59116531839</v>
      </c>
      <c r="K1518" s="14">
        <f t="shared" si="327"/>
        <v>71.045337965887555</v>
      </c>
      <c r="L1518" s="16">
        <f t="shared" si="324"/>
        <v>28770.056952516039</v>
      </c>
      <c r="M1518" s="35">
        <f t="shared" si="316"/>
        <v>26.483467720897213</v>
      </c>
      <c r="N1518" s="17"/>
      <c r="O1518" s="18">
        <f t="shared" si="317"/>
        <v>30.15808199565625</v>
      </c>
      <c r="P1518" s="18"/>
      <c r="Q1518" s="37">
        <f t="shared" si="318"/>
        <v>9.2487861991769199E-3</v>
      </c>
      <c r="R1518" s="15">
        <f t="shared" si="328"/>
        <v>1.0298410366578001</v>
      </c>
      <c r="S1518" s="15">
        <f t="shared" si="329"/>
        <v>25.052545296386334</v>
      </c>
      <c r="T1518" s="21">
        <f t="shared" si="319"/>
        <v>5.9396314599529543E-2</v>
      </c>
      <c r="U1518" s="21">
        <f t="shared" si="320"/>
        <v>3.9939223342557728E-2</v>
      </c>
      <c r="V1518" s="21">
        <f t="shared" si="321"/>
        <v>1.9457091256971815E-2</v>
      </c>
      <c r="Y1518" s="36"/>
      <c r="Z1518" s="36"/>
    </row>
    <row r="1519" spans="1:26" x14ac:dyDescent="0.25">
      <c r="A1519" s="12">
        <v>1996.11</v>
      </c>
      <c r="B1519" s="13">
        <v>735.67</v>
      </c>
      <c r="C1519" s="14">
        <v>14.82</v>
      </c>
      <c r="D1519" s="13">
        <v>37.82</v>
      </c>
      <c r="E1519" s="13">
        <v>158.6</v>
      </c>
      <c r="F1519" s="14">
        <f t="shared" si="325"/>
        <v>1996.8749999998856</v>
      </c>
      <c r="G1519" s="15">
        <v>6.2</v>
      </c>
      <c r="H1519" s="14">
        <f t="shared" si="322"/>
        <v>1413.3584426229511</v>
      </c>
      <c r="I1519" s="14">
        <f t="shared" si="323"/>
        <v>28.471967213114759</v>
      </c>
      <c r="J1519" s="16">
        <f t="shared" si="326"/>
        <v>573305.24044605356</v>
      </c>
      <c r="K1519" s="14">
        <f t="shared" si="327"/>
        <v>72.659230769230788</v>
      </c>
      <c r="L1519" s="16">
        <f t="shared" si="324"/>
        <v>29473.003104203988</v>
      </c>
      <c r="M1519" s="35">
        <f t="shared" si="316"/>
        <v>27.585612049012806</v>
      </c>
      <c r="N1519" s="17"/>
      <c r="O1519" s="18">
        <f t="shared" si="317"/>
        <v>31.383404541507367</v>
      </c>
      <c r="P1519" s="18"/>
      <c r="Q1519" s="37">
        <f t="shared" si="318"/>
        <v>1.1142512391144291E-2</v>
      </c>
      <c r="R1519" s="15">
        <f t="shared" si="328"/>
        <v>0.99780588803794779</v>
      </c>
      <c r="S1519" s="15">
        <f t="shared" si="329"/>
        <v>25.751336937952779</v>
      </c>
      <c r="T1519" s="21">
        <f t="shared" si="319"/>
        <v>5.6637038066564172E-2</v>
      </c>
      <c r="U1519" s="21">
        <f t="shared" si="320"/>
        <v>3.8707979471459319E-2</v>
      </c>
      <c r="V1519" s="21">
        <f t="shared" si="321"/>
        <v>1.7929058595104852E-2</v>
      </c>
      <c r="Y1519" s="36"/>
      <c r="Z1519" s="36"/>
    </row>
    <row r="1520" spans="1:26" x14ac:dyDescent="0.25">
      <c r="A1520" s="12">
        <v>1996.12</v>
      </c>
      <c r="B1520" s="13">
        <v>743.25</v>
      </c>
      <c r="C1520" s="14">
        <v>14.9</v>
      </c>
      <c r="D1520" s="13">
        <v>38.729999999999997</v>
      </c>
      <c r="E1520" s="13">
        <v>158.6</v>
      </c>
      <c r="F1520" s="14">
        <f t="shared" si="325"/>
        <v>1996.9583333332189</v>
      </c>
      <c r="G1520" s="15">
        <v>6.3</v>
      </c>
      <c r="H1520" s="14">
        <f t="shared" si="322"/>
        <v>1427.9210277427492</v>
      </c>
      <c r="I1520" s="14">
        <f t="shared" si="323"/>
        <v>28.625662042875163</v>
      </c>
      <c r="J1520" s="16">
        <f t="shared" si="326"/>
        <v>580179.93661344959</v>
      </c>
      <c r="K1520" s="14">
        <f t="shared" si="327"/>
        <v>74.407509457755367</v>
      </c>
      <c r="L1520" s="16">
        <f t="shared" si="324"/>
        <v>30232.585193459676</v>
      </c>
      <c r="M1520" s="35">
        <f t="shared" si="316"/>
        <v>27.72394616389397</v>
      </c>
      <c r="N1520" s="17"/>
      <c r="O1520" s="18">
        <f t="shared" si="317"/>
        <v>31.510681258371889</v>
      </c>
      <c r="P1520" s="18"/>
      <c r="Q1520" s="37">
        <f t="shared" si="318"/>
        <v>9.8677573517688619E-3</v>
      </c>
      <c r="R1520" s="15">
        <f t="shared" si="328"/>
        <v>0.98489521843778038</v>
      </c>
      <c r="S1520" s="15">
        <f t="shared" si="329"/>
        <v>25.694835621538381</v>
      </c>
      <c r="T1520" s="21">
        <f t="shared" si="319"/>
        <v>5.746816547889666E-2</v>
      </c>
      <c r="U1520" s="21">
        <f t="shared" si="320"/>
        <v>3.9508489099098876E-2</v>
      </c>
      <c r="V1520" s="21">
        <f t="shared" si="321"/>
        <v>1.7959676379797784E-2</v>
      </c>
      <c r="Y1520" s="36"/>
      <c r="Z1520" s="36"/>
    </row>
    <row r="1521" spans="1:26" x14ac:dyDescent="0.25">
      <c r="A1521" s="12">
        <v>1997.01</v>
      </c>
      <c r="B1521" s="13">
        <v>766.22</v>
      </c>
      <c r="C1521" s="14">
        <v>14.9533</v>
      </c>
      <c r="D1521" s="13">
        <v>39.2333</v>
      </c>
      <c r="E1521" s="13">
        <v>159.1</v>
      </c>
      <c r="F1521" s="14">
        <f t="shared" si="325"/>
        <v>1997.0416666665521</v>
      </c>
      <c r="G1521" s="15">
        <v>6.58</v>
      </c>
      <c r="H1521" s="14">
        <f t="shared" si="322"/>
        <v>1467.4244751728477</v>
      </c>
      <c r="I1521" s="14">
        <f t="shared" si="323"/>
        <v>28.637778189817734</v>
      </c>
      <c r="J1521" s="16">
        <f t="shared" si="326"/>
        <v>597200.27306651173</v>
      </c>
      <c r="K1521" s="14">
        <f t="shared" si="327"/>
        <v>75.137564487743575</v>
      </c>
      <c r="L1521" s="16">
        <f t="shared" si="324"/>
        <v>30578.864390514962</v>
      </c>
      <c r="M1521" s="35">
        <f t="shared" si="316"/>
        <v>28.332870129950376</v>
      </c>
      <c r="N1521" s="17"/>
      <c r="O1521" s="18">
        <f t="shared" si="317"/>
        <v>32.170588658522412</v>
      </c>
      <c r="P1521" s="18"/>
      <c r="Q1521" s="37">
        <f t="shared" si="318"/>
        <v>5.9642245539042668E-3</v>
      </c>
      <c r="R1521" s="15">
        <f t="shared" si="328"/>
        <v>1.0171977161380608</v>
      </c>
      <c r="S1521" s="15">
        <f t="shared" si="329"/>
        <v>25.22718987877176</v>
      </c>
      <c r="T1521" s="21">
        <f t="shared" si="319"/>
        <v>5.4822960083678263E-2</v>
      </c>
      <c r="U1521" s="21">
        <f t="shared" si="320"/>
        <v>3.9847663434690705E-2</v>
      </c>
      <c r="V1521" s="21">
        <f t="shared" si="321"/>
        <v>1.4975296648987557E-2</v>
      </c>
      <c r="Y1521" s="36"/>
      <c r="Z1521" s="36"/>
    </row>
    <row r="1522" spans="1:26" x14ac:dyDescent="0.25">
      <c r="A1522" s="12">
        <v>1997.02</v>
      </c>
      <c r="B1522" s="13">
        <v>798.39</v>
      </c>
      <c r="C1522" s="14">
        <v>15.0067</v>
      </c>
      <c r="D1522" s="13">
        <v>39.736699999999999</v>
      </c>
      <c r="E1522" s="13">
        <v>159.6</v>
      </c>
      <c r="F1522" s="14">
        <f t="shared" si="325"/>
        <v>1997.1249999998854</v>
      </c>
      <c r="G1522" s="15">
        <v>6.42</v>
      </c>
      <c r="H1522" s="14">
        <f t="shared" si="322"/>
        <v>1524.2445676691732</v>
      </c>
      <c r="I1522" s="14">
        <f t="shared" si="323"/>
        <v>28.650009335839602</v>
      </c>
      <c r="J1522" s="16">
        <f t="shared" si="326"/>
        <v>621296.08955946297</v>
      </c>
      <c r="K1522" s="14">
        <f t="shared" si="327"/>
        <v>75.863236152882209</v>
      </c>
      <c r="L1522" s="16">
        <f t="shared" si="324"/>
        <v>30922.552038474314</v>
      </c>
      <c r="M1522" s="35">
        <f t="shared" si="316"/>
        <v>29.265634883575952</v>
      </c>
      <c r="N1522" s="17"/>
      <c r="O1522" s="18">
        <f t="shared" si="317"/>
        <v>33.194645513976035</v>
      </c>
      <c r="P1522" s="18"/>
      <c r="Q1522" s="37">
        <f t="shared" si="318"/>
        <v>6.3923569015587184E-3</v>
      </c>
      <c r="R1522" s="15">
        <f t="shared" si="328"/>
        <v>0.98581774150928392</v>
      </c>
      <c r="S1522" s="15">
        <f t="shared" si="329"/>
        <v>25.58064820016612</v>
      </c>
      <c r="T1522" s="21">
        <f t="shared" si="319"/>
        <v>5.1763652515825154E-2</v>
      </c>
      <c r="U1522" s="21">
        <f t="shared" si="320"/>
        <v>3.8585465380945649E-2</v>
      </c>
      <c r="V1522" s="21">
        <f t="shared" si="321"/>
        <v>1.3178187134879504E-2</v>
      </c>
      <c r="Y1522" s="36"/>
      <c r="Z1522" s="36"/>
    </row>
    <row r="1523" spans="1:26" x14ac:dyDescent="0.25">
      <c r="A1523" s="12">
        <v>1997.03</v>
      </c>
      <c r="B1523" s="13">
        <v>792.16</v>
      </c>
      <c r="C1523" s="14">
        <v>15.06</v>
      </c>
      <c r="D1523" s="13">
        <v>40.24</v>
      </c>
      <c r="E1523" s="13">
        <v>160</v>
      </c>
      <c r="F1523" s="14">
        <f t="shared" si="325"/>
        <v>1997.2083333332187</v>
      </c>
      <c r="G1523" s="15">
        <v>6.69</v>
      </c>
      <c r="H1523" s="14">
        <f t="shared" si="322"/>
        <v>1508.5697000000002</v>
      </c>
      <c r="I1523" s="14">
        <f t="shared" si="323"/>
        <v>28.679887500000007</v>
      </c>
      <c r="J1523" s="16">
        <f t="shared" si="326"/>
        <v>615881.05162336293</v>
      </c>
      <c r="K1523" s="14">
        <f t="shared" si="327"/>
        <v>76.632050000000021</v>
      </c>
      <c r="L1523" s="16">
        <f t="shared" si="324"/>
        <v>31285.413953398463</v>
      </c>
      <c r="M1523" s="35">
        <f t="shared" si="316"/>
        <v>28.802458591871662</v>
      </c>
      <c r="N1523" s="17"/>
      <c r="O1523" s="18">
        <f t="shared" si="317"/>
        <v>32.635485590380654</v>
      </c>
      <c r="P1523" s="18"/>
      <c r="Q1523" s="37">
        <f t="shared" si="318"/>
        <v>4.0379858495368931E-3</v>
      </c>
      <c r="R1523" s="15">
        <f t="shared" si="328"/>
        <v>0.99123411896438607</v>
      </c>
      <c r="S1523" s="15">
        <f t="shared" si="329"/>
        <v>25.154812192943712</v>
      </c>
      <c r="T1523" s="21">
        <f t="shared" si="319"/>
        <v>4.9100954367880201E-2</v>
      </c>
      <c r="U1523" s="21">
        <f t="shared" si="320"/>
        <v>4.1108448696112854E-2</v>
      </c>
      <c r="V1523" s="21">
        <f t="shared" si="321"/>
        <v>7.9925056717673471E-3</v>
      </c>
      <c r="Y1523" s="36"/>
      <c r="Z1523" s="36"/>
    </row>
    <row r="1524" spans="1:26" x14ac:dyDescent="0.25">
      <c r="A1524" s="12">
        <v>1997.04</v>
      </c>
      <c r="B1524" s="13">
        <v>763.93</v>
      </c>
      <c r="C1524" s="14">
        <v>15.093299999999999</v>
      </c>
      <c r="D1524" s="13">
        <v>40.343299999999999</v>
      </c>
      <c r="E1524" s="13">
        <v>160.19999999999999</v>
      </c>
      <c r="F1524" s="14">
        <f t="shared" si="325"/>
        <v>1997.2916666665519</v>
      </c>
      <c r="G1524" s="15">
        <v>6.89</v>
      </c>
      <c r="H1524" s="14">
        <f t="shared" si="322"/>
        <v>1452.9929525593011</v>
      </c>
      <c r="I1524" s="14">
        <f t="shared" si="323"/>
        <v>28.707418913857683</v>
      </c>
      <c r="J1524" s="16">
        <f t="shared" si="326"/>
        <v>594168.23138459923</v>
      </c>
      <c r="K1524" s="14">
        <f t="shared" si="327"/>
        <v>76.732855867665435</v>
      </c>
      <c r="L1524" s="16">
        <f t="shared" si="324"/>
        <v>31378.14617729151</v>
      </c>
      <c r="M1524" s="35">
        <f t="shared" si="316"/>
        <v>27.585160338136543</v>
      </c>
      <c r="N1524" s="17"/>
      <c r="O1524" s="18">
        <f t="shared" si="317"/>
        <v>31.2258514875058</v>
      </c>
      <c r="P1524" s="18"/>
      <c r="Q1524" s="37">
        <f t="shared" si="318"/>
        <v>3.1464929094217678E-3</v>
      </c>
      <c r="R1524" s="15">
        <f t="shared" si="328"/>
        <v>1.0187516359065731</v>
      </c>
      <c r="S1524" s="15">
        <f t="shared" si="329"/>
        <v>24.903179127877312</v>
      </c>
      <c r="T1524" s="21">
        <f t="shared" si="319"/>
        <v>5.6510735968787529E-2</v>
      </c>
      <c r="U1524" s="21">
        <f t="shared" si="320"/>
        <v>4.0802830040608917E-2</v>
      </c>
      <c r="V1524" s="21">
        <f t="shared" si="321"/>
        <v>1.5707905928178612E-2</v>
      </c>
      <c r="Y1524" s="36"/>
      <c r="Z1524" s="36"/>
    </row>
    <row r="1525" spans="1:26" x14ac:dyDescent="0.25">
      <c r="A1525" s="12">
        <v>1997.05</v>
      </c>
      <c r="B1525" s="13">
        <v>833.09</v>
      </c>
      <c r="C1525" s="14">
        <v>15.1267</v>
      </c>
      <c r="D1525" s="13">
        <v>40.4467</v>
      </c>
      <c r="E1525" s="13">
        <v>160.1</v>
      </c>
      <c r="F1525" s="14">
        <f t="shared" si="325"/>
        <v>1997.3749999998852</v>
      </c>
      <c r="G1525" s="15">
        <v>6.71</v>
      </c>
      <c r="H1525" s="14">
        <f t="shared" si="322"/>
        <v>1585.5248157401627</v>
      </c>
      <c r="I1525" s="14">
        <f t="shared" si="323"/>
        <v>28.788916239850099</v>
      </c>
      <c r="J1525" s="16">
        <f t="shared" si="326"/>
        <v>649345.15262215456</v>
      </c>
      <c r="K1525" s="14">
        <f t="shared" si="327"/>
        <v>76.977573329169289</v>
      </c>
      <c r="L1525" s="16">
        <f t="shared" si="324"/>
        <v>31525.847849046924</v>
      </c>
      <c r="M1525" s="35">
        <f t="shared" si="316"/>
        <v>29.928362224688783</v>
      </c>
      <c r="N1525" s="17"/>
      <c r="O1525" s="18">
        <f t="shared" si="317"/>
        <v>33.842453512139876</v>
      </c>
      <c r="P1525" s="18"/>
      <c r="Q1525" s="37">
        <f t="shared" si="318"/>
        <v>1.6766740896874202E-3</v>
      </c>
      <c r="R1525" s="15">
        <f t="shared" si="328"/>
        <v>1.0216488236880017</v>
      </c>
      <c r="S1525" s="15">
        <f t="shared" si="329"/>
        <v>25.386000918320235</v>
      </c>
      <c r="T1525" s="21">
        <f t="shared" si="319"/>
        <v>5.0030348621763254E-2</v>
      </c>
      <c r="U1525" s="21">
        <f t="shared" si="320"/>
        <v>3.8087360566939399E-2</v>
      </c>
      <c r="V1525" s="21">
        <f t="shared" si="321"/>
        <v>1.1942988054823855E-2</v>
      </c>
      <c r="Y1525" s="36"/>
      <c r="Z1525" s="36"/>
    </row>
    <row r="1526" spans="1:26" x14ac:dyDescent="0.25">
      <c r="A1526" s="12">
        <v>1997.06</v>
      </c>
      <c r="B1526" s="13">
        <v>876.29</v>
      </c>
      <c r="C1526" s="14">
        <v>15.16</v>
      </c>
      <c r="D1526" s="13">
        <v>40.549999999999997</v>
      </c>
      <c r="E1526" s="13">
        <v>160.30000000000001</v>
      </c>
      <c r="F1526" s="14">
        <f t="shared" si="325"/>
        <v>1997.4583333332184</v>
      </c>
      <c r="G1526" s="15">
        <v>6.49</v>
      </c>
      <c r="H1526" s="14">
        <f t="shared" si="322"/>
        <v>1665.6616531503432</v>
      </c>
      <c r="I1526" s="14">
        <f t="shared" si="323"/>
        <v>28.81629444791017</v>
      </c>
      <c r="J1526" s="16">
        <f t="shared" si="326"/>
        <v>683148.33027016523</v>
      </c>
      <c r="K1526" s="14">
        <f t="shared" si="327"/>
        <v>77.077885215221457</v>
      </c>
      <c r="L1526" s="16">
        <f t="shared" si="324"/>
        <v>31612.439708835198</v>
      </c>
      <c r="M1526" s="35">
        <f t="shared" si="316"/>
        <v>31.256560616381275</v>
      </c>
      <c r="N1526" s="17"/>
      <c r="O1526" s="18">
        <f t="shared" si="317"/>
        <v>35.30591085554618</v>
      </c>
      <c r="P1526" s="18"/>
      <c r="Q1526" s="37">
        <f t="shared" si="318"/>
        <v>2.2205915643268778E-3</v>
      </c>
      <c r="R1526" s="15">
        <f t="shared" si="328"/>
        <v>1.0253536053844921</v>
      </c>
      <c r="S1526" s="15">
        <f t="shared" si="329"/>
        <v>25.903219176623441</v>
      </c>
      <c r="T1526" s="21">
        <f t="shared" si="319"/>
        <v>4.4873943246061643E-2</v>
      </c>
      <c r="U1526" s="21">
        <f t="shared" si="320"/>
        <v>3.3362547263680487E-2</v>
      </c>
      <c r="V1526" s="21">
        <f t="shared" si="321"/>
        <v>1.1511395982381156E-2</v>
      </c>
      <c r="Y1526" s="36"/>
      <c r="Z1526" s="36"/>
    </row>
    <row r="1527" spans="1:26" x14ac:dyDescent="0.25">
      <c r="A1527" s="12">
        <v>1997.07</v>
      </c>
      <c r="B1527" s="13">
        <v>925.29</v>
      </c>
      <c r="C1527" s="14">
        <v>15.216699999999999</v>
      </c>
      <c r="D1527" s="13">
        <v>40.58</v>
      </c>
      <c r="E1527" s="13">
        <v>160.5</v>
      </c>
      <c r="F1527" s="14">
        <f t="shared" si="325"/>
        <v>1997.5416666665517</v>
      </c>
      <c r="G1527" s="15">
        <v>6.22</v>
      </c>
      <c r="H1527" s="14">
        <f t="shared" si="322"/>
        <v>1756.6097383177571</v>
      </c>
      <c r="I1527" s="14">
        <f t="shared" si="323"/>
        <v>28.888027975077886</v>
      </c>
      <c r="J1527" s="16">
        <f t="shared" si="326"/>
        <v>721436.77843274991</v>
      </c>
      <c r="K1527" s="14">
        <f t="shared" si="327"/>
        <v>77.038791277258568</v>
      </c>
      <c r="L1527" s="16">
        <f t="shared" si="324"/>
        <v>31639.706977056914</v>
      </c>
      <c r="M1527" s="35">
        <f t="shared" si="316"/>
        <v>32.766637689669935</v>
      </c>
      <c r="N1527" s="17"/>
      <c r="O1527" s="18">
        <f t="shared" si="317"/>
        <v>36.970389812777483</v>
      </c>
      <c r="P1527" s="18"/>
      <c r="Q1527" s="37">
        <f t="shared" si="318"/>
        <v>3.3019924737657282E-3</v>
      </c>
      <c r="R1527" s="15">
        <f t="shared" si="328"/>
        <v>0.99929471043035822</v>
      </c>
      <c r="S1527" s="15">
        <f t="shared" si="329"/>
        <v>26.526862651480588</v>
      </c>
      <c r="T1527" s="21">
        <f t="shared" si="319"/>
        <v>3.9815058756798694E-2</v>
      </c>
      <c r="U1527" s="21">
        <f t="shared" si="320"/>
        <v>3.2169479999760497E-2</v>
      </c>
      <c r="V1527" s="21">
        <f t="shared" si="321"/>
        <v>7.6455787570381961E-3</v>
      </c>
      <c r="Y1527" s="36"/>
      <c r="Z1527" s="36"/>
    </row>
    <row r="1528" spans="1:26" x14ac:dyDescent="0.25">
      <c r="A1528" s="12">
        <v>1997.08</v>
      </c>
      <c r="B1528" s="13">
        <v>927.24</v>
      </c>
      <c r="C1528" s="14">
        <v>15.273300000000001</v>
      </c>
      <c r="D1528" s="13">
        <v>40.61</v>
      </c>
      <c r="E1528" s="13">
        <v>160.80000000000001</v>
      </c>
      <c r="F1528" s="14">
        <f t="shared" si="325"/>
        <v>1997.6249999998849</v>
      </c>
      <c r="G1528" s="15">
        <v>6.3</v>
      </c>
      <c r="H1528" s="14">
        <f t="shared" si="322"/>
        <v>1757.027537313433</v>
      </c>
      <c r="I1528" s="14">
        <f t="shared" si="323"/>
        <v>28.941383768656721</v>
      </c>
      <c r="J1528" s="16">
        <f t="shared" si="326"/>
        <v>722598.88276326645</v>
      </c>
      <c r="K1528" s="14">
        <f t="shared" si="327"/>
        <v>76.951909203980108</v>
      </c>
      <c r="L1528" s="16">
        <f t="shared" si="324"/>
        <v>31647.405880911359</v>
      </c>
      <c r="M1528" s="35">
        <f t="shared" si="316"/>
        <v>32.586283486713178</v>
      </c>
      <c r="N1528" s="17"/>
      <c r="O1528" s="18">
        <f t="shared" si="317"/>
        <v>36.726043656284546</v>
      </c>
      <c r="P1528" s="18"/>
      <c r="Q1528" s="37">
        <f t="shared" si="318"/>
        <v>2.3199860163869747E-3</v>
      </c>
      <c r="R1528" s="15">
        <f t="shared" si="328"/>
        <v>1.0119013978832225</v>
      </c>
      <c r="S1528" s="15">
        <f t="shared" si="329"/>
        <v>26.458698021616399</v>
      </c>
      <c r="T1528" s="21">
        <f t="shared" si="319"/>
        <v>3.5386838015265321E-2</v>
      </c>
      <c r="U1528" s="21">
        <f t="shared" si="320"/>
        <v>3.5713621066946422E-2</v>
      </c>
      <c r="V1528" s="21">
        <f t="shared" si="321"/>
        <v>-3.26783051681101E-4</v>
      </c>
      <c r="Y1528" s="36"/>
      <c r="Z1528" s="36"/>
    </row>
    <row r="1529" spans="1:26" x14ac:dyDescent="0.25">
      <c r="A1529" s="12">
        <v>1997.09</v>
      </c>
      <c r="B1529" s="13">
        <v>937.02</v>
      </c>
      <c r="C1529" s="14">
        <v>15.33</v>
      </c>
      <c r="D1529" s="13">
        <v>40.64</v>
      </c>
      <c r="E1529" s="13">
        <v>161.19999999999999</v>
      </c>
      <c r="F1529" s="14">
        <f t="shared" si="325"/>
        <v>1997.7083333332182</v>
      </c>
      <c r="G1529" s="15">
        <v>6.21</v>
      </c>
      <c r="H1529" s="14">
        <f t="shared" si="322"/>
        <v>1771.1538089330029</v>
      </c>
      <c r="I1529" s="14">
        <f t="shared" si="323"/>
        <v>28.976743176178665</v>
      </c>
      <c r="J1529" s="16">
        <f t="shared" si="326"/>
        <v>729401.56970082549</v>
      </c>
      <c r="K1529" s="14">
        <f t="shared" si="327"/>
        <v>76.817667493796549</v>
      </c>
      <c r="L1529" s="16">
        <f t="shared" si="324"/>
        <v>31635.269036564372</v>
      </c>
      <c r="M1529" s="35">
        <f t="shared" si="316"/>
        <v>32.666581341708621</v>
      </c>
      <c r="N1529" s="17"/>
      <c r="O1529" s="18">
        <f t="shared" si="317"/>
        <v>36.775406598013177</v>
      </c>
      <c r="P1529" s="18"/>
      <c r="Q1529" s="37">
        <f t="shared" si="318"/>
        <v>2.8604217209560329E-3</v>
      </c>
      <c r="R1529" s="15">
        <f t="shared" si="328"/>
        <v>1.0185855021571386</v>
      </c>
      <c r="S1529" s="15">
        <f t="shared" si="329"/>
        <v>26.707157798327454</v>
      </c>
      <c r="T1529" s="21">
        <f t="shared" si="319"/>
        <v>3.7270565491730023E-2</v>
      </c>
      <c r="U1529" s="21">
        <f t="shared" si="320"/>
        <v>3.6090559327574212E-2</v>
      </c>
      <c r="V1529" s="21">
        <f t="shared" si="321"/>
        <v>1.1800061641558113E-3</v>
      </c>
      <c r="Y1529" s="36"/>
      <c r="Z1529" s="36"/>
    </row>
    <row r="1530" spans="1:26" x14ac:dyDescent="0.25">
      <c r="A1530" s="12">
        <v>1997.1</v>
      </c>
      <c r="B1530" s="13">
        <v>951.16</v>
      </c>
      <c r="C1530" s="14">
        <v>15.386699999999999</v>
      </c>
      <c r="D1530" s="13">
        <v>40.333300000000001</v>
      </c>
      <c r="E1530" s="13">
        <v>161.6</v>
      </c>
      <c r="F1530" s="14">
        <f t="shared" si="325"/>
        <v>1997.7916666665515</v>
      </c>
      <c r="G1530" s="15">
        <v>6.03</v>
      </c>
      <c r="H1530" s="14">
        <f t="shared" si="322"/>
        <v>1793.4310148514855</v>
      </c>
      <c r="I1530" s="14">
        <f t="shared" si="323"/>
        <v>29.011927537128717</v>
      </c>
      <c r="J1530" s="16">
        <f t="shared" si="326"/>
        <v>739571.4794691233</v>
      </c>
      <c r="K1530" s="14">
        <f t="shared" si="327"/>
        <v>76.04923582920793</v>
      </c>
      <c r="L1530" s="16">
        <f t="shared" si="324"/>
        <v>31361.031112401684</v>
      </c>
      <c r="M1530" s="35">
        <f t="shared" si="316"/>
        <v>32.901498179798118</v>
      </c>
      <c r="N1530" s="17"/>
      <c r="O1530" s="18">
        <f t="shared" si="317"/>
        <v>36.998076390873614</v>
      </c>
      <c r="P1530" s="18"/>
      <c r="Q1530" s="37">
        <f t="shared" si="318"/>
        <v>4.4287152217844829E-3</v>
      </c>
      <c r="R1530" s="15">
        <f t="shared" si="328"/>
        <v>1.0162760017275136</v>
      </c>
      <c r="S1530" s="15">
        <f t="shared" si="329"/>
        <v>27.136188282404262</v>
      </c>
      <c r="T1530" s="21">
        <f t="shared" si="319"/>
        <v>3.8672622302991844E-2</v>
      </c>
      <c r="U1530" s="21">
        <f t="shared" si="320"/>
        <v>3.4526324570650857E-2</v>
      </c>
      <c r="V1530" s="21">
        <f t="shared" si="321"/>
        <v>4.1462977323409866E-3</v>
      </c>
      <c r="Y1530" s="36"/>
      <c r="Z1530" s="36"/>
    </row>
    <row r="1531" spans="1:26" x14ac:dyDescent="0.25">
      <c r="A1531" s="12">
        <v>1997.11</v>
      </c>
      <c r="B1531" s="13">
        <v>938.92</v>
      </c>
      <c r="C1531" s="14">
        <v>15.443300000000001</v>
      </c>
      <c r="D1531" s="13">
        <v>40.026699999999998</v>
      </c>
      <c r="E1531" s="13">
        <v>161.5</v>
      </c>
      <c r="F1531" s="14">
        <f t="shared" si="325"/>
        <v>1997.8749999998847</v>
      </c>
      <c r="G1531" s="15">
        <v>5.88</v>
      </c>
      <c r="H1531" s="14">
        <f t="shared" si="322"/>
        <v>1771.4484458204338</v>
      </c>
      <c r="I1531" s="14">
        <f t="shared" si="323"/>
        <v>29.136678080495361</v>
      </c>
      <c r="J1531" s="16">
        <f t="shared" si="326"/>
        <v>731507.62887316151</v>
      </c>
      <c r="K1531" s="14">
        <f t="shared" si="327"/>
        <v>75.51786681114551</v>
      </c>
      <c r="L1531" s="16">
        <f t="shared" si="324"/>
        <v>31184.591241657825</v>
      </c>
      <c r="M1531" s="35">
        <f t="shared" si="316"/>
        <v>32.336600532812675</v>
      </c>
      <c r="N1531" s="17"/>
      <c r="O1531" s="18">
        <f t="shared" si="317"/>
        <v>36.32301787273601</v>
      </c>
      <c r="P1531" s="18"/>
      <c r="Q1531" s="37">
        <f t="shared" si="318"/>
        <v>6.3059891455734818E-3</v>
      </c>
      <c r="R1531" s="15">
        <f t="shared" si="328"/>
        <v>1.0101670432369692</v>
      </c>
      <c r="S1531" s="15">
        <f t="shared" si="329"/>
        <v>27.594933002169142</v>
      </c>
      <c r="T1531" s="21">
        <f t="shared" si="319"/>
        <v>3.4091709184776775E-2</v>
      </c>
      <c r="U1531" s="21">
        <f t="shared" si="320"/>
        <v>3.5701372442022317E-2</v>
      </c>
      <c r="V1531" s="21">
        <f t="shared" si="321"/>
        <v>-1.6096632572455416E-3</v>
      </c>
      <c r="Y1531" s="36"/>
      <c r="Z1531" s="36"/>
    </row>
    <row r="1532" spans="1:26" x14ac:dyDescent="0.25">
      <c r="A1532" s="12">
        <v>1997.12</v>
      </c>
      <c r="B1532" s="13">
        <v>962.37</v>
      </c>
      <c r="C1532" s="14">
        <v>15.5</v>
      </c>
      <c r="D1532" s="13">
        <v>39.72</v>
      </c>
      <c r="E1532" s="13">
        <v>161.30000000000001</v>
      </c>
      <c r="F1532" s="14">
        <f t="shared" si="325"/>
        <v>1997.958333333218</v>
      </c>
      <c r="G1532" s="15">
        <v>5.81</v>
      </c>
      <c r="H1532" s="14">
        <f t="shared" si="322"/>
        <v>1817.9425852448853</v>
      </c>
      <c r="I1532" s="14">
        <f t="shared" si="323"/>
        <v>29.279913205207688</v>
      </c>
      <c r="J1532" s="16">
        <f t="shared" si="326"/>
        <v>751714.64708747354</v>
      </c>
      <c r="K1532" s="14">
        <f t="shared" si="327"/>
        <v>75.032138871667698</v>
      </c>
      <c r="L1532" s="16">
        <f t="shared" si="324"/>
        <v>31025.599075526512</v>
      </c>
      <c r="M1532" s="35">
        <f t="shared" si="316"/>
        <v>33.030789042905418</v>
      </c>
      <c r="N1532" s="17"/>
      <c r="O1532" s="18">
        <f t="shared" si="317"/>
        <v>37.061292194911474</v>
      </c>
      <c r="P1532" s="18"/>
      <c r="Q1532" s="37">
        <f t="shared" si="318"/>
        <v>6.22791943366666E-3</v>
      </c>
      <c r="R1532" s="15">
        <f t="shared" si="328"/>
        <v>1.0254066973154938</v>
      </c>
      <c r="S1532" s="15">
        <f t="shared" si="329"/>
        <v>27.910055415241409</v>
      </c>
      <c r="T1532" s="21">
        <f t="shared" si="319"/>
        <v>3.2618370675246089E-2</v>
      </c>
      <c r="U1532" s="21">
        <f t="shared" si="320"/>
        <v>3.5371540550024783E-2</v>
      </c>
      <c r="V1532" s="21">
        <f t="shared" si="321"/>
        <v>-2.7531698747786937E-3</v>
      </c>
      <c r="Y1532" s="36"/>
      <c r="Z1532" s="36"/>
    </row>
    <row r="1533" spans="1:26" x14ac:dyDescent="0.25">
      <c r="A1533" s="12">
        <v>1998.01</v>
      </c>
      <c r="B1533" s="13">
        <v>963.36</v>
      </c>
      <c r="C1533" s="14">
        <v>15.55</v>
      </c>
      <c r="D1533" s="13">
        <v>39.659999999999997</v>
      </c>
      <c r="E1533" s="13">
        <v>161.6</v>
      </c>
      <c r="F1533" s="14">
        <f t="shared" si="325"/>
        <v>1998.0416666665512</v>
      </c>
      <c r="G1533" s="15">
        <v>5.54</v>
      </c>
      <c r="H1533" s="14">
        <f t="shared" si="322"/>
        <v>1816.4343564356441</v>
      </c>
      <c r="I1533" s="14">
        <f t="shared" si="323"/>
        <v>29.319832920792088</v>
      </c>
      <c r="J1533" s="16">
        <f t="shared" si="326"/>
        <v>752101.30467869714</v>
      </c>
      <c r="K1533" s="14">
        <f t="shared" si="327"/>
        <v>74.779715346534658</v>
      </c>
      <c r="L1533" s="16">
        <f t="shared" si="324"/>
        <v>30962.81529600266</v>
      </c>
      <c r="M1533" s="35">
        <f t="shared" si="316"/>
        <v>32.859968415052236</v>
      </c>
      <c r="N1533" s="17"/>
      <c r="O1533" s="18">
        <f t="shared" si="317"/>
        <v>36.828633533555887</v>
      </c>
      <c r="P1533" s="18"/>
      <c r="Q1533" s="37">
        <f t="shared" si="318"/>
        <v>9.0089785032593274E-3</v>
      </c>
      <c r="R1533" s="15">
        <f t="shared" si="328"/>
        <v>1.002334764529083</v>
      </c>
      <c r="S1533" s="15">
        <f t="shared" si="329"/>
        <v>28.566028120708065</v>
      </c>
      <c r="T1533" s="21">
        <f t="shared" si="319"/>
        <v>2.4993227029100673E-2</v>
      </c>
      <c r="U1533" s="21">
        <f t="shared" si="320"/>
        <v>3.583519172047267E-2</v>
      </c>
      <c r="V1533" s="21">
        <f t="shared" si="321"/>
        <v>-1.0841964691371997E-2</v>
      </c>
      <c r="Y1533" s="36"/>
      <c r="Z1533" s="36"/>
    </row>
    <row r="1534" spans="1:26" x14ac:dyDescent="0.25">
      <c r="A1534" s="12">
        <v>1998.02</v>
      </c>
      <c r="B1534" s="13">
        <v>1023.74</v>
      </c>
      <c r="C1534" s="14">
        <v>15.6</v>
      </c>
      <c r="D1534" s="13">
        <v>39.6</v>
      </c>
      <c r="E1534" s="13">
        <v>161.9</v>
      </c>
      <c r="F1534" s="14">
        <f t="shared" si="325"/>
        <v>1998.1249999998845</v>
      </c>
      <c r="G1534" s="15">
        <v>5.57</v>
      </c>
      <c r="H1534" s="14">
        <f t="shared" si="322"/>
        <v>1926.7052378011119</v>
      </c>
      <c r="I1534" s="14">
        <f t="shared" si="323"/>
        <v>29.359604694255715</v>
      </c>
      <c r="J1534" s="16">
        <f t="shared" si="326"/>
        <v>798772.40504572273</v>
      </c>
      <c r="K1534" s="14">
        <f t="shared" si="327"/>
        <v>74.528227300802982</v>
      </c>
      <c r="L1534" s="16">
        <f t="shared" si="324"/>
        <v>30897.871764130174</v>
      </c>
      <c r="M1534" s="35">
        <f t="shared" si="316"/>
        <v>34.709677782269985</v>
      </c>
      <c r="N1534" s="17"/>
      <c r="O1534" s="18">
        <f t="shared" si="317"/>
        <v>38.856044080604221</v>
      </c>
      <c r="P1534" s="18"/>
      <c r="Q1534" s="37">
        <f t="shared" si="318"/>
        <v>7.011243337318767E-3</v>
      </c>
      <c r="R1534" s="15">
        <f t="shared" si="328"/>
        <v>0.99857857059389832</v>
      </c>
      <c r="S1534" s="15">
        <f t="shared" si="329"/>
        <v>28.579666757850617</v>
      </c>
      <c r="T1534" s="21">
        <f t="shared" si="319"/>
        <v>1.694227331025111E-2</v>
      </c>
      <c r="U1534" s="21">
        <f t="shared" si="320"/>
        <v>3.5807699768704015E-2</v>
      </c>
      <c r="V1534" s="21">
        <f t="shared" si="321"/>
        <v>-1.8865426458452905E-2</v>
      </c>
      <c r="Y1534" s="36"/>
      <c r="Z1534" s="36"/>
    </row>
    <row r="1535" spans="1:26" x14ac:dyDescent="0.25">
      <c r="A1535" s="12">
        <v>1998.03</v>
      </c>
      <c r="B1535" s="13">
        <v>1076.83</v>
      </c>
      <c r="C1535" s="14">
        <v>15.64</v>
      </c>
      <c r="D1535" s="13">
        <v>39.54</v>
      </c>
      <c r="E1535" s="13">
        <v>162.19999999999999</v>
      </c>
      <c r="F1535" s="14">
        <f t="shared" si="325"/>
        <v>1998.2083333332178</v>
      </c>
      <c r="G1535" s="15">
        <v>5.65</v>
      </c>
      <c r="H1535" s="14">
        <f t="shared" si="322"/>
        <v>2022.873618988903</v>
      </c>
      <c r="I1535" s="14">
        <f t="shared" si="323"/>
        <v>29.380443896424175</v>
      </c>
      <c r="J1535" s="16">
        <f t="shared" si="326"/>
        <v>839656.88401944004</v>
      </c>
      <c r="K1535" s="14">
        <f t="shared" si="327"/>
        <v>74.277669543773129</v>
      </c>
      <c r="L1535" s="16">
        <f t="shared" si="324"/>
        <v>30831.266954049068</v>
      </c>
      <c r="M1535" s="35">
        <f t="shared" si="316"/>
        <v>36.29692773642509</v>
      </c>
      <c r="N1535" s="17"/>
      <c r="O1535" s="18">
        <f t="shared" si="317"/>
        <v>40.583259011780498</v>
      </c>
      <c r="P1535" s="18"/>
      <c r="Q1535" s="37">
        <f t="shared" si="318"/>
        <v>4.6981217356415333E-3</v>
      </c>
      <c r="R1535" s="15">
        <f t="shared" si="328"/>
        <v>1.0054665629566322</v>
      </c>
      <c r="S1535" s="15">
        <f t="shared" si="329"/>
        <v>28.486257866442703</v>
      </c>
      <c r="T1535" s="21">
        <f t="shared" si="319"/>
        <v>8.3194071987044982E-3</v>
      </c>
      <c r="U1535" s="21">
        <f t="shared" si="320"/>
        <v>3.7544313327913637E-2</v>
      </c>
      <c r="V1535" s="21">
        <f t="shared" si="321"/>
        <v>-2.9224906129209138E-2</v>
      </c>
      <c r="Y1535" s="36"/>
      <c r="Z1535" s="36"/>
    </row>
    <row r="1536" spans="1:26" x14ac:dyDescent="0.25">
      <c r="A1536" s="12">
        <v>1998.04</v>
      </c>
      <c r="B1536" s="13">
        <v>1112.2</v>
      </c>
      <c r="C1536" s="14">
        <v>15.75</v>
      </c>
      <c r="D1536" s="13">
        <v>39.35</v>
      </c>
      <c r="E1536" s="13">
        <v>162.5</v>
      </c>
      <c r="F1536" s="14">
        <f>F1535+1/12</f>
        <v>1998.291666666551</v>
      </c>
      <c r="G1536" s="15">
        <v>5.64</v>
      </c>
      <c r="H1536" s="14">
        <f t="shared" si="322"/>
        <v>2085.4605538461542</v>
      </c>
      <c r="I1536" s="14">
        <f t="shared" si="323"/>
        <v>29.532461538461543</v>
      </c>
      <c r="J1536" s="16">
        <f t="shared" si="326"/>
        <v>866657.07724749472</v>
      </c>
      <c r="K1536" s="14">
        <f t="shared" si="327"/>
        <v>73.784276923076931</v>
      </c>
      <c r="L1536" s="16">
        <f t="shared" si="324"/>
        <v>30662.611031908753</v>
      </c>
      <c r="M1536" s="35">
        <f t="shared" si="316"/>
        <v>37.27693404302876</v>
      </c>
      <c r="N1536" s="17"/>
      <c r="O1536" s="18">
        <f t="shared" si="317"/>
        <v>41.62739772814114</v>
      </c>
      <c r="P1536" s="18"/>
      <c r="Q1536" s="37">
        <f t="shared" si="318"/>
        <v>3.7338961830540793E-3</v>
      </c>
      <c r="R1536" s="15">
        <f t="shared" si="328"/>
        <v>1.0039421129909039</v>
      </c>
      <c r="S1536" s="15">
        <f t="shared" si="329"/>
        <v>28.589102287320525</v>
      </c>
      <c r="T1536" s="21">
        <f t="shared" si="319"/>
        <v>8.7101083986693695E-3</v>
      </c>
      <c r="U1536" s="21">
        <f t="shared" si="320"/>
        <v>3.5378628329629347E-2</v>
      </c>
      <c r="V1536" s="21">
        <f t="shared" si="321"/>
        <v>-2.6668519930959977E-2</v>
      </c>
      <c r="Y1536" s="36"/>
      <c r="Z1536" s="36"/>
    </row>
    <row r="1537" spans="1:26" x14ac:dyDescent="0.25">
      <c r="A1537" s="12">
        <v>1998.05</v>
      </c>
      <c r="B1537" s="13">
        <v>1108.42</v>
      </c>
      <c r="C1537" s="14">
        <v>15.85</v>
      </c>
      <c r="D1537" s="13">
        <v>39.159999999999997</v>
      </c>
      <c r="E1537" s="13">
        <v>162.80000000000001</v>
      </c>
      <c r="F1537" s="14">
        <f t="shared" si="325"/>
        <v>1998.3749999998843</v>
      </c>
      <c r="G1537" s="15">
        <v>5.65</v>
      </c>
      <c r="H1537" s="14">
        <f t="shared" si="322"/>
        <v>2074.5428378378383</v>
      </c>
      <c r="I1537" s="14">
        <f t="shared" si="323"/>
        <v>29.665202702702704</v>
      </c>
      <c r="J1537" s="16">
        <f t="shared" si="326"/>
        <v>863147.32364576415</v>
      </c>
      <c r="K1537" s="14">
        <f t="shared" si="327"/>
        <v>73.292702702702712</v>
      </c>
      <c r="L1537" s="16">
        <f t="shared" si="324"/>
        <v>30494.622249659984</v>
      </c>
      <c r="M1537" s="35">
        <f t="shared" ref="M1537:M1600" si="330">H1537/AVERAGE(K1417:K1536)</f>
        <v>36.956598518969002</v>
      </c>
      <c r="N1537" s="17"/>
      <c r="O1537" s="18">
        <f t="shared" ref="O1537:O1600" si="331">J1537/AVERAGE(L1417:L1536)</f>
        <v>41.218219323965236</v>
      </c>
      <c r="P1537" s="18"/>
      <c r="Q1537" s="37">
        <f t="shared" ref="Q1537:Q1600" si="332">1/M1537-(G1537/100-(((E1537/E1417)^(1/10))-1))</f>
        <v>3.7046597965648201E-3</v>
      </c>
      <c r="R1537" s="15">
        <f t="shared" si="328"/>
        <v>1.016154071685974</v>
      </c>
      <c r="S1537" s="15">
        <f t="shared" si="329"/>
        <v>28.648913457078731</v>
      </c>
      <c r="T1537" s="21">
        <f t="shared" si="319"/>
        <v>1.0828973340422543E-2</v>
      </c>
      <c r="U1537" s="21">
        <f t="shared" si="320"/>
        <v>3.2902816741121388E-2</v>
      </c>
      <c r="V1537" s="21">
        <f t="shared" si="321"/>
        <v>-2.2073843400698845E-2</v>
      </c>
      <c r="Y1537" s="36"/>
      <c r="Z1537" s="36"/>
    </row>
    <row r="1538" spans="1:26" x14ac:dyDescent="0.25">
      <c r="A1538" s="12">
        <v>1998.06</v>
      </c>
      <c r="B1538" s="13">
        <v>1108.3900000000001</v>
      </c>
      <c r="C1538" s="14">
        <v>15.95</v>
      </c>
      <c r="D1538" s="13">
        <v>38.97</v>
      </c>
      <c r="E1538" s="13">
        <v>163</v>
      </c>
      <c r="F1538" s="14">
        <f t="shared" si="325"/>
        <v>1998.4583333332175</v>
      </c>
      <c r="G1538" s="15">
        <v>5.5</v>
      </c>
      <c r="H1538" s="14">
        <f t="shared" si="322"/>
        <v>2071.9413067484666</v>
      </c>
      <c r="I1538" s="14">
        <f t="shared" si="323"/>
        <v>29.815736196319019</v>
      </c>
      <c r="J1538" s="16">
        <f t="shared" si="326"/>
        <v>863098.69115335797</v>
      </c>
      <c r="K1538" s="14">
        <f t="shared" si="327"/>
        <v>72.847601226993874</v>
      </c>
      <c r="L1538" s="16">
        <f t="shared" si="324"/>
        <v>30345.777203192341</v>
      </c>
      <c r="M1538" s="35">
        <f t="shared" si="330"/>
        <v>36.802293460092017</v>
      </c>
      <c r="N1538" s="17"/>
      <c r="O1538" s="18">
        <f t="shared" si="331"/>
        <v>40.99434126198048</v>
      </c>
      <c r="P1538" s="18"/>
      <c r="Q1538" s="37">
        <f t="shared" si="332"/>
        <v>5.0062995590904012E-3</v>
      </c>
      <c r="R1538" s="15">
        <f t="shared" si="328"/>
        <v>1.0076410700343126</v>
      </c>
      <c r="S1538" s="15">
        <f t="shared" si="329"/>
        <v>29.075990169146962</v>
      </c>
      <c r="T1538" s="21">
        <f t="shared" ref="T1538:T1601" si="333">(($J1658/$J1538)^(1/10)-1)</f>
        <v>5.4499970153114585E-3</v>
      </c>
      <c r="U1538" s="21">
        <f t="shared" ref="U1538:U1601" si="334">(($S1658/$S1538)^(1/10)-1)</f>
        <v>2.8820559133440282E-2</v>
      </c>
      <c r="V1538" s="21">
        <f t="shared" ref="V1538:V1601" si="335">T1538-U1538</f>
        <v>-2.3370562118128824E-2</v>
      </c>
      <c r="Y1538" s="36"/>
      <c r="Z1538" s="36"/>
    </row>
    <row r="1539" spans="1:26" x14ac:dyDescent="0.25">
      <c r="A1539" s="12">
        <v>1998.07</v>
      </c>
      <c r="B1539" s="13">
        <v>1156.58</v>
      </c>
      <c r="C1539" s="14">
        <v>16.0167</v>
      </c>
      <c r="D1539" s="13">
        <v>38.676699999999997</v>
      </c>
      <c r="E1539" s="13">
        <v>163.19999999999999</v>
      </c>
      <c r="F1539" s="14">
        <f t="shared" si="325"/>
        <v>1998.5416666665508</v>
      </c>
      <c r="G1539" s="15">
        <v>5.46</v>
      </c>
      <c r="H1539" s="14">
        <f t="shared" si="322"/>
        <v>2159.3745465686279</v>
      </c>
      <c r="I1539" s="14">
        <f t="shared" si="323"/>
        <v>29.903728492647065</v>
      </c>
      <c r="J1539" s="16">
        <f t="shared" si="326"/>
        <v>900558.40924937779</v>
      </c>
      <c r="K1539" s="14">
        <f t="shared" si="327"/>
        <v>72.210726041666675</v>
      </c>
      <c r="L1539" s="16">
        <f t="shared" si="324"/>
        <v>30115.190844572277</v>
      </c>
      <c r="M1539" s="35">
        <f t="shared" si="330"/>
        <v>38.259645085248557</v>
      </c>
      <c r="N1539" s="17"/>
      <c r="O1539" s="18">
        <f t="shared" si="331"/>
        <v>42.561024955704248</v>
      </c>
      <c r="P1539" s="18"/>
      <c r="Q1539" s="37">
        <f t="shared" si="332"/>
        <v>4.0612600659240862E-3</v>
      </c>
      <c r="R1539" s="15">
        <f t="shared" si="328"/>
        <v>1.0137733237817153</v>
      </c>
      <c r="S1539" s="15">
        <f t="shared" si="329"/>
        <v>29.262257236240583</v>
      </c>
      <c r="T1539" s="21">
        <f t="shared" si="333"/>
        <v>-5.592178187346919E-3</v>
      </c>
      <c r="U1539" s="21">
        <f t="shared" si="334"/>
        <v>2.8726945828110084E-2</v>
      </c>
      <c r="V1539" s="21">
        <f t="shared" si="335"/>
        <v>-3.4319124015457003E-2</v>
      </c>
      <c r="Y1539" s="36"/>
      <c r="Z1539" s="36"/>
    </row>
    <row r="1540" spans="1:26" x14ac:dyDescent="0.25">
      <c r="A1540" s="12">
        <v>1998.08</v>
      </c>
      <c r="B1540" s="13">
        <v>1074.6199999999999</v>
      </c>
      <c r="C1540" s="14">
        <v>16.083300000000001</v>
      </c>
      <c r="D1540" s="13">
        <v>38.383299999999998</v>
      </c>
      <c r="E1540" s="13">
        <v>163.4</v>
      </c>
      <c r="F1540" s="14">
        <f t="shared" si="325"/>
        <v>1998.624999999884</v>
      </c>
      <c r="G1540" s="15">
        <v>5.34</v>
      </c>
      <c r="H1540" s="14">
        <f t="shared" si="322"/>
        <v>2003.8966585067321</v>
      </c>
      <c r="I1540" s="14">
        <f t="shared" si="323"/>
        <v>29.991318910648719</v>
      </c>
      <c r="J1540" s="16">
        <f t="shared" si="326"/>
        <v>836759.29888756643</v>
      </c>
      <c r="K1540" s="14">
        <f t="shared" si="327"/>
        <v>71.575223439412497</v>
      </c>
      <c r="L1540" s="16">
        <f t="shared" si="324"/>
        <v>29887.386422168889</v>
      </c>
      <c r="M1540" s="35">
        <f t="shared" si="330"/>
        <v>35.423401024878316</v>
      </c>
      <c r="N1540" s="17"/>
      <c r="O1540" s="18">
        <f t="shared" si="331"/>
        <v>39.357953737660551</v>
      </c>
      <c r="P1540" s="18"/>
      <c r="Q1540" s="37">
        <f t="shared" si="332"/>
        <v>7.0457419884922441E-3</v>
      </c>
      <c r="R1540" s="15">
        <f t="shared" si="328"/>
        <v>1.0461845002815953</v>
      </c>
      <c r="S1540" s="15">
        <f t="shared" si="329"/>
        <v>29.628985748185016</v>
      </c>
      <c r="T1540" s="21">
        <f t="shared" si="333"/>
        <v>4.2377678677378849E-3</v>
      </c>
      <c r="U1540" s="21">
        <f t="shared" si="334"/>
        <v>2.9206508183019952E-2</v>
      </c>
      <c r="V1540" s="21">
        <f t="shared" si="335"/>
        <v>-2.4968740315282067E-2</v>
      </c>
      <c r="Y1540" s="36"/>
      <c r="Z1540" s="36"/>
    </row>
    <row r="1541" spans="1:26" x14ac:dyDescent="0.25">
      <c r="A1541" s="12">
        <v>1998.09</v>
      </c>
      <c r="B1541" s="13">
        <v>1020.64</v>
      </c>
      <c r="C1541" s="14">
        <v>16.14</v>
      </c>
      <c r="D1541" s="13">
        <v>38.090000000000003</v>
      </c>
      <c r="E1541" s="13">
        <v>163.6</v>
      </c>
      <c r="F1541" s="14">
        <f t="shared" si="325"/>
        <v>1998.7083333332173</v>
      </c>
      <c r="G1541" s="15">
        <v>4.8099999999999996</v>
      </c>
      <c r="H1541" s="14">
        <f t="shared" si="322"/>
        <v>1900.9108068459661</v>
      </c>
      <c r="I1541" s="14">
        <f t="shared" si="323"/>
        <v>30.060256723716389</v>
      </c>
      <c r="J1541" s="16">
        <f t="shared" si="326"/>
        <v>794801.91115051019</v>
      </c>
      <c r="K1541" s="14">
        <f t="shared" si="327"/>
        <v>70.941460880195621</v>
      </c>
      <c r="L1541" s="16">
        <f t="shared" si="324"/>
        <v>29661.785542133308</v>
      </c>
      <c r="M1541" s="35">
        <f t="shared" si="330"/>
        <v>33.532356980834898</v>
      </c>
      <c r="N1541" s="17"/>
      <c r="O1541" s="18">
        <f t="shared" si="331"/>
        <v>37.214834941350446</v>
      </c>
      <c r="P1541" s="18"/>
      <c r="Q1541" s="37">
        <f t="shared" si="332"/>
        <v>1.3372572807667803E-2</v>
      </c>
      <c r="R1541" s="15">
        <f t="shared" si="328"/>
        <v>1.0263426633029713</v>
      </c>
      <c r="S1541" s="15">
        <f t="shared" si="329"/>
        <v>30.959491534330347</v>
      </c>
      <c r="T1541" s="21">
        <f t="shared" si="333"/>
        <v>4.5532489155912792E-3</v>
      </c>
      <c r="U1541" s="21">
        <f t="shared" si="334"/>
        <v>2.6851652004713733E-2</v>
      </c>
      <c r="V1541" s="21">
        <f t="shared" si="335"/>
        <v>-2.2298403089122454E-2</v>
      </c>
      <c r="Y1541" s="36"/>
      <c r="Z1541" s="36"/>
    </row>
    <row r="1542" spans="1:26" x14ac:dyDescent="0.25">
      <c r="A1542" s="12">
        <v>1998.1</v>
      </c>
      <c r="B1542" s="13">
        <v>1032.47</v>
      </c>
      <c r="C1542" s="14">
        <v>16.166699999999999</v>
      </c>
      <c r="D1542" s="13">
        <v>37.963299999999997</v>
      </c>
      <c r="E1542" s="13">
        <v>164</v>
      </c>
      <c r="F1542" s="14">
        <f t="shared" si="325"/>
        <v>1998.7916666665506</v>
      </c>
      <c r="G1542" s="15">
        <v>4.53</v>
      </c>
      <c r="H1542" s="14">
        <f t="shared" si="322"/>
        <v>1918.2537134146344</v>
      </c>
      <c r="I1542" s="14">
        <f t="shared" si="323"/>
        <v>30.036545670731712</v>
      </c>
      <c r="J1542" s="16">
        <f t="shared" si="326"/>
        <v>803099.82841951784</v>
      </c>
      <c r="K1542" s="14">
        <f t="shared" si="327"/>
        <v>70.533033597560987</v>
      </c>
      <c r="L1542" s="16">
        <f t="shared" si="324"/>
        <v>29529.496950263623</v>
      </c>
      <c r="M1542" s="35">
        <f t="shared" si="330"/>
        <v>33.773102879048139</v>
      </c>
      <c r="N1542" s="17"/>
      <c r="O1542" s="18">
        <f t="shared" si="331"/>
        <v>37.440000309890834</v>
      </c>
      <c r="P1542" s="18"/>
      <c r="Q1542" s="37">
        <f t="shared" si="332"/>
        <v>1.586804179512976E-2</v>
      </c>
      <c r="R1542" s="15">
        <f t="shared" si="328"/>
        <v>0.9801733688787897</v>
      </c>
      <c r="S1542" s="15">
        <f t="shared" si="329"/>
        <v>31.697546881226376</v>
      </c>
      <c r="T1542" s="21">
        <f t="shared" si="333"/>
        <v>-1.7876654765095146E-2</v>
      </c>
      <c r="U1542" s="21">
        <f t="shared" si="334"/>
        <v>2.4774110136735361E-2</v>
      </c>
      <c r="V1542" s="21">
        <f t="shared" si="335"/>
        <v>-4.2650764901830507E-2</v>
      </c>
      <c r="Y1542" s="36"/>
      <c r="Z1542" s="36"/>
    </row>
    <row r="1543" spans="1:26" x14ac:dyDescent="0.25">
      <c r="A1543" s="12">
        <v>1998.11</v>
      </c>
      <c r="B1543" s="13">
        <v>1144.43</v>
      </c>
      <c r="C1543" s="14">
        <v>16.183299999999999</v>
      </c>
      <c r="D1543" s="13">
        <v>37.8367</v>
      </c>
      <c r="E1543" s="13">
        <v>164</v>
      </c>
      <c r="F1543" s="14">
        <f t="shared" si="325"/>
        <v>1998.8749999998838</v>
      </c>
      <c r="G1543" s="15">
        <v>4.83</v>
      </c>
      <c r="H1543" s="14">
        <f t="shared" si="322"/>
        <v>2126.2672012195126</v>
      </c>
      <c r="I1543" s="14">
        <f t="shared" si="323"/>
        <v>30.067387256097561</v>
      </c>
      <c r="J1543" s="16">
        <f t="shared" si="326"/>
        <v>891236.16546655493</v>
      </c>
      <c r="K1543" s="14">
        <f t="shared" si="327"/>
        <v>70.297820060975624</v>
      </c>
      <c r="L1543" s="16">
        <f t="shared" si="324"/>
        <v>29465.703819288552</v>
      </c>
      <c r="M1543" s="35">
        <f t="shared" si="330"/>
        <v>37.36939188392094</v>
      </c>
      <c r="N1543" s="17"/>
      <c r="O1543" s="18">
        <f t="shared" si="331"/>
        <v>41.375577000544354</v>
      </c>
      <c r="P1543" s="18"/>
      <c r="Q1543" s="37">
        <f t="shared" si="332"/>
        <v>9.9327678693949539E-3</v>
      </c>
      <c r="R1543" s="15">
        <f t="shared" si="328"/>
        <v>1.0183036055450048</v>
      </c>
      <c r="S1543" s="15">
        <f t="shared" si="329"/>
        <v>31.069091311765035</v>
      </c>
      <c r="T1543" s="21">
        <f t="shared" si="333"/>
        <v>-3.4893972974395338E-2</v>
      </c>
      <c r="U1543" s="21">
        <f t="shared" si="334"/>
        <v>3.1517825110099373E-2</v>
      </c>
      <c r="V1543" s="21">
        <f t="shared" si="335"/>
        <v>-6.6411798084494711E-2</v>
      </c>
      <c r="Y1543" s="36"/>
      <c r="Z1543" s="36"/>
    </row>
    <row r="1544" spans="1:26" x14ac:dyDescent="0.25">
      <c r="A1544" s="12">
        <v>1998.12</v>
      </c>
      <c r="B1544" s="13">
        <v>1190.05</v>
      </c>
      <c r="C1544" s="14">
        <v>16.2</v>
      </c>
      <c r="D1544" s="13">
        <v>37.71</v>
      </c>
      <c r="E1544" s="13">
        <v>163.9</v>
      </c>
      <c r="F1544" s="14">
        <f t="shared" si="325"/>
        <v>1998.9583333332171</v>
      </c>
      <c r="G1544" s="15">
        <v>4.6500000000000004</v>
      </c>
      <c r="H1544" s="14">
        <f t="shared" si="322"/>
        <v>2212.3748322147653</v>
      </c>
      <c r="I1544" s="14">
        <f t="shared" si="323"/>
        <v>30.116778523489934</v>
      </c>
      <c r="J1544" s="16">
        <f t="shared" si="326"/>
        <v>928380.60259920242</v>
      </c>
      <c r="K1544" s="14">
        <f t="shared" si="327"/>
        <v>70.105167785234912</v>
      </c>
      <c r="L1544" s="16">
        <f t="shared" si="324"/>
        <v>29418.287066943347</v>
      </c>
      <c r="M1544" s="35">
        <f t="shared" si="330"/>
        <v>38.820274780098146</v>
      </c>
      <c r="N1544" s="17"/>
      <c r="O1544" s="18">
        <f t="shared" si="331"/>
        <v>42.927339874933125</v>
      </c>
      <c r="P1544" s="18"/>
      <c r="Q1544" s="37">
        <f t="shared" si="332"/>
        <v>1.0498406616905272E-2</v>
      </c>
      <c r="R1544" s="15">
        <f t="shared" si="328"/>
        <v>0.99834006113103491</v>
      </c>
      <c r="S1544" s="15">
        <f t="shared" si="329"/>
        <v>31.657070795725929</v>
      </c>
      <c r="T1544" s="21">
        <f t="shared" si="333"/>
        <v>-3.8166768158641728E-2</v>
      </c>
      <c r="U1544" s="21">
        <f t="shared" si="334"/>
        <v>4.0594708274683811E-2</v>
      </c>
      <c r="V1544" s="21">
        <f t="shared" si="335"/>
        <v>-7.8761476433325539E-2</v>
      </c>
      <c r="Y1544" s="36"/>
      <c r="Z1544" s="36"/>
    </row>
    <row r="1545" spans="1:26" x14ac:dyDescent="0.25">
      <c r="A1545" s="12">
        <v>1999.01</v>
      </c>
      <c r="B1545" s="13">
        <v>1248.77</v>
      </c>
      <c r="C1545" s="14">
        <v>16.283333330000001</v>
      </c>
      <c r="D1545" s="13">
        <v>37.933333330000004</v>
      </c>
      <c r="E1545" s="13">
        <v>164.3</v>
      </c>
      <c r="F1545" s="14">
        <f t="shared" si="325"/>
        <v>1999.0416666665503</v>
      </c>
      <c r="G1545" s="15">
        <v>4.72</v>
      </c>
      <c r="H1545" s="14">
        <f t="shared" si="322"/>
        <v>2315.8869080949485</v>
      </c>
      <c r="I1545" s="14">
        <f t="shared" si="323"/>
        <v>30.198001616865497</v>
      </c>
      <c r="J1545" s="16">
        <f t="shared" si="326"/>
        <v>972873.45790569996</v>
      </c>
      <c r="K1545" s="14">
        <f t="shared" si="327"/>
        <v>70.348671123864889</v>
      </c>
      <c r="L1545" s="16">
        <f t="shared" si="324"/>
        <v>29552.546238816311</v>
      </c>
      <c r="M1545" s="35">
        <f t="shared" si="330"/>
        <v>40.576957677208107</v>
      </c>
      <c r="N1545" s="17"/>
      <c r="O1545" s="18">
        <f t="shared" si="331"/>
        <v>44.811053449635239</v>
      </c>
      <c r="P1545" s="18"/>
      <c r="Q1545" s="37">
        <f t="shared" si="332"/>
        <v>8.4223959044217415E-3</v>
      </c>
      <c r="R1545" s="15">
        <f t="shared" si="328"/>
        <v>0.98207602249948156</v>
      </c>
      <c r="S1545" s="15">
        <f t="shared" si="329"/>
        <v>31.527578543663534</v>
      </c>
      <c r="T1545" s="21">
        <f t="shared" si="333"/>
        <v>-4.4131510629577209E-2</v>
      </c>
      <c r="U1545" s="21">
        <f t="shared" si="334"/>
        <v>3.9864790661499283E-2</v>
      </c>
      <c r="V1545" s="21">
        <f t="shared" si="335"/>
        <v>-8.3996301291076492E-2</v>
      </c>
      <c r="Y1545" s="36"/>
      <c r="Z1545" s="36"/>
    </row>
    <row r="1546" spans="1:26" x14ac:dyDescent="0.25">
      <c r="A1546" s="12">
        <v>1999.02</v>
      </c>
      <c r="B1546" s="13">
        <v>1246.58</v>
      </c>
      <c r="C1546" s="14">
        <v>16.366666670000001</v>
      </c>
      <c r="D1546" s="13">
        <v>38.15666667</v>
      </c>
      <c r="E1546" s="13">
        <v>164.5</v>
      </c>
      <c r="F1546" s="14">
        <f t="shared" si="325"/>
        <v>1999.1249999998836</v>
      </c>
      <c r="G1546" s="15">
        <v>5</v>
      </c>
      <c r="H1546" s="14">
        <f t="shared" ref="H1546:H1609" si="336">B1546*$E$1839/E1546</f>
        <v>2309.014747720365</v>
      </c>
      <c r="I1546" s="14">
        <f t="shared" ref="I1546:I1609" si="337">C1546*$E$1839/E1546</f>
        <v>30.315643369902745</v>
      </c>
      <c r="J1546" s="16">
        <f t="shared" si="326"/>
        <v>971047.82096319692</v>
      </c>
      <c r="K1546" s="14">
        <f t="shared" si="327"/>
        <v>70.676816622182386</v>
      </c>
      <c r="L1546" s="16">
        <f t="shared" ref="L1546:L1609" si="338">K1546*(J1546/H1546)</f>
        <v>29722.880220380997</v>
      </c>
      <c r="M1546" s="35">
        <f t="shared" si="330"/>
        <v>40.400159229259948</v>
      </c>
      <c r="N1546" s="17"/>
      <c r="O1546" s="18">
        <f t="shared" si="331"/>
        <v>44.55773453537833</v>
      </c>
      <c r="P1546" s="18"/>
      <c r="Q1546" s="37">
        <f t="shared" si="332"/>
        <v>5.4309156548103081E-3</v>
      </c>
      <c r="R1546" s="15">
        <f t="shared" si="328"/>
        <v>0.98639993308584573</v>
      </c>
      <c r="S1546" s="15">
        <f t="shared" si="329"/>
        <v>30.924834583912087</v>
      </c>
      <c r="T1546" s="21">
        <f t="shared" si="333"/>
        <v>-5.103631771270889E-2</v>
      </c>
      <c r="U1546" s="21">
        <f t="shared" si="334"/>
        <v>3.8396062874973103E-2</v>
      </c>
      <c r="V1546" s="21">
        <f t="shared" si="335"/>
        <v>-8.9432380587681992E-2</v>
      </c>
      <c r="Y1546" s="36"/>
      <c r="Z1546" s="36"/>
    </row>
    <row r="1547" spans="1:26" x14ac:dyDescent="0.25">
      <c r="A1547" s="12">
        <v>1999.03</v>
      </c>
      <c r="B1547" s="13">
        <v>1281.6600000000001</v>
      </c>
      <c r="C1547" s="14">
        <v>16.45</v>
      </c>
      <c r="D1547" s="13">
        <v>38.380000000000003</v>
      </c>
      <c r="E1547" s="13">
        <v>165</v>
      </c>
      <c r="F1547" s="14">
        <f t="shared" ref="F1547:F1610" si="339">F1546+1/12</f>
        <v>1999.2083333332168</v>
      </c>
      <c r="G1547" s="15">
        <v>5.23</v>
      </c>
      <c r="H1547" s="14">
        <f t="shared" si="336"/>
        <v>2366.7988000000005</v>
      </c>
      <c r="I1547" s="14">
        <f t="shared" si="337"/>
        <v>30.37766666666667</v>
      </c>
      <c r="J1547" s="16">
        <f t="shared" ref="J1547:J1610" si="340">J1546*((H1547+(I1547/12))/H1546)</f>
        <v>996413.29716710839</v>
      </c>
      <c r="K1547" s="14">
        <f t="shared" ref="K1547:K1610" si="341">D1547*$E$1839/E1547</f>
        <v>70.875066666666683</v>
      </c>
      <c r="L1547" s="16">
        <f t="shared" si="338"/>
        <v>29838.133627696596</v>
      </c>
      <c r="M1547" s="35">
        <f t="shared" si="330"/>
        <v>41.356103632712994</v>
      </c>
      <c r="N1547" s="17"/>
      <c r="O1547" s="18">
        <f t="shared" si="331"/>
        <v>45.551555032015003</v>
      </c>
      <c r="P1547" s="18"/>
      <c r="Q1547" s="37">
        <f t="shared" si="332"/>
        <v>2.2799872986621512E-3</v>
      </c>
      <c r="R1547" s="15">
        <f t="shared" ref="R1547:R1610" si="342">((G1547/G1548+G1547/1200+((1+G1548/1200)^(-119))*(1-G1547/G1548)))</f>
        <v>1.0082294761276307</v>
      </c>
      <c r="S1547" s="15">
        <f t="shared" ref="S1547:S1610" si="343">S1546*R1546*E1546/E1547</f>
        <v>30.41181762861245</v>
      </c>
      <c r="T1547" s="21">
        <f t="shared" si="333"/>
        <v>-5.9238835834665715E-2</v>
      </c>
      <c r="U1547" s="21">
        <f t="shared" si="334"/>
        <v>4.0577916699655603E-2</v>
      </c>
      <c r="V1547" s="21">
        <f t="shared" si="335"/>
        <v>-9.9816752534321318E-2</v>
      </c>
      <c r="Y1547" s="36"/>
      <c r="Z1547" s="36"/>
    </row>
    <row r="1548" spans="1:26" x14ac:dyDescent="0.25">
      <c r="A1548" s="12">
        <v>1999.04</v>
      </c>
      <c r="B1548" s="13">
        <v>1334.76</v>
      </c>
      <c r="C1548" s="14">
        <f>C1547*2/3+C1550/3</f>
        <v>16.45</v>
      </c>
      <c r="D1548" s="13">
        <v>39.26</v>
      </c>
      <c r="E1548" s="13">
        <v>166.2</v>
      </c>
      <c r="F1548" s="14">
        <f t="shared" si="339"/>
        <v>1999.2916666665501</v>
      </c>
      <c r="G1548" s="15">
        <v>5.18</v>
      </c>
      <c r="H1548" s="14">
        <f t="shared" si="336"/>
        <v>2447.0600000000004</v>
      </c>
      <c r="I1548" s="14">
        <f t="shared" si="337"/>
        <v>30.158333333333339</v>
      </c>
      <c r="J1548" s="16">
        <f t="shared" si="340"/>
        <v>1031261.0025527118</v>
      </c>
      <c r="K1548" s="14">
        <f t="shared" si="341"/>
        <v>71.976666666666674</v>
      </c>
      <c r="L1548" s="16">
        <f t="shared" si="338"/>
        <v>30333.023884608065</v>
      </c>
      <c r="M1548" s="35">
        <f t="shared" si="330"/>
        <v>42.704509516892159</v>
      </c>
      <c r="N1548" s="17"/>
      <c r="O1548" s="18">
        <f t="shared" si="331"/>
        <v>46.972581259880656</v>
      </c>
      <c r="P1548" s="18"/>
      <c r="Q1548" s="37">
        <f t="shared" si="332"/>
        <v>2.0913431991284731E-3</v>
      </c>
      <c r="R1548" s="15">
        <f t="shared" si="342"/>
        <v>0.97689662580156367</v>
      </c>
      <c r="S1548" s="15">
        <f t="shared" si="343"/>
        <v>30.440704017476065</v>
      </c>
      <c r="T1548" s="21">
        <f t="shared" si="333"/>
        <v>-5.1751402296686067E-2</v>
      </c>
      <c r="U1548" s="21">
        <f t="shared" si="334"/>
        <v>3.9478127632609272E-2</v>
      </c>
      <c r="V1548" s="21">
        <f t="shared" si="335"/>
        <v>-9.1229529929295339E-2</v>
      </c>
      <c r="Y1548" s="36"/>
      <c r="Z1548" s="36"/>
    </row>
    <row r="1549" spans="1:26" x14ac:dyDescent="0.25">
      <c r="A1549" s="12">
        <v>1999.05</v>
      </c>
      <c r="B1549" s="13">
        <v>1332.07</v>
      </c>
      <c r="C1549" s="14">
        <f>C1547/3+C1550*2/3</f>
        <v>16.45</v>
      </c>
      <c r="D1549" s="13">
        <v>40.14</v>
      </c>
      <c r="E1549" s="13">
        <v>166.2</v>
      </c>
      <c r="F1549" s="14">
        <f t="shared" si="339"/>
        <v>1999.3749999998834</v>
      </c>
      <c r="G1549" s="15">
        <v>5.54</v>
      </c>
      <c r="H1549" s="14">
        <f t="shared" si="336"/>
        <v>2442.128333333334</v>
      </c>
      <c r="I1549" s="14">
        <f t="shared" si="337"/>
        <v>30.158333333333339</v>
      </c>
      <c r="J1549" s="16">
        <f t="shared" si="340"/>
        <v>1030241.7892565381</v>
      </c>
      <c r="K1549" s="14">
        <f t="shared" si="341"/>
        <v>73.590000000000018</v>
      </c>
      <c r="L1549" s="16">
        <f t="shared" si="338"/>
        <v>31044.844055310485</v>
      </c>
      <c r="M1549" s="35">
        <f t="shared" si="330"/>
        <v>42.556676709518044</v>
      </c>
      <c r="N1549" s="17"/>
      <c r="O1549" s="18">
        <f t="shared" si="331"/>
        <v>46.746674800852098</v>
      </c>
      <c r="P1549" s="18"/>
      <c r="Q1549" s="37">
        <f t="shared" si="332"/>
        <v>-2.0114592557857087E-3</v>
      </c>
      <c r="R1549" s="15">
        <f t="shared" si="342"/>
        <v>0.97763854915039472</v>
      </c>
      <c r="S1549" s="15">
        <f t="shared" si="343"/>
        <v>29.737421041696468</v>
      </c>
      <c r="T1549" s="21">
        <f t="shared" si="333"/>
        <v>-4.580368696818693E-2</v>
      </c>
      <c r="U1549" s="21">
        <f t="shared" si="334"/>
        <v>3.8657947073440502E-2</v>
      </c>
      <c r="V1549" s="21">
        <f t="shared" si="335"/>
        <v>-8.4461634041627431E-2</v>
      </c>
      <c r="Y1549" s="36"/>
      <c r="Z1549" s="36"/>
    </row>
    <row r="1550" spans="1:26" x14ac:dyDescent="0.25">
      <c r="A1550" s="12">
        <v>1999.06</v>
      </c>
      <c r="B1550" s="13">
        <v>1322.55</v>
      </c>
      <c r="C1550" s="14">
        <v>16.45</v>
      </c>
      <c r="D1550" s="13">
        <v>41.02</v>
      </c>
      <c r="E1550" s="13">
        <v>166.2</v>
      </c>
      <c r="F1550" s="14">
        <f t="shared" si="339"/>
        <v>1999.4583333332166</v>
      </c>
      <c r="G1550" s="15">
        <v>5.9</v>
      </c>
      <c r="H1550" s="14">
        <f t="shared" si="336"/>
        <v>2424.6750000000006</v>
      </c>
      <c r="I1550" s="14">
        <f t="shared" si="337"/>
        <v>30.158333333333339</v>
      </c>
      <c r="J1550" s="16">
        <f t="shared" si="340"/>
        <v>1023939.1084307433</v>
      </c>
      <c r="K1550" s="14">
        <f t="shared" si="341"/>
        <v>75.203333333333362</v>
      </c>
      <c r="L1550" s="16">
        <f t="shared" si="338"/>
        <v>31758.33218239696</v>
      </c>
      <c r="M1550" s="35">
        <f t="shared" si="330"/>
        <v>42.180675911746931</v>
      </c>
      <c r="N1550" s="17"/>
      <c r="O1550" s="18">
        <f t="shared" si="331"/>
        <v>46.271432553211696</v>
      </c>
      <c r="P1550" s="18"/>
      <c r="Q1550" s="37">
        <f t="shared" si="332"/>
        <v>-5.651233674096777E-3</v>
      </c>
      <c r="R1550" s="15">
        <f t="shared" si="342"/>
        <v>1.0132009123986316</v>
      </c>
      <c r="S1550" s="15">
        <f t="shared" si="343"/>
        <v>29.072449162678552</v>
      </c>
      <c r="T1550" s="21">
        <f t="shared" si="333"/>
        <v>-4.3336952718496247E-2</v>
      </c>
      <c r="U1550" s="21">
        <f t="shared" si="334"/>
        <v>3.6648666554767173E-2</v>
      </c>
      <c r="V1550" s="21">
        <f t="shared" si="335"/>
        <v>-7.998561927326342E-2</v>
      </c>
      <c r="Y1550" s="36"/>
      <c r="Z1550" s="36"/>
    </row>
    <row r="1551" spans="1:26" x14ac:dyDescent="0.25">
      <c r="A1551" s="12">
        <v>1999.07</v>
      </c>
      <c r="B1551" s="13">
        <v>1380.99</v>
      </c>
      <c r="C1551" s="14">
        <f>C1550*2/3+C1553/3</f>
        <v>16.513333333333335</v>
      </c>
      <c r="D1551" s="13">
        <v>42</v>
      </c>
      <c r="E1551" s="13">
        <v>166.7</v>
      </c>
      <c r="F1551" s="14">
        <f t="shared" si="339"/>
        <v>1999.5416666665499</v>
      </c>
      <c r="G1551" s="15">
        <v>5.79</v>
      </c>
      <c r="H1551" s="14">
        <f t="shared" si="336"/>
        <v>2524.2210737852433</v>
      </c>
      <c r="I1551" s="14">
        <f t="shared" si="337"/>
        <v>30.18363927214558</v>
      </c>
      <c r="J1551" s="16">
        <f t="shared" si="340"/>
        <v>1067039.579805217</v>
      </c>
      <c r="K1551" s="14">
        <f t="shared" si="341"/>
        <v>76.769046190761856</v>
      </c>
      <c r="L1551" s="16">
        <f t="shared" si="338"/>
        <v>32451.836980585747</v>
      </c>
      <c r="M1551" s="35">
        <f t="shared" si="330"/>
        <v>43.828035992805411</v>
      </c>
      <c r="N1551" s="17"/>
      <c r="O1551" s="18">
        <f t="shared" si="331"/>
        <v>48.011997893801663</v>
      </c>
      <c r="P1551" s="18"/>
      <c r="Q1551" s="37">
        <f t="shared" si="332"/>
        <v>-5.3816357714892779E-3</v>
      </c>
      <c r="R1551" s="15">
        <f t="shared" si="342"/>
        <v>0.99360431801886107</v>
      </c>
      <c r="S1551" s="15">
        <f t="shared" si="343"/>
        <v>29.367880991442046</v>
      </c>
      <c r="T1551" s="21">
        <f t="shared" si="333"/>
        <v>-4.5916336862991014E-2</v>
      </c>
      <c r="U1551" s="21">
        <f t="shared" si="334"/>
        <v>3.7456967290067089E-2</v>
      </c>
      <c r="V1551" s="21">
        <f t="shared" si="335"/>
        <v>-8.3373304153058103E-2</v>
      </c>
      <c r="Y1551" s="36"/>
      <c r="Z1551" s="36"/>
    </row>
    <row r="1552" spans="1:26" x14ac:dyDescent="0.25">
      <c r="A1552" s="12">
        <v>1999.08</v>
      </c>
      <c r="B1552" s="13">
        <v>1327.49</v>
      </c>
      <c r="C1552" s="14">
        <f>C1550/3+C1553*2/3</f>
        <v>16.576666666666668</v>
      </c>
      <c r="D1552" s="13">
        <v>42.98</v>
      </c>
      <c r="E1552" s="13">
        <v>167.1</v>
      </c>
      <c r="F1552" s="14">
        <f t="shared" si="339"/>
        <v>1999.6249999998831</v>
      </c>
      <c r="G1552" s="15">
        <v>5.94</v>
      </c>
      <c r="H1552" s="14">
        <f t="shared" si="336"/>
        <v>2420.6235966487138</v>
      </c>
      <c r="I1552" s="14">
        <f t="shared" si="337"/>
        <v>30.226872132455622</v>
      </c>
      <c r="J1552" s="16">
        <f t="shared" si="340"/>
        <v>1024311.6122824197</v>
      </c>
      <c r="K1552" s="14">
        <f t="shared" si="341"/>
        <v>78.372268102932381</v>
      </c>
      <c r="L1552" s="16">
        <f t="shared" si="338"/>
        <v>33164.026166598916</v>
      </c>
      <c r="M1552" s="35">
        <f t="shared" si="330"/>
        <v>41.930712159940448</v>
      </c>
      <c r="N1552" s="17"/>
      <c r="O1552" s="18">
        <f t="shared" si="331"/>
        <v>45.873455189594409</v>
      </c>
      <c r="P1552" s="18"/>
      <c r="Q1552" s="37">
        <f t="shared" si="332"/>
        <v>-5.7678415593804613E-3</v>
      </c>
      <c r="R1552" s="15">
        <f t="shared" si="342"/>
        <v>1.0064474367630161</v>
      </c>
      <c r="S1552" s="15">
        <f t="shared" si="343"/>
        <v>29.110202847430358</v>
      </c>
      <c r="T1552" s="21">
        <f t="shared" si="333"/>
        <v>-3.4720920127680688E-2</v>
      </c>
      <c r="U1552" s="21">
        <f t="shared" si="334"/>
        <v>3.8187504413065954E-2</v>
      </c>
      <c r="V1552" s="21">
        <f t="shared" si="335"/>
        <v>-7.2908424540746641E-2</v>
      </c>
      <c r="Y1552" s="36"/>
      <c r="Z1552" s="36"/>
    </row>
    <row r="1553" spans="1:26" x14ac:dyDescent="0.25">
      <c r="A1553" s="12">
        <v>1999.09</v>
      </c>
      <c r="B1553" s="13">
        <v>1318.17</v>
      </c>
      <c r="C1553" s="14">
        <v>16.64</v>
      </c>
      <c r="D1553" s="13">
        <v>43.96</v>
      </c>
      <c r="E1553" s="13">
        <v>167.9</v>
      </c>
      <c r="F1553" s="14">
        <f t="shared" si="339"/>
        <v>1999.7083333332164</v>
      </c>
      <c r="G1553" s="15">
        <v>5.92</v>
      </c>
      <c r="H1553" s="14">
        <f t="shared" si="336"/>
        <v>2392.1762894580111</v>
      </c>
      <c r="I1553" s="14">
        <f t="shared" si="337"/>
        <v>30.197784395473498</v>
      </c>
      <c r="J1553" s="16">
        <f t="shared" si="340"/>
        <v>1013338.7186190189</v>
      </c>
      <c r="K1553" s="14">
        <f t="shared" si="341"/>
        <v>79.777319833234088</v>
      </c>
      <c r="L1553" s="16">
        <f t="shared" si="338"/>
        <v>33794.100966106096</v>
      </c>
      <c r="M1553" s="35">
        <f t="shared" si="330"/>
        <v>41.32345133471501</v>
      </c>
      <c r="N1553" s="17"/>
      <c r="O1553" s="18">
        <f t="shared" si="331"/>
        <v>45.151839247065297</v>
      </c>
      <c r="P1553" s="18"/>
      <c r="Q1553" s="37">
        <f t="shared" si="332"/>
        <v>-5.0555837075532684E-3</v>
      </c>
      <c r="R1553" s="15">
        <f t="shared" si="342"/>
        <v>0.990828492437972</v>
      </c>
      <c r="S1553" s="15">
        <f t="shared" si="343"/>
        <v>29.158292188753521</v>
      </c>
      <c r="T1553" s="21">
        <f t="shared" si="333"/>
        <v>-3.0274958780496797E-2</v>
      </c>
      <c r="U1553" s="21">
        <f t="shared" si="334"/>
        <v>3.990330227619121E-2</v>
      </c>
      <c r="V1553" s="21">
        <f t="shared" si="335"/>
        <v>-7.0178261056688007E-2</v>
      </c>
      <c r="Y1553" s="36"/>
      <c r="Z1553" s="36"/>
    </row>
    <row r="1554" spans="1:26" x14ac:dyDescent="0.25">
      <c r="A1554" s="12">
        <v>1999.1</v>
      </c>
      <c r="B1554" s="13">
        <v>1300.01</v>
      </c>
      <c r="C1554" s="14">
        <f>C1553*2/3+C1556/3</f>
        <v>16.656666666666666</v>
      </c>
      <c r="D1554" s="13">
        <f>(2*D1553+D1556)/3</f>
        <v>45.363333333333337</v>
      </c>
      <c r="E1554" s="13">
        <v>168.2</v>
      </c>
      <c r="F1554" s="14">
        <f t="shared" si="339"/>
        <v>1999.7916666665496</v>
      </c>
      <c r="G1554" s="15">
        <v>6.11</v>
      </c>
      <c r="H1554" s="14">
        <f t="shared" si="336"/>
        <v>2355.0121700356726</v>
      </c>
      <c r="I1554" s="14">
        <f t="shared" si="337"/>
        <v>30.174116131589386</v>
      </c>
      <c r="J1554" s="16">
        <f t="shared" si="340"/>
        <v>998660.95791464171</v>
      </c>
      <c r="K1554" s="14">
        <f t="shared" si="341"/>
        <v>82.177215616329789</v>
      </c>
      <c r="L1554" s="16">
        <f t="shared" si="338"/>
        <v>34847.878032375025</v>
      </c>
      <c r="M1554" s="35">
        <f t="shared" si="330"/>
        <v>40.552854399539868</v>
      </c>
      <c r="N1554" s="17"/>
      <c r="O1554" s="18">
        <f t="shared" si="331"/>
        <v>44.256041105624888</v>
      </c>
      <c r="P1554" s="18"/>
      <c r="Q1554" s="37">
        <f t="shared" si="332"/>
        <v>-6.8050214315522016E-3</v>
      </c>
      <c r="R1554" s="15">
        <f t="shared" si="342"/>
        <v>1.0110518898476173</v>
      </c>
      <c r="S1554" s="15">
        <f t="shared" si="343"/>
        <v>28.839337202700428</v>
      </c>
      <c r="T1554" s="21">
        <f t="shared" si="333"/>
        <v>-2.6647623354783989E-2</v>
      </c>
      <c r="U1554" s="21">
        <f t="shared" si="334"/>
        <v>4.1329379205632177E-2</v>
      </c>
      <c r="V1554" s="21">
        <f t="shared" si="335"/>
        <v>-6.7977002560416167E-2</v>
      </c>
      <c r="Y1554" s="36"/>
      <c r="Z1554" s="36"/>
    </row>
    <row r="1555" spans="1:26" x14ac:dyDescent="0.25">
      <c r="A1555" s="12">
        <v>1999.11</v>
      </c>
      <c r="B1555" s="13">
        <v>1391</v>
      </c>
      <c r="C1555" s="14">
        <f>C1553/3+C1556*2/3</f>
        <v>16.673333333333332</v>
      </c>
      <c r="D1555" s="13">
        <f>(D1553+2*D1556)/3</f>
        <v>46.766666666666673</v>
      </c>
      <c r="E1555" s="13">
        <v>168.3</v>
      </c>
      <c r="F1555" s="14">
        <f t="shared" si="339"/>
        <v>1999.8749999998829</v>
      </c>
      <c r="G1555" s="15">
        <v>6.03</v>
      </c>
      <c r="H1555" s="14">
        <f t="shared" si="336"/>
        <v>2518.3464052287586</v>
      </c>
      <c r="I1555" s="14">
        <f t="shared" si="337"/>
        <v>30.186361655773421</v>
      </c>
      <c r="J1555" s="16">
        <f t="shared" si="340"/>
        <v>1068990.8218630448</v>
      </c>
      <c r="K1555" s="14">
        <f t="shared" si="341"/>
        <v>84.669063180827905</v>
      </c>
      <c r="L1555" s="16">
        <f t="shared" si="338"/>
        <v>35940.42950093103</v>
      </c>
      <c r="M1555" s="35">
        <f t="shared" si="330"/>
        <v>43.208290714613923</v>
      </c>
      <c r="N1555" s="17"/>
      <c r="O1555" s="18">
        <f t="shared" si="331"/>
        <v>47.094097588396934</v>
      </c>
      <c r="P1555" s="18"/>
      <c r="Q1555" s="37">
        <f t="shared" si="332"/>
        <v>-7.704917120284472E-3</v>
      </c>
      <c r="R1555" s="15">
        <f t="shared" si="342"/>
        <v>0.98660661022704421</v>
      </c>
      <c r="S1555" s="15">
        <f t="shared" si="343"/>
        <v>29.140741326446619</v>
      </c>
      <c r="T1555" s="21">
        <f t="shared" si="333"/>
        <v>-3.131563936853643E-2</v>
      </c>
      <c r="U1555" s="21">
        <f t="shared" si="334"/>
        <v>4.0379893697501723E-2</v>
      </c>
      <c r="V1555" s="21">
        <f t="shared" si="335"/>
        <v>-7.1695533066038153E-2</v>
      </c>
      <c r="Y1555" s="36"/>
      <c r="Z1555" s="36"/>
    </row>
    <row r="1556" spans="1:26" x14ac:dyDescent="0.25">
      <c r="A1556" s="12">
        <v>1999.12</v>
      </c>
      <c r="B1556" s="13">
        <v>1428.68</v>
      </c>
      <c r="C1556" s="14">
        <v>16.690000000000001</v>
      </c>
      <c r="D1556" s="13">
        <v>48.17</v>
      </c>
      <c r="E1556" s="13">
        <v>168.3</v>
      </c>
      <c r="F1556" s="14">
        <f t="shared" si="339"/>
        <v>1999.9583333332162</v>
      </c>
      <c r="G1556" s="15">
        <v>6.28</v>
      </c>
      <c r="H1556" s="14">
        <f t="shared" si="336"/>
        <v>2586.5644444444447</v>
      </c>
      <c r="I1556" s="14">
        <f t="shared" si="337"/>
        <v>30.216535947712423</v>
      </c>
      <c r="J1556" s="16">
        <f t="shared" si="340"/>
        <v>1099016.9629384396</v>
      </c>
      <c r="K1556" s="14">
        <f t="shared" si="341"/>
        <v>87.209738562091516</v>
      </c>
      <c r="L1556" s="16">
        <f t="shared" si="338"/>
        <v>37054.936798124589</v>
      </c>
      <c r="M1556" s="35">
        <f t="shared" si="330"/>
        <v>44.197939761040558</v>
      </c>
      <c r="N1556" s="17"/>
      <c r="O1556" s="18">
        <f t="shared" si="331"/>
        <v>48.1109686829952</v>
      </c>
      <c r="P1556" s="18"/>
      <c r="Q1556" s="37">
        <f t="shared" si="332"/>
        <v>-1.0886526695300772E-2</v>
      </c>
      <c r="R1556" s="15">
        <f t="shared" si="342"/>
        <v>0.97770689842364</v>
      </c>
      <c r="S1556" s="15">
        <f t="shared" si="343"/>
        <v>28.750448019588639</v>
      </c>
      <c r="T1556" s="21">
        <f t="shared" si="333"/>
        <v>-3.1699264549284401E-2</v>
      </c>
      <c r="U1556" s="21">
        <f t="shared" si="334"/>
        <v>4.0604818376882568E-2</v>
      </c>
      <c r="V1556" s="21">
        <f t="shared" si="335"/>
        <v>-7.2304082926166968E-2</v>
      </c>
      <c r="Y1556" s="36"/>
      <c r="Z1556" s="36"/>
    </row>
    <row r="1557" spans="1:26" x14ac:dyDescent="0.25">
      <c r="A1557" s="12">
        <v>2000.01</v>
      </c>
      <c r="B1557" s="13">
        <v>1425.59</v>
      </c>
      <c r="C1557" s="14">
        <f>C1556*2/3+C1559/3</f>
        <v>16.713333333333335</v>
      </c>
      <c r="D1557" s="13">
        <f>(2*D1556+D1559)/3</f>
        <v>49.096666666666671</v>
      </c>
      <c r="E1557" s="13">
        <v>168.8</v>
      </c>
      <c r="F1557" s="14">
        <f t="shared" si="339"/>
        <v>2000.0416666665494</v>
      </c>
      <c r="G1557" s="15">
        <v>6.66</v>
      </c>
      <c r="H1557" s="14">
        <f t="shared" si="336"/>
        <v>2573.3250770142181</v>
      </c>
      <c r="I1557" s="14">
        <f t="shared" si="337"/>
        <v>30.169150868878358</v>
      </c>
      <c r="J1557" s="16">
        <f t="shared" si="340"/>
        <v>1094459.8542366445</v>
      </c>
      <c r="K1557" s="14">
        <f t="shared" si="341"/>
        <v>88.624137045813598</v>
      </c>
      <c r="L1557" s="16">
        <f t="shared" si="338"/>
        <v>37692.696107229378</v>
      </c>
      <c r="M1557" s="35">
        <f t="shared" si="330"/>
        <v>43.772578146937995</v>
      </c>
      <c r="N1557" s="17"/>
      <c r="O1557" s="18">
        <f t="shared" si="331"/>
        <v>47.587687272921549</v>
      </c>
      <c r="P1557" s="18"/>
      <c r="Q1557" s="37">
        <f t="shared" si="332"/>
        <v>-1.5216742165251384E-2</v>
      </c>
      <c r="R1557" s="15">
        <f t="shared" si="342"/>
        <v>1.0157545650431981</v>
      </c>
      <c r="S1557" s="15">
        <f t="shared" si="343"/>
        <v>28.026248590901467</v>
      </c>
      <c r="T1557" s="21">
        <f t="shared" si="333"/>
        <v>-3.0322393887708299E-2</v>
      </c>
      <c r="U1557" s="21">
        <f t="shared" si="334"/>
        <v>4.200688755726012E-2</v>
      </c>
      <c r="V1557" s="21">
        <f t="shared" si="335"/>
        <v>-7.2329281444968418E-2</v>
      </c>
      <c r="Y1557" s="36"/>
      <c r="Z1557" s="36"/>
    </row>
    <row r="1558" spans="1:26" x14ac:dyDescent="0.25">
      <c r="A1558" s="12">
        <v>2000.02</v>
      </c>
      <c r="B1558" s="13">
        <v>1388.87</v>
      </c>
      <c r="C1558" s="14">
        <f>C1556/3+C1559*2/3</f>
        <v>16.736666666666668</v>
      </c>
      <c r="D1558" s="13">
        <f>(D1556+2*D1559)/3</f>
        <v>50.023333333333333</v>
      </c>
      <c r="E1558" s="13">
        <v>169.8</v>
      </c>
      <c r="F1558" s="14">
        <f t="shared" si="339"/>
        <v>2000.1249999998827</v>
      </c>
      <c r="G1558" s="15">
        <v>6.52</v>
      </c>
      <c r="H1558" s="14">
        <f t="shared" si="336"/>
        <v>2492.2773203769138</v>
      </c>
      <c r="I1558" s="14">
        <f t="shared" si="337"/>
        <v>30.033347074990189</v>
      </c>
      <c r="J1558" s="16">
        <f t="shared" si="340"/>
        <v>1061053.9213336578</v>
      </c>
      <c r="K1558" s="14">
        <f t="shared" si="341"/>
        <v>89.765074597565771</v>
      </c>
      <c r="L1558" s="16">
        <f t="shared" si="338"/>
        <v>38216.28661538806</v>
      </c>
      <c r="M1558" s="35">
        <f t="shared" si="330"/>
        <v>42.185635887917307</v>
      </c>
      <c r="N1558" s="17"/>
      <c r="O1558" s="18">
        <f t="shared" si="331"/>
        <v>45.807695321871776</v>
      </c>
      <c r="P1558" s="18"/>
      <c r="Q1558" s="37">
        <f t="shared" si="332"/>
        <v>-1.2833071579527879E-2</v>
      </c>
      <c r="R1558" s="15">
        <f t="shared" si="342"/>
        <v>1.0246055812918504</v>
      </c>
      <c r="S1558" s="15">
        <f t="shared" si="343"/>
        <v>28.300135118343523</v>
      </c>
      <c r="T1558" s="21">
        <f t="shared" si="333"/>
        <v>-3.0194094269185845E-2</v>
      </c>
      <c r="U1558" s="21">
        <f t="shared" si="334"/>
        <v>4.1635084203392791E-2</v>
      </c>
      <c r="V1558" s="21">
        <f t="shared" si="335"/>
        <v>-7.1829178472578636E-2</v>
      </c>
      <c r="Y1558" s="36"/>
      <c r="Z1558" s="36"/>
    </row>
    <row r="1559" spans="1:26" x14ac:dyDescent="0.25">
      <c r="A1559" s="12">
        <v>2000.03</v>
      </c>
      <c r="B1559" s="13">
        <v>1442.21</v>
      </c>
      <c r="C1559" s="38">
        <v>16.760000000000002</v>
      </c>
      <c r="D1559" s="13">
        <v>50.95</v>
      </c>
      <c r="E1559" s="13">
        <v>171.2</v>
      </c>
      <c r="F1559" s="14">
        <f t="shared" si="339"/>
        <v>2000.2083333332159</v>
      </c>
      <c r="G1559" s="15">
        <v>6.26</v>
      </c>
      <c r="H1559" s="14">
        <f t="shared" si="336"/>
        <v>2566.8305315420566</v>
      </c>
      <c r="I1559" s="14">
        <f t="shared" si="337"/>
        <v>29.829275700934588</v>
      </c>
      <c r="J1559" s="16">
        <f t="shared" si="340"/>
        <v>1093852.2441965325</v>
      </c>
      <c r="K1559" s="14">
        <f t="shared" si="341"/>
        <v>90.680286214953298</v>
      </c>
      <c r="L1559" s="16">
        <f t="shared" si="338"/>
        <v>38643.312584029605</v>
      </c>
      <c r="M1559" s="35">
        <f t="shared" si="330"/>
        <v>43.220748439965874</v>
      </c>
      <c r="N1559" s="17"/>
      <c r="O1559" s="18">
        <f t="shared" si="331"/>
        <v>46.876009335888149</v>
      </c>
      <c r="P1559" s="18"/>
      <c r="Q1559" s="37">
        <f t="shared" si="332"/>
        <v>-1.0517110844577907E-2</v>
      </c>
      <c r="R1559" s="15">
        <f t="shared" si="342"/>
        <v>1.025368573243759</v>
      </c>
      <c r="S1559" s="15">
        <f t="shared" si="343"/>
        <v>28.759355675396574</v>
      </c>
      <c r="T1559" s="21">
        <f t="shared" si="333"/>
        <v>-2.7943646299565028E-2</v>
      </c>
      <c r="U1559" s="21">
        <f t="shared" si="334"/>
        <v>3.9509100222647753E-2</v>
      </c>
      <c r="V1559" s="21">
        <f t="shared" si="335"/>
        <v>-6.7452746522212781E-2</v>
      </c>
      <c r="Y1559" s="36"/>
      <c r="Z1559" s="36"/>
    </row>
    <row r="1560" spans="1:26" x14ac:dyDescent="0.25">
      <c r="A1560" s="12">
        <v>2000.04</v>
      </c>
      <c r="B1560" s="13">
        <v>1461.36</v>
      </c>
      <c r="C1560" s="14">
        <f>C1559*2/3+C1562/3</f>
        <v>16.740000000000002</v>
      </c>
      <c r="D1560" s="13">
        <f>(2*D1559+D1562)/3</f>
        <v>51.273333333333333</v>
      </c>
      <c r="E1560" s="13">
        <v>171.3</v>
      </c>
      <c r="F1560" s="14">
        <f t="shared" si="339"/>
        <v>2000.2916666665492</v>
      </c>
      <c r="G1560" s="15">
        <v>5.99</v>
      </c>
      <c r="H1560" s="14">
        <f t="shared" si="336"/>
        <v>2599.3951663747812</v>
      </c>
      <c r="I1560" s="14">
        <f t="shared" si="337"/>
        <v>29.776287215411568</v>
      </c>
      <c r="J1560" s="16">
        <f t="shared" si="340"/>
        <v>1108787.0584113174</v>
      </c>
      <c r="K1560" s="14">
        <f t="shared" si="341"/>
        <v>91.202479081533383</v>
      </c>
      <c r="L1560" s="16">
        <f t="shared" si="338"/>
        <v>38902.945503920746</v>
      </c>
      <c r="M1560" s="35">
        <f t="shared" si="330"/>
        <v>43.528574288507734</v>
      </c>
      <c r="N1560" s="17"/>
      <c r="O1560" s="18">
        <f t="shared" si="331"/>
        <v>47.155406855244706</v>
      </c>
      <c r="P1560" s="18"/>
      <c r="Q1560" s="37">
        <f t="shared" si="332"/>
        <v>-8.0804165599423008E-3</v>
      </c>
      <c r="R1560" s="15">
        <f t="shared" si="342"/>
        <v>0.97207430184040122</v>
      </c>
      <c r="S1560" s="15">
        <f t="shared" si="343"/>
        <v>29.471724703823998</v>
      </c>
      <c r="T1560" s="21">
        <f t="shared" si="333"/>
        <v>-2.5532618944741459E-2</v>
      </c>
      <c r="U1560" s="21">
        <f t="shared" si="334"/>
        <v>3.6084676941174454E-2</v>
      </c>
      <c r="V1560" s="21">
        <f t="shared" si="335"/>
        <v>-6.1617295885915913E-2</v>
      </c>
      <c r="Y1560" s="36"/>
      <c r="Z1560" s="36"/>
    </row>
    <row r="1561" spans="1:26" x14ac:dyDescent="0.25">
      <c r="A1561" s="12">
        <v>2000.05</v>
      </c>
      <c r="B1561" s="13">
        <v>1418.48</v>
      </c>
      <c r="C1561" s="14">
        <f>C1559/3+C1562*2/3</f>
        <v>16.72</v>
      </c>
      <c r="D1561" s="13">
        <f>(D1559+2*D1562)/3</f>
        <v>51.596666666666671</v>
      </c>
      <c r="E1561" s="13">
        <v>171.5</v>
      </c>
      <c r="F1561" s="14">
        <f t="shared" si="339"/>
        <v>2000.3749999998824</v>
      </c>
      <c r="G1561" s="15">
        <v>6.44</v>
      </c>
      <c r="H1561" s="14">
        <f t="shared" si="336"/>
        <v>2520.1799183673475</v>
      </c>
      <c r="I1561" s="14">
        <f t="shared" si="337"/>
        <v>29.706029154518955</v>
      </c>
      <c r="J1561" s="16">
        <f t="shared" si="340"/>
        <v>1076053.275620912</v>
      </c>
      <c r="K1561" s="14">
        <f t="shared" si="341"/>
        <v>91.670579203109838</v>
      </c>
      <c r="L1561" s="16">
        <f t="shared" si="338"/>
        <v>39141.02573020909</v>
      </c>
      <c r="M1561" s="35">
        <f t="shared" si="330"/>
        <v>41.966050503324318</v>
      </c>
      <c r="N1561" s="17"/>
      <c r="O1561" s="18">
        <f t="shared" si="331"/>
        <v>45.413038105009917</v>
      </c>
      <c r="P1561" s="18"/>
      <c r="Q1561" s="37">
        <f t="shared" si="332"/>
        <v>-1.1844161384851969E-2</v>
      </c>
      <c r="R1561" s="15">
        <f t="shared" si="342"/>
        <v>1.0306182214763959</v>
      </c>
      <c r="S1561" s="15">
        <f t="shared" si="343"/>
        <v>28.615296645571608</v>
      </c>
      <c r="T1561" s="21">
        <f t="shared" si="333"/>
        <v>-2.8590545078801766E-2</v>
      </c>
      <c r="U1561" s="21">
        <f t="shared" si="334"/>
        <v>4.3079974604339544E-2</v>
      </c>
      <c r="V1561" s="21">
        <f t="shared" si="335"/>
        <v>-7.1670519683141309E-2</v>
      </c>
      <c r="Y1561" s="36"/>
      <c r="Z1561" s="36"/>
    </row>
    <row r="1562" spans="1:26" x14ac:dyDescent="0.25">
      <c r="A1562" s="12">
        <v>2000.06</v>
      </c>
      <c r="B1562" s="13">
        <v>1461.96</v>
      </c>
      <c r="C1562" s="14">
        <v>16.7</v>
      </c>
      <c r="D1562" s="13">
        <v>51.92</v>
      </c>
      <c r="E1562" s="13">
        <v>172.4</v>
      </c>
      <c r="F1562" s="14">
        <f t="shared" si="339"/>
        <v>2000.4583333332157</v>
      </c>
      <c r="G1562" s="15">
        <v>6.1</v>
      </c>
      <c r="H1562" s="14">
        <f t="shared" si="336"/>
        <v>2583.870139211137</v>
      </c>
      <c r="I1562" s="14">
        <f t="shared" si="337"/>
        <v>29.515603248259865</v>
      </c>
      <c r="J1562" s="16">
        <f t="shared" si="340"/>
        <v>1104297.5954179394</v>
      </c>
      <c r="K1562" s="14">
        <f t="shared" si="341"/>
        <v>91.763480278422293</v>
      </c>
      <c r="L1562" s="16">
        <f t="shared" si="338"/>
        <v>39217.988969670456</v>
      </c>
      <c r="M1562" s="35">
        <f t="shared" si="330"/>
        <v>42.781971567071452</v>
      </c>
      <c r="N1562" s="17"/>
      <c r="O1562" s="18">
        <f t="shared" si="331"/>
        <v>46.24558748583614</v>
      </c>
      <c r="P1562" s="18"/>
      <c r="Q1562" s="37">
        <f t="shared" si="332"/>
        <v>-8.9160247760850971E-3</v>
      </c>
      <c r="R1562" s="15">
        <f t="shared" si="342"/>
        <v>1.008805131658411</v>
      </c>
      <c r="S1562" s="15">
        <f t="shared" si="343"/>
        <v>29.337488470435968</v>
      </c>
      <c r="T1562" s="21">
        <f t="shared" si="333"/>
        <v>-3.4498868432314422E-2</v>
      </c>
      <c r="U1562" s="21">
        <f t="shared" si="334"/>
        <v>4.280322546387505E-2</v>
      </c>
      <c r="V1562" s="21">
        <f t="shared" si="335"/>
        <v>-7.7302093896189472E-2</v>
      </c>
      <c r="Y1562" s="36"/>
      <c r="Z1562" s="36"/>
    </row>
    <row r="1563" spans="1:26" x14ac:dyDescent="0.25">
      <c r="A1563" s="12">
        <v>2000.07</v>
      </c>
      <c r="B1563" s="13">
        <v>1473</v>
      </c>
      <c r="C1563" s="14">
        <f>C1562*2/3+C1565/3</f>
        <v>16.583333333333332</v>
      </c>
      <c r="D1563" s="13">
        <f>(2*D1562+D1565)/3</f>
        <v>52.513333333333343</v>
      </c>
      <c r="E1563" s="13">
        <v>172.8</v>
      </c>
      <c r="F1563" s="14">
        <f t="shared" si="339"/>
        <v>2000.541666666549</v>
      </c>
      <c r="G1563" s="15">
        <v>6.05</v>
      </c>
      <c r="H1563" s="14">
        <f t="shared" si="336"/>
        <v>2597.3559027777783</v>
      </c>
      <c r="I1563" s="14">
        <f t="shared" si="337"/>
        <v>29.241560570987652</v>
      </c>
      <c r="J1563" s="16">
        <f t="shared" si="340"/>
        <v>1111102.5987980443</v>
      </c>
      <c r="K1563" s="14">
        <f t="shared" si="341"/>
        <v>92.59729552469139</v>
      </c>
      <c r="L1563" s="16">
        <f t="shared" si="338"/>
        <v>39611.473956696973</v>
      </c>
      <c r="M1563" s="35">
        <f t="shared" si="330"/>
        <v>42.758093618269591</v>
      </c>
      <c r="N1563" s="17"/>
      <c r="O1563" s="18">
        <f t="shared" si="331"/>
        <v>46.170728131840356</v>
      </c>
      <c r="P1563" s="18"/>
      <c r="Q1563" s="37">
        <f t="shared" si="332"/>
        <v>-8.5597583707810489E-3</v>
      </c>
      <c r="R1563" s="15">
        <f t="shared" si="342"/>
        <v>1.0215803230975278</v>
      </c>
      <c r="S1563" s="15">
        <f t="shared" si="343"/>
        <v>29.52730010200327</v>
      </c>
      <c r="T1563" s="21">
        <f t="shared" si="333"/>
        <v>-3.5265021397115293E-2</v>
      </c>
      <c r="U1563" s="21">
        <f t="shared" si="334"/>
        <v>4.4065954567946708E-2</v>
      </c>
      <c r="V1563" s="21">
        <f t="shared" si="335"/>
        <v>-7.9330975965062001E-2</v>
      </c>
      <c r="Y1563" s="36"/>
      <c r="Z1563" s="36"/>
    </row>
    <row r="1564" spans="1:26" x14ac:dyDescent="0.25">
      <c r="A1564" s="12">
        <v>2000.08</v>
      </c>
      <c r="B1564" s="13">
        <v>1485.46</v>
      </c>
      <c r="C1564" s="14">
        <f>C1562/3+C1565*2/3</f>
        <v>16.466666666666669</v>
      </c>
      <c r="D1564" s="13">
        <f>(D1562+2*D1565)/3</f>
        <v>53.106666666666662</v>
      </c>
      <c r="E1564" s="13">
        <v>172.8</v>
      </c>
      <c r="F1564" s="14">
        <f t="shared" si="339"/>
        <v>2000.6249999998822</v>
      </c>
      <c r="G1564" s="15">
        <v>5.83</v>
      </c>
      <c r="H1564" s="14">
        <f t="shared" si="336"/>
        <v>2619.3267476851856</v>
      </c>
      <c r="I1564" s="14">
        <f t="shared" si="337"/>
        <v>29.035841049382721</v>
      </c>
      <c r="J1564" s="16">
        <f t="shared" si="340"/>
        <v>1121536.419611529</v>
      </c>
      <c r="K1564" s="14">
        <f t="shared" si="341"/>
        <v>93.643526234567901</v>
      </c>
      <c r="L1564" s="16">
        <f t="shared" si="338"/>
        <v>40096.038123433987</v>
      </c>
      <c r="M1564" s="35">
        <f t="shared" si="330"/>
        <v>42.869565494419504</v>
      </c>
      <c r="N1564" s="17"/>
      <c r="O1564" s="18">
        <f t="shared" si="331"/>
        <v>46.242113523646928</v>
      </c>
      <c r="P1564" s="18"/>
      <c r="Q1564" s="37">
        <f t="shared" si="332"/>
        <v>-7.3623325775988638E-3</v>
      </c>
      <c r="R1564" s="15">
        <f t="shared" si="342"/>
        <v>1.0071166550043771</v>
      </c>
      <c r="S1564" s="15">
        <f t="shared" si="343"/>
        <v>30.164508778402165</v>
      </c>
      <c r="T1564" s="21">
        <f t="shared" si="333"/>
        <v>-3.5469471616875969E-2</v>
      </c>
      <c r="U1564" s="21">
        <f t="shared" si="334"/>
        <v>4.472352262242163E-2</v>
      </c>
      <c r="V1564" s="21">
        <f t="shared" si="335"/>
        <v>-8.0192994239297599E-2</v>
      </c>
      <c r="Y1564" s="36"/>
      <c r="Z1564" s="36"/>
    </row>
    <row r="1565" spans="1:26" x14ac:dyDescent="0.25">
      <c r="A1565" s="12">
        <v>2000.09</v>
      </c>
      <c r="B1565" s="13">
        <v>1468.05</v>
      </c>
      <c r="C1565" s="14">
        <v>16.350000000000001</v>
      </c>
      <c r="D1565" s="13">
        <v>53.7</v>
      </c>
      <c r="E1565" s="13">
        <v>173.7</v>
      </c>
      <c r="F1565" s="14">
        <f t="shared" si="339"/>
        <v>2000.7083333332155</v>
      </c>
      <c r="G1565" s="15">
        <v>5.8</v>
      </c>
      <c r="H1565" s="14">
        <f t="shared" si="336"/>
        <v>2575.2149395509505</v>
      </c>
      <c r="I1565" s="14">
        <f t="shared" si="337"/>
        <v>28.680742659758213</v>
      </c>
      <c r="J1565" s="16">
        <f t="shared" si="340"/>
        <v>1103672.1123249545</v>
      </c>
      <c r="K1565" s="14">
        <f t="shared" si="341"/>
        <v>94.199136442141651</v>
      </c>
      <c r="L1565" s="16">
        <f t="shared" si="338"/>
        <v>40371.371841456392</v>
      </c>
      <c r="M1565" s="35">
        <f t="shared" si="330"/>
        <v>41.898007924884752</v>
      </c>
      <c r="N1565" s="17"/>
      <c r="O1565" s="18">
        <f t="shared" si="331"/>
        <v>45.14750150162299</v>
      </c>
      <c r="P1565" s="18"/>
      <c r="Q1565" s="37">
        <f t="shared" si="332"/>
        <v>-6.8429212984665831E-3</v>
      </c>
      <c r="R1565" s="15">
        <f t="shared" si="342"/>
        <v>1.0093622130195519</v>
      </c>
      <c r="S1565" s="15">
        <f t="shared" si="343"/>
        <v>30.221774107279153</v>
      </c>
      <c r="T1565" s="21">
        <f t="shared" si="333"/>
        <v>-3.0766711712898798E-2</v>
      </c>
      <c r="U1565" s="21">
        <f t="shared" si="334"/>
        <v>4.5152595927564709E-2</v>
      </c>
      <c r="V1565" s="21">
        <f t="shared" si="335"/>
        <v>-7.5919307640463507E-2</v>
      </c>
      <c r="Y1565" s="36"/>
      <c r="Z1565" s="36"/>
    </row>
    <row r="1566" spans="1:26" x14ac:dyDescent="0.25">
      <c r="A1566" s="12">
        <v>2000.1</v>
      </c>
      <c r="B1566" s="13">
        <v>1390.14</v>
      </c>
      <c r="C1566" s="14">
        <f>C1565*2/3+C1568/3</f>
        <v>16.323333333333334</v>
      </c>
      <c r="D1566" s="13">
        <f>(2*D1565+D1568)/3</f>
        <v>52.466666666666669</v>
      </c>
      <c r="E1566" s="13">
        <v>174</v>
      </c>
      <c r="F1566" s="14">
        <f t="shared" si="339"/>
        <v>2000.7916666665487</v>
      </c>
      <c r="G1566" s="15">
        <v>5.74</v>
      </c>
      <c r="H1566" s="14">
        <f t="shared" si="336"/>
        <v>2434.342862068966</v>
      </c>
      <c r="I1566" s="14">
        <f t="shared" si="337"/>
        <v>28.584595785440619</v>
      </c>
      <c r="J1566" s="16">
        <f t="shared" si="340"/>
        <v>1044318.7825476506</v>
      </c>
      <c r="K1566" s="14">
        <f t="shared" si="341"/>
        <v>91.876973180076646</v>
      </c>
      <c r="L1566" s="16">
        <f t="shared" si="338"/>
        <v>39414.681584348873</v>
      </c>
      <c r="M1566" s="35">
        <f t="shared" si="330"/>
        <v>39.369699044201376</v>
      </c>
      <c r="N1566" s="17"/>
      <c r="O1566" s="18">
        <f t="shared" si="331"/>
        <v>42.382640229890015</v>
      </c>
      <c r="P1566" s="18"/>
      <c r="Q1566" s="37">
        <f t="shared" si="332"/>
        <v>-5.1502496321646739E-3</v>
      </c>
      <c r="R1566" s="15">
        <f t="shared" si="342"/>
        <v>1.0062943229539354</v>
      </c>
      <c r="S1566" s="15">
        <f t="shared" si="343"/>
        <v>30.452122454999756</v>
      </c>
      <c r="T1566" s="21">
        <f t="shared" si="333"/>
        <v>-2.1143194194269466E-2</v>
      </c>
      <c r="U1566" s="21">
        <f t="shared" si="334"/>
        <v>4.5459424163707851E-2</v>
      </c>
      <c r="V1566" s="21">
        <f t="shared" si="335"/>
        <v>-6.6602618357977317E-2</v>
      </c>
      <c r="Y1566" s="36"/>
      <c r="Z1566" s="36"/>
    </row>
    <row r="1567" spans="1:26" x14ac:dyDescent="0.25">
      <c r="A1567" s="12">
        <v>2000.11</v>
      </c>
      <c r="B1567" s="13">
        <v>1378.04</v>
      </c>
      <c r="C1567" s="14">
        <f>C1565/3+C1568*2/3</f>
        <v>16.296666666666667</v>
      </c>
      <c r="D1567" s="13">
        <f>(D1565+2*D1568)/3</f>
        <v>51.233333333333327</v>
      </c>
      <c r="E1567" s="13">
        <v>174.1</v>
      </c>
      <c r="F1567" s="14">
        <f t="shared" si="339"/>
        <v>2000.874999999882</v>
      </c>
      <c r="G1567" s="15">
        <v>5.72</v>
      </c>
      <c r="H1567" s="14">
        <f t="shared" si="336"/>
        <v>2411.7678805284322</v>
      </c>
      <c r="I1567" s="14">
        <f t="shared" si="337"/>
        <v>28.521506796860049</v>
      </c>
      <c r="J1567" s="16">
        <f t="shared" si="340"/>
        <v>1035653.8780282813</v>
      </c>
      <c r="K1567" s="14">
        <f t="shared" si="341"/>
        <v>89.665690216350768</v>
      </c>
      <c r="L1567" s="16">
        <f t="shared" si="338"/>
        <v>38503.962403836085</v>
      </c>
      <c r="M1567" s="35">
        <f t="shared" si="330"/>
        <v>38.782142456784776</v>
      </c>
      <c r="N1567" s="17"/>
      <c r="O1567" s="18">
        <f t="shared" si="331"/>
        <v>41.713360280388031</v>
      </c>
      <c r="P1567" s="18"/>
      <c r="Q1567" s="37">
        <f t="shared" si="332"/>
        <v>-4.7369133566431999E-3</v>
      </c>
      <c r="R1567" s="15">
        <f t="shared" si="342"/>
        <v>1.0418281855632676</v>
      </c>
      <c r="S1567" s="15">
        <f t="shared" si="343"/>
        <v>30.626196685901153</v>
      </c>
      <c r="T1567" s="21">
        <f t="shared" si="333"/>
        <v>-1.7954377618989881E-2</v>
      </c>
      <c r="U1567" s="21">
        <f t="shared" si="334"/>
        <v>4.3035104829429294E-2</v>
      </c>
      <c r="V1567" s="21">
        <f t="shared" si="335"/>
        <v>-6.0989482448419174E-2</v>
      </c>
      <c r="Y1567" s="36"/>
      <c r="Z1567" s="36"/>
    </row>
    <row r="1568" spans="1:26" x14ac:dyDescent="0.25">
      <c r="A1568" s="12">
        <v>2000.12</v>
      </c>
      <c r="B1568" s="13">
        <v>1330.93</v>
      </c>
      <c r="C1568" s="38">
        <v>16.27</v>
      </c>
      <c r="D1568" s="13">
        <v>50</v>
      </c>
      <c r="E1568" s="13">
        <v>174</v>
      </c>
      <c r="F1568" s="14">
        <f t="shared" si="339"/>
        <v>2000.9583333332153</v>
      </c>
      <c r="G1568" s="15">
        <v>5.24</v>
      </c>
      <c r="H1568" s="14">
        <f t="shared" si="336"/>
        <v>2330.6573045977016</v>
      </c>
      <c r="I1568" s="14">
        <f t="shared" si="337"/>
        <v>28.491201149425294</v>
      </c>
      <c r="J1568" s="16">
        <f t="shared" si="340"/>
        <v>1001843.1765133848</v>
      </c>
      <c r="K1568" s="14">
        <f t="shared" si="341"/>
        <v>87.55747126436782</v>
      </c>
      <c r="L1568" s="16">
        <f t="shared" si="338"/>
        <v>37636.959739181802</v>
      </c>
      <c r="M1568" s="35">
        <f t="shared" si="330"/>
        <v>37.274238004497207</v>
      </c>
      <c r="N1568" s="17"/>
      <c r="O1568" s="18">
        <f t="shared" si="331"/>
        <v>40.059879473596062</v>
      </c>
      <c r="P1568" s="18"/>
      <c r="Q1568" s="37">
        <f t="shared" si="332"/>
        <v>1.0472183525711276E-3</v>
      </c>
      <c r="R1568" s="15">
        <f t="shared" si="342"/>
        <v>1.010566145799292</v>
      </c>
      <c r="S1568" s="15">
        <f t="shared" si="343"/>
        <v>31.925572415311777</v>
      </c>
      <c r="T1568" s="21">
        <f t="shared" si="333"/>
        <v>-1.125891000713608E-2</v>
      </c>
      <c r="U1568" s="21">
        <f t="shared" si="334"/>
        <v>3.4031954457221625E-2</v>
      </c>
      <c r="V1568" s="21">
        <f t="shared" si="335"/>
        <v>-4.5290864464357705E-2</v>
      </c>
      <c r="Y1568" s="36"/>
      <c r="Z1568" s="36"/>
    </row>
    <row r="1569" spans="1:26" x14ac:dyDescent="0.25">
      <c r="A1569" s="12">
        <v>2001.01</v>
      </c>
      <c r="B1569" s="13">
        <v>1335.63</v>
      </c>
      <c r="C1569" s="14">
        <f>C1568*2/3+C1571/3</f>
        <v>16.169999999999998</v>
      </c>
      <c r="D1569" s="13">
        <f>(2*D1568+D1571)/3</f>
        <v>48.48</v>
      </c>
      <c r="E1569" s="13">
        <v>175.1</v>
      </c>
      <c r="F1569" s="14">
        <f t="shared" si="339"/>
        <v>2001.0416666665485</v>
      </c>
      <c r="G1569" s="15">
        <v>5.16</v>
      </c>
      <c r="H1569" s="14">
        <f t="shared" si="336"/>
        <v>2324.1945231296409</v>
      </c>
      <c r="I1569" s="14">
        <f t="shared" si="337"/>
        <v>28.13820102798401</v>
      </c>
      <c r="J1569" s="16">
        <f t="shared" si="340"/>
        <v>1000073.0658031295</v>
      </c>
      <c r="K1569" s="14">
        <f t="shared" si="341"/>
        <v>84.362398629354672</v>
      </c>
      <c r="L1569" s="16">
        <f t="shared" si="338"/>
        <v>36300.12969919492</v>
      </c>
      <c r="M1569" s="35">
        <f t="shared" si="330"/>
        <v>36.97886799702983</v>
      </c>
      <c r="N1569" s="17"/>
      <c r="O1569" s="18">
        <f t="shared" si="331"/>
        <v>39.712809789447149</v>
      </c>
      <c r="P1569" s="18"/>
      <c r="Q1569" s="37">
        <f t="shared" si="332"/>
        <v>2.0964838742171636E-3</v>
      </c>
      <c r="R1569" s="15">
        <f t="shared" si="342"/>
        <v>1.0089623559485503</v>
      </c>
      <c r="S1569" s="15">
        <f t="shared" si="343"/>
        <v>32.060223096875731</v>
      </c>
      <c r="T1569" s="21">
        <f t="shared" si="333"/>
        <v>-8.1823413419264135E-3</v>
      </c>
      <c r="U1569" s="21">
        <f t="shared" si="334"/>
        <v>3.2518510247690147E-2</v>
      </c>
      <c r="V1569" s="21">
        <f t="shared" si="335"/>
        <v>-4.070085158961656E-2</v>
      </c>
      <c r="Y1569" s="36"/>
      <c r="Z1569" s="36"/>
    </row>
    <row r="1570" spans="1:26" x14ac:dyDescent="0.25">
      <c r="A1570" s="12">
        <v>2001.02</v>
      </c>
      <c r="B1570" s="13">
        <v>1305.75</v>
      </c>
      <c r="C1570" s="14">
        <f>C1568/3+C1571*2/3</f>
        <v>16.07</v>
      </c>
      <c r="D1570" s="13">
        <f>(D1568+2*D1571)/3</f>
        <v>46.96</v>
      </c>
      <c r="E1570" s="13">
        <v>175.8</v>
      </c>
      <c r="F1570" s="14">
        <f t="shared" si="339"/>
        <v>2001.1249999998818</v>
      </c>
      <c r="G1570" s="15">
        <v>5.0999999999999996</v>
      </c>
      <c r="H1570" s="14">
        <f t="shared" si="336"/>
        <v>2263.1514505119458</v>
      </c>
      <c r="I1570" s="14">
        <f t="shared" si="337"/>
        <v>27.85283845278726</v>
      </c>
      <c r="J1570" s="16">
        <f t="shared" si="340"/>
        <v>974805.69135039044</v>
      </c>
      <c r="K1570" s="14">
        <f t="shared" si="341"/>
        <v>81.391990898748588</v>
      </c>
      <c r="L1570" s="16">
        <f t="shared" si="338"/>
        <v>35057.917109564871</v>
      </c>
      <c r="M1570" s="35">
        <f t="shared" si="330"/>
        <v>35.834662651431294</v>
      </c>
      <c r="N1570" s="17"/>
      <c r="O1570" s="18">
        <f t="shared" si="331"/>
        <v>38.458570743648067</v>
      </c>
      <c r="P1570" s="18"/>
      <c r="Q1570" s="37">
        <f t="shared" si="332"/>
        <v>3.817158867903292E-3</v>
      </c>
      <c r="R1570" s="15">
        <f t="shared" si="342"/>
        <v>1.0207257495686799</v>
      </c>
      <c r="S1570" s="15">
        <f t="shared" si="343"/>
        <v>32.21875680166827</v>
      </c>
      <c r="T1570" s="21">
        <f t="shared" si="333"/>
        <v>-3.040562320055451E-3</v>
      </c>
      <c r="U1570" s="21">
        <f t="shared" si="334"/>
        <v>3.0151305495649705E-2</v>
      </c>
      <c r="V1570" s="21">
        <f t="shared" si="335"/>
        <v>-3.3191867815705156E-2</v>
      </c>
      <c r="Y1570" s="36"/>
      <c r="Z1570" s="36"/>
    </row>
    <row r="1571" spans="1:26" x14ac:dyDescent="0.25">
      <c r="A1571" s="12">
        <v>2001.03</v>
      </c>
      <c r="B1571" s="13">
        <v>1185.8499999999999</v>
      </c>
      <c r="C1571" s="14">
        <v>15.97</v>
      </c>
      <c r="D1571" s="13">
        <v>45.44</v>
      </c>
      <c r="E1571" s="13">
        <v>176.2</v>
      </c>
      <c r="F1571" s="14">
        <f t="shared" si="339"/>
        <v>2001.208333333215</v>
      </c>
      <c r="G1571" s="15">
        <v>4.8899999999999997</v>
      </c>
      <c r="H1571" s="14">
        <f t="shared" si="336"/>
        <v>2050.672502837685</v>
      </c>
      <c r="I1571" s="14">
        <f t="shared" si="337"/>
        <v>27.616679909194104</v>
      </c>
      <c r="J1571" s="16">
        <f t="shared" si="340"/>
        <v>884276.05429228512</v>
      </c>
      <c r="K1571" s="14">
        <f t="shared" si="341"/>
        <v>78.578706015891044</v>
      </c>
      <c r="L1571" s="16">
        <f t="shared" si="338"/>
        <v>33884.137038446206</v>
      </c>
      <c r="M1571" s="35">
        <f t="shared" si="330"/>
        <v>32.325837236178764</v>
      </c>
      <c r="N1571" s="17"/>
      <c r="O1571" s="18">
        <f t="shared" si="331"/>
        <v>34.675224630315938</v>
      </c>
      <c r="P1571" s="18"/>
      <c r="Q1571" s="37">
        <f t="shared" si="332"/>
        <v>9.0273687409000332E-3</v>
      </c>
      <c r="R1571" s="15">
        <f t="shared" si="342"/>
        <v>0.98468394676896842</v>
      </c>
      <c r="S1571" s="15">
        <f t="shared" si="343"/>
        <v>32.811857445494709</v>
      </c>
      <c r="T1571" s="21">
        <f t="shared" si="333"/>
        <v>4.6247634573561847E-3</v>
      </c>
      <c r="U1571" s="21">
        <f t="shared" si="334"/>
        <v>2.9037043477599056E-2</v>
      </c>
      <c r="V1571" s="21">
        <f t="shared" si="335"/>
        <v>-2.4412280020242871E-2</v>
      </c>
      <c r="Y1571" s="36"/>
      <c r="Z1571" s="36"/>
    </row>
    <row r="1572" spans="1:26" x14ac:dyDescent="0.25">
      <c r="A1572" s="12">
        <v>2001.04</v>
      </c>
      <c r="B1572" s="13">
        <v>1189.8399999999999</v>
      </c>
      <c r="C1572" s="14">
        <f>C1571*2/3+C1574/3</f>
        <v>15.876666666666665</v>
      </c>
      <c r="D1572" s="13">
        <f>(2*D1571+D1574)/3</f>
        <v>42.556666666666665</v>
      </c>
      <c r="E1572" s="13">
        <v>176.9</v>
      </c>
      <c r="F1572" s="14">
        <f t="shared" si="339"/>
        <v>2001.2916666665483</v>
      </c>
      <c r="G1572" s="15">
        <v>5.14</v>
      </c>
      <c r="H1572" s="14">
        <f t="shared" si="336"/>
        <v>2049.4304578858114</v>
      </c>
      <c r="I1572" s="14">
        <f t="shared" si="337"/>
        <v>27.346638402110418</v>
      </c>
      <c r="J1572" s="16">
        <f t="shared" si="340"/>
        <v>884723.15356409282</v>
      </c>
      <c r="K1572" s="14">
        <f t="shared" si="341"/>
        <v>73.301392500471081</v>
      </c>
      <c r="L1572" s="16">
        <f t="shared" si="338"/>
        <v>31643.639765438416</v>
      </c>
      <c r="M1572" s="35">
        <f t="shared" si="330"/>
        <v>32.173901168360693</v>
      </c>
      <c r="N1572" s="17"/>
      <c r="O1572" s="18">
        <f t="shared" si="331"/>
        <v>34.496099624617528</v>
      </c>
      <c r="P1572" s="18"/>
      <c r="Q1572" s="37">
        <f t="shared" si="332"/>
        <v>6.9286425381250294E-3</v>
      </c>
      <c r="R1572" s="15">
        <f t="shared" si="342"/>
        <v>0.98511167417526413</v>
      </c>
      <c r="S1572" s="15">
        <f t="shared" si="343"/>
        <v>32.18146012968986</v>
      </c>
      <c r="T1572" s="21">
        <f t="shared" si="333"/>
        <v>6.1390162450449814E-3</v>
      </c>
      <c r="U1572" s="21">
        <f t="shared" si="334"/>
        <v>3.0234437620741295E-2</v>
      </c>
      <c r="V1572" s="21">
        <f t="shared" si="335"/>
        <v>-2.4095421375696313E-2</v>
      </c>
      <c r="Y1572" s="36"/>
      <c r="Z1572" s="36"/>
    </row>
    <row r="1573" spans="1:26" x14ac:dyDescent="0.25">
      <c r="A1573" s="12">
        <v>2001.05</v>
      </c>
      <c r="B1573" s="13">
        <v>1270.3699999999999</v>
      </c>
      <c r="C1573" s="14">
        <f>C1571/3+C1574*2/3</f>
        <v>15.783333333333331</v>
      </c>
      <c r="D1573" s="13">
        <f>(D1571+2*D1574)/3</f>
        <v>39.673333333333332</v>
      </c>
      <c r="E1573" s="13">
        <v>177.7</v>
      </c>
      <c r="F1573" s="14">
        <f t="shared" si="339"/>
        <v>2001.3749999998815</v>
      </c>
      <c r="G1573" s="15">
        <v>5.39</v>
      </c>
      <c r="H1573" s="14">
        <f t="shared" si="336"/>
        <v>2178.2877827799662</v>
      </c>
      <c r="I1573" s="14">
        <f t="shared" si="337"/>
        <v>27.063487150628401</v>
      </c>
      <c r="J1573" s="16">
        <f t="shared" si="340"/>
        <v>941323.44766143372</v>
      </c>
      <c r="K1573" s="14">
        <f t="shared" si="341"/>
        <v>68.027375726880521</v>
      </c>
      <c r="L1573" s="16">
        <f t="shared" si="338"/>
        <v>29397.292846615255</v>
      </c>
      <c r="M1573" s="35">
        <f t="shared" si="330"/>
        <v>34.074643217140036</v>
      </c>
      <c r="N1573" s="17"/>
      <c r="O1573" s="18">
        <f t="shared" si="331"/>
        <v>36.517428561211958</v>
      </c>
      <c r="P1573" s="18"/>
      <c r="Q1573" s="37">
        <f t="shared" si="332"/>
        <v>2.8549355130883386E-3</v>
      </c>
      <c r="R1573" s="15">
        <f t="shared" si="342"/>
        <v>1.0129694813165779</v>
      </c>
      <c r="S1573" s="15">
        <f t="shared" si="343"/>
        <v>31.559609130183045</v>
      </c>
      <c r="T1573" s="21">
        <f t="shared" si="333"/>
        <v>1.0869349603415124E-4</v>
      </c>
      <c r="U1573" s="21">
        <f t="shared" si="334"/>
        <v>3.456839659122668E-2</v>
      </c>
      <c r="V1573" s="21">
        <f t="shared" si="335"/>
        <v>-3.4459703095192529E-2</v>
      </c>
      <c r="Y1573" s="36"/>
      <c r="Z1573" s="36"/>
    </row>
    <row r="1574" spans="1:26" x14ac:dyDescent="0.25">
      <c r="A1574" s="12">
        <v>2001.06</v>
      </c>
      <c r="B1574" s="13">
        <v>1238.71</v>
      </c>
      <c r="C1574" s="14">
        <v>15.69</v>
      </c>
      <c r="D1574" s="13">
        <v>36.79</v>
      </c>
      <c r="E1574" s="13">
        <v>178</v>
      </c>
      <c r="F1574" s="14">
        <f t="shared" si="339"/>
        <v>2001.4583333332148</v>
      </c>
      <c r="G1574" s="15">
        <v>5.28</v>
      </c>
      <c r="H1574" s="14">
        <f t="shared" si="336"/>
        <v>2120.4209943820229</v>
      </c>
      <c r="I1574" s="14">
        <f t="shared" si="337"/>
        <v>26.858106741573035</v>
      </c>
      <c r="J1574" s="16">
        <f t="shared" si="340"/>
        <v>917284.14576684416</v>
      </c>
      <c r="K1574" s="14">
        <f t="shared" si="341"/>
        <v>62.977039325842711</v>
      </c>
      <c r="L1574" s="16">
        <f t="shared" si="338"/>
        <v>27243.570910674975</v>
      </c>
      <c r="M1574" s="35">
        <f t="shared" si="330"/>
        <v>33.068534411112772</v>
      </c>
      <c r="N1574" s="17"/>
      <c r="O1574" s="18">
        <f t="shared" si="331"/>
        <v>35.426859322674495</v>
      </c>
      <c r="P1574" s="18"/>
      <c r="Q1574" s="37">
        <f t="shared" si="332"/>
        <v>4.7185158539475337E-3</v>
      </c>
      <c r="R1574" s="15">
        <f t="shared" si="342"/>
        <v>1.00748845990805</v>
      </c>
      <c r="S1574" s="15">
        <f t="shared" si="343"/>
        <v>31.915040687406314</v>
      </c>
      <c r="T1574" s="21">
        <f t="shared" si="333"/>
        <v>-9.2617412017781398E-4</v>
      </c>
      <c r="U1574" s="21">
        <f t="shared" si="334"/>
        <v>3.5285994928146991E-2</v>
      </c>
      <c r="V1574" s="21">
        <f t="shared" si="335"/>
        <v>-3.6212169048324805E-2</v>
      </c>
      <c r="Y1574" s="36"/>
      <c r="Z1574" s="36"/>
    </row>
    <row r="1575" spans="1:26" x14ac:dyDescent="0.25">
      <c r="A1575" s="12">
        <v>2001.07</v>
      </c>
      <c r="B1575" s="13">
        <v>1204.45</v>
      </c>
      <c r="C1575" s="14">
        <f>C1574*2/3+C1577/3</f>
        <v>15.706666666666667</v>
      </c>
      <c r="D1575" s="13">
        <f>(2*D1574+D1577)/3</f>
        <v>33.963333333333331</v>
      </c>
      <c r="E1575" s="13">
        <v>177.5</v>
      </c>
      <c r="F1575" s="14">
        <f t="shared" si="339"/>
        <v>2001.5416666665481</v>
      </c>
      <c r="G1575" s="15">
        <v>5.24</v>
      </c>
      <c r="H1575" s="14">
        <f t="shared" si="336"/>
        <v>2067.5826197183105</v>
      </c>
      <c r="I1575" s="14">
        <f t="shared" si="337"/>
        <v>26.962373708920193</v>
      </c>
      <c r="J1575" s="16">
        <f t="shared" si="340"/>
        <v>895398.49648833822</v>
      </c>
      <c r="K1575" s="14">
        <f t="shared" si="341"/>
        <v>58.302127699530523</v>
      </c>
      <c r="L1575" s="16">
        <f t="shared" si="338"/>
        <v>25248.634316409083</v>
      </c>
      <c r="M1575" s="35">
        <f t="shared" si="330"/>
        <v>32.16303868744437</v>
      </c>
      <c r="N1575" s="17"/>
      <c r="O1575" s="18">
        <f t="shared" si="331"/>
        <v>34.448593957650353</v>
      </c>
      <c r="P1575" s="18"/>
      <c r="Q1575" s="37">
        <f t="shared" si="332"/>
        <v>5.5300455517572032E-3</v>
      </c>
      <c r="R1575" s="15">
        <f t="shared" si="342"/>
        <v>1.0254723068263334</v>
      </c>
      <c r="S1575" s="15">
        <f t="shared" si="343"/>
        <v>32.244609937071992</v>
      </c>
      <c r="T1575" s="21">
        <f t="shared" si="333"/>
        <v>4.4659785179836931E-3</v>
      </c>
      <c r="U1575" s="21">
        <f t="shared" si="334"/>
        <v>3.4389590017319671E-2</v>
      </c>
      <c r="V1575" s="21">
        <f t="shared" si="335"/>
        <v>-2.9923611499335978E-2</v>
      </c>
      <c r="Y1575" s="36"/>
      <c r="Z1575" s="36"/>
    </row>
    <row r="1576" spans="1:26" x14ac:dyDescent="0.25">
      <c r="A1576" s="12">
        <v>2001.08</v>
      </c>
      <c r="B1576" s="13">
        <v>1178.5</v>
      </c>
      <c r="C1576" s="14">
        <f>C1574/3+C1577*2/3</f>
        <v>15.723333333333333</v>
      </c>
      <c r="D1576" s="13">
        <f>(D1574+2*D1577)/3</f>
        <v>31.136666666666667</v>
      </c>
      <c r="E1576" s="13">
        <v>177.5</v>
      </c>
      <c r="F1576" s="14">
        <f t="shared" si="339"/>
        <v>2001.6249999998813</v>
      </c>
      <c r="G1576" s="15">
        <v>4.97</v>
      </c>
      <c r="H1576" s="14">
        <f t="shared" si="336"/>
        <v>2023.0363380281694</v>
      </c>
      <c r="I1576" s="14">
        <f t="shared" si="337"/>
        <v>26.99098403755869</v>
      </c>
      <c r="J1576" s="16">
        <f t="shared" si="340"/>
        <v>877081.11491860251</v>
      </c>
      <c r="K1576" s="14">
        <f t="shared" si="341"/>
        <v>53.44981596244132</v>
      </c>
      <c r="L1576" s="16">
        <f t="shared" si="338"/>
        <v>23173.001539965113</v>
      </c>
      <c r="M1576" s="35">
        <f t="shared" si="330"/>
        <v>31.404318760780161</v>
      </c>
      <c r="N1576" s="17"/>
      <c r="O1576" s="18">
        <f t="shared" si="331"/>
        <v>33.63139016318307</v>
      </c>
      <c r="P1576" s="18"/>
      <c r="Q1576" s="37">
        <f t="shared" si="332"/>
        <v>8.6801283126884329E-3</v>
      </c>
      <c r="R1576" s="15">
        <f t="shared" si="342"/>
        <v>1.0231098784795749</v>
      </c>
      <c r="S1576" s="15">
        <f t="shared" si="343"/>
        <v>33.065954534884526</v>
      </c>
      <c r="T1576" s="21">
        <f t="shared" si="333"/>
        <v>-4.721467214606867E-3</v>
      </c>
      <c r="U1576" s="21">
        <f t="shared" si="334"/>
        <v>3.7976183851412326E-2</v>
      </c>
      <c r="V1576" s="21">
        <f t="shared" si="335"/>
        <v>-4.2697651066019193E-2</v>
      </c>
      <c r="Y1576" s="36"/>
      <c r="Z1576" s="36"/>
    </row>
    <row r="1577" spans="1:26" x14ac:dyDescent="0.25">
      <c r="A1577" s="12">
        <v>2001.09</v>
      </c>
      <c r="B1577" s="13">
        <v>1044.6400000000001</v>
      </c>
      <c r="C1577" s="14">
        <v>15.74</v>
      </c>
      <c r="D1577" s="13">
        <v>28.31</v>
      </c>
      <c r="E1577" s="13">
        <v>178.3</v>
      </c>
      <c r="F1577" s="14">
        <f t="shared" si="339"/>
        <v>2001.7083333332146</v>
      </c>
      <c r="G1577" s="15">
        <v>4.7300000000000004</v>
      </c>
      <c r="H1577" s="14">
        <f t="shared" si="336"/>
        <v>1785.203634324173</v>
      </c>
      <c r="I1577" s="14">
        <f t="shared" si="337"/>
        <v>26.898362310712287</v>
      </c>
      <c r="J1577" s="16">
        <f t="shared" si="340"/>
        <v>774941.29407396284</v>
      </c>
      <c r="K1577" s="14">
        <f t="shared" si="341"/>
        <v>48.379455973079082</v>
      </c>
      <c r="L1577" s="16">
        <f t="shared" si="338"/>
        <v>21001.098976904854</v>
      </c>
      <c r="M1577" s="35">
        <f t="shared" si="330"/>
        <v>27.667392586862505</v>
      </c>
      <c r="N1577" s="17"/>
      <c r="O1577" s="18">
        <f t="shared" si="331"/>
        <v>29.631910124299583</v>
      </c>
      <c r="P1577" s="18"/>
      <c r="Q1577" s="37">
        <f t="shared" si="332"/>
        <v>1.5392721950809526E-2</v>
      </c>
      <c r="R1577" s="15">
        <f t="shared" si="342"/>
        <v>1.0166806203414818</v>
      </c>
      <c r="S1577" s="15">
        <f t="shared" si="343"/>
        <v>33.678315136648578</v>
      </c>
      <c r="T1577" s="21">
        <f t="shared" si="333"/>
        <v>6.7289873996549954E-3</v>
      </c>
      <c r="U1577" s="21">
        <f t="shared" si="334"/>
        <v>3.9053959337747912E-2</v>
      </c>
      <c r="V1577" s="21">
        <f t="shared" si="335"/>
        <v>-3.2324971938092917E-2</v>
      </c>
      <c r="Y1577" s="36"/>
      <c r="Z1577" s="36"/>
    </row>
    <row r="1578" spans="1:26" x14ac:dyDescent="0.25">
      <c r="A1578" s="12">
        <v>2001.1</v>
      </c>
      <c r="B1578" s="13">
        <v>1076.5899999999999</v>
      </c>
      <c r="C1578" s="14">
        <f>C1577*2/3+C1580/3</f>
        <v>15.740000000000002</v>
      </c>
      <c r="D1578" s="13">
        <f>(2*D1577+D1580)/3</f>
        <v>27.103333333333335</v>
      </c>
      <c r="E1578" s="13">
        <v>177.7</v>
      </c>
      <c r="F1578" s="14">
        <f t="shared" si="339"/>
        <v>2001.7916666665478</v>
      </c>
      <c r="G1578" s="15">
        <v>4.57</v>
      </c>
      <c r="H1578" s="14">
        <f t="shared" si="336"/>
        <v>1846.0156049521668</v>
      </c>
      <c r="I1578" s="14">
        <f t="shared" si="337"/>
        <v>26.989184018007887</v>
      </c>
      <c r="J1578" s="16">
        <f t="shared" si="340"/>
        <v>802315.55306966277</v>
      </c>
      <c r="K1578" s="14">
        <f t="shared" si="341"/>
        <v>46.4737516413431</v>
      </c>
      <c r="L1578" s="16">
        <f t="shared" si="338"/>
        <v>20198.428253434235</v>
      </c>
      <c r="M1578" s="35">
        <f t="shared" si="330"/>
        <v>28.577373113360114</v>
      </c>
      <c r="N1578" s="17"/>
      <c r="O1578" s="18">
        <f t="shared" si="331"/>
        <v>30.610210495719613</v>
      </c>
      <c r="P1578" s="18"/>
      <c r="Q1578" s="37">
        <f t="shared" si="332"/>
        <v>1.5346369150707008E-2</v>
      </c>
      <c r="R1578" s="15">
        <f t="shared" si="342"/>
        <v>0.99746228642444223</v>
      </c>
      <c r="S1578" s="15">
        <f t="shared" si="343"/>
        <v>34.35570120979331</v>
      </c>
      <c r="T1578" s="21">
        <f t="shared" si="333"/>
        <v>6.4392071284102848E-3</v>
      </c>
      <c r="U1578" s="21">
        <f t="shared" si="334"/>
        <v>3.5790086566631629E-2</v>
      </c>
      <c r="V1578" s="21">
        <f t="shared" si="335"/>
        <v>-2.9350879438221344E-2</v>
      </c>
      <c r="Y1578" s="36"/>
      <c r="Z1578" s="36"/>
    </row>
    <row r="1579" spans="1:26" x14ac:dyDescent="0.25">
      <c r="A1579" s="12">
        <v>2001.11</v>
      </c>
      <c r="B1579" s="13">
        <v>1129.68</v>
      </c>
      <c r="C1579" s="14">
        <f>C1577/3+C1580*2/3</f>
        <v>15.740000000000002</v>
      </c>
      <c r="D1579" s="13">
        <f>(D1577+2*D1580)/3</f>
        <v>25.896666666666665</v>
      </c>
      <c r="E1579" s="13">
        <v>177.4</v>
      </c>
      <c r="F1579" s="14">
        <f t="shared" si="339"/>
        <v>2001.8749999998811</v>
      </c>
      <c r="G1579" s="15">
        <v>4.6500000000000004</v>
      </c>
      <c r="H1579" s="14">
        <f t="shared" si="336"/>
        <v>1940.3241037204061</v>
      </c>
      <c r="I1579" s="14">
        <f t="shared" si="337"/>
        <v>27.034825253664042</v>
      </c>
      <c r="J1579" s="16">
        <f t="shared" si="340"/>
        <v>844283.08223818149</v>
      </c>
      <c r="K1579" s="14">
        <f t="shared" si="341"/>
        <v>44.479787673806847</v>
      </c>
      <c r="L1579" s="16">
        <f t="shared" si="338"/>
        <v>19354.257447266576</v>
      </c>
      <c r="M1579" s="35">
        <f t="shared" si="330"/>
        <v>30.005103811056827</v>
      </c>
      <c r="N1579" s="17"/>
      <c r="O1579" s="18">
        <f t="shared" si="331"/>
        <v>32.14309653485234</v>
      </c>
      <c r="P1579" s="18"/>
      <c r="Q1579" s="37">
        <f t="shared" si="332"/>
        <v>1.2409781134990847E-2</v>
      </c>
      <c r="R1579" s="15">
        <f t="shared" si="342"/>
        <v>0.96966877558180731</v>
      </c>
      <c r="S1579" s="15">
        <f t="shared" si="343"/>
        <v>34.326467548102443</v>
      </c>
      <c r="T1579" s="21">
        <f t="shared" si="333"/>
        <v>3.1638813101839691E-3</v>
      </c>
      <c r="U1579" s="21">
        <f t="shared" si="334"/>
        <v>3.7444765406320579E-2</v>
      </c>
      <c r="V1579" s="21">
        <f t="shared" si="335"/>
        <v>-3.428088409613661E-2</v>
      </c>
      <c r="Y1579" s="36"/>
      <c r="Z1579" s="36"/>
    </row>
    <row r="1580" spans="1:26" x14ac:dyDescent="0.25">
      <c r="A1580" s="12">
        <v>2001.12</v>
      </c>
      <c r="B1580" s="13">
        <v>1144.93</v>
      </c>
      <c r="C1580" s="14">
        <v>15.74</v>
      </c>
      <c r="D1580" s="13">
        <v>24.69</v>
      </c>
      <c r="E1580" s="13">
        <v>176.7</v>
      </c>
      <c r="F1580" s="14">
        <f t="shared" si="339"/>
        <v>2001.9583333332143</v>
      </c>
      <c r="G1580" s="15">
        <v>5.09</v>
      </c>
      <c r="H1580" s="14">
        <f t="shared" si="336"/>
        <v>1974.3077023203175</v>
      </c>
      <c r="I1580" s="14">
        <f t="shared" si="337"/>
        <v>27.141924165251847</v>
      </c>
      <c r="J1580" s="16">
        <f t="shared" si="340"/>
        <v>860054.36477571167</v>
      </c>
      <c r="K1580" s="14">
        <f t="shared" si="341"/>
        <v>42.575229202037363</v>
      </c>
      <c r="L1580" s="16">
        <f t="shared" si="338"/>
        <v>18546.760296535438</v>
      </c>
      <c r="M1580" s="35">
        <f t="shared" si="330"/>
        <v>30.499953255020465</v>
      </c>
      <c r="N1580" s="17"/>
      <c r="O1580" s="18">
        <f t="shared" si="331"/>
        <v>32.677962674930079</v>
      </c>
      <c r="P1580" s="18"/>
      <c r="Q1580" s="37">
        <f t="shared" si="332"/>
        <v>6.9892836391996088E-3</v>
      </c>
      <c r="R1580" s="15">
        <f t="shared" si="342"/>
        <v>1.008137626359966</v>
      </c>
      <c r="S1580" s="15">
        <f t="shared" si="343"/>
        <v>33.417164043949072</v>
      </c>
      <c r="T1580" s="21">
        <f t="shared" si="333"/>
        <v>3.1054556620515594E-3</v>
      </c>
      <c r="U1580" s="21">
        <f t="shared" si="334"/>
        <v>4.0944894595170922E-2</v>
      </c>
      <c r="V1580" s="21">
        <f t="shared" si="335"/>
        <v>-3.7839438933119363E-2</v>
      </c>
      <c r="Y1580" s="36"/>
      <c r="Z1580" s="36"/>
    </row>
    <row r="1581" spans="1:26" x14ac:dyDescent="0.25">
      <c r="A1581" s="12">
        <v>2002.01</v>
      </c>
      <c r="B1581" s="13">
        <v>1140.21</v>
      </c>
      <c r="C1581" s="14">
        <f>C1580*2/3+C1583/3</f>
        <v>15.736666666666668</v>
      </c>
      <c r="D1581" s="13">
        <f>(2*D1580+D1583)/3</f>
        <v>24.693333333333332</v>
      </c>
      <c r="E1581" s="13">
        <v>177.1</v>
      </c>
      <c r="F1581" s="14">
        <f t="shared" si="339"/>
        <v>2002.0416666665476</v>
      </c>
      <c r="G1581" s="15">
        <v>5.04</v>
      </c>
      <c r="H1581" s="14">
        <f t="shared" si="336"/>
        <v>1961.7277639751558</v>
      </c>
      <c r="I1581" s="14">
        <f t="shared" si="337"/>
        <v>27.074886128364398</v>
      </c>
      <c r="J1581" s="16">
        <f t="shared" si="340"/>
        <v>855557.12183190824</v>
      </c>
      <c r="K1581" s="14">
        <f t="shared" si="341"/>
        <v>42.48480331262941</v>
      </c>
      <c r="L1581" s="16">
        <f t="shared" si="338"/>
        <v>18528.654541797201</v>
      </c>
      <c r="M1581" s="35">
        <f t="shared" si="330"/>
        <v>30.277204433096003</v>
      </c>
      <c r="N1581" s="17"/>
      <c r="O1581" s="18">
        <f t="shared" si="331"/>
        <v>32.445677897691262</v>
      </c>
      <c r="P1581" s="18"/>
      <c r="Q1581" s="37">
        <f t="shared" si="332"/>
        <v>7.813726902738842E-3</v>
      </c>
      <c r="R1581" s="15">
        <f t="shared" si="342"/>
        <v>1.0143899309217241</v>
      </c>
      <c r="S1581" s="15">
        <f t="shared" si="343"/>
        <v>33.61300986765773</v>
      </c>
      <c r="T1581" s="21">
        <f t="shared" si="333"/>
        <v>7.8905068108026111E-3</v>
      </c>
      <c r="U1581" s="21">
        <f t="shared" si="334"/>
        <v>4.0145010048437957E-2</v>
      </c>
      <c r="V1581" s="21">
        <f t="shared" si="335"/>
        <v>-3.2254503237635346E-2</v>
      </c>
      <c r="Y1581" s="36"/>
      <c r="Z1581" s="36"/>
    </row>
    <row r="1582" spans="1:26" x14ac:dyDescent="0.25">
      <c r="A1582" s="12">
        <v>2002.02</v>
      </c>
      <c r="B1582" s="13">
        <v>1100.67</v>
      </c>
      <c r="C1582" s="14">
        <f>C1580/3+C1583*2/3</f>
        <v>15.733333333333334</v>
      </c>
      <c r="D1582" s="13">
        <f>(D1580+2*D1583)/3</f>
        <v>24.696666666666669</v>
      </c>
      <c r="E1582" s="13">
        <v>177.8</v>
      </c>
      <c r="F1582" s="14">
        <f t="shared" si="339"/>
        <v>2002.1249999998809</v>
      </c>
      <c r="G1582" s="15">
        <v>4.91</v>
      </c>
      <c r="H1582" s="14">
        <f t="shared" si="336"/>
        <v>1886.2438076490444</v>
      </c>
      <c r="I1582" s="14">
        <f t="shared" si="337"/>
        <v>26.962579677540312</v>
      </c>
      <c r="J1582" s="16">
        <f t="shared" si="340"/>
        <v>823616.65487178077</v>
      </c>
      <c r="K1582" s="14">
        <f t="shared" si="341"/>
        <v>42.323252718410203</v>
      </c>
      <c r="L1582" s="16">
        <f t="shared" si="338"/>
        <v>18480.185692790215</v>
      </c>
      <c r="M1582" s="35">
        <f t="shared" si="330"/>
        <v>29.085704152008436</v>
      </c>
      <c r="N1582" s="17"/>
      <c r="O1582" s="18">
        <f t="shared" si="331"/>
        <v>31.176385637974683</v>
      </c>
      <c r="P1582" s="18"/>
      <c r="Q1582" s="37">
        <f t="shared" si="332"/>
        <v>1.0500638782444588E-2</v>
      </c>
      <c r="R1582" s="15">
        <f t="shared" si="342"/>
        <v>0.97557538102605568</v>
      </c>
      <c r="S1582" s="15">
        <f t="shared" si="343"/>
        <v>33.962459786237453</v>
      </c>
      <c r="T1582" s="21">
        <f t="shared" si="333"/>
        <v>1.5422889034006459E-2</v>
      </c>
      <c r="U1582" s="21">
        <f t="shared" si="334"/>
        <v>3.8783770458147959E-2</v>
      </c>
      <c r="V1582" s="21">
        <f t="shared" si="335"/>
        <v>-2.33608814241415E-2</v>
      </c>
      <c r="Y1582" s="36"/>
      <c r="Z1582" s="36"/>
    </row>
    <row r="1583" spans="1:26" x14ac:dyDescent="0.25">
      <c r="A1583" s="12">
        <v>2002.03</v>
      </c>
      <c r="B1583" s="13">
        <v>1153.79</v>
      </c>
      <c r="C1583" s="14">
        <v>15.73</v>
      </c>
      <c r="D1583" s="13">
        <v>24.7</v>
      </c>
      <c r="E1583" s="13">
        <v>178.8</v>
      </c>
      <c r="F1583" s="14">
        <f t="shared" si="339"/>
        <v>2002.2083333332141</v>
      </c>
      <c r="G1583" s="15">
        <v>5.28</v>
      </c>
      <c r="H1583" s="14">
        <f t="shared" si="336"/>
        <v>1966.2181935123042</v>
      </c>
      <c r="I1583" s="14">
        <f t="shared" si="337"/>
        <v>26.806101789709174</v>
      </c>
      <c r="J1583" s="16">
        <f t="shared" si="340"/>
        <v>859512.36740342935</v>
      </c>
      <c r="K1583" s="14">
        <f t="shared" si="341"/>
        <v>42.092225950783003</v>
      </c>
      <c r="L1583" s="16">
        <f t="shared" si="338"/>
        <v>18400.190220806828</v>
      </c>
      <c r="M1583" s="35">
        <f t="shared" si="330"/>
        <v>30.292130640918689</v>
      </c>
      <c r="N1583" s="17"/>
      <c r="O1583" s="18">
        <f t="shared" si="331"/>
        <v>32.475809252847981</v>
      </c>
      <c r="P1583" s="18"/>
      <c r="Q1583" s="37">
        <f t="shared" si="332"/>
        <v>5.4898769415986232E-3</v>
      </c>
      <c r="R1583" s="15">
        <f t="shared" si="342"/>
        <v>1.0098121952753996</v>
      </c>
      <c r="S1583" s="15">
        <f t="shared" si="343"/>
        <v>32.947632377824029</v>
      </c>
      <c r="T1583" s="21">
        <f t="shared" si="333"/>
        <v>1.3213994035881971E-2</v>
      </c>
      <c r="U1583" s="21">
        <f t="shared" si="334"/>
        <v>3.9453964822458554E-2</v>
      </c>
      <c r="V1583" s="21">
        <f t="shared" si="335"/>
        <v>-2.6239970786576583E-2</v>
      </c>
      <c r="Y1583" s="36"/>
      <c r="Z1583" s="36"/>
    </row>
    <row r="1584" spans="1:26" x14ac:dyDescent="0.25">
      <c r="A1584" s="12">
        <v>2002.04</v>
      </c>
      <c r="B1584" s="13">
        <v>1111.93</v>
      </c>
      <c r="C1584" s="14">
        <f>C1583*2/3+C1586/3</f>
        <v>15.833333333333332</v>
      </c>
      <c r="D1584" s="13">
        <f>(2*D1583+D1586)/3</f>
        <v>25.38</v>
      </c>
      <c r="E1584" s="13">
        <v>179.8</v>
      </c>
      <c r="F1584" s="14">
        <f t="shared" si="339"/>
        <v>2002.2916666665474</v>
      </c>
      <c r="G1584" s="15">
        <v>5.21</v>
      </c>
      <c r="H1584" s="14">
        <f t="shared" si="336"/>
        <v>1884.3441101223584</v>
      </c>
      <c r="I1584" s="14">
        <f t="shared" si="337"/>
        <v>26.832128290693362</v>
      </c>
      <c r="J1584" s="16">
        <f t="shared" si="340"/>
        <v>824699.39057976508</v>
      </c>
      <c r="K1584" s="14">
        <f t="shared" si="341"/>
        <v>43.010489432703004</v>
      </c>
      <c r="L1584" s="16">
        <f t="shared" si="338"/>
        <v>18823.910257763022</v>
      </c>
      <c r="M1584" s="35">
        <f t="shared" si="330"/>
        <v>29.005883253118689</v>
      </c>
      <c r="N1584" s="17"/>
      <c r="O1584" s="18">
        <f t="shared" si="331"/>
        <v>31.104690399704136</v>
      </c>
      <c r="P1584" s="18"/>
      <c r="Q1584" s="37">
        <f t="shared" si="332"/>
        <v>8.0785808107927126E-3</v>
      </c>
      <c r="R1584" s="15">
        <f t="shared" si="342"/>
        <v>1.0082163411245575</v>
      </c>
      <c r="S1584" s="15">
        <f t="shared" si="343"/>
        <v>33.085876926180333</v>
      </c>
      <c r="T1584" s="21">
        <f t="shared" si="333"/>
        <v>1.7068177540057627E-2</v>
      </c>
      <c r="U1584" s="21">
        <f t="shared" si="334"/>
        <v>4.000361897021687E-2</v>
      </c>
      <c r="V1584" s="21">
        <f t="shared" si="335"/>
        <v>-2.2935441430159242E-2</v>
      </c>
      <c r="Y1584" s="36"/>
      <c r="Z1584" s="36"/>
    </row>
    <row r="1585" spans="1:26" x14ac:dyDescent="0.25">
      <c r="A1585" s="12">
        <v>2002.05</v>
      </c>
      <c r="B1585" s="13">
        <v>1079.25</v>
      </c>
      <c r="C1585" s="14">
        <f>C1583/3+C1586*2/3</f>
        <v>15.936666666666667</v>
      </c>
      <c r="D1585" s="13">
        <f>(D1583+2*D1586)/3</f>
        <v>26.06</v>
      </c>
      <c r="E1585" s="13">
        <v>179.8</v>
      </c>
      <c r="F1585" s="14">
        <f t="shared" si="339"/>
        <v>2002.3749999998806</v>
      </c>
      <c r="G1585" s="15">
        <v>5.16</v>
      </c>
      <c r="H1585" s="14">
        <f t="shared" si="336"/>
        <v>1828.9625973303671</v>
      </c>
      <c r="I1585" s="14">
        <f t="shared" si="337"/>
        <v>27.007243233222102</v>
      </c>
      <c r="J1585" s="16">
        <f t="shared" si="340"/>
        <v>801446.19165822864</v>
      </c>
      <c r="K1585" s="14">
        <f t="shared" si="341"/>
        <v>44.162858731924359</v>
      </c>
      <c r="L1585" s="16">
        <f t="shared" si="338"/>
        <v>19352.038688546156</v>
      </c>
      <c r="M1585" s="35">
        <f t="shared" si="330"/>
        <v>28.128107508688348</v>
      </c>
      <c r="N1585" s="17"/>
      <c r="O1585" s="18">
        <f t="shared" si="331"/>
        <v>30.171984137541507</v>
      </c>
      <c r="P1585" s="18"/>
      <c r="Q1585" s="37">
        <f t="shared" si="332"/>
        <v>9.5075054739182513E-3</v>
      </c>
      <c r="R1585" s="15">
        <f t="shared" si="342"/>
        <v>1.0223118312731163</v>
      </c>
      <c r="S1585" s="15">
        <f t="shared" si="343"/>
        <v>33.357721777410958</v>
      </c>
      <c r="T1585" s="21">
        <f t="shared" si="333"/>
        <v>1.6905259625435543E-2</v>
      </c>
      <c r="U1585" s="21">
        <f t="shared" si="334"/>
        <v>4.1783162308777655E-2</v>
      </c>
      <c r="V1585" s="21">
        <f t="shared" si="335"/>
        <v>-2.4877902683342112E-2</v>
      </c>
      <c r="Y1585" s="36"/>
      <c r="Z1585" s="36"/>
    </row>
    <row r="1586" spans="1:26" x14ac:dyDescent="0.25">
      <c r="A1586" s="12">
        <v>2002.06</v>
      </c>
      <c r="B1586" s="13">
        <v>1014.02</v>
      </c>
      <c r="C1586" s="14">
        <v>16.04</v>
      </c>
      <c r="D1586" s="13">
        <v>26.74</v>
      </c>
      <c r="E1586" s="13">
        <v>179.9</v>
      </c>
      <c r="F1586" s="14">
        <f t="shared" si="339"/>
        <v>2002.4583333332139</v>
      </c>
      <c r="G1586" s="15">
        <v>4.93</v>
      </c>
      <c r="H1586" s="14">
        <f t="shared" si="336"/>
        <v>1717.4646692607005</v>
      </c>
      <c r="I1586" s="14">
        <f t="shared" si="337"/>
        <v>27.167248471372989</v>
      </c>
      <c r="J1586" s="16">
        <f t="shared" si="340"/>
        <v>753580.16860692762</v>
      </c>
      <c r="K1586" s="14">
        <f t="shared" si="341"/>
        <v>45.290038910505842</v>
      </c>
      <c r="L1586" s="16">
        <f t="shared" si="338"/>
        <v>19872.126495088109</v>
      </c>
      <c r="M1586" s="35">
        <f t="shared" si="330"/>
        <v>26.387672541183356</v>
      </c>
      <c r="N1586" s="17"/>
      <c r="O1586" s="18">
        <f t="shared" si="331"/>
        <v>28.315227417431338</v>
      </c>
      <c r="P1586" s="18"/>
      <c r="Q1586" s="37">
        <f t="shared" si="332"/>
        <v>1.3843029904263143E-2</v>
      </c>
      <c r="R1586" s="15">
        <f t="shared" si="342"/>
        <v>1.0263194975144518</v>
      </c>
      <c r="S1586" s="15">
        <f t="shared" si="343"/>
        <v>34.083037554186035</v>
      </c>
      <c r="T1586" s="21">
        <f t="shared" si="333"/>
        <v>2.2153703784095979E-2</v>
      </c>
      <c r="U1586" s="21">
        <f t="shared" si="334"/>
        <v>4.1551593814674881E-2</v>
      </c>
      <c r="V1586" s="21">
        <f t="shared" si="335"/>
        <v>-1.9397890030578901E-2</v>
      </c>
      <c r="Y1586" s="36"/>
      <c r="Z1586" s="36"/>
    </row>
    <row r="1587" spans="1:26" x14ac:dyDescent="0.25">
      <c r="A1587" s="12">
        <v>2002.07</v>
      </c>
      <c r="B1587" s="13">
        <v>903.59</v>
      </c>
      <c r="C1587" s="14">
        <f>C1586*2/3+C1589/3</f>
        <v>15.96</v>
      </c>
      <c r="D1587" s="13">
        <f>(2*D1586+D1589)/3</f>
        <v>27.84</v>
      </c>
      <c r="E1587" s="13">
        <v>180.1</v>
      </c>
      <c r="F1587" s="14">
        <f t="shared" si="339"/>
        <v>2002.5416666665471</v>
      </c>
      <c r="G1587" s="15">
        <v>4.6500000000000004</v>
      </c>
      <c r="H1587" s="14">
        <f t="shared" si="336"/>
        <v>1528.7277790116607</v>
      </c>
      <c r="I1587" s="14">
        <f t="shared" si="337"/>
        <v>27.001732370905057</v>
      </c>
      <c r="J1587" s="16">
        <f t="shared" si="340"/>
        <v>671754.48920746904</v>
      </c>
      <c r="K1587" s="14">
        <f t="shared" si="341"/>
        <v>47.100766240977244</v>
      </c>
      <c r="L1587" s="16">
        <f t="shared" si="338"/>
        <v>20697.047310766982</v>
      </c>
      <c r="M1587" s="35">
        <f t="shared" si="330"/>
        <v>23.463120467431448</v>
      </c>
      <c r="N1587" s="17"/>
      <c r="O1587" s="18">
        <f t="shared" si="331"/>
        <v>25.189619576345265</v>
      </c>
      <c r="P1587" s="18"/>
      <c r="Q1587" s="37">
        <f t="shared" si="332"/>
        <v>2.1261397043573493E-2</v>
      </c>
      <c r="R1587" s="15">
        <f t="shared" si="342"/>
        <v>1.0353744093209243</v>
      </c>
      <c r="S1587" s="15">
        <f t="shared" si="343"/>
        <v>34.941240794838841</v>
      </c>
      <c r="T1587" s="21">
        <f t="shared" si="333"/>
        <v>3.7123546768372595E-2</v>
      </c>
      <c r="U1587" s="21">
        <f t="shared" si="334"/>
        <v>4.0130129867655073E-2</v>
      </c>
      <c r="V1587" s="21">
        <f t="shared" si="335"/>
        <v>-3.0065830992824782E-3</v>
      </c>
      <c r="Y1587" s="36"/>
      <c r="Z1587" s="36"/>
    </row>
    <row r="1588" spans="1:26" x14ac:dyDescent="0.25">
      <c r="A1588" s="12">
        <v>2002.08</v>
      </c>
      <c r="B1588" s="13">
        <v>912.55</v>
      </c>
      <c r="C1588" s="14">
        <f>C1586/3+C1589*2/3</f>
        <v>15.879999999999999</v>
      </c>
      <c r="D1588" s="13">
        <f>(D1586+2*D1589)/3</f>
        <v>28.939999999999998</v>
      </c>
      <c r="E1588" s="13">
        <v>180.7</v>
      </c>
      <c r="F1588" s="14">
        <f t="shared" si="339"/>
        <v>2002.6249999998804</v>
      </c>
      <c r="G1588" s="15">
        <v>4.26</v>
      </c>
      <c r="H1588" s="14">
        <f t="shared" si="336"/>
        <v>1538.7602933038188</v>
      </c>
      <c r="I1588" s="14">
        <f t="shared" si="337"/>
        <v>26.777177642501389</v>
      </c>
      <c r="J1588" s="16">
        <f t="shared" si="340"/>
        <v>677143.51970352826</v>
      </c>
      <c r="K1588" s="14">
        <f t="shared" si="341"/>
        <v>48.799214167127836</v>
      </c>
      <c r="L1588" s="16">
        <f t="shared" si="338"/>
        <v>21474.476423450884</v>
      </c>
      <c r="M1588" s="35">
        <f t="shared" si="330"/>
        <v>23.58871352884238</v>
      </c>
      <c r="N1588" s="17"/>
      <c r="O1588" s="18">
        <f t="shared" si="331"/>
        <v>25.335997073986562</v>
      </c>
      <c r="P1588" s="18"/>
      <c r="Q1588" s="37">
        <f t="shared" si="332"/>
        <v>2.498399264549684E-2</v>
      </c>
      <c r="R1588" s="15">
        <f t="shared" si="342"/>
        <v>1.0356261870042687</v>
      </c>
      <c r="S1588" s="15">
        <f t="shared" si="343"/>
        <v>36.057142808280304</v>
      </c>
      <c r="T1588" s="21">
        <f t="shared" si="333"/>
        <v>3.9179176192103871E-2</v>
      </c>
      <c r="U1588" s="21">
        <f t="shared" si="334"/>
        <v>3.4995989194479771E-2</v>
      </c>
      <c r="V1588" s="21">
        <f t="shared" si="335"/>
        <v>4.1831869976240998E-3</v>
      </c>
      <c r="Y1588" s="36"/>
      <c r="Z1588" s="36"/>
    </row>
    <row r="1589" spans="1:26" x14ac:dyDescent="0.25">
      <c r="A1589" s="12">
        <v>2002.09</v>
      </c>
      <c r="B1589" s="13">
        <v>867.81</v>
      </c>
      <c r="C1589" s="14">
        <v>15.8</v>
      </c>
      <c r="D1589" s="13">
        <v>30.04</v>
      </c>
      <c r="E1589" s="13">
        <v>181</v>
      </c>
      <c r="F1589" s="14">
        <f t="shared" si="339"/>
        <v>2002.7083333332137</v>
      </c>
      <c r="G1589" s="15">
        <v>3.87</v>
      </c>
      <c r="H1589" s="14">
        <f t="shared" si="336"/>
        <v>1460.8934088397789</v>
      </c>
      <c r="I1589" s="14">
        <f t="shared" si="337"/>
        <v>26.598121546961334</v>
      </c>
      <c r="J1589" s="16">
        <f t="shared" si="340"/>
        <v>643852.97993128654</v>
      </c>
      <c r="K1589" s="14">
        <f t="shared" si="341"/>
        <v>50.570099447513826</v>
      </c>
      <c r="L1589" s="16">
        <f t="shared" si="338"/>
        <v>22287.532428913997</v>
      </c>
      <c r="M1589" s="35">
        <f t="shared" si="330"/>
        <v>22.365036801224331</v>
      </c>
      <c r="N1589" s="17"/>
      <c r="O1589" s="18">
        <f t="shared" si="331"/>
        <v>24.033754017347924</v>
      </c>
      <c r="P1589" s="18"/>
      <c r="Q1589" s="37">
        <f t="shared" si="332"/>
        <v>3.1082925210663762E-2</v>
      </c>
      <c r="R1589" s="15">
        <f t="shared" si="342"/>
        <v>0.99748650991017018</v>
      </c>
      <c r="S1589" s="15">
        <f t="shared" si="343"/>
        <v>37.279828965027377</v>
      </c>
      <c r="T1589" s="21">
        <f t="shared" si="333"/>
        <v>4.7080767227533959E-2</v>
      </c>
      <c r="U1589" s="21">
        <f t="shared" si="334"/>
        <v>3.0859464967863071E-2</v>
      </c>
      <c r="V1589" s="21">
        <f t="shared" si="335"/>
        <v>1.6221302259670889E-2</v>
      </c>
      <c r="Y1589" s="36"/>
      <c r="Z1589" s="36"/>
    </row>
    <row r="1590" spans="1:26" x14ac:dyDescent="0.25">
      <c r="A1590" s="12">
        <v>2002.1</v>
      </c>
      <c r="B1590" s="13">
        <v>854.63</v>
      </c>
      <c r="C1590" s="14">
        <f>C1589*2/3+C1592/3</f>
        <v>15.89</v>
      </c>
      <c r="D1590" s="13">
        <f>(2*D1589+D1592)/3</f>
        <v>29.223333333333333</v>
      </c>
      <c r="E1590" s="13">
        <v>181.3</v>
      </c>
      <c r="F1590" s="14">
        <f t="shared" si="339"/>
        <v>2002.7916666665469</v>
      </c>
      <c r="G1590" s="15">
        <v>3.94</v>
      </c>
      <c r="H1590" s="14">
        <f t="shared" si="336"/>
        <v>1436.3252123552124</v>
      </c>
      <c r="I1590" s="14">
        <f t="shared" si="337"/>
        <v>26.7053667953668</v>
      </c>
      <c r="J1590" s="16">
        <f t="shared" si="340"/>
        <v>634005.96056733641</v>
      </c>
      <c r="K1590" s="14">
        <f t="shared" si="341"/>
        <v>49.113897775326343</v>
      </c>
      <c r="L1590" s="16">
        <f t="shared" si="338"/>
        <v>21679.285212290066</v>
      </c>
      <c r="M1590" s="35">
        <f t="shared" si="330"/>
        <v>21.956233863659079</v>
      </c>
      <c r="N1590" s="17"/>
      <c r="O1590" s="18">
        <f t="shared" si="331"/>
        <v>23.606572751994396</v>
      </c>
      <c r="P1590" s="18"/>
      <c r="Q1590" s="37">
        <f t="shared" si="332"/>
        <v>3.1023120090339099E-2</v>
      </c>
      <c r="R1590" s="15">
        <f t="shared" si="342"/>
        <v>0.99431179749023912</v>
      </c>
      <c r="S1590" s="15">
        <f t="shared" si="343"/>
        <v>37.124594008116681</v>
      </c>
      <c r="T1590" s="21">
        <f t="shared" si="333"/>
        <v>4.8511989709715708E-2</v>
      </c>
      <c r="U1590" s="21">
        <f t="shared" si="334"/>
        <v>3.1196084467564056E-2</v>
      </c>
      <c r="V1590" s="21">
        <f t="shared" si="335"/>
        <v>1.7315905242151652E-2</v>
      </c>
      <c r="Y1590" s="36"/>
      <c r="Z1590" s="36"/>
    </row>
    <row r="1591" spans="1:26" x14ac:dyDescent="0.25">
      <c r="A1591" s="12">
        <v>2002.11</v>
      </c>
      <c r="B1591" s="13">
        <v>909.93</v>
      </c>
      <c r="C1591" s="14">
        <f>C1589/3+C1592*2/3</f>
        <v>15.98</v>
      </c>
      <c r="D1591" s="13">
        <f>(D1589+2*D1592)/3</f>
        <v>28.406666666666666</v>
      </c>
      <c r="E1591" s="13">
        <v>181.3</v>
      </c>
      <c r="F1591" s="14">
        <f t="shared" si="339"/>
        <v>2002.8749999998802</v>
      </c>
      <c r="G1591" s="15">
        <v>4.05</v>
      </c>
      <c r="H1591" s="14">
        <f t="shared" si="336"/>
        <v>1529.2645945945947</v>
      </c>
      <c r="I1591" s="14">
        <f t="shared" si="337"/>
        <v>26.856624379481524</v>
      </c>
      <c r="J1591" s="16">
        <f t="shared" si="340"/>
        <v>676018.07601323607</v>
      </c>
      <c r="K1591" s="14">
        <f t="shared" si="341"/>
        <v>47.741375252803827</v>
      </c>
      <c r="L1591" s="16">
        <f t="shared" si="338"/>
        <v>21104.282907420711</v>
      </c>
      <c r="M1591" s="35">
        <f t="shared" si="330"/>
        <v>23.348396502725127</v>
      </c>
      <c r="N1591" s="17"/>
      <c r="O1591" s="18">
        <f t="shared" si="331"/>
        <v>25.114358041300338</v>
      </c>
      <c r="P1591" s="18"/>
      <c r="Q1591" s="37">
        <f t="shared" si="332"/>
        <v>2.7063021565630278E-2</v>
      </c>
      <c r="R1591" s="15">
        <f t="shared" si="342"/>
        <v>1.0050077075830828</v>
      </c>
      <c r="S1591" s="15">
        <f t="shared" si="343"/>
        <v>36.913421799305858</v>
      </c>
      <c r="T1591" s="21">
        <f t="shared" si="333"/>
        <v>3.9308477859257396E-2</v>
      </c>
      <c r="U1591" s="21">
        <f t="shared" si="334"/>
        <v>3.3363706824877992E-2</v>
      </c>
      <c r="V1591" s="21">
        <f t="shared" si="335"/>
        <v>5.9447710343794036E-3</v>
      </c>
      <c r="Y1591" s="36"/>
      <c r="Z1591" s="36"/>
    </row>
    <row r="1592" spans="1:26" x14ac:dyDescent="0.25">
      <c r="A1592" s="12">
        <v>2002.12</v>
      </c>
      <c r="B1592" s="13">
        <v>899.18</v>
      </c>
      <c r="C1592" s="14">
        <v>16.07</v>
      </c>
      <c r="D1592" s="13">
        <v>27.59</v>
      </c>
      <c r="E1592" s="13">
        <v>180.9</v>
      </c>
      <c r="F1592" s="14">
        <f t="shared" si="339"/>
        <v>2002.9583333332134</v>
      </c>
      <c r="G1592" s="15">
        <v>4.03</v>
      </c>
      <c r="H1592" s="14">
        <f t="shared" si="336"/>
        <v>1514.5392260917633</v>
      </c>
      <c r="I1592" s="14">
        <f t="shared" si="337"/>
        <v>27.067600884466557</v>
      </c>
      <c r="J1592" s="16">
        <f t="shared" si="340"/>
        <v>670505.77529192949</v>
      </c>
      <c r="K1592" s="14">
        <f t="shared" si="341"/>
        <v>46.471381978993925</v>
      </c>
      <c r="L1592" s="16">
        <f t="shared" si="338"/>
        <v>20573.471763500453</v>
      </c>
      <c r="M1592" s="35">
        <f t="shared" si="330"/>
        <v>23.101442537685635</v>
      </c>
      <c r="N1592" s="17"/>
      <c r="O1592" s="18">
        <f t="shared" si="331"/>
        <v>24.860432504266154</v>
      </c>
      <c r="P1592" s="18"/>
      <c r="Q1592" s="37">
        <f t="shared" si="332"/>
        <v>2.7566733863023954E-2</v>
      </c>
      <c r="R1592" s="15">
        <f t="shared" si="342"/>
        <v>1.0017271449982252</v>
      </c>
      <c r="S1592" s="15">
        <f t="shared" si="343"/>
        <v>37.180303876894627</v>
      </c>
      <c r="T1592" s="21">
        <f t="shared" si="333"/>
        <v>4.2685327215542301E-2</v>
      </c>
      <c r="U1592" s="21">
        <f t="shared" si="334"/>
        <v>3.2380151210893438E-2</v>
      </c>
      <c r="V1592" s="21">
        <f t="shared" si="335"/>
        <v>1.0305176004648864E-2</v>
      </c>
      <c r="Y1592" s="36"/>
      <c r="Z1592" s="36"/>
    </row>
    <row r="1593" spans="1:26" x14ac:dyDescent="0.25">
      <c r="A1593" s="12">
        <v>2003.01</v>
      </c>
      <c r="B1593" s="13">
        <v>895.84</v>
      </c>
      <c r="C1593" s="14">
        <f>C1592*2/3+C1595/3</f>
        <v>16.119999999999997</v>
      </c>
      <c r="D1593" s="13">
        <f>(2*D1592+D1595)/3</f>
        <v>28.5</v>
      </c>
      <c r="E1593" s="13">
        <v>181.7</v>
      </c>
      <c r="F1593" s="14">
        <f t="shared" si="339"/>
        <v>2003.0416666665467</v>
      </c>
      <c r="G1593" s="15">
        <v>4.05</v>
      </c>
      <c r="H1593" s="14">
        <f t="shared" si="336"/>
        <v>1502.2699394606498</v>
      </c>
      <c r="I1593" s="14">
        <f t="shared" si="337"/>
        <v>27.032272977435337</v>
      </c>
      <c r="J1593" s="16">
        <f t="shared" si="340"/>
        <v>666071.3003264633</v>
      </c>
      <c r="K1593" s="14">
        <f t="shared" si="341"/>
        <v>47.792790313703918</v>
      </c>
      <c r="L1593" s="16">
        <f t="shared" si="338"/>
        <v>21190.203673986653</v>
      </c>
      <c r="M1593" s="35">
        <f t="shared" si="330"/>
        <v>22.89834857661322</v>
      </c>
      <c r="N1593" s="17"/>
      <c r="O1593" s="18">
        <f t="shared" si="331"/>
        <v>24.653867027835656</v>
      </c>
      <c r="P1593" s="18"/>
      <c r="Q1593" s="37">
        <f t="shared" si="332"/>
        <v>2.7698583136729481E-2</v>
      </c>
      <c r="R1593" s="15">
        <f t="shared" si="342"/>
        <v>1.0156947309972999</v>
      </c>
      <c r="S1593" s="15">
        <f t="shared" si="343"/>
        <v>37.08053717768712</v>
      </c>
      <c r="T1593" s="21">
        <f t="shared" si="333"/>
        <v>4.7440395385840217E-2</v>
      </c>
      <c r="U1593" s="21">
        <f t="shared" si="334"/>
        <v>3.0718331825776879E-2</v>
      </c>
      <c r="V1593" s="21">
        <f t="shared" si="335"/>
        <v>1.6722063560063338E-2</v>
      </c>
      <c r="Y1593" s="36"/>
      <c r="Z1593" s="36"/>
    </row>
    <row r="1594" spans="1:26" x14ac:dyDescent="0.25">
      <c r="A1594" s="12">
        <v>2003.02</v>
      </c>
      <c r="B1594" s="13">
        <v>837.03</v>
      </c>
      <c r="C1594" s="14">
        <f>C1592/3+C1595*2/3</f>
        <v>16.169999999999998</v>
      </c>
      <c r="D1594" s="13">
        <f>(D1592+2*D1595)/3</f>
        <v>29.41</v>
      </c>
      <c r="E1594" s="13">
        <v>183.1</v>
      </c>
      <c r="F1594" s="14">
        <f t="shared" si="339"/>
        <v>2003.1249999998799</v>
      </c>
      <c r="G1594" s="15">
        <v>3.9</v>
      </c>
      <c r="H1594" s="14">
        <f t="shared" si="336"/>
        <v>1392.9166630256693</v>
      </c>
      <c r="I1594" s="14">
        <f t="shared" si="337"/>
        <v>26.908787547788094</v>
      </c>
      <c r="J1594" s="16">
        <f t="shared" si="340"/>
        <v>618580.84633858665</v>
      </c>
      <c r="K1594" s="14">
        <f t="shared" si="341"/>
        <v>48.941709448388863</v>
      </c>
      <c r="L1594" s="16">
        <f t="shared" si="338"/>
        <v>21734.540805966131</v>
      </c>
      <c r="M1594" s="35">
        <f t="shared" si="330"/>
        <v>21.214102123415284</v>
      </c>
      <c r="N1594" s="17"/>
      <c r="O1594" s="18">
        <f t="shared" si="331"/>
        <v>22.853826114365582</v>
      </c>
      <c r="P1594" s="18"/>
      <c r="Q1594" s="37">
        <f t="shared" si="332"/>
        <v>3.3093626579452119E-2</v>
      </c>
      <c r="R1594" s="15">
        <f t="shared" si="342"/>
        <v>1.0106729743502778</v>
      </c>
      <c r="S1594" s="15">
        <f t="shared" si="343"/>
        <v>37.374535132192285</v>
      </c>
      <c r="T1594" s="21">
        <f t="shared" si="333"/>
        <v>5.6792613215519205E-2</v>
      </c>
      <c r="U1594" s="21">
        <f t="shared" si="334"/>
        <v>2.8579602659118741E-2</v>
      </c>
      <c r="V1594" s="21">
        <f t="shared" si="335"/>
        <v>2.8213010556400464E-2</v>
      </c>
      <c r="Y1594" s="36"/>
      <c r="Z1594" s="36"/>
    </row>
    <row r="1595" spans="1:26" x14ac:dyDescent="0.25">
      <c r="A1595" s="12">
        <v>2003.03</v>
      </c>
      <c r="B1595" s="13">
        <v>846.63</v>
      </c>
      <c r="C1595" s="14">
        <v>16.22</v>
      </c>
      <c r="D1595" s="13">
        <v>30.32</v>
      </c>
      <c r="E1595" s="13">
        <v>184.2</v>
      </c>
      <c r="F1595" s="14">
        <f t="shared" si="339"/>
        <v>2003.2083333332132</v>
      </c>
      <c r="G1595" s="15">
        <v>3.81</v>
      </c>
      <c r="H1595" s="14">
        <f t="shared" si="336"/>
        <v>1400.4786156351795</v>
      </c>
      <c r="I1595" s="14">
        <f t="shared" si="337"/>
        <v>26.830803474484259</v>
      </c>
      <c r="J1595" s="16">
        <f t="shared" si="340"/>
        <v>622931.97824724694</v>
      </c>
      <c r="K1595" s="14">
        <f t="shared" si="341"/>
        <v>50.154744842562437</v>
      </c>
      <c r="L1595" s="16">
        <f t="shared" si="338"/>
        <v>22308.797916984426</v>
      </c>
      <c r="M1595" s="35">
        <f t="shared" si="330"/>
        <v>21.30971902699099</v>
      </c>
      <c r="N1595" s="17"/>
      <c r="O1595" s="18">
        <f t="shared" si="331"/>
        <v>22.969623651201289</v>
      </c>
      <c r="P1595" s="18"/>
      <c r="Q1595" s="37">
        <f t="shared" si="332"/>
        <v>3.4038561227224658E-2</v>
      </c>
      <c r="R1595" s="15">
        <f t="shared" si="342"/>
        <v>0.99088969647979586</v>
      </c>
      <c r="S1595" s="15">
        <f t="shared" si="343"/>
        <v>37.54785834246389</v>
      </c>
      <c r="T1595" s="21">
        <f t="shared" si="333"/>
        <v>5.8617724612823441E-2</v>
      </c>
      <c r="U1595" s="21">
        <f t="shared" si="334"/>
        <v>2.8189574612293988E-2</v>
      </c>
      <c r="V1595" s="21">
        <f t="shared" si="335"/>
        <v>3.0428150000529453E-2</v>
      </c>
      <c r="Y1595" s="36"/>
      <c r="Z1595" s="36"/>
    </row>
    <row r="1596" spans="1:26" x14ac:dyDescent="0.25">
      <c r="A1596" s="12">
        <v>2003.04</v>
      </c>
      <c r="B1596" s="13">
        <v>890.03</v>
      </c>
      <c r="C1596" s="14">
        <f>C1595*2/3+C1598/3</f>
        <v>16.203333333333333</v>
      </c>
      <c r="D1596" s="13">
        <f>(2*D1595+D1598)/3</f>
        <v>31.73</v>
      </c>
      <c r="E1596" s="13">
        <v>183.8</v>
      </c>
      <c r="F1596" s="14">
        <f t="shared" si="339"/>
        <v>2003.2916666665465</v>
      </c>
      <c r="G1596" s="15">
        <v>3.96</v>
      </c>
      <c r="H1596" s="14">
        <f t="shared" si="336"/>
        <v>1475.4741077257888</v>
      </c>
      <c r="I1596" s="14">
        <f t="shared" si="337"/>
        <v>26.861565107000366</v>
      </c>
      <c r="J1596" s="16">
        <f t="shared" si="340"/>
        <v>657285.59162490279</v>
      </c>
      <c r="K1596" s="14">
        <f t="shared" si="341"/>
        <v>52.601365614798695</v>
      </c>
      <c r="L1596" s="16">
        <f t="shared" si="338"/>
        <v>23432.549264921592</v>
      </c>
      <c r="M1596" s="35">
        <f t="shared" si="330"/>
        <v>22.427939577730893</v>
      </c>
      <c r="N1596" s="17"/>
      <c r="O1596" s="18">
        <f t="shared" si="331"/>
        <v>24.186166302446409</v>
      </c>
      <c r="P1596" s="18"/>
      <c r="Q1596" s="37">
        <f t="shared" si="332"/>
        <v>2.9690936600992937E-2</v>
      </c>
      <c r="R1596" s="15">
        <f t="shared" si="342"/>
        <v>1.0358298898509803</v>
      </c>
      <c r="S1596" s="15">
        <f t="shared" si="343"/>
        <v>37.286756110851371</v>
      </c>
      <c r="T1596" s="21">
        <f t="shared" si="333"/>
        <v>5.4582850447928655E-2</v>
      </c>
      <c r="U1596" s="21">
        <f t="shared" si="334"/>
        <v>3.1035894362941185E-2</v>
      </c>
      <c r="V1596" s="21">
        <f t="shared" si="335"/>
        <v>2.3546956084987469E-2</v>
      </c>
      <c r="Y1596" s="36"/>
      <c r="Z1596" s="36"/>
    </row>
    <row r="1597" spans="1:26" x14ac:dyDescent="0.25">
      <c r="A1597" s="12">
        <v>2003.05</v>
      </c>
      <c r="B1597" s="13">
        <v>935.96</v>
      </c>
      <c r="C1597" s="14">
        <f>C1595/3+C1598*2/3</f>
        <v>16.186666666666667</v>
      </c>
      <c r="D1597" s="13">
        <f>(D1595+2*D1598)/3</f>
        <v>33.139999999999993</v>
      </c>
      <c r="E1597" s="13">
        <v>183.5</v>
      </c>
      <c r="F1597" s="14">
        <f t="shared" si="339"/>
        <v>2003.3749999998797</v>
      </c>
      <c r="G1597" s="15">
        <v>3.57</v>
      </c>
      <c r="H1597" s="14">
        <f t="shared" si="336"/>
        <v>1554.1526539509539</v>
      </c>
      <c r="I1597" s="14">
        <f t="shared" si="337"/>
        <v>26.877805631244328</v>
      </c>
      <c r="J1597" s="16">
        <f t="shared" si="340"/>
        <v>693332.63172993006</v>
      </c>
      <c r="K1597" s="14">
        <f t="shared" si="341"/>
        <v>55.028653950953675</v>
      </c>
      <c r="L1597" s="16">
        <f t="shared" si="338"/>
        <v>24549.172417122398</v>
      </c>
      <c r="M1597" s="35">
        <f t="shared" si="330"/>
        <v>23.591080453481485</v>
      </c>
      <c r="N1597" s="17"/>
      <c r="O1597" s="18">
        <f t="shared" si="331"/>
        <v>25.450023010176366</v>
      </c>
      <c r="P1597" s="18"/>
      <c r="Q1597" s="37">
        <f t="shared" si="332"/>
        <v>3.1083031209145136E-2</v>
      </c>
      <c r="R1597" s="15">
        <f t="shared" si="342"/>
        <v>1.0232207089359318</v>
      </c>
      <c r="S1597" s="15">
        <f t="shared" si="343"/>
        <v>38.685879913582632</v>
      </c>
      <c r="T1597" s="21">
        <f t="shared" si="333"/>
        <v>5.3484219096966212E-2</v>
      </c>
      <c r="U1597" s="21">
        <f t="shared" si="334"/>
        <v>2.5629169711678612E-2</v>
      </c>
      <c r="V1597" s="21">
        <f t="shared" si="335"/>
        <v>2.78550493852876E-2</v>
      </c>
      <c r="Y1597" s="36"/>
      <c r="Z1597" s="36"/>
    </row>
    <row r="1598" spans="1:26" x14ac:dyDescent="0.25">
      <c r="A1598" s="12">
        <v>2003.06</v>
      </c>
      <c r="B1598" s="13">
        <v>988</v>
      </c>
      <c r="C1598" s="14">
        <v>16.170000000000002</v>
      </c>
      <c r="D1598" s="13">
        <v>34.549999999999997</v>
      </c>
      <c r="E1598" s="13">
        <v>183.7</v>
      </c>
      <c r="F1598" s="14">
        <f t="shared" si="339"/>
        <v>2003.458333333213</v>
      </c>
      <c r="G1598" s="15">
        <v>3.33</v>
      </c>
      <c r="H1598" s="14">
        <f t="shared" si="336"/>
        <v>1638.7784431137727</v>
      </c>
      <c r="I1598" s="14">
        <f t="shared" si="337"/>
        <v>26.820898203592826</v>
      </c>
      <c r="J1598" s="16">
        <f t="shared" si="340"/>
        <v>732082.66782673902</v>
      </c>
      <c r="K1598" s="14">
        <f t="shared" si="341"/>
        <v>57.307485029940125</v>
      </c>
      <c r="L1598" s="16">
        <f t="shared" si="338"/>
        <v>25600.664143131409</v>
      </c>
      <c r="M1598" s="35">
        <f t="shared" si="330"/>
        <v>24.832223259531055</v>
      </c>
      <c r="N1598" s="17"/>
      <c r="O1598" s="18">
        <f t="shared" si="331"/>
        <v>26.796570516909881</v>
      </c>
      <c r="P1598" s="18"/>
      <c r="Q1598" s="37">
        <f t="shared" si="332"/>
        <v>3.1333994639806302E-2</v>
      </c>
      <c r="R1598" s="15">
        <f t="shared" si="342"/>
        <v>0.94958828459829892</v>
      </c>
      <c r="S1598" s="15">
        <f t="shared" si="343"/>
        <v>39.541096907599318</v>
      </c>
      <c r="T1598" s="21">
        <f t="shared" si="333"/>
        <v>4.6344699938422274E-2</v>
      </c>
      <c r="U1598" s="21">
        <f t="shared" si="334"/>
        <v>1.9908768324140791E-2</v>
      </c>
      <c r="V1598" s="21">
        <f t="shared" si="335"/>
        <v>2.6435931614281483E-2</v>
      </c>
      <c r="Y1598" s="36"/>
      <c r="Z1598" s="36"/>
    </row>
    <row r="1599" spans="1:26" x14ac:dyDescent="0.25">
      <c r="A1599" s="12">
        <v>2003.07</v>
      </c>
      <c r="B1599" s="13">
        <v>992.54</v>
      </c>
      <c r="C1599" s="14">
        <f>C1598*2/3+C1601/3</f>
        <v>16.310000000000002</v>
      </c>
      <c r="D1599" s="13">
        <f>(2*D1598+D1601)/3</f>
        <v>35.893333333333331</v>
      </c>
      <c r="E1599" s="13">
        <v>183.9</v>
      </c>
      <c r="F1599" s="14">
        <f t="shared" si="339"/>
        <v>2003.5416666665462</v>
      </c>
      <c r="G1599" s="15">
        <v>3.98</v>
      </c>
      <c r="H1599" s="14">
        <f t="shared" si="336"/>
        <v>1644.5184230560087</v>
      </c>
      <c r="I1599" s="14">
        <f t="shared" si="337"/>
        <v>27.023692224034807</v>
      </c>
      <c r="J1599" s="16">
        <f t="shared" si="340"/>
        <v>735652.87052586593</v>
      </c>
      <c r="K1599" s="14">
        <f t="shared" si="341"/>
        <v>59.470900851912269</v>
      </c>
      <c r="L1599" s="16">
        <f t="shared" si="338"/>
        <v>26603.495777911634</v>
      </c>
      <c r="M1599" s="35">
        <f t="shared" si="330"/>
        <v>24.867329101268776</v>
      </c>
      <c r="N1599" s="17"/>
      <c r="O1599" s="18">
        <f t="shared" si="331"/>
        <v>26.841910907521086</v>
      </c>
      <c r="P1599" s="18"/>
      <c r="Q1599" s="37">
        <f t="shared" si="332"/>
        <v>2.488861521116164E-2</v>
      </c>
      <c r="R1599" s="15">
        <f t="shared" si="342"/>
        <v>0.96568817971770871</v>
      </c>
      <c r="S1599" s="15">
        <f t="shared" si="343"/>
        <v>37.506927405499859</v>
      </c>
      <c r="T1599" s="21">
        <f t="shared" si="333"/>
        <v>4.9151232024463143E-2</v>
      </c>
      <c r="U1599" s="21">
        <f t="shared" si="334"/>
        <v>2.2932504535952747E-2</v>
      </c>
      <c r="V1599" s="21">
        <f t="shared" si="335"/>
        <v>2.6218727488510396E-2</v>
      </c>
      <c r="Y1599" s="36"/>
      <c r="Z1599" s="36"/>
    </row>
    <row r="1600" spans="1:26" x14ac:dyDescent="0.25">
      <c r="A1600" s="12">
        <v>2003.08</v>
      </c>
      <c r="B1600" s="13">
        <v>989.53</v>
      </c>
      <c r="C1600" s="14">
        <f>C1598/3+C1601*2/3</f>
        <v>16.450000000000003</v>
      </c>
      <c r="D1600" s="13">
        <f>(D1598+2*D1601)/3</f>
        <v>37.236666666666665</v>
      </c>
      <c r="E1600" s="13">
        <v>184.6</v>
      </c>
      <c r="F1600" s="14">
        <f t="shared" si="339"/>
        <v>2003.6249999998795</v>
      </c>
      <c r="G1600" s="15">
        <v>4.45</v>
      </c>
      <c r="H1600" s="14">
        <f t="shared" si="336"/>
        <v>1633.3141440953414</v>
      </c>
      <c r="I1600" s="14">
        <f t="shared" si="337"/>
        <v>27.152302275189609</v>
      </c>
      <c r="J1600" s="16">
        <f t="shared" si="340"/>
        <v>731652.97357841406</v>
      </c>
      <c r="K1600" s="14">
        <f t="shared" si="341"/>
        <v>61.462688696280253</v>
      </c>
      <c r="L1600" s="16">
        <f t="shared" si="338"/>
        <v>27532.584047795299</v>
      </c>
      <c r="M1600" s="35">
        <f t="shared" si="330"/>
        <v>24.642251409932165</v>
      </c>
      <c r="N1600" s="17"/>
      <c r="O1600" s="18">
        <f t="shared" si="331"/>
        <v>26.606108883763625</v>
      </c>
      <c r="P1600" s="18"/>
      <c r="Q1600" s="37">
        <f t="shared" si="332"/>
        <v>2.0661744197436174E-2</v>
      </c>
      <c r="R1600" s="15">
        <f t="shared" si="342"/>
        <v>1.0182397843694471</v>
      </c>
      <c r="S1600" s="15">
        <f t="shared" si="343"/>
        <v>36.082650854337139</v>
      </c>
      <c r="T1600" s="21">
        <f t="shared" si="333"/>
        <v>4.9863920737950096E-2</v>
      </c>
      <c r="U1600" s="21">
        <f t="shared" si="334"/>
        <v>2.5566053596593363E-2</v>
      </c>
      <c r="V1600" s="21">
        <f t="shared" si="335"/>
        <v>2.4297867141356733E-2</v>
      </c>
      <c r="Y1600" s="36"/>
      <c r="Z1600" s="36"/>
    </row>
    <row r="1601" spans="1:26" x14ac:dyDescent="0.25">
      <c r="A1601" s="12">
        <v>2003.09</v>
      </c>
      <c r="B1601" s="13">
        <v>1019.44</v>
      </c>
      <c r="C1601" s="14">
        <v>16.59</v>
      </c>
      <c r="D1601" s="13">
        <v>38.58</v>
      </c>
      <c r="E1601" s="13">
        <v>185.2</v>
      </c>
      <c r="F1601" s="14">
        <f t="shared" si="339"/>
        <v>2003.7083333332127</v>
      </c>
      <c r="G1601" s="15">
        <v>4.2699999999999996</v>
      </c>
      <c r="H1601" s="14">
        <f t="shared" si="336"/>
        <v>1677.2320086393095</v>
      </c>
      <c r="I1601" s="14">
        <f t="shared" si="337"/>
        <v>27.294670626349898</v>
      </c>
      <c r="J1601" s="16">
        <f t="shared" si="340"/>
        <v>752345.14837296051</v>
      </c>
      <c r="K1601" s="14">
        <f t="shared" si="341"/>
        <v>63.47368250539958</v>
      </c>
      <c r="L1601" s="16">
        <f t="shared" si="338"/>
        <v>28471.980522864327</v>
      </c>
      <c r="M1601" s="35">
        <f t="shared" ref="M1601:M1664" si="344">H1601/AVERAGE(K1481:K1600)</f>
        <v>25.243686752606258</v>
      </c>
      <c r="N1601" s="17"/>
      <c r="O1601" s="18">
        <f t="shared" ref="O1601:O1664" si="345">J1601/AVERAGE(L1481:L1600)</f>
        <v>27.261410549557137</v>
      </c>
      <c r="P1601" s="18"/>
      <c r="Q1601" s="37">
        <f t="shared" ref="Q1601:Q1664" si="346">1/M1601-(G1601/100-(((E1601/E1481)^(1/10))-1))</f>
        <v>2.1615329750958152E-2</v>
      </c>
      <c r="R1601" s="15">
        <f t="shared" si="342"/>
        <v>1.0019452235199675</v>
      </c>
      <c r="S1601" s="15">
        <f t="shared" si="343"/>
        <v>36.621759986223132</v>
      </c>
      <c r="T1601" s="21">
        <f t="shared" si="333"/>
        <v>4.8061961055922531E-2</v>
      </c>
      <c r="U1601" s="21">
        <f t="shared" si="334"/>
        <v>2.3540634193147669E-2</v>
      </c>
      <c r="V1601" s="21">
        <f t="shared" si="335"/>
        <v>2.4521326862774862E-2</v>
      </c>
      <c r="Y1601" s="36"/>
      <c r="Z1601" s="36"/>
    </row>
    <row r="1602" spans="1:26" x14ac:dyDescent="0.25">
      <c r="A1602" s="12">
        <v>2003.1</v>
      </c>
      <c r="B1602" s="13">
        <v>1038.73</v>
      </c>
      <c r="C1602" s="14">
        <f>C1601*2/3+C1604/3</f>
        <v>16.856666666666669</v>
      </c>
      <c r="D1602" s="13">
        <f>(2*D1601+D1604)/3</f>
        <v>41.966666666666669</v>
      </c>
      <c r="E1602" s="13">
        <v>185</v>
      </c>
      <c r="F1602" s="14">
        <f t="shared" si="339"/>
        <v>2003.791666666546</v>
      </c>
      <c r="G1602" s="15">
        <v>4.29</v>
      </c>
      <c r="H1602" s="14">
        <f t="shared" si="336"/>
        <v>1710.8163837837842</v>
      </c>
      <c r="I1602" s="14">
        <f t="shared" si="337"/>
        <v>27.763385585585596</v>
      </c>
      <c r="J1602" s="16">
        <f t="shared" si="340"/>
        <v>768447.67857308302</v>
      </c>
      <c r="K1602" s="14">
        <f t="shared" si="341"/>
        <v>69.120234234234246</v>
      </c>
      <c r="L1602" s="16">
        <f t="shared" si="338"/>
        <v>31046.747063674276</v>
      </c>
      <c r="M1602" s="35">
        <f t="shared" si="344"/>
        <v>25.682756070579689</v>
      </c>
      <c r="N1602" s="17"/>
      <c r="O1602" s="18">
        <f t="shared" si="345"/>
        <v>27.740905417972634</v>
      </c>
      <c r="P1602" s="18"/>
      <c r="Q1602" s="37">
        <f t="shared" si="346"/>
        <v>2.0204667534416569E-2</v>
      </c>
      <c r="R1602" s="15">
        <f t="shared" si="342"/>
        <v>1.0027688186955976</v>
      </c>
      <c r="S1602" s="15">
        <f t="shared" si="343"/>
        <v>36.732665600491032</v>
      </c>
      <c r="T1602" s="21">
        <f t="shared" ref="T1602:T1665" si="347">(($J1722/$J1602)^(1/10)-1)</f>
        <v>4.8309882762154199E-2</v>
      </c>
      <c r="U1602" s="21">
        <f t="shared" ref="U1602:U1665" si="348">(($S1722/$S1602)^(1/10)-1)</f>
        <v>2.5415094467890587E-2</v>
      </c>
      <c r="V1602" s="21">
        <f t="shared" ref="V1602:V1665" si="349">T1602-U1602</f>
        <v>2.2894788294263613E-2</v>
      </c>
      <c r="Y1602" s="36"/>
      <c r="Z1602" s="36"/>
    </row>
    <row r="1603" spans="1:26" x14ac:dyDescent="0.25">
      <c r="A1603" s="12">
        <v>2003.11</v>
      </c>
      <c r="B1603" s="13">
        <v>1049.9000000000001</v>
      </c>
      <c r="C1603" s="14">
        <f>C1601/3+C1604*2/3</f>
        <v>17.123333333333335</v>
      </c>
      <c r="D1603" s="13">
        <f>(D1601+2*D1604)/3</f>
        <v>45.353333333333332</v>
      </c>
      <c r="E1603" s="13">
        <v>184.5</v>
      </c>
      <c r="F1603" s="14">
        <f t="shared" si="339"/>
        <v>2003.8749999998793</v>
      </c>
      <c r="G1603" s="15">
        <v>4.3</v>
      </c>
      <c r="H1603" s="14">
        <f t="shared" si="336"/>
        <v>1733.8998915989164</v>
      </c>
      <c r="I1603" s="14">
        <f t="shared" si="337"/>
        <v>28.279022583559176</v>
      </c>
      <c r="J1603" s="16">
        <f t="shared" si="340"/>
        <v>779874.60937478556</v>
      </c>
      <c r="K1603" s="14">
        <f t="shared" si="341"/>
        <v>74.900599819331532</v>
      </c>
      <c r="L1603" s="16">
        <f t="shared" si="338"/>
        <v>33688.840001121789</v>
      </c>
      <c r="M1603" s="35">
        <f t="shared" si="344"/>
        <v>25.94679821842012</v>
      </c>
      <c r="N1603" s="17"/>
      <c r="O1603" s="18">
        <f t="shared" si="345"/>
        <v>28.030020810957993</v>
      </c>
      <c r="P1603" s="18"/>
      <c r="Q1603" s="37">
        <f t="shared" si="346"/>
        <v>1.9361050279535413E-2</v>
      </c>
      <c r="R1603" s="15">
        <f t="shared" si="342"/>
        <v>1.0060052418393521</v>
      </c>
      <c r="S1603" s="15">
        <f t="shared" si="343"/>
        <v>36.934193837250888</v>
      </c>
      <c r="T1603" s="21">
        <f t="shared" si="347"/>
        <v>5.0951445981842758E-2</v>
      </c>
      <c r="U1603" s="21">
        <f t="shared" si="348"/>
        <v>2.4395523633293781E-2</v>
      </c>
      <c r="V1603" s="21">
        <f t="shared" si="349"/>
        <v>2.6555922348548977E-2</v>
      </c>
      <c r="Y1603" s="36"/>
      <c r="Z1603" s="36"/>
    </row>
    <row r="1604" spans="1:26" x14ac:dyDescent="0.25">
      <c r="A1604" s="12">
        <v>2003.12</v>
      </c>
      <c r="B1604" s="13">
        <v>1080.6400000000001</v>
      </c>
      <c r="C1604" s="14">
        <v>17.39</v>
      </c>
      <c r="D1604" s="13">
        <v>48.74</v>
      </c>
      <c r="E1604" s="13">
        <v>184.3</v>
      </c>
      <c r="F1604" s="14">
        <f t="shared" si="339"/>
        <v>2003.9583333332125</v>
      </c>
      <c r="G1604" s="15">
        <v>4.2699999999999996</v>
      </c>
      <c r="H1604" s="14">
        <f t="shared" si="336"/>
        <v>1786.6034074877921</v>
      </c>
      <c r="I1604" s="14">
        <f t="shared" si="337"/>
        <v>28.750586001085193</v>
      </c>
      <c r="J1604" s="16">
        <f t="shared" si="340"/>
        <v>804657.25210036815</v>
      </c>
      <c r="K1604" s="14">
        <f t="shared" si="341"/>
        <v>80.580998372219213</v>
      </c>
      <c r="L1604" s="16">
        <f t="shared" si="338"/>
        <v>36292.377172205299</v>
      </c>
      <c r="M1604" s="35">
        <f t="shared" si="344"/>
        <v>26.635170511081537</v>
      </c>
      <c r="N1604" s="17"/>
      <c r="O1604" s="18">
        <f t="shared" si="345"/>
        <v>28.775402120617276</v>
      </c>
      <c r="P1604" s="18"/>
      <c r="Q1604" s="37">
        <f t="shared" si="346"/>
        <v>1.8553955987951551E-2</v>
      </c>
      <c r="R1604" s="15">
        <f t="shared" si="342"/>
        <v>1.0133000624235571</v>
      </c>
      <c r="S1604" s="15">
        <f t="shared" si="343"/>
        <v>37.196313810768032</v>
      </c>
      <c r="T1604" s="21">
        <f t="shared" si="347"/>
        <v>4.9262203353877876E-2</v>
      </c>
      <c r="U1604" s="21">
        <f t="shared" si="348"/>
        <v>2.2317682409381812E-2</v>
      </c>
      <c r="V1604" s="21">
        <f t="shared" si="349"/>
        <v>2.6944520944496064E-2</v>
      </c>
      <c r="Y1604" s="36"/>
      <c r="Z1604" s="36"/>
    </row>
    <row r="1605" spans="1:26" x14ac:dyDescent="0.25">
      <c r="A1605" s="12">
        <v>2004.01</v>
      </c>
      <c r="B1605" s="13">
        <v>1132.52</v>
      </c>
      <c r="C1605" s="14">
        <f>C1604*2/3+C1607/3</f>
        <v>17.600000000000001</v>
      </c>
      <c r="D1605" s="13">
        <f>(2*D1604+D1607)/3</f>
        <v>49.826666666666675</v>
      </c>
      <c r="E1605" s="13">
        <v>185.2</v>
      </c>
      <c r="F1605" s="14">
        <f t="shared" si="339"/>
        <v>2004.0416666665458</v>
      </c>
      <c r="G1605" s="15">
        <v>4.1500000000000004</v>
      </c>
      <c r="H1605" s="14">
        <f t="shared" si="336"/>
        <v>1863.2766954643632</v>
      </c>
      <c r="I1605" s="14">
        <f t="shared" si="337"/>
        <v>28.956371490280784</v>
      </c>
      <c r="J1605" s="16">
        <f t="shared" si="340"/>
        <v>840276.4498504299</v>
      </c>
      <c r="K1605" s="14">
        <f t="shared" si="341"/>
        <v>81.977242620590388</v>
      </c>
      <c r="L1605" s="16">
        <f t="shared" si="338"/>
        <v>36969.037698713866</v>
      </c>
      <c r="M1605" s="35">
        <f t="shared" si="344"/>
        <v>27.65854035573658</v>
      </c>
      <c r="N1605" s="17"/>
      <c r="O1605" s="18">
        <f t="shared" si="345"/>
        <v>29.879678114424976</v>
      </c>
      <c r="P1605" s="18"/>
      <c r="Q1605" s="37">
        <f t="shared" si="346"/>
        <v>1.8583060527543396E-2</v>
      </c>
      <c r="R1605" s="15">
        <f t="shared" si="342"/>
        <v>1.0091595293478566</v>
      </c>
      <c r="S1605" s="15">
        <f t="shared" si="343"/>
        <v>37.507863367739567</v>
      </c>
      <c r="T1605" s="21">
        <f t="shared" si="347"/>
        <v>4.534764793574686E-2</v>
      </c>
      <c r="U1605" s="21">
        <f t="shared" si="348"/>
        <v>2.1683578182034369E-2</v>
      </c>
      <c r="V1605" s="21">
        <f t="shared" si="349"/>
        <v>2.3664069753712491E-2</v>
      </c>
      <c r="Y1605" s="36"/>
      <c r="Z1605" s="36"/>
    </row>
    <row r="1606" spans="1:26" x14ac:dyDescent="0.25">
      <c r="A1606" s="12">
        <v>2004.02</v>
      </c>
      <c r="B1606" s="13">
        <v>1143.3599999999999</v>
      </c>
      <c r="C1606" s="14">
        <f>C1604/3+C1607*2/3</f>
        <v>17.810000000000002</v>
      </c>
      <c r="D1606" s="13">
        <f>(D1604+2*D1607)/3</f>
        <v>50.913333333333334</v>
      </c>
      <c r="E1606" s="13">
        <v>186.2</v>
      </c>
      <c r="F1606" s="14">
        <f t="shared" si="339"/>
        <v>2004.124999999879</v>
      </c>
      <c r="G1606" s="15">
        <v>4.08</v>
      </c>
      <c r="H1606" s="14">
        <f t="shared" si="336"/>
        <v>1871.0085499462946</v>
      </c>
      <c r="I1606" s="14">
        <f t="shared" si="337"/>
        <v>29.144505907626218</v>
      </c>
      <c r="J1606" s="16">
        <f t="shared" si="340"/>
        <v>844858.5294123895</v>
      </c>
      <c r="K1606" s="14">
        <f t="shared" si="341"/>
        <v>83.315213032581482</v>
      </c>
      <c r="L1606" s="16">
        <f t="shared" si="338"/>
        <v>37621.19011289777</v>
      </c>
      <c r="M1606" s="35">
        <f t="shared" si="344"/>
        <v>27.650862036740225</v>
      </c>
      <c r="N1606" s="17"/>
      <c r="O1606" s="18">
        <f t="shared" si="345"/>
        <v>29.869912101543239</v>
      </c>
      <c r="P1606" s="18"/>
      <c r="Q1606" s="37">
        <f t="shared" si="346"/>
        <v>1.9494926722588679E-2</v>
      </c>
      <c r="R1606" s="15">
        <f t="shared" si="342"/>
        <v>1.0240001099502261</v>
      </c>
      <c r="S1606" s="15">
        <f t="shared" si="343"/>
        <v>37.648134081683594</v>
      </c>
      <c r="T1606" s="21">
        <f t="shared" si="347"/>
        <v>4.4259838515704475E-2</v>
      </c>
      <c r="U1606" s="21">
        <f t="shared" si="348"/>
        <v>2.2488257235787845E-2</v>
      </c>
      <c r="V1606" s="21">
        <f t="shared" si="349"/>
        <v>2.177158127991663E-2</v>
      </c>
      <c r="Y1606" s="36"/>
      <c r="Z1606" s="36"/>
    </row>
    <row r="1607" spans="1:26" x14ac:dyDescent="0.25">
      <c r="A1607" s="12">
        <v>2004.03</v>
      </c>
      <c r="B1607" s="13">
        <v>1123.98</v>
      </c>
      <c r="C1607" s="14">
        <v>18.02</v>
      </c>
      <c r="D1607" s="13">
        <v>52</v>
      </c>
      <c r="E1607" s="13">
        <v>187.4</v>
      </c>
      <c r="F1607" s="14">
        <f t="shared" si="339"/>
        <v>2004.2083333332123</v>
      </c>
      <c r="G1607" s="15">
        <v>3.83</v>
      </c>
      <c r="H1607" s="14">
        <f t="shared" si="336"/>
        <v>1827.5171077908221</v>
      </c>
      <c r="I1607" s="14">
        <f t="shared" si="337"/>
        <v>29.299327641408752</v>
      </c>
      <c r="J1607" s="16">
        <f t="shared" si="340"/>
        <v>826322.37665643287</v>
      </c>
      <c r="K1607" s="14">
        <f t="shared" si="341"/>
        <v>84.54855923159019</v>
      </c>
      <c r="L1607" s="16">
        <f t="shared" si="338"/>
        <v>38229.117587621229</v>
      </c>
      <c r="M1607" s="35">
        <f t="shared" si="344"/>
        <v>26.886530384035872</v>
      </c>
      <c r="N1607" s="17"/>
      <c r="O1607" s="18">
        <f t="shared" si="345"/>
        <v>29.043714557354285</v>
      </c>
      <c r="P1607" s="18"/>
      <c r="Q1607" s="37">
        <f t="shared" si="346"/>
        <v>2.3332519821487499E-2</v>
      </c>
      <c r="R1607" s="15">
        <f t="shared" si="342"/>
        <v>0.96136718753835781</v>
      </c>
      <c r="S1607" s="15">
        <f t="shared" si="343"/>
        <v>38.304830941055897</v>
      </c>
      <c r="T1607" s="21">
        <f t="shared" si="347"/>
        <v>4.8722280256294548E-2</v>
      </c>
      <c r="U1607" s="21">
        <f t="shared" si="348"/>
        <v>2.0208304528105625E-2</v>
      </c>
      <c r="V1607" s="21">
        <f t="shared" si="349"/>
        <v>2.8513975728188923E-2</v>
      </c>
      <c r="Y1607" s="36"/>
      <c r="Z1607" s="36"/>
    </row>
    <row r="1608" spans="1:26" x14ac:dyDescent="0.25">
      <c r="A1608" s="12">
        <v>2004.04</v>
      </c>
      <c r="B1608" s="13">
        <v>1133.3599999999999</v>
      </c>
      <c r="C1608" s="14">
        <f>C1607*2/3+C1610/3</f>
        <v>18.213333333333335</v>
      </c>
      <c r="D1608" s="13">
        <f>(2*D1607+D1610)/3</f>
        <v>53.383333333333333</v>
      </c>
      <c r="E1608" s="13">
        <v>188</v>
      </c>
      <c r="F1608" s="14">
        <f t="shared" si="339"/>
        <v>2004.2916666665456</v>
      </c>
      <c r="G1608" s="15">
        <v>4.3499999999999996</v>
      </c>
      <c r="H1608" s="14">
        <f t="shared" si="336"/>
        <v>1836.8871914893618</v>
      </c>
      <c r="I1608" s="14">
        <f t="shared" si="337"/>
        <v>29.519163120567381</v>
      </c>
      <c r="J1608" s="16">
        <f t="shared" si="340"/>
        <v>831671.38554311579</v>
      </c>
      <c r="K1608" s="14">
        <f t="shared" si="341"/>
        <v>86.5207535460993</v>
      </c>
      <c r="L1608" s="16">
        <f t="shared" si="338"/>
        <v>39173.246627941102</v>
      </c>
      <c r="M1608" s="35">
        <f t="shared" si="344"/>
        <v>26.900577508444893</v>
      </c>
      <c r="N1608" s="17"/>
      <c r="O1608" s="18">
        <f t="shared" si="345"/>
        <v>29.058291817756956</v>
      </c>
      <c r="P1608" s="18"/>
      <c r="Q1608" s="37">
        <f t="shared" si="346"/>
        <v>1.8301491150888104E-2</v>
      </c>
      <c r="R1608" s="15">
        <f t="shared" si="342"/>
        <v>0.97436889454975573</v>
      </c>
      <c r="S1608" s="15">
        <f t="shared" si="343"/>
        <v>36.707480970964106</v>
      </c>
      <c r="T1608" s="21">
        <f t="shared" si="347"/>
        <v>4.7913877518050985E-2</v>
      </c>
      <c r="U1608" s="21">
        <f t="shared" si="348"/>
        <v>2.4546717452787581E-2</v>
      </c>
      <c r="V1608" s="21">
        <f t="shared" si="349"/>
        <v>2.3367160065263404E-2</v>
      </c>
      <c r="Y1608" s="36"/>
      <c r="Z1608" s="36"/>
    </row>
    <row r="1609" spans="1:26" x14ac:dyDescent="0.25">
      <c r="A1609" s="12">
        <v>2004.05</v>
      </c>
      <c r="B1609" s="13">
        <v>1102.78</v>
      </c>
      <c r="C1609" s="14">
        <f>C1607/3+C1610*2/3</f>
        <v>18.406666666666666</v>
      </c>
      <c r="D1609" s="13">
        <f>(D1607+2*D1610)/3</f>
        <v>54.766666666666673</v>
      </c>
      <c r="E1609" s="13">
        <v>189.1</v>
      </c>
      <c r="F1609" s="14">
        <f t="shared" si="339"/>
        <v>2004.3749999998788</v>
      </c>
      <c r="G1609" s="15">
        <v>4.72</v>
      </c>
      <c r="H1609" s="14">
        <f t="shared" si="336"/>
        <v>1776.9279005817032</v>
      </c>
      <c r="I1609" s="14">
        <f t="shared" si="337"/>
        <v>29.658970562312714</v>
      </c>
      <c r="J1609" s="16">
        <f t="shared" si="340"/>
        <v>805643.1766951473</v>
      </c>
      <c r="K1609" s="14">
        <f t="shared" si="341"/>
        <v>88.24644808743173</v>
      </c>
      <c r="L1609" s="16">
        <f t="shared" si="338"/>
        <v>40010.148271040074</v>
      </c>
      <c r="M1609" s="35">
        <f t="shared" si="344"/>
        <v>25.902814292943766</v>
      </c>
      <c r="N1609" s="17"/>
      <c r="O1609" s="18">
        <f t="shared" si="345"/>
        <v>27.980644843237346</v>
      </c>
      <c r="P1609" s="18"/>
      <c r="Q1609" s="37">
        <f t="shared" si="346"/>
        <v>1.6561827151167767E-2</v>
      </c>
      <c r="R1609" s="15">
        <f t="shared" si="342"/>
        <v>1.003142991174462</v>
      </c>
      <c r="S1609" s="15">
        <f t="shared" si="343"/>
        <v>35.558572179864008</v>
      </c>
      <c r="T1609" s="21">
        <f t="shared" si="347"/>
        <v>5.2485493028402663E-2</v>
      </c>
      <c r="U1609" s="21">
        <f t="shared" si="348"/>
        <v>2.9021302805778193E-2</v>
      </c>
      <c r="V1609" s="21">
        <f t="shared" si="349"/>
        <v>2.346419022262447E-2</v>
      </c>
      <c r="Y1609" s="36"/>
      <c r="Z1609" s="36"/>
    </row>
    <row r="1610" spans="1:26" x14ac:dyDescent="0.25">
      <c r="A1610" s="12">
        <v>2004.06</v>
      </c>
      <c r="B1610" s="13">
        <v>1132.76</v>
      </c>
      <c r="C1610" s="14">
        <v>18.600000000000001</v>
      </c>
      <c r="D1610" s="13">
        <v>56.15</v>
      </c>
      <c r="E1610" s="13">
        <v>189.7</v>
      </c>
      <c r="F1610" s="14">
        <f t="shared" si="339"/>
        <v>2004.4583333332121</v>
      </c>
      <c r="G1610" s="15">
        <v>4.7300000000000004</v>
      </c>
      <c r="H1610" s="14">
        <f t="shared" ref="H1610:H1673" si="350">B1610*$E$1839/E1610</f>
        <v>1819.4621613073277</v>
      </c>
      <c r="I1610" s="14">
        <f t="shared" ref="I1610:I1673" si="351">C1610*$E$1839/E1610</f>
        <v>29.875698471270432</v>
      </c>
      <c r="J1610" s="16">
        <f t="shared" si="340"/>
        <v>826056.61025991314</v>
      </c>
      <c r="K1610" s="14">
        <f t="shared" si="341"/>
        <v>90.189272535582518</v>
      </c>
      <c r="L1610" s="16">
        <f t="shared" ref="L1610:L1673" si="352">K1610*(J1610/H1610)</f>
        <v>40946.960226432893</v>
      </c>
      <c r="M1610" s="35">
        <f t="shared" si="344"/>
        <v>26.401285366474912</v>
      </c>
      <c r="N1610" s="17"/>
      <c r="O1610" s="18">
        <f t="shared" si="345"/>
        <v>28.517933395288182</v>
      </c>
      <c r="P1610" s="18"/>
      <c r="Q1610" s="37">
        <f t="shared" si="346"/>
        <v>1.571076387671845E-2</v>
      </c>
      <c r="R1610" s="15">
        <f t="shared" si="342"/>
        <v>1.0223131387990259</v>
      </c>
      <c r="S1610" s="15">
        <f t="shared" si="343"/>
        <v>35.557511164384714</v>
      </c>
      <c r="T1610" s="21">
        <f t="shared" si="347"/>
        <v>5.2969389762604679E-2</v>
      </c>
      <c r="U1610" s="21">
        <f t="shared" si="348"/>
        <v>2.8692954784053093E-2</v>
      </c>
      <c r="V1610" s="21">
        <f t="shared" si="349"/>
        <v>2.4276434978551586E-2</v>
      </c>
      <c r="Y1610" s="36"/>
      <c r="Z1610" s="36"/>
    </row>
    <row r="1611" spans="1:26" x14ac:dyDescent="0.25">
      <c r="A1611" s="12">
        <v>2004.07</v>
      </c>
      <c r="B1611" s="13">
        <v>1105.8499999999999</v>
      </c>
      <c r="C1611" s="14">
        <f>C1610*2/3+C1613/3</f>
        <v>18.786666666666669</v>
      </c>
      <c r="D1611" s="13">
        <f>(2*D1610+D1613)/3</f>
        <v>56.69</v>
      </c>
      <c r="E1611" s="13">
        <v>189.4</v>
      </c>
      <c r="F1611" s="14">
        <f t="shared" ref="F1611:F1674" si="353">F1610+1/12</f>
        <v>2004.5416666665453</v>
      </c>
      <c r="G1611" s="15">
        <v>4.5</v>
      </c>
      <c r="H1611" s="14">
        <f t="shared" si="350"/>
        <v>1779.0522439281942</v>
      </c>
      <c r="I1611" s="14">
        <f t="shared" si="351"/>
        <v>30.223322773671249</v>
      </c>
      <c r="J1611" s="16">
        <f t="shared" ref="J1611:J1674" si="354">J1610*((H1611+(I1611/12))/H1610)</f>
        <v>808853.52387173602</v>
      </c>
      <c r="K1611" s="14">
        <f t="shared" ref="K1611:K1674" si="355">D1611*$E$1839/E1611</f>
        <v>91.200860612460417</v>
      </c>
      <c r="L1611" s="16">
        <f t="shared" si="352"/>
        <v>41464.851714327189</v>
      </c>
      <c r="M1611" s="35">
        <f t="shared" si="344"/>
        <v>25.695888646268553</v>
      </c>
      <c r="N1611" s="17"/>
      <c r="O1611" s="18">
        <f t="shared" si="345"/>
        <v>27.755514536330764</v>
      </c>
      <c r="P1611" s="18"/>
      <c r="Q1611" s="37">
        <f t="shared" si="346"/>
        <v>1.8611708650646742E-2</v>
      </c>
      <c r="R1611" s="15">
        <f t="shared" ref="R1611:R1674" si="356">((G1611/G1612+G1611/1200+((1+G1612/1200)^(-119))*(1-G1611/G1612)))</f>
        <v>1.0215024325059134</v>
      </c>
      <c r="S1611" s="15">
        <f t="shared" ref="S1611:S1674" si="357">S1610*R1610*E1610/E1611</f>
        <v>36.408488846628138</v>
      </c>
      <c r="T1611" s="21">
        <f t="shared" si="347"/>
        <v>5.6798486103663004E-2</v>
      </c>
      <c r="U1611" s="21">
        <f t="shared" si="348"/>
        <v>2.7062114127473391E-2</v>
      </c>
      <c r="V1611" s="21">
        <f t="shared" si="349"/>
        <v>2.9736371976189613E-2</v>
      </c>
      <c r="Y1611" s="36"/>
      <c r="Z1611" s="36"/>
    </row>
    <row r="1612" spans="1:26" x14ac:dyDescent="0.25">
      <c r="A1612" s="12">
        <v>2004.08</v>
      </c>
      <c r="B1612" s="13">
        <v>1088.94</v>
      </c>
      <c r="C1612" s="14">
        <f>C1610/3+C1613*2/3</f>
        <v>18.973333333333333</v>
      </c>
      <c r="D1612" s="13">
        <f>(D1610+2*D1613)/3</f>
        <v>57.23</v>
      </c>
      <c r="E1612" s="13">
        <v>189.5</v>
      </c>
      <c r="F1612" s="14">
        <f t="shared" si="353"/>
        <v>2004.6249999998786</v>
      </c>
      <c r="G1612" s="15">
        <v>4.28</v>
      </c>
      <c r="H1612" s="14">
        <f t="shared" si="350"/>
        <v>1750.9235778364118</v>
      </c>
      <c r="I1612" s="14">
        <f t="shared" si="351"/>
        <v>30.50751802990326</v>
      </c>
      <c r="J1612" s="16">
        <f t="shared" si="354"/>
        <v>797220.57269101962</v>
      </c>
      <c r="K1612" s="14">
        <f t="shared" si="355"/>
        <v>92.021007915567296</v>
      </c>
      <c r="L1612" s="16">
        <f t="shared" si="352"/>
        <v>41898.482354498003</v>
      </c>
      <c r="M1612" s="35">
        <f t="shared" si="344"/>
        <v>25.174462226477775</v>
      </c>
      <c r="N1612" s="17"/>
      <c r="O1612" s="18">
        <f t="shared" si="345"/>
        <v>27.192500070259666</v>
      </c>
      <c r="P1612" s="18"/>
      <c r="Q1612" s="37">
        <f t="shared" si="346"/>
        <v>2.1258461039960007E-2</v>
      </c>
      <c r="R1612" s="15">
        <f t="shared" si="356"/>
        <v>1.0157551489126513</v>
      </c>
      <c r="S1612" s="15">
        <f t="shared" si="357"/>
        <v>37.171733873243511</v>
      </c>
      <c r="T1612" s="21">
        <f t="shared" si="347"/>
        <v>5.8056338623077242E-2</v>
      </c>
      <c r="U1612" s="21">
        <f t="shared" si="348"/>
        <v>2.6398072139799389E-2</v>
      </c>
      <c r="V1612" s="21">
        <f t="shared" si="349"/>
        <v>3.1658266483277853E-2</v>
      </c>
      <c r="Y1612" s="36"/>
      <c r="Z1612" s="36"/>
    </row>
    <row r="1613" spans="1:26" x14ac:dyDescent="0.25">
      <c r="A1613" s="12">
        <v>2004.09</v>
      </c>
      <c r="B1613" s="13">
        <v>1117.6600000000001</v>
      </c>
      <c r="C1613" s="14">
        <v>19.16</v>
      </c>
      <c r="D1613" s="13">
        <v>57.77</v>
      </c>
      <c r="E1613" s="13">
        <v>189.9</v>
      </c>
      <c r="F1613" s="14">
        <f t="shared" si="353"/>
        <v>2004.7083333332118</v>
      </c>
      <c r="G1613" s="15">
        <v>4.13</v>
      </c>
      <c r="H1613" s="14">
        <f t="shared" si="350"/>
        <v>1793.317546076883</v>
      </c>
      <c r="I1613" s="14">
        <f t="shared" si="351"/>
        <v>30.742769878883625</v>
      </c>
      <c r="J1613" s="16">
        <f t="shared" si="354"/>
        <v>817689.6219842385</v>
      </c>
      <c r="K1613" s="14">
        <f t="shared" si="355"/>
        <v>92.693622959452355</v>
      </c>
      <c r="L1613" s="16">
        <f t="shared" si="352"/>
        <v>42265.026449930614</v>
      </c>
      <c r="M1613" s="35">
        <f t="shared" si="344"/>
        <v>25.668406776357699</v>
      </c>
      <c r="N1613" s="17"/>
      <c r="O1613" s="18">
        <f t="shared" si="345"/>
        <v>27.725340561354148</v>
      </c>
      <c r="P1613" s="18"/>
      <c r="Q1613" s="37">
        <f t="shared" si="346"/>
        <v>2.1935435271590691E-2</v>
      </c>
      <c r="R1613" s="15">
        <f t="shared" si="356"/>
        <v>1.005882764876544</v>
      </c>
      <c r="S1613" s="15">
        <f t="shared" si="357"/>
        <v>37.677848996082801</v>
      </c>
      <c r="T1613" s="21">
        <f t="shared" si="347"/>
        <v>5.7161161741678734E-2</v>
      </c>
      <c r="U1613" s="21">
        <f t="shared" si="348"/>
        <v>2.4149939721528568E-2</v>
      </c>
      <c r="V1613" s="21">
        <f t="shared" si="349"/>
        <v>3.3011222020150166E-2</v>
      </c>
      <c r="Y1613" s="36"/>
      <c r="Z1613" s="36"/>
    </row>
    <row r="1614" spans="1:26" x14ac:dyDescent="0.25">
      <c r="A1614" s="12">
        <v>2004.1</v>
      </c>
      <c r="B1614" s="13">
        <v>1117.21</v>
      </c>
      <c r="C1614" s="14">
        <f>C1613*2/3+C1616/3</f>
        <v>19.253333333333334</v>
      </c>
      <c r="D1614" s="13">
        <f>(2*D1613+D1616)/3</f>
        <v>58.03</v>
      </c>
      <c r="E1614" s="13">
        <v>190.9</v>
      </c>
      <c r="F1614" s="14">
        <f t="shared" si="353"/>
        <v>2004.7916666665451</v>
      </c>
      <c r="G1614" s="15">
        <v>4.0999999999999996</v>
      </c>
      <c r="H1614" s="14">
        <f t="shared" si="350"/>
        <v>1783.2052750130961</v>
      </c>
      <c r="I1614" s="14">
        <f t="shared" si="351"/>
        <v>30.730700192072643</v>
      </c>
      <c r="J1614" s="16">
        <f t="shared" si="354"/>
        <v>814246.45902343956</v>
      </c>
      <c r="K1614" s="14">
        <f t="shared" si="355"/>
        <v>92.623053954950237</v>
      </c>
      <c r="L1614" s="16">
        <f t="shared" si="352"/>
        <v>42293.500789583151</v>
      </c>
      <c r="M1614" s="35">
        <f t="shared" si="344"/>
        <v>25.411655665489334</v>
      </c>
      <c r="N1614" s="17"/>
      <c r="O1614" s="18">
        <f t="shared" si="345"/>
        <v>27.447302225242776</v>
      </c>
      <c r="P1614" s="18"/>
      <c r="Q1614" s="37">
        <f t="shared" si="346"/>
        <v>2.3098591273938769E-2</v>
      </c>
      <c r="R1614" s="15">
        <f t="shared" si="356"/>
        <v>0.99612392858819443</v>
      </c>
      <c r="S1614" s="15">
        <f t="shared" si="357"/>
        <v>37.700968284107141</v>
      </c>
      <c r="T1614" s="21">
        <f t="shared" si="347"/>
        <v>5.5041188283035503E-2</v>
      </c>
      <c r="U1614" s="21">
        <f t="shared" si="348"/>
        <v>2.6625031104431818E-2</v>
      </c>
      <c r="V1614" s="21">
        <f t="shared" si="349"/>
        <v>2.8416157178603685E-2</v>
      </c>
      <c r="Y1614" s="36"/>
      <c r="Z1614" s="36"/>
    </row>
    <row r="1615" spans="1:26" x14ac:dyDescent="0.25">
      <c r="A1615" s="12">
        <v>2004.11</v>
      </c>
      <c r="B1615" s="13">
        <v>1168.94</v>
      </c>
      <c r="C1615" s="14">
        <f>C1613/3+C1616*2/3</f>
        <v>19.346666666666668</v>
      </c>
      <c r="D1615" s="13">
        <f>(D1613+2*D1616)/3</f>
        <v>58.29</v>
      </c>
      <c r="E1615" s="13">
        <v>191</v>
      </c>
      <c r="F1615" s="14">
        <f t="shared" si="353"/>
        <v>2004.8749999998784</v>
      </c>
      <c r="G1615" s="15">
        <v>4.1900000000000004</v>
      </c>
      <c r="H1615" s="14">
        <f t="shared" si="350"/>
        <v>1864.7959057591629</v>
      </c>
      <c r="I1615" s="14">
        <f t="shared" si="351"/>
        <v>30.863504363001752</v>
      </c>
      <c r="J1615" s="16">
        <f t="shared" si="354"/>
        <v>852676.74598840473</v>
      </c>
      <c r="K1615" s="14">
        <f t="shared" si="355"/>
        <v>92.989335078534054</v>
      </c>
      <c r="L1615" s="16">
        <f t="shared" si="352"/>
        <v>42519.314527404407</v>
      </c>
      <c r="M1615" s="35">
        <f t="shared" si="344"/>
        <v>26.46531081481805</v>
      </c>
      <c r="N1615" s="17"/>
      <c r="O1615" s="18">
        <f t="shared" si="345"/>
        <v>28.582705258099498</v>
      </c>
      <c r="P1615" s="18"/>
      <c r="Q1615" s="37">
        <f t="shared" si="346"/>
        <v>2.0548552436493513E-2</v>
      </c>
      <c r="R1615" s="15">
        <f t="shared" si="356"/>
        <v>1.0002564602904038</v>
      </c>
      <c r="S1615" s="15">
        <f t="shared" si="357"/>
        <v>37.535174420608257</v>
      </c>
      <c r="T1615" s="21">
        <f t="shared" si="347"/>
        <v>5.660356170077252E-2</v>
      </c>
      <c r="U1615" s="21">
        <f t="shared" si="348"/>
        <v>2.7558012304415236E-2</v>
      </c>
      <c r="V1615" s="21">
        <f t="shared" si="349"/>
        <v>2.9045549396357284E-2</v>
      </c>
      <c r="Y1615" s="36"/>
      <c r="Z1615" s="36"/>
    </row>
    <row r="1616" spans="1:26" x14ac:dyDescent="0.25">
      <c r="A1616" s="12">
        <v>2004.12</v>
      </c>
      <c r="B1616" s="13">
        <v>1199.21</v>
      </c>
      <c r="C1616" s="14">
        <v>19.440000000000001</v>
      </c>
      <c r="D1616" s="13">
        <v>58.55</v>
      </c>
      <c r="E1616" s="13">
        <v>190.3</v>
      </c>
      <c r="F1616" s="14">
        <f t="shared" si="353"/>
        <v>2004.9583333332116</v>
      </c>
      <c r="G1616" s="15">
        <v>4.2300000000000004</v>
      </c>
      <c r="H1616" s="14">
        <f t="shared" si="350"/>
        <v>1920.1223699421969</v>
      </c>
      <c r="I1616" s="14">
        <f t="shared" si="351"/>
        <v>31.126473988439312</v>
      </c>
      <c r="J1616" s="16">
        <f t="shared" si="354"/>
        <v>879160.78337840561</v>
      </c>
      <c r="K1616" s="14">
        <f t="shared" si="355"/>
        <v>93.747687861271672</v>
      </c>
      <c r="L1616" s="16">
        <f t="shared" si="352"/>
        <v>42923.97817463633</v>
      </c>
      <c r="M1616" s="35">
        <f t="shared" si="344"/>
        <v>27.144808694741243</v>
      </c>
      <c r="N1616" s="17"/>
      <c r="O1616" s="18">
        <f t="shared" si="345"/>
        <v>29.312639184857169</v>
      </c>
      <c r="P1616" s="18"/>
      <c r="Q1616" s="37">
        <f t="shared" si="346"/>
        <v>1.8826546160026006E-2</v>
      </c>
      <c r="R1616" s="15">
        <f t="shared" si="356"/>
        <v>1.0043341768892575</v>
      </c>
      <c r="S1616" s="15">
        <f t="shared" si="357"/>
        <v>37.682905591944504</v>
      </c>
      <c r="T1616" s="21">
        <f t="shared" si="347"/>
        <v>5.464333817142597E-2</v>
      </c>
      <c r="U1616" s="21">
        <f t="shared" si="348"/>
        <v>2.902830085357011E-2</v>
      </c>
      <c r="V1616" s="21">
        <f t="shared" si="349"/>
        <v>2.561503731785586E-2</v>
      </c>
      <c r="Y1616" s="36"/>
      <c r="Z1616" s="36"/>
    </row>
    <row r="1617" spans="1:26" x14ac:dyDescent="0.25">
      <c r="A1617" s="12">
        <v>2005.01</v>
      </c>
      <c r="B1617" s="13">
        <v>1181.4100000000001</v>
      </c>
      <c r="C1617" s="14">
        <f>C1616*2/3+C1619/3</f>
        <v>19.703333333333333</v>
      </c>
      <c r="D1617" s="13">
        <f>(2*D1616+D1619)/3</f>
        <v>59.106666666666662</v>
      </c>
      <c r="E1617" s="13">
        <v>190.7</v>
      </c>
      <c r="F1617" s="14">
        <f t="shared" si="353"/>
        <v>2005.0416666665449</v>
      </c>
      <c r="G1617" s="15">
        <v>4.22</v>
      </c>
      <c r="H1617" s="14">
        <f t="shared" si="350"/>
        <v>1887.6540482433147</v>
      </c>
      <c r="I1617" s="14">
        <f t="shared" si="351"/>
        <v>31.481938472295059</v>
      </c>
      <c r="J1617" s="16">
        <f t="shared" si="354"/>
        <v>865495.82027863362</v>
      </c>
      <c r="K1617" s="14">
        <f t="shared" si="355"/>
        <v>94.440489424925715</v>
      </c>
      <c r="L1617" s="16">
        <f t="shared" si="352"/>
        <v>43301.286556404993</v>
      </c>
      <c r="M1617" s="35">
        <f t="shared" si="344"/>
        <v>26.587250697970383</v>
      </c>
      <c r="N1617" s="17"/>
      <c r="O1617" s="18">
        <f t="shared" si="345"/>
        <v>28.707356524065606</v>
      </c>
      <c r="P1617" s="18"/>
      <c r="Q1617" s="37">
        <f t="shared" si="346"/>
        <v>1.9504478510848446E-2</v>
      </c>
      <c r="R1617" s="15">
        <f t="shared" si="356"/>
        <v>1.0075719517031356</v>
      </c>
      <c r="S1617" s="15">
        <f t="shared" si="357"/>
        <v>37.766846163516355</v>
      </c>
      <c r="T1617" s="21">
        <f t="shared" si="347"/>
        <v>5.5618116303462362E-2</v>
      </c>
      <c r="U1617" s="21">
        <f t="shared" si="348"/>
        <v>3.2499554491798088E-2</v>
      </c>
      <c r="V1617" s="21">
        <f t="shared" si="349"/>
        <v>2.3118561811664273E-2</v>
      </c>
      <c r="Y1617" s="36"/>
      <c r="Z1617" s="36"/>
    </row>
    <row r="1618" spans="1:26" x14ac:dyDescent="0.25">
      <c r="A1618" s="12">
        <v>2005.02</v>
      </c>
      <c r="B1618" s="13">
        <v>1199.6300000000001</v>
      </c>
      <c r="C1618" s="14">
        <f>C1616/3+C1619*2/3</f>
        <v>19.966666666666669</v>
      </c>
      <c r="D1618" s="13">
        <f>(D1616+2*D1619)/3</f>
        <v>59.663333333333334</v>
      </c>
      <c r="E1618" s="13">
        <v>191.8</v>
      </c>
      <c r="F1618" s="14">
        <f t="shared" si="353"/>
        <v>2005.1249999998781</v>
      </c>
      <c r="G1618" s="15">
        <v>4.17</v>
      </c>
      <c r="H1618" s="14">
        <f t="shared" si="350"/>
        <v>1905.7729979144947</v>
      </c>
      <c r="I1618" s="14">
        <f t="shared" si="351"/>
        <v>31.719725408411549</v>
      </c>
      <c r="J1618" s="16">
        <f t="shared" si="354"/>
        <v>875015.38736866717</v>
      </c>
      <c r="K1618" s="14">
        <f t="shared" si="355"/>
        <v>94.783199513382002</v>
      </c>
      <c r="L1618" s="16">
        <f t="shared" si="352"/>
        <v>43518.6972052821</v>
      </c>
      <c r="M1618" s="35">
        <f t="shared" si="344"/>
        <v>26.744863128101187</v>
      </c>
      <c r="N1618" s="17"/>
      <c r="O1618" s="18">
        <f t="shared" si="345"/>
        <v>28.874110081209476</v>
      </c>
      <c r="P1618" s="18"/>
      <c r="Q1618" s="37">
        <f t="shared" si="346"/>
        <v>1.9963856578660864E-2</v>
      </c>
      <c r="R1618" s="15">
        <f t="shared" si="356"/>
        <v>0.97711593128835439</v>
      </c>
      <c r="S1618" s="15">
        <f t="shared" si="357"/>
        <v>37.834576648445463</v>
      </c>
      <c r="T1618" s="21">
        <f t="shared" si="347"/>
        <v>5.6951922024699675E-2</v>
      </c>
      <c r="U1618" s="21">
        <f t="shared" si="348"/>
        <v>3.1098001625380567E-2</v>
      </c>
      <c r="V1618" s="21">
        <f t="shared" si="349"/>
        <v>2.5853920399319108E-2</v>
      </c>
      <c r="Y1618" s="36"/>
      <c r="Z1618" s="36"/>
    </row>
    <row r="1619" spans="1:26" x14ac:dyDescent="0.25">
      <c r="A1619" s="12">
        <v>2005.03</v>
      </c>
      <c r="B1619" s="13">
        <v>1194.9000000000001</v>
      </c>
      <c r="C1619" s="14">
        <v>20.23</v>
      </c>
      <c r="D1619" s="13">
        <v>60.22</v>
      </c>
      <c r="E1619" s="13">
        <v>193.3</v>
      </c>
      <c r="F1619" s="14">
        <f t="shared" si="353"/>
        <v>2005.2083333332114</v>
      </c>
      <c r="G1619" s="15">
        <v>4.5</v>
      </c>
      <c r="H1619" s="14">
        <f t="shared" si="350"/>
        <v>1883.5283497154685</v>
      </c>
      <c r="I1619" s="14">
        <f t="shared" si="351"/>
        <v>31.888675633729957</v>
      </c>
      <c r="J1619" s="16">
        <f t="shared" si="354"/>
        <v>866022.1060819421</v>
      </c>
      <c r="K1619" s="14">
        <f t="shared" si="355"/>
        <v>94.925162959130901</v>
      </c>
      <c r="L1619" s="16">
        <f t="shared" si="352"/>
        <v>43645.368841120224</v>
      </c>
      <c r="M1619" s="35">
        <f t="shared" si="344"/>
        <v>26.339142131057937</v>
      </c>
      <c r="N1619" s="17"/>
      <c r="O1619" s="18">
        <f t="shared" si="345"/>
        <v>28.433346549933496</v>
      </c>
      <c r="P1619" s="18"/>
      <c r="Q1619" s="37">
        <f t="shared" si="346"/>
        <v>1.7699015247125006E-2</v>
      </c>
      <c r="R1619" s="15">
        <f t="shared" si="356"/>
        <v>1.0166250288760423</v>
      </c>
      <c r="S1619" s="15">
        <f t="shared" si="357"/>
        <v>36.681891490201565</v>
      </c>
      <c r="T1619" s="21">
        <f t="shared" si="347"/>
        <v>5.7477220687164543E-2</v>
      </c>
      <c r="U1619" s="21">
        <f t="shared" si="348"/>
        <v>3.3293118542925937E-2</v>
      </c>
      <c r="V1619" s="21">
        <f t="shared" si="349"/>
        <v>2.4184102144238606E-2</v>
      </c>
      <c r="Y1619" s="36"/>
      <c r="Z1619" s="36"/>
    </row>
    <row r="1620" spans="1:26" x14ac:dyDescent="0.25">
      <c r="A1620" s="12">
        <v>2005.04</v>
      </c>
      <c r="B1620" s="13">
        <v>1164.43</v>
      </c>
      <c r="C1620" s="14">
        <f>C1619*2/3+C1622/3</f>
        <v>20.463333333333331</v>
      </c>
      <c r="D1620" s="13">
        <f>(2*D1619+D1622)/3</f>
        <v>61.233333333333327</v>
      </c>
      <c r="E1620" s="13">
        <v>194.6</v>
      </c>
      <c r="F1620" s="14">
        <f t="shared" si="353"/>
        <v>2005.2916666665446</v>
      </c>
      <c r="G1620" s="15">
        <v>4.34</v>
      </c>
      <c r="H1620" s="14">
        <f t="shared" si="350"/>
        <v>1823.2364902363827</v>
      </c>
      <c r="I1620" s="14">
        <f t="shared" si="351"/>
        <v>32.040995203836928</v>
      </c>
      <c r="J1620" s="16">
        <f t="shared" si="354"/>
        <v>839528.35445479129</v>
      </c>
      <c r="K1620" s="14">
        <f t="shared" si="355"/>
        <v>95.877680712572811</v>
      </c>
      <c r="L1620" s="16">
        <f t="shared" si="352"/>
        <v>44147.883145500418</v>
      </c>
      <c r="M1620" s="35">
        <f t="shared" si="344"/>
        <v>25.408922569114466</v>
      </c>
      <c r="N1620" s="17"/>
      <c r="O1620" s="18">
        <f t="shared" si="345"/>
        <v>27.427971644284607</v>
      </c>
      <c r="P1620" s="18"/>
      <c r="Q1620" s="37">
        <f t="shared" si="346"/>
        <v>2.1038014357879525E-2</v>
      </c>
      <c r="R1620" s="15">
        <f t="shared" si="356"/>
        <v>1.0198604266323901</v>
      </c>
      <c r="S1620" s="15">
        <f t="shared" si="357"/>
        <v>37.04260644820792</v>
      </c>
      <c r="T1620" s="21">
        <f t="shared" si="347"/>
        <v>6.1481775762652902E-2</v>
      </c>
      <c r="U1620" s="21">
        <f t="shared" si="348"/>
        <v>3.3173380546325903E-2</v>
      </c>
      <c r="V1620" s="21">
        <f t="shared" si="349"/>
        <v>2.8308395216326998E-2</v>
      </c>
      <c r="Y1620" s="36"/>
      <c r="Z1620" s="36"/>
    </row>
    <row r="1621" spans="1:26" x14ac:dyDescent="0.25">
      <c r="A1621" s="12">
        <v>2005.05</v>
      </c>
      <c r="B1621" s="13">
        <v>1178.28</v>
      </c>
      <c r="C1621" s="14">
        <f>C1619/3+C1622*2/3</f>
        <v>20.696666666666665</v>
      </c>
      <c r="D1621" s="13">
        <f>(D1619+2*D1622)/3</f>
        <v>62.24666666666667</v>
      </c>
      <c r="E1621" s="13">
        <v>194.4</v>
      </c>
      <c r="F1621" s="14">
        <f t="shared" si="353"/>
        <v>2005.3749999998779</v>
      </c>
      <c r="G1621" s="15">
        <v>4.1399999999999997</v>
      </c>
      <c r="H1621" s="14">
        <f t="shared" si="350"/>
        <v>1846.8205555555555</v>
      </c>
      <c r="I1621" s="14">
        <f t="shared" si="351"/>
        <v>32.439682784636489</v>
      </c>
      <c r="J1621" s="16">
        <f t="shared" si="354"/>
        <v>851632.65055637213</v>
      </c>
      <c r="K1621" s="14">
        <f t="shared" si="355"/>
        <v>97.564605624142686</v>
      </c>
      <c r="L1621" s="16">
        <f t="shared" si="352"/>
        <v>44990.404421387379</v>
      </c>
      <c r="M1621" s="35">
        <f t="shared" si="344"/>
        <v>25.650230187182977</v>
      </c>
      <c r="N1621" s="17"/>
      <c r="O1621" s="18">
        <f t="shared" si="345"/>
        <v>27.686995391999091</v>
      </c>
      <c r="P1621" s="18"/>
      <c r="Q1621" s="37">
        <f t="shared" si="346"/>
        <v>2.2360152666665613E-2</v>
      </c>
      <c r="R1621" s="15">
        <f t="shared" si="356"/>
        <v>1.0148949310235778</v>
      </c>
      <c r="S1621" s="15">
        <f t="shared" si="357"/>
        <v>37.817154967713208</v>
      </c>
      <c r="T1621" s="21">
        <f t="shared" si="347"/>
        <v>6.0458400466879558E-2</v>
      </c>
      <c r="U1621" s="21">
        <f t="shared" si="348"/>
        <v>2.8273076400222363E-2</v>
      </c>
      <c r="V1621" s="21">
        <f t="shared" si="349"/>
        <v>3.2185324066657195E-2</v>
      </c>
      <c r="Y1621" s="36"/>
      <c r="Z1621" s="36"/>
    </row>
    <row r="1622" spans="1:26" x14ac:dyDescent="0.25">
      <c r="A1622" s="12">
        <v>2005.06</v>
      </c>
      <c r="B1622" s="13">
        <v>1202.25</v>
      </c>
      <c r="C1622" s="14">
        <v>20.93</v>
      </c>
      <c r="D1622" s="13">
        <v>63.26</v>
      </c>
      <c r="E1622" s="13">
        <v>194.5</v>
      </c>
      <c r="F1622" s="14">
        <f t="shared" si="353"/>
        <v>2005.4583333332112</v>
      </c>
      <c r="G1622" s="15">
        <v>4</v>
      </c>
      <c r="H1622" s="14">
        <f t="shared" si="350"/>
        <v>1883.4219794344476</v>
      </c>
      <c r="I1622" s="14">
        <f t="shared" si="351"/>
        <v>32.788539845758358</v>
      </c>
      <c r="J1622" s="16">
        <f t="shared" si="354"/>
        <v>869770.82327853702</v>
      </c>
      <c r="K1622" s="14">
        <f t="shared" si="355"/>
        <v>99.10191259640105</v>
      </c>
      <c r="L1622" s="16">
        <f t="shared" si="352"/>
        <v>45765.608052069249</v>
      </c>
      <c r="M1622" s="35">
        <f t="shared" si="344"/>
        <v>26.068394871884006</v>
      </c>
      <c r="N1622" s="17"/>
      <c r="O1622" s="18">
        <f t="shared" si="345"/>
        <v>28.136067840768234</v>
      </c>
      <c r="P1622" s="18"/>
      <c r="Q1622" s="37">
        <f t="shared" si="346"/>
        <v>2.2985694371145303E-2</v>
      </c>
      <c r="R1622" s="15">
        <f t="shared" si="356"/>
        <v>0.98874108437880004</v>
      </c>
      <c r="S1622" s="15">
        <f t="shared" si="357"/>
        <v>38.360706009003827</v>
      </c>
      <c r="T1622" s="21">
        <f t="shared" si="347"/>
        <v>5.739561952077854E-2</v>
      </c>
      <c r="U1622" s="21">
        <f t="shared" si="348"/>
        <v>2.5178020891750252E-2</v>
      </c>
      <c r="V1622" s="21">
        <f t="shared" si="349"/>
        <v>3.2217598629028288E-2</v>
      </c>
      <c r="Y1622" s="36"/>
      <c r="Z1622" s="36"/>
    </row>
    <row r="1623" spans="1:26" x14ac:dyDescent="0.25">
      <c r="A1623" s="12">
        <v>2005.07</v>
      </c>
      <c r="B1623" s="13">
        <v>1222.24</v>
      </c>
      <c r="C1623" s="14">
        <f>C1622*2/3+C1625/3</f>
        <v>21.11</v>
      </c>
      <c r="D1623" s="13">
        <f>(2*D1622+D1625)/3</f>
        <v>64.33</v>
      </c>
      <c r="E1623" s="13">
        <v>195.4</v>
      </c>
      <c r="F1623" s="14">
        <f t="shared" si="353"/>
        <v>2005.5416666665444</v>
      </c>
      <c r="G1623" s="15">
        <v>4.18</v>
      </c>
      <c r="H1623" s="14">
        <f t="shared" si="350"/>
        <v>1905.9187717502562</v>
      </c>
      <c r="I1623" s="14">
        <f t="shared" si="351"/>
        <v>32.918203684749237</v>
      </c>
      <c r="J1623" s="16">
        <f t="shared" si="354"/>
        <v>881426.731995048</v>
      </c>
      <c r="K1623" s="14">
        <f t="shared" si="355"/>
        <v>100.31397645854658</v>
      </c>
      <c r="L1623" s="16">
        <f t="shared" si="352"/>
        <v>46392.019300007712</v>
      </c>
      <c r="M1623" s="35">
        <f t="shared" si="344"/>
        <v>26.287871091254754</v>
      </c>
      <c r="N1623" s="17"/>
      <c r="O1623" s="18">
        <f t="shared" si="345"/>
        <v>28.369905062639248</v>
      </c>
      <c r="P1623" s="18"/>
      <c r="Q1623" s="37">
        <f t="shared" si="346"/>
        <v>2.1338558472624537E-2</v>
      </c>
      <c r="R1623" s="15">
        <f t="shared" si="356"/>
        <v>0.9970219160367334</v>
      </c>
      <c r="S1623" s="15">
        <f t="shared" si="357"/>
        <v>37.754108383126542</v>
      </c>
      <c r="T1623" s="21">
        <f t="shared" si="347"/>
        <v>5.5898816439845511E-2</v>
      </c>
      <c r="U1623" s="21">
        <f t="shared" si="348"/>
        <v>2.7370579299674125E-2</v>
      </c>
      <c r="V1623" s="21">
        <f t="shared" si="349"/>
        <v>2.8528237140171386E-2</v>
      </c>
      <c r="Y1623" s="36"/>
      <c r="Z1623" s="36"/>
    </row>
    <row r="1624" spans="1:26" x14ac:dyDescent="0.25">
      <c r="A1624" s="12">
        <v>2005.08</v>
      </c>
      <c r="B1624" s="13">
        <v>1224.27</v>
      </c>
      <c r="C1624" s="14">
        <f>C1622/3+C1625*2/3</f>
        <v>21.29</v>
      </c>
      <c r="D1624" s="13">
        <f>(D1622+2*D1625)/3</f>
        <v>65.399999999999991</v>
      </c>
      <c r="E1624" s="13">
        <v>196.4</v>
      </c>
      <c r="F1624" s="14">
        <f t="shared" si="353"/>
        <v>2005.6249999998777</v>
      </c>
      <c r="G1624" s="15">
        <v>4.26</v>
      </c>
      <c r="H1624" s="14">
        <f t="shared" si="350"/>
        <v>1899.3638951120167</v>
      </c>
      <c r="I1624" s="14">
        <f t="shared" si="351"/>
        <v>33.029852342158861</v>
      </c>
      <c r="J1624" s="16">
        <f t="shared" si="354"/>
        <v>879668.24820784177</v>
      </c>
      <c r="K1624" s="14">
        <f t="shared" si="355"/>
        <v>101.46323828920571</v>
      </c>
      <c r="L1624" s="16">
        <f t="shared" si="352"/>
        <v>46991.516113923266</v>
      </c>
      <c r="M1624" s="35">
        <f t="shared" si="344"/>
        <v>26.104381410936167</v>
      </c>
      <c r="N1624" s="17"/>
      <c r="O1624" s="18">
        <f t="shared" si="345"/>
        <v>28.168980742317412</v>
      </c>
      <c r="P1624" s="18"/>
      <c r="Q1624" s="37">
        <f t="shared" si="346"/>
        <v>2.1060729884604674E-2</v>
      </c>
      <c r="R1624" s="15">
        <f t="shared" si="356"/>
        <v>1.0084095692450887</v>
      </c>
      <c r="S1624" s="15">
        <f t="shared" si="357"/>
        <v>37.450015263136507</v>
      </c>
      <c r="T1624" s="21">
        <f t="shared" si="347"/>
        <v>5.3671331073348982E-2</v>
      </c>
      <c r="U1624" s="21">
        <f t="shared" si="348"/>
        <v>2.9910745051840548E-2</v>
      </c>
      <c r="V1624" s="21">
        <f t="shared" si="349"/>
        <v>2.3760586021508434E-2</v>
      </c>
      <c r="Y1624" s="36"/>
      <c r="Z1624" s="36"/>
    </row>
    <row r="1625" spans="1:26" x14ac:dyDescent="0.25">
      <c r="A1625" s="12">
        <v>2005.09</v>
      </c>
      <c r="B1625" s="13">
        <v>1225.92</v>
      </c>
      <c r="C1625" s="14">
        <v>21.47</v>
      </c>
      <c r="D1625" s="13">
        <v>66.47</v>
      </c>
      <c r="E1625" s="13">
        <v>198.8</v>
      </c>
      <c r="F1625" s="14">
        <f t="shared" si="353"/>
        <v>2005.7083333332109</v>
      </c>
      <c r="G1625" s="15">
        <v>4.2</v>
      </c>
      <c r="H1625" s="14">
        <f t="shared" si="350"/>
        <v>1878.9628973843062</v>
      </c>
      <c r="I1625" s="14">
        <f t="shared" si="351"/>
        <v>32.906986921529175</v>
      </c>
      <c r="J1625" s="16">
        <f t="shared" si="354"/>
        <v>871489.80453104991</v>
      </c>
      <c r="K1625" s="14">
        <f t="shared" si="355"/>
        <v>101.87831488933602</v>
      </c>
      <c r="L1625" s="16">
        <f t="shared" si="352"/>
        <v>47252.616245088495</v>
      </c>
      <c r="M1625" s="35">
        <f t="shared" si="344"/>
        <v>25.730122990164478</v>
      </c>
      <c r="N1625" s="17"/>
      <c r="O1625" s="18">
        <f t="shared" si="345"/>
        <v>27.762463408465557</v>
      </c>
      <c r="P1625" s="18"/>
      <c r="Q1625" s="37">
        <f t="shared" si="346"/>
        <v>2.3262867961467384E-2</v>
      </c>
      <c r="R1625" s="15">
        <f t="shared" si="356"/>
        <v>0.98269385516983099</v>
      </c>
      <c r="S1625" s="15">
        <f t="shared" si="357"/>
        <v>37.309038824996478</v>
      </c>
      <c r="T1625" s="21">
        <f t="shared" si="347"/>
        <v>4.9968023993407051E-2</v>
      </c>
      <c r="U1625" s="21">
        <f t="shared" si="348"/>
        <v>3.0645968380443867E-2</v>
      </c>
      <c r="V1625" s="21">
        <f t="shared" si="349"/>
        <v>1.9322055612963185E-2</v>
      </c>
      <c r="Y1625" s="36"/>
      <c r="Z1625" s="36"/>
    </row>
    <row r="1626" spans="1:26" x14ac:dyDescent="0.25">
      <c r="A1626" s="12">
        <v>2005.1</v>
      </c>
      <c r="B1626" s="13">
        <v>1191.96</v>
      </c>
      <c r="C1626" s="14">
        <f>C1625*2/3+C1628/3</f>
        <v>21.72</v>
      </c>
      <c r="D1626" s="13">
        <f>(2*D1625+D1628)/3</f>
        <v>67.589999999999989</v>
      </c>
      <c r="E1626" s="13">
        <v>199.2</v>
      </c>
      <c r="F1626" s="14">
        <f t="shared" si="353"/>
        <v>2005.7916666665442</v>
      </c>
      <c r="G1626" s="15">
        <v>4.46</v>
      </c>
      <c r="H1626" s="14">
        <f t="shared" si="350"/>
        <v>1823.2440361445788</v>
      </c>
      <c r="I1626" s="14">
        <f t="shared" si="351"/>
        <v>33.223313253012051</v>
      </c>
      <c r="J1626" s="16">
        <f t="shared" si="354"/>
        <v>846930.72214735125</v>
      </c>
      <c r="K1626" s="14">
        <f t="shared" si="355"/>
        <v>103.38691265060241</v>
      </c>
      <c r="L1626" s="16">
        <f t="shared" si="352"/>
        <v>48025.141372142905</v>
      </c>
      <c r="M1626" s="35">
        <f t="shared" si="344"/>
        <v>24.876538723647965</v>
      </c>
      <c r="N1626" s="17"/>
      <c r="O1626" s="18">
        <f t="shared" si="345"/>
        <v>26.840542701863445</v>
      </c>
      <c r="P1626" s="18"/>
      <c r="Q1626" s="37">
        <f t="shared" si="346"/>
        <v>2.1868312584124645E-2</v>
      </c>
      <c r="R1626" s="15">
        <f t="shared" si="356"/>
        <v>0.99733837244767443</v>
      </c>
      <c r="S1626" s="15">
        <f t="shared" si="357"/>
        <v>36.589741984380517</v>
      </c>
      <c r="T1626" s="21">
        <f t="shared" si="347"/>
        <v>5.7482359500422575E-2</v>
      </c>
      <c r="U1626" s="21">
        <f t="shared" si="348"/>
        <v>3.3807301290092795E-2</v>
      </c>
      <c r="V1626" s="21">
        <f t="shared" si="349"/>
        <v>2.367505821032978E-2</v>
      </c>
      <c r="Y1626" s="36"/>
      <c r="Z1626" s="36"/>
    </row>
    <row r="1627" spans="1:26" x14ac:dyDescent="0.25">
      <c r="A1627" s="12">
        <v>2005.11</v>
      </c>
      <c r="B1627" s="13">
        <v>1237.3699999999999</v>
      </c>
      <c r="C1627" s="14">
        <f>C1625/3+C1628*2/3</f>
        <v>21.97</v>
      </c>
      <c r="D1627" s="13">
        <f>(D1625+2*D1628)/3</f>
        <v>68.709999999999994</v>
      </c>
      <c r="E1627" s="13">
        <v>197.6</v>
      </c>
      <c r="F1627" s="14">
        <f t="shared" si="353"/>
        <v>2005.8749999998774</v>
      </c>
      <c r="G1627" s="15">
        <v>4.54</v>
      </c>
      <c r="H1627" s="14">
        <f t="shared" si="350"/>
        <v>1908.0295495951418</v>
      </c>
      <c r="I1627" s="14">
        <f t="shared" si="351"/>
        <v>33.877828947368428</v>
      </c>
      <c r="J1627" s="16">
        <f t="shared" si="354"/>
        <v>887626.57480045198</v>
      </c>
      <c r="K1627" s="14">
        <f t="shared" si="355"/>
        <v>105.95109817813767</v>
      </c>
      <c r="L1627" s="16">
        <f t="shared" si="352"/>
        <v>49289.074371076611</v>
      </c>
      <c r="M1627" s="35">
        <f t="shared" si="344"/>
        <v>25.931783309069029</v>
      </c>
      <c r="N1627" s="17"/>
      <c r="O1627" s="18">
        <f t="shared" si="345"/>
        <v>27.977205472367206</v>
      </c>
      <c r="P1627" s="18"/>
      <c r="Q1627" s="37">
        <f t="shared" si="346"/>
        <v>1.8671943606583932E-2</v>
      </c>
      <c r="R1627" s="15">
        <f t="shared" si="356"/>
        <v>1.0093824010189034</v>
      </c>
      <c r="S1627" s="15">
        <f t="shared" si="357"/>
        <v>36.787838364480244</v>
      </c>
      <c r="T1627" s="21">
        <f t="shared" si="347"/>
        <v>5.5801809035166627E-2</v>
      </c>
      <c r="U1627" s="21">
        <f t="shared" si="348"/>
        <v>3.1892122594934902E-2</v>
      </c>
      <c r="V1627" s="21">
        <f t="shared" si="349"/>
        <v>2.3909686440231726E-2</v>
      </c>
      <c r="Y1627" s="36"/>
      <c r="Z1627" s="36"/>
    </row>
    <row r="1628" spans="1:26" x14ac:dyDescent="0.25">
      <c r="A1628" s="12">
        <v>2005.12</v>
      </c>
      <c r="B1628" s="13">
        <v>1262.07</v>
      </c>
      <c r="C1628" s="14">
        <v>22.22</v>
      </c>
      <c r="D1628" s="13">
        <v>69.83</v>
      </c>
      <c r="E1628" s="13">
        <v>196.8</v>
      </c>
      <c r="F1628" s="14">
        <f t="shared" si="353"/>
        <v>2005.9583333332107</v>
      </c>
      <c r="G1628" s="15">
        <v>4.47</v>
      </c>
      <c r="H1628" s="14">
        <f t="shared" si="350"/>
        <v>1954.0280945121954</v>
      </c>
      <c r="I1628" s="14">
        <f t="shared" si="351"/>
        <v>34.402611788617889</v>
      </c>
      <c r="J1628" s="16">
        <f t="shared" si="354"/>
        <v>910359.06004170119</v>
      </c>
      <c r="K1628" s="14">
        <f t="shared" si="355"/>
        <v>108.11585873983739</v>
      </c>
      <c r="L1628" s="16">
        <f t="shared" si="352"/>
        <v>50369.926519695407</v>
      </c>
      <c r="M1628" s="35">
        <f t="shared" si="344"/>
        <v>26.443803114292422</v>
      </c>
      <c r="N1628" s="17"/>
      <c r="O1628" s="18">
        <f t="shared" si="345"/>
        <v>28.527159043907641</v>
      </c>
      <c r="P1628" s="18"/>
      <c r="Q1628" s="37">
        <f t="shared" si="346"/>
        <v>1.8276088055812559E-2</v>
      </c>
      <c r="R1628" s="15">
        <f t="shared" si="356"/>
        <v>1.0077335841687871</v>
      </c>
      <c r="S1628" s="15">
        <f t="shared" si="357"/>
        <v>37.283943757352425</v>
      </c>
      <c r="T1628" s="21">
        <f t="shared" si="347"/>
        <v>5.2329286893485483E-2</v>
      </c>
      <c r="U1628" s="21">
        <f t="shared" si="348"/>
        <v>3.124029164453046E-2</v>
      </c>
      <c r="V1628" s="21">
        <f t="shared" si="349"/>
        <v>2.1088995248955023E-2</v>
      </c>
      <c r="Y1628" s="36"/>
      <c r="Z1628" s="36"/>
    </row>
    <row r="1629" spans="1:26" x14ac:dyDescent="0.25">
      <c r="A1629" s="12">
        <v>2006.01</v>
      </c>
      <c r="B1629" s="13">
        <v>1278.73</v>
      </c>
      <c r="C1629" s="14">
        <f>C1628*2/3+C1631/3</f>
        <v>22.406666666666666</v>
      </c>
      <c r="D1629" s="13">
        <f>(2*D1628+D1631)/3</f>
        <v>70.776666666666657</v>
      </c>
      <c r="E1629" s="13">
        <v>198.3</v>
      </c>
      <c r="F1629" s="14">
        <f t="shared" si="353"/>
        <v>2006.041666666544</v>
      </c>
      <c r="G1629" s="15">
        <v>4.42</v>
      </c>
      <c r="H1629" s="14">
        <f t="shared" si="350"/>
        <v>1964.8463489662131</v>
      </c>
      <c r="I1629" s="14">
        <f t="shared" si="351"/>
        <v>34.429204908387966</v>
      </c>
      <c r="J1629" s="16">
        <f t="shared" si="354"/>
        <v>916735.84016199631</v>
      </c>
      <c r="K1629" s="14">
        <f t="shared" si="355"/>
        <v>108.75264918473694</v>
      </c>
      <c r="L1629" s="16">
        <f t="shared" si="352"/>
        <v>50740.584001730014</v>
      </c>
      <c r="M1629" s="35">
        <f t="shared" si="344"/>
        <v>26.468702626685733</v>
      </c>
      <c r="N1629" s="17"/>
      <c r="O1629" s="18">
        <f t="shared" si="345"/>
        <v>28.551311891344479</v>
      </c>
      <c r="P1629" s="18"/>
      <c r="Q1629" s="37">
        <f t="shared" si="346"/>
        <v>1.8919623016402376E-2</v>
      </c>
      <c r="R1629" s="15">
        <f t="shared" si="356"/>
        <v>0.99174056426319435</v>
      </c>
      <c r="S1629" s="15">
        <f t="shared" si="357"/>
        <v>37.288074390470527</v>
      </c>
      <c r="T1629" s="21">
        <f t="shared" si="347"/>
        <v>4.4469015754845742E-2</v>
      </c>
      <c r="U1629" s="21">
        <f t="shared" si="348"/>
        <v>3.2624382721495815E-2</v>
      </c>
      <c r="V1629" s="21">
        <f t="shared" si="349"/>
        <v>1.1844633033349927E-2</v>
      </c>
      <c r="Y1629" s="36"/>
      <c r="Z1629" s="36"/>
    </row>
    <row r="1630" spans="1:26" x14ac:dyDescent="0.25">
      <c r="A1630" s="12">
        <v>2006.02</v>
      </c>
      <c r="B1630" s="13">
        <v>1276.6500000000001</v>
      </c>
      <c r="C1630" s="14">
        <f>C1628/3+C1631*2/3</f>
        <v>22.593333333333334</v>
      </c>
      <c r="D1630" s="13">
        <f>(D1628+2*D1631)/3</f>
        <v>71.723333333333343</v>
      </c>
      <c r="E1630" s="13">
        <v>198.7</v>
      </c>
      <c r="F1630" s="14">
        <f t="shared" si="353"/>
        <v>2006.1249999998772</v>
      </c>
      <c r="G1630" s="15">
        <v>4.57</v>
      </c>
      <c r="H1630" s="14">
        <f t="shared" si="350"/>
        <v>1957.7013336688478</v>
      </c>
      <c r="I1630" s="14">
        <f t="shared" si="351"/>
        <v>34.646143264552933</v>
      </c>
      <c r="J1630" s="16">
        <f t="shared" si="354"/>
        <v>914749.26675937173</v>
      </c>
      <c r="K1630" s="14">
        <f t="shared" si="355"/>
        <v>109.98540345579605</v>
      </c>
      <c r="L1630" s="16">
        <f t="shared" si="352"/>
        <v>51391.42801566967</v>
      </c>
      <c r="M1630" s="35">
        <f t="shared" si="344"/>
        <v>26.249624763583306</v>
      </c>
      <c r="N1630" s="17"/>
      <c r="O1630" s="18">
        <f t="shared" si="345"/>
        <v>28.312953220671435</v>
      </c>
      <c r="P1630" s="18"/>
      <c r="Q1630" s="37">
        <f t="shared" si="346"/>
        <v>1.7610058371500759E-2</v>
      </c>
      <c r="R1630" s="15">
        <f t="shared" si="356"/>
        <v>0.99194775004269375</v>
      </c>
      <c r="S1630" s="15">
        <f t="shared" si="357"/>
        <v>36.905651857911145</v>
      </c>
      <c r="T1630" s="21">
        <f t="shared" si="347"/>
        <v>4.4034553541299593E-2</v>
      </c>
      <c r="U1630" s="21">
        <f t="shared" si="348"/>
        <v>3.6654461497916957E-2</v>
      </c>
      <c r="V1630" s="21">
        <f t="shared" si="349"/>
        <v>7.3800920433826356E-3</v>
      </c>
      <c r="Y1630" s="36"/>
      <c r="Z1630" s="36"/>
    </row>
    <row r="1631" spans="1:26" x14ac:dyDescent="0.25">
      <c r="A1631" s="12">
        <v>2006.03</v>
      </c>
      <c r="B1631" s="13">
        <v>1293.74</v>
      </c>
      <c r="C1631" s="14">
        <v>22.78</v>
      </c>
      <c r="D1631" s="13">
        <v>72.67</v>
      </c>
      <c r="E1631" s="13">
        <v>199.8</v>
      </c>
      <c r="F1631" s="14">
        <f t="shared" si="353"/>
        <v>2006.2083333332105</v>
      </c>
      <c r="G1631" s="15">
        <v>4.72</v>
      </c>
      <c r="H1631" s="14">
        <f t="shared" si="350"/>
        <v>1972.985875875876</v>
      </c>
      <c r="I1631" s="14">
        <f t="shared" si="351"/>
        <v>34.740070070070075</v>
      </c>
      <c r="J1631" s="16">
        <f t="shared" si="354"/>
        <v>923243.78426277137</v>
      </c>
      <c r="K1631" s="14">
        <f t="shared" si="355"/>
        <v>110.82356856856858</v>
      </c>
      <c r="L1631" s="16">
        <f t="shared" si="352"/>
        <v>51859.048806078186</v>
      </c>
      <c r="M1631" s="35">
        <f t="shared" si="344"/>
        <v>26.327837778667696</v>
      </c>
      <c r="N1631" s="17"/>
      <c r="O1631" s="18">
        <f t="shared" si="345"/>
        <v>28.395073733976634</v>
      </c>
      <c r="P1631" s="18"/>
      <c r="Q1631" s="37">
        <f t="shared" si="346"/>
        <v>1.603475651848129E-2</v>
      </c>
      <c r="R1631" s="15">
        <f t="shared" si="356"/>
        <v>0.98284699774077244</v>
      </c>
      <c r="S1631" s="15">
        <f t="shared" si="357"/>
        <v>36.406930145351232</v>
      </c>
      <c r="T1631" s="21">
        <f t="shared" si="347"/>
        <v>4.9073877031978519E-2</v>
      </c>
      <c r="U1631" s="21">
        <f t="shared" si="348"/>
        <v>3.6739079420016418E-2</v>
      </c>
      <c r="V1631" s="21">
        <f t="shared" si="349"/>
        <v>1.2334797611962101E-2</v>
      </c>
      <c r="Y1631" s="36"/>
      <c r="Z1631" s="36"/>
    </row>
    <row r="1632" spans="1:26" x14ac:dyDescent="0.25">
      <c r="A1632" s="12">
        <v>2006.04</v>
      </c>
      <c r="B1632" s="13">
        <v>1302.17</v>
      </c>
      <c r="C1632" s="14">
        <f>C1631*2/3+C1634/3</f>
        <v>23</v>
      </c>
      <c r="D1632" s="13">
        <f>(2*D1631+D1634)/3</f>
        <v>73.276666666666657</v>
      </c>
      <c r="E1632" s="13">
        <v>201.5</v>
      </c>
      <c r="F1632" s="14">
        <f t="shared" si="353"/>
        <v>2006.2916666665437</v>
      </c>
      <c r="G1632" s="15">
        <v>4.99</v>
      </c>
      <c r="H1632" s="14">
        <f t="shared" si="350"/>
        <v>1969.0878362282883</v>
      </c>
      <c r="I1632" s="14">
        <f t="shared" si="351"/>
        <v>34.779652605459063</v>
      </c>
      <c r="J1632" s="16">
        <f t="shared" si="354"/>
        <v>922775.96572463738</v>
      </c>
      <c r="K1632" s="14">
        <f t="shared" si="355"/>
        <v>110.80595698924732</v>
      </c>
      <c r="L1632" s="16">
        <f t="shared" si="352"/>
        <v>51927.126910016101</v>
      </c>
      <c r="M1632" s="35">
        <f t="shared" si="344"/>
        <v>26.147280943874538</v>
      </c>
      <c r="N1632" s="17"/>
      <c r="O1632" s="18">
        <f t="shared" si="345"/>
        <v>28.198403856607364</v>
      </c>
      <c r="P1632" s="18"/>
      <c r="Q1632" s="37">
        <f t="shared" si="346"/>
        <v>1.407146870183023E-2</v>
      </c>
      <c r="R1632" s="15">
        <f t="shared" si="356"/>
        <v>0.9948378771081009</v>
      </c>
      <c r="S1632" s="15">
        <f t="shared" si="357"/>
        <v>35.480555382954016</v>
      </c>
      <c r="T1632" s="21">
        <f t="shared" si="347"/>
        <v>5.1563544330343936E-2</v>
      </c>
      <c r="U1632" s="21">
        <f t="shared" si="348"/>
        <v>3.9837100654124269E-2</v>
      </c>
      <c r="V1632" s="21">
        <f t="shared" si="349"/>
        <v>1.1726443676219667E-2</v>
      </c>
      <c r="Y1632" s="36"/>
      <c r="Z1632" s="36"/>
    </row>
    <row r="1633" spans="1:26" x14ac:dyDescent="0.25">
      <c r="A1633" s="12">
        <v>2006.05</v>
      </c>
      <c r="B1633" s="13">
        <v>1290.01</v>
      </c>
      <c r="C1633" s="14">
        <f>C1631/3+C1634*2/3</f>
        <v>23.22</v>
      </c>
      <c r="D1633" s="13">
        <f>(D1631+2*D1634)/3</f>
        <v>73.883333333333326</v>
      </c>
      <c r="E1633" s="13">
        <v>202.5</v>
      </c>
      <c r="F1633" s="14">
        <f t="shared" si="353"/>
        <v>2006.374999999877</v>
      </c>
      <c r="G1633" s="39">
        <v>5.1100000000000003</v>
      </c>
      <c r="H1633" s="14">
        <f t="shared" si="350"/>
        <v>1941.0668987654326</v>
      </c>
      <c r="I1633" s="14">
        <f t="shared" si="351"/>
        <v>34.938933333333338</v>
      </c>
      <c r="J1633" s="16">
        <f t="shared" si="354"/>
        <v>911008.93674511404</v>
      </c>
      <c r="K1633" s="14">
        <f t="shared" si="355"/>
        <v>111.17161316872428</v>
      </c>
      <c r="L1633" s="16">
        <f t="shared" si="352"/>
        <v>52176.631920050873</v>
      </c>
      <c r="M1633" s="35">
        <f t="shared" si="344"/>
        <v>25.650640708757351</v>
      </c>
      <c r="N1633" s="17"/>
      <c r="O1633" s="18">
        <f t="shared" si="345"/>
        <v>27.661895284857195</v>
      </c>
      <c r="P1633" s="18"/>
      <c r="Q1633" s="37">
        <f t="shared" si="346"/>
        <v>1.3923101060018102E-2</v>
      </c>
      <c r="R1633" s="15">
        <f t="shared" si="356"/>
        <v>1.0042583333333333</v>
      </c>
      <c r="S1633" s="15">
        <f t="shared" si="357"/>
        <v>35.123092245691687</v>
      </c>
      <c r="T1633" s="21">
        <f t="shared" si="347"/>
        <v>5.2168960402368292E-2</v>
      </c>
      <c r="U1633" s="21">
        <f t="shared" si="348"/>
        <v>4.0627215816082529E-2</v>
      </c>
      <c r="V1633" s="21">
        <f t="shared" si="349"/>
        <v>1.1541744586285763E-2</v>
      </c>
      <c r="Y1633" s="36"/>
      <c r="Z1633" s="36"/>
    </row>
    <row r="1634" spans="1:26" x14ac:dyDescent="0.25">
      <c r="A1634" s="12">
        <v>2006.06</v>
      </c>
      <c r="B1634" s="13">
        <v>1253.17</v>
      </c>
      <c r="C1634" s="14">
        <v>23.44</v>
      </c>
      <c r="D1634" s="13">
        <v>74.489999999999995</v>
      </c>
      <c r="E1634" s="13">
        <v>202.9</v>
      </c>
      <c r="F1634" s="14">
        <f t="shared" si="353"/>
        <v>2006.4583333332102</v>
      </c>
      <c r="G1634" s="39">
        <v>5.1100000000000003</v>
      </c>
      <c r="H1634" s="14">
        <f t="shared" si="350"/>
        <v>1881.9167028092661</v>
      </c>
      <c r="I1634" s="14">
        <f t="shared" si="351"/>
        <v>35.200433711187785</v>
      </c>
      <c r="J1634" s="16">
        <f t="shared" si="354"/>
        <v>884624.46161367162</v>
      </c>
      <c r="K1634" s="14">
        <f t="shared" si="355"/>
        <v>111.86349433218335</v>
      </c>
      <c r="L1634" s="16">
        <f t="shared" si="352"/>
        <v>52583.189946776889</v>
      </c>
      <c r="M1634" s="35">
        <f t="shared" si="344"/>
        <v>24.74958224164639</v>
      </c>
      <c r="N1634" s="17"/>
      <c r="O1634" s="18">
        <f t="shared" si="345"/>
        <v>26.690943997751582</v>
      </c>
      <c r="P1634" s="18"/>
      <c r="Q1634" s="37">
        <f t="shared" si="346"/>
        <v>1.5479427109228151E-2</v>
      </c>
      <c r="R1634" s="15">
        <f t="shared" si="356"/>
        <v>1.0058131617159785</v>
      </c>
      <c r="S1634" s="15">
        <f t="shared" si="357"/>
        <v>35.20312105093484</v>
      </c>
      <c r="T1634" s="21">
        <f t="shared" si="347"/>
        <v>5.6040329891980933E-2</v>
      </c>
      <c r="U1634" s="21">
        <f t="shared" si="348"/>
        <v>4.1809899439735343E-2</v>
      </c>
      <c r="V1634" s="21">
        <f t="shared" si="349"/>
        <v>1.423043045224559E-2</v>
      </c>
      <c r="Y1634" s="36"/>
      <c r="Z1634" s="36"/>
    </row>
    <row r="1635" spans="1:26" x14ac:dyDescent="0.25">
      <c r="A1635" s="12">
        <v>2006.07</v>
      </c>
      <c r="B1635" s="13">
        <v>1260.24</v>
      </c>
      <c r="C1635" s="14">
        <f>C1634*2/3+C1637/3</f>
        <v>23.66</v>
      </c>
      <c r="D1635" s="13">
        <f>(2*D1634+D1637)/3</f>
        <v>75.849999999999994</v>
      </c>
      <c r="E1635" s="13">
        <v>203.5</v>
      </c>
      <c r="F1635" s="14">
        <f t="shared" si="353"/>
        <v>2006.5416666665435</v>
      </c>
      <c r="G1635" s="39">
        <v>5.09</v>
      </c>
      <c r="H1635" s="14">
        <f t="shared" si="350"/>
        <v>1886.9539459459463</v>
      </c>
      <c r="I1635" s="14">
        <f t="shared" si="351"/>
        <v>35.426054054054063</v>
      </c>
      <c r="J1635" s="16">
        <f t="shared" si="354"/>
        <v>888380.0111128292</v>
      </c>
      <c r="K1635" s="14">
        <f t="shared" si="355"/>
        <v>113.57000000000001</v>
      </c>
      <c r="L1635" s="16">
        <f t="shared" si="352"/>
        <v>53468.881993039489</v>
      </c>
      <c r="M1635" s="35">
        <f t="shared" si="344"/>
        <v>24.696786766853322</v>
      </c>
      <c r="N1635" s="17"/>
      <c r="O1635" s="18">
        <f t="shared" si="345"/>
        <v>26.634874022226974</v>
      </c>
      <c r="P1635" s="18"/>
      <c r="Q1635" s="37">
        <f t="shared" si="346"/>
        <v>1.5872540365558491E-2</v>
      </c>
      <c r="R1635" s="15">
        <f t="shared" si="356"/>
        <v>1.020724969466718</v>
      </c>
      <c r="S1635" s="15">
        <f t="shared" si="357"/>
        <v>35.303366135199511</v>
      </c>
      <c r="T1635" s="21">
        <f t="shared" si="347"/>
        <v>5.9195500626261666E-2</v>
      </c>
      <c r="U1635" s="21">
        <f t="shared" si="348"/>
        <v>4.3158297370433418E-2</v>
      </c>
      <c r="V1635" s="21">
        <f t="shared" si="349"/>
        <v>1.6037203255828247E-2</v>
      </c>
      <c r="Y1635" s="36"/>
      <c r="Z1635" s="36"/>
    </row>
    <row r="1636" spans="1:26" x14ac:dyDescent="0.25">
      <c r="A1636" s="12">
        <v>2006.08</v>
      </c>
      <c r="B1636" s="13">
        <v>1287.1500000000001</v>
      </c>
      <c r="C1636" s="14">
        <f>C1634/3+C1637*2/3</f>
        <v>23.88</v>
      </c>
      <c r="D1636" s="13">
        <f>(D1634+2*D1637)/3</f>
        <v>77.209999999999994</v>
      </c>
      <c r="E1636" s="13">
        <v>203.9</v>
      </c>
      <c r="F1636" s="14">
        <f t="shared" si="353"/>
        <v>2006.6249999998768</v>
      </c>
      <c r="G1636" s="39">
        <v>4.88</v>
      </c>
      <c r="H1636" s="14">
        <f t="shared" si="350"/>
        <v>1923.4654487493874</v>
      </c>
      <c r="I1636" s="14">
        <f t="shared" si="351"/>
        <v>35.68531633153507</v>
      </c>
      <c r="J1636" s="16">
        <f t="shared" si="354"/>
        <v>906969.72434787068</v>
      </c>
      <c r="K1636" s="14">
        <f t="shared" si="355"/>
        <v>115.37953408533596</v>
      </c>
      <c r="L1636" s="16">
        <f t="shared" si="352"/>
        <v>54404.795413820524</v>
      </c>
      <c r="M1636" s="35">
        <f t="shared" si="344"/>
        <v>25.051393562010976</v>
      </c>
      <c r="N1636" s="17"/>
      <c r="O1636" s="18">
        <f t="shared" si="345"/>
        <v>27.017418909973312</v>
      </c>
      <c r="P1636" s="18"/>
      <c r="Q1636" s="37">
        <f t="shared" si="346"/>
        <v>1.7404992388477397E-2</v>
      </c>
      <c r="R1636" s="15">
        <f t="shared" si="356"/>
        <v>1.0167179555100156</v>
      </c>
      <c r="S1636" s="15">
        <f t="shared" si="357"/>
        <v>35.964335751379402</v>
      </c>
      <c r="T1636" s="21">
        <f t="shared" si="347"/>
        <v>5.816868740755532E-2</v>
      </c>
      <c r="U1636" s="21">
        <f t="shared" si="348"/>
        <v>4.0685207513848187E-2</v>
      </c>
      <c r="V1636" s="21">
        <f t="shared" si="349"/>
        <v>1.7483479893707132E-2</v>
      </c>
      <c r="Y1636" s="36"/>
      <c r="Z1636" s="36"/>
    </row>
    <row r="1637" spans="1:26" x14ac:dyDescent="0.25">
      <c r="A1637" s="12">
        <v>2006.09</v>
      </c>
      <c r="B1637" s="13">
        <v>1317.74</v>
      </c>
      <c r="C1637" s="14">
        <v>24.1</v>
      </c>
      <c r="D1637" s="13">
        <v>78.569999999999993</v>
      </c>
      <c r="E1637" s="13">
        <v>202.9</v>
      </c>
      <c r="F1637" s="14">
        <f t="shared" si="353"/>
        <v>2006.70833333321</v>
      </c>
      <c r="G1637" s="39">
        <v>4.72</v>
      </c>
      <c r="H1637" s="14">
        <f t="shared" si="350"/>
        <v>1978.883085263677</v>
      </c>
      <c r="I1637" s="14">
        <f t="shared" si="351"/>
        <v>36.191572203055699</v>
      </c>
      <c r="J1637" s="16">
        <f t="shared" si="354"/>
        <v>934522.86126708472</v>
      </c>
      <c r="K1637" s="14">
        <f t="shared" si="355"/>
        <v>117.99053228191228</v>
      </c>
      <c r="L1637" s="16">
        <f t="shared" si="352"/>
        <v>55720.750079495832</v>
      </c>
      <c r="M1637" s="35">
        <f t="shared" si="344"/>
        <v>25.644156440797396</v>
      </c>
      <c r="N1637" s="17"/>
      <c r="O1637" s="18">
        <f t="shared" si="345"/>
        <v>27.655917575274081</v>
      </c>
      <c r="P1637" s="18"/>
      <c r="Q1637" s="37">
        <f t="shared" si="346"/>
        <v>1.7252358568579686E-2</v>
      </c>
      <c r="R1637" s="15">
        <f t="shared" si="356"/>
        <v>1.003142991174462</v>
      </c>
      <c r="S1637" s="15">
        <f t="shared" si="357"/>
        <v>36.745800731186186</v>
      </c>
      <c r="T1637" s="21">
        <f t="shared" si="347"/>
        <v>5.429051574434407E-2</v>
      </c>
      <c r="U1637" s="21">
        <f t="shared" si="348"/>
        <v>3.766992760079213E-2</v>
      </c>
      <c r="V1637" s="21">
        <f t="shared" si="349"/>
        <v>1.662058814355194E-2</v>
      </c>
      <c r="Y1637" s="36"/>
      <c r="Z1637" s="36"/>
    </row>
    <row r="1638" spans="1:26" x14ac:dyDescent="0.25">
      <c r="A1638" s="12">
        <v>2006.1</v>
      </c>
      <c r="B1638" s="13">
        <v>1363.38</v>
      </c>
      <c r="C1638" s="14">
        <f>C1637*2/3+C1640/3</f>
        <v>24.36</v>
      </c>
      <c r="D1638" s="13">
        <f>D1637*2/3+D1640/3</f>
        <v>79.55</v>
      </c>
      <c r="E1638" s="13">
        <v>201.8</v>
      </c>
      <c r="F1638" s="14">
        <f t="shared" si="353"/>
        <v>2006.7916666665433</v>
      </c>
      <c r="G1638" s="39">
        <v>4.7300000000000004</v>
      </c>
      <c r="H1638" s="14">
        <f t="shared" si="350"/>
        <v>2058.5821902874136</v>
      </c>
      <c r="I1638" s="14">
        <f t="shared" si="351"/>
        <v>36.781427155599609</v>
      </c>
      <c r="J1638" s="16">
        <f t="shared" si="354"/>
        <v>973608.07047192624</v>
      </c>
      <c r="K1638" s="14">
        <f t="shared" si="355"/>
        <v>120.11340436075322</v>
      </c>
      <c r="L1638" s="16">
        <f t="shared" si="352"/>
        <v>56807.72932421021</v>
      </c>
      <c r="M1638" s="35">
        <f t="shared" si="344"/>
        <v>26.538040282101726</v>
      </c>
      <c r="N1638" s="17"/>
      <c r="O1638" s="18">
        <f t="shared" si="345"/>
        <v>28.617660202008313</v>
      </c>
      <c r="P1638" s="18"/>
      <c r="Q1638" s="37">
        <f t="shared" si="346"/>
        <v>1.4957394479780728E-2</v>
      </c>
      <c r="R1638" s="15">
        <f t="shared" si="356"/>
        <v>1.0142777659341806</v>
      </c>
      <c r="S1638" s="15">
        <f t="shared" si="357"/>
        <v>37.06222120835708</v>
      </c>
      <c r="T1638" s="21">
        <f t="shared" si="347"/>
        <v>4.9317312443853512E-2</v>
      </c>
      <c r="U1638" s="21">
        <f t="shared" si="348"/>
        <v>3.5561620213159228E-2</v>
      </c>
      <c r="V1638" s="21">
        <f t="shared" si="349"/>
        <v>1.3755692230694283E-2</v>
      </c>
      <c r="Y1638" s="36"/>
      <c r="Z1638" s="36"/>
    </row>
    <row r="1639" spans="1:26" x14ac:dyDescent="0.25">
      <c r="A1639" s="12">
        <v>2006.11</v>
      </c>
      <c r="B1639" s="13">
        <v>1388.64</v>
      </c>
      <c r="C1639" s="14">
        <f>C1637/3+C1640*2/3</f>
        <v>24.619999999999997</v>
      </c>
      <c r="D1639" s="13">
        <f>D1637/3+D1640*2/3</f>
        <v>80.53</v>
      </c>
      <c r="E1639" s="13">
        <v>201.5</v>
      </c>
      <c r="F1639" s="14">
        <f t="shared" si="353"/>
        <v>2006.8749999998765</v>
      </c>
      <c r="G1639" s="39">
        <v>4.5999999999999996</v>
      </c>
      <c r="H1639" s="14">
        <f t="shared" si="350"/>
        <v>2099.8442084367248</v>
      </c>
      <c r="I1639" s="14">
        <f t="shared" si="351"/>
        <v>37.229349875930524</v>
      </c>
      <c r="J1639" s="16">
        <f t="shared" si="354"/>
        <v>994590.27869727137</v>
      </c>
      <c r="K1639" s="14">
        <f t="shared" si="355"/>
        <v>121.77414888337472</v>
      </c>
      <c r="L1639" s="16">
        <f t="shared" si="352"/>
        <v>57678.27164959332</v>
      </c>
      <c r="M1639" s="35">
        <f t="shared" si="344"/>
        <v>26.928020270856489</v>
      </c>
      <c r="N1639" s="17"/>
      <c r="O1639" s="18">
        <f t="shared" si="345"/>
        <v>29.03499548856696</v>
      </c>
      <c r="P1639" s="18"/>
      <c r="Q1639" s="37">
        <f t="shared" si="346"/>
        <v>1.5365317992929867E-2</v>
      </c>
      <c r="R1639" s="15">
        <f t="shared" si="356"/>
        <v>1.0070195403693385</v>
      </c>
      <c r="S1639" s="15">
        <f t="shared" si="357"/>
        <v>37.647354253221607</v>
      </c>
      <c r="T1639" s="21">
        <f t="shared" si="347"/>
        <v>4.849740791736834E-2</v>
      </c>
      <c r="U1639" s="21">
        <f t="shared" si="348"/>
        <v>3.0694994606734971E-2</v>
      </c>
      <c r="V1639" s="21">
        <f t="shared" si="349"/>
        <v>1.7802413310633369E-2</v>
      </c>
      <c r="Y1639" s="36"/>
      <c r="Z1639" s="36"/>
    </row>
    <row r="1640" spans="1:26" x14ac:dyDescent="0.25">
      <c r="A1640" s="12">
        <v>2006.12</v>
      </c>
      <c r="B1640" s="13">
        <v>1416.42</v>
      </c>
      <c r="C1640" s="14">
        <v>24.88</v>
      </c>
      <c r="D1640" s="13">
        <v>81.510000000000005</v>
      </c>
      <c r="E1640" s="13">
        <v>201.8</v>
      </c>
      <c r="F1640" s="14">
        <f t="shared" si="353"/>
        <v>2006.9583333332098</v>
      </c>
      <c r="G1640" s="39">
        <v>4.5599999999999996</v>
      </c>
      <c r="H1640" s="14">
        <f t="shared" si="350"/>
        <v>2138.6678592666012</v>
      </c>
      <c r="I1640" s="14">
        <f t="shared" si="351"/>
        <v>37.566580773042617</v>
      </c>
      <c r="J1640" s="16">
        <f t="shared" si="354"/>
        <v>1014461.8665677801</v>
      </c>
      <c r="K1640" s="14">
        <f t="shared" si="355"/>
        <v>123.07282953419229</v>
      </c>
      <c r="L1640" s="16">
        <f t="shared" si="352"/>
        <v>58378.720114047916</v>
      </c>
      <c r="M1640" s="35">
        <f t="shared" si="344"/>
        <v>27.282689787571691</v>
      </c>
      <c r="N1640" s="17"/>
      <c r="O1640" s="18">
        <f t="shared" si="345"/>
        <v>29.413282471660683</v>
      </c>
      <c r="P1640" s="18"/>
      <c r="Q1640" s="37">
        <f t="shared" si="346"/>
        <v>1.5434945553057959E-2</v>
      </c>
      <c r="R1640" s="15">
        <f t="shared" si="356"/>
        <v>0.98801493244040206</v>
      </c>
      <c r="S1640" s="15">
        <f t="shared" si="357"/>
        <v>37.855261185849741</v>
      </c>
      <c r="T1640" s="21">
        <f t="shared" si="347"/>
        <v>5.0449354769950938E-2</v>
      </c>
      <c r="U1640" s="21">
        <f t="shared" si="348"/>
        <v>2.7072773311626941E-2</v>
      </c>
      <c r="V1640" s="21">
        <f t="shared" si="349"/>
        <v>2.3376581458323997E-2</v>
      </c>
      <c r="Y1640" s="36"/>
      <c r="Z1640" s="36"/>
    </row>
    <row r="1641" spans="1:26" x14ac:dyDescent="0.25">
      <c r="A1641" s="12">
        <v>2007.01</v>
      </c>
      <c r="B1641" s="13">
        <v>1424.16</v>
      </c>
      <c r="C1641" s="14">
        <f>C1640*2/3+C1643/3</f>
        <v>25.083333333333332</v>
      </c>
      <c r="D1641" s="13">
        <f>D1640*2/3+D1643/3</f>
        <v>82.056666666666672</v>
      </c>
      <c r="E1641" s="13">
        <v>202.416</v>
      </c>
      <c r="F1641" s="14">
        <f t="shared" si="353"/>
        <v>2007.0416666665431</v>
      </c>
      <c r="G1641" s="39">
        <v>4.76</v>
      </c>
      <c r="H1641" s="14">
        <f t="shared" si="350"/>
        <v>2143.8105288119523</v>
      </c>
      <c r="I1641" s="14">
        <f t="shared" si="351"/>
        <v>37.758337614944807</v>
      </c>
      <c r="J1641" s="16">
        <f t="shared" si="354"/>
        <v>1018393.7884481673</v>
      </c>
      <c r="K1641" s="14">
        <f t="shared" si="355"/>
        <v>123.5211956235344</v>
      </c>
      <c r="L1641" s="16">
        <f t="shared" si="352"/>
        <v>58677.395541298101</v>
      </c>
      <c r="M1641" s="35">
        <f t="shared" si="344"/>
        <v>27.20753665680714</v>
      </c>
      <c r="N1641" s="17"/>
      <c r="O1641" s="18">
        <f t="shared" si="345"/>
        <v>29.327838512792745</v>
      </c>
      <c r="P1641" s="18"/>
      <c r="Q1641" s="37">
        <f t="shared" si="346"/>
        <v>1.35259718821528E-2</v>
      </c>
      <c r="R1641" s="15">
        <f t="shared" si="356"/>
        <v>1.007129488877504</v>
      </c>
      <c r="S1641" s="15">
        <f t="shared" si="357"/>
        <v>37.287741475929344</v>
      </c>
      <c r="T1641" s="21">
        <f t="shared" si="347"/>
        <v>5.093299693814024E-2</v>
      </c>
      <c r="U1641" s="21">
        <f t="shared" si="348"/>
        <v>2.8781727149737479E-2</v>
      </c>
      <c r="V1641" s="21">
        <f t="shared" si="349"/>
        <v>2.2151269788402761E-2</v>
      </c>
      <c r="Y1641" s="36"/>
      <c r="Z1641" s="36"/>
    </row>
    <row r="1642" spans="1:26" x14ac:dyDescent="0.25">
      <c r="A1642" s="12">
        <v>2007.02</v>
      </c>
      <c r="B1642" s="13">
        <v>1444.8</v>
      </c>
      <c r="C1642" s="14">
        <f>C1640/3+C1643*2/3</f>
        <v>25.286666666666665</v>
      </c>
      <c r="D1642" s="13">
        <f>D1640/3+D1643*2/3</f>
        <v>82.603333333333339</v>
      </c>
      <c r="E1642" s="13">
        <v>203.499</v>
      </c>
      <c r="F1642" s="14">
        <f t="shared" si="353"/>
        <v>2007.1249999998763</v>
      </c>
      <c r="G1642" s="39">
        <v>4.72</v>
      </c>
      <c r="H1642" s="14">
        <f t="shared" si="350"/>
        <v>2163.3057656302981</v>
      </c>
      <c r="I1642" s="14">
        <f t="shared" si="351"/>
        <v>37.86184371094371</v>
      </c>
      <c r="J1642" s="16">
        <f t="shared" si="354"/>
        <v>1029153.6091698773</v>
      </c>
      <c r="K1642" s="14">
        <f t="shared" si="355"/>
        <v>123.6823555234506</v>
      </c>
      <c r="L1642" s="16">
        <f t="shared" si="352"/>
        <v>58839.644677091943</v>
      </c>
      <c r="M1642" s="35">
        <f t="shared" si="344"/>
        <v>27.315181413516616</v>
      </c>
      <c r="N1642" s="17"/>
      <c r="O1642" s="18">
        <f t="shared" si="345"/>
        <v>29.439186629440346</v>
      </c>
      <c r="P1642" s="18"/>
      <c r="Q1642" s="37">
        <f t="shared" si="346"/>
        <v>1.4006346214000466E-2</v>
      </c>
      <c r="R1642" s="15">
        <f t="shared" si="356"/>
        <v>1.0166781614773537</v>
      </c>
      <c r="S1642" s="15">
        <f t="shared" si="357"/>
        <v>37.35372784037164</v>
      </c>
      <c r="T1642" s="21">
        <f t="shared" si="347"/>
        <v>5.2173303801448689E-2</v>
      </c>
      <c r="U1642" s="21">
        <f t="shared" si="348"/>
        <v>2.8575207773221756E-2</v>
      </c>
      <c r="V1642" s="21">
        <f t="shared" si="349"/>
        <v>2.3598096028226934E-2</v>
      </c>
      <c r="Y1642" s="36"/>
      <c r="Z1642" s="36"/>
    </row>
    <row r="1643" spans="1:26" x14ac:dyDescent="0.25">
      <c r="A1643" s="12">
        <v>2007.03</v>
      </c>
      <c r="B1643" s="13">
        <v>1406.95</v>
      </c>
      <c r="C1643" s="14">
        <v>25.49</v>
      </c>
      <c r="D1643" s="13">
        <v>83.15</v>
      </c>
      <c r="E1643" s="13">
        <v>205.352</v>
      </c>
      <c r="F1643" s="14">
        <f t="shared" si="353"/>
        <v>2007.2083333332096</v>
      </c>
      <c r="G1643" s="39">
        <v>4.5599999999999996</v>
      </c>
      <c r="H1643" s="14">
        <f t="shared" si="350"/>
        <v>2087.6235196151006</v>
      </c>
      <c r="I1643" s="14">
        <f t="shared" si="351"/>
        <v>37.821900931084187</v>
      </c>
      <c r="J1643" s="16">
        <f t="shared" si="354"/>
        <v>994648.57263344456</v>
      </c>
      <c r="K1643" s="14">
        <f t="shared" si="355"/>
        <v>123.37744458296001</v>
      </c>
      <c r="L1643" s="16">
        <f t="shared" si="352"/>
        <v>58783.203962095955</v>
      </c>
      <c r="M1643" s="35">
        <f t="shared" si="344"/>
        <v>26.2276055546509</v>
      </c>
      <c r="N1643" s="17"/>
      <c r="O1643" s="18">
        <f t="shared" si="345"/>
        <v>28.264070221688108</v>
      </c>
      <c r="P1643" s="18"/>
      <c r="Q1643" s="37">
        <f t="shared" si="346"/>
        <v>1.7796929020727568E-2</v>
      </c>
      <c r="R1643" s="15">
        <f t="shared" si="356"/>
        <v>0.99350663721547228</v>
      </c>
      <c r="S1643" s="15">
        <f t="shared" si="357"/>
        <v>37.634035266290617</v>
      </c>
      <c r="T1643" s="21">
        <f t="shared" si="347"/>
        <v>5.7514955366564369E-2</v>
      </c>
      <c r="U1643" s="21">
        <f t="shared" si="348"/>
        <v>2.7388173170267205E-2</v>
      </c>
      <c r="V1643" s="21">
        <f t="shared" si="349"/>
        <v>3.0126782196297164E-2</v>
      </c>
      <c r="Y1643" s="36"/>
      <c r="Z1643" s="36"/>
    </row>
    <row r="1644" spans="1:26" x14ac:dyDescent="0.25">
      <c r="A1644" s="12">
        <v>2007.04</v>
      </c>
      <c r="B1644" s="13">
        <v>1463.64</v>
      </c>
      <c r="C1644" s="14">
        <f>C1643*2/3+C1646/3</f>
        <v>25.716666666666669</v>
      </c>
      <c r="D1644" s="13">
        <f>D1643*2/3+D1646/3</f>
        <v>83.740000000000009</v>
      </c>
      <c r="E1644" s="13">
        <v>206.68600000000001</v>
      </c>
      <c r="F1644" s="14">
        <f t="shared" si="353"/>
        <v>2007.2916666665428</v>
      </c>
      <c r="G1644" s="39">
        <v>4.6900000000000004</v>
      </c>
      <c r="H1644" s="14">
        <f t="shared" si="350"/>
        <v>2157.7228646352442</v>
      </c>
      <c r="I1644" s="14">
        <f t="shared" si="351"/>
        <v>37.911945334146168</v>
      </c>
      <c r="J1644" s="16">
        <f t="shared" si="354"/>
        <v>1029552.6799313081</v>
      </c>
      <c r="K1644" s="14">
        <f t="shared" si="355"/>
        <v>123.4509255585768</v>
      </c>
      <c r="L1644" s="16">
        <f t="shared" si="352"/>
        <v>58904.335367609347</v>
      </c>
      <c r="M1644" s="35">
        <f t="shared" si="344"/>
        <v>26.976268314189085</v>
      </c>
      <c r="N1644" s="17"/>
      <c r="O1644" s="18">
        <f t="shared" si="345"/>
        <v>29.066642443029885</v>
      </c>
      <c r="P1644" s="18"/>
      <c r="Q1644" s="37">
        <f t="shared" si="346"/>
        <v>1.5974721669373609E-2</v>
      </c>
      <c r="R1644" s="15">
        <f t="shared" si="356"/>
        <v>0.99917063690325691</v>
      </c>
      <c r="S1644" s="15">
        <f t="shared" si="357"/>
        <v>37.148342148132507</v>
      </c>
      <c r="T1644" s="21">
        <f t="shared" si="347"/>
        <v>5.3400499961718362E-2</v>
      </c>
      <c r="U1644" s="21">
        <f t="shared" si="348"/>
        <v>3.025673094563075E-2</v>
      </c>
      <c r="V1644" s="21">
        <f t="shared" si="349"/>
        <v>2.3143769016087612E-2</v>
      </c>
      <c r="Y1644" s="36"/>
      <c r="Z1644" s="36"/>
    </row>
    <row r="1645" spans="1:26" x14ac:dyDescent="0.25">
      <c r="A1645" s="12">
        <v>2007.05</v>
      </c>
      <c r="B1645" s="13">
        <v>1511.14</v>
      </c>
      <c r="C1645" s="14">
        <f>C1643/3+C1646*2/3</f>
        <v>25.943333333333335</v>
      </c>
      <c r="D1645" s="13">
        <f>D1643/3+D1646*2/3</f>
        <v>84.330000000000013</v>
      </c>
      <c r="E1645" s="13">
        <v>207.94900000000001</v>
      </c>
      <c r="F1645" s="14">
        <f t="shared" si="353"/>
        <v>2007.3749999998761</v>
      </c>
      <c r="G1645" s="39">
        <v>4.75</v>
      </c>
      <c r="H1645" s="14">
        <f t="shared" si="350"/>
        <v>2214.2177072262916</v>
      </c>
      <c r="I1645" s="14">
        <f t="shared" si="351"/>
        <v>38.013809475720819</v>
      </c>
      <c r="J1645" s="16">
        <f t="shared" si="354"/>
        <v>1058020.585866008</v>
      </c>
      <c r="K1645" s="14">
        <f t="shared" si="355"/>
        <v>123.56563869025581</v>
      </c>
      <c r="L1645" s="16">
        <f t="shared" si="352"/>
        <v>59043.421526847575</v>
      </c>
      <c r="M1645" s="35">
        <f t="shared" si="344"/>
        <v>27.548490451851265</v>
      </c>
      <c r="N1645" s="17"/>
      <c r="O1645" s="18">
        <f t="shared" si="345"/>
        <v>29.678159305539165</v>
      </c>
      <c r="P1645" s="18"/>
      <c r="Q1645" s="37">
        <f t="shared" si="346"/>
        <v>1.5293949247564116E-2</v>
      </c>
      <c r="R1645" s="15">
        <f t="shared" si="356"/>
        <v>0.97676125696679006</v>
      </c>
      <c r="S1645" s="15">
        <f t="shared" si="357"/>
        <v>36.892095467328467</v>
      </c>
      <c r="T1645" s="21">
        <f t="shared" si="347"/>
        <v>5.2206843600240971E-2</v>
      </c>
      <c r="U1645" s="21">
        <f t="shared" si="348"/>
        <v>3.107944176870836E-2</v>
      </c>
      <c r="V1645" s="21">
        <f t="shared" si="349"/>
        <v>2.1127401831532611E-2</v>
      </c>
      <c r="Y1645" s="36"/>
      <c r="Z1645" s="36"/>
    </row>
    <row r="1646" spans="1:26" x14ac:dyDescent="0.25">
      <c r="A1646" s="12">
        <v>2007.06</v>
      </c>
      <c r="B1646" s="13">
        <v>1514.19</v>
      </c>
      <c r="C1646" s="14">
        <v>26.17</v>
      </c>
      <c r="D1646" s="13">
        <v>84.92</v>
      </c>
      <c r="E1646" s="13">
        <v>208.352</v>
      </c>
      <c r="F1646" s="14">
        <f t="shared" si="353"/>
        <v>2007.4583333332093</v>
      </c>
      <c r="G1646" s="39">
        <v>5.0999999999999996</v>
      </c>
      <c r="H1646" s="14">
        <f t="shared" si="350"/>
        <v>2214.3953165796347</v>
      </c>
      <c r="I1646" s="14">
        <f t="shared" si="351"/>
        <v>38.271766049761951</v>
      </c>
      <c r="J1646" s="16">
        <f t="shared" si="354"/>
        <v>1059629.4042018449</v>
      </c>
      <c r="K1646" s="14">
        <f t="shared" si="355"/>
        <v>124.18946782368302</v>
      </c>
      <c r="L1646" s="16">
        <f t="shared" si="352"/>
        <v>59426.973500565109</v>
      </c>
      <c r="M1646" s="35">
        <f t="shared" si="344"/>
        <v>27.418262740410608</v>
      </c>
      <c r="N1646" s="17"/>
      <c r="O1646" s="18">
        <f t="shared" si="345"/>
        <v>29.53331815294467</v>
      </c>
      <c r="P1646" s="18"/>
      <c r="Q1646" s="37">
        <f t="shared" si="346"/>
        <v>1.2036950871557851E-2</v>
      </c>
      <c r="R1646" s="15">
        <f t="shared" si="356"/>
        <v>1.0120561824406615</v>
      </c>
      <c r="S1646" s="15">
        <f t="shared" si="357"/>
        <v>35.965070127674252</v>
      </c>
      <c r="T1646" s="21">
        <f t="shared" si="347"/>
        <v>5.3806547068823596E-2</v>
      </c>
      <c r="U1646" s="21">
        <f t="shared" si="348"/>
        <v>3.4817484239501928E-2</v>
      </c>
      <c r="V1646" s="21">
        <f t="shared" si="349"/>
        <v>1.8989062829321668E-2</v>
      </c>
      <c r="Y1646" s="36"/>
      <c r="Z1646" s="36"/>
    </row>
    <row r="1647" spans="1:26" x14ac:dyDescent="0.25">
      <c r="A1647" s="12">
        <v>2007.07</v>
      </c>
      <c r="B1647" s="40">
        <v>1520.71</v>
      </c>
      <c r="C1647" s="14">
        <f>C1646*2/3+C1649/3</f>
        <v>26.440000000000005</v>
      </c>
      <c r="D1647" s="13">
        <f>D1646*2/3+D1649/3</f>
        <v>82.813333333333333</v>
      </c>
      <c r="E1647" s="13">
        <v>208.29900000000001</v>
      </c>
      <c r="F1647" s="14">
        <f t="shared" si="353"/>
        <v>2007.5416666665426</v>
      </c>
      <c r="G1647" s="39">
        <v>5</v>
      </c>
      <c r="H1647" s="14">
        <f t="shared" si="350"/>
        <v>2224.4962145761624</v>
      </c>
      <c r="I1647" s="14">
        <f t="shared" si="351"/>
        <v>38.676460280654261</v>
      </c>
      <c r="J1647" s="16">
        <f t="shared" si="354"/>
        <v>1066005.1559178592</v>
      </c>
      <c r="K1647" s="14">
        <f t="shared" si="355"/>
        <v>121.13943257848895</v>
      </c>
      <c r="L1647" s="16">
        <f t="shared" si="352"/>
        <v>58051.463008777246</v>
      </c>
      <c r="M1647" s="35">
        <f t="shared" si="344"/>
        <v>27.410088167204325</v>
      </c>
      <c r="N1647" s="17"/>
      <c r="O1647" s="18">
        <f t="shared" si="345"/>
        <v>29.520310708990628</v>
      </c>
      <c r="P1647" s="18"/>
      <c r="Q1647" s="37">
        <f t="shared" si="346"/>
        <v>1.2893722157572625E-2</v>
      </c>
      <c r="R1647" s="15">
        <f t="shared" si="356"/>
        <v>1.0303200256980465</v>
      </c>
      <c r="S1647" s="15">
        <f t="shared" si="357"/>
        <v>36.407932922943466</v>
      </c>
      <c r="T1647" s="21">
        <f t="shared" si="347"/>
        <v>5.4284274856436721E-2</v>
      </c>
      <c r="U1647" s="21">
        <f t="shared" si="348"/>
        <v>3.2618065999610479E-2</v>
      </c>
      <c r="V1647" s="21">
        <f t="shared" si="349"/>
        <v>2.1666208856826241E-2</v>
      </c>
      <c r="Y1647" s="36"/>
      <c r="Z1647" s="36"/>
    </row>
    <row r="1648" spans="1:26" x14ac:dyDescent="0.25">
      <c r="A1648" s="12">
        <v>2007.08</v>
      </c>
      <c r="B1648" s="13">
        <v>1454.62</v>
      </c>
      <c r="C1648" s="14">
        <f>C1646/3+C1649*2/3</f>
        <v>26.71</v>
      </c>
      <c r="D1648" s="13">
        <f>D1646/3+D1649*2/3</f>
        <v>80.706666666666663</v>
      </c>
      <c r="E1648" s="13">
        <v>207.917</v>
      </c>
      <c r="F1648" s="14">
        <f t="shared" si="353"/>
        <v>2007.6249999998759</v>
      </c>
      <c r="G1648" s="39">
        <v>4.67</v>
      </c>
      <c r="H1648" s="14">
        <f t="shared" si="350"/>
        <v>2131.7290745826463</v>
      </c>
      <c r="I1648" s="14">
        <f t="shared" si="351"/>
        <v>39.143201373625061</v>
      </c>
      <c r="J1648" s="16">
        <f t="shared" si="354"/>
        <v>1023113.1918704385</v>
      </c>
      <c r="K1648" s="14">
        <f t="shared" si="355"/>
        <v>118.27470256560713</v>
      </c>
      <c r="L1648" s="16">
        <f t="shared" si="352"/>
        <v>56765.378819593338</v>
      </c>
      <c r="M1648" s="35">
        <f t="shared" si="344"/>
        <v>26.148607189312326</v>
      </c>
      <c r="N1648" s="17"/>
      <c r="O1648" s="18">
        <f t="shared" si="345"/>
        <v>28.160884339006916</v>
      </c>
      <c r="P1648" s="18"/>
      <c r="Q1648" s="37">
        <f t="shared" si="346"/>
        <v>1.7573749248513792E-2</v>
      </c>
      <c r="R1648" s="15">
        <f t="shared" si="356"/>
        <v>1.0158620078148781</v>
      </c>
      <c r="S1648" s="15">
        <f t="shared" si="357"/>
        <v>37.580741790845678</v>
      </c>
      <c r="T1648" s="21">
        <f t="shared" si="347"/>
        <v>5.8569534818487146E-2</v>
      </c>
      <c r="U1648" s="21">
        <f t="shared" si="348"/>
        <v>3.0241430147207815E-2</v>
      </c>
      <c r="V1648" s="21">
        <f t="shared" si="349"/>
        <v>2.8328104671279331E-2</v>
      </c>
      <c r="Y1648" s="36"/>
      <c r="Z1648" s="36"/>
    </row>
    <row r="1649" spans="1:26" x14ac:dyDescent="0.25">
      <c r="A1649" s="12">
        <v>2007.09</v>
      </c>
      <c r="B1649" s="13">
        <v>1497.12</v>
      </c>
      <c r="C1649" s="14">
        <v>26.98</v>
      </c>
      <c r="D1649" s="13">
        <v>78.599999999999994</v>
      </c>
      <c r="E1649" s="13">
        <v>208.49</v>
      </c>
      <c r="F1649" s="14">
        <f t="shared" si="353"/>
        <v>2007.7083333332091</v>
      </c>
      <c r="G1649" s="39">
        <v>4.5199999999999996</v>
      </c>
      <c r="H1649" s="14">
        <f t="shared" si="350"/>
        <v>2187.9824643867814</v>
      </c>
      <c r="I1649" s="14">
        <f t="shared" si="351"/>
        <v>39.430217276607991</v>
      </c>
      <c r="J1649" s="16">
        <f t="shared" si="354"/>
        <v>1051688.7664483048</v>
      </c>
      <c r="K1649" s="14">
        <f t="shared" si="355"/>
        <v>114.87083313348363</v>
      </c>
      <c r="L1649" s="16">
        <f t="shared" si="352"/>
        <v>55214.503208050621</v>
      </c>
      <c r="M1649" s="35">
        <f t="shared" si="344"/>
        <v>26.72574304769692</v>
      </c>
      <c r="N1649" s="17"/>
      <c r="O1649" s="18">
        <f t="shared" si="345"/>
        <v>28.781596977212047</v>
      </c>
      <c r="P1649" s="18"/>
      <c r="Q1649" s="37">
        <f t="shared" si="346"/>
        <v>1.8275363450433908E-2</v>
      </c>
      <c r="R1649" s="15">
        <f t="shared" si="356"/>
        <v>1.0029690120248937</v>
      </c>
      <c r="S1649" s="15">
        <f t="shared" si="357"/>
        <v>38.071925110472762</v>
      </c>
      <c r="T1649" s="21">
        <f t="shared" si="347"/>
        <v>5.6832789146238794E-2</v>
      </c>
      <c r="U1649" s="21">
        <f t="shared" si="348"/>
        <v>2.8641865372378561E-2</v>
      </c>
      <c r="V1649" s="21">
        <f t="shared" si="349"/>
        <v>2.8190923773860233E-2</v>
      </c>
      <c r="Y1649" s="36"/>
      <c r="Z1649" s="36"/>
    </row>
    <row r="1650" spans="1:26" x14ac:dyDescent="0.25">
      <c r="A1650" s="12">
        <v>2007.1</v>
      </c>
      <c r="B1650" s="13">
        <v>1539.66</v>
      </c>
      <c r="C1650" s="14">
        <f>C1649*2/3+C1652/3</f>
        <v>27.230000000000004</v>
      </c>
      <c r="D1650" s="13">
        <f>D1649*2/3+D1652/3</f>
        <v>74.460000000000008</v>
      </c>
      <c r="E1650" s="13">
        <v>208.93600000000001</v>
      </c>
      <c r="F1650" s="14">
        <f t="shared" si="353"/>
        <v>2007.7916666665424</v>
      </c>
      <c r="G1650" s="39">
        <v>4.53</v>
      </c>
      <c r="H1650" s="14">
        <f t="shared" si="350"/>
        <v>2245.3497817513503</v>
      </c>
      <c r="I1650" s="14">
        <f t="shared" si="351"/>
        <v>39.710633878316813</v>
      </c>
      <c r="J1650" s="16">
        <f t="shared" si="354"/>
        <v>1080853.9143576019</v>
      </c>
      <c r="K1650" s="14">
        <f t="shared" si="355"/>
        <v>108.58809396178737</v>
      </c>
      <c r="L1650" s="16">
        <f t="shared" si="352"/>
        <v>52271.52907984038</v>
      </c>
      <c r="M1650" s="35">
        <f t="shared" si="344"/>
        <v>27.320648130462029</v>
      </c>
      <c r="N1650" s="17"/>
      <c r="O1650" s="18">
        <f t="shared" si="345"/>
        <v>29.421547626363019</v>
      </c>
      <c r="P1650" s="18"/>
      <c r="Q1650" s="37">
        <f t="shared" si="346"/>
        <v>1.7325578710255828E-2</v>
      </c>
      <c r="R1650" s="15">
        <f t="shared" si="356"/>
        <v>1.0346238087857089</v>
      </c>
      <c r="S1650" s="15">
        <f t="shared" si="357"/>
        <v>38.103450542963607</v>
      </c>
      <c r="T1650" s="21">
        <f t="shared" si="347"/>
        <v>5.6861010367949216E-2</v>
      </c>
      <c r="U1650" s="21">
        <f t="shared" si="348"/>
        <v>2.7349383691839924E-2</v>
      </c>
      <c r="V1650" s="21">
        <f t="shared" si="349"/>
        <v>2.9511626676109293E-2</v>
      </c>
      <c r="Y1650" s="36"/>
      <c r="Z1650" s="36"/>
    </row>
    <row r="1651" spans="1:26" x14ac:dyDescent="0.25">
      <c r="A1651" s="12">
        <v>2007.11</v>
      </c>
      <c r="B1651" s="13">
        <v>1463.39</v>
      </c>
      <c r="C1651" s="14">
        <f>C1649/3+C1652*2/3</f>
        <v>27.480000000000004</v>
      </c>
      <c r="D1651" s="13">
        <f>D1649/3+D1652*2/3</f>
        <v>70.320000000000007</v>
      </c>
      <c r="E1651" s="13">
        <v>210.17699999999999</v>
      </c>
      <c r="F1651" s="14">
        <f t="shared" si="353"/>
        <v>2007.8749999998756</v>
      </c>
      <c r="G1651" s="39">
        <v>4.1500000000000004</v>
      </c>
      <c r="H1651" s="14">
        <f t="shared" si="350"/>
        <v>2121.5210655780606</v>
      </c>
      <c r="I1651" s="14">
        <f t="shared" si="351"/>
        <v>39.838593185743456</v>
      </c>
      <c r="J1651" s="16">
        <f t="shared" si="354"/>
        <v>1022844.0464242838</v>
      </c>
      <c r="K1651" s="14">
        <f t="shared" si="355"/>
        <v>101.94504631810334</v>
      </c>
      <c r="L1651" s="16">
        <f t="shared" si="352"/>
        <v>49150.529486026033</v>
      </c>
      <c r="M1651" s="35">
        <f t="shared" si="344"/>
        <v>25.72905357949838</v>
      </c>
      <c r="N1651" s="17"/>
      <c r="O1651" s="18">
        <f t="shared" si="345"/>
        <v>27.711039143379498</v>
      </c>
      <c r="P1651" s="18"/>
      <c r="Q1651" s="37">
        <f t="shared" si="346"/>
        <v>2.4061140157559044E-2</v>
      </c>
      <c r="R1651" s="15">
        <f t="shared" si="356"/>
        <v>1.007526830349796</v>
      </c>
      <c r="S1651" s="15">
        <f t="shared" si="357"/>
        <v>39.18996371967102</v>
      </c>
      <c r="T1651" s="21">
        <f t="shared" si="347"/>
        <v>6.4382786384730384E-2</v>
      </c>
      <c r="U1651" s="21">
        <f t="shared" si="348"/>
        <v>2.4754117422086885E-2</v>
      </c>
      <c r="V1651" s="21">
        <f t="shared" si="349"/>
        <v>3.9628668962643498E-2</v>
      </c>
      <c r="Y1651" s="36"/>
      <c r="Z1651" s="36"/>
    </row>
    <row r="1652" spans="1:26" x14ac:dyDescent="0.25">
      <c r="A1652" s="12">
        <v>2007.12</v>
      </c>
      <c r="B1652" s="13">
        <v>1479.22</v>
      </c>
      <c r="C1652" s="14">
        <v>27.73</v>
      </c>
      <c r="D1652" s="13">
        <v>66.180000000000007</v>
      </c>
      <c r="E1652" s="13">
        <v>210.036</v>
      </c>
      <c r="F1652" s="14">
        <f t="shared" si="353"/>
        <v>2007.9583333332089</v>
      </c>
      <c r="G1652" s="39">
        <v>4.0999999999999996</v>
      </c>
      <c r="H1652" s="14">
        <f t="shared" si="350"/>
        <v>2145.9099106819785</v>
      </c>
      <c r="I1652" s="14">
        <f t="shared" si="351"/>
        <v>40.228013292959311</v>
      </c>
      <c r="J1652" s="16">
        <f t="shared" si="354"/>
        <v>1036218.8371811489</v>
      </c>
      <c r="K1652" s="14">
        <f t="shared" si="355"/>
        <v>96.007570130834736</v>
      </c>
      <c r="L1652" s="16">
        <f t="shared" si="352"/>
        <v>46360.218658920545</v>
      </c>
      <c r="M1652" s="35">
        <f t="shared" si="344"/>
        <v>25.955510105240229</v>
      </c>
      <c r="N1652" s="17"/>
      <c r="O1652" s="18">
        <f t="shared" si="345"/>
        <v>27.959981545763831</v>
      </c>
      <c r="P1652" s="18"/>
      <c r="Q1652" s="37">
        <f t="shared" si="346"/>
        <v>2.4280362312110386E-2</v>
      </c>
      <c r="R1652" s="15">
        <f t="shared" si="356"/>
        <v>1.0332059347690226</v>
      </c>
      <c r="S1652" s="15">
        <f t="shared" si="357"/>
        <v>39.511446700794252</v>
      </c>
      <c r="T1652" s="21">
        <f t="shared" si="347"/>
        <v>6.6090525626558039E-2</v>
      </c>
      <c r="U1652" s="21">
        <f t="shared" si="348"/>
        <v>2.3726298391638645E-2</v>
      </c>
      <c r="V1652" s="21">
        <f t="shared" si="349"/>
        <v>4.2364227234919394E-2</v>
      </c>
      <c r="Y1652" s="36"/>
      <c r="Z1652" s="36"/>
    </row>
    <row r="1653" spans="1:26" x14ac:dyDescent="0.25">
      <c r="A1653" s="12">
        <v>2008.01</v>
      </c>
      <c r="B1653" s="13">
        <v>1378.76</v>
      </c>
      <c r="C1653" s="14">
        <f>C1652*2/3+C1655/3</f>
        <v>27.92</v>
      </c>
      <c r="D1653" s="13">
        <f>D1652*2/3+D1655/3</f>
        <v>64.25</v>
      </c>
      <c r="E1653" s="13">
        <v>211.08</v>
      </c>
      <c r="F1653" s="14">
        <f t="shared" si="353"/>
        <v>2008.0416666665421</v>
      </c>
      <c r="G1653" s="15">
        <v>3.74</v>
      </c>
      <c r="H1653" s="14">
        <f t="shared" si="350"/>
        <v>1990.2793822247493</v>
      </c>
      <c r="I1653" s="14">
        <f t="shared" si="351"/>
        <v>40.303316278188369</v>
      </c>
      <c r="J1653" s="16">
        <f t="shared" si="354"/>
        <v>962689.64109745517</v>
      </c>
      <c r="K1653" s="14">
        <f t="shared" si="355"/>
        <v>92.746707409512979</v>
      </c>
      <c r="L1653" s="16">
        <f t="shared" si="352"/>
        <v>44861.186457767479</v>
      </c>
      <c r="M1653" s="35">
        <f t="shared" si="344"/>
        <v>24.022317760836827</v>
      </c>
      <c r="N1653" s="17"/>
      <c r="O1653" s="18">
        <f t="shared" si="345"/>
        <v>25.886705943137223</v>
      </c>
      <c r="P1653" s="18"/>
      <c r="Q1653" s="37">
        <f t="shared" si="346"/>
        <v>3.1299207454085536E-2</v>
      </c>
      <c r="R1653" s="15">
        <f t="shared" si="356"/>
        <v>1.0031166666666667</v>
      </c>
      <c r="S1653" s="15">
        <f t="shared" si="357"/>
        <v>40.621548708280386</v>
      </c>
      <c r="T1653" s="21">
        <f t="shared" si="347"/>
        <v>7.8491894040190857E-2</v>
      </c>
      <c r="U1653" s="21">
        <f t="shared" si="348"/>
        <v>1.8929027834309498E-2</v>
      </c>
      <c r="V1653" s="21">
        <f t="shared" si="349"/>
        <v>5.956286620588136E-2</v>
      </c>
      <c r="Y1653" s="36"/>
      <c r="Z1653" s="36"/>
    </row>
    <row r="1654" spans="1:26" x14ac:dyDescent="0.25">
      <c r="A1654" s="12">
        <v>2008.02</v>
      </c>
      <c r="B1654" s="13">
        <v>1354.87</v>
      </c>
      <c r="C1654" s="14">
        <f>C1652/3+C1655*2/3</f>
        <v>28.11</v>
      </c>
      <c r="D1654" s="13">
        <f>D1652/3+D1655*2/3</f>
        <v>62.32</v>
      </c>
      <c r="E1654" s="13">
        <v>211.69300000000001</v>
      </c>
      <c r="F1654" s="14">
        <f t="shared" si="353"/>
        <v>2008.1249999998754</v>
      </c>
      <c r="G1654" s="39">
        <v>3.74</v>
      </c>
      <c r="H1654" s="14">
        <f t="shared" si="350"/>
        <v>1950.1300893274695</v>
      </c>
      <c r="I1654" s="14">
        <f t="shared" si="351"/>
        <v>40.460086068032489</v>
      </c>
      <c r="J1654" s="16">
        <f t="shared" si="354"/>
        <v>944900.4637548977</v>
      </c>
      <c r="K1654" s="14">
        <f t="shared" si="355"/>
        <v>89.700197928131786</v>
      </c>
      <c r="L1654" s="16">
        <f t="shared" si="352"/>
        <v>43462.617742813134</v>
      </c>
      <c r="M1654" s="35">
        <f t="shared" si="344"/>
        <v>23.495263401811787</v>
      </c>
      <c r="N1654" s="17"/>
      <c r="O1654" s="18">
        <f t="shared" si="345"/>
        <v>25.329469431905373</v>
      </c>
      <c r="P1654" s="18"/>
      <c r="Q1654" s="37">
        <f t="shared" si="346"/>
        <v>3.2340374978085361E-2</v>
      </c>
      <c r="R1654" s="15">
        <f t="shared" si="356"/>
        <v>1.0223551030241986</v>
      </c>
      <c r="S1654" s="15">
        <f t="shared" si="357"/>
        <v>40.630157998168791</v>
      </c>
      <c r="T1654" s="21">
        <f t="shared" si="347"/>
        <v>7.6858818213123792E-2</v>
      </c>
      <c r="U1654" s="21">
        <f t="shared" si="348"/>
        <v>1.6183304288415634E-2</v>
      </c>
      <c r="V1654" s="21">
        <f t="shared" si="349"/>
        <v>6.0675513924708158E-2</v>
      </c>
      <c r="Y1654" s="36"/>
      <c r="Z1654" s="36"/>
    </row>
    <row r="1655" spans="1:26" x14ac:dyDescent="0.25">
      <c r="A1655" s="12">
        <v>2008.03</v>
      </c>
      <c r="B1655" s="13">
        <v>1316.94</v>
      </c>
      <c r="C1655" s="14">
        <v>28.3</v>
      </c>
      <c r="D1655" s="13">
        <v>60.39</v>
      </c>
      <c r="E1655" s="13">
        <v>213.52799999999999</v>
      </c>
      <c r="F1655" s="14">
        <f t="shared" si="353"/>
        <v>2008.2083333332087</v>
      </c>
      <c r="G1655" s="39">
        <v>3.51</v>
      </c>
      <c r="H1655" s="14">
        <f t="shared" si="350"/>
        <v>1879.2458974935375</v>
      </c>
      <c r="I1655" s="14">
        <f t="shared" si="351"/>
        <v>40.383509422651841</v>
      </c>
      <c r="J1655" s="16">
        <f t="shared" si="354"/>
        <v>912185.39531537844</v>
      </c>
      <c r="K1655" s="14">
        <f t="shared" si="355"/>
        <v>86.175269753849634</v>
      </c>
      <c r="L1655" s="16">
        <f t="shared" si="352"/>
        <v>41829.450106379714</v>
      </c>
      <c r="M1655" s="35">
        <f t="shared" si="344"/>
        <v>22.606810842249338</v>
      </c>
      <c r="N1655" s="17"/>
      <c r="O1655" s="18">
        <f t="shared" si="345"/>
        <v>24.384051798830345</v>
      </c>
      <c r="P1655" s="18"/>
      <c r="Q1655" s="37">
        <f t="shared" si="346"/>
        <v>3.700968168657174E-2</v>
      </c>
      <c r="R1655" s="15">
        <f t="shared" si="356"/>
        <v>0.98881826703656417</v>
      </c>
      <c r="S1655" s="15">
        <f t="shared" si="357"/>
        <v>41.181479532704643</v>
      </c>
      <c r="T1655" s="21">
        <f t="shared" si="347"/>
        <v>8.0486857466501638E-2</v>
      </c>
      <c r="U1655" s="21">
        <f t="shared" si="348"/>
        <v>1.5001668304679638E-2</v>
      </c>
      <c r="V1655" s="21">
        <f t="shared" si="349"/>
        <v>6.5485189161821999E-2</v>
      </c>
      <c r="Y1655" s="36"/>
      <c r="Z1655" s="36"/>
    </row>
    <row r="1656" spans="1:26" x14ac:dyDescent="0.25">
      <c r="A1656" s="12">
        <v>2008.04</v>
      </c>
      <c r="B1656" s="13">
        <v>1370.47</v>
      </c>
      <c r="C1656" s="14">
        <f>C1655*2/3+C1658/3</f>
        <v>28.436666666666667</v>
      </c>
      <c r="D1656" s="13">
        <f>D1655*2/3+D1658/3</f>
        <v>57.383333333333326</v>
      </c>
      <c r="E1656" s="13">
        <v>214.82300000000001</v>
      </c>
      <c r="F1656" s="14">
        <f t="shared" si="353"/>
        <v>2008.2916666665419</v>
      </c>
      <c r="G1656" s="39">
        <v>3.68</v>
      </c>
      <c r="H1656" s="14">
        <f t="shared" si="350"/>
        <v>1943.8431127020854</v>
      </c>
      <c r="I1656" s="14">
        <f t="shared" si="351"/>
        <v>40.33391365604863</v>
      </c>
      <c r="J1656" s="16">
        <f t="shared" si="354"/>
        <v>945172.37001360313</v>
      </c>
      <c r="K1656" s="14">
        <f t="shared" si="355"/>
        <v>81.391199576705787</v>
      </c>
      <c r="L1656" s="16">
        <f t="shared" si="352"/>
        <v>39575.577112922758</v>
      </c>
      <c r="M1656" s="35">
        <f t="shared" si="344"/>
        <v>23.356040643201606</v>
      </c>
      <c r="N1656" s="17"/>
      <c r="O1656" s="18">
        <f t="shared" si="345"/>
        <v>25.204092441252222</v>
      </c>
      <c r="P1656" s="18"/>
      <c r="Q1656" s="37">
        <f t="shared" si="346"/>
        <v>3.4322355344470312E-2</v>
      </c>
      <c r="R1656" s="15">
        <f t="shared" si="356"/>
        <v>0.98662501786302048</v>
      </c>
      <c r="S1656" s="15">
        <f t="shared" si="357"/>
        <v>40.475524141405373</v>
      </c>
      <c r="T1656" s="21">
        <f t="shared" si="347"/>
        <v>7.4425037507496405E-2</v>
      </c>
      <c r="U1656" s="21">
        <f t="shared" si="348"/>
        <v>1.633261635775618E-2</v>
      </c>
      <c r="V1656" s="21">
        <f t="shared" si="349"/>
        <v>5.8092421149740225E-2</v>
      </c>
      <c r="Y1656" s="36"/>
      <c r="Z1656" s="36"/>
    </row>
    <row r="1657" spans="1:26" x14ac:dyDescent="0.25">
      <c r="A1657" s="12">
        <v>2008.05</v>
      </c>
      <c r="B1657" s="13">
        <v>1403.22</v>
      </c>
      <c r="C1657" s="14">
        <f>C1655/3+C1658*2/3</f>
        <v>28.573333333333334</v>
      </c>
      <c r="D1657" s="13">
        <f>D1655/3+D1658*2/3</f>
        <v>54.376666666666665</v>
      </c>
      <c r="E1657" s="13">
        <v>216.63200000000001</v>
      </c>
      <c r="F1657" s="14">
        <f t="shared" si="353"/>
        <v>2008.3749999998752</v>
      </c>
      <c r="G1657" s="39">
        <v>3.88</v>
      </c>
      <c r="H1657" s="14">
        <f t="shared" si="350"/>
        <v>1973.674867978877</v>
      </c>
      <c r="I1657" s="14">
        <f t="shared" si="351"/>
        <v>40.189328754139133</v>
      </c>
      <c r="J1657" s="16">
        <f t="shared" si="354"/>
        <v>961306.20178086252</v>
      </c>
      <c r="K1657" s="14">
        <f t="shared" si="355"/>
        <v>76.482561825276676</v>
      </c>
      <c r="L1657" s="16">
        <f t="shared" si="352"/>
        <v>37251.911246160525</v>
      </c>
      <c r="M1657" s="35">
        <f t="shared" si="344"/>
        <v>23.696432116623175</v>
      </c>
      <c r="N1657" s="17"/>
      <c r="O1657" s="18">
        <f t="shared" si="345"/>
        <v>25.583647878051814</v>
      </c>
      <c r="P1657" s="18"/>
      <c r="Q1657" s="37">
        <f t="shared" si="346"/>
        <v>3.2380178781063015E-2</v>
      </c>
      <c r="R1657" s="15">
        <f t="shared" si="356"/>
        <v>0.9853319464608985</v>
      </c>
      <c r="S1657" s="15">
        <f t="shared" si="357"/>
        <v>39.600691816464042</v>
      </c>
      <c r="T1657" s="21">
        <f t="shared" si="347"/>
        <v>7.4248898963235055E-2</v>
      </c>
      <c r="U1657" s="21">
        <f t="shared" si="348"/>
        <v>1.7448841256749503E-2</v>
      </c>
      <c r="V1657" s="21">
        <f t="shared" si="349"/>
        <v>5.6800057706485552E-2</v>
      </c>
      <c r="Y1657" s="36"/>
      <c r="Z1657" s="36"/>
    </row>
    <row r="1658" spans="1:26" x14ac:dyDescent="0.25">
      <c r="A1658" s="12">
        <v>2008.06</v>
      </c>
      <c r="B1658" s="13">
        <v>1341.25</v>
      </c>
      <c r="C1658" s="14">
        <v>28.71</v>
      </c>
      <c r="D1658" s="13">
        <v>51.37</v>
      </c>
      <c r="E1658" s="13">
        <v>218.815</v>
      </c>
      <c r="F1658" s="14">
        <f t="shared" si="353"/>
        <v>2008.4583333332084</v>
      </c>
      <c r="G1658" s="39">
        <v>4.0999999999999996</v>
      </c>
      <c r="H1658" s="14">
        <f t="shared" si="350"/>
        <v>1867.6913145808105</v>
      </c>
      <c r="I1658" s="14">
        <f t="shared" si="351"/>
        <v>39.978689760756815</v>
      </c>
      <c r="J1658" s="16">
        <f t="shared" si="354"/>
        <v>911308.09829271666</v>
      </c>
      <c r="K1658" s="14">
        <f t="shared" si="355"/>
        <v>71.532751411009315</v>
      </c>
      <c r="L1658" s="16">
        <f t="shared" si="352"/>
        <v>34903.185095468303</v>
      </c>
      <c r="M1658" s="35">
        <f t="shared" si="344"/>
        <v>22.416812802281932</v>
      </c>
      <c r="N1658" s="17"/>
      <c r="O1658" s="18">
        <f t="shared" si="345"/>
        <v>24.216735515654374</v>
      </c>
      <c r="P1658" s="18"/>
      <c r="Q1658" s="37">
        <f t="shared" si="346"/>
        <v>3.3494886255305924E-2</v>
      </c>
      <c r="R1658" s="15">
        <f t="shared" si="356"/>
        <v>1.0107706962630596</v>
      </c>
      <c r="S1658" s="15">
        <f t="shared" si="357"/>
        <v>38.630546846548732</v>
      </c>
      <c r="T1658" s="21">
        <f t="shared" si="347"/>
        <v>8.2091352218717439E-2</v>
      </c>
      <c r="U1658" s="21">
        <f t="shared" si="348"/>
        <v>2.064221025532742E-2</v>
      </c>
      <c r="V1658" s="21">
        <f t="shared" si="349"/>
        <v>6.1449141963390019E-2</v>
      </c>
      <c r="Y1658" s="36"/>
      <c r="Z1658" s="36"/>
    </row>
    <row r="1659" spans="1:26" x14ac:dyDescent="0.25">
      <c r="A1659" s="12">
        <v>2008.07</v>
      </c>
      <c r="B1659" s="13">
        <v>1257.33</v>
      </c>
      <c r="C1659" s="14">
        <f>C1658*2/3+C1661/3</f>
        <v>28.756666666666668</v>
      </c>
      <c r="D1659" s="13">
        <f>D1658*2/3+D1661/3</f>
        <v>49.563333333333333</v>
      </c>
      <c r="E1659" s="13">
        <v>219.964</v>
      </c>
      <c r="F1659" s="14">
        <f t="shared" si="353"/>
        <v>2008.5416666665417</v>
      </c>
      <c r="G1659" s="39">
        <v>4.01</v>
      </c>
      <c r="H1659" s="14">
        <f t="shared" si="350"/>
        <v>1741.6870533360006</v>
      </c>
      <c r="I1659" s="14">
        <f t="shared" si="351"/>
        <v>39.834501706339829</v>
      </c>
      <c r="J1659" s="16">
        <f t="shared" si="354"/>
        <v>851446.18348596338</v>
      </c>
      <c r="K1659" s="14">
        <f t="shared" si="355"/>
        <v>68.656451358707187</v>
      </c>
      <c r="L1659" s="16">
        <f t="shared" si="352"/>
        <v>33563.591903087727</v>
      </c>
      <c r="M1659" s="35">
        <f t="shared" si="344"/>
        <v>20.907206462661577</v>
      </c>
      <c r="N1659" s="17"/>
      <c r="O1659" s="18">
        <f t="shared" si="345"/>
        <v>22.603177385642251</v>
      </c>
      <c r="P1659" s="18"/>
      <c r="Q1659" s="37">
        <f t="shared" si="346"/>
        <v>3.8029082463546783E-2</v>
      </c>
      <c r="R1659" s="15">
        <f t="shared" si="356"/>
        <v>1.0132020522151037</v>
      </c>
      <c r="S1659" s="15">
        <f t="shared" si="357"/>
        <v>38.842661485403084</v>
      </c>
      <c r="T1659" s="21">
        <f t="shared" si="347"/>
        <v>9.1172768943963201E-2</v>
      </c>
      <c r="U1659" s="21">
        <f t="shared" si="348"/>
        <v>2.0498899592648057E-2</v>
      </c>
      <c r="V1659" s="21">
        <f t="shared" si="349"/>
        <v>7.0673869351315144E-2</v>
      </c>
      <c r="Y1659" s="36"/>
      <c r="Z1659" s="36"/>
    </row>
    <row r="1660" spans="1:26" x14ac:dyDescent="0.25">
      <c r="A1660" s="12">
        <v>2008.08</v>
      </c>
      <c r="B1660" s="13">
        <v>1281.47</v>
      </c>
      <c r="C1660" s="14">
        <f>C1658/3+C1661*2/3</f>
        <v>28.803333333333335</v>
      </c>
      <c r="D1660" s="13">
        <f>D1658/3+D1661*2/3</f>
        <v>47.756666666666668</v>
      </c>
      <c r="E1660" s="13">
        <v>219.08600000000001</v>
      </c>
      <c r="F1660" s="14">
        <f t="shared" si="353"/>
        <v>2008.6249999998749</v>
      </c>
      <c r="G1660" s="39">
        <v>3.89</v>
      </c>
      <c r="H1660" s="14">
        <f t="shared" si="350"/>
        <v>1782.24034853893</v>
      </c>
      <c r="I1660" s="14">
        <f t="shared" si="351"/>
        <v>40.059043784936819</v>
      </c>
      <c r="J1660" s="16">
        <f t="shared" si="354"/>
        <v>872903.13333551609</v>
      </c>
      <c r="K1660" s="14">
        <f t="shared" si="355"/>
        <v>66.418923771182705</v>
      </c>
      <c r="L1660" s="16">
        <f t="shared" si="352"/>
        <v>32530.565655842998</v>
      </c>
      <c r="M1660" s="35">
        <f t="shared" si="344"/>
        <v>21.401617360047929</v>
      </c>
      <c r="N1660" s="17"/>
      <c r="O1660" s="18">
        <f t="shared" si="345"/>
        <v>23.155126607759264</v>
      </c>
      <c r="P1660" s="18"/>
      <c r="Q1660" s="37">
        <f t="shared" si="346"/>
        <v>3.7586008022024393E-2</v>
      </c>
      <c r="R1660" s="15">
        <f t="shared" si="356"/>
        <v>1.0198300499840234</v>
      </c>
      <c r="S1660" s="15">
        <f t="shared" si="357"/>
        <v>39.513183663016513</v>
      </c>
      <c r="T1660" s="21">
        <f t="shared" si="347"/>
        <v>9.103986829691868E-2</v>
      </c>
      <c r="U1660" s="21">
        <f t="shared" si="348"/>
        <v>1.8942279635364212E-2</v>
      </c>
      <c r="V1660" s="21">
        <f t="shared" si="349"/>
        <v>7.2097588661554468E-2</v>
      </c>
      <c r="Y1660" s="36"/>
      <c r="Z1660" s="36"/>
    </row>
    <row r="1661" spans="1:26" x14ac:dyDescent="0.25">
      <c r="A1661" s="12">
        <v>2008.09</v>
      </c>
      <c r="B1661" s="13">
        <v>1216.95</v>
      </c>
      <c r="C1661" s="14">
        <v>28.85</v>
      </c>
      <c r="D1661" s="13">
        <f>45.95</f>
        <v>45.95</v>
      </c>
      <c r="E1661" s="13">
        <v>218.78299999999999</v>
      </c>
      <c r="F1661" s="14">
        <f t="shared" si="353"/>
        <v>2008.7083333332082</v>
      </c>
      <c r="G1661" s="39">
        <v>3.69</v>
      </c>
      <c r="H1661" s="14">
        <f t="shared" si="350"/>
        <v>1694.8513595663287</v>
      </c>
      <c r="I1661" s="14">
        <f t="shared" si="351"/>
        <v>40.179515775905813</v>
      </c>
      <c r="J1661" s="16">
        <f t="shared" si="354"/>
        <v>831741.80124098586</v>
      </c>
      <c r="K1661" s="14">
        <f t="shared" si="355"/>
        <v>63.994757362317934</v>
      </c>
      <c r="L1661" s="16">
        <f t="shared" si="352"/>
        <v>31405.181615533344</v>
      </c>
      <c r="M1661" s="35">
        <f t="shared" si="344"/>
        <v>20.362733946097514</v>
      </c>
      <c r="N1661" s="17"/>
      <c r="O1661" s="18">
        <f t="shared" si="345"/>
        <v>22.050373871028622</v>
      </c>
      <c r="P1661" s="18"/>
      <c r="Q1661" s="37">
        <f t="shared" si="346"/>
        <v>4.1701440614025406E-2</v>
      </c>
      <c r="R1661" s="15">
        <f t="shared" si="356"/>
        <v>0.99317770086629609</v>
      </c>
      <c r="S1661" s="15">
        <f t="shared" si="357"/>
        <v>40.352540381592689</v>
      </c>
      <c r="T1661" s="21">
        <f t="shared" si="347"/>
        <v>9.8024277924335435E-2</v>
      </c>
      <c r="U1661" s="21">
        <f t="shared" si="348"/>
        <v>1.5968976270918533E-2</v>
      </c>
      <c r="V1661" s="21">
        <f t="shared" si="349"/>
        <v>8.2055301653416901E-2</v>
      </c>
      <c r="Y1661" s="36"/>
      <c r="Z1661" s="36"/>
    </row>
    <row r="1662" spans="1:26" x14ac:dyDescent="0.25">
      <c r="A1662" s="12">
        <v>2008.1</v>
      </c>
      <c r="B1662" s="13">
        <v>968.8</v>
      </c>
      <c r="C1662" s="14">
        <f>C1661*2/3+C1664/3</f>
        <v>28.696666666666665</v>
      </c>
      <c r="D1662" s="13">
        <f>D1661*2/3+D1664/3</f>
        <v>35.593333333333334</v>
      </c>
      <c r="E1662" s="13">
        <v>216.57300000000001</v>
      </c>
      <c r="F1662" s="14">
        <f t="shared" si="353"/>
        <v>2008.7916666665415</v>
      </c>
      <c r="G1662" s="15">
        <v>3.81</v>
      </c>
      <c r="H1662" s="14">
        <f t="shared" si="350"/>
        <v>1363.0201363974274</v>
      </c>
      <c r="I1662" s="14">
        <f t="shared" si="351"/>
        <v>40.373796979925174</v>
      </c>
      <c r="J1662" s="16">
        <f t="shared" si="354"/>
        <v>670548.00893236615</v>
      </c>
      <c r="K1662" s="14">
        <f t="shared" si="355"/>
        <v>50.076827059082476</v>
      </c>
      <c r="L1662" s="16">
        <f t="shared" si="352"/>
        <v>24635.671756743071</v>
      </c>
      <c r="M1662" s="35">
        <f t="shared" si="344"/>
        <v>16.387356548789835</v>
      </c>
      <c r="N1662" s="17"/>
      <c r="O1662" s="18">
        <f t="shared" si="345"/>
        <v>17.770107910955765</v>
      </c>
      <c r="P1662" s="18"/>
      <c r="Q1662" s="37">
        <f t="shared" si="346"/>
        <v>5.1118977736672802E-2</v>
      </c>
      <c r="R1662" s="15">
        <f t="shared" si="356"/>
        <v>1.0265737057388291</v>
      </c>
      <c r="S1662" s="15">
        <f t="shared" si="357"/>
        <v>40.486207960340771</v>
      </c>
      <c r="T1662" s="21">
        <f t="shared" si="347"/>
        <v>0.11734462068573026</v>
      </c>
      <c r="U1662" s="21">
        <f t="shared" si="348"/>
        <v>1.4406924360982343E-2</v>
      </c>
      <c r="V1662" s="21">
        <f t="shared" si="349"/>
        <v>0.10293769632474792</v>
      </c>
      <c r="Y1662" s="36"/>
      <c r="Z1662" s="36"/>
    </row>
    <row r="1663" spans="1:26" x14ac:dyDescent="0.25">
      <c r="A1663" s="12">
        <v>2008.11</v>
      </c>
      <c r="B1663" s="13">
        <v>883.04</v>
      </c>
      <c r="C1663" s="14">
        <f>C1661/3+C1664*2/3</f>
        <v>28.543333333333333</v>
      </c>
      <c r="D1663" s="13">
        <f>D1661/3+D1664*2/3</f>
        <v>25.236666666666668</v>
      </c>
      <c r="E1663" s="13">
        <v>212.42500000000001</v>
      </c>
      <c r="F1663" s="14">
        <f t="shared" si="353"/>
        <v>2008.8749999998747</v>
      </c>
      <c r="G1663" s="15">
        <v>3.53</v>
      </c>
      <c r="H1663" s="14">
        <f t="shared" si="350"/>
        <v>1266.6225161821819</v>
      </c>
      <c r="I1663" s="14">
        <f t="shared" si="351"/>
        <v>40.942232160370324</v>
      </c>
      <c r="J1663" s="16">
        <f t="shared" si="354"/>
        <v>624802.96114122658</v>
      </c>
      <c r="K1663" s="14">
        <f t="shared" si="355"/>
        <v>36.19918716409714</v>
      </c>
      <c r="L1663" s="16">
        <f t="shared" si="352"/>
        <v>17856.432395664324</v>
      </c>
      <c r="M1663" s="35">
        <f t="shared" si="344"/>
        <v>15.259659405704577</v>
      </c>
      <c r="N1663" s="17"/>
      <c r="O1663" s="18">
        <f t="shared" si="345"/>
        <v>16.575738507639599</v>
      </c>
      <c r="P1663" s="18"/>
      <c r="Q1663" s="37">
        <f t="shared" si="346"/>
        <v>5.6442109765604806E-2</v>
      </c>
      <c r="R1663" s="15">
        <f t="shared" si="356"/>
        <v>1.1007174876584529</v>
      </c>
      <c r="S1663" s="15">
        <f t="shared" si="357"/>
        <v>42.373654710520576</v>
      </c>
      <c r="T1663" s="21">
        <f t="shared" si="347"/>
        <v>0.1232877349303918</v>
      </c>
      <c r="U1663" s="21">
        <f t="shared" si="348"/>
        <v>1.0656217325840434E-2</v>
      </c>
      <c r="V1663" s="21">
        <f t="shared" si="349"/>
        <v>0.11263151760455137</v>
      </c>
      <c r="Y1663" s="36"/>
      <c r="Z1663" s="36"/>
    </row>
    <row r="1664" spans="1:26" x14ac:dyDescent="0.25">
      <c r="A1664" s="12">
        <v>2008.12</v>
      </c>
      <c r="B1664" s="13">
        <v>877.56</v>
      </c>
      <c r="C1664" s="14">
        <v>28.39</v>
      </c>
      <c r="D1664" s="13">
        <v>14.88</v>
      </c>
      <c r="E1664" s="13">
        <v>210.22800000000001</v>
      </c>
      <c r="F1664" s="14">
        <f t="shared" si="353"/>
        <v>2008.958333333208</v>
      </c>
      <c r="G1664" s="15">
        <v>2.42</v>
      </c>
      <c r="H1664" s="14">
        <f t="shared" si="350"/>
        <v>1271.9168331525773</v>
      </c>
      <c r="I1664" s="14">
        <f t="shared" si="351"/>
        <v>41.147863272256792</v>
      </c>
      <c r="J1664" s="16">
        <f t="shared" si="354"/>
        <v>629106.01677576022</v>
      </c>
      <c r="K1664" s="14">
        <f t="shared" si="355"/>
        <v>21.566756093384328</v>
      </c>
      <c r="L1664" s="16">
        <f t="shared" si="352"/>
        <v>10667.188032297863</v>
      </c>
      <c r="M1664" s="35">
        <f t="shared" si="344"/>
        <v>15.376080747423767</v>
      </c>
      <c r="N1664" s="17"/>
      <c r="O1664" s="18">
        <f t="shared" si="345"/>
        <v>16.732842670212033</v>
      </c>
      <c r="P1664" s="18"/>
      <c r="Q1664" s="37">
        <f t="shared" si="346"/>
        <v>6.6042129114535081E-2</v>
      </c>
      <c r="R1664" s="15">
        <f t="shared" si="356"/>
        <v>0.99325011039598909</v>
      </c>
      <c r="S1664" s="15">
        <f t="shared" si="357"/>
        <v>47.128851670167116</v>
      </c>
      <c r="T1664" s="21">
        <f t="shared" si="347"/>
        <v>0.11646979702600313</v>
      </c>
      <c r="U1664" s="21">
        <f t="shared" si="348"/>
        <v>3.0158747949355913E-3</v>
      </c>
      <c r="V1664" s="21">
        <f t="shared" si="349"/>
        <v>0.11345392223106754</v>
      </c>
      <c r="Y1664" s="36"/>
      <c r="Z1664" s="36"/>
    </row>
    <row r="1665" spans="1:26" x14ac:dyDescent="0.25">
      <c r="A1665" s="12">
        <v>2009.01</v>
      </c>
      <c r="B1665" s="13">
        <v>865.58</v>
      </c>
      <c r="C1665" s="14">
        <f>C1664*2/3+C1667/3</f>
        <v>28.013333333333335</v>
      </c>
      <c r="D1665" s="13">
        <f>D1664*2/3+D1667/3</f>
        <v>12.206666666666667</v>
      </c>
      <c r="E1665" s="13">
        <v>211.143</v>
      </c>
      <c r="F1665" s="14">
        <f t="shared" si="353"/>
        <v>2009.0416666665412</v>
      </c>
      <c r="G1665" s="15">
        <v>2.52</v>
      </c>
      <c r="H1665" s="14">
        <f t="shared" si="350"/>
        <v>1249.1165987032487</v>
      </c>
      <c r="I1665" s="14">
        <f t="shared" si="351"/>
        <v>40.425979865146694</v>
      </c>
      <c r="J1665" s="16">
        <f t="shared" si="354"/>
        <v>619495.00126483548</v>
      </c>
      <c r="K1665" s="14">
        <f t="shared" si="355"/>
        <v>17.615413882218846</v>
      </c>
      <c r="L1665" s="16">
        <f t="shared" si="352"/>
        <v>8736.3028051781366</v>
      </c>
      <c r="M1665" s="35">
        <f t="shared" ref="M1665:M1728" si="358">H1665/AVERAGE(K1545:K1664)</f>
        <v>15.174651936879666</v>
      </c>
      <c r="N1665" s="17"/>
      <c r="O1665" s="18">
        <f t="shared" ref="O1665:O1728" si="359">J1665/AVERAGE(L1545:L1664)</f>
        <v>16.545978292697004</v>
      </c>
      <c r="P1665" s="18"/>
      <c r="Q1665" s="37">
        <f t="shared" ref="Q1665:Q1728" si="360">1/M1665-(G1665/100-(((E1665/E1545)^(1/10))-1))</f>
        <v>6.6100784914300645E-2</v>
      </c>
      <c r="R1665" s="15">
        <f t="shared" si="356"/>
        <v>0.97192494277408814</v>
      </c>
      <c r="S1665" s="15">
        <f t="shared" si="357"/>
        <v>46.607880176717003</v>
      </c>
      <c r="T1665" s="21">
        <f t="shared" si="347"/>
        <v>0.11990380141313706</v>
      </c>
      <c r="U1665" s="21">
        <f t="shared" si="348"/>
        <v>5.216205961303011E-3</v>
      </c>
      <c r="V1665" s="21">
        <f t="shared" si="349"/>
        <v>0.11468759545183405</v>
      </c>
      <c r="Y1665" s="36"/>
      <c r="Z1665" s="36"/>
    </row>
    <row r="1666" spans="1:26" x14ac:dyDescent="0.25">
      <c r="A1666" s="12">
        <v>2009.02</v>
      </c>
      <c r="B1666" s="13">
        <v>805.23</v>
      </c>
      <c r="C1666" s="14">
        <f>C1664/3+C1667*2/3</f>
        <v>27.63666666666667</v>
      </c>
      <c r="D1666" s="13">
        <f>D1664/3+D1667*2/3</f>
        <v>9.5333333333333332</v>
      </c>
      <c r="E1666" s="13">
        <v>212.19300000000001</v>
      </c>
      <c r="F1666" s="14">
        <f t="shared" si="353"/>
        <v>2009.1249999998745</v>
      </c>
      <c r="G1666" s="15">
        <v>2.87</v>
      </c>
      <c r="H1666" s="14">
        <f t="shared" si="350"/>
        <v>1156.2755651694449</v>
      </c>
      <c r="I1666" s="14">
        <f t="shared" si="351"/>
        <v>39.685061869775794</v>
      </c>
      <c r="J1666" s="16">
        <f t="shared" si="354"/>
        <v>575090.95487215614</v>
      </c>
      <c r="K1666" s="14">
        <f t="shared" si="355"/>
        <v>13.689455668503046</v>
      </c>
      <c r="L1666" s="16">
        <f t="shared" si="352"/>
        <v>6808.6556260710877</v>
      </c>
      <c r="M1666" s="35">
        <f t="shared" si="358"/>
        <v>14.122181801918895</v>
      </c>
      <c r="N1666" s="17"/>
      <c r="O1666" s="18">
        <f t="shared" si="359"/>
        <v>15.431495098996702</v>
      </c>
      <c r="P1666" s="18"/>
      <c r="Q1666" s="37">
        <f t="shared" si="360"/>
        <v>6.78959919812928E-2</v>
      </c>
      <c r="R1666" s="15">
        <f t="shared" si="356"/>
        <v>1.0067126526027683</v>
      </c>
      <c r="S1666" s="15">
        <f t="shared" si="357"/>
        <v>45.075205296060268</v>
      </c>
      <c r="T1666" s="21">
        <f t="shared" ref="T1666:T1685" si="361">(($J1786/$J1666)^(1/10)-1)</f>
        <v>0.13419728561579247</v>
      </c>
      <c r="U1666" s="21">
        <f t="shared" ref="U1666:U1716" si="362">(($S1786/$S1666)^(1/10)-1)</f>
        <v>8.647385664905638E-3</v>
      </c>
      <c r="V1666" s="21">
        <f t="shared" ref="V1666:V1717" si="363">T1666-U1666</f>
        <v>0.12554989995088683</v>
      </c>
      <c r="Y1666" s="36"/>
      <c r="Z1666" s="36"/>
    </row>
    <row r="1667" spans="1:26" x14ac:dyDescent="0.25">
      <c r="A1667" s="12">
        <v>2009.03</v>
      </c>
      <c r="B1667" s="13">
        <v>757.13</v>
      </c>
      <c r="C1667" s="14">
        <v>27.26</v>
      </c>
      <c r="D1667" s="13">
        <v>6.86</v>
      </c>
      <c r="E1667" s="13">
        <v>212.709</v>
      </c>
      <c r="F1667" s="14">
        <f>F1666+1/12</f>
        <v>2009.2083333332077</v>
      </c>
      <c r="G1667" s="15">
        <v>2.82</v>
      </c>
      <c r="H1667" s="14">
        <f t="shared" si="350"/>
        <v>1084.5686407251221</v>
      </c>
      <c r="I1667" s="14">
        <f t="shared" si="351"/>
        <v>39.049226878035256</v>
      </c>
      <c r="J1667" s="16">
        <f t="shared" si="354"/>
        <v>541044.91941909085</v>
      </c>
      <c r="K1667" s="14">
        <f t="shared" si="355"/>
        <v>9.8267680258005079</v>
      </c>
      <c r="L1667" s="16">
        <f t="shared" si="352"/>
        <v>4902.1543819620983</v>
      </c>
      <c r="M1667" s="35">
        <f t="shared" si="358"/>
        <v>13.323667656863925</v>
      </c>
      <c r="N1667" s="17"/>
      <c r="O1667" s="18">
        <f t="shared" si="359"/>
        <v>14.592703772466319</v>
      </c>
      <c r="P1667" s="18"/>
      <c r="Q1667" s="37">
        <f t="shared" si="360"/>
        <v>7.2577640954996636E-2</v>
      </c>
      <c r="R1667" s="15">
        <f t="shared" si="356"/>
        <v>0.99289340879634969</v>
      </c>
      <c r="S1667" s="15">
        <f t="shared" si="357"/>
        <v>45.267699831066764</v>
      </c>
      <c r="T1667" s="21">
        <f t="shared" si="361"/>
        <v>0.14270204314620294</v>
      </c>
      <c r="U1667" s="21">
        <f t="shared" si="362"/>
        <v>8.8387323571454957E-3</v>
      </c>
      <c r="V1667" s="21">
        <f t="shared" si="363"/>
        <v>0.13386331078905744</v>
      </c>
      <c r="Y1667" s="36"/>
      <c r="Z1667" s="36"/>
    </row>
    <row r="1668" spans="1:26" x14ac:dyDescent="0.25">
      <c r="A1668" s="12">
        <v>2009.04</v>
      </c>
      <c r="B1668" s="13">
        <v>848.15</v>
      </c>
      <c r="C1668" s="14">
        <f>C1667*2/3+C1670/3</f>
        <v>26.703333333333333</v>
      </c>
      <c r="D1668" s="13">
        <f>D1667*2/3+D1670/3</f>
        <v>7.0766666666666662</v>
      </c>
      <c r="E1668" s="13">
        <v>213.24</v>
      </c>
      <c r="F1668" s="14">
        <f t="shared" si="353"/>
        <v>2009.291666666541</v>
      </c>
      <c r="G1668" s="15">
        <v>2.93</v>
      </c>
      <c r="H1668" s="14">
        <f t="shared" si="350"/>
        <v>1211.9269602326019</v>
      </c>
      <c r="I1668" s="14">
        <f t="shared" si="351"/>
        <v>38.156563809166514</v>
      </c>
      <c r="J1668" s="16">
        <f t="shared" si="354"/>
        <v>606164.7624416668</v>
      </c>
      <c r="K1668" s="14">
        <f t="shared" si="355"/>
        <v>10.111894266241482</v>
      </c>
      <c r="L1668" s="16">
        <f t="shared" si="352"/>
        <v>5057.6265623755962</v>
      </c>
      <c r="M1668" s="35">
        <f t="shared" si="358"/>
        <v>14.981866453039244</v>
      </c>
      <c r="N1668" s="17"/>
      <c r="O1668" s="18">
        <f t="shared" si="359"/>
        <v>16.441219972398429</v>
      </c>
      <c r="P1668" s="18"/>
      <c r="Q1668" s="37">
        <f t="shared" si="360"/>
        <v>6.2683163948465404E-2</v>
      </c>
      <c r="R1668" s="15">
        <f t="shared" si="356"/>
        <v>0.9720157544991832</v>
      </c>
      <c r="S1668" s="15">
        <f t="shared" si="357"/>
        <v>44.834078422500028</v>
      </c>
      <c r="T1668" s="21">
        <f t="shared" si="361"/>
        <v>0.13332895853557436</v>
      </c>
      <c r="U1668" s="21">
        <f t="shared" si="362"/>
        <v>9.8455428084029961E-3</v>
      </c>
      <c r="V1668" s="21">
        <f t="shared" si="363"/>
        <v>0.12348341572717136</v>
      </c>
      <c r="Y1668" s="36"/>
      <c r="Z1668" s="36"/>
    </row>
    <row r="1669" spans="1:26" x14ac:dyDescent="0.25">
      <c r="A1669" s="12">
        <v>2009.05</v>
      </c>
      <c r="B1669" s="13">
        <v>902.41</v>
      </c>
      <c r="C1669" s="14">
        <f>C1667/3+C1670*2/3</f>
        <v>26.146666666666668</v>
      </c>
      <c r="D1669" s="13">
        <f>D1667/3+D1670*2/3</f>
        <v>7.293333333333333</v>
      </c>
      <c r="E1669" s="13">
        <v>213.85599999999999</v>
      </c>
      <c r="F1669" s="14">
        <f t="shared" si="353"/>
        <v>2009.3749999998743</v>
      </c>
      <c r="G1669" s="15">
        <v>3.29</v>
      </c>
      <c r="H1669" s="14">
        <f t="shared" si="350"/>
        <v>1285.7452070552149</v>
      </c>
      <c r="I1669" s="14">
        <f t="shared" si="351"/>
        <v>37.253522619582036</v>
      </c>
      <c r="J1669" s="16">
        <f t="shared" si="354"/>
        <v>644638.89163413469</v>
      </c>
      <c r="K1669" s="14">
        <f t="shared" si="355"/>
        <v>10.391472143249041</v>
      </c>
      <c r="L1669" s="16">
        <f t="shared" si="352"/>
        <v>5210.0113211492435</v>
      </c>
      <c r="M1669" s="35">
        <f t="shared" si="358"/>
        <v>15.996355755263149</v>
      </c>
      <c r="N1669" s="17"/>
      <c r="O1669" s="18">
        <f t="shared" si="359"/>
        <v>17.585230774696495</v>
      </c>
      <c r="P1669" s="18"/>
      <c r="Q1669" s="37">
        <f t="shared" si="360"/>
        <v>5.5145826881175128E-2</v>
      </c>
      <c r="R1669" s="15">
        <f t="shared" si="356"/>
        <v>0.96712671402633488</v>
      </c>
      <c r="S1669" s="15">
        <f t="shared" si="357"/>
        <v>43.453902503117028</v>
      </c>
      <c r="T1669" s="21">
        <f t="shared" si="361"/>
        <v>0.12440077540897709</v>
      </c>
      <c r="U1669" s="21">
        <f t="shared" si="362"/>
        <v>1.4158755547390545E-2</v>
      </c>
      <c r="V1669" s="21">
        <f t="shared" si="363"/>
        <v>0.11024201986158655</v>
      </c>
      <c r="Y1669" s="36"/>
      <c r="Z1669" s="36"/>
    </row>
    <row r="1670" spans="1:26" x14ac:dyDescent="0.25">
      <c r="A1670" s="12">
        <v>2009.06</v>
      </c>
      <c r="B1670" s="13">
        <v>926.12</v>
      </c>
      <c r="C1670" s="14">
        <v>25.59</v>
      </c>
      <c r="D1670" s="13">
        <v>7.51</v>
      </c>
      <c r="E1670" s="13">
        <v>215.69300000000001</v>
      </c>
      <c r="F1670" s="14">
        <f t="shared" si="353"/>
        <v>2009.4583333332075</v>
      </c>
      <c r="G1670" s="15">
        <v>3.72</v>
      </c>
      <c r="H1670" s="14">
        <f t="shared" si="350"/>
        <v>1308.2889291724814</v>
      </c>
      <c r="I1670" s="14">
        <f t="shared" si="351"/>
        <v>36.149865781457905</v>
      </c>
      <c r="J1670" s="16">
        <f t="shared" si="354"/>
        <v>657452.10485820333</v>
      </c>
      <c r="K1670" s="14">
        <f t="shared" si="355"/>
        <v>10.609046190650602</v>
      </c>
      <c r="L1670" s="16">
        <f t="shared" si="352"/>
        <v>5331.3450821546958</v>
      </c>
      <c r="M1670" s="35">
        <f t="shared" si="358"/>
        <v>16.384182816215336</v>
      </c>
      <c r="N1670" s="17"/>
      <c r="O1670" s="18">
        <f t="shared" si="359"/>
        <v>18.040717081299714</v>
      </c>
      <c r="P1670" s="18"/>
      <c r="Q1670" s="37">
        <f t="shared" si="360"/>
        <v>5.0243597361463228E-2</v>
      </c>
      <c r="R1670" s="15">
        <f t="shared" si="356"/>
        <v>1.0164518630076158</v>
      </c>
      <c r="S1670" s="15">
        <f t="shared" si="357"/>
        <v>41.667510513244387</v>
      </c>
      <c r="T1670" s="21">
        <f t="shared" si="361"/>
        <v>0.12373531710759544</v>
      </c>
      <c r="U1670" s="21">
        <f t="shared" si="362"/>
        <v>2.1664392570096558E-2</v>
      </c>
      <c r="V1670" s="21">
        <f t="shared" si="363"/>
        <v>0.10207092453749889</v>
      </c>
      <c r="Y1670" s="36"/>
      <c r="Z1670" s="36"/>
    </row>
    <row r="1671" spans="1:26" x14ac:dyDescent="0.25">
      <c r="A1671" s="12">
        <v>2009.07</v>
      </c>
      <c r="B1671" s="13">
        <v>935.82</v>
      </c>
      <c r="C1671" s="14">
        <f>C1670*2/3+C1673/3</f>
        <v>25.026666666666664</v>
      </c>
      <c r="D1671" s="13">
        <f>D1670*2/3+D1673/3</f>
        <v>9.1866666666666674</v>
      </c>
      <c r="E1671" s="13">
        <v>215.351</v>
      </c>
      <c r="F1671" s="14">
        <f t="shared" si="353"/>
        <v>2009.5416666665408</v>
      </c>
      <c r="G1671" s="15">
        <v>3.56</v>
      </c>
      <c r="H1671" s="14">
        <f t="shared" si="350"/>
        <v>1324.0911535121734</v>
      </c>
      <c r="I1671" s="14">
        <f t="shared" si="351"/>
        <v>35.410215570549163</v>
      </c>
      <c r="J1671" s="16">
        <f t="shared" si="354"/>
        <v>666876.05454954994</v>
      </c>
      <c r="K1671" s="14">
        <f t="shared" si="355"/>
        <v>12.998209125257528</v>
      </c>
      <c r="L1671" s="16">
        <f t="shared" si="352"/>
        <v>6546.5239267471652</v>
      </c>
      <c r="M1671" s="35">
        <f t="shared" si="358"/>
        <v>16.694620816995609</v>
      </c>
      <c r="N1671" s="17"/>
      <c r="O1671" s="18">
        <f t="shared" si="359"/>
        <v>18.410569541960587</v>
      </c>
      <c r="P1671" s="18"/>
      <c r="Q1671" s="37">
        <f t="shared" si="360"/>
        <v>5.0237564816960879E-2</v>
      </c>
      <c r="R1671" s="15">
        <f t="shared" si="356"/>
        <v>1.0004667153457725</v>
      </c>
      <c r="S1671" s="15">
        <f t="shared" si="357"/>
        <v>42.420279728848818</v>
      </c>
      <c r="T1671" s="21">
        <f t="shared" si="361"/>
        <v>0.12617285794027744</v>
      </c>
      <c r="U1671" s="21">
        <f t="shared" si="362"/>
        <v>2.3778419341503154E-2</v>
      </c>
      <c r="V1671" s="21">
        <f t="shared" si="363"/>
        <v>0.10239443859877428</v>
      </c>
      <c r="Y1671" s="36"/>
      <c r="Z1671" s="36"/>
    </row>
    <row r="1672" spans="1:26" x14ac:dyDescent="0.25">
      <c r="A1672" s="12">
        <v>2009.08</v>
      </c>
      <c r="B1672" s="13">
        <v>1009.73</v>
      </c>
      <c r="C1672" s="14">
        <f>C1670/3+C1673*2/3</f>
        <v>24.463333333333331</v>
      </c>
      <c r="D1672" s="13">
        <f>D1670/3+D1673*2/3</f>
        <v>10.863333333333333</v>
      </c>
      <c r="E1672" s="13">
        <v>215.834</v>
      </c>
      <c r="F1672" s="14">
        <f t="shared" si="353"/>
        <v>2009.624999999874</v>
      </c>
      <c r="G1672" s="15">
        <v>3.59</v>
      </c>
      <c r="H1672" s="14">
        <f t="shared" si="350"/>
        <v>1425.4692541490219</v>
      </c>
      <c r="I1672" s="14">
        <f t="shared" si="351"/>
        <v>34.535697187035716</v>
      </c>
      <c r="J1672" s="16">
        <f t="shared" si="354"/>
        <v>719384.43363113923</v>
      </c>
      <c r="K1672" s="14">
        <f t="shared" si="355"/>
        <v>15.336127147097617</v>
      </c>
      <c r="L1672" s="16">
        <f t="shared" si="352"/>
        <v>7739.6065258497583</v>
      </c>
      <c r="M1672" s="35">
        <f t="shared" si="358"/>
        <v>18.094069801576072</v>
      </c>
      <c r="N1672" s="17"/>
      <c r="O1672" s="18">
        <f t="shared" si="359"/>
        <v>19.979249781377376</v>
      </c>
      <c r="P1672" s="18"/>
      <c r="Q1672" s="37">
        <f t="shared" si="360"/>
        <v>4.5288721336082305E-2</v>
      </c>
      <c r="R1672" s="15">
        <f t="shared" si="356"/>
        <v>1.0189667410869547</v>
      </c>
      <c r="S1672" s="15">
        <f t="shared" si="357"/>
        <v>42.345104205505407</v>
      </c>
      <c r="T1672" s="21">
        <f t="shared" si="361"/>
        <v>0.1141228756118684</v>
      </c>
      <c r="U1672" s="21">
        <f t="shared" si="362"/>
        <v>2.4104218349018547E-2</v>
      </c>
      <c r="V1672" s="21">
        <f t="shared" si="363"/>
        <v>9.0018657262849855E-2</v>
      </c>
      <c r="Y1672" s="36"/>
      <c r="Z1672" s="36"/>
    </row>
    <row r="1673" spans="1:26" x14ac:dyDescent="0.25">
      <c r="A1673" s="12">
        <v>2009.09</v>
      </c>
      <c r="B1673" s="13">
        <v>1044.55</v>
      </c>
      <c r="C1673" s="14">
        <v>23.9</v>
      </c>
      <c r="D1673" s="13">
        <v>12.54</v>
      </c>
      <c r="E1673" s="13">
        <v>215.96899999999999</v>
      </c>
      <c r="F1673" s="14">
        <f t="shared" si="353"/>
        <v>2009.7083333332073</v>
      </c>
      <c r="G1673" s="15">
        <v>3.4</v>
      </c>
      <c r="H1673" s="14">
        <f t="shared" si="350"/>
        <v>1473.7040269668332</v>
      </c>
      <c r="I1673" s="14">
        <f t="shared" si="351"/>
        <v>33.719330089040561</v>
      </c>
      <c r="J1673" s="16">
        <f t="shared" si="354"/>
        <v>745144.91546278691</v>
      </c>
      <c r="K1673" s="14">
        <f t="shared" si="355"/>
        <v>17.692066917011239</v>
      </c>
      <c r="L1673" s="16">
        <f t="shared" si="352"/>
        <v>8945.5911539929621</v>
      </c>
      <c r="M1673" s="35">
        <f t="shared" si="358"/>
        <v>18.831902264840068</v>
      </c>
      <c r="N1673" s="17"/>
      <c r="O1673" s="18">
        <f t="shared" si="359"/>
        <v>20.817180576489964</v>
      </c>
      <c r="P1673" s="18"/>
      <c r="Q1673" s="37">
        <f t="shared" si="360"/>
        <v>4.4597619535910057E-2</v>
      </c>
      <c r="R1673" s="15">
        <f t="shared" si="356"/>
        <v>1.0036745227795021</v>
      </c>
      <c r="S1673" s="15">
        <f t="shared" si="357"/>
        <v>43.121281304336676</v>
      </c>
      <c r="T1673" s="21">
        <f t="shared" si="361"/>
        <v>0.11350254571629592</v>
      </c>
      <c r="U1673" s="21">
        <f t="shared" si="362"/>
        <v>2.1650823143270381E-2</v>
      </c>
      <c r="V1673" s="21">
        <f t="shared" si="363"/>
        <v>9.185172257302554E-2</v>
      </c>
      <c r="Y1673" s="36"/>
      <c r="Z1673" s="36"/>
    </row>
    <row r="1674" spans="1:26" x14ac:dyDescent="0.25">
      <c r="A1674" s="12">
        <v>2009.1</v>
      </c>
      <c r="B1674" s="13">
        <v>1067.6600000000001</v>
      </c>
      <c r="C1674" s="14">
        <f>C1673*2/3+C1676/3</f>
        <v>23.403333333333332</v>
      </c>
      <c r="D1674" s="13">
        <f>D1673*2/3+D1676/3</f>
        <v>25.349999999999998</v>
      </c>
      <c r="E1674" s="13">
        <v>216.17699999999999</v>
      </c>
      <c r="F1674" s="14">
        <f t="shared" si="353"/>
        <v>2009.7916666665406</v>
      </c>
      <c r="G1674" s="15">
        <v>3.39</v>
      </c>
      <c r="H1674" s="14">
        <f t="shared" ref="H1674:H1737" si="364">B1674*$E$1839/E1674</f>
        <v>1504.8594531333126</v>
      </c>
      <c r="I1674" s="14">
        <f t="shared" ref="I1674:I1737" si="365">C1674*$E$1839/E1674</f>
        <v>32.986837946065805</v>
      </c>
      <c r="J1674" s="16">
        <f t="shared" si="354"/>
        <v>762287.86828718684</v>
      </c>
      <c r="K1674" s="14">
        <f t="shared" si="355"/>
        <v>35.730651271874443</v>
      </c>
      <c r="L1674" s="16">
        <f t="shared" ref="L1674:L1737" si="366">K1674*(J1674/H1674)</f>
        <v>18099.39256044076</v>
      </c>
      <c r="M1674" s="35">
        <f t="shared" si="358"/>
        <v>19.358008443486831</v>
      </c>
      <c r="N1674" s="17"/>
      <c r="O1674" s="18">
        <f t="shared" si="359"/>
        <v>21.420018718305091</v>
      </c>
      <c r="P1674" s="18"/>
      <c r="Q1674" s="37">
        <f t="shared" si="360"/>
        <v>4.3170097780186559E-2</v>
      </c>
      <c r="R1674" s="15">
        <f t="shared" si="356"/>
        <v>1.0019842066094584</v>
      </c>
      <c r="S1674" s="15">
        <f t="shared" si="357"/>
        <v>43.238088780194055</v>
      </c>
      <c r="T1674" s="21">
        <f t="shared" si="361"/>
        <v>0.11073097359151762</v>
      </c>
      <c r="U1674" s="21">
        <f t="shared" si="362"/>
        <v>2.1192844126104893E-2</v>
      </c>
      <c r="V1674" s="21">
        <f t="shared" si="363"/>
        <v>8.953812946541273E-2</v>
      </c>
      <c r="Y1674" s="36"/>
      <c r="Z1674" s="36"/>
    </row>
    <row r="1675" spans="1:26" x14ac:dyDescent="0.25">
      <c r="A1675" s="12">
        <v>2009.11</v>
      </c>
      <c r="B1675" s="13">
        <v>1088.07</v>
      </c>
      <c r="C1675" s="14">
        <f>C1673/3+C1676*2/3</f>
        <v>22.906666666666666</v>
      </c>
      <c r="D1675" s="13">
        <f>D1673/3+D1676*2/3</f>
        <v>38.159999999999997</v>
      </c>
      <c r="E1675" s="13">
        <v>216.33</v>
      </c>
      <c r="F1675" s="14">
        <f t="shared" ref="F1675:F1738" si="367">F1674+1/12</f>
        <v>2009.8749999998738</v>
      </c>
      <c r="G1675" s="15">
        <v>3.4</v>
      </c>
      <c r="H1675" s="14">
        <f t="shared" si="364"/>
        <v>1532.5425461101095</v>
      </c>
      <c r="I1675" s="14">
        <f t="shared" si="365"/>
        <v>32.263954760473972</v>
      </c>
      <c r="J1675" s="16">
        <f t="shared" ref="J1675:J1738" si="368">J1674*((H1675+(I1675/12))/H1674)</f>
        <v>777672.70771039405</v>
      </c>
      <c r="K1675" s="14">
        <f t="shared" ref="K1675:K1738" si="369">D1675*$E$1839/E1675</f>
        <v>53.748218000277355</v>
      </c>
      <c r="L1675" s="16">
        <f t="shared" si="366"/>
        <v>27273.971827390367</v>
      </c>
      <c r="M1675" s="35">
        <f t="shared" si="358"/>
        <v>19.812761079966048</v>
      </c>
      <c r="N1675" s="17"/>
      <c r="O1675" s="18">
        <f t="shared" si="359"/>
        <v>21.938367056892957</v>
      </c>
      <c r="P1675" s="18"/>
      <c r="Q1675" s="37">
        <f t="shared" si="360"/>
        <v>4.189601470940188E-2</v>
      </c>
      <c r="R1675" s="15">
        <f t="shared" ref="R1675:R1738" si="370">((G1675/G1676+G1675/1200+((1+G1676/1200)^(-119))*(1-G1675/G1676)))</f>
        <v>0.98700030830100394</v>
      </c>
      <c r="S1675" s="15">
        <f t="shared" ref="S1675:S1738" si="371">S1674*R1674*E1674/E1675</f>
        <v>43.29324114446721</v>
      </c>
      <c r="T1675" s="21">
        <f t="shared" si="361"/>
        <v>0.11339393605862647</v>
      </c>
      <c r="U1675" s="21">
        <f t="shared" si="362"/>
        <v>2.0333961691598956E-2</v>
      </c>
      <c r="V1675" s="21">
        <f t="shared" si="363"/>
        <v>9.3059974367027509E-2</v>
      </c>
      <c r="Y1675" s="36"/>
      <c r="Z1675" s="36"/>
    </row>
    <row r="1676" spans="1:26" x14ac:dyDescent="0.25">
      <c r="A1676" s="12">
        <v>2009.12</v>
      </c>
      <c r="B1676" s="13">
        <v>1110.3800000000001</v>
      </c>
      <c r="C1676" s="14">
        <v>22.41</v>
      </c>
      <c r="D1676" s="13">
        <v>50.97</v>
      </c>
      <c r="E1676" s="13">
        <v>215.94900000000001</v>
      </c>
      <c r="F1676" s="14">
        <f t="shared" si="367"/>
        <v>2009.9583333332071</v>
      </c>
      <c r="G1676" s="15">
        <v>3.59</v>
      </c>
      <c r="H1676" s="14">
        <f t="shared" si="364"/>
        <v>1566.7254120185787</v>
      </c>
      <c r="I1676" s="14">
        <f t="shared" si="365"/>
        <v>31.620090854785161</v>
      </c>
      <c r="J1676" s="16">
        <f t="shared" si="368"/>
        <v>796355.5530472314</v>
      </c>
      <c r="K1676" s="14">
        <f t="shared" si="369"/>
        <v>71.917716683105738</v>
      </c>
      <c r="L1676" s="16">
        <f t="shared" si="366"/>
        <v>36555.271653683769</v>
      </c>
      <c r="M1676" s="35">
        <f t="shared" si="358"/>
        <v>20.322376500216532</v>
      </c>
      <c r="N1676" s="17"/>
      <c r="O1676" s="18">
        <f t="shared" si="359"/>
        <v>22.511278992034367</v>
      </c>
      <c r="P1676" s="18"/>
      <c r="Q1676" s="37">
        <f t="shared" si="360"/>
        <v>3.8549596504991034E-2</v>
      </c>
      <c r="R1676" s="15">
        <f t="shared" si="370"/>
        <v>0.99140152775318757</v>
      </c>
      <c r="S1676" s="15">
        <f t="shared" si="371"/>
        <v>42.805831909740633</v>
      </c>
      <c r="T1676" s="21">
        <f t="shared" si="361"/>
        <v>0.11356901199859681</v>
      </c>
      <c r="U1676" s="21">
        <f t="shared" si="362"/>
        <v>2.1274266242021111E-2</v>
      </c>
      <c r="V1676" s="21">
        <f t="shared" si="363"/>
        <v>9.2294745756575702E-2</v>
      </c>
      <c r="Y1676" s="36"/>
      <c r="Z1676" s="36"/>
    </row>
    <row r="1677" spans="1:26" x14ac:dyDescent="0.25">
      <c r="A1677" s="12">
        <v>2010.01</v>
      </c>
      <c r="B1677" s="13">
        <v>1123.58</v>
      </c>
      <c r="C1677" s="14">
        <f>C1676*2/3+C1679/3</f>
        <v>22.24</v>
      </c>
      <c r="D1677" s="13">
        <f>D1676*2/3+D1679/3</f>
        <v>54.289999999999992</v>
      </c>
      <c r="E1677" s="13">
        <v>216.68700000000001</v>
      </c>
      <c r="F1677" s="14">
        <f t="shared" si="367"/>
        <v>2010.0416666665403</v>
      </c>
      <c r="G1677" s="15">
        <v>3.73</v>
      </c>
      <c r="H1677" s="14">
        <f t="shared" si="364"/>
        <v>1579.950924605537</v>
      </c>
      <c r="I1677" s="14">
        <f t="shared" si="365"/>
        <v>31.273348193477226</v>
      </c>
      <c r="J1677" s="16">
        <f t="shared" si="368"/>
        <v>804402.65711228328</v>
      </c>
      <c r="K1677" s="14">
        <f t="shared" si="369"/>
        <v>76.341280279850665</v>
      </c>
      <c r="L1677" s="16">
        <f t="shared" si="366"/>
        <v>38867.744401489756</v>
      </c>
      <c r="M1677" s="35">
        <f t="shared" si="358"/>
        <v>20.527859801454401</v>
      </c>
      <c r="N1677" s="17"/>
      <c r="O1677" s="18">
        <f t="shared" si="359"/>
        <v>22.741430277197445</v>
      </c>
      <c r="P1677" s="18"/>
      <c r="Q1677" s="37">
        <f t="shared" si="360"/>
        <v>3.6702678750251308E-2</v>
      </c>
      <c r="R1677" s="15">
        <f t="shared" si="370"/>
        <v>1.0064260099968045</v>
      </c>
      <c r="S1677" s="15">
        <f t="shared" si="371"/>
        <v>42.293231152403486</v>
      </c>
      <c r="T1677" s="21">
        <f t="shared" si="361"/>
        <v>0.11568692952420068</v>
      </c>
      <c r="U1677" s="21">
        <f t="shared" si="362"/>
        <v>2.3192198999803626E-2</v>
      </c>
      <c r="V1677" s="21">
        <f t="shared" si="363"/>
        <v>9.2494730524397051E-2</v>
      </c>
      <c r="Y1677" s="36"/>
      <c r="Z1677" s="36"/>
    </row>
    <row r="1678" spans="1:26" x14ac:dyDescent="0.25">
      <c r="A1678" s="12">
        <v>2010.02</v>
      </c>
      <c r="B1678" s="13">
        <v>1089.1600000000001</v>
      </c>
      <c r="C1678" s="14">
        <f>C1676/3+C1679*2/3</f>
        <v>22.07</v>
      </c>
      <c r="D1678" s="13">
        <f>D1676/3+D1679*2/3</f>
        <v>57.61</v>
      </c>
      <c r="E1678" s="13">
        <v>216.74100000000001</v>
      </c>
      <c r="F1678" s="14">
        <f t="shared" si="367"/>
        <v>2010.1249999998736</v>
      </c>
      <c r="G1678" s="15">
        <v>3.69</v>
      </c>
      <c r="H1678" s="14">
        <f t="shared" si="364"/>
        <v>1531.1687774809568</v>
      </c>
      <c r="I1678" s="14">
        <f t="shared" si="365"/>
        <v>31.026566270341103</v>
      </c>
      <c r="J1678" s="16">
        <f t="shared" si="368"/>
        <v>780882.51660737814</v>
      </c>
      <c r="K1678" s="14">
        <f t="shared" si="369"/>
        <v>80.989600490908515</v>
      </c>
      <c r="L1678" s="16">
        <f t="shared" si="366"/>
        <v>41303.979012955904</v>
      </c>
      <c r="M1678" s="35">
        <f t="shared" si="358"/>
        <v>19.920539306600432</v>
      </c>
      <c r="N1678" s="17"/>
      <c r="O1678" s="18">
        <f t="shared" si="359"/>
        <v>22.070377804640177</v>
      </c>
      <c r="P1678" s="18"/>
      <c r="Q1678" s="37">
        <f t="shared" si="360"/>
        <v>3.8007944073646091E-2</v>
      </c>
      <c r="R1678" s="15">
        <f t="shared" si="370"/>
        <v>0.99976353173900601</v>
      </c>
      <c r="S1678" s="15">
        <f t="shared" si="371"/>
        <v>42.554403007216735</v>
      </c>
      <c r="T1678" s="21">
        <f t="shared" si="361"/>
        <v>0.11883422247401354</v>
      </c>
      <c r="U1678" s="21">
        <f t="shared" si="362"/>
        <v>2.4851064787257959E-2</v>
      </c>
      <c r="V1678" s="21">
        <f t="shared" si="363"/>
        <v>9.3983157686755581E-2</v>
      </c>
      <c r="Y1678" s="36"/>
      <c r="Z1678" s="36"/>
    </row>
    <row r="1679" spans="1:26" x14ac:dyDescent="0.25">
      <c r="A1679" s="12">
        <v>2010.03</v>
      </c>
      <c r="B1679" s="13">
        <v>1152.05</v>
      </c>
      <c r="C1679" s="14">
        <v>21.9</v>
      </c>
      <c r="D1679" s="13">
        <v>60.93</v>
      </c>
      <c r="E1679" s="13">
        <v>217.631</v>
      </c>
      <c r="F1679" s="14">
        <f t="shared" si="367"/>
        <v>2010.2083333332068</v>
      </c>
      <c r="G1679" s="15">
        <v>3.73</v>
      </c>
      <c r="H1679" s="14">
        <f t="shared" si="364"/>
        <v>1612.9578736485155</v>
      </c>
      <c r="I1679" s="14">
        <f t="shared" si="365"/>
        <v>30.661670442170465</v>
      </c>
      <c r="J1679" s="16">
        <f t="shared" si="368"/>
        <v>823897.3297008404</v>
      </c>
      <c r="K1679" s="14">
        <f t="shared" si="369"/>
        <v>85.306647490477019</v>
      </c>
      <c r="L1679" s="16">
        <f t="shared" si="366"/>
        <v>43574.553447048485</v>
      </c>
      <c r="M1679" s="35">
        <f t="shared" si="358"/>
        <v>21.004601209715354</v>
      </c>
      <c r="N1679" s="17"/>
      <c r="O1679" s="18">
        <f t="shared" si="359"/>
        <v>23.269199472972964</v>
      </c>
      <c r="P1679" s="18"/>
      <c r="Q1679" s="37">
        <f t="shared" si="360"/>
        <v>3.4595708150527101E-2</v>
      </c>
      <c r="R1679" s="15">
        <f t="shared" si="370"/>
        <v>0.9932295149287379</v>
      </c>
      <c r="S1679" s="15">
        <f t="shared" si="371"/>
        <v>42.370355548114091</v>
      </c>
      <c r="T1679" s="21">
        <f t="shared" si="361"/>
        <v>8.9995831852772934E-2</v>
      </c>
      <c r="U1679" s="21">
        <f t="shared" si="362"/>
        <v>3.1617360277725215E-2</v>
      </c>
      <c r="V1679" s="21">
        <f t="shared" si="363"/>
        <v>5.8378471575047719E-2</v>
      </c>
      <c r="Y1679" s="36"/>
      <c r="Z1679" s="36"/>
    </row>
    <row r="1680" spans="1:26" x14ac:dyDescent="0.25">
      <c r="A1680" s="12">
        <v>2010.04</v>
      </c>
      <c r="B1680" s="13">
        <v>1197.32</v>
      </c>
      <c r="C1680" s="14">
        <f>C1679*2/3+C1682/3</f>
        <v>21.946666666666665</v>
      </c>
      <c r="D1680" s="13">
        <f>D1679*2/3+D1682/3</f>
        <v>62.986666666666665</v>
      </c>
      <c r="E1680" s="13">
        <v>218.00899999999999</v>
      </c>
      <c r="F1680" s="14">
        <f t="shared" si="367"/>
        <v>2010.2916666665401</v>
      </c>
      <c r="G1680" s="15">
        <v>3.85</v>
      </c>
      <c r="H1680" s="14">
        <f t="shared" si="364"/>
        <v>1673.4327665371616</v>
      </c>
      <c r="I1680" s="14">
        <f t="shared" si="365"/>
        <v>30.673730595220078</v>
      </c>
      <c r="J1680" s="16">
        <f t="shared" si="368"/>
        <v>856093.52279889409</v>
      </c>
      <c r="K1680" s="14">
        <f t="shared" si="369"/>
        <v>88.033234101956054</v>
      </c>
      <c r="L1680" s="16">
        <f t="shared" si="366"/>
        <v>45035.978147885566</v>
      </c>
      <c r="M1680" s="35">
        <f t="shared" si="358"/>
        <v>21.804845599625146</v>
      </c>
      <c r="N1680" s="17"/>
      <c r="O1680" s="18">
        <f t="shared" si="359"/>
        <v>24.15048226653284</v>
      </c>
      <c r="P1680" s="18"/>
      <c r="Q1680" s="37">
        <f t="shared" si="360"/>
        <v>3.1766404576117555E-2</v>
      </c>
      <c r="R1680" s="15">
        <f t="shared" si="370"/>
        <v>1.039328421597483</v>
      </c>
      <c r="S1680" s="15">
        <f t="shared" si="371"/>
        <v>42.010520249699262</v>
      </c>
      <c r="T1680" s="21">
        <f t="shared" si="361"/>
        <v>9.1157985758824056E-2</v>
      </c>
      <c r="U1680" s="21">
        <f t="shared" si="362"/>
        <v>3.5327636286682118E-2</v>
      </c>
      <c r="V1680" s="21">
        <f t="shared" si="363"/>
        <v>5.5830349472141938E-2</v>
      </c>
      <c r="Y1680" s="36"/>
      <c r="Z1680" s="36"/>
    </row>
    <row r="1681" spans="1:26" x14ac:dyDescent="0.25">
      <c r="A1681" s="12">
        <v>2010.05</v>
      </c>
      <c r="B1681" s="13">
        <v>1125.06</v>
      </c>
      <c r="C1681" s="14">
        <f>C1679/3+C1682*2/3</f>
        <v>21.993333333333332</v>
      </c>
      <c r="D1681" s="13">
        <f>D1679/3+D1682*2/3</f>
        <v>65.043333333333322</v>
      </c>
      <c r="E1681" s="13">
        <v>218.178</v>
      </c>
      <c r="F1681" s="14">
        <f t="shared" si="367"/>
        <v>2010.3749999998734</v>
      </c>
      <c r="G1681" s="15">
        <v>3.42</v>
      </c>
      <c r="H1681" s="14">
        <f t="shared" si="364"/>
        <v>1571.2206638616176</v>
      </c>
      <c r="I1681" s="14">
        <f t="shared" si="365"/>
        <v>30.715143903907212</v>
      </c>
      <c r="J1681" s="16">
        <f t="shared" si="368"/>
        <v>805113.36525738297</v>
      </c>
      <c r="K1681" s="14">
        <f t="shared" si="369"/>
        <v>90.837314791897739</v>
      </c>
      <c r="L1681" s="16">
        <f t="shared" si="366"/>
        <v>46546.190414340308</v>
      </c>
      <c r="M1681" s="35">
        <f t="shared" si="358"/>
        <v>20.480068638423393</v>
      </c>
      <c r="N1681" s="17"/>
      <c r="O1681" s="18">
        <f t="shared" si="359"/>
        <v>22.679628014583436</v>
      </c>
      <c r="P1681" s="18"/>
      <c r="Q1681" s="37">
        <f t="shared" si="360"/>
        <v>3.8992847915187701E-2</v>
      </c>
      <c r="R1681" s="15">
        <f t="shared" si="370"/>
        <v>1.0215228025568179</v>
      </c>
      <c r="S1681" s="15">
        <f t="shared" si="371"/>
        <v>43.628906688575761</v>
      </c>
      <c r="T1681" s="21">
        <f t="shared" si="361"/>
        <v>0.10417436781651523</v>
      </c>
      <c r="U1681" s="21">
        <f t="shared" si="362"/>
        <v>3.1377276679924737E-2</v>
      </c>
      <c r="V1681" s="21">
        <f t="shared" si="363"/>
        <v>7.2797091136590497E-2</v>
      </c>
      <c r="Y1681" s="36"/>
      <c r="Z1681" s="36"/>
    </row>
    <row r="1682" spans="1:26" x14ac:dyDescent="0.25">
      <c r="A1682" s="12">
        <v>2010.06</v>
      </c>
      <c r="B1682" s="13">
        <v>1083.3599999999999</v>
      </c>
      <c r="C1682" s="14">
        <v>22.04</v>
      </c>
      <c r="D1682" s="13">
        <v>67.099999999999994</v>
      </c>
      <c r="E1682" s="13">
        <v>217.965</v>
      </c>
      <c r="F1682" s="14">
        <f t="shared" si="367"/>
        <v>2010.4583333332066</v>
      </c>
      <c r="G1682" s="15">
        <v>3.2</v>
      </c>
      <c r="H1682" s="14">
        <f t="shared" si="364"/>
        <v>1514.4623769871309</v>
      </c>
      <c r="I1682" s="14">
        <f t="shared" si="365"/>
        <v>30.81039616452183</v>
      </c>
      <c r="J1682" s="16">
        <f t="shared" si="368"/>
        <v>777345.33673651644</v>
      </c>
      <c r="K1682" s="14">
        <f t="shared" si="369"/>
        <v>93.801160736815561</v>
      </c>
      <c r="L1682" s="16">
        <f t="shared" si="366"/>
        <v>48146.389099671636</v>
      </c>
      <c r="M1682" s="35">
        <f t="shared" si="358"/>
        <v>19.742039853739445</v>
      </c>
      <c r="N1682" s="17"/>
      <c r="O1682" s="18">
        <f t="shared" si="359"/>
        <v>21.859418086479792</v>
      </c>
      <c r="P1682" s="18"/>
      <c r="Q1682" s="37">
        <f t="shared" si="360"/>
        <v>4.2382194886901647E-2</v>
      </c>
      <c r="R1682" s="15">
        <f t="shared" si="370"/>
        <v>1.0189388850860499</v>
      </c>
      <c r="S1682" s="15">
        <f t="shared" si="371"/>
        <v>44.611475748375675</v>
      </c>
      <c r="T1682" s="21">
        <f t="shared" si="361"/>
        <v>0.11445705377866222</v>
      </c>
      <c r="U1682" s="21">
        <f t="shared" si="362"/>
        <v>2.7987409428008148E-2</v>
      </c>
      <c r="V1682" s="21">
        <f t="shared" si="363"/>
        <v>8.6469644350654074E-2</v>
      </c>
      <c r="Y1682" s="36"/>
      <c r="Z1682" s="36"/>
    </row>
    <row r="1683" spans="1:26" x14ac:dyDescent="0.25">
      <c r="A1683" s="12">
        <v>2010.07</v>
      </c>
      <c r="B1683" s="13">
        <v>1079.8</v>
      </c>
      <c r="C1683" s="14">
        <f>C1682*2/3+C1685/3</f>
        <v>22.143333333333334</v>
      </c>
      <c r="D1683" s="13">
        <f>D1682*2/3+D1685/3</f>
        <v>68.686666666666667</v>
      </c>
      <c r="E1683" s="13">
        <v>218.011</v>
      </c>
      <c r="F1683" s="14">
        <f t="shared" si="367"/>
        <v>2010.5416666665399</v>
      </c>
      <c r="G1683" s="15">
        <v>3.01</v>
      </c>
      <c r="H1683" s="14">
        <f t="shared" si="364"/>
        <v>1509.1672438546682</v>
      </c>
      <c r="I1683" s="14">
        <f t="shared" si="365"/>
        <v>30.948317592537386</v>
      </c>
      <c r="J1683" s="16">
        <f t="shared" si="368"/>
        <v>775951.20976228325</v>
      </c>
      <c r="K1683" s="14">
        <f t="shared" si="369"/>
        <v>95.998951123261392</v>
      </c>
      <c r="L1683" s="16">
        <f t="shared" si="366"/>
        <v>49358.679472623357</v>
      </c>
      <c r="M1683" s="35">
        <f t="shared" si="358"/>
        <v>19.6686604707177</v>
      </c>
      <c r="N1683" s="17"/>
      <c r="O1683" s="18">
        <f t="shared" si="359"/>
        <v>21.774656015068228</v>
      </c>
      <c r="P1683" s="18"/>
      <c r="Q1683" s="37">
        <f t="shared" si="360"/>
        <v>4.4255547690110766E-2</v>
      </c>
      <c r="R1683" s="15">
        <f t="shared" si="370"/>
        <v>1.0294520196577643</v>
      </c>
      <c r="S1683" s="15">
        <f t="shared" si="371"/>
        <v>45.446776134510152</v>
      </c>
      <c r="T1683" s="21">
        <f t="shared" si="361"/>
        <v>0.11790785238337098</v>
      </c>
      <c r="U1683" s="21">
        <f t="shared" si="362"/>
        <v>2.6706010440047612E-2</v>
      </c>
      <c r="V1683" s="21">
        <f t="shared" si="363"/>
        <v>9.120184194332337E-2</v>
      </c>
      <c r="Y1683" s="36"/>
      <c r="Z1683" s="36"/>
    </row>
    <row r="1684" spans="1:26" x14ac:dyDescent="0.25">
      <c r="A1684" s="12">
        <v>2010.08</v>
      </c>
      <c r="B1684" s="13">
        <v>1087.28</v>
      </c>
      <c r="C1684" s="14">
        <f>C1682/3+C1685*2/3</f>
        <v>22.246666666666666</v>
      </c>
      <c r="D1684" s="13">
        <f>D1682/3+D1685*2/3</f>
        <v>70.273333333333326</v>
      </c>
      <c r="E1684" s="13">
        <v>218.31200000000001</v>
      </c>
      <c r="F1684" s="14">
        <f t="shared" si="367"/>
        <v>2010.6249999998731</v>
      </c>
      <c r="G1684" s="15">
        <v>2.7</v>
      </c>
      <c r="H1684" s="14">
        <f t="shared" si="364"/>
        <v>1517.5263659349921</v>
      </c>
      <c r="I1684" s="14">
        <f t="shared" si="365"/>
        <v>31.049870521699834</v>
      </c>
      <c r="J1684" s="16">
        <f t="shared" si="368"/>
        <v>781579.50331836322</v>
      </c>
      <c r="K1684" s="14">
        <f t="shared" si="369"/>
        <v>98.081116322816271</v>
      </c>
      <c r="L1684" s="16">
        <f t="shared" si="366"/>
        <v>50515.227874321652</v>
      </c>
      <c r="M1684" s="35">
        <f t="shared" si="358"/>
        <v>19.77029917435857</v>
      </c>
      <c r="N1684" s="17"/>
      <c r="O1684" s="18">
        <f t="shared" si="359"/>
        <v>21.882717641224712</v>
      </c>
      <c r="P1684" s="18"/>
      <c r="Q1684" s="37">
        <f t="shared" si="360"/>
        <v>4.7235393545863265E-2</v>
      </c>
      <c r="R1684" s="15">
        <f t="shared" si="370"/>
        <v>1.006606134301999</v>
      </c>
      <c r="S1684" s="15">
        <f t="shared" si="371"/>
        <v>46.720769780709809</v>
      </c>
      <c r="T1684" s="21">
        <f t="shared" si="361"/>
        <v>0.12316107219014527</v>
      </c>
      <c r="U1684" s="21">
        <f t="shared" si="362"/>
        <v>2.330691784663852E-2</v>
      </c>
      <c r="V1684" s="21">
        <f t="shared" si="363"/>
        <v>9.9854154343506751E-2</v>
      </c>
      <c r="Y1684" s="36"/>
      <c r="Z1684" s="36"/>
    </row>
    <row r="1685" spans="1:26" x14ac:dyDescent="0.25">
      <c r="A1685" s="12">
        <v>2010.09</v>
      </c>
      <c r="B1685" s="13">
        <v>1122.08</v>
      </c>
      <c r="C1685" s="14">
        <v>22.35</v>
      </c>
      <c r="D1685" s="13">
        <v>71.86</v>
      </c>
      <c r="E1685" s="13">
        <v>218.43899999999999</v>
      </c>
      <c r="F1685" s="14">
        <f t="shared" si="367"/>
        <v>2010.7083333332064</v>
      </c>
      <c r="G1685" s="15">
        <v>2.65</v>
      </c>
      <c r="H1685" s="14">
        <f t="shared" si="364"/>
        <v>1565.1865097349832</v>
      </c>
      <c r="I1685" s="14">
        <f t="shared" si="365"/>
        <v>31.175957589990809</v>
      </c>
      <c r="J1685" s="16">
        <f t="shared" si="368"/>
        <v>807464.21490455372</v>
      </c>
      <c r="K1685" s="14">
        <f t="shared" si="369"/>
        <v>100.2373294146192</v>
      </c>
      <c r="L1685" s="16">
        <f t="shared" si="366"/>
        <v>51711.445247256197</v>
      </c>
      <c r="M1685" s="35">
        <f t="shared" si="358"/>
        <v>20.381395233204021</v>
      </c>
      <c r="N1685" s="17"/>
      <c r="O1685" s="18">
        <f t="shared" si="359"/>
        <v>22.552614727121682</v>
      </c>
      <c r="P1685" s="18"/>
      <c r="Q1685" s="37">
        <f t="shared" si="360"/>
        <v>4.5746695534279888E-2</v>
      </c>
      <c r="R1685" s="15">
        <f t="shared" si="370"/>
        <v>1.0118423248854442</v>
      </c>
      <c r="S1685" s="15">
        <f t="shared" si="371"/>
        <v>47.002070653156359</v>
      </c>
      <c r="T1685" s="21">
        <f t="shared" si="361"/>
        <v>0.11864716983627432</v>
      </c>
      <c r="U1685" s="21">
        <f t="shared" si="362"/>
        <v>2.2311539911794798E-2</v>
      </c>
      <c r="V1685" s="21">
        <f t="shared" si="363"/>
        <v>9.6335629924479527E-2</v>
      </c>
      <c r="Y1685" s="36"/>
      <c r="Z1685" s="36"/>
    </row>
    <row r="1686" spans="1:26" x14ac:dyDescent="0.25">
      <c r="A1686" s="12">
        <v>2010.1</v>
      </c>
      <c r="B1686" s="13">
        <v>1171.58</v>
      </c>
      <c r="C1686" s="14">
        <f>C1685*2/3+C1688/3</f>
        <v>22.476666666666667</v>
      </c>
      <c r="D1686" s="13">
        <f>D1685*2/3+D1688/3</f>
        <v>73.69</v>
      </c>
      <c r="E1686" s="13">
        <v>218.71100000000001</v>
      </c>
      <c r="F1686" s="14">
        <f t="shared" si="367"/>
        <v>2010.7916666665396</v>
      </c>
      <c r="G1686" s="15">
        <v>2.54</v>
      </c>
      <c r="H1686" s="14">
        <f t="shared" si="364"/>
        <v>1632.2015170704722</v>
      </c>
      <c r="I1686" s="14">
        <f t="shared" si="365"/>
        <v>31.313652872207317</v>
      </c>
      <c r="J1686" s="16">
        <f t="shared" si="368"/>
        <v>843382.79358276713</v>
      </c>
      <c r="K1686" s="14">
        <f t="shared" si="369"/>
        <v>102.66215691026059</v>
      </c>
      <c r="L1686" s="16">
        <f t="shared" si="366"/>
        <v>53047.062991101004</v>
      </c>
      <c r="M1686" s="35">
        <f t="shared" si="358"/>
        <v>21.240127651759412</v>
      </c>
      <c r="N1686" s="17"/>
      <c r="O1686" s="18">
        <f t="shared" si="359"/>
        <v>23.493816810047186</v>
      </c>
      <c r="P1686" s="18"/>
      <c r="Q1686" s="37">
        <f t="shared" si="360"/>
        <v>4.4813802887339098E-2</v>
      </c>
      <c r="R1686" s="15">
        <f t="shared" si="370"/>
        <v>0.98304994184036232</v>
      </c>
      <c r="S1686" s="15">
        <f t="shared" si="371"/>
        <v>47.499538072109083</v>
      </c>
      <c r="T1686" s="21">
        <f t="shared" ref="T1686:T1715" si="372">(J1806/J1686)^(1/10)-1</f>
        <v>0.11564998089743628</v>
      </c>
      <c r="U1686" s="21">
        <f t="shared" si="362"/>
        <v>2.01756368609185E-2</v>
      </c>
      <c r="V1686" s="21">
        <f t="shared" si="363"/>
        <v>9.5474344036517778E-2</v>
      </c>
      <c r="Y1686" s="36"/>
      <c r="Z1686" s="36"/>
    </row>
    <row r="1687" spans="1:26" x14ac:dyDescent="0.25">
      <c r="A1687" s="12">
        <v>2010.11</v>
      </c>
      <c r="B1687" s="13">
        <v>1198.8900000000001</v>
      </c>
      <c r="C1687" s="14">
        <f>C1685/3+C1688*2/3</f>
        <v>22.603333333333335</v>
      </c>
      <c r="D1687" s="13">
        <f>D1685/3+D1688*2/3</f>
        <v>75.52</v>
      </c>
      <c r="E1687" s="13">
        <v>218.803</v>
      </c>
      <c r="F1687" s="14">
        <f t="shared" si="367"/>
        <v>2010.8749999998729</v>
      </c>
      <c r="G1687" s="15">
        <v>2.76</v>
      </c>
      <c r="H1687" s="14">
        <f t="shared" si="364"/>
        <v>1669.5465007335372</v>
      </c>
      <c r="I1687" s="14">
        <f t="shared" si="365"/>
        <v>31.476879506527187</v>
      </c>
      <c r="J1687" s="16">
        <f t="shared" si="368"/>
        <v>864034.8829090388</v>
      </c>
      <c r="K1687" s="14">
        <f t="shared" si="369"/>
        <v>105.16740629698863</v>
      </c>
      <c r="L1687" s="16">
        <f t="shared" si="366"/>
        <v>54426.940217443298</v>
      </c>
      <c r="M1687" s="35">
        <f t="shared" si="358"/>
        <v>21.700723827760605</v>
      </c>
      <c r="N1687" s="17"/>
      <c r="O1687" s="18">
        <f t="shared" si="359"/>
        <v>23.993185849903504</v>
      </c>
      <c r="P1687" s="18"/>
      <c r="Q1687" s="37">
        <f t="shared" si="360"/>
        <v>4.1598763705560954E-2</v>
      </c>
      <c r="R1687" s="15">
        <f t="shared" si="370"/>
        <v>0.95750629597564929</v>
      </c>
      <c r="S1687" s="15">
        <f t="shared" si="371"/>
        <v>46.674784558024029</v>
      </c>
      <c r="T1687" s="21">
        <f t="shared" si="372"/>
        <v>0.11734634061825444</v>
      </c>
      <c r="U1687" s="21">
        <f t="shared" si="362"/>
        <v>2.1315070488141297E-2</v>
      </c>
      <c r="V1687" s="21">
        <f t="shared" si="363"/>
        <v>9.6031270130113144E-2</v>
      </c>
      <c r="Y1687" s="36"/>
      <c r="Z1687" s="36"/>
    </row>
    <row r="1688" spans="1:26" x14ac:dyDescent="0.25">
      <c r="A1688" s="12">
        <v>2010.12</v>
      </c>
      <c r="B1688" s="13">
        <v>1241.53</v>
      </c>
      <c r="C1688" s="14">
        <v>22.73</v>
      </c>
      <c r="D1688" s="13">
        <v>77.349999999999994</v>
      </c>
      <c r="E1688" s="13">
        <v>219.179</v>
      </c>
      <c r="F1688" s="14">
        <f t="shared" si="367"/>
        <v>2010.9583333332062</v>
      </c>
      <c r="G1688" s="15">
        <v>3.29</v>
      </c>
      <c r="H1688" s="14">
        <f t="shared" si="364"/>
        <v>1725.9600189799207</v>
      </c>
      <c r="I1688" s="14">
        <f t="shared" si="365"/>
        <v>31.598971616806359</v>
      </c>
      <c r="J1688" s="16">
        <f t="shared" si="368"/>
        <v>894593.1605142646</v>
      </c>
      <c r="K1688" s="14">
        <f t="shared" si="369"/>
        <v>107.5310362762856</v>
      </c>
      <c r="L1688" s="16">
        <f t="shared" si="366"/>
        <v>55735.085713416811</v>
      </c>
      <c r="M1688" s="35">
        <f t="shared" si="358"/>
        <v>22.396379773044206</v>
      </c>
      <c r="N1688" s="17"/>
      <c r="O1688" s="18">
        <f t="shared" si="359"/>
        <v>24.75055377797062</v>
      </c>
      <c r="P1688" s="18"/>
      <c r="Q1688" s="37">
        <f t="shared" si="360"/>
        <v>3.5101900448263779E-2</v>
      </c>
      <c r="R1688" s="15">
        <f t="shared" si="370"/>
        <v>0.99432977220497754</v>
      </c>
      <c r="S1688" s="15">
        <f t="shared" si="371"/>
        <v>44.614732301828184</v>
      </c>
      <c r="T1688" s="21">
        <f t="shared" si="372"/>
        <v>0.11801886562262776</v>
      </c>
      <c r="U1688" s="21">
        <f t="shared" si="362"/>
        <v>2.5329539767073417E-2</v>
      </c>
      <c r="V1688" s="21">
        <f t="shared" si="363"/>
        <v>9.2689325855554339E-2</v>
      </c>
      <c r="Y1688" s="36"/>
      <c r="Z1688" s="36"/>
    </row>
    <row r="1689" spans="1:26" x14ac:dyDescent="0.25">
      <c r="A1689" s="12">
        <v>2011.01</v>
      </c>
      <c r="B1689" s="13">
        <v>1282.6199999999999</v>
      </c>
      <c r="C1689" s="14">
        <f>C1688*2/3+C1691/3</f>
        <v>22.963333333333335</v>
      </c>
      <c r="D1689" s="13">
        <f>D1688*2/3+D1691/3</f>
        <v>78.67</v>
      </c>
      <c r="E1689" s="13">
        <v>220.22300000000001</v>
      </c>
      <c r="F1689" s="14">
        <f t="shared" si="367"/>
        <v>2011.0416666665394</v>
      </c>
      <c r="G1689" s="15">
        <v>3.39</v>
      </c>
      <c r="H1689" s="14">
        <f t="shared" si="364"/>
        <v>1774.6298706311329</v>
      </c>
      <c r="I1689" s="14">
        <f t="shared" si="365"/>
        <v>31.772011400565191</v>
      </c>
      <c r="J1689" s="16">
        <f t="shared" si="368"/>
        <v>921191.86572574358</v>
      </c>
      <c r="K1689" s="14">
        <f t="shared" si="369"/>
        <v>108.8476180962025</v>
      </c>
      <c r="L1689" s="16">
        <f t="shared" si="366"/>
        <v>56501.663841702335</v>
      </c>
      <c r="M1689" s="35">
        <f t="shared" si="358"/>
        <v>22.978299430554973</v>
      </c>
      <c r="N1689" s="17"/>
      <c r="O1689" s="18">
        <f t="shared" si="359"/>
        <v>25.380551443716623</v>
      </c>
      <c r="P1689" s="18"/>
      <c r="Q1689" s="37">
        <f t="shared" si="360"/>
        <v>3.2812539448880615E-2</v>
      </c>
      <c r="R1689" s="15">
        <f t="shared" si="370"/>
        <v>0.98698454237292954</v>
      </c>
      <c r="S1689" s="15">
        <f t="shared" si="371"/>
        <v>44.151453078433043</v>
      </c>
      <c r="T1689" s="21">
        <f t="shared" si="372"/>
        <v>0.11735056505854025</v>
      </c>
      <c r="U1689" s="21">
        <f t="shared" si="362"/>
        <v>2.4589398477465663E-2</v>
      </c>
      <c r="V1689" s="21">
        <f t="shared" si="363"/>
        <v>9.2761166581074583E-2</v>
      </c>
      <c r="Y1689" s="36"/>
      <c r="Z1689" s="36"/>
    </row>
    <row r="1690" spans="1:26" x14ac:dyDescent="0.25">
      <c r="A1690" s="12">
        <v>2011.02</v>
      </c>
      <c r="B1690" s="13">
        <v>1321.12</v>
      </c>
      <c r="C1690" s="14">
        <f>C1688/3+C1691*2/3</f>
        <v>23.196666666666665</v>
      </c>
      <c r="D1690" s="13">
        <f>D1688/3+D1691*2/3</f>
        <v>79.990000000000009</v>
      </c>
      <c r="E1690" s="13">
        <v>221.309</v>
      </c>
      <c r="F1690" s="14">
        <f t="shared" si="367"/>
        <v>2011.1249999998727</v>
      </c>
      <c r="G1690" s="15">
        <v>3.58</v>
      </c>
      <c r="H1690" s="14">
        <f t="shared" si="364"/>
        <v>1818.9285749788758</v>
      </c>
      <c r="I1690" s="14">
        <f t="shared" si="365"/>
        <v>31.937356064748084</v>
      </c>
      <c r="J1690" s="16">
        <f t="shared" si="368"/>
        <v>945568.39039803948</v>
      </c>
      <c r="K1690" s="14">
        <f t="shared" si="369"/>
        <v>110.13087131567178</v>
      </c>
      <c r="L1690" s="16">
        <f t="shared" si="366"/>
        <v>57251.434803756812</v>
      </c>
      <c r="M1690" s="35">
        <f t="shared" si="358"/>
        <v>23.489828703298521</v>
      </c>
      <c r="N1690" s="17"/>
      <c r="O1690" s="18">
        <f t="shared" si="359"/>
        <v>25.93189152357246</v>
      </c>
      <c r="P1690" s="18"/>
      <c r="Q1690" s="37">
        <f t="shared" si="360"/>
        <v>3.0059945553653107E-2</v>
      </c>
      <c r="R1690" s="15">
        <f t="shared" si="370"/>
        <v>1.0172700924103824</v>
      </c>
      <c r="S1690" s="15">
        <f t="shared" si="371"/>
        <v>43.362963112026527</v>
      </c>
      <c r="T1690" s="21">
        <f t="shared" si="372"/>
        <v>0.11657182162075608</v>
      </c>
      <c r="U1690" s="21">
        <f t="shared" si="362"/>
        <v>2.4237185033735509E-2</v>
      </c>
      <c r="V1690" s="21">
        <f t="shared" si="363"/>
        <v>9.2334636587020569E-2</v>
      </c>
      <c r="Y1690" s="36"/>
      <c r="Z1690" s="36"/>
    </row>
    <row r="1691" spans="1:26" x14ac:dyDescent="0.25">
      <c r="A1691" s="12">
        <v>2011.03</v>
      </c>
      <c r="B1691" s="13">
        <v>1304.49</v>
      </c>
      <c r="C1691" s="14">
        <v>23.43</v>
      </c>
      <c r="D1691" s="13">
        <v>81.31</v>
      </c>
      <c r="E1691" s="13">
        <v>223.46700000000001</v>
      </c>
      <c r="F1691" s="14">
        <f t="shared" si="367"/>
        <v>2011.2083333332059</v>
      </c>
      <c r="G1691" s="15">
        <v>3.41</v>
      </c>
      <c r="H1691" s="14">
        <f t="shared" si="364"/>
        <v>1778.6881418732969</v>
      </c>
      <c r="I1691" s="14">
        <f t="shared" si="365"/>
        <v>31.947092859348363</v>
      </c>
      <c r="J1691" s="16">
        <f t="shared" si="368"/>
        <v>926033.40959398809</v>
      </c>
      <c r="K1691" s="14">
        <f t="shared" si="369"/>
        <v>110.86718396899767</v>
      </c>
      <c r="L1691" s="16">
        <f t="shared" si="366"/>
        <v>57720.470478184703</v>
      </c>
      <c r="M1691" s="35">
        <f t="shared" si="358"/>
        <v>22.899336430143634</v>
      </c>
      <c r="N1691" s="17"/>
      <c r="O1691" s="18">
        <f t="shared" si="359"/>
        <v>25.267990036105857</v>
      </c>
      <c r="P1691" s="18"/>
      <c r="Q1691" s="37">
        <f t="shared" si="360"/>
        <v>3.3618415146610431E-2</v>
      </c>
      <c r="R1691" s="15">
        <f t="shared" si="370"/>
        <v>0.99864955434184033</v>
      </c>
      <c r="S1691" s="15">
        <f t="shared" si="371"/>
        <v>43.685861509861702</v>
      </c>
      <c r="T1691" s="21">
        <f t="shared" si="372"/>
        <v>0.11903020592699298</v>
      </c>
      <c r="U1691" s="21">
        <f t="shared" si="362"/>
        <v>1.953879574426054E-2</v>
      </c>
      <c r="V1691" s="21">
        <f t="shared" si="363"/>
        <v>9.9491410182732443E-2</v>
      </c>
      <c r="Y1691" s="36"/>
      <c r="Z1691" s="36"/>
    </row>
    <row r="1692" spans="1:26" x14ac:dyDescent="0.25">
      <c r="A1692" s="12">
        <v>2011.04</v>
      </c>
      <c r="B1692" s="13">
        <v>1331.51</v>
      </c>
      <c r="C1692" s="14">
        <f>C1691*2/3+C1694/3</f>
        <v>23.733333333333334</v>
      </c>
      <c r="D1692" s="13">
        <f>D1691*2/3+D1694/3</f>
        <v>82.163333333333341</v>
      </c>
      <c r="E1692" s="13">
        <v>224.90600000000001</v>
      </c>
      <c r="F1692" s="14">
        <f t="shared" si="367"/>
        <v>2011.2916666665392</v>
      </c>
      <c r="G1692" s="15">
        <v>3.46</v>
      </c>
      <c r="H1692" s="14">
        <f t="shared" si="364"/>
        <v>1803.914066321041</v>
      </c>
      <c r="I1692" s="14">
        <f t="shared" si="365"/>
        <v>32.153640483876231</v>
      </c>
      <c r="J1692" s="16">
        <f t="shared" si="368"/>
        <v>940561.7167184928</v>
      </c>
      <c r="K1692" s="14">
        <f t="shared" si="369"/>
        <v>111.31391633245299</v>
      </c>
      <c r="L1692" s="16">
        <f t="shared" si="366"/>
        <v>58039.132902729805</v>
      </c>
      <c r="M1692" s="35">
        <f t="shared" si="358"/>
        <v>23.143929447285942</v>
      </c>
      <c r="N1692" s="17"/>
      <c r="O1692" s="18">
        <f t="shared" si="359"/>
        <v>25.526061033561664</v>
      </c>
      <c r="P1692" s="18"/>
      <c r="Q1692" s="37">
        <f t="shared" si="360"/>
        <v>3.2908223969483306E-2</v>
      </c>
      <c r="R1692" s="15">
        <f t="shared" si="370"/>
        <v>1.0275324139969944</v>
      </c>
      <c r="S1692" s="15">
        <f t="shared" si="371"/>
        <v>43.347731465568302</v>
      </c>
      <c r="T1692" s="21">
        <f t="shared" si="372"/>
        <v>0.12292232877039755</v>
      </c>
      <c r="U1692" s="21">
        <f t="shared" si="362"/>
        <v>1.9353414887507636E-2</v>
      </c>
      <c r="V1692" s="21">
        <f t="shared" si="363"/>
        <v>0.10356891388288991</v>
      </c>
      <c r="Y1692" s="36"/>
      <c r="Z1692" s="36"/>
    </row>
    <row r="1693" spans="1:26" x14ac:dyDescent="0.25">
      <c r="A1693" s="12">
        <v>2011.05</v>
      </c>
      <c r="B1693" s="13">
        <v>1338.31</v>
      </c>
      <c r="C1693" s="14">
        <f>C1691/3+C1694*2/3</f>
        <v>24.036666666666665</v>
      </c>
      <c r="D1693" s="13">
        <f>D1691/3+D1694*2/3</f>
        <v>83.016666666666666</v>
      </c>
      <c r="E1693" s="13">
        <v>225.964</v>
      </c>
      <c r="F1693" s="14">
        <f t="shared" si="367"/>
        <v>2011.3749999998724</v>
      </c>
      <c r="G1693" s="15">
        <v>3.17</v>
      </c>
      <c r="H1693" s="14">
        <f t="shared" si="364"/>
        <v>1804.6372740790571</v>
      </c>
      <c r="I1693" s="14">
        <f t="shared" si="365"/>
        <v>32.412120219740018</v>
      </c>
      <c r="J1693" s="16">
        <f t="shared" si="368"/>
        <v>942347.10561824741</v>
      </c>
      <c r="K1693" s="14">
        <f t="shared" si="369"/>
        <v>111.94339953856958</v>
      </c>
      <c r="L1693" s="16">
        <f t="shared" si="366"/>
        <v>58454.704479087937</v>
      </c>
      <c r="M1693" s="35">
        <f t="shared" si="358"/>
        <v>23.059491506095338</v>
      </c>
      <c r="N1693" s="17"/>
      <c r="O1693" s="18">
        <f t="shared" si="359"/>
        <v>25.422751410495913</v>
      </c>
      <c r="P1693" s="18"/>
      <c r="Q1693" s="37">
        <f t="shared" si="360"/>
        <v>3.5984982522714579E-2</v>
      </c>
      <c r="R1693" s="15">
        <f t="shared" si="370"/>
        <v>1.0172079264743594</v>
      </c>
      <c r="S1693" s="15">
        <f t="shared" si="371"/>
        <v>44.33265005467247</v>
      </c>
      <c r="T1693" s="21">
        <f t="shared" si="372"/>
        <v>0.12266336224044827</v>
      </c>
      <c r="U1693" s="21">
        <f t="shared" si="362"/>
        <v>1.6578487443136503E-2</v>
      </c>
      <c r="V1693" s="21">
        <f t="shared" si="363"/>
        <v>0.10608487479731177</v>
      </c>
      <c r="Y1693" s="36"/>
      <c r="Z1693" s="36"/>
    </row>
    <row r="1694" spans="1:26" x14ac:dyDescent="0.25">
      <c r="A1694" s="12">
        <v>2011.06</v>
      </c>
      <c r="B1694" s="13">
        <v>1287.29</v>
      </c>
      <c r="C1694" s="14">
        <v>24.34</v>
      </c>
      <c r="D1694" s="13">
        <v>83.87</v>
      </c>
      <c r="E1694" s="13">
        <v>225.72200000000001</v>
      </c>
      <c r="F1694" s="14">
        <f t="shared" si="367"/>
        <v>2011.4583333332057</v>
      </c>
      <c r="G1694" s="15">
        <v>3</v>
      </c>
      <c r="H1694" s="14">
        <f t="shared" si="364"/>
        <v>1737.7006361807889</v>
      </c>
      <c r="I1694" s="14">
        <f t="shared" si="365"/>
        <v>32.856336555586076</v>
      </c>
      <c r="J1694" s="16">
        <f t="shared" si="368"/>
        <v>908823.81811461807</v>
      </c>
      <c r="K1694" s="14">
        <f t="shared" si="369"/>
        <v>113.21532238771589</v>
      </c>
      <c r="L1694" s="16">
        <f t="shared" si="366"/>
        <v>59212.029632229744</v>
      </c>
      <c r="M1694" s="35">
        <f t="shared" si="358"/>
        <v>22.10083128661099</v>
      </c>
      <c r="N1694" s="17"/>
      <c r="O1694" s="18">
        <f t="shared" si="359"/>
        <v>24.359226657703807</v>
      </c>
      <c r="P1694" s="18"/>
      <c r="Q1694" s="37">
        <f t="shared" si="360"/>
        <v>3.928355398486965E-2</v>
      </c>
      <c r="R1694" s="15">
        <f t="shared" si="370"/>
        <v>1.0024999999999999</v>
      </c>
      <c r="S1694" s="15">
        <f t="shared" si="371"/>
        <v>45.143870635489286</v>
      </c>
      <c r="T1694" s="21">
        <f t="shared" si="372"/>
        <v>0.12771753734754632</v>
      </c>
      <c r="U1694" s="21">
        <f t="shared" si="362"/>
        <v>1.4863335423374924E-2</v>
      </c>
      <c r="V1694" s="21">
        <f t="shared" si="363"/>
        <v>0.11285420192417139</v>
      </c>
      <c r="Y1694" s="36"/>
      <c r="Z1694" s="36"/>
    </row>
    <row r="1695" spans="1:26" x14ac:dyDescent="0.25">
      <c r="A1695" s="12">
        <v>2011.07</v>
      </c>
      <c r="B1695" s="13">
        <v>1325.19</v>
      </c>
      <c r="C1695" s="14">
        <f>C1694*2/3+C1697/3</f>
        <v>24.619999999999997</v>
      </c>
      <c r="D1695" s="13">
        <f>D1694*2/3+D1697/3</f>
        <v>84.906666666666666</v>
      </c>
      <c r="E1695" s="13">
        <v>225.922</v>
      </c>
      <c r="F1695" s="14">
        <f t="shared" si="367"/>
        <v>2011.541666666539</v>
      </c>
      <c r="G1695" s="15">
        <v>3</v>
      </c>
      <c r="H1695" s="14">
        <f t="shared" si="364"/>
        <v>1787.2778790910143</v>
      </c>
      <c r="I1695" s="14">
        <f t="shared" si="365"/>
        <v>33.204884871769906</v>
      </c>
      <c r="J1695" s="16">
        <f t="shared" si="368"/>
        <v>936200.08806787687</v>
      </c>
      <c r="K1695" s="14">
        <f t="shared" si="369"/>
        <v>114.51324498425713</v>
      </c>
      <c r="L1695" s="16">
        <f t="shared" si="366"/>
        <v>59983.571269692045</v>
      </c>
      <c r="M1695" s="35">
        <f t="shared" si="358"/>
        <v>22.610981701156625</v>
      </c>
      <c r="N1695" s="17"/>
      <c r="O1695" s="18">
        <f t="shared" si="359"/>
        <v>24.915089078411942</v>
      </c>
      <c r="P1695" s="18"/>
      <c r="Q1695" s="37">
        <f t="shared" si="360"/>
        <v>3.8641504124610912E-2</v>
      </c>
      <c r="R1695" s="15">
        <f t="shared" si="370"/>
        <v>1.0645164336237931</v>
      </c>
      <c r="S1695" s="15">
        <f t="shared" si="371"/>
        <v>45.216666280852998</v>
      </c>
      <c r="T1695" s="21">
        <f t="shared" si="372"/>
        <v>0.12723865357579878</v>
      </c>
      <c r="U1695" s="21">
        <f t="shared" si="362"/>
        <v>1.6208166046813854E-2</v>
      </c>
      <c r="V1695" s="21">
        <f t="shared" si="363"/>
        <v>0.11103048752898492</v>
      </c>
      <c r="Y1695" s="36"/>
      <c r="Z1695" s="36"/>
    </row>
    <row r="1696" spans="1:26" x14ac:dyDescent="0.25">
      <c r="A1696" s="12">
        <v>2011.08</v>
      </c>
      <c r="B1696" s="13">
        <v>1185.31</v>
      </c>
      <c r="C1696" s="14">
        <f>C1694/3+C1697*2/3</f>
        <v>24.9</v>
      </c>
      <c r="D1696" s="13">
        <f>D1694/3+D1697*2/3</f>
        <v>85.943333333333342</v>
      </c>
      <c r="E1696" s="13">
        <v>226.54499999999999</v>
      </c>
      <c r="F1696" s="14">
        <f t="shared" si="367"/>
        <v>2011.6249999998722</v>
      </c>
      <c r="G1696" s="15">
        <v>2.2999999999999998</v>
      </c>
      <c r="H1696" s="14">
        <f t="shared" si="364"/>
        <v>1594.226122845351</v>
      </c>
      <c r="I1696" s="14">
        <f t="shared" si="365"/>
        <v>33.49016751638748</v>
      </c>
      <c r="J1696" s="16">
        <f t="shared" si="368"/>
        <v>836538.87600838556</v>
      </c>
      <c r="K1696" s="14">
        <f t="shared" si="369"/>
        <v>115.59263575301453</v>
      </c>
      <c r="L1696" s="16">
        <f t="shared" si="366"/>
        <v>60654.967449089861</v>
      </c>
      <c r="M1696" s="35">
        <f t="shared" si="358"/>
        <v>20.049852721660493</v>
      </c>
      <c r="N1696" s="17"/>
      <c r="O1696" s="18">
        <f t="shared" si="359"/>
        <v>22.092618712120782</v>
      </c>
      <c r="P1696" s="18"/>
      <c r="Q1696" s="37">
        <f t="shared" si="360"/>
        <v>5.1573026527262561E-2</v>
      </c>
      <c r="R1696" s="15">
        <f t="shared" si="370"/>
        <v>1.0307073647848104</v>
      </c>
      <c r="S1696" s="15">
        <f t="shared" si="371"/>
        <v>48.001515882157548</v>
      </c>
      <c r="T1696" s="21">
        <f t="shared" si="372"/>
        <v>0.1422302518538705</v>
      </c>
      <c r="U1696" s="21">
        <f t="shared" si="362"/>
        <v>1.0430351899859192E-2</v>
      </c>
      <c r="V1696" s="21">
        <f t="shared" si="363"/>
        <v>0.13179989995401131</v>
      </c>
      <c r="Y1696" s="36"/>
      <c r="Z1696" s="36"/>
    </row>
    <row r="1697" spans="1:26" x14ac:dyDescent="0.25">
      <c r="A1697" s="12">
        <v>2011.09</v>
      </c>
      <c r="B1697" s="13">
        <v>1173.8800000000001</v>
      </c>
      <c r="C1697" s="14">
        <v>25.18</v>
      </c>
      <c r="D1697" s="13">
        <v>86.98</v>
      </c>
      <c r="E1697" s="13">
        <v>226.88900000000001</v>
      </c>
      <c r="F1697" s="14">
        <f t="shared" si="367"/>
        <v>2011.7083333332055</v>
      </c>
      <c r="G1697" s="15">
        <v>1.98</v>
      </c>
      <c r="H1697" s="14">
        <f t="shared" si="364"/>
        <v>1576.4591319984665</v>
      </c>
      <c r="I1697" s="14">
        <f t="shared" si="365"/>
        <v>33.815416348963595</v>
      </c>
      <c r="J1697" s="16">
        <f t="shared" si="368"/>
        <v>828694.66086942854</v>
      </c>
      <c r="K1697" s="14">
        <f t="shared" si="369"/>
        <v>116.8095676740609</v>
      </c>
      <c r="L1697" s="16">
        <f t="shared" si="366"/>
        <v>61403.091970578673</v>
      </c>
      <c r="M1697" s="35">
        <f t="shared" si="358"/>
        <v>19.69811456887771</v>
      </c>
      <c r="N1697" s="17"/>
      <c r="O1697" s="18">
        <f t="shared" si="359"/>
        <v>21.706400031075066</v>
      </c>
      <c r="P1697" s="18"/>
      <c r="Q1697" s="37">
        <f t="shared" si="360"/>
        <v>5.5358354551440614E-2</v>
      </c>
      <c r="R1697" s="15">
        <f t="shared" si="370"/>
        <v>0.98647982816789093</v>
      </c>
      <c r="S1697" s="15">
        <f t="shared" si="371"/>
        <v>49.400503148048266</v>
      </c>
      <c r="T1697" s="21">
        <f t="shared" si="372"/>
        <v>0.14290119686247271</v>
      </c>
      <c r="U1697" s="21">
        <f t="shared" si="362"/>
        <v>6.5234102391205084E-3</v>
      </c>
      <c r="V1697" s="21">
        <f t="shared" si="363"/>
        <v>0.1363777866233522</v>
      </c>
      <c r="Y1697" s="36"/>
      <c r="Z1697" s="36"/>
    </row>
    <row r="1698" spans="1:26" x14ac:dyDescent="0.25">
      <c r="A1698" s="12">
        <v>2011.1</v>
      </c>
      <c r="B1698" s="13">
        <v>1207.22</v>
      </c>
      <c r="C1698" s="14">
        <f>C1697*2/3+C1700/3</f>
        <v>25.596666666666664</v>
      </c>
      <c r="D1698" s="13">
        <f>D1697*2/3+D1700/3</f>
        <v>86.97</v>
      </c>
      <c r="E1698" s="13">
        <v>226.42099999999999</v>
      </c>
      <c r="F1698" s="14">
        <f t="shared" si="367"/>
        <v>2011.7916666665387</v>
      </c>
      <c r="G1698" s="15">
        <v>2.15</v>
      </c>
      <c r="H1698" s="14">
        <f t="shared" si="364"/>
        <v>1624.5840006006513</v>
      </c>
      <c r="I1698" s="14">
        <f t="shared" si="365"/>
        <v>34.446029004965681</v>
      </c>
      <c r="J1698" s="16">
        <f t="shared" si="368"/>
        <v>855501.31309082068</v>
      </c>
      <c r="K1698" s="14">
        <f t="shared" si="369"/>
        <v>117.03754952058335</v>
      </c>
      <c r="L1698" s="16">
        <f t="shared" si="366"/>
        <v>61631.640628475892</v>
      </c>
      <c r="M1698" s="35">
        <f t="shared" si="358"/>
        <v>20.155824786688747</v>
      </c>
      <c r="N1698" s="17"/>
      <c r="O1698" s="18">
        <f t="shared" si="359"/>
        <v>22.212668163493934</v>
      </c>
      <c r="P1698" s="18"/>
      <c r="Q1698" s="37">
        <f t="shared" si="360"/>
        <v>5.2639316240052053E-2</v>
      </c>
      <c r="R1698" s="15">
        <f t="shared" si="370"/>
        <v>1.0143693635798472</v>
      </c>
      <c r="S1698" s="15">
        <f t="shared" si="371"/>
        <v>48.833327513485166</v>
      </c>
      <c r="T1698" s="21">
        <f t="shared" si="372"/>
        <v>0.13884072918840951</v>
      </c>
      <c r="U1698" s="21">
        <f t="shared" si="362"/>
        <v>5.0132943302627631E-3</v>
      </c>
      <c r="V1698" s="21">
        <f t="shared" si="363"/>
        <v>0.13382743485814674</v>
      </c>
      <c r="Y1698" s="36"/>
      <c r="Z1698" s="36"/>
    </row>
    <row r="1699" spans="1:26" x14ac:dyDescent="0.25">
      <c r="A1699" s="12">
        <v>2011.11</v>
      </c>
      <c r="B1699" s="13">
        <v>1226.42</v>
      </c>
      <c r="C1699" s="14">
        <f>C1697/3+C1700*2/3</f>
        <v>26.013333333333335</v>
      </c>
      <c r="D1699" s="13">
        <f>D1697/3+D1700*2/3</f>
        <v>86.960000000000008</v>
      </c>
      <c r="E1699" s="13">
        <v>226.23</v>
      </c>
      <c r="F1699" s="14">
        <f t="shared" si="367"/>
        <v>2011.874999999872</v>
      </c>
      <c r="G1699" s="15">
        <v>2.0099999999999998</v>
      </c>
      <c r="H1699" s="14">
        <f t="shared" si="364"/>
        <v>1651.8152941696508</v>
      </c>
      <c r="I1699" s="14">
        <f t="shared" si="365"/>
        <v>35.036302288231752</v>
      </c>
      <c r="J1699" s="16">
        <f t="shared" si="368"/>
        <v>871378.73624264891</v>
      </c>
      <c r="K1699" s="14">
        <f t="shared" si="369"/>
        <v>117.12289263139287</v>
      </c>
      <c r="L1699" s="16">
        <f t="shared" si="366"/>
        <v>61785.599471356261</v>
      </c>
      <c r="M1699" s="35">
        <f t="shared" si="358"/>
        <v>20.345246797645817</v>
      </c>
      <c r="N1699" s="17"/>
      <c r="O1699" s="18">
        <f t="shared" si="359"/>
        <v>22.423888769998197</v>
      </c>
      <c r="P1699" s="18"/>
      <c r="Q1699" s="37">
        <f t="shared" si="360"/>
        <v>5.3664048821724597E-2</v>
      </c>
      <c r="R1699" s="15">
        <f t="shared" si="370"/>
        <v>1.0043741279485761</v>
      </c>
      <c r="S1699" s="15">
        <f t="shared" si="371"/>
        <v>49.576852466966351</v>
      </c>
      <c r="T1699" s="21">
        <f t="shared" si="372"/>
        <v>0.14147135410418943</v>
      </c>
      <c r="U1699" s="21">
        <f t="shared" si="362"/>
        <v>3.3198404340519794E-3</v>
      </c>
      <c r="V1699" s="21">
        <f t="shared" si="363"/>
        <v>0.13815151367013745</v>
      </c>
      <c r="Y1699" s="36"/>
      <c r="Z1699" s="36"/>
    </row>
    <row r="1700" spans="1:26" x14ac:dyDescent="0.25">
      <c r="A1700" s="12">
        <v>2011.12</v>
      </c>
      <c r="B1700" s="13">
        <v>1243.32</v>
      </c>
      <c r="C1700" s="14">
        <v>26.43</v>
      </c>
      <c r="D1700" s="13">
        <v>86.95</v>
      </c>
      <c r="E1700" s="13">
        <v>225.672</v>
      </c>
      <c r="F1700" s="14">
        <f t="shared" si="367"/>
        <v>2011.9583333332052</v>
      </c>
      <c r="G1700" s="15">
        <v>1.98</v>
      </c>
      <c r="H1700" s="14">
        <f t="shared" si="364"/>
        <v>1678.7178028288847</v>
      </c>
      <c r="I1700" s="14">
        <f t="shared" si="365"/>
        <v>35.685512602360959</v>
      </c>
      <c r="J1700" s="16">
        <f t="shared" si="368"/>
        <v>887139.32026714494</v>
      </c>
      <c r="K1700" s="14">
        <f t="shared" si="369"/>
        <v>117.39899057038537</v>
      </c>
      <c r="L1700" s="16">
        <f t="shared" si="366"/>
        <v>62040.957997320285</v>
      </c>
      <c r="M1700" s="35">
        <f t="shared" si="358"/>
        <v>20.523575499431697</v>
      </c>
      <c r="N1700" s="17"/>
      <c r="O1700" s="18">
        <f t="shared" si="359"/>
        <v>22.623608815264813</v>
      </c>
      <c r="P1700" s="18"/>
      <c r="Q1700" s="37">
        <f t="shared" si="360"/>
        <v>5.3689049554547064E-2</v>
      </c>
      <c r="R1700" s="15">
        <f t="shared" si="370"/>
        <v>1.0025501440208808</v>
      </c>
      <c r="S1700" s="15">
        <f t="shared" si="371"/>
        <v>49.916828638275653</v>
      </c>
      <c r="T1700" s="21">
        <f t="shared" si="372"/>
        <v>0.13938028915548339</v>
      </c>
      <c r="U1700" s="21">
        <f t="shared" si="362"/>
        <v>3.2849756444806033E-3</v>
      </c>
      <c r="V1700" s="21">
        <f t="shared" si="363"/>
        <v>0.13609531351100279</v>
      </c>
      <c r="Y1700" s="36"/>
      <c r="Z1700" s="36"/>
    </row>
    <row r="1701" spans="1:26" x14ac:dyDescent="0.25">
      <c r="A1701" s="12">
        <v>2012.01</v>
      </c>
      <c r="B1701" s="13">
        <v>1300.58</v>
      </c>
      <c r="C1701" s="14">
        <f>C1700*2/3+C1703/3</f>
        <v>26.736666666666668</v>
      </c>
      <c r="D1701" s="13">
        <f>D1700*2/3+D1703/3</f>
        <v>87.48</v>
      </c>
      <c r="E1701" s="13">
        <v>226.66499999999999</v>
      </c>
      <c r="F1701" s="14">
        <f t="shared" si="367"/>
        <v>2012.0416666665385</v>
      </c>
      <c r="G1701" s="15">
        <v>1.97</v>
      </c>
      <c r="H1701" s="14">
        <f t="shared" si="364"/>
        <v>1748.3366465929898</v>
      </c>
      <c r="I1701" s="14">
        <f t="shared" si="365"/>
        <v>35.941421628100215</v>
      </c>
      <c r="J1701" s="16">
        <f t="shared" si="368"/>
        <v>925513.07253737969</v>
      </c>
      <c r="K1701" s="14">
        <f t="shared" si="369"/>
        <v>117.59714115544971</v>
      </c>
      <c r="L1701" s="16">
        <f t="shared" si="366"/>
        <v>62252.136420343224</v>
      </c>
      <c r="M1701" s="35">
        <f t="shared" si="358"/>
        <v>21.213008091803445</v>
      </c>
      <c r="N1701" s="17"/>
      <c r="O1701" s="18">
        <f t="shared" si="359"/>
        <v>23.38604601373142</v>
      </c>
      <c r="P1701" s="18"/>
      <c r="Q1701" s="37">
        <f t="shared" si="360"/>
        <v>5.2423716122966452E-2</v>
      </c>
      <c r="R1701" s="15">
        <f t="shared" si="370"/>
        <v>1.0016416666666668</v>
      </c>
      <c r="S1701" s="15">
        <f t="shared" si="371"/>
        <v>49.824884709754606</v>
      </c>
      <c r="T1701" s="21">
        <f t="shared" si="372"/>
        <v>0.13126854152476009</v>
      </c>
      <c r="U1701" s="21">
        <f t="shared" si="362"/>
        <v>7.9281946645526347E-5</v>
      </c>
      <c r="V1701" s="21">
        <f t="shared" si="363"/>
        <v>0.13118925957811456</v>
      </c>
      <c r="Y1701" s="36"/>
      <c r="Z1701" s="36"/>
    </row>
    <row r="1702" spans="1:26" x14ac:dyDescent="0.25">
      <c r="A1702" s="12">
        <v>2012.02</v>
      </c>
      <c r="B1702" s="13">
        <v>1352.49</v>
      </c>
      <c r="C1702" s="14">
        <f>C1700/3+C1703*2/3</f>
        <v>27.043333333333337</v>
      </c>
      <c r="D1702" s="13">
        <f>D1700/3+D1703*2/3</f>
        <v>88.01</v>
      </c>
      <c r="E1702" s="13">
        <v>227.66300000000001</v>
      </c>
      <c r="F1702" s="14">
        <f t="shared" si="367"/>
        <v>2012.1249999998718</v>
      </c>
      <c r="G1702" s="15">
        <v>1.97</v>
      </c>
      <c r="H1702" s="14">
        <f t="shared" si="364"/>
        <v>1810.1479072137327</v>
      </c>
      <c r="I1702" s="14">
        <f t="shared" si="365"/>
        <v>36.194303275748233</v>
      </c>
      <c r="J1702" s="16">
        <f t="shared" si="368"/>
        <v>959830.63656079397</v>
      </c>
      <c r="K1702" s="14">
        <f t="shared" si="369"/>
        <v>117.79097613577966</v>
      </c>
      <c r="L1702" s="16">
        <f t="shared" si="366"/>
        <v>62458.646144308274</v>
      </c>
      <c r="M1702" s="35">
        <f t="shared" si="358"/>
        <v>21.797435963717529</v>
      </c>
      <c r="N1702" s="17"/>
      <c r="O1702" s="18">
        <f t="shared" si="359"/>
        <v>24.031932260644215</v>
      </c>
      <c r="P1702" s="18"/>
      <c r="Q1702" s="37">
        <f t="shared" si="360"/>
        <v>5.1205760095649283E-2</v>
      </c>
      <c r="R1702" s="15">
        <f t="shared" si="370"/>
        <v>0.98381158299933291</v>
      </c>
      <c r="S1702" s="15">
        <f t="shared" si="371"/>
        <v>49.687906026101899</v>
      </c>
      <c r="T1702" s="21">
        <f t="shared" si="372"/>
        <v>0.12282176668922729</v>
      </c>
      <c r="U1702" s="21">
        <f t="shared" si="362"/>
        <v>-1.9490135365755057E-3</v>
      </c>
      <c r="V1702" s="21">
        <f t="shared" si="363"/>
        <v>0.12477078022580279</v>
      </c>
      <c r="Y1702" s="36"/>
      <c r="Z1702" s="36"/>
    </row>
    <row r="1703" spans="1:26" x14ac:dyDescent="0.25">
      <c r="A1703" s="12">
        <v>2012.03</v>
      </c>
      <c r="B1703" s="13">
        <v>1389.24</v>
      </c>
      <c r="C1703" s="14">
        <v>27.35</v>
      </c>
      <c r="D1703" s="13">
        <v>88.54</v>
      </c>
      <c r="E1703" s="13">
        <v>229.392</v>
      </c>
      <c r="F1703" s="14">
        <f t="shared" si="367"/>
        <v>2012.208333333205</v>
      </c>
      <c r="G1703" s="15">
        <v>2.17</v>
      </c>
      <c r="H1703" s="14">
        <f t="shared" si="364"/>
        <v>1845.3190521029508</v>
      </c>
      <c r="I1703" s="14">
        <f t="shared" si="365"/>
        <v>36.328838843551658</v>
      </c>
      <c r="J1703" s="16">
        <f t="shared" si="368"/>
        <v>980085.41055883991</v>
      </c>
      <c r="K1703" s="14">
        <f t="shared" si="369"/>
        <v>117.60714410267144</v>
      </c>
      <c r="L1703" s="16">
        <f t="shared" si="366"/>
        <v>62463.478053381477</v>
      </c>
      <c r="M1703" s="35">
        <f t="shared" si="358"/>
        <v>22.053943972904705</v>
      </c>
      <c r="N1703" s="17"/>
      <c r="O1703" s="18">
        <f t="shared" si="359"/>
        <v>24.315942005487813</v>
      </c>
      <c r="P1703" s="18"/>
      <c r="Q1703" s="37">
        <f t="shared" si="360"/>
        <v>4.8872819302674703E-2</v>
      </c>
      <c r="R1703" s="15">
        <f t="shared" si="370"/>
        <v>1.0125684261707941</v>
      </c>
      <c r="S1703" s="15">
        <f t="shared" si="371"/>
        <v>48.515086812518632</v>
      </c>
      <c r="T1703" s="21">
        <f t="shared" si="372"/>
        <v>0.11799260850579563</v>
      </c>
      <c r="U1703" s="21">
        <f t="shared" si="362"/>
        <v>-2.5243235935009656E-3</v>
      </c>
      <c r="V1703" s="21">
        <f t="shared" si="363"/>
        <v>0.12051693209929659</v>
      </c>
      <c r="Y1703" s="36"/>
      <c r="Z1703" s="36"/>
    </row>
    <row r="1704" spans="1:26" x14ac:dyDescent="0.25">
      <c r="A1704" s="12">
        <v>2012.04</v>
      </c>
      <c r="B1704" s="13">
        <v>1386.43</v>
      </c>
      <c r="C1704" s="14">
        <f>C1703*2/3+C1706/3</f>
        <v>27.673333333333332</v>
      </c>
      <c r="D1704" s="13">
        <f>D1703*2/3+D1706/3</f>
        <v>88.333333333333343</v>
      </c>
      <c r="E1704" s="13">
        <v>230.08500000000001</v>
      </c>
      <c r="F1704" s="14">
        <f t="shared" si="367"/>
        <v>2012.2916666665383</v>
      </c>
      <c r="G1704" s="15">
        <v>2.0499999999999998</v>
      </c>
      <c r="H1704" s="14">
        <f t="shared" si="364"/>
        <v>1836.0398157202776</v>
      </c>
      <c r="I1704" s="14">
        <f t="shared" si="365"/>
        <v>36.647607043773675</v>
      </c>
      <c r="J1704" s="16">
        <f t="shared" si="368"/>
        <v>976779.04711821594</v>
      </c>
      <c r="K1704" s="14">
        <f t="shared" si="369"/>
        <v>116.97923231269607</v>
      </c>
      <c r="L1704" s="16">
        <f t="shared" si="366"/>
        <v>62233.325275786789</v>
      </c>
      <c r="M1704" s="35">
        <f t="shared" si="358"/>
        <v>21.779246906824895</v>
      </c>
      <c r="N1704" s="17"/>
      <c r="O1704" s="18">
        <f t="shared" si="359"/>
        <v>24.015130965765504</v>
      </c>
      <c r="P1704" s="18"/>
      <c r="Q1704" s="37">
        <f t="shared" si="360"/>
        <v>5.0382220122844448E-2</v>
      </c>
      <c r="R1704" s="15">
        <f t="shared" si="370"/>
        <v>1.0243977858120352</v>
      </c>
      <c r="S1704" s="15">
        <f t="shared" si="371"/>
        <v>48.976884486240564</v>
      </c>
      <c r="T1704" s="21">
        <f t="shared" si="372"/>
        <v>0.11788165486930291</v>
      </c>
      <c r="U1704" s="21">
        <f t="shared" si="362"/>
        <v>-9.3262172199778393E-3</v>
      </c>
      <c r="V1704" s="21">
        <f t="shared" si="363"/>
        <v>0.12720787208928075</v>
      </c>
      <c r="Y1704" s="36"/>
      <c r="Z1704" s="36"/>
    </row>
    <row r="1705" spans="1:26" x14ac:dyDescent="0.25">
      <c r="A1705" s="12">
        <v>2012.05</v>
      </c>
      <c r="B1705" s="13">
        <v>1341.27</v>
      </c>
      <c r="C1705" s="14">
        <f>C1703/3+C1706*2/3</f>
        <v>27.996666666666666</v>
      </c>
      <c r="D1705" s="13">
        <f>D1703/3+D1706*2/3</f>
        <v>88.126666666666665</v>
      </c>
      <c r="E1705" s="13">
        <v>229.815</v>
      </c>
      <c r="F1705" s="14">
        <f t="shared" si="367"/>
        <v>2012.3749999998715</v>
      </c>
      <c r="G1705" s="15">
        <v>1.8</v>
      </c>
      <c r="H1705" s="14">
        <f t="shared" si="364"/>
        <v>1778.3215586449974</v>
      </c>
      <c r="I1705" s="14">
        <f t="shared" si="365"/>
        <v>37.11935397312331</v>
      </c>
      <c r="J1705" s="16">
        <f t="shared" si="368"/>
        <v>947718.38454969088</v>
      </c>
      <c r="K1705" s="14">
        <f t="shared" si="369"/>
        <v>116.8426574998731</v>
      </c>
      <c r="L1705" s="16">
        <f t="shared" si="366"/>
        <v>62268.791644547644</v>
      </c>
      <c r="M1705" s="35">
        <f t="shared" si="358"/>
        <v>20.941467419743475</v>
      </c>
      <c r="N1705" s="17"/>
      <c r="O1705" s="18">
        <f t="shared" si="359"/>
        <v>23.095237989596875</v>
      </c>
      <c r="P1705" s="18"/>
      <c r="Q1705" s="37">
        <f t="shared" si="360"/>
        <v>5.459875443949011E-2</v>
      </c>
      <c r="R1705" s="15">
        <f t="shared" si="370"/>
        <v>1.0179797396872907</v>
      </c>
      <c r="S1705" s="15">
        <f t="shared" si="371"/>
        <v>50.230756780313044</v>
      </c>
      <c r="T1705" s="21">
        <f t="shared" si="372"/>
        <v>0.11088943740564572</v>
      </c>
      <c r="U1705" s="21">
        <f t="shared" si="362"/>
        <v>-1.3963687404937475E-2</v>
      </c>
      <c r="V1705" s="21">
        <f t="shared" si="363"/>
        <v>0.12485312481058319</v>
      </c>
      <c r="Y1705" s="36"/>
      <c r="Z1705" s="36"/>
    </row>
    <row r="1706" spans="1:26" x14ac:dyDescent="0.25">
      <c r="A1706" s="12">
        <v>2012.06</v>
      </c>
      <c r="B1706" s="13">
        <v>1323.48</v>
      </c>
      <c r="C1706" s="14">
        <v>28.32</v>
      </c>
      <c r="D1706" s="13">
        <v>87.92</v>
      </c>
      <c r="E1706" s="13">
        <v>229.47800000000001</v>
      </c>
      <c r="F1706" s="14">
        <f t="shared" si="367"/>
        <v>2012.4583333332048</v>
      </c>
      <c r="G1706" s="15">
        <v>1.62</v>
      </c>
      <c r="H1706" s="14">
        <f t="shared" si="364"/>
        <v>1757.3116202860408</v>
      </c>
      <c r="I1706" s="14">
        <f t="shared" si="365"/>
        <v>37.603186362091357</v>
      </c>
      <c r="J1706" s="16">
        <f t="shared" si="368"/>
        <v>938191.57231152756</v>
      </c>
      <c r="K1706" s="14">
        <f t="shared" si="369"/>
        <v>116.73983562694465</v>
      </c>
      <c r="L1706" s="16">
        <f t="shared" si="366"/>
        <v>62324.933537061013</v>
      </c>
      <c r="M1706" s="35">
        <f t="shared" si="358"/>
        <v>20.547504086856087</v>
      </c>
      <c r="N1706" s="17"/>
      <c r="O1706" s="18">
        <f t="shared" si="359"/>
        <v>22.665536337915754</v>
      </c>
      <c r="P1706" s="18"/>
      <c r="Q1706" s="37">
        <f t="shared" si="360"/>
        <v>5.7106964442697764E-2</v>
      </c>
      <c r="R1706" s="15">
        <f t="shared" si="370"/>
        <v>1.009626024902085</v>
      </c>
      <c r="S1706" s="15">
        <f t="shared" si="371"/>
        <v>51.208985408177099</v>
      </c>
      <c r="T1706" s="21">
        <f t="shared" si="372"/>
        <v>0.1066982746530154</v>
      </c>
      <c r="U1706" s="21">
        <f t="shared" si="362"/>
        <v>-1.8990050147513204E-2</v>
      </c>
      <c r="V1706" s="21">
        <f t="shared" si="363"/>
        <v>0.12568832480052861</v>
      </c>
      <c r="Y1706" s="36"/>
      <c r="Z1706" s="36"/>
    </row>
    <row r="1707" spans="1:26" x14ac:dyDescent="0.25">
      <c r="A1707" s="12">
        <v>2012.07</v>
      </c>
      <c r="B1707" s="13">
        <v>1359.78</v>
      </c>
      <c r="C1707" s="14">
        <f>C1706*2/3+C1709/3</f>
        <v>28.743333333333332</v>
      </c>
      <c r="D1707" s="13">
        <f>D1706*2/3+D1709/3</f>
        <v>87.446666666666673</v>
      </c>
      <c r="E1707" s="13">
        <v>229.10400000000001</v>
      </c>
      <c r="F1707" s="14">
        <f t="shared" si="367"/>
        <v>2012.541666666538</v>
      </c>
      <c r="G1707" s="15">
        <v>1.53</v>
      </c>
      <c r="H1707" s="14">
        <f t="shared" si="364"/>
        <v>1808.4580190655774</v>
      </c>
      <c r="I1707" s="14">
        <f t="shared" si="365"/>
        <v>38.227589508112764</v>
      </c>
      <c r="J1707" s="16">
        <f t="shared" si="368"/>
        <v>967198.29668877448</v>
      </c>
      <c r="K1707" s="14">
        <f t="shared" si="369"/>
        <v>116.30089100728638</v>
      </c>
      <c r="L1707" s="16">
        <f t="shared" si="366"/>
        <v>62199.964002346736</v>
      </c>
      <c r="M1707" s="35">
        <f t="shared" si="358"/>
        <v>20.99934129338056</v>
      </c>
      <c r="N1707" s="17"/>
      <c r="O1707" s="18">
        <f t="shared" si="359"/>
        <v>23.168289603671166</v>
      </c>
      <c r="P1707" s="18"/>
      <c r="Q1707" s="37">
        <f t="shared" si="360"/>
        <v>5.6678853537401992E-2</v>
      </c>
      <c r="R1707" s="15">
        <f t="shared" si="370"/>
        <v>0.98758185677390697</v>
      </c>
      <c r="S1707" s="15">
        <f t="shared" si="371"/>
        <v>51.786324997243128</v>
      </c>
      <c r="T1707" s="21">
        <f t="shared" si="372"/>
        <v>0.10385926245499943</v>
      </c>
      <c r="U1707" s="21">
        <f t="shared" si="362"/>
        <v>-1.7820101163145141E-2</v>
      </c>
      <c r="V1707" s="21">
        <f t="shared" si="363"/>
        <v>0.12167936361814458</v>
      </c>
      <c r="Y1707" s="36"/>
      <c r="Z1707" s="36"/>
    </row>
    <row r="1708" spans="1:26" x14ac:dyDescent="0.25">
      <c r="A1708" s="12">
        <v>2012.08</v>
      </c>
      <c r="B1708" s="13">
        <v>1403.45</v>
      </c>
      <c r="C1708" s="14">
        <f>C1706/3+C1709*2/3</f>
        <v>29.166666666666664</v>
      </c>
      <c r="D1708" s="13">
        <f>D1706/3+D1709*2/3</f>
        <v>86.973333333333329</v>
      </c>
      <c r="E1708" s="13">
        <v>230.37899999999999</v>
      </c>
      <c r="F1708" s="14">
        <f t="shared" si="367"/>
        <v>2012.6249999998713</v>
      </c>
      <c r="G1708" s="15">
        <v>1.68</v>
      </c>
      <c r="H1708" s="14">
        <f t="shared" si="364"/>
        <v>1856.2074451230369</v>
      </c>
      <c r="I1708" s="14">
        <f t="shared" si="365"/>
        <v>38.575926335878421</v>
      </c>
      <c r="J1708" s="16">
        <f t="shared" si="368"/>
        <v>994454.87506553717</v>
      </c>
      <c r="K1708" s="14">
        <f t="shared" si="369"/>
        <v>115.03120799494168</v>
      </c>
      <c r="L1708" s="16">
        <f t="shared" si="366"/>
        <v>61627.457575284701</v>
      </c>
      <c r="M1708" s="35">
        <f t="shared" si="358"/>
        <v>21.410428453442929</v>
      </c>
      <c r="N1708" s="17"/>
      <c r="O1708" s="18">
        <f t="shared" si="359"/>
        <v>23.625464836831128</v>
      </c>
      <c r="P1708" s="18"/>
      <c r="Q1708" s="37">
        <f t="shared" si="360"/>
        <v>5.4492344264520598E-2</v>
      </c>
      <c r="R1708" s="15">
        <f t="shared" si="370"/>
        <v>0.99775557799757064</v>
      </c>
      <c r="S1708" s="15">
        <f t="shared" si="371"/>
        <v>50.860189993820796</v>
      </c>
      <c r="T1708" s="21">
        <f t="shared" si="372"/>
        <v>0.10773537236902442</v>
      </c>
      <c r="U1708" s="21">
        <f t="shared" si="362"/>
        <v>-1.5773679081037995E-2</v>
      </c>
      <c r="V1708" s="21">
        <f t="shared" si="363"/>
        <v>0.12350905145006241</v>
      </c>
      <c r="Y1708" s="36"/>
      <c r="Z1708" s="36"/>
    </row>
    <row r="1709" spans="1:26" x14ac:dyDescent="0.25">
      <c r="A1709" s="12">
        <v>2012.09</v>
      </c>
      <c r="B1709" s="13">
        <v>1443.42</v>
      </c>
      <c r="C1709" s="14">
        <v>29.59</v>
      </c>
      <c r="D1709" s="13">
        <v>86.5</v>
      </c>
      <c r="E1709" s="13">
        <v>231.40700000000001</v>
      </c>
      <c r="F1709" s="14">
        <f t="shared" si="367"/>
        <v>2012.7083333332046</v>
      </c>
      <c r="G1709" s="15">
        <v>1.72</v>
      </c>
      <c r="H1709" s="14">
        <f t="shared" si="364"/>
        <v>1900.5910538574894</v>
      </c>
      <c r="I1709" s="14">
        <f t="shared" si="365"/>
        <v>38.9619717640348</v>
      </c>
      <c r="J1709" s="16">
        <f t="shared" si="368"/>
        <v>1019972.6710965445</v>
      </c>
      <c r="K1709" s="14">
        <f t="shared" si="369"/>
        <v>113.8969434805343</v>
      </c>
      <c r="L1709" s="16">
        <f t="shared" si="366"/>
        <v>61124.022148682358</v>
      </c>
      <c r="M1709" s="35">
        <f t="shared" si="358"/>
        <v>21.78369030172767</v>
      </c>
      <c r="N1709" s="17"/>
      <c r="O1709" s="18">
        <f t="shared" si="359"/>
        <v>24.040589108752904</v>
      </c>
      <c r="P1709" s="18"/>
      <c r="Q1709" s="37">
        <f t="shared" si="360"/>
        <v>5.3578290187035311E-2</v>
      </c>
      <c r="R1709" s="15">
        <f t="shared" si="370"/>
        <v>0.99870399172195323</v>
      </c>
      <c r="S1709" s="15">
        <f t="shared" si="371"/>
        <v>50.520604602725506</v>
      </c>
      <c r="T1709" s="21">
        <f t="shared" si="372"/>
        <v>9.638058344793432E-2</v>
      </c>
      <c r="U1709" s="21">
        <f t="shared" si="362"/>
        <v>-2.0303581951340743E-2</v>
      </c>
      <c r="V1709" s="21">
        <f t="shared" si="363"/>
        <v>0.11668416539927506</v>
      </c>
      <c r="Y1709" s="36"/>
      <c r="Z1709" s="36"/>
    </row>
    <row r="1710" spans="1:26" x14ac:dyDescent="0.25">
      <c r="A1710" s="12">
        <v>2012.1</v>
      </c>
      <c r="B1710" s="41">
        <v>1437.82</v>
      </c>
      <c r="C1710" s="14">
        <f>C1709*2/3+C1712/3</f>
        <v>30.143333333333331</v>
      </c>
      <c r="D1710" s="13">
        <f>D1709*2/3+D1712/3</f>
        <v>86.50333333333333</v>
      </c>
      <c r="E1710" s="13">
        <v>231.31700000000001</v>
      </c>
      <c r="F1710" s="42">
        <f t="shared" si="367"/>
        <v>2012.7916666665378</v>
      </c>
      <c r="G1710" s="15">
        <v>1.75</v>
      </c>
      <c r="H1710" s="14">
        <f t="shared" si="364"/>
        <v>1893.9539852237408</v>
      </c>
      <c r="I1710" s="14">
        <f t="shared" si="365"/>
        <v>39.706003738016086</v>
      </c>
      <c r="J1710" s="16">
        <f t="shared" si="368"/>
        <v>1018186.5379224513</v>
      </c>
      <c r="K1710" s="14">
        <f t="shared" si="369"/>
        <v>113.94564890028259</v>
      </c>
      <c r="L1710" s="16">
        <f t="shared" si="366"/>
        <v>61256.992867965695</v>
      </c>
      <c r="M1710" s="35">
        <f t="shared" si="358"/>
        <v>21.57710965452878</v>
      </c>
      <c r="N1710" s="17"/>
      <c r="O1710" s="18">
        <f t="shared" si="359"/>
        <v>23.816813659366229</v>
      </c>
      <c r="P1710" s="18"/>
      <c r="Q1710" s="37">
        <f t="shared" si="360"/>
        <v>5.3508222372874691E-2</v>
      </c>
      <c r="R1710" s="15">
        <f t="shared" si="370"/>
        <v>1.0106004066436509</v>
      </c>
      <c r="S1710" s="15">
        <f t="shared" si="371"/>
        <v>50.47476038422527</v>
      </c>
      <c r="T1710" s="21">
        <f t="shared" si="372"/>
        <v>9.2693827456812317E-2</v>
      </c>
      <c r="U1710" s="21">
        <f t="shared" si="362"/>
        <v>-2.4064601069763936E-2</v>
      </c>
      <c r="V1710" s="21">
        <f t="shared" si="363"/>
        <v>0.11675842852657625</v>
      </c>
      <c r="Y1710" s="36"/>
      <c r="Z1710" s="36"/>
    </row>
    <row r="1711" spans="1:26" x14ac:dyDescent="0.25">
      <c r="A1711" s="12">
        <v>2012.11</v>
      </c>
      <c r="B1711" s="41">
        <v>1394.51</v>
      </c>
      <c r="C1711" s="14">
        <f>C1709/3+C1712*2/3</f>
        <v>30.696666666666665</v>
      </c>
      <c r="D1711" s="13">
        <f>D1709/3+D1712*2/3</f>
        <v>86.506666666666675</v>
      </c>
      <c r="E1711" s="13">
        <v>230.221</v>
      </c>
      <c r="F1711" s="42">
        <f t="shared" si="367"/>
        <v>2012.8749999998711</v>
      </c>
      <c r="G1711" s="15">
        <v>1.65</v>
      </c>
      <c r="H1711" s="14">
        <f t="shared" si="364"/>
        <v>1845.6491675390171</v>
      </c>
      <c r="I1711" s="14">
        <f t="shared" si="365"/>
        <v>40.627372539139934</v>
      </c>
      <c r="J1711" s="16">
        <f t="shared" si="368"/>
        <v>994038.04832995543</v>
      </c>
      <c r="K1711" s="14">
        <f t="shared" si="369"/>
        <v>114.49251516296663</v>
      </c>
      <c r="L1711" s="16">
        <f t="shared" si="366"/>
        <v>61663.894917113081</v>
      </c>
      <c r="M1711" s="35">
        <f t="shared" si="358"/>
        <v>20.898162059573693</v>
      </c>
      <c r="N1711" s="17"/>
      <c r="O1711" s="18">
        <f t="shared" si="359"/>
        <v>23.0739353423916</v>
      </c>
      <c r="P1711" s="18"/>
      <c r="Q1711" s="37">
        <f t="shared" si="360"/>
        <v>5.5527377657510563E-2</v>
      </c>
      <c r="R1711" s="15">
        <f t="shared" si="370"/>
        <v>0.99499726149574863</v>
      </c>
      <c r="S1711" s="15">
        <f t="shared" si="371"/>
        <v>51.252652882237626</v>
      </c>
      <c r="T1711" s="21">
        <f t="shared" si="372"/>
        <v>0.10108790636910037</v>
      </c>
      <c r="U1711" s="21">
        <f t="shared" si="362"/>
        <v>-2.4418648856516456E-2</v>
      </c>
      <c r="V1711" s="21">
        <f t="shared" si="363"/>
        <v>0.12550655522561682</v>
      </c>
      <c r="Y1711" s="36"/>
      <c r="Z1711" s="36"/>
    </row>
    <row r="1712" spans="1:26" x14ac:dyDescent="0.25">
      <c r="A1712" s="12">
        <v>2012.12</v>
      </c>
      <c r="B1712" s="13">
        <v>1422.29</v>
      </c>
      <c r="C1712" s="14">
        <v>31.25</v>
      </c>
      <c r="D1712" s="13">
        <v>86.51</v>
      </c>
      <c r="E1712" s="13">
        <v>229.601</v>
      </c>
      <c r="F1712" s="42">
        <f t="shared" si="367"/>
        <v>2012.9583333332043</v>
      </c>
      <c r="G1712" s="15">
        <v>1.72</v>
      </c>
      <c r="H1712" s="14">
        <f t="shared" si="364"/>
        <v>1887.4994577549751</v>
      </c>
      <c r="I1712" s="14">
        <f t="shared" si="365"/>
        <v>41.471400385886831</v>
      </c>
      <c r="J1712" s="16">
        <f t="shared" si="368"/>
        <v>1018439.2874308056</v>
      </c>
      <c r="K1712" s="14">
        <f t="shared" si="369"/>
        <v>114.80610711625823</v>
      </c>
      <c r="L1712" s="16">
        <f t="shared" si="366"/>
        <v>61946.004510781211</v>
      </c>
      <c r="M1712" s="35">
        <f t="shared" si="358"/>
        <v>21.238261139845605</v>
      </c>
      <c r="N1712" s="17"/>
      <c r="O1712" s="18">
        <f t="shared" si="359"/>
        <v>23.456313867189611</v>
      </c>
      <c r="P1712" s="18"/>
      <c r="Q1712" s="37">
        <f t="shared" si="360"/>
        <v>5.4011137971734811E-2</v>
      </c>
      <c r="R1712" s="15">
        <f t="shared" si="370"/>
        <v>0.98428092591792593</v>
      </c>
      <c r="S1712" s="15">
        <f t="shared" si="371"/>
        <v>51.133956304185233</v>
      </c>
      <c r="T1712" s="21">
        <f t="shared" si="372"/>
        <v>9.8771828705218834E-2</v>
      </c>
      <c r="U1712" s="21">
        <f t="shared" si="362"/>
        <v>-2.1411373169075598E-2</v>
      </c>
      <c r="V1712" s="21">
        <f t="shared" si="363"/>
        <v>0.12018320187429443</v>
      </c>
      <c r="Y1712" s="36"/>
      <c r="Z1712" s="36"/>
    </row>
    <row r="1713" spans="1:26" x14ac:dyDescent="0.25">
      <c r="A1713" s="12">
        <v>2013.01</v>
      </c>
      <c r="B1713" s="13">
        <v>1480.4</v>
      </c>
      <c r="C1713" s="14">
        <f>C1712*2/3+C1715/3</f>
        <v>31.536666666666665</v>
      </c>
      <c r="D1713" s="13">
        <f>D1712*2/3+D1715/3</f>
        <v>86.906666666666666</v>
      </c>
      <c r="E1713" s="13">
        <v>230.28</v>
      </c>
      <c r="F1713" s="42">
        <f t="shared" si="367"/>
        <v>2013.0416666665376</v>
      </c>
      <c r="G1713" s="15">
        <v>1.91</v>
      </c>
      <c r="H1713" s="14">
        <f t="shared" si="364"/>
        <v>1958.8235191940253</v>
      </c>
      <c r="I1713" s="14">
        <f t="shared" si="365"/>
        <v>41.728427711192175</v>
      </c>
      <c r="J1713" s="16">
        <f t="shared" si="368"/>
        <v>1058799.9429942518</v>
      </c>
      <c r="K1713" s="14">
        <f t="shared" si="369"/>
        <v>114.99244977129293</v>
      </c>
      <c r="L1713" s="16">
        <f t="shared" si="366"/>
        <v>62156.696644479263</v>
      </c>
      <c r="M1713" s="35">
        <f t="shared" si="358"/>
        <v>21.900475413821805</v>
      </c>
      <c r="N1713" s="17"/>
      <c r="O1713" s="18">
        <f t="shared" si="359"/>
        <v>24.193771416596853</v>
      </c>
      <c r="P1713" s="18"/>
      <c r="Q1713" s="37">
        <f t="shared" si="360"/>
        <v>5.053793823643514E-2</v>
      </c>
      <c r="R1713" s="15">
        <f t="shared" si="370"/>
        <v>0.99529370145332274</v>
      </c>
      <c r="S1713" s="15">
        <f t="shared" si="371"/>
        <v>50.18177508306858</v>
      </c>
      <c r="T1713" s="21">
        <f t="shared" si="372"/>
        <v>9.5135580101541883E-2</v>
      </c>
      <c r="U1713" s="21">
        <f t="shared" si="362"/>
        <v>-1.9323204210377476E-2</v>
      </c>
      <c r="V1713" s="21">
        <f t="shared" si="363"/>
        <v>0.11445878431191936</v>
      </c>
      <c r="Y1713" s="36"/>
      <c r="Z1713" s="36"/>
    </row>
    <row r="1714" spans="1:26" x14ac:dyDescent="0.25">
      <c r="A1714" s="12">
        <v>2013.02</v>
      </c>
      <c r="B1714" s="13">
        <v>1512.31</v>
      </c>
      <c r="C1714" s="14">
        <f>C1712/3+C1715*2/3</f>
        <v>31.823333333333331</v>
      </c>
      <c r="D1714" s="13">
        <f>D1712/3+D1715*2/3</f>
        <v>87.303333333333342</v>
      </c>
      <c r="E1714" s="13">
        <v>232.166</v>
      </c>
      <c r="F1714" s="42">
        <f t="shared" si="367"/>
        <v>2013.1249999998709</v>
      </c>
      <c r="G1714" s="15">
        <v>1.98</v>
      </c>
      <c r="H1714" s="14">
        <f t="shared" si="364"/>
        <v>1984.7904387378001</v>
      </c>
      <c r="I1714" s="14">
        <f t="shared" si="365"/>
        <v>41.765674847594688</v>
      </c>
      <c r="J1714" s="16">
        <f t="shared" si="368"/>
        <v>1074717.0979290805</v>
      </c>
      <c r="K1714" s="14">
        <f t="shared" si="369"/>
        <v>114.57890331343381</v>
      </c>
      <c r="L1714" s="16">
        <f t="shared" si="366"/>
        <v>62041.767256405874</v>
      </c>
      <c r="M1714" s="35">
        <f t="shared" si="358"/>
        <v>22.052724336861939</v>
      </c>
      <c r="N1714" s="17"/>
      <c r="O1714" s="18">
        <f t="shared" si="359"/>
        <v>24.367396962422955</v>
      </c>
      <c r="P1714" s="18"/>
      <c r="Q1714" s="37">
        <f t="shared" si="360"/>
        <v>4.9571974966961675E-2</v>
      </c>
      <c r="R1714" s="15">
        <f t="shared" si="370"/>
        <v>1.0034511580252754</v>
      </c>
      <c r="S1714" s="15">
        <f t="shared" si="371"/>
        <v>49.539871656185113</v>
      </c>
      <c r="T1714" s="21">
        <f t="shared" si="372"/>
        <v>9.6286685089266522E-2</v>
      </c>
      <c r="U1714" s="21">
        <f t="shared" si="362"/>
        <v>-2.0113744427384672E-2</v>
      </c>
      <c r="V1714" s="21">
        <f t="shared" si="363"/>
        <v>0.11640042951665119</v>
      </c>
      <c r="Y1714" s="36"/>
      <c r="Z1714" s="36"/>
    </row>
    <row r="1715" spans="1:26" x14ac:dyDescent="0.25">
      <c r="A1715" s="12">
        <v>2013.03</v>
      </c>
      <c r="B1715" s="13">
        <v>1550.83</v>
      </c>
      <c r="C1715" s="14">
        <v>32.11</v>
      </c>
      <c r="D1715" s="13">
        <v>87.7</v>
      </c>
      <c r="E1715" s="13">
        <v>232.773</v>
      </c>
      <c r="F1715" s="42">
        <f t="shared" si="367"/>
        <v>2013.2083333332041</v>
      </c>
      <c r="G1715" s="15">
        <v>1.96</v>
      </c>
      <c r="H1715" s="14">
        <f t="shared" si="364"/>
        <v>2030.0374227251446</v>
      </c>
      <c r="I1715" s="14">
        <f t="shared" si="365"/>
        <v>42.032009726213957</v>
      </c>
      <c r="J1715" s="16">
        <f t="shared" si="368"/>
        <v>1101113.8816521675</v>
      </c>
      <c r="K1715" s="14">
        <f t="shared" si="369"/>
        <v>114.79935387695311</v>
      </c>
      <c r="L1715" s="16">
        <f t="shared" si="366"/>
        <v>62268.390101361918</v>
      </c>
      <c r="M1715" s="35">
        <f t="shared" si="358"/>
        <v>22.419207114602575</v>
      </c>
      <c r="N1715" s="17"/>
      <c r="O1715" s="18">
        <f t="shared" si="359"/>
        <v>24.777200805369674</v>
      </c>
      <c r="P1715" s="18"/>
      <c r="Q1715" s="37">
        <f t="shared" si="360"/>
        <v>4.8684797595349022E-2</v>
      </c>
      <c r="R1715" s="15">
        <f t="shared" si="370"/>
        <v>1.019820122666715</v>
      </c>
      <c r="S1715" s="15">
        <f t="shared" si="371"/>
        <v>49.581211079830545</v>
      </c>
      <c r="T1715" s="21">
        <f t="shared" si="372"/>
        <v>9.0467538915607326E-2</v>
      </c>
      <c r="U1715" s="21">
        <f t="shared" si="362"/>
        <v>-1.9433599980491545E-2</v>
      </c>
      <c r="V1715" s="21">
        <f t="shared" si="363"/>
        <v>0.10990113889609887</v>
      </c>
      <c r="Y1715" s="36"/>
      <c r="Z1715" s="36"/>
    </row>
    <row r="1716" spans="1:26" x14ac:dyDescent="0.25">
      <c r="A1716" s="12">
        <v>2013.04</v>
      </c>
      <c r="B1716" s="13">
        <v>1570.7</v>
      </c>
      <c r="C1716" s="14">
        <f>C1715*2/3+C1718/3</f>
        <v>32.49666666666667</v>
      </c>
      <c r="D1716" s="13">
        <f>D1715*2/3+D1718/3</f>
        <v>88.783333333333331</v>
      </c>
      <c r="E1716" s="13">
        <v>232.53100000000001</v>
      </c>
      <c r="F1716" s="42">
        <f t="shared" si="367"/>
        <v>2013.2916666665374</v>
      </c>
      <c r="G1716" s="15">
        <v>1.76</v>
      </c>
      <c r="H1716" s="14">
        <f t="shared" si="364"/>
        <v>2058.187037427268</v>
      </c>
      <c r="I1716" s="14">
        <f t="shared" si="365"/>
        <v>42.582427002564543</v>
      </c>
      <c r="J1716" s="16">
        <f t="shared" si="368"/>
        <v>1118307.2953850995</v>
      </c>
      <c r="K1716" s="14">
        <f t="shared" si="369"/>
        <v>116.33838785652954</v>
      </c>
      <c r="L1716" s="16">
        <f t="shared" si="366"/>
        <v>63211.975154564047</v>
      </c>
      <c r="M1716" s="35">
        <f t="shared" si="358"/>
        <v>22.595655396105592</v>
      </c>
      <c r="N1716" s="17"/>
      <c r="O1716" s="18">
        <f t="shared" si="359"/>
        <v>24.97693209887041</v>
      </c>
      <c r="P1716" s="18"/>
      <c r="Q1716" s="37">
        <f t="shared" si="360"/>
        <v>5.0452547188244726E-2</v>
      </c>
      <c r="R1716" s="15">
        <f t="shared" si="370"/>
        <v>0.98613460955449705</v>
      </c>
      <c r="S1716" s="15">
        <f t="shared" si="371"/>
        <v>50.616539718281743</v>
      </c>
      <c r="T1716" s="21">
        <f>(J1836/J1716)^(1/10)-1</f>
        <v>9.2293683142894878E-2</v>
      </c>
      <c r="U1716" s="21">
        <f t="shared" si="362"/>
        <v>-2.0082681848827222E-2</v>
      </c>
      <c r="V1716" s="21">
        <f t="shared" si="363"/>
        <v>0.1123763649917221</v>
      </c>
      <c r="Y1716" s="36"/>
      <c r="Z1716" s="36"/>
    </row>
    <row r="1717" spans="1:26" x14ac:dyDescent="0.25">
      <c r="A1717" s="12">
        <v>2013.05</v>
      </c>
      <c r="B1717" s="13">
        <v>1639.84</v>
      </c>
      <c r="C1717" s="14">
        <f>C1715/3+C1718*2/3</f>
        <v>32.88333333333334</v>
      </c>
      <c r="D1717" s="13">
        <f>D1715/3+D1718*2/3</f>
        <v>89.866666666666674</v>
      </c>
      <c r="E1717" s="13">
        <v>232.94499999999999</v>
      </c>
      <c r="F1717" s="42">
        <f t="shared" si="367"/>
        <v>2013.3749999998706</v>
      </c>
      <c r="G1717" s="15">
        <v>1.93</v>
      </c>
      <c r="H1717" s="14">
        <f t="shared" si="364"/>
        <v>2144.9666144368844</v>
      </c>
      <c r="I1717" s="14">
        <f t="shared" si="365"/>
        <v>43.01252083825225</v>
      </c>
      <c r="J1717" s="16">
        <f t="shared" si="368"/>
        <v>1167406.1706945396</v>
      </c>
      <c r="K1717" s="14">
        <f t="shared" si="369"/>
        <v>117.54866313221294</v>
      </c>
      <c r="L1717" s="16">
        <f t="shared" si="366"/>
        <v>63976.303301795284</v>
      </c>
      <c r="M1717" s="35">
        <f t="shared" si="358"/>
        <v>23.411841781842401</v>
      </c>
      <c r="N1717" s="17"/>
      <c r="O1717" s="18">
        <f t="shared" si="359"/>
        <v>25.881910504712469</v>
      </c>
      <c r="P1717" s="18"/>
      <c r="Q1717" s="37">
        <f t="shared" si="360"/>
        <v>4.755909548888481E-2</v>
      </c>
      <c r="R1717" s="15">
        <f t="shared" si="370"/>
        <v>0.96882821841789979</v>
      </c>
      <c r="S1717" s="15">
        <f t="shared" si="371"/>
        <v>49.826011014749959</v>
      </c>
      <c r="T1717" s="21">
        <f>(J1837/J1717)^(1/10)-1</f>
        <v>8.798688423783263E-2</v>
      </c>
      <c r="U1717" s="21">
        <f>(($S1837/$S1717)^(1/10)-1)</f>
        <v>-1.9404900566528327E-2</v>
      </c>
      <c r="V1717" s="21">
        <f t="shared" si="363"/>
        <v>0.10739178480436096</v>
      </c>
      <c r="Y1717" s="36"/>
      <c r="Z1717" s="36"/>
    </row>
    <row r="1718" spans="1:26" x14ac:dyDescent="0.25">
      <c r="A1718" s="12">
        <v>2013.06</v>
      </c>
      <c r="B1718" s="13">
        <v>1618.77</v>
      </c>
      <c r="C1718" s="14">
        <v>33.270000000000003</v>
      </c>
      <c r="D1718" s="13">
        <v>90.95</v>
      </c>
      <c r="E1718" s="13">
        <v>233.50399999999999</v>
      </c>
      <c r="F1718" s="42">
        <f t="shared" si="367"/>
        <v>2013.4583333332039</v>
      </c>
      <c r="G1718" s="15">
        <v>2.2999999999999998</v>
      </c>
      <c r="H1718" s="14">
        <f t="shared" si="364"/>
        <v>2112.3373432575036</v>
      </c>
      <c r="I1718" s="14">
        <f t="shared" si="365"/>
        <v>43.414112820337138</v>
      </c>
      <c r="J1718" s="16">
        <f t="shared" si="368"/>
        <v>1151616.5913329553</v>
      </c>
      <c r="K1718" s="14">
        <f t="shared" si="369"/>
        <v>118.68090054131837</v>
      </c>
      <c r="L1718" s="16">
        <f t="shared" si="366"/>
        <v>64703.156706469897</v>
      </c>
      <c r="M1718" s="35">
        <f t="shared" si="358"/>
        <v>22.925333173915327</v>
      </c>
      <c r="N1718" s="17"/>
      <c r="O1718" s="18">
        <f t="shared" si="359"/>
        <v>25.347211669351626</v>
      </c>
      <c r="P1718" s="18"/>
      <c r="Q1718" s="37">
        <f t="shared" si="360"/>
        <v>4.489945265677716E-2</v>
      </c>
      <c r="R1718" s="15">
        <f t="shared" si="370"/>
        <v>0.97744062666193965</v>
      </c>
      <c r="S1718" s="15">
        <f t="shared" si="371"/>
        <v>48.157282063143434</v>
      </c>
      <c r="T1718" s="21">
        <f>(J1838/J1718)^(1/10)-1</f>
        <v>9.4456519141319584E-2</v>
      </c>
      <c r="U1718" s="21">
        <f>(($S1838/$S1718)^(1/10)-1)</f>
        <v>-1.7360650307853276E-2</v>
      </c>
      <c r="V1718" s="21">
        <f>T1718-U1718</f>
        <v>0.11181716944917286</v>
      </c>
      <c r="Y1718" s="36"/>
      <c r="Z1718" s="36"/>
    </row>
    <row r="1719" spans="1:26" x14ac:dyDescent="0.25">
      <c r="A1719" s="12">
        <v>2013.07</v>
      </c>
      <c r="B1719" s="13">
        <v>1668.68</v>
      </c>
      <c r="C1719" s="14">
        <f>C1718*2/3+C1721/3</f>
        <v>33.646666666666668</v>
      </c>
      <c r="D1719" s="13">
        <f>D1718*2/3+D1721/3</f>
        <v>92.09</v>
      </c>
      <c r="E1719" s="13">
        <v>233.596</v>
      </c>
      <c r="F1719" s="42">
        <f t="shared" si="367"/>
        <v>2013.5416666665371</v>
      </c>
      <c r="G1719" s="15">
        <v>2.58</v>
      </c>
      <c r="H1719" s="14">
        <f t="shared" si="364"/>
        <v>2176.6074590318331</v>
      </c>
      <c r="I1719" s="14">
        <f t="shared" si="365"/>
        <v>43.888334275130291</v>
      </c>
      <c r="J1719" s="16">
        <f t="shared" si="368"/>
        <v>1188649.6957888971</v>
      </c>
      <c r="K1719" s="14">
        <f t="shared" si="369"/>
        <v>120.12116217743456</v>
      </c>
      <c r="L1719" s="16">
        <f t="shared" si="366"/>
        <v>65598.407414962436</v>
      </c>
      <c r="M1719" s="35">
        <f t="shared" si="358"/>
        <v>23.492460177159636</v>
      </c>
      <c r="N1719" s="17"/>
      <c r="O1719" s="18">
        <f t="shared" si="359"/>
        <v>25.976012306614155</v>
      </c>
      <c r="P1719" s="18"/>
      <c r="Q1719" s="37">
        <f t="shared" si="360"/>
        <v>4.097532873190432E-2</v>
      </c>
      <c r="R1719" s="15">
        <f t="shared" si="370"/>
        <v>0.98827007178827742</v>
      </c>
      <c r="S1719" s="15">
        <f t="shared" si="371"/>
        <v>47.052345450094542</v>
      </c>
      <c r="T1719" s="21">
        <f>(J1839/J1719)^(1/10)-1</f>
        <v>9.3665470458024869E-2</v>
      </c>
      <c r="U1719" s="21">
        <f>(($S1839/$S1719)^(1/10)-1)</f>
        <v>-1.5318641806930766E-2</v>
      </c>
      <c r="V1719" s="21">
        <f>T1719-U1719</f>
        <v>0.10898411226495563</v>
      </c>
      <c r="Y1719" s="36"/>
      <c r="Z1719" s="36"/>
    </row>
    <row r="1720" spans="1:26" x14ac:dyDescent="0.25">
      <c r="A1720" s="12">
        <v>2013.08</v>
      </c>
      <c r="B1720" s="13">
        <v>1670.09</v>
      </c>
      <c r="C1720" s="14">
        <f>C1718/3+C1721*2/3</f>
        <v>34.023333333333333</v>
      </c>
      <c r="D1720" s="13">
        <f>D1718/3+D1721*2/3</f>
        <v>93.23</v>
      </c>
      <c r="E1720" s="13">
        <v>233.87700000000001</v>
      </c>
      <c r="F1720" s="42">
        <f t="shared" si="367"/>
        <v>2013.6249999998704</v>
      </c>
      <c r="G1720" s="15">
        <v>2.74</v>
      </c>
      <c r="H1720" s="14">
        <f t="shared" si="364"/>
        <v>2175.8292735070145</v>
      </c>
      <c r="I1720" s="14">
        <f t="shared" si="365"/>
        <v>44.326332502412242</v>
      </c>
      <c r="J1720" s="16">
        <f t="shared" si="368"/>
        <v>1190241.952032428</v>
      </c>
      <c r="K1720" s="14">
        <f t="shared" si="369"/>
        <v>121.46205484079239</v>
      </c>
      <c r="L1720" s="16">
        <f t="shared" si="366"/>
        <v>66443.279816047798</v>
      </c>
      <c r="M1720" s="35">
        <f t="shared" si="358"/>
        <v>23.356649094916087</v>
      </c>
      <c r="N1720" s="17"/>
      <c r="O1720" s="18">
        <f t="shared" si="359"/>
        <v>25.827397250944149</v>
      </c>
      <c r="P1720" s="18"/>
      <c r="Q1720" s="37">
        <f t="shared" si="360"/>
        <v>3.9356890135809078E-2</v>
      </c>
      <c r="R1720" s="15">
        <f t="shared" si="370"/>
        <v>0.99623107360015073</v>
      </c>
      <c r="S1720" s="15">
        <f t="shared" si="371"/>
        <v>46.444555194675061</v>
      </c>
      <c r="T1720" s="21"/>
      <c r="U1720" s="21"/>
      <c r="Y1720" s="36"/>
      <c r="Z1720" s="36"/>
    </row>
    <row r="1721" spans="1:26" x14ac:dyDescent="0.25">
      <c r="A1721" s="12">
        <v>2013.09</v>
      </c>
      <c r="B1721" s="13">
        <v>1687.17</v>
      </c>
      <c r="C1721" s="14">
        <v>34.4</v>
      </c>
      <c r="D1721" s="13">
        <v>94.37</v>
      </c>
      <c r="E1721" s="13">
        <v>234.149</v>
      </c>
      <c r="F1721" s="42">
        <f t="shared" si="367"/>
        <v>2013.7083333332037</v>
      </c>
      <c r="G1721" s="15">
        <v>2.81</v>
      </c>
      <c r="H1721" s="14">
        <f t="shared" si="364"/>
        <v>2195.5280569210208</v>
      </c>
      <c r="I1721" s="14">
        <f t="shared" si="365"/>
        <v>44.765000064061773</v>
      </c>
      <c r="J1721" s="16">
        <f t="shared" si="368"/>
        <v>1203058.4065146241</v>
      </c>
      <c r="K1721" s="14">
        <f t="shared" si="369"/>
        <v>122.80444930364855</v>
      </c>
      <c r="L1721" s="16">
        <f t="shared" si="366"/>
        <v>67291.749985351256</v>
      </c>
      <c r="M1721" s="35">
        <f t="shared" si="358"/>
        <v>23.44228716796059</v>
      </c>
      <c r="N1721" s="17"/>
      <c r="O1721" s="18">
        <f t="shared" si="359"/>
        <v>25.923107076121397</v>
      </c>
      <c r="P1721" s="18"/>
      <c r="Q1721" s="37">
        <f t="shared" si="360"/>
        <v>3.8287251690726422E-2</v>
      </c>
      <c r="R1721" s="15">
        <f t="shared" si="370"/>
        <v>1.0189187020214248</v>
      </c>
      <c r="S1721" s="15">
        <f t="shared" si="371"/>
        <v>46.215759948362788</v>
      </c>
      <c r="T1721" s="21"/>
      <c r="U1721" s="21"/>
      <c r="Y1721" s="36"/>
      <c r="Z1721" s="36"/>
    </row>
    <row r="1722" spans="1:26" x14ac:dyDescent="0.25">
      <c r="A1722" s="12">
        <v>2013.1</v>
      </c>
      <c r="B1722" s="13">
        <v>1720.03</v>
      </c>
      <c r="C1722" s="14">
        <f>C1721*2/3+C1724/3</f>
        <v>34.596666666666664</v>
      </c>
      <c r="D1722" s="13">
        <f>D1721*2/3+D1724/3</f>
        <v>96.313333333333333</v>
      </c>
      <c r="E1722" s="13">
        <v>233.54599999999999</v>
      </c>
      <c r="F1722" s="42">
        <f t="shared" si="367"/>
        <v>2013.7916666665369</v>
      </c>
      <c r="G1722" s="15">
        <v>2.62</v>
      </c>
      <c r="H1722" s="14">
        <f t="shared" si="364"/>
        <v>2244.0681535971503</v>
      </c>
      <c r="I1722" s="14">
        <f t="shared" si="365"/>
        <v>45.137164983914666</v>
      </c>
      <c r="J1722" s="16">
        <f t="shared" si="368"/>
        <v>1231717.4763190742</v>
      </c>
      <c r="K1722" s="14">
        <f t="shared" si="369"/>
        <v>125.65692697227385</v>
      </c>
      <c r="L1722" s="16">
        <f t="shared" si="366"/>
        <v>68970.201606490067</v>
      </c>
      <c r="M1722" s="35">
        <f t="shared" si="358"/>
        <v>23.834737887631423</v>
      </c>
      <c r="N1722" s="17"/>
      <c r="O1722" s="18">
        <f t="shared" si="359"/>
        <v>26.356918954589542</v>
      </c>
      <c r="P1722" s="18"/>
      <c r="Q1722" s="37">
        <f t="shared" si="360"/>
        <v>3.9331513230855583E-2</v>
      </c>
      <c r="R1722" s="15">
        <f t="shared" si="370"/>
        <v>0.99350010533486743</v>
      </c>
      <c r="S1722" s="15">
        <f t="shared" si="371"/>
        <v>47.211685603120436</v>
      </c>
      <c r="T1722" s="21"/>
      <c r="U1722" s="21"/>
      <c r="Y1722" s="36"/>
      <c r="Z1722" s="36"/>
    </row>
    <row r="1723" spans="1:26" x14ac:dyDescent="0.25">
      <c r="A1723" s="12">
        <v>2013.11</v>
      </c>
      <c r="B1723" s="13">
        <v>1783.54</v>
      </c>
      <c r="C1723" s="14">
        <f>C1721/3+C1724*2/3</f>
        <v>34.793333333333337</v>
      </c>
      <c r="D1723" s="13">
        <f>D1721/3+D1724*2/3</f>
        <v>98.256666666666661</v>
      </c>
      <c r="E1723" s="13">
        <v>233.06899999999999</v>
      </c>
      <c r="F1723" s="42">
        <f t="shared" si="367"/>
        <v>2013.8749999998702</v>
      </c>
      <c r="G1723" s="15">
        <v>2.72</v>
      </c>
      <c r="H1723" s="14">
        <f t="shared" si="364"/>
        <v>2331.6899201524016</v>
      </c>
      <c r="I1723" s="14">
        <f t="shared" si="365"/>
        <v>45.486652736600192</v>
      </c>
      <c r="J1723" s="16">
        <f t="shared" si="368"/>
        <v>1281891.6000792994</v>
      </c>
      <c r="K1723" s="14">
        <f t="shared" si="369"/>
        <v>128.4546908140222</v>
      </c>
      <c r="L1723" s="16">
        <f t="shared" si="366"/>
        <v>70620.449023734662</v>
      </c>
      <c r="M1723" s="35">
        <f t="shared" si="358"/>
        <v>24.642077092412048</v>
      </c>
      <c r="N1723" s="17"/>
      <c r="O1723" s="18">
        <f t="shared" si="359"/>
        <v>27.246316008132851</v>
      </c>
      <c r="P1723" s="18"/>
      <c r="Q1723" s="37">
        <f t="shared" si="360"/>
        <v>3.7024686012149408E-2</v>
      </c>
      <c r="R1723" s="15">
        <f t="shared" si="370"/>
        <v>0.98677017693488689</v>
      </c>
      <c r="S1723" s="15">
        <f t="shared" si="371"/>
        <v>47.000810211486936</v>
      </c>
      <c r="T1723" s="21"/>
      <c r="U1723" s="21"/>
      <c r="Y1723" s="36"/>
      <c r="Z1723" s="36"/>
    </row>
    <row r="1724" spans="1:26" x14ac:dyDescent="0.25">
      <c r="A1724" s="12">
        <v>2013.12</v>
      </c>
      <c r="B1724" s="13">
        <v>1807.78</v>
      </c>
      <c r="C1724" s="14">
        <v>34.99</v>
      </c>
      <c r="D1724" s="13">
        <v>100.2</v>
      </c>
      <c r="E1724" s="13">
        <v>233.04900000000001</v>
      </c>
      <c r="F1724" s="42">
        <f t="shared" si="367"/>
        <v>2013.9583333332034</v>
      </c>
      <c r="G1724" s="15">
        <v>2.9</v>
      </c>
      <c r="H1724" s="14">
        <f t="shared" si="364"/>
        <v>2363.5826199640424</v>
      </c>
      <c r="I1724" s="14">
        <f t="shared" si="365"/>
        <v>45.747688254401439</v>
      </c>
      <c r="J1724" s="16">
        <f t="shared" si="368"/>
        <v>1301521.1178687396</v>
      </c>
      <c r="K1724" s="14">
        <f t="shared" si="369"/>
        <v>131.00652652446485</v>
      </c>
      <c r="L1724" s="16">
        <f t="shared" si="366"/>
        <v>72139.539108988771</v>
      </c>
      <c r="M1724" s="35">
        <f t="shared" si="358"/>
        <v>24.86186929646194</v>
      </c>
      <c r="N1724" s="17"/>
      <c r="O1724" s="18">
        <f t="shared" si="359"/>
        <v>27.48375359866268</v>
      </c>
      <c r="P1724" s="18"/>
      <c r="Q1724" s="37">
        <f t="shared" si="360"/>
        <v>3.4968173305041074E-2</v>
      </c>
      <c r="R1724" s="15">
        <f t="shared" si="370"/>
        <v>1.0058668846418555</v>
      </c>
      <c r="S1724" s="15">
        <f t="shared" si="371"/>
        <v>46.382978001290546</v>
      </c>
      <c r="T1724" s="21"/>
      <c r="U1724" s="21"/>
      <c r="Y1724" s="36"/>
      <c r="Z1724" s="36"/>
    </row>
    <row r="1725" spans="1:26" x14ac:dyDescent="0.25">
      <c r="A1725" s="12">
        <v>2014.01</v>
      </c>
      <c r="B1725" s="13">
        <v>1822.36</v>
      </c>
      <c r="C1725" s="14">
        <f>C1724*2/3+C1727/3</f>
        <v>35.403333333333336</v>
      </c>
      <c r="D1725" s="13">
        <f>D1724*2/3+D1727/3</f>
        <v>100.41666666666666</v>
      </c>
      <c r="E1725" s="13">
        <v>233.916</v>
      </c>
      <c r="F1725" s="42">
        <f t="shared" si="367"/>
        <v>2014.0416666665367</v>
      </c>
      <c r="G1725" s="15">
        <v>2.86</v>
      </c>
      <c r="H1725" s="14">
        <f t="shared" si="364"/>
        <v>2373.8140700080376</v>
      </c>
      <c r="I1725" s="14">
        <f t="shared" si="365"/>
        <v>46.116536135478846</v>
      </c>
      <c r="J1725" s="16">
        <f t="shared" si="368"/>
        <v>1309271.3238269435</v>
      </c>
      <c r="K1725" s="14">
        <f t="shared" si="369"/>
        <v>130.80318718400338</v>
      </c>
      <c r="L1725" s="16">
        <f t="shared" si="366"/>
        <v>72144.176837153776</v>
      </c>
      <c r="M1725" s="35">
        <f t="shared" si="358"/>
        <v>24.859609093632709</v>
      </c>
      <c r="N1725" s="17"/>
      <c r="O1725" s="18">
        <f t="shared" si="359"/>
        <v>27.474102609349284</v>
      </c>
      <c r="P1725" s="18"/>
      <c r="Q1725" s="37">
        <f t="shared" si="360"/>
        <v>3.5253275788467715E-2</v>
      </c>
      <c r="R1725" s="15">
        <f t="shared" si="370"/>
        <v>1.0154143860838949</v>
      </c>
      <c r="S1725" s="15">
        <f t="shared" si="371"/>
        <v>46.482176374067258</v>
      </c>
      <c r="T1725" s="21"/>
      <c r="U1725" s="21"/>
      <c r="Y1725" s="36"/>
      <c r="Z1725" s="36"/>
    </row>
    <row r="1726" spans="1:26" x14ac:dyDescent="0.25">
      <c r="A1726" s="12">
        <v>2014.02</v>
      </c>
      <c r="B1726" s="13">
        <v>1817.04</v>
      </c>
      <c r="C1726" s="14">
        <f>C1724/3+C1727*2/3</f>
        <v>35.816666666666663</v>
      </c>
      <c r="D1726" s="13">
        <f>D1724/3+D1727*2/3</f>
        <v>100.63333333333333</v>
      </c>
      <c r="E1726" s="13">
        <v>234.78100000000001</v>
      </c>
      <c r="F1726" s="42">
        <f t="shared" si="367"/>
        <v>2014.1249999998699</v>
      </c>
      <c r="G1726" s="15">
        <v>2.71</v>
      </c>
      <c r="H1726" s="14">
        <f t="shared" si="364"/>
        <v>2358.1639400121821</v>
      </c>
      <c r="I1726" s="14">
        <f t="shared" si="365"/>
        <v>46.48305584069125</v>
      </c>
      <c r="J1726" s="16">
        <f t="shared" si="368"/>
        <v>1302776.0009871281</v>
      </c>
      <c r="K1726" s="14">
        <f t="shared" si="369"/>
        <v>130.60246215267279</v>
      </c>
      <c r="L1726" s="16">
        <f t="shared" si="366"/>
        <v>72151.791686481665</v>
      </c>
      <c r="M1726" s="35">
        <f t="shared" si="358"/>
        <v>24.590930877894134</v>
      </c>
      <c r="N1726" s="17"/>
      <c r="O1726" s="18">
        <f t="shared" si="359"/>
        <v>27.170675136889411</v>
      </c>
      <c r="P1726" s="18"/>
      <c r="Q1726" s="37">
        <f t="shared" si="360"/>
        <v>3.7019397023219047E-2</v>
      </c>
      <c r="R1726" s="15">
        <f t="shared" si="370"/>
        <v>1.0013900105334868</v>
      </c>
      <c r="S1726" s="15">
        <f t="shared" si="371"/>
        <v>47.024777256091646</v>
      </c>
      <c r="T1726" s="21"/>
      <c r="U1726" s="21"/>
      <c r="Y1726" s="36"/>
      <c r="Z1726" s="36"/>
    </row>
    <row r="1727" spans="1:26" x14ac:dyDescent="0.25">
      <c r="A1727" s="12">
        <v>2014.03</v>
      </c>
      <c r="B1727" s="13">
        <v>1863.52</v>
      </c>
      <c r="C1727" s="14">
        <v>36.229999999999997</v>
      </c>
      <c r="D1727" s="13">
        <v>100.85</v>
      </c>
      <c r="E1727" s="13">
        <v>236.29300000000001</v>
      </c>
      <c r="F1727" s="42">
        <f t="shared" si="367"/>
        <v>2014.2083333332032</v>
      </c>
      <c r="G1727" s="15">
        <v>2.72</v>
      </c>
      <c r="H1727" s="14">
        <f t="shared" si="364"/>
        <v>2403.0104319637067</v>
      </c>
      <c r="I1727" s="14">
        <f t="shared" si="365"/>
        <v>46.718612062143187</v>
      </c>
      <c r="J1727" s="16">
        <f t="shared" si="368"/>
        <v>1329702.4257852612</v>
      </c>
      <c r="K1727" s="14">
        <f t="shared" si="369"/>
        <v>130.04615033031027</v>
      </c>
      <c r="L1727" s="16">
        <f t="shared" si="366"/>
        <v>71960.85346035652</v>
      </c>
      <c r="M1727" s="35">
        <f t="shared" si="358"/>
        <v>24.956039153965389</v>
      </c>
      <c r="N1727" s="17"/>
      <c r="O1727" s="18">
        <f t="shared" si="359"/>
        <v>27.566812365082846</v>
      </c>
      <c r="P1727" s="18"/>
      <c r="Q1727" s="37">
        <f t="shared" si="360"/>
        <v>3.6323988184061066E-2</v>
      </c>
      <c r="R1727" s="15">
        <f t="shared" si="370"/>
        <v>1.0031354035167042</v>
      </c>
      <c r="S1727" s="15">
        <f t="shared" si="371"/>
        <v>46.788820125589524</v>
      </c>
      <c r="T1727" s="21"/>
      <c r="U1727" s="21"/>
      <c r="Y1727" s="36"/>
      <c r="Z1727" s="36"/>
    </row>
    <row r="1728" spans="1:26" x14ac:dyDescent="0.25">
      <c r="A1728" s="12">
        <v>2014.04</v>
      </c>
      <c r="B1728" s="13">
        <v>1864.26</v>
      </c>
      <c r="C1728" s="14">
        <f>C1727*2/3+C1730/3</f>
        <v>36.61333333333333</v>
      </c>
      <c r="D1728" s="13">
        <f>D1727*2/3+D1730/3</f>
        <v>101.60666666666667</v>
      </c>
      <c r="E1728" s="13">
        <v>237.072</v>
      </c>
      <c r="F1728" s="42">
        <f t="shared" si="367"/>
        <v>2014.2916666665365</v>
      </c>
      <c r="G1728" s="15">
        <v>2.71</v>
      </c>
      <c r="H1728" s="14">
        <f t="shared" si="364"/>
        <v>2396.065423162584</v>
      </c>
      <c r="I1728" s="14">
        <f t="shared" si="365"/>
        <v>47.057782727047758</v>
      </c>
      <c r="J1728" s="16">
        <f t="shared" si="368"/>
        <v>1328029.3614450253</v>
      </c>
      <c r="K1728" s="14">
        <f t="shared" si="369"/>
        <v>130.59134496411781</v>
      </c>
      <c r="L1728" s="16">
        <f t="shared" si="366"/>
        <v>72380.80345654086</v>
      </c>
      <c r="M1728" s="35">
        <f t="shared" si="358"/>
        <v>24.786315396962632</v>
      </c>
      <c r="N1728" s="17"/>
      <c r="O1728" s="18">
        <f t="shared" si="359"/>
        <v>27.372610571113661</v>
      </c>
      <c r="P1728" s="18"/>
      <c r="Q1728" s="37">
        <f t="shared" si="360"/>
        <v>3.6708065945364902E-2</v>
      </c>
      <c r="R1728" s="15">
        <f t="shared" si="370"/>
        <v>1.0153830378430897</v>
      </c>
      <c r="S1728" s="15">
        <f t="shared" si="371"/>
        <v>46.781295512448587</v>
      </c>
      <c r="T1728" s="21"/>
      <c r="U1728" s="21"/>
      <c r="Y1728" s="36"/>
      <c r="Z1728" s="36"/>
    </row>
    <row r="1729" spans="1:26" x14ac:dyDescent="0.25">
      <c r="A1729" s="12">
        <v>2014.05</v>
      </c>
      <c r="B1729" s="13">
        <v>1889.77</v>
      </c>
      <c r="C1729" s="14">
        <f>C1727/3+C1730*2/3</f>
        <v>36.99666666666667</v>
      </c>
      <c r="D1729" s="13">
        <f>D1727/3+D1730*2/3</f>
        <v>102.36333333333334</v>
      </c>
      <c r="E1729" s="13">
        <v>237.9</v>
      </c>
      <c r="F1729" s="42">
        <f t="shared" si="367"/>
        <v>2014.3749999998697</v>
      </c>
      <c r="G1729" s="15">
        <v>2.56</v>
      </c>
      <c r="H1729" s="14">
        <f t="shared" si="364"/>
        <v>2420.398986969315</v>
      </c>
      <c r="I1729" s="14">
        <f t="shared" si="365"/>
        <v>47.384969875297749</v>
      </c>
      <c r="J1729" s="16">
        <f t="shared" si="368"/>
        <v>1343704.9517056164</v>
      </c>
      <c r="K1729" s="14">
        <f t="shared" si="369"/>
        <v>131.10595908645092</v>
      </c>
      <c r="L1729" s="16">
        <f t="shared" si="366"/>
        <v>72784.581125265307</v>
      </c>
      <c r="M1729" s="35">
        <f t="shared" ref="M1729:M1792" si="373">H1729/AVERAGE(K1609:K1728)</f>
        <v>24.943274109902582</v>
      </c>
      <c r="N1729" s="17"/>
      <c r="O1729" s="18">
        <f t="shared" ref="O1729:O1792" si="374">J1729/AVERAGE(L1609:L1728)</f>
        <v>27.538632386895745</v>
      </c>
      <c r="P1729" s="18"/>
      <c r="Q1729" s="37">
        <f t="shared" ref="Q1729:Q1792" si="375">1/M1729-(G1729/100-(((E1729/E1609)^(1/10))-1))</f>
        <v>3.7713962344599714E-2</v>
      </c>
      <c r="R1729" s="15">
        <f t="shared" si="370"/>
        <v>0.99864009586182401</v>
      </c>
      <c r="S1729" s="15">
        <f t="shared" si="371"/>
        <v>47.335609137407339</v>
      </c>
      <c r="T1729" s="21"/>
      <c r="U1729" s="21"/>
      <c r="Y1729" s="36"/>
      <c r="Z1729" s="36"/>
    </row>
    <row r="1730" spans="1:26" x14ac:dyDescent="0.25">
      <c r="A1730" s="12">
        <v>2014.06</v>
      </c>
      <c r="B1730" s="13">
        <v>1947.09</v>
      </c>
      <c r="C1730" s="14">
        <v>37.380000000000003</v>
      </c>
      <c r="D1730" s="13">
        <v>103.12</v>
      </c>
      <c r="E1730" s="13">
        <v>238.34299999999999</v>
      </c>
      <c r="F1730" s="42">
        <f t="shared" si="367"/>
        <v>2014.458333333203</v>
      </c>
      <c r="G1730" s="15">
        <v>2.6</v>
      </c>
      <c r="H1730" s="14">
        <f t="shared" si="364"/>
        <v>2489.1787172268541</v>
      </c>
      <c r="I1730" s="14">
        <f t="shared" si="365"/>
        <v>47.78695409556817</v>
      </c>
      <c r="J1730" s="16">
        <f t="shared" si="368"/>
        <v>1384099.3778122878</v>
      </c>
      <c r="K1730" s="14">
        <f t="shared" si="369"/>
        <v>131.82960691104839</v>
      </c>
      <c r="L1730" s="16">
        <f t="shared" si="366"/>
        <v>73303.405512843849</v>
      </c>
      <c r="M1730" s="35">
        <f t="shared" si="373"/>
        <v>25.558007623511294</v>
      </c>
      <c r="N1730" s="17"/>
      <c r="O1730" s="18">
        <f t="shared" si="374"/>
        <v>28.20860107272215</v>
      </c>
      <c r="P1730" s="18"/>
      <c r="Q1730" s="37">
        <f t="shared" si="375"/>
        <v>3.6215896801316864E-2</v>
      </c>
      <c r="R1730" s="15">
        <f t="shared" si="370"/>
        <v>1.0074215711496362</v>
      </c>
      <c r="S1730" s="15">
        <f t="shared" si="371"/>
        <v>47.183375811246862</v>
      </c>
      <c r="T1730" s="21"/>
      <c r="U1730" s="21"/>
      <c r="Y1730" s="36"/>
      <c r="Z1730" s="36"/>
    </row>
    <row r="1731" spans="1:26" x14ac:dyDescent="0.25">
      <c r="A1731" s="12">
        <v>2014.07</v>
      </c>
      <c r="B1731" s="13">
        <v>1973.1</v>
      </c>
      <c r="C1731" s="14">
        <f>C1730*2/3+C1733/3</f>
        <v>37.75</v>
      </c>
      <c r="D1731" s="13">
        <f>D1730*2/3+D1733/3</f>
        <v>104.06666666666666</v>
      </c>
      <c r="E1731" s="13">
        <v>238.25</v>
      </c>
      <c r="F1731" s="42">
        <f t="shared" si="367"/>
        <v>2014.5416666665362</v>
      </c>
      <c r="G1731" s="15">
        <v>2.54</v>
      </c>
      <c r="H1731" s="14">
        <f t="shared" si="364"/>
        <v>2523.4147743966423</v>
      </c>
      <c r="I1731" s="14">
        <f t="shared" si="365"/>
        <v>48.278803777544603</v>
      </c>
      <c r="J1731" s="16">
        <f t="shared" si="368"/>
        <v>1405373.3266252575</v>
      </c>
      <c r="K1731" s="14">
        <f t="shared" si="369"/>
        <v>133.09176635187131</v>
      </c>
      <c r="L1731" s="16">
        <f t="shared" si="366"/>
        <v>74123.216017502986</v>
      </c>
      <c r="M1731" s="35">
        <f t="shared" si="373"/>
        <v>25.81754597615873</v>
      </c>
      <c r="N1731" s="17"/>
      <c r="O1731" s="18">
        <f t="shared" si="374"/>
        <v>28.485636237139364</v>
      </c>
      <c r="P1731" s="18"/>
      <c r="Q1731" s="37">
        <f t="shared" si="375"/>
        <v>3.6544567621686577E-2</v>
      </c>
      <c r="R1731" s="15">
        <f t="shared" si="370"/>
        <v>1.0126870256928058</v>
      </c>
      <c r="S1731" s="15">
        <f t="shared" si="371"/>
        <v>47.55210513631738</v>
      </c>
      <c r="T1731" s="21"/>
      <c r="U1731" s="21"/>
      <c r="Y1731" s="36"/>
      <c r="Z1731" s="36"/>
    </row>
    <row r="1732" spans="1:26" x14ac:dyDescent="0.25">
      <c r="A1732" s="12">
        <v>2014.08</v>
      </c>
      <c r="B1732" s="13">
        <v>1961.53</v>
      </c>
      <c r="C1732" s="14">
        <f>C1730/3+C1733*2/3</f>
        <v>38.120000000000005</v>
      </c>
      <c r="D1732" s="13">
        <f>D1730/3+D1733*2/3</f>
        <v>105.01333333333334</v>
      </c>
      <c r="E1732" s="13">
        <v>237.852</v>
      </c>
      <c r="F1732" s="42">
        <f t="shared" si="367"/>
        <v>2014.6249999998695</v>
      </c>
      <c r="G1732" s="15">
        <v>2.42</v>
      </c>
      <c r="H1732" s="14">
        <f t="shared" si="364"/>
        <v>2512.815494509191</v>
      </c>
      <c r="I1732" s="14">
        <f t="shared" si="365"/>
        <v>48.833577182449602</v>
      </c>
      <c r="J1732" s="16">
        <f t="shared" si="368"/>
        <v>1401736.656152487</v>
      </c>
      <c r="K1732" s="14">
        <f t="shared" si="369"/>
        <v>134.52719618362121</v>
      </c>
      <c r="L1732" s="16">
        <f t="shared" si="366"/>
        <v>75043.990516634047</v>
      </c>
      <c r="M1732" s="35">
        <f t="shared" si="373"/>
        <v>25.617606421799394</v>
      </c>
      <c r="N1732" s="17"/>
      <c r="O1732" s="18">
        <f t="shared" si="374"/>
        <v>28.256055533515116</v>
      </c>
      <c r="P1732" s="18"/>
      <c r="Q1732" s="37">
        <f t="shared" si="375"/>
        <v>3.78218159142647E-2</v>
      </c>
      <c r="R1732" s="15">
        <f t="shared" si="370"/>
        <v>0.99237806645546012</v>
      </c>
      <c r="S1732" s="15">
        <f t="shared" si="371"/>
        <v>48.235978801818128</v>
      </c>
      <c r="T1732" s="21"/>
      <c r="U1732" s="21"/>
      <c r="Y1732" s="36"/>
      <c r="Z1732" s="36"/>
    </row>
    <row r="1733" spans="1:26" x14ac:dyDescent="0.25">
      <c r="A1733" s="12">
        <v>2014.09</v>
      </c>
      <c r="B1733" s="13">
        <v>1993.23</v>
      </c>
      <c r="C1733" s="14">
        <v>38.49</v>
      </c>
      <c r="D1733" s="13">
        <v>105.96</v>
      </c>
      <c r="E1733" s="13">
        <v>238.03100000000001</v>
      </c>
      <c r="F1733" s="42">
        <f t="shared" si="367"/>
        <v>2014.7083333332027</v>
      </c>
      <c r="G1733" s="15">
        <v>2.5299999999999998</v>
      </c>
      <c r="H1733" s="14">
        <f t="shared" si="364"/>
        <v>2551.5045561292441</v>
      </c>
      <c r="I1733" s="14">
        <f t="shared" si="365"/>
        <v>49.27048577706266</v>
      </c>
      <c r="J1733" s="16">
        <f t="shared" si="368"/>
        <v>1425609.1727887976</v>
      </c>
      <c r="K1733" s="14">
        <f t="shared" si="369"/>
        <v>135.6378454907134</v>
      </c>
      <c r="L1733" s="16">
        <f t="shared" si="366"/>
        <v>75785.307239355709</v>
      </c>
      <c r="M1733" s="35">
        <f t="shared" si="373"/>
        <v>25.918436892606188</v>
      </c>
      <c r="N1733" s="17"/>
      <c r="O1733" s="18">
        <f t="shared" si="374"/>
        <v>28.57815587885413</v>
      </c>
      <c r="P1733" s="18"/>
      <c r="Q1733" s="37">
        <f t="shared" si="375"/>
        <v>3.6129997383744922E-2</v>
      </c>
      <c r="R1733" s="15">
        <f t="shared" si="370"/>
        <v>1.0224851615240083</v>
      </c>
      <c r="S1733" s="15">
        <f t="shared" si="371"/>
        <v>47.832330256389731</v>
      </c>
      <c r="T1733" s="21"/>
      <c r="U1733" s="21"/>
      <c r="Y1733" s="36"/>
      <c r="Z1733" s="36"/>
    </row>
    <row r="1734" spans="1:26" x14ac:dyDescent="0.25">
      <c r="A1734" s="12">
        <v>2014.1</v>
      </c>
      <c r="B1734" s="13">
        <v>1937.27</v>
      </c>
      <c r="C1734" s="14">
        <f>C1733*2/3+C1736/3</f>
        <v>38.806666666666665</v>
      </c>
      <c r="D1734" s="13">
        <f>D1733*2/3+D1736/3</f>
        <v>104.74333333333334</v>
      </c>
      <c r="E1734" s="13">
        <v>237.43299999999999</v>
      </c>
      <c r="F1734" s="42">
        <f t="shared" si="367"/>
        <v>2014.791666666536</v>
      </c>
      <c r="G1734" s="15">
        <v>2.2999999999999998</v>
      </c>
      <c r="H1734" s="14">
        <f t="shared" si="364"/>
        <v>2486.1167950537629</v>
      </c>
      <c r="I1734" s="14">
        <f t="shared" si="365"/>
        <v>49.800959990116517</v>
      </c>
      <c r="J1734" s="16">
        <f t="shared" si="368"/>
        <v>1391393.6744652772</v>
      </c>
      <c r="K1734" s="14">
        <f t="shared" si="369"/>
        <v>134.41810391422706</v>
      </c>
      <c r="L1734" s="16">
        <f t="shared" si="366"/>
        <v>75229.168594159841</v>
      </c>
      <c r="M1734" s="35">
        <f t="shared" si="373"/>
        <v>25.162748283083246</v>
      </c>
      <c r="N1734" s="17"/>
      <c r="O1734" s="18">
        <f t="shared" si="374"/>
        <v>27.736945618288235</v>
      </c>
      <c r="P1734" s="18"/>
      <c r="Q1734" s="37">
        <f t="shared" si="375"/>
        <v>3.8794517149685938E-2</v>
      </c>
      <c r="R1734" s="15">
        <f t="shared" si="370"/>
        <v>0.99926264515940255</v>
      </c>
      <c r="S1734" s="15">
        <f t="shared" si="371"/>
        <v>49.031027490766135</v>
      </c>
      <c r="T1734" s="21"/>
      <c r="U1734" s="21"/>
      <c r="Y1734" s="36"/>
      <c r="Z1734" s="36"/>
    </row>
    <row r="1735" spans="1:26" x14ac:dyDescent="0.25">
      <c r="A1735" s="12">
        <v>2014.11</v>
      </c>
      <c r="B1735" s="13">
        <v>2044.57</v>
      </c>
      <c r="C1735" s="14">
        <f>C1733/3+C1736*2/3</f>
        <v>39.123333333333335</v>
      </c>
      <c r="D1735" s="13">
        <f>D1733/3+D1736*2/3</f>
        <v>103.52666666666667</v>
      </c>
      <c r="E1735" s="13">
        <v>236.15100000000001</v>
      </c>
      <c r="F1735" s="42">
        <f t="shared" si="367"/>
        <v>2014.8749999998693</v>
      </c>
      <c r="G1735" s="15">
        <v>2.33</v>
      </c>
      <c r="H1735" s="14">
        <f t="shared" si="364"/>
        <v>2638.0598811777213</v>
      </c>
      <c r="I1735" s="14">
        <f t="shared" si="365"/>
        <v>50.479903395144078</v>
      </c>
      <c r="J1735" s="16">
        <f t="shared" si="368"/>
        <v>1478785.2915981368</v>
      </c>
      <c r="K1735" s="14">
        <f t="shared" si="369"/>
        <v>133.57798753057719</v>
      </c>
      <c r="L1735" s="16">
        <f t="shared" si="366"/>
        <v>74878.195393089874</v>
      </c>
      <c r="M1735" s="35">
        <f t="shared" si="373"/>
        <v>26.606817147143417</v>
      </c>
      <c r="N1735" s="17"/>
      <c r="O1735" s="18">
        <f t="shared" si="374"/>
        <v>29.318654523381454</v>
      </c>
      <c r="P1735" s="18"/>
      <c r="Q1735" s="37">
        <f t="shared" si="375"/>
        <v>3.5730893913858898E-2</v>
      </c>
      <c r="R1735" s="15">
        <f t="shared" si="370"/>
        <v>1.0126191447923387</v>
      </c>
      <c r="S1735" s="15">
        <f t="shared" si="371"/>
        <v>49.260854165077269</v>
      </c>
      <c r="T1735" s="21"/>
      <c r="U1735" s="21"/>
      <c r="Y1735" s="36"/>
      <c r="Z1735" s="36"/>
    </row>
    <row r="1736" spans="1:26" x14ac:dyDescent="0.25">
      <c r="A1736" s="12">
        <v>2014.12</v>
      </c>
      <c r="B1736" s="13">
        <v>2054.27</v>
      </c>
      <c r="C1736" s="14">
        <v>39.44</v>
      </c>
      <c r="D1736" s="13">
        <v>102.31</v>
      </c>
      <c r="E1736" s="13">
        <v>234.81200000000001</v>
      </c>
      <c r="F1736" s="42">
        <f t="shared" si="367"/>
        <v>2014.9583333332025</v>
      </c>
      <c r="G1736" s="15">
        <v>2.21</v>
      </c>
      <c r="H1736" s="14">
        <f t="shared" si="364"/>
        <v>2665.6902926596599</v>
      </c>
      <c r="I1736" s="14">
        <f t="shared" si="365"/>
        <v>51.17867911350357</v>
      </c>
      <c r="J1736" s="16">
        <f t="shared" si="368"/>
        <v>1496664.4545882798</v>
      </c>
      <c r="K1736" s="14">
        <f t="shared" si="369"/>
        <v>132.76091937379692</v>
      </c>
      <c r="L1736" s="16">
        <f t="shared" si="366"/>
        <v>74539.247688437696</v>
      </c>
      <c r="M1736" s="35">
        <f t="shared" si="373"/>
        <v>26.794085482572552</v>
      </c>
      <c r="N1736" s="17"/>
      <c r="O1736" s="18">
        <f t="shared" si="374"/>
        <v>29.515332882231377</v>
      </c>
      <c r="P1736" s="18"/>
      <c r="Q1736" s="37">
        <f t="shared" si="375"/>
        <v>3.6462452421064537E-2</v>
      </c>
      <c r="R1736" s="15">
        <f t="shared" si="370"/>
        <v>1.0316759538025049</v>
      </c>
      <c r="S1736" s="15">
        <f t="shared" si="371"/>
        <v>50.166935603599093</v>
      </c>
      <c r="T1736" s="21"/>
      <c r="U1736" s="21"/>
      <c r="Y1736" s="36"/>
      <c r="Z1736" s="36"/>
    </row>
    <row r="1737" spans="1:26" x14ac:dyDescent="0.25">
      <c r="A1737" s="12">
        <v>2015.01</v>
      </c>
      <c r="B1737" s="13">
        <v>2028.18</v>
      </c>
      <c r="C1737" s="14">
        <f>C1736*2/3+C1739/3</f>
        <v>39.896666666666668</v>
      </c>
      <c r="D1737" s="13">
        <f>D1736*2/3+D1739/3</f>
        <v>101.28999999999999</v>
      </c>
      <c r="E1737" s="13">
        <v>233.70699999999999</v>
      </c>
      <c r="F1737" s="42">
        <f t="shared" si="367"/>
        <v>2015.0416666665358</v>
      </c>
      <c r="G1737" s="15">
        <v>1.88</v>
      </c>
      <c r="H1737" s="14">
        <f t="shared" si="364"/>
        <v>2644.2787165125569</v>
      </c>
      <c r="I1737" s="14">
        <f t="shared" si="365"/>
        <v>52.016047158764337</v>
      </c>
      <c r="J1737" s="16">
        <f t="shared" si="368"/>
        <v>1487076.5449941938</v>
      </c>
      <c r="K1737" s="14">
        <f t="shared" si="369"/>
        <v>132.05878728493371</v>
      </c>
      <c r="L1737" s="16">
        <f t="shared" si="366"/>
        <v>74266.575571429494</v>
      </c>
      <c r="M1737" s="35">
        <f t="shared" si="373"/>
        <v>26.492295420383119</v>
      </c>
      <c r="N1737" s="17"/>
      <c r="O1737" s="18">
        <f t="shared" si="374"/>
        <v>29.17467116535153</v>
      </c>
      <c r="P1737" s="18"/>
      <c r="Q1737" s="37">
        <f t="shared" si="375"/>
        <v>3.9491690665337344E-2</v>
      </c>
      <c r="R1737" s="15">
        <f t="shared" si="370"/>
        <v>0.99256957350474684</v>
      </c>
      <c r="S1737" s="15">
        <f t="shared" si="371"/>
        <v>52.000730981532968</v>
      </c>
      <c r="T1737" s="21"/>
      <c r="U1737" s="21"/>
      <c r="Y1737" s="36"/>
      <c r="Z1737" s="36"/>
    </row>
    <row r="1738" spans="1:26" x14ac:dyDescent="0.25">
      <c r="A1738" s="12">
        <v>2015.02</v>
      </c>
      <c r="B1738" s="13">
        <v>2082.1999999999998</v>
      </c>
      <c r="C1738" s="14">
        <f>C1736/3+C1739*2/3</f>
        <v>40.353333333333332</v>
      </c>
      <c r="D1738" s="13">
        <f>D1736/3+D1739*2/3</f>
        <v>100.27000000000001</v>
      </c>
      <c r="E1738" s="13">
        <v>234.72200000000001</v>
      </c>
      <c r="F1738" s="42">
        <f t="shared" si="367"/>
        <v>2015.124999999869</v>
      </c>
      <c r="G1738" s="15">
        <v>1.98</v>
      </c>
      <c r="H1738" s="14">
        <f t="shared" ref="H1738:H1801" si="376">B1738*$E$1839/E1738</f>
        <v>2702.9692146454104</v>
      </c>
      <c r="I1738" s="14">
        <f t="shared" ref="I1738:I1801" si="377">C1738*$E$1839/E1738</f>
        <v>52.383929357566259</v>
      </c>
      <c r="J1738" s="16">
        <f t="shared" si="368"/>
        <v>1522537.5721010172</v>
      </c>
      <c r="K1738" s="14">
        <f t="shared" si="369"/>
        <v>130.16363613125316</v>
      </c>
      <c r="L1738" s="16">
        <f t="shared" ref="L1738:L1801" si="378">K1738*(J1738/H1738)</f>
        <v>73319.009871563263</v>
      </c>
      <c r="M1738" s="35">
        <f t="shared" si="373"/>
        <v>26.995513699383242</v>
      </c>
      <c r="N1738" s="17"/>
      <c r="O1738" s="18">
        <f t="shared" si="374"/>
        <v>29.719916695619272</v>
      </c>
      <c r="P1738" s="18"/>
      <c r="Q1738" s="37">
        <f t="shared" si="375"/>
        <v>3.7643355355397097E-2</v>
      </c>
      <c r="R1738" s="15">
        <f t="shared" si="370"/>
        <v>0.99626735737370631</v>
      </c>
      <c r="S1738" s="15">
        <f t="shared" si="371"/>
        <v>51.391149302171641</v>
      </c>
      <c r="T1738" s="21"/>
      <c r="U1738" s="21"/>
      <c r="Y1738" s="36"/>
      <c r="Z1738" s="36"/>
    </row>
    <row r="1739" spans="1:26" x14ac:dyDescent="0.25">
      <c r="A1739" s="12">
        <v>2015.03</v>
      </c>
      <c r="B1739" s="13">
        <v>2079.9899999999998</v>
      </c>
      <c r="C1739" s="14">
        <v>40.81</v>
      </c>
      <c r="D1739" s="13">
        <v>99.25</v>
      </c>
      <c r="E1739" s="13">
        <v>236.119</v>
      </c>
      <c r="F1739" s="42">
        <f t="shared" ref="F1739:F1802" si="379">F1738+1/12</f>
        <v>2015.2083333332023</v>
      </c>
      <c r="G1739" s="15">
        <v>2.04</v>
      </c>
      <c r="H1739" s="14">
        <f t="shared" si="376"/>
        <v>2684.1251784058036</v>
      </c>
      <c r="I1739" s="14">
        <f t="shared" si="377"/>
        <v>52.66330536720892</v>
      </c>
      <c r="J1739" s="16">
        <f t="shared" ref="J1739:J1802" si="380">J1738*((H1739+(I1739/12))/H1738)</f>
        <v>1514395.070400344</v>
      </c>
      <c r="K1739" s="14">
        <f t="shared" ref="K1739:K1802" si="381">D1739*$E$1839/E1739</f>
        <v>128.07726188913219</v>
      </c>
      <c r="L1739" s="16">
        <f t="shared" si="378"/>
        <v>72261.746805145303</v>
      </c>
      <c r="M1739" s="35">
        <f t="shared" si="373"/>
        <v>26.72860545292847</v>
      </c>
      <c r="N1739" s="17"/>
      <c r="O1739" s="18">
        <f t="shared" si="374"/>
        <v>29.418369171807658</v>
      </c>
      <c r="P1739" s="18"/>
      <c r="Q1739" s="37">
        <f t="shared" si="375"/>
        <v>3.7223880316747796E-2</v>
      </c>
      <c r="R1739" s="15">
        <f t="shared" ref="R1739:R1802" si="382">((G1739/G1740+G1739/1200+((1+G1740/1200)^(-119))*(1-G1739/G1740)))</f>
        <v>1.0107144985822074</v>
      </c>
      <c r="S1739" s="15">
        <f t="shared" ref="S1739:S1802" si="383">S1738*R1738*E1738/E1739</f>
        <v>50.896403284317735</v>
      </c>
      <c r="T1739" s="21"/>
      <c r="U1739" s="21"/>
      <c r="Y1739" s="36"/>
      <c r="Z1739" s="36"/>
    </row>
    <row r="1740" spans="1:26" x14ac:dyDescent="0.25">
      <c r="A1740" s="12">
        <v>2015.04</v>
      </c>
      <c r="B1740" s="13">
        <v>2094.86</v>
      </c>
      <c r="C1740" s="14">
        <f>C1739*2/3+C1742/3</f>
        <v>41.120000000000005</v>
      </c>
      <c r="D1740" s="13">
        <f>D1739*2/3+D1742/3</f>
        <v>97.803333333333342</v>
      </c>
      <c r="E1740" s="13">
        <v>236.59899999999999</v>
      </c>
      <c r="F1740" s="42">
        <f t="shared" si="379"/>
        <v>2015.2916666665355</v>
      </c>
      <c r="G1740" s="15">
        <v>1.94</v>
      </c>
      <c r="H1740" s="14">
        <f t="shared" si="376"/>
        <v>2697.8298386721845</v>
      </c>
      <c r="I1740" s="14">
        <f t="shared" si="377"/>
        <v>52.955692965735288</v>
      </c>
      <c r="J1740" s="16">
        <f t="shared" si="380"/>
        <v>1524617.1184880168</v>
      </c>
      <c r="K1740" s="14">
        <f t="shared" si="381"/>
        <v>125.95436019030797</v>
      </c>
      <c r="L1740" s="16">
        <f t="shared" si="378"/>
        <v>71180.239369308532</v>
      </c>
      <c r="M1740" s="35">
        <f t="shared" si="373"/>
        <v>26.791371680192324</v>
      </c>
      <c r="N1740" s="17"/>
      <c r="O1740" s="18">
        <f t="shared" si="374"/>
        <v>29.480373846198756</v>
      </c>
      <c r="P1740" s="18"/>
      <c r="Q1740" s="37">
        <f t="shared" si="375"/>
        <v>3.765970126494355E-2</v>
      </c>
      <c r="R1740" s="15">
        <f t="shared" si="382"/>
        <v>0.97847099852944608</v>
      </c>
      <c r="S1740" s="15">
        <f t="shared" si="383"/>
        <v>51.337370357985399</v>
      </c>
      <c r="T1740" s="21"/>
      <c r="U1740" s="21"/>
      <c r="Y1740" s="36"/>
      <c r="Z1740" s="36"/>
    </row>
    <row r="1741" spans="1:26" x14ac:dyDescent="0.25">
      <c r="A1741" s="12">
        <v>2015.05</v>
      </c>
      <c r="B1741" s="13">
        <v>2111.94</v>
      </c>
      <c r="C1741" s="14">
        <f>C1739/3+C1742*2/3</f>
        <v>41.43</v>
      </c>
      <c r="D1741" s="13">
        <f>D1739/3+D1742*2/3</f>
        <v>96.356666666666669</v>
      </c>
      <c r="E1741" s="13">
        <v>237.80500000000001</v>
      </c>
      <c r="F1741" s="42">
        <f t="shared" si="379"/>
        <v>2015.3749999998688</v>
      </c>
      <c r="G1741" s="15">
        <v>2.2000000000000002</v>
      </c>
      <c r="H1741" s="14">
        <f t="shared" si="376"/>
        <v>2706.0327495216675</v>
      </c>
      <c r="I1741" s="14">
        <f t="shared" si="377"/>
        <v>53.084338008031793</v>
      </c>
      <c r="J1741" s="16">
        <f t="shared" si="380"/>
        <v>1531752.7572512515</v>
      </c>
      <c r="K1741" s="14">
        <f t="shared" si="381"/>
        <v>123.46198075453979</v>
      </c>
      <c r="L1741" s="16">
        <f t="shared" si="378"/>
        <v>69885.787402201953</v>
      </c>
      <c r="M1741" s="35">
        <f t="shared" si="373"/>
        <v>26.806111379650826</v>
      </c>
      <c r="N1741" s="17"/>
      <c r="O1741" s="18">
        <f t="shared" si="374"/>
        <v>29.48989618635326</v>
      </c>
      <c r="P1741" s="18"/>
      <c r="Q1741" s="37">
        <f t="shared" si="375"/>
        <v>3.566268687821994E-2</v>
      </c>
      <c r="R1741" s="15">
        <f t="shared" si="382"/>
        <v>0.98769891518516217</v>
      </c>
      <c r="S1741" s="15">
        <f t="shared" si="383"/>
        <v>49.977381725373014</v>
      </c>
      <c r="T1741" s="21"/>
      <c r="U1741" s="21"/>
      <c r="Y1741" s="36"/>
      <c r="Z1741" s="36"/>
    </row>
    <row r="1742" spans="1:26" x14ac:dyDescent="0.25">
      <c r="A1742" s="12">
        <v>2015.06</v>
      </c>
      <c r="B1742" s="13">
        <v>2099.29</v>
      </c>
      <c r="C1742" s="14">
        <v>41.74</v>
      </c>
      <c r="D1742" s="13">
        <v>94.91</v>
      </c>
      <c r="E1742" s="13">
        <v>238.63800000000001</v>
      </c>
      <c r="F1742" s="42">
        <f t="shared" si="379"/>
        <v>2015.4583333332021</v>
      </c>
      <c r="G1742" s="15">
        <v>2.36</v>
      </c>
      <c r="H1742" s="14">
        <f t="shared" si="376"/>
        <v>2680.4350648262225</v>
      </c>
      <c r="I1742" s="14">
        <f t="shared" si="377"/>
        <v>53.294856644792539</v>
      </c>
      <c r="J1742" s="16">
        <f t="shared" si="380"/>
        <v>1519777.1278052258</v>
      </c>
      <c r="K1742" s="14">
        <f t="shared" si="381"/>
        <v>121.18387264392094</v>
      </c>
      <c r="L1742" s="16">
        <f t="shared" si="378"/>
        <v>68709.919639494299</v>
      </c>
      <c r="M1742" s="35">
        <f t="shared" si="373"/>
        <v>26.495895292784841</v>
      </c>
      <c r="N1742" s="17"/>
      <c r="O1742" s="18">
        <f t="shared" si="374"/>
        <v>29.142936079173246</v>
      </c>
      <c r="P1742" s="18"/>
      <c r="Q1742" s="37">
        <f t="shared" si="375"/>
        <v>3.4803820835284605E-2</v>
      </c>
      <c r="R1742" s="15">
        <f t="shared" si="382"/>
        <v>1.0055070611790184</v>
      </c>
      <c r="S1742" s="15">
        <f t="shared" si="383"/>
        <v>49.19029849313543</v>
      </c>
      <c r="T1742" s="21"/>
      <c r="U1742" s="21"/>
      <c r="Y1742" s="36"/>
      <c r="Z1742" s="36"/>
    </row>
    <row r="1743" spans="1:26" x14ac:dyDescent="0.25">
      <c r="A1743" s="12">
        <v>2015.07</v>
      </c>
      <c r="B1743" s="13">
        <v>2094.14</v>
      </c>
      <c r="C1743" s="14">
        <f>C1742*2/3+C1745/3</f>
        <v>41.99666666666667</v>
      </c>
      <c r="D1743" s="13">
        <f>D1742*2/3+D1745/3</f>
        <v>93.493333333333339</v>
      </c>
      <c r="E1743" s="13">
        <v>238.654</v>
      </c>
      <c r="F1743" s="42">
        <f t="shared" si="379"/>
        <v>2015.5416666665353</v>
      </c>
      <c r="G1743" s="15">
        <v>2.3199999999999998</v>
      </c>
      <c r="H1743" s="14">
        <f t="shared" si="376"/>
        <v>2673.6801310684091</v>
      </c>
      <c r="I1743" s="14">
        <f t="shared" si="377"/>
        <v>53.618981174978579</v>
      </c>
      <c r="J1743" s="16">
        <f t="shared" si="380"/>
        <v>1518480.6024376072</v>
      </c>
      <c r="K1743" s="14">
        <f t="shared" si="381"/>
        <v>119.36702785902048</v>
      </c>
      <c r="L1743" s="16">
        <f t="shared" si="378"/>
        <v>67792.894994556249</v>
      </c>
      <c r="M1743" s="35">
        <f t="shared" si="373"/>
        <v>26.381136336399695</v>
      </c>
      <c r="N1743" s="17"/>
      <c r="O1743" s="18">
        <f t="shared" si="374"/>
        <v>29.011703864238914</v>
      </c>
      <c r="P1743" s="18"/>
      <c r="Q1743" s="37">
        <f t="shared" si="375"/>
        <v>3.4903750808582511E-2</v>
      </c>
      <c r="R1743" s="15">
        <f t="shared" si="382"/>
        <v>1.0153058960838337</v>
      </c>
      <c r="S1743" s="15">
        <f t="shared" si="383"/>
        <v>49.45787646622945</v>
      </c>
      <c r="T1743" s="21"/>
      <c r="U1743" s="21"/>
      <c r="Y1743" s="36"/>
      <c r="Z1743" s="36"/>
    </row>
    <row r="1744" spans="1:26" x14ac:dyDescent="0.25">
      <c r="A1744" s="12">
        <v>2015.08</v>
      </c>
      <c r="B1744" s="13">
        <v>2039.87</v>
      </c>
      <c r="C1744" s="14">
        <f>C1742/3+C1745*2/3</f>
        <v>42.25333333333333</v>
      </c>
      <c r="D1744" s="13">
        <f>D1742/3+D1745*2/3</f>
        <v>92.076666666666668</v>
      </c>
      <c r="E1744" s="13">
        <v>238.316</v>
      </c>
      <c r="F1744" s="42">
        <f t="shared" si="379"/>
        <v>2015.6249999998686</v>
      </c>
      <c r="G1744" s="15">
        <v>2.17</v>
      </c>
      <c r="H1744" s="14">
        <f t="shared" si="376"/>
        <v>2608.0850173718932</v>
      </c>
      <c r="I1744" s="14">
        <f t="shared" si="377"/>
        <v>54.023190497770464</v>
      </c>
      <c r="J1744" s="16">
        <f t="shared" si="380"/>
        <v>1483783.5534349442</v>
      </c>
      <c r="K1744" s="14">
        <f t="shared" si="381"/>
        <v>117.72503874407651</v>
      </c>
      <c r="L1744" s="16">
        <f t="shared" si="378"/>
        <v>66975.760050940284</v>
      </c>
      <c r="M1744" s="35">
        <f t="shared" si="373"/>
        <v>25.693658417057705</v>
      </c>
      <c r="N1744" s="17"/>
      <c r="O1744" s="18">
        <f t="shared" si="374"/>
        <v>28.252525181771919</v>
      </c>
      <c r="P1744" s="18"/>
      <c r="Q1744" s="37">
        <f t="shared" si="375"/>
        <v>3.6752837833655225E-2</v>
      </c>
      <c r="R1744" s="15">
        <f t="shared" si="382"/>
        <v>1.0018083333333334</v>
      </c>
      <c r="S1744" s="15">
        <f t="shared" si="383"/>
        <v>50.286092584231355</v>
      </c>
      <c r="T1744" s="21"/>
      <c r="U1744" s="21"/>
      <c r="Y1744" s="36"/>
      <c r="Z1744" s="36"/>
    </row>
    <row r="1745" spans="1:26" x14ac:dyDescent="0.25">
      <c r="A1745" s="12">
        <v>2015.09</v>
      </c>
      <c r="B1745" s="13">
        <v>1944.41</v>
      </c>
      <c r="C1745" s="14">
        <v>42.51</v>
      </c>
      <c r="D1745" s="13">
        <v>90.66</v>
      </c>
      <c r="E1745" s="13">
        <v>237.94499999999999</v>
      </c>
      <c r="F1745" s="42">
        <f t="shared" si="379"/>
        <v>2015.7083333332018</v>
      </c>
      <c r="G1745" s="15">
        <v>2.17</v>
      </c>
      <c r="H1745" s="14">
        <f t="shared" si="376"/>
        <v>2489.9103868541051</v>
      </c>
      <c r="I1745" s="14">
        <f t="shared" si="377"/>
        <v>54.436096576940052</v>
      </c>
      <c r="J1745" s="16">
        <f t="shared" si="380"/>
        <v>1419132.8141615177</v>
      </c>
      <c r="K1745" s="14">
        <f t="shared" si="381"/>
        <v>116.09448401941627</v>
      </c>
      <c r="L1745" s="16">
        <f t="shared" si="378"/>
        <v>66168.442320232469</v>
      </c>
      <c r="M1745" s="35">
        <f t="shared" si="373"/>
        <v>24.496752170486431</v>
      </c>
      <c r="N1745" s="17"/>
      <c r="O1745" s="18">
        <f t="shared" si="374"/>
        <v>26.936105268538252</v>
      </c>
      <c r="P1745" s="18"/>
      <c r="Q1745" s="37">
        <f t="shared" si="375"/>
        <v>3.7258269041931802E-2</v>
      </c>
      <c r="R1745" s="15">
        <f t="shared" si="382"/>
        <v>1.0107664318974605</v>
      </c>
      <c r="S1745" s="15">
        <f t="shared" si="383"/>
        <v>50.45557364769126</v>
      </c>
      <c r="T1745" s="21"/>
      <c r="U1745" s="21"/>
      <c r="Y1745" s="36"/>
      <c r="Z1745" s="36"/>
    </row>
    <row r="1746" spans="1:26" x14ac:dyDescent="0.25">
      <c r="A1746" s="12">
        <v>2015.1</v>
      </c>
      <c r="B1746" s="13">
        <v>2024.81</v>
      </c>
      <c r="C1746" s="14">
        <f>C1745*2/3+C1748/3</f>
        <v>42.803333333333335</v>
      </c>
      <c r="D1746" s="13">
        <f>D1745*2/3+D1748/3</f>
        <v>89.283333333333331</v>
      </c>
      <c r="E1746" s="13">
        <v>237.83799999999999</v>
      </c>
      <c r="F1746" s="42">
        <f t="shared" si="379"/>
        <v>2015.7916666665351</v>
      </c>
      <c r="G1746" s="15">
        <v>2.0699999999999998</v>
      </c>
      <c r="H1746" s="14">
        <f t="shared" si="376"/>
        <v>2594.0329425911759</v>
      </c>
      <c r="I1746" s="14">
        <f t="shared" si="377"/>
        <v>54.836383028223707</v>
      </c>
      <c r="J1746" s="16">
        <f t="shared" si="380"/>
        <v>1481082.3307260473</v>
      </c>
      <c r="K1746" s="14">
        <f t="shared" si="381"/>
        <v>114.3830324282355</v>
      </c>
      <c r="L1746" s="16">
        <f t="shared" si="378"/>
        <v>65307.8399594648</v>
      </c>
      <c r="M1746" s="35">
        <f t="shared" si="373"/>
        <v>25.49144104606675</v>
      </c>
      <c r="N1746" s="17"/>
      <c r="O1746" s="18">
        <f t="shared" si="374"/>
        <v>28.028090261451556</v>
      </c>
      <c r="P1746" s="18"/>
      <c r="Q1746" s="37">
        <f t="shared" si="375"/>
        <v>3.6414970181741099E-2</v>
      </c>
      <c r="R1746" s="15">
        <f t="shared" si="382"/>
        <v>0.98485958803942653</v>
      </c>
      <c r="S1746" s="15">
        <f t="shared" si="383"/>
        <v>51.02174379432018</v>
      </c>
      <c r="T1746" s="21"/>
      <c r="U1746" s="21"/>
      <c r="Y1746" s="36"/>
      <c r="Z1746" s="36"/>
    </row>
    <row r="1747" spans="1:26" x14ac:dyDescent="0.25">
      <c r="A1747" s="12">
        <v>2015.11</v>
      </c>
      <c r="B1747" s="13">
        <v>2080.62</v>
      </c>
      <c r="C1747" s="14">
        <f>C1745/3+C1748*2/3</f>
        <v>43.096666666666664</v>
      </c>
      <c r="D1747" s="13">
        <f>D1745/3+D1748*2/3</f>
        <v>87.906666666666666</v>
      </c>
      <c r="E1747" s="13">
        <v>237.33600000000001</v>
      </c>
      <c r="F1747" s="42">
        <f t="shared" si="379"/>
        <v>2015.8749999998684</v>
      </c>
      <c r="G1747" s="15">
        <v>2.2599999999999998</v>
      </c>
      <c r="H1747" s="14">
        <f t="shared" si="376"/>
        <v>2671.1704671857624</v>
      </c>
      <c r="I1747" s="14">
        <f t="shared" si="377"/>
        <v>55.328961191447291</v>
      </c>
      <c r="J1747" s="16">
        <f t="shared" si="380"/>
        <v>1527757.1120256833</v>
      </c>
      <c r="K1747" s="14">
        <f t="shared" si="381"/>
        <v>112.85755778024966</v>
      </c>
      <c r="L1747" s="16">
        <f t="shared" si="378"/>
        <v>64548.084318362336</v>
      </c>
      <c r="M1747" s="35">
        <f t="shared" si="373"/>
        <v>26.225851890971931</v>
      </c>
      <c r="N1747" s="17"/>
      <c r="O1747" s="18">
        <f t="shared" si="374"/>
        <v>28.832783137035239</v>
      </c>
      <c r="P1747" s="18"/>
      <c r="Q1747" s="37">
        <f t="shared" si="375"/>
        <v>3.4022422553502671E-2</v>
      </c>
      <c r="R1747" s="15">
        <f t="shared" si="382"/>
        <v>1.0036603474335184</v>
      </c>
      <c r="S1747" s="15">
        <f t="shared" si="383"/>
        <v>50.355538020405099</v>
      </c>
      <c r="T1747" s="21"/>
      <c r="U1747" s="21"/>
      <c r="Y1747" s="36"/>
      <c r="Z1747" s="36"/>
    </row>
    <row r="1748" spans="1:26" x14ac:dyDescent="0.25">
      <c r="A1748" s="12">
        <v>2015.12</v>
      </c>
      <c r="B1748" s="13">
        <v>2054.08</v>
      </c>
      <c r="C1748" s="14">
        <v>43.39</v>
      </c>
      <c r="D1748" s="13">
        <v>86.53</v>
      </c>
      <c r="E1748" s="13">
        <v>236.52500000000001</v>
      </c>
      <c r="F1748" s="42">
        <f t="shared" si="379"/>
        <v>2015.9583333332016</v>
      </c>
      <c r="G1748" s="15">
        <v>2.2400000000000002</v>
      </c>
      <c r="H1748" s="14">
        <f t="shared" si="376"/>
        <v>2646.1396300602478</v>
      </c>
      <c r="I1748" s="14">
        <f t="shared" si="377"/>
        <v>55.896556389388024</v>
      </c>
      <c r="J1748" s="16">
        <f t="shared" si="380"/>
        <v>1516105.0380164254</v>
      </c>
      <c r="K1748" s="14">
        <f t="shared" si="381"/>
        <v>111.47105379980975</v>
      </c>
      <c r="L1748" s="16">
        <f t="shared" si="378"/>
        <v>63867.312343998914</v>
      </c>
      <c r="M1748" s="35">
        <f t="shared" si="373"/>
        <v>25.96542403712418</v>
      </c>
      <c r="N1748" s="17"/>
      <c r="O1748" s="18">
        <f t="shared" si="374"/>
        <v>28.544376783609167</v>
      </c>
      <c r="P1748" s="18"/>
      <c r="Q1748" s="37">
        <f t="shared" si="375"/>
        <v>3.4669421198152701E-2</v>
      </c>
      <c r="R1748" s="15">
        <f t="shared" si="382"/>
        <v>1.0152908634069941</v>
      </c>
      <c r="S1748" s="15">
        <f t="shared" si="383"/>
        <v>50.713148503829032</v>
      </c>
      <c r="T1748" s="21"/>
      <c r="U1748" s="21"/>
      <c r="Y1748" s="36"/>
      <c r="Z1748" s="36"/>
    </row>
    <row r="1749" spans="1:26" x14ac:dyDescent="0.25">
      <c r="A1749" s="12">
        <v>2016.01</v>
      </c>
      <c r="B1749" s="13">
        <v>1918.6</v>
      </c>
      <c r="C1749" s="14">
        <f>C1748*2/3+C1751/3</f>
        <v>43.553333333333335</v>
      </c>
      <c r="D1749" s="13">
        <f>D1748*2/3+D1751/3</f>
        <v>86.5</v>
      </c>
      <c r="E1749" s="13">
        <v>236.916</v>
      </c>
      <c r="F1749" s="42">
        <f t="shared" si="379"/>
        <v>2016.0416666665349</v>
      </c>
      <c r="G1749" s="15">
        <v>2.09</v>
      </c>
      <c r="H1749" s="14">
        <f t="shared" si="376"/>
        <v>2467.5303483091056</v>
      </c>
      <c r="I1749" s="14">
        <f t="shared" si="377"/>
        <v>56.014370775577291</v>
      </c>
      <c r="J1749" s="16">
        <f t="shared" si="380"/>
        <v>1416445.3464318397</v>
      </c>
      <c r="K1749" s="14">
        <f t="shared" si="381"/>
        <v>111.2485015786186</v>
      </c>
      <c r="L1749" s="16">
        <f t="shared" si="378"/>
        <v>63860.378643987358</v>
      </c>
      <c r="M1749" s="35">
        <f t="shared" si="373"/>
        <v>24.206167203878476</v>
      </c>
      <c r="N1749" s="17"/>
      <c r="O1749" s="18">
        <f t="shared" si="374"/>
        <v>26.61168496082329</v>
      </c>
      <c r="P1749" s="18"/>
      <c r="Q1749" s="37">
        <f t="shared" si="375"/>
        <v>3.8363476058954779E-2</v>
      </c>
      <c r="R1749" s="15">
        <f t="shared" si="382"/>
        <v>1.0299038708817461</v>
      </c>
      <c r="S1749" s="15">
        <f t="shared" si="383"/>
        <v>51.403620891290167</v>
      </c>
      <c r="T1749" s="21"/>
      <c r="U1749" s="21"/>
      <c r="Y1749" s="36"/>
      <c r="Z1749" s="36"/>
    </row>
    <row r="1750" spans="1:26" x14ac:dyDescent="0.25">
      <c r="A1750" s="12">
        <v>2016.02</v>
      </c>
      <c r="B1750" s="13">
        <v>1904.42</v>
      </c>
      <c r="C1750" s="14">
        <f>C1748/3+C1751*2/3</f>
        <v>43.716666666666669</v>
      </c>
      <c r="D1750" s="13">
        <f>D1748/3+D1751*2/3</f>
        <v>86.47</v>
      </c>
      <c r="E1750" s="13">
        <v>237.11099999999999</v>
      </c>
      <c r="F1750" s="42">
        <f t="shared" si="379"/>
        <v>2016.1249999998681</v>
      </c>
      <c r="G1750" s="15">
        <v>1.78</v>
      </c>
      <c r="H1750" s="14">
        <f t="shared" si="376"/>
        <v>2447.2790127830431</v>
      </c>
      <c r="I1750" s="14">
        <f t="shared" si="377"/>
        <v>56.178196428395715</v>
      </c>
      <c r="J1750" s="16">
        <f t="shared" si="380"/>
        <v>1407507.7469794673</v>
      </c>
      <c r="K1750" s="14">
        <f t="shared" si="381"/>
        <v>111.11845928700062</v>
      </c>
      <c r="L1750" s="16">
        <f t="shared" si="378"/>
        <v>63907.748753591404</v>
      </c>
      <c r="M1750" s="35">
        <f t="shared" si="373"/>
        <v>24.002606777289753</v>
      </c>
      <c r="N1750" s="17"/>
      <c r="O1750" s="18">
        <f t="shared" si="374"/>
        <v>26.389562040454287</v>
      </c>
      <c r="P1750" s="18"/>
      <c r="Q1750" s="37">
        <f t="shared" si="375"/>
        <v>4.169246065319604E-2</v>
      </c>
      <c r="R1750" s="15">
        <f t="shared" si="382"/>
        <v>0.99154338121189667</v>
      </c>
      <c r="S1750" s="15">
        <f t="shared" si="383"/>
        <v>52.89724964840763</v>
      </c>
      <c r="T1750" s="21"/>
      <c r="U1750" s="21"/>
      <c r="Y1750" s="36"/>
      <c r="Z1750" s="36"/>
    </row>
    <row r="1751" spans="1:26" x14ac:dyDescent="0.25">
      <c r="A1751" s="12">
        <v>2016.03</v>
      </c>
      <c r="B1751" s="13">
        <v>2021.95</v>
      </c>
      <c r="C1751" s="14">
        <v>43.88</v>
      </c>
      <c r="D1751" s="13">
        <v>86.44</v>
      </c>
      <c r="E1751" s="13">
        <v>238.13200000000001</v>
      </c>
      <c r="F1751" s="42">
        <f t="shared" si="379"/>
        <v>2016.2083333332014</v>
      </c>
      <c r="G1751" s="15">
        <v>1.89</v>
      </c>
      <c r="H1751" s="14">
        <f t="shared" si="376"/>
        <v>2587.1708338232584</v>
      </c>
      <c r="I1751" s="14">
        <f t="shared" si="377"/>
        <v>56.146322207851121</v>
      </c>
      <c r="J1751" s="16">
        <f t="shared" si="380"/>
        <v>1490654.9291137033</v>
      </c>
      <c r="K1751" s="14">
        <f t="shared" si="381"/>
        <v>110.60364839668756</v>
      </c>
      <c r="L1751" s="16">
        <f t="shared" si="378"/>
        <v>63726.705444045845</v>
      </c>
      <c r="M1751" s="35">
        <f t="shared" si="373"/>
        <v>25.372298620187912</v>
      </c>
      <c r="N1751" s="17"/>
      <c r="O1751" s="18">
        <f t="shared" si="374"/>
        <v>27.893951322288938</v>
      </c>
      <c r="P1751" s="18"/>
      <c r="Q1751" s="37">
        <f t="shared" si="375"/>
        <v>3.8218811175538901E-2</v>
      </c>
      <c r="R1751" s="15">
        <f t="shared" si="382"/>
        <v>1.0088321078779696</v>
      </c>
      <c r="S1751" s="15">
        <f t="shared" si="383"/>
        <v>52.225036757425741</v>
      </c>
      <c r="T1751" s="21"/>
      <c r="U1751" s="21"/>
      <c r="Y1751" s="36"/>
      <c r="Z1751" s="36"/>
    </row>
    <row r="1752" spans="1:26" x14ac:dyDescent="0.25">
      <c r="A1752" s="12">
        <v>2016.04</v>
      </c>
      <c r="B1752" s="13">
        <v>2075.54</v>
      </c>
      <c r="C1752" s="14">
        <f>C1751*2/3+C1754/3</f>
        <v>44.073333333333338</v>
      </c>
      <c r="D1752" s="13">
        <f>D1751*2/3+D1754/3</f>
        <v>86.6</v>
      </c>
      <c r="E1752" s="13">
        <v>239.261</v>
      </c>
      <c r="F1752" s="42">
        <f t="shared" si="379"/>
        <v>2016.2916666665346</v>
      </c>
      <c r="G1752" s="15">
        <v>1.81</v>
      </c>
      <c r="H1752" s="14">
        <f t="shared" si="376"/>
        <v>2643.2098754080275</v>
      </c>
      <c r="I1752" s="14">
        <f t="shared" si="377"/>
        <v>56.127595666099658</v>
      </c>
      <c r="J1752" s="16">
        <f t="shared" si="380"/>
        <v>1525637.973966979</v>
      </c>
      <c r="K1752" s="14">
        <f t="shared" si="381"/>
        <v>110.28550411475335</v>
      </c>
      <c r="L1752" s="16">
        <f t="shared" si="378"/>
        <v>63655.843079651742</v>
      </c>
      <c r="M1752" s="35">
        <f t="shared" si="373"/>
        <v>25.922337543673876</v>
      </c>
      <c r="N1752" s="17"/>
      <c r="O1752" s="18">
        <f t="shared" si="374"/>
        <v>28.495838319794835</v>
      </c>
      <c r="P1752" s="18"/>
      <c r="Q1752" s="37">
        <f t="shared" si="375"/>
        <v>3.7801695835920898E-2</v>
      </c>
      <c r="R1752" s="15">
        <f t="shared" si="382"/>
        <v>1.0015083333333332</v>
      </c>
      <c r="S1752" s="15">
        <f t="shared" si="383"/>
        <v>52.437683294830734</v>
      </c>
      <c r="T1752" s="21"/>
      <c r="U1752" s="21"/>
      <c r="Y1752" s="36"/>
      <c r="Z1752" s="36"/>
    </row>
    <row r="1753" spans="1:26" x14ac:dyDescent="0.25">
      <c r="A1753" s="12">
        <v>2016.05</v>
      </c>
      <c r="B1753" s="13">
        <v>2065.5500000000002</v>
      </c>
      <c r="C1753" s="14">
        <f>C1751/3+C1754*2/3</f>
        <v>44.266666666666666</v>
      </c>
      <c r="D1753" s="13">
        <f>D1751/3+D1754*2/3</f>
        <v>86.759999999999991</v>
      </c>
      <c r="E1753" s="13">
        <v>240.22900000000001</v>
      </c>
      <c r="F1753" s="42">
        <f t="shared" si="379"/>
        <v>2016.3749999998679</v>
      </c>
      <c r="G1753" s="15">
        <v>1.81</v>
      </c>
      <c r="H1753" s="14">
        <f t="shared" si="376"/>
        <v>2619.8880443243743</v>
      </c>
      <c r="I1753" s="14">
        <f t="shared" si="377"/>
        <v>56.146648961338286</v>
      </c>
      <c r="J1753" s="16">
        <f t="shared" si="380"/>
        <v>1514877.4274532797</v>
      </c>
      <c r="K1753" s="14">
        <f t="shared" si="381"/>
        <v>110.04404963597234</v>
      </c>
      <c r="L1753" s="16">
        <f t="shared" si="378"/>
        <v>63629.912423251211</v>
      </c>
      <c r="M1753" s="35">
        <f t="shared" si="373"/>
        <v>25.694709923449963</v>
      </c>
      <c r="N1753" s="17"/>
      <c r="O1753" s="18">
        <f t="shared" si="374"/>
        <v>28.243292837964649</v>
      </c>
      <c r="P1753" s="18"/>
      <c r="Q1753" s="37">
        <f t="shared" si="375"/>
        <v>3.8050579748610758E-2</v>
      </c>
      <c r="R1753" s="15">
        <f t="shared" si="382"/>
        <v>1.0170574109450992</v>
      </c>
      <c r="S1753" s="15">
        <f t="shared" si="383"/>
        <v>52.305161050733084</v>
      </c>
      <c r="T1753" s="21"/>
      <c r="U1753" s="21"/>
      <c r="Y1753" s="36"/>
      <c r="Z1753" s="36"/>
    </row>
    <row r="1754" spans="1:26" x14ac:dyDescent="0.25">
      <c r="A1754" s="12">
        <v>2016.06</v>
      </c>
      <c r="B1754" s="13">
        <v>2083.89</v>
      </c>
      <c r="C1754" s="14">
        <v>44.46</v>
      </c>
      <c r="D1754" s="13">
        <v>86.92</v>
      </c>
      <c r="E1754" s="13">
        <v>241.018</v>
      </c>
      <c r="F1754" s="42">
        <f t="shared" si="379"/>
        <v>2016.4583333332012</v>
      </c>
      <c r="G1754" s="15">
        <v>1.64</v>
      </c>
      <c r="H1754" s="14">
        <f t="shared" si="376"/>
        <v>2634.4973528948049</v>
      </c>
      <c r="I1754" s="14">
        <f t="shared" si="377"/>
        <v>56.207262528109943</v>
      </c>
      <c r="J1754" s="16">
        <f t="shared" si="380"/>
        <v>1526033.2112354375</v>
      </c>
      <c r="K1754" s="14">
        <f t="shared" si="381"/>
        <v>109.88608319710563</v>
      </c>
      <c r="L1754" s="16">
        <f t="shared" si="378"/>
        <v>63651.539534516822</v>
      </c>
      <c r="M1754" s="35">
        <f t="shared" si="373"/>
        <v>25.840372927670508</v>
      </c>
      <c r="N1754" s="17"/>
      <c r="O1754" s="18">
        <f t="shared" si="374"/>
        <v>28.400742884581781</v>
      </c>
      <c r="P1754" s="18"/>
      <c r="Q1754" s="37">
        <f t="shared" si="375"/>
        <v>3.9664015774759073E-2</v>
      </c>
      <c r="R1754" s="15">
        <f t="shared" si="382"/>
        <v>1.0142593049193578</v>
      </c>
      <c r="S1754" s="15">
        <f t="shared" si="383"/>
        <v>53.023204059830036</v>
      </c>
      <c r="T1754" s="21"/>
      <c r="U1754" s="21"/>
      <c r="Y1754" s="36"/>
      <c r="Z1754" s="36"/>
    </row>
    <row r="1755" spans="1:26" x14ac:dyDescent="0.25">
      <c r="A1755" s="12">
        <v>2016.07</v>
      </c>
      <c r="B1755" s="13">
        <v>2148.9</v>
      </c>
      <c r="C1755" s="14">
        <f>C1754*2/3+C1757/3</f>
        <v>44.65</v>
      </c>
      <c r="D1755" s="13">
        <f>D1754*2/3+D1757/3</f>
        <v>87.643333333333331</v>
      </c>
      <c r="E1755" s="13">
        <v>240.62799999999999</v>
      </c>
      <c r="F1755" s="42">
        <f t="shared" si="379"/>
        <v>2016.5416666665344</v>
      </c>
      <c r="G1755" s="15">
        <v>1.5</v>
      </c>
      <c r="H1755" s="14">
        <f t="shared" si="376"/>
        <v>2721.0874461824897</v>
      </c>
      <c r="I1755" s="14">
        <f t="shared" si="377"/>
        <v>56.538952241634398</v>
      </c>
      <c r="J1755" s="16">
        <f t="shared" si="380"/>
        <v>1578919.726584808</v>
      </c>
      <c r="K1755" s="14">
        <f t="shared" si="381"/>
        <v>110.98011730416523</v>
      </c>
      <c r="L1755" s="16">
        <f t="shared" si="378"/>
        <v>64396.569362766</v>
      </c>
      <c r="M1755" s="35">
        <f t="shared" si="373"/>
        <v>26.694003256096295</v>
      </c>
      <c r="N1755" s="17"/>
      <c r="O1755" s="18">
        <f t="shared" si="374"/>
        <v>29.33464911597547</v>
      </c>
      <c r="P1755" s="18"/>
      <c r="Q1755" s="37">
        <f t="shared" si="375"/>
        <v>3.9361427411852355E-2</v>
      </c>
      <c r="R1755" s="15">
        <f t="shared" si="382"/>
        <v>0.99574070049945806</v>
      </c>
      <c r="S1755" s="15">
        <f t="shared" si="383"/>
        <v>53.866441344053619</v>
      </c>
      <c r="T1755" s="21"/>
      <c r="U1755" s="21"/>
      <c r="Y1755" s="36"/>
      <c r="Z1755" s="36"/>
    </row>
    <row r="1756" spans="1:26" x14ac:dyDescent="0.25">
      <c r="A1756" s="12">
        <v>2016.08</v>
      </c>
      <c r="B1756" s="13">
        <v>2170.9499999999998</v>
      </c>
      <c r="C1756" s="14">
        <f>C1754/3+C1757*2/3</f>
        <v>44.84</v>
      </c>
      <c r="D1756" s="13">
        <f>D1754/3+D1757*2/3</f>
        <v>88.366666666666674</v>
      </c>
      <c r="E1756" s="13">
        <v>240.84899999999999</v>
      </c>
      <c r="F1756" s="42">
        <f t="shared" si="379"/>
        <v>2016.6249999998677</v>
      </c>
      <c r="G1756" s="15">
        <v>1.56</v>
      </c>
      <c r="H1756" s="14">
        <f t="shared" si="376"/>
        <v>2746.4862424174489</v>
      </c>
      <c r="I1756" s="14">
        <f t="shared" si="377"/>
        <v>56.727443335866056</v>
      </c>
      <c r="J1756" s="16">
        <f t="shared" si="380"/>
        <v>1596400.4830683093</v>
      </c>
      <c r="K1756" s="14">
        <f t="shared" si="381"/>
        <v>111.79337814702716</v>
      </c>
      <c r="L1756" s="16">
        <f t="shared" si="378"/>
        <v>64980.119004953107</v>
      </c>
      <c r="M1756" s="35">
        <f t="shared" si="373"/>
        <v>26.948872433723864</v>
      </c>
      <c r="N1756" s="17"/>
      <c r="O1756" s="18">
        <f t="shared" si="374"/>
        <v>29.609327744137758</v>
      </c>
      <c r="P1756" s="18"/>
      <c r="Q1756" s="37">
        <f t="shared" si="375"/>
        <v>3.8300806050264369E-2</v>
      </c>
      <c r="R1756" s="15">
        <f t="shared" si="382"/>
        <v>0.99489432651798682</v>
      </c>
      <c r="S1756" s="15">
        <f t="shared" si="383"/>
        <v>53.587791396307523</v>
      </c>
      <c r="T1756" s="21"/>
      <c r="U1756" s="21"/>
      <c r="Y1756" s="36"/>
      <c r="Z1756" s="36"/>
    </row>
    <row r="1757" spans="1:26" x14ac:dyDescent="0.25">
      <c r="A1757" s="12">
        <v>2016.09</v>
      </c>
      <c r="B1757" s="13">
        <v>2157.69</v>
      </c>
      <c r="C1757" s="14">
        <v>45.03</v>
      </c>
      <c r="D1757" s="13">
        <v>89.09</v>
      </c>
      <c r="E1757" s="13">
        <v>241.428</v>
      </c>
      <c r="F1757" s="42">
        <f t="shared" si="379"/>
        <v>2016.7083333332009</v>
      </c>
      <c r="G1757" s="15">
        <v>1.63</v>
      </c>
      <c r="H1757" s="14">
        <f t="shared" si="376"/>
        <v>2723.1644341170045</v>
      </c>
      <c r="I1757" s="14">
        <f t="shared" si="377"/>
        <v>56.831191908146543</v>
      </c>
      <c r="J1757" s="16">
        <f t="shared" si="380"/>
        <v>1585597.406615935</v>
      </c>
      <c r="K1757" s="14">
        <f t="shared" si="381"/>
        <v>112.43817204301078</v>
      </c>
      <c r="L1757" s="16">
        <f t="shared" si="378"/>
        <v>65468.567289746752</v>
      </c>
      <c r="M1757" s="35">
        <f t="shared" si="373"/>
        <v>26.727873346478532</v>
      </c>
      <c r="N1757" s="17"/>
      <c r="O1757" s="18">
        <f t="shared" si="374"/>
        <v>29.360965010602918</v>
      </c>
      <c r="P1757" s="18"/>
      <c r="Q1757" s="37">
        <f t="shared" si="375"/>
        <v>3.8651942503325029E-2</v>
      </c>
      <c r="R1757" s="15">
        <f t="shared" si="382"/>
        <v>0.98953692026663531</v>
      </c>
      <c r="S1757" s="15">
        <f t="shared" si="383"/>
        <v>53.186329913648542</v>
      </c>
      <c r="T1757" s="21"/>
      <c r="U1757" s="21"/>
      <c r="Y1757" s="36"/>
      <c r="Z1757" s="36"/>
    </row>
    <row r="1758" spans="1:26" x14ac:dyDescent="0.25">
      <c r="A1758" s="12">
        <v>2016.1</v>
      </c>
      <c r="B1758" s="13">
        <v>2143.02</v>
      </c>
      <c r="C1758" s="14">
        <f>C1757*2/3+C1760/3</f>
        <v>45.25333333333333</v>
      </c>
      <c r="D1758" s="13">
        <f>D1757*2/3+D1760/3</f>
        <v>90.91</v>
      </c>
      <c r="E1758" s="13">
        <v>241.72900000000001</v>
      </c>
      <c r="F1758" s="42">
        <f t="shared" si="379"/>
        <v>2016.7916666665342</v>
      </c>
      <c r="G1758" s="15">
        <v>1.76</v>
      </c>
      <c r="H1758" s="14">
        <f t="shared" si="376"/>
        <v>2701.2819893351648</v>
      </c>
      <c r="I1758" s="14">
        <f t="shared" si="377"/>
        <v>57.041938148367251</v>
      </c>
      <c r="J1758" s="16">
        <f t="shared" si="380"/>
        <v>1575623.855898052</v>
      </c>
      <c r="K1758" s="14">
        <f t="shared" si="381"/>
        <v>114.59227895701385</v>
      </c>
      <c r="L1758" s="16">
        <f t="shared" si="378"/>
        <v>66840.237020509332</v>
      </c>
      <c r="M1758" s="35">
        <f t="shared" si="373"/>
        <v>26.525143085070592</v>
      </c>
      <c r="N1758" s="17"/>
      <c r="O1758" s="18">
        <f t="shared" si="374"/>
        <v>29.132461051587651</v>
      </c>
      <c r="P1758" s="18"/>
      <c r="Q1758" s="37">
        <f t="shared" si="375"/>
        <v>3.8318053948397809E-2</v>
      </c>
      <c r="R1758" s="15">
        <f t="shared" si="382"/>
        <v>0.96754053622219582</v>
      </c>
      <c r="S1758" s="15">
        <f t="shared" si="383"/>
        <v>52.564302636886822</v>
      </c>
      <c r="T1758" s="21"/>
      <c r="U1758" s="21"/>
      <c r="Y1758" s="36"/>
      <c r="Z1758" s="36"/>
    </row>
    <row r="1759" spans="1:26" x14ac:dyDescent="0.25">
      <c r="A1759" s="12">
        <v>2016.11</v>
      </c>
      <c r="B1759" s="13">
        <v>2164.9899999999998</v>
      </c>
      <c r="C1759" s="14">
        <f>C1757/3+C1760*2/3</f>
        <v>45.476666666666667</v>
      </c>
      <c r="D1759" s="13">
        <f>D1757/3+D1760*2/3</f>
        <v>92.73</v>
      </c>
      <c r="E1759" s="13">
        <v>241.35300000000001</v>
      </c>
      <c r="F1759" s="42">
        <f t="shared" si="379"/>
        <v>2016.8749999998674</v>
      </c>
      <c r="G1759" s="15">
        <v>2.14</v>
      </c>
      <c r="H1759" s="14">
        <f t="shared" si="376"/>
        <v>2733.2266555625988</v>
      </c>
      <c r="I1759" s="14">
        <f t="shared" si="377"/>
        <v>57.412753656815262</v>
      </c>
      <c r="J1759" s="16">
        <f t="shared" si="380"/>
        <v>1597047.4566536678</v>
      </c>
      <c r="K1759" s="14">
        <f t="shared" si="381"/>
        <v>117.06848889386087</v>
      </c>
      <c r="L1759" s="16">
        <f t="shared" si="378"/>
        <v>68404.108404886239</v>
      </c>
      <c r="M1759" s="35">
        <f t="shared" si="373"/>
        <v>26.850953531056255</v>
      </c>
      <c r="N1759" s="17"/>
      <c r="O1759" s="18">
        <f t="shared" si="374"/>
        <v>29.482997451792798</v>
      </c>
      <c r="P1759" s="18"/>
      <c r="Q1759" s="37">
        <f t="shared" si="375"/>
        <v>3.4053579702832945E-2</v>
      </c>
      <c r="R1759" s="15">
        <f t="shared" si="382"/>
        <v>0.97105630787266772</v>
      </c>
      <c r="S1759" s="15">
        <f t="shared" si="383"/>
        <v>50.937324574501631</v>
      </c>
      <c r="T1759" s="21"/>
      <c r="U1759" s="21"/>
      <c r="Y1759" s="36"/>
      <c r="Z1759" s="36"/>
    </row>
    <row r="1760" spans="1:26" x14ac:dyDescent="0.25">
      <c r="A1760" s="12">
        <v>2016.12</v>
      </c>
      <c r="B1760" s="13">
        <v>2246.63</v>
      </c>
      <c r="C1760" s="14">
        <v>45.7</v>
      </c>
      <c r="D1760" s="13">
        <v>94.55</v>
      </c>
      <c r="E1760" s="13">
        <v>241.43199999999999</v>
      </c>
      <c r="F1760" s="42">
        <f t="shared" si="379"/>
        <v>2016.9583333332007</v>
      </c>
      <c r="G1760" s="15">
        <v>2.4900000000000002</v>
      </c>
      <c r="H1760" s="14">
        <f t="shared" si="376"/>
        <v>2835.3663184664838</v>
      </c>
      <c r="I1760" s="14">
        <f t="shared" si="377"/>
        <v>57.675825905430941</v>
      </c>
      <c r="J1760" s="16">
        <f t="shared" si="380"/>
        <v>1659536.8984906867</v>
      </c>
      <c r="K1760" s="14">
        <f t="shared" si="381"/>
        <v>119.32711902316181</v>
      </c>
      <c r="L1760" s="16">
        <f t="shared" si="378"/>
        <v>69842.036184104378</v>
      </c>
      <c r="M1760" s="35">
        <f t="shared" si="373"/>
        <v>27.865098223923528</v>
      </c>
      <c r="N1760" s="17"/>
      <c r="O1760" s="18">
        <f t="shared" si="374"/>
        <v>30.586141859448865</v>
      </c>
      <c r="P1760" s="18"/>
      <c r="Q1760" s="37">
        <f t="shared" si="375"/>
        <v>2.9079989463697945E-2</v>
      </c>
      <c r="R1760" s="15">
        <f t="shared" si="382"/>
        <v>1.007357647465936</v>
      </c>
      <c r="S1760" s="15">
        <f t="shared" si="383"/>
        <v>49.4468253305144</v>
      </c>
      <c r="T1760" s="21"/>
      <c r="U1760" s="21"/>
      <c r="Y1760" s="36"/>
      <c r="Z1760" s="36"/>
    </row>
    <row r="1761" spans="1:26" x14ac:dyDescent="0.25">
      <c r="A1761" s="12">
        <v>2017.01</v>
      </c>
      <c r="B1761" s="13">
        <v>2275.12</v>
      </c>
      <c r="C1761" s="14">
        <f>C1760*2/3+C1763/3</f>
        <v>45.926666666666669</v>
      </c>
      <c r="D1761" s="13">
        <f>D1760*2/3+D1763/3</f>
        <v>96.463333333333338</v>
      </c>
      <c r="E1761" s="13">
        <v>242.839</v>
      </c>
      <c r="F1761" s="42">
        <f t="shared" si="379"/>
        <v>2017.041666666534</v>
      </c>
      <c r="G1761" s="15">
        <v>2.4300000000000002</v>
      </c>
      <c r="H1761" s="14">
        <f t="shared" si="376"/>
        <v>2854.6858782979671</v>
      </c>
      <c r="I1761" s="14">
        <f t="shared" si="377"/>
        <v>57.62606226072969</v>
      </c>
      <c r="J1761" s="16">
        <f t="shared" si="380"/>
        <v>1673655.3224589035</v>
      </c>
      <c r="K1761" s="14">
        <f t="shared" si="381"/>
        <v>121.03647958798493</v>
      </c>
      <c r="L1761" s="16">
        <f t="shared" si="378"/>
        <v>70961.694880033014</v>
      </c>
      <c r="M1761" s="35">
        <f t="shared" si="373"/>
        <v>28.063573742124454</v>
      </c>
      <c r="N1761" s="17"/>
      <c r="O1761" s="18">
        <f t="shared" si="374"/>
        <v>30.792138471115784</v>
      </c>
      <c r="P1761" s="18"/>
      <c r="Q1761" s="37">
        <f t="shared" si="375"/>
        <v>2.970751383138065E-2</v>
      </c>
      <c r="R1761" s="15">
        <f t="shared" si="382"/>
        <v>1.0029058632521781</v>
      </c>
      <c r="S1761" s="15">
        <f t="shared" si="383"/>
        <v>49.522036685233282</v>
      </c>
      <c r="T1761" s="21"/>
      <c r="U1761" s="21"/>
      <c r="Y1761" s="36"/>
      <c r="Z1761" s="36"/>
    </row>
    <row r="1762" spans="1:26" x14ac:dyDescent="0.25">
      <c r="A1762" s="12">
        <v>2017.02</v>
      </c>
      <c r="B1762" s="13">
        <v>2329.91</v>
      </c>
      <c r="C1762" s="14">
        <f>C1760/3+C1763*2/3</f>
        <v>46.153333333333336</v>
      </c>
      <c r="D1762" s="13">
        <f>D1760/3+D1763*2/3</f>
        <v>98.376666666666665</v>
      </c>
      <c r="E1762" s="13">
        <v>243.60300000000001</v>
      </c>
      <c r="F1762" s="42">
        <f t="shared" si="379"/>
        <v>2017.1249999998672</v>
      </c>
      <c r="G1762" s="15">
        <v>2.42</v>
      </c>
      <c r="H1762" s="14">
        <f t="shared" si="376"/>
        <v>2914.2645082367626</v>
      </c>
      <c r="I1762" s="14">
        <f t="shared" si="377"/>
        <v>57.728848440563823</v>
      </c>
      <c r="J1762" s="16">
        <f t="shared" si="380"/>
        <v>1711405.7482151897</v>
      </c>
      <c r="K1762" s="14">
        <f t="shared" si="381"/>
        <v>123.05008695842554</v>
      </c>
      <c r="L1762" s="16">
        <f t="shared" si="378"/>
        <v>72261.328902654161</v>
      </c>
      <c r="M1762" s="35">
        <f t="shared" si="373"/>
        <v>28.655106525184124</v>
      </c>
      <c r="N1762" s="17"/>
      <c r="O1762" s="18">
        <f t="shared" si="374"/>
        <v>31.427485362109685</v>
      </c>
      <c r="P1762" s="18"/>
      <c r="Q1762" s="37">
        <f t="shared" si="375"/>
        <v>2.8848426114245408E-2</v>
      </c>
      <c r="R1762" s="15">
        <f t="shared" si="382"/>
        <v>0.99674665450456046</v>
      </c>
      <c r="S1762" s="15">
        <f t="shared" si="383"/>
        <v>49.510176125895683</v>
      </c>
      <c r="T1762" s="21"/>
      <c r="U1762" s="21"/>
      <c r="Y1762" s="36"/>
      <c r="Z1762" s="36"/>
    </row>
    <row r="1763" spans="1:26" x14ac:dyDescent="0.25">
      <c r="A1763" s="12">
        <v>2017.03</v>
      </c>
      <c r="B1763" s="13">
        <v>2366.8200000000002</v>
      </c>
      <c r="C1763" s="14">
        <v>46.38</v>
      </c>
      <c r="D1763" s="13">
        <v>100.29</v>
      </c>
      <c r="E1763" s="13">
        <v>243.80099999999999</v>
      </c>
      <c r="F1763" s="42">
        <f t="shared" si="379"/>
        <v>2017.2083333332005</v>
      </c>
      <c r="G1763" s="15">
        <v>2.48</v>
      </c>
      <c r="H1763" s="14">
        <f t="shared" si="376"/>
        <v>2958.0274650227034</v>
      </c>
      <c r="I1763" s="14">
        <f t="shared" si="377"/>
        <v>57.965250347619588</v>
      </c>
      <c r="J1763" s="16">
        <f t="shared" si="380"/>
        <v>1739942.2843191614</v>
      </c>
      <c r="K1763" s="14">
        <f t="shared" si="381"/>
        <v>125.34141779566124</v>
      </c>
      <c r="L1763" s="16">
        <f t="shared" si="378"/>
        <v>73727.115578864774</v>
      </c>
      <c r="M1763" s="35">
        <f t="shared" si="373"/>
        <v>29.086921742464632</v>
      </c>
      <c r="N1763" s="17"/>
      <c r="O1763" s="18">
        <f t="shared" si="374"/>
        <v>31.886026295005653</v>
      </c>
      <c r="P1763" s="18"/>
      <c r="Q1763" s="37">
        <f t="shared" si="375"/>
        <v>2.6890511033075336E-2</v>
      </c>
      <c r="R1763" s="15">
        <f t="shared" si="382"/>
        <v>1.0180137495984991</v>
      </c>
      <c r="S1763" s="15">
        <f t="shared" si="383"/>
        <v>49.309024147523175</v>
      </c>
      <c r="T1763" s="21"/>
      <c r="U1763" s="21"/>
      <c r="Y1763" s="36"/>
      <c r="Z1763" s="36"/>
    </row>
    <row r="1764" spans="1:26" x14ac:dyDescent="0.25">
      <c r="A1764" s="12">
        <v>2017.04</v>
      </c>
      <c r="B1764" s="13">
        <v>2359.31</v>
      </c>
      <c r="C1764" s="14">
        <f>C1763*2/3+C1766/3</f>
        <v>46.660000000000004</v>
      </c>
      <c r="D1764" s="13">
        <f>D1763*2/3+D1766/3</f>
        <v>101.53333333333333</v>
      </c>
      <c r="E1764" s="13">
        <v>244.524</v>
      </c>
      <c r="F1764" s="42">
        <f t="shared" si="379"/>
        <v>2017.2916666665337</v>
      </c>
      <c r="G1764" s="15">
        <v>2.2999999999999998</v>
      </c>
      <c r="H1764" s="14">
        <f t="shared" si="376"/>
        <v>2939.9231036626265</v>
      </c>
      <c r="I1764" s="14">
        <f t="shared" si="377"/>
        <v>58.142767172138534</v>
      </c>
      <c r="J1764" s="16">
        <f t="shared" si="380"/>
        <v>1732143.1267590618</v>
      </c>
      <c r="K1764" s="14">
        <f t="shared" si="381"/>
        <v>126.52012345073152</v>
      </c>
      <c r="L1764" s="16">
        <f t="shared" si="378"/>
        <v>74543.093307055911</v>
      </c>
      <c r="M1764" s="35">
        <f t="shared" si="373"/>
        <v>28.904245956275155</v>
      </c>
      <c r="N1764" s="17"/>
      <c r="O1764" s="18">
        <f t="shared" si="374"/>
        <v>31.670821333081484</v>
      </c>
      <c r="P1764" s="18"/>
      <c r="Q1764" s="37">
        <f t="shared" si="375"/>
        <v>2.8550370848229603E-2</v>
      </c>
      <c r="R1764" s="15">
        <f t="shared" si="382"/>
        <v>1.0019166666666666</v>
      </c>
      <c r="S1764" s="15">
        <f t="shared" si="383"/>
        <v>50.048843047509614</v>
      </c>
      <c r="T1764" s="21"/>
      <c r="U1764" s="21"/>
      <c r="Y1764" s="36"/>
      <c r="Z1764" s="36"/>
    </row>
    <row r="1765" spans="1:26" x14ac:dyDescent="0.25">
      <c r="A1765" s="12">
        <v>2017.05</v>
      </c>
      <c r="B1765" s="13">
        <v>2395.35</v>
      </c>
      <c r="C1765" s="14">
        <f>C1763/3+C1766*2/3</f>
        <v>46.94</v>
      </c>
      <c r="D1765" s="13">
        <f>D1763/3+D1766*2/3</f>
        <v>102.77666666666667</v>
      </c>
      <c r="E1765" s="13">
        <v>244.733</v>
      </c>
      <c r="F1765" s="42">
        <f t="shared" si="379"/>
        <v>2017.374999999867</v>
      </c>
      <c r="G1765" s="15">
        <v>2.2999999999999998</v>
      </c>
      <c r="H1765" s="14">
        <f t="shared" si="376"/>
        <v>2982.2833250930612</v>
      </c>
      <c r="I1765" s="14">
        <f t="shared" si="377"/>
        <v>58.441722203380834</v>
      </c>
      <c r="J1765" s="16">
        <f t="shared" si="380"/>
        <v>1759970.3008494352</v>
      </c>
      <c r="K1765" s="14">
        <f t="shared" si="381"/>
        <v>127.96006396086078</v>
      </c>
      <c r="L1765" s="16">
        <f t="shared" si="378"/>
        <v>75514.593255113228</v>
      </c>
      <c r="M1765" s="35">
        <f t="shared" si="373"/>
        <v>29.313344980271435</v>
      </c>
      <c r="N1765" s="17"/>
      <c r="O1765" s="18">
        <f t="shared" si="374"/>
        <v>32.103121568918986</v>
      </c>
      <c r="P1765" s="18"/>
      <c r="Q1765" s="37">
        <f t="shared" si="375"/>
        <v>2.7535015841958346E-2</v>
      </c>
      <c r="R1765" s="15">
        <f t="shared" si="382"/>
        <v>1.0117137776044203</v>
      </c>
      <c r="S1765" s="15">
        <f t="shared" si="383"/>
        <v>50.101946769210365</v>
      </c>
      <c r="T1765" s="21"/>
      <c r="U1765" s="21"/>
      <c r="Y1765" s="36"/>
      <c r="Z1765" s="36"/>
    </row>
    <row r="1766" spans="1:26" x14ac:dyDescent="0.25">
      <c r="A1766" s="12">
        <v>2017.06</v>
      </c>
      <c r="B1766" s="13">
        <v>2433.9899999999998</v>
      </c>
      <c r="C1766" s="14">
        <v>47.22</v>
      </c>
      <c r="D1766" s="13">
        <v>104.02</v>
      </c>
      <c r="E1766" s="13">
        <v>244.95500000000001</v>
      </c>
      <c r="F1766" s="42">
        <f t="shared" si="379"/>
        <v>2017.4583333332002</v>
      </c>
      <c r="G1766" s="15">
        <v>2.19</v>
      </c>
      <c r="H1766" s="14">
        <f t="shared" si="376"/>
        <v>3027.6448857953501</v>
      </c>
      <c r="I1766" s="14">
        <f t="shared" si="377"/>
        <v>58.737049662182848</v>
      </c>
      <c r="J1766" s="16">
        <f t="shared" si="380"/>
        <v>1789628.6571852448</v>
      </c>
      <c r="K1766" s="14">
        <f t="shared" si="381"/>
        <v>129.3906799208018</v>
      </c>
      <c r="L1766" s="16">
        <f t="shared" si="378"/>
        <v>76482.308029371197</v>
      </c>
      <c r="M1766" s="35">
        <f t="shared" si="373"/>
        <v>29.748503240632754</v>
      </c>
      <c r="N1766" s="17"/>
      <c r="O1766" s="18">
        <f t="shared" si="374"/>
        <v>32.562583794402144</v>
      </c>
      <c r="P1766" s="18"/>
      <c r="Q1766" s="37">
        <f t="shared" si="375"/>
        <v>2.8031372275517271E-2</v>
      </c>
      <c r="R1766" s="15">
        <f t="shared" si="382"/>
        <v>0.9903187178348567</v>
      </c>
      <c r="S1766" s="15">
        <f t="shared" si="383"/>
        <v>50.642891106865946</v>
      </c>
      <c r="T1766" s="21"/>
      <c r="U1766" s="21"/>
      <c r="Y1766" s="36"/>
      <c r="Z1766" s="36"/>
    </row>
    <row r="1767" spans="1:26" x14ac:dyDescent="0.25">
      <c r="A1767" s="12">
        <v>2017.07</v>
      </c>
      <c r="B1767" s="13">
        <v>2454.1</v>
      </c>
      <c r="C1767" s="14">
        <f>C1766*2/3+C1769/3</f>
        <v>47.536666666666669</v>
      </c>
      <c r="D1767" s="13">
        <f>D1766*2/3+D1769/3</f>
        <v>105.03999999999999</v>
      </c>
      <c r="E1767" s="13">
        <v>244.786</v>
      </c>
      <c r="F1767" s="42">
        <f t="shared" si="379"/>
        <v>2017.5416666665335</v>
      </c>
      <c r="G1767" s="15">
        <v>2.3199999999999998</v>
      </c>
      <c r="H1767" s="14">
        <f t="shared" si="376"/>
        <v>3054.7673069538296</v>
      </c>
      <c r="I1767" s="14">
        <f t="shared" si="377"/>
        <v>59.171775891322767</v>
      </c>
      <c r="J1767" s="16">
        <f t="shared" si="380"/>
        <v>1808575.2938639924</v>
      </c>
      <c r="K1767" s="14">
        <f t="shared" si="381"/>
        <v>130.74966705612249</v>
      </c>
      <c r="L1767" s="16">
        <f t="shared" si="378"/>
        <v>77410.353639816531</v>
      </c>
      <c r="M1767" s="35">
        <f t="shared" si="373"/>
        <v>30.002220744018562</v>
      </c>
      <c r="N1767" s="17"/>
      <c r="O1767" s="18">
        <f t="shared" si="374"/>
        <v>32.822440838488497</v>
      </c>
      <c r="P1767" s="18"/>
      <c r="Q1767" s="37">
        <f t="shared" si="375"/>
        <v>2.6402816566006154E-2</v>
      </c>
      <c r="R1767" s="15">
        <f t="shared" si="382"/>
        <v>1.0117210216151993</v>
      </c>
      <c r="S1767" s="15">
        <f t="shared" si="383"/>
        <v>50.187228293382596</v>
      </c>
      <c r="T1767" s="21"/>
      <c r="U1767" s="21"/>
      <c r="Y1767" s="36"/>
      <c r="Z1767" s="36"/>
    </row>
    <row r="1768" spans="1:26" x14ac:dyDescent="0.25">
      <c r="A1768" s="12">
        <v>2017.08</v>
      </c>
      <c r="B1768" s="13">
        <v>2456.2199999999998</v>
      </c>
      <c r="C1768" s="14">
        <f>C1766/3+C1769*2/3</f>
        <v>47.853333333333339</v>
      </c>
      <c r="D1768" s="13">
        <f>D1766/3+D1769*2/3</f>
        <v>106.06</v>
      </c>
      <c r="E1768" s="13">
        <v>245.51900000000001</v>
      </c>
      <c r="F1768" s="42">
        <f t="shared" si="379"/>
        <v>2017.6249999998668</v>
      </c>
      <c r="G1768" s="15">
        <v>2.21</v>
      </c>
      <c r="H1768" s="14">
        <f t="shared" si="376"/>
        <v>3048.2782758157209</v>
      </c>
      <c r="I1768" s="14">
        <f t="shared" si="377"/>
        <v>59.388115244305617</v>
      </c>
      <c r="J1768" s="16">
        <f t="shared" si="380"/>
        <v>1807663.5239583687</v>
      </c>
      <c r="K1768" s="14">
        <f t="shared" si="381"/>
        <v>131.6251776848228</v>
      </c>
      <c r="L1768" s="16">
        <f t="shared" si="378"/>
        <v>78055.220359342668</v>
      </c>
      <c r="M1768" s="35">
        <f t="shared" si="373"/>
        <v>29.914959397497483</v>
      </c>
      <c r="N1768" s="17"/>
      <c r="O1768" s="18">
        <f t="shared" si="374"/>
        <v>32.710126862242035</v>
      </c>
      <c r="P1768" s="18"/>
      <c r="Q1768" s="37">
        <f t="shared" si="375"/>
        <v>2.8090568896086642E-2</v>
      </c>
      <c r="R1768" s="15">
        <f t="shared" si="382"/>
        <v>1.0027318846719444</v>
      </c>
      <c r="S1768" s="15">
        <f t="shared" si="383"/>
        <v>50.62388307804467</v>
      </c>
      <c r="T1768" s="21"/>
      <c r="U1768" s="21"/>
      <c r="Y1768" s="36"/>
      <c r="Z1768" s="36"/>
    </row>
    <row r="1769" spans="1:26" x14ac:dyDescent="0.25">
      <c r="A1769" s="12">
        <v>2017.09</v>
      </c>
      <c r="B1769" s="13">
        <v>2492.84</v>
      </c>
      <c r="C1769" s="14">
        <v>48.17</v>
      </c>
      <c r="D1769" s="13">
        <v>107.08</v>
      </c>
      <c r="E1769" s="13">
        <v>246.81899999999999</v>
      </c>
      <c r="F1769" s="42">
        <f t="shared" si="379"/>
        <v>2017.7083333332</v>
      </c>
      <c r="G1769" s="15">
        <v>2.2000000000000002</v>
      </c>
      <c r="H1769" s="14">
        <f t="shared" si="376"/>
        <v>3077.4306191986848</v>
      </c>
      <c r="I1769" s="14">
        <f t="shared" si="377"/>
        <v>59.466244494953806</v>
      </c>
      <c r="J1769" s="16">
        <f t="shared" si="380"/>
        <v>1827889.873266374</v>
      </c>
      <c r="K1769" s="14">
        <f t="shared" si="381"/>
        <v>132.19110360223488</v>
      </c>
      <c r="L1769" s="16">
        <f t="shared" si="378"/>
        <v>78517.051888353584</v>
      </c>
      <c r="M1769" s="35">
        <f t="shared" si="373"/>
        <v>30.1681144106789</v>
      </c>
      <c r="N1769" s="17"/>
      <c r="O1769" s="18">
        <f t="shared" si="374"/>
        <v>32.970280770701343</v>
      </c>
      <c r="P1769" s="18"/>
      <c r="Q1769" s="37">
        <f t="shared" si="375"/>
        <v>2.8167211336622037E-2</v>
      </c>
      <c r="R1769" s="15">
        <f t="shared" si="382"/>
        <v>0.98769891518516217</v>
      </c>
      <c r="S1769" s="15">
        <f t="shared" si="383"/>
        <v>50.494816387392703</v>
      </c>
      <c r="T1769" s="21"/>
      <c r="U1769" s="21"/>
      <c r="Y1769" s="36"/>
      <c r="Z1769" s="36"/>
    </row>
    <row r="1770" spans="1:26" x14ac:dyDescent="0.25">
      <c r="A1770" s="12">
        <v>2017.1</v>
      </c>
      <c r="B1770" s="13">
        <v>2557</v>
      </c>
      <c r="C1770" s="14">
        <f>C1769*2/3+C1772/3</f>
        <v>48.423333333333332</v>
      </c>
      <c r="D1770" s="13">
        <f>D1769*2/3+D1772/3</f>
        <v>108.01333333333334</v>
      </c>
      <c r="E1770" s="13">
        <v>246.66300000000001</v>
      </c>
      <c r="F1770" s="42">
        <f t="shared" si="379"/>
        <v>2017.7916666665333</v>
      </c>
      <c r="G1770" s="15">
        <v>2.36</v>
      </c>
      <c r="H1770" s="14">
        <f t="shared" si="376"/>
        <v>3158.6330337342856</v>
      </c>
      <c r="I1770" s="14">
        <f t="shared" si="377"/>
        <v>59.816793222601966</v>
      </c>
      <c r="J1770" s="16">
        <f t="shared" si="380"/>
        <v>1879082.1285133814</v>
      </c>
      <c r="K1770" s="14">
        <f t="shared" si="381"/>
        <v>133.42764284333958</v>
      </c>
      <c r="L1770" s="16">
        <f t="shared" si="378"/>
        <v>79376.583616670061</v>
      </c>
      <c r="M1770" s="35">
        <f t="shared" si="373"/>
        <v>30.920393290333838</v>
      </c>
      <c r="N1770" s="17"/>
      <c r="O1770" s="18">
        <f t="shared" si="374"/>
        <v>33.775350452959323</v>
      </c>
      <c r="P1770" s="18"/>
      <c r="Q1770" s="37">
        <f t="shared" si="375"/>
        <v>2.5479157179329279E-2</v>
      </c>
      <c r="R1770" s="15">
        <f t="shared" si="382"/>
        <v>1.0028504917557177</v>
      </c>
      <c r="S1770" s="15">
        <f t="shared" si="383"/>
        <v>49.905217566999767</v>
      </c>
      <c r="T1770" s="21"/>
      <c r="U1770" s="21"/>
      <c r="Y1770" s="36"/>
      <c r="Z1770" s="36"/>
    </row>
    <row r="1771" spans="1:26" x14ac:dyDescent="0.25">
      <c r="A1771" s="12">
        <v>2017.11</v>
      </c>
      <c r="B1771" s="13">
        <v>2593.61</v>
      </c>
      <c r="C1771" s="14">
        <f>C1769/3+C1772*2/3</f>
        <v>48.676666666666662</v>
      </c>
      <c r="D1771" s="13">
        <f>D1769/3+D1772*2/3</f>
        <v>108.94666666666666</v>
      </c>
      <c r="E1771" s="13">
        <v>246.66900000000001</v>
      </c>
      <c r="F1771" s="42">
        <f t="shared" si="379"/>
        <v>2017.8749999998665</v>
      </c>
      <c r="G1771" s="15">
        <v>2.35</v>
      </c>
      <c r="H1771" s="14">
        <f t="shared" si="376"/>
        <v>3203.7790196579226</v>
      </c>
      <c r="I1771" s="14">
        <f t="shared" si="377"/>
        <v>60.128270408252895</v>
      </c>
      <c r="J1771" s="16">
        <f t="shared" si="380"/>
        <v>1908920.5145636739</v>
      </c>
      <c r="K1771" s="14">
        <f t="shared" si="381"/>
        <v>134.57730534981425</v>
      </c>
      <c r="L1771" s="16">
        <f t="shared" si="378"/>
        <v>80185.736094991284</v>
      </c>
      <c r="M1771" s="35">
        <f t="shared" si="373"/>
        <v>31.298913333880272</v>
      </c>
      <c r="N1771" s="17"/>
      <c r="O1771" s="18">
        <f t="shared" si="374"/>
        <v>34.172935972227101</v>
      </c>
      <c r="P1771" s="18"/>
      <c r="Q1771" s="37">
        <f t="shared" si="375"/>
        <v>2.4588565855586074E-2</v>
      </c>
      <c r="R1771" s="15">
        <f t="shared" si="382"/>
        <v>0.99754979283024348</v>
      </c>
      <c r="S1771" s="15">
        <f t="shared" si="383"/>
        <v>50.04625461881735</v>
      </c>
      <c r="T1771" s="21"/>
      <c r="U1771" s="21"/>
      <c r="Y1771" s="36"/>
      <c r="Z1771" s="36"/>
    </row>
    <row r="1772" spans="1:26" x14ac:dyDescent="0.25">
      <c r="A1772" s="12">
        <v>2017.12</v>
      </c>
      <c r="B1772" s="13">
        <v>2664.34</v>
      </c>
      <c r="C1772" s="14">
        <v>48.93</v>
      </c>
      <c r="D1772" s="13">
        <v>109.88</v>
      </c>
      <c r="E1772" s="13">
        <v>246.524</v>
      </c>
      <c r="F1772" s="42">
        <f t="shared" si="379"/>
        <v>2017.9583333331998</v>
      </c>
      <c r="G1772" s="15">
        <v>2.4</v>
      </c>
      <c r="H1772" s="14">
        <f t="shared" si="376"/>
        <v>3293.0846408463281</v>
      </c>
      <c r="I1772" s="14">
        <f t="shared" si="377"/>
        <v>60.476752770521337</v>
      </c>
      <c r="J1772" s="16">
        <f t="shared" si="380"/>
        <v>1965134.6835441703</v>
      </c>
      <c r="K1772" s="14">
        <f t="shared" si="381"/>
        <v>135.81004689198619</v>
      </c>
      <c r="L1772" s="16">
        <f t="shared" si="378"/>
        <v>81044.085600123639</v>
      </c>
      <c r="M1772" s="35">
        <f t="shared" si="373"/>
        <v>32.086132007705991</v>
      </c>
      <c r="N1772" s="17"/>
      <c r="O1772" s="18">
        <f t="shared" si="374"/>
        <v>35.017141106605777</v>
      </c>
      <c r="P1772" s="18"/>
      <c r="Q1772" s="37">
        <f t="shared" si="375"/>
        <v>2.3313129772496815E-2</v>
      </c>
      <c r="R1772" s="15">
        <f t="shared" si="382"/>
        <v>0.98626540285410402</v>
      </c>
      <c r="S1772" s="15">
        <f t="shared" si="383"/>
        <v>49.952994909684698</v>
      </c>
      <c r="T1772" s="21"/>
      <c r="U1772" s="21"/>
      <c r="Y1772" s="36"/>
      <c r="Z1772" s="36"/>
    </row>
    <row r="1773" spans="1:26" x14ac:dyDescent="0.25">
      <c r="A1773" s="12">
        <v>2018.01</v>
      </c>
      <c r="B1773" s="13">
        <v>2789.8</v>
      </c>
      <c r="C1773" s="14">
        <f>C1772*2/3+C1775/3</f>
        <v>49.286666666666662</v>
      </c>
      <c r="D1773" s="13">
        <f>D1772*2/3+D1775/3</f>
        <v>111.73333333333332</v>
      </c>
      <c r="E1773" s="13">
        <v>247.86699999999999</v>
      </c>
      <c r="F1773" s="42">
        <f t="shared" si="379"/>
        <v>2018.041666666533</v>
      </c>
      <c r="G1773" s="15">
        <v>2.58</v>
      </c>
      <c r="H1773" s="14">
        <f t="shared" si="376"/>
        <v>3429.4684649428937</v>
      </c>
      <c r="I1773" s="14">
        <f t="shared" si="377"/>
        <v>60.587522071648642</v>
      </c>
      <c r="J1773" s="16">
        <f t="shared" si="380"/>
        <v>2049534.114494175</v>
      </c>
      <c r="K1773" s="14">
        <f t="shared" si="381"/>
        <v>137.3524780090398</v>
      </c>
      <c r="L1773" s="16">
        <f t="shared" si="378"/>
        <v>82085.195495309963</v>
      </c>
      <c r="M1773" s="35">
        <f t="shared" si="373"/>
        <v>33.30734382803066</v>
      </c>
      <c r="N1773" s="17"/>
      <c r="O1773" s="18">
        <f t="shared" si="374"/>
        <v>36.333940411695849</v>
      </c>
      <c r="P1773" s="18"/>
      <c r="Q1773" s="37">
        <f t="shared" si="375"/>
        <v>2.0418663333554899E-2</v>
      </c>
      <c r="R1773" s="15">
        <f t="shared" si="382"/>
        <v>0.97799847417367836</v>
      </c>
      <c r="S1773" s="15">
        <f t="shared" si="383"/>
        <v>48.999971277655213</v>
      </c>
      <c r="T1773" s="21"/>
      <c r="U1773" s="21"/>
      <c r="Y1773" s="36"/>
      <c r="Z1773" s="36"/>
    </row>
    <row r="1774" spans="1:26" x14ac:dyDescent="0.25">
      <c r="A1774" s="12">
        <v>2018.02</v>
      </c>
      <c r="B1774" s="13">
        <v>2705.16</v>
      </c>
      <c r="C1774" s="14">
        <f>C1772/3+C1775*2/3</f>
        <v>49.643333333333331</v>
      </c>
      <c r="D1774" s="13">
        <f>D1772/3+D1775*2/3</f>
        <v>113.58666666666666</v>
      </c>
      <c r="E1774" s="13">
        <v>248.99100000000001</v>
      </c>
      <c r="F1774" s="42">
        <f t="shared" si="379"/>
        <v>2018.1249999998663</v>
      </c>
      <c r="G1774" s="15">
        <v>2.86</v>
      </c>
      <c r="H1774" s="14">
        <f t="shared" si="376"/>
        <v>3310.4098220417609</v>
      </c>
      <c r="I1774" s="14">
        <f t="shared" si="377"/>
        <v>60.750483618551144</v>
      </c>
      <c r="J1774" s="16">
        <f t="shared" si="380"/>
        <v>1981407.2593894957</v>
      </c>
      <c r="K1774" s="14">
        <f t="shared" si="381"/>
        <v>139.00043508935397</v>
      </c>
      <c r="L1774" s="16">
        <f t="shared" si="378"/>
        <v>83197.092187962335</v>
      </c>
      <c r="M1774" s="35">
        <f t="shared" si="373"/>
        <v>32.03538233925029</v>
      </c>
      <c r="N1774" s="17"/>
      <c r="O1774" s="18">
        <f t="shared" si="374"/>
        <v>34.934084784156298</v>
      </c>
      <c r="P1774" s="18"/>
      <c r="Q1774" s="37">
        <f t="shared" si="375"/>
        <v>1.8975837596655443E-2</v>
      </c>
      <c r="R1774" s="15">
        <f t="shared" si="382"/>
        <v>1.0041100839387809</v>
      </c>
      <c r="S1774" s="15">
        <f t="shared" si="383"/>
        <v>47.705567186833449</v>
      </c>
      <c r="T1774" s="21"/>
      <c r="U1774" s="21"/>
      <c r="Y1774" s="36"/>
      <c r="Z1774" s="36"/>
    </row>
    <row r="1775" spans="1:26" x14ac:dyDescent="0.25">
      <c r="A1775" s="12">
        <v>2018.03</v>
      </c>
      <c r="B1775" s="13">
        <v>2702.77</v>
      </c>
      <c r="C1775" s="14">
        <v>50</v>
      </c>
      <c r="D1775" s="13">
        <v>115.44</v>
      </c>
      <c r="E1775" s="13">
        <v>249.554</v>
      </c>
      <c r="F1775" s="42">
        <f t="shared" si="379"/>
        <v>2018.2083333331996</v>
      </c>
      <c r="G1775" s="15">
        <v>2.84</v>
      </c>
      <c r="H1775" s="14">
        <f t="shared" si="376"/>
        <v>3300.0233175985963</v>
      </c>
      <c r="I1775" s="14">
        <f t="shared" si="377"/>
        <v>61.048911257683713</v>
      </c>
      <c r="J1775" s="16">
        <f t="shared" si="380"/>
        <v>1978235.5476662298</v>
      </c>
      <c r="K1775" s="14">
        <f t="shared" si="381"/>
        <v>140.94972631174016</v>
      </c>
      <c r="L1775" s="16">
        <f t="shared" si="378"/>
        <v>84493.875402860605</v>
      </c>
      <c r="M1775" s="35">
        <f t="shared" si="373"/>
        <v>31.808409057643122</v>
      </c>
      <c r="N1775" s="17"/>
      <c r="O1775" s="18">
        <f t="shared" si="374"/>
        <v>34.675728647302464</v>
      </c>
      <c r="P1775" s="18"/>
      <c r="Q1775" s="37">
        <f t="shared" si="375"/>
        <v>1.8751132383798625E-2</v>
      </c>
      <c r="R1775" s="15">
        <f t="shared" si="382"/>
        <v>0.99978023319015985</v>
      </c>
      <c r="S1775" s="15">
        <f t="shared" si="383"/>
        <v>47.793573784582307</v>
      </c>
      <c r="T1775" s="21"/>
      <c r="U1775" s="21"/>
      <c r="Y1775" s="36"/>
      <c r="Z1775" s="36"/>
    </row>
    <row r="1776" spans="1:26" x14ac:dyDescent="0.25">
      <c r="A1776" s="12">
        <v>2018.04</v>
      </c>
      <c r="B1776" s="13">
        <v>2653.63</v>
      </c>
      <c r="C1776" s="14">
        <f>C1775*2/3+C1778/3</f>
        <v>50.33</v>
      </c>
      <c r="D1776" s="13">
        <f>D1775*2/3+D1778/3</f>
        <v>117.78666666666666</v>
      </c>
      <c r="E1776" s="13">
        <v>250.54599999999999</v>
      </c>
      <c r="F1776" s="42">
        <f t="shared" si="379"/>
        <v>2018.2916666665328</v>
      </c>
      <c r="G1776" s="15">
        <v>2.87</v>
      </c>
      <c r="H1776" s="14">
        <f t="shared" si="376"/>
        <v>3227.1960478315364</v>
      </c>
      <c r="I1776" s="14">
        <f t="shared" si="377"/>
        <v>61.208524582312236</v>
      </c>
      <c r="J1776" s="16">
        <f t="shared" si="380"/>
        <v>1937636.111116058</v>
      </c>
      <c r="K1776" s="14">
        <f t="shared" si="381"/>
        <v>143.24554107163291</v>
      </c>
      <c r="L1776" s="16">
        <f t="shared" si="378"/>
        <v>86005.848117983071</v>
      </c>
      <c r="M1776" s="35">
        <f t="shared" si="373"/>
        <v>30.970179293325216</v>
      </c>
      <c r="N1776" s="17"/>
      <c r="O1776" s="18">
        <f t="shared" si="374"/>
        <v>33.753721250693452</v>
      </c>
      <c r="P1776" s="18"/>
      <c r="Q1776" s="37">
        <f t="shared" si="375"/>
        <v>1.9090860063881391E-2</v>
      </c>
      <c r="R1776" s="15">
        <f t="shared" si="382"/>
        <v>0.993298828410901</v>
      </c>
      <c r="S1776" s="15">
        <f t="shared" si="383"/>
        <v>47.593880311248526</v>
      </c>
      <c r="T1776" s="21"/>
      <c r="U1776" s="21"/>
      <c r="Y1776" s="36"/>
      <c r="Z1776" s="36"/>
    </row>
    <row r="1777" spans="1:26" x14ac:dyDescent="0.25">
      <c r="A1777" s="12">
        <v>2018.05</v>
      </c>
      <c r="B1777" s="13">
        <v>2701.49</v>
      </c>
      <c r="C1777" s="14">
        <f>C1775/3+C1778*2/3</f>
        <v>50.66</v>
      </c>
      <c r="D1777" s="13">
        <f>D1775/3+D1778*2/3</f>
        <v>120.13333333333333</v>
      </c>
      <c r="E1777" s="13">
        <v>251.58799999999999</v>
      </c>
      <c r="F1777" s="42">
        <f t="shared" si="379"/>
        <v>2018.3749999998661</v>
      </c>
      <c r="G1777" s="15">
        <v>2.976</v>
      </c>
      <c r="H1777" s="14">
        <f t="shared" si="376"/>
        <v>3271.7935791850168</v>
      </c>
      <c r="I1777" s="14">
        <f t="shared" si="377"/>
        <v>61.354683053245786</v>
      </c>
      <c r="J1777" s="16">
        <f t="shared" si="380"/>
        <v>1967482.673450263</v>
      </c>
      <c r="K1777" s="14">
        <f t="shared" si="381"/>
        <v>145.4943267034464</v>
      </c>
      <c r="L1777" s="16">
        <f t="shared" si="378"/>
        <v>87492.551087421496</v>
      </c>
      <c r="M1777" s="35">
        <f t="shared" si="373"/>
        <v>31.243615074864607</v>
      </c>
      <c r="N1777" s="17"/>
      <c r="O1777" s="18">
        <f t="shared" si="374"/>
        <v>34.044187061418874</v>
      </c>
      <c r="P1777" s="18"/>
      <c r="Q1777" s="37">
        <f t="shared" si="375"/>
        <v>1.7318266255325291E-2</v>
      </c>
      <c r="R1777" s="15">
        <f t="shared" si="382"/>
        <v>1.0081593472990933</v>
      </c>
      <c r="S1777" s="15">
        <f t="shared" si="383"/>
        <v>47.079147290191592</v>
      </c>
      <c r="T1777" s="21"/>
      <c r="U1777" s="21"/>
      <c r="Y1777" s="36"/>
      <c r="Z1777" s="36"/>
    </row>
    <row r="1778" spans="1:26" x14ac:dyDescent="0.25">
      <c r="A1778" s="12">
        <v>2018.06</v>
      </c>
      <c r="B1778" s="13">
        <v>2754.35</v>
      </c>
      <c r="C1778" s="14">
        <v>50.99</v>
      </c>
      <c r="D1778" s="13">
        <v>122.48</v>
      </c>
      <c r="E1778" s="13">
        <v>251.989</v>
      </c>
      <c r="F1778" s="42">
        <f t="shared" si="379"/>
        <v>2018.4583333331993</v>
      </c>
      <c r="G1778" s="15">
        <v>2.91</v>
      </c>
      <c r="H1778" s="14">
        <f t="shared" si="376"/>
        <v>3330.5042878855825</v>
      </c>
      <c r="I1778" s="14">
        <f t="shared" si="377"/>
        <v>61.656076257296952</v>
      </c>
      <c r="J1778" s="16">
        <f t="shared" si="380"/>
        <v>2005877.8953837741</v>
      </c>
      <c r="K1778" s="14">
        <f t="shared" si="381"/>
        <v>148.10033771315418</v>
      </c>
      <c r="L1778" s="16">
        <f t="shared" si="378"/>
        <v>89197.060877014432</v>
      </c>
      <c r="M1778" s="35">
        <f t="shared" si="373"/>
        <v>31.630556496454599</v>
      </c>
      <c r="N1778" s="17"/>
      <c r="O1778" s="18">
        <f t="shared" si="374"/>
        <v>34.458919633674263</v>
      </c>
      <c r="P1778" s="18"/>
      <c r="Q1778" s="37">
        <f t="shared" si="375"/>
        <v>1.6730979295013715E-2</v>
      </c>
      <c r="R1778" s="15">
        <f t="shared" si="382"/>
        <v>1.0041476505871525</v>
      </c>
      <c r="S1778" s="15">
        <f t="shared" si="383"/>
        <v>47.387752216668503</v>
      </c>
      <c r="T1778" s="21"/>
      <c r="U1778" s="21"/>
      <c r="Y1778" s="36"/>
      <c r="Z1778" s="36"/>
    </row>
    <row r="1779" spans="1:26" x14ac:dyDescent="0.25">
      <c r="A1779" s="12">
        <v>2018.07</v>
      </c>
      <c r="B1779" s="13">
        <v>2793.64</v>
      </c>
      <c r="C1779" s="14">
        <f>C1778*2/3+C1781/3</f>
        <v>51.44</v>
      </c>
      <c r="D1779" s="13">
        <f>D1778*2/3+D1781/3</f>
        <v>125.11666666666667</v>
      </c>
      <c r="E1779" s="13">
        <v>252.006</v>
      </c>
      <c r="F1779" s="42">
        <f t="shared" si="379"/>
        <v>2018.5416666665326</v>
      </c>
      <c r="G1779" s="15">
        <v>2.89</v>
      </c>
      <c r="H1779" s="14">
        <f t="shared" si="376"/>
        <v>3377.785084482116</v>
      </c>
      <c r="I1779" s="14">
        <f t="shared" si="377"/>
        <v>62.196011206082403</v>
      </c>
      <c r="J1779" s="16">
        <f t="shared" si="380"/>
        <v>2037475.5042374402</v>
      </c>
      <c r="K1779" s="14">
        <f t="shared" si="381"/>
        <v>151.27833596554581</v>
      </c>
      <c r="L1779" s="16">
        <f t="shared" si="378"/>
        <v>91250.892564959839</v>
      </c>
      <c r="M1779" s="35">
        <f t="shared" si="373"/>
        <v>31.886366962158984</v>
      </c>
      <c r="N1779" s="17"/>
      <c r="O1779" s="18">
        <f t="shared" si="374"/>
        <v>34.731777571325303</v>
      </c>
      <c r="P1779" s="18"/>
      <c r="Q1779" s="37">
        <f t="shared" si="375"/>
        <v>1.6153150850947935E-2</v>
      </c>
      <c r="R1779" s="15">
        <f t="shared" si="382"/>
        <v>1.0024083333333333</v>
      </c>
      <c r="S1779" s="15">
        <f t="shared" si="383"/>
        <v>47.581090079413954</v>
      </c>
      <c r="T1779" s="21"/>
      <c r="U1779" s="21"/>
      <c r="Y1779" s="36"/>
      <c r="Z1779" s="36"/>
    </row>
    <row r="1780" spans="1:26" x14ac:dyDescent="0.25">
      <c r="A1780" s="12">
        <v>2018.08</v>
      </c>
      <c r="B1780" s="13">
        <v>2857.82</v>
      </c>
      <c r="C1780" s="14">
        <f>C1778/3+C1781*2/3</f>
        <v>51.89</v>
      </c>
      <c r="D1780" s="13">
        <f>D1778/3+D1781*2/3</f>
        <v>127.75333333333333</v>
      </c>
      <c r="E1780" s="13">
        <v>252.14599999999999</v>
      </c>
      <c r="F1780" s="42">
        <f>F1779+1/12</f>
        <v>2018.6249999998658</v>
      </c>
      <c r="G1780" s="15">
        <v>2.89</v>
      </c>
      <c r="H1780" s="14">
        <f t="shared" si="376"/>
        <v>3453.4664599081493</v>
      </c>
      <c r="I1780" s="14">
        <f t="shared" si="377"/>
        <v>62.705269962640699</v>
      </c>
      <c r="J1780" s="16">
        <f t="shared" si="380"/>
        <v>2086278.3879997849</v>
      </c>
      <c r="K1780" s="14">
        <f t="shared" si="381"/>
        <v>154.38055994014053</v>
      </c>
      <c r="L1780" s="16">
        <f t="shared" si="378"/>
        <v>93263.053071315138</v>
      </c>
      <c r="M1780" s="35">
        <f t="shared" si="373"/>
        <v>32.390276880301116</v>
      </c>
      <c r="N1780" s="17"/>
      <c r="O1780" s="18">
        <f t="shared" si="374"/>
        <v>35.274629408295588</v>
      </c>
      <c r="P1780" s="18"/>
      <c r="Q1780" s="37">
        <f t="shared" si="375"/>
        <v>1.6127083652587602E-2</v>
      </c>
      <c r="R1780" s="15">
        <f t="shared" si="382"/>
        <v>0.99298310639894383</v>
      </c>
      <c r="S1780" s="15">
        <f t="shared" si="383"/>
        <v>47.669198946914648</v>
      </c>
      <c r="T1780" s="21"/>
      <c r="U1780" s="21"/>
      <c r="Y1780" s="36"/>
      <c r="Z1780" s="36"/>
    </row>
    <row r="1781" spans="1:26" x14ac:dyDescent="0.25">
      <c r="A1781" s="12">
        <v>2018.09</v>
      </c>
      <c r="B1781" s="13">
        <v>2901.5</v>
      </c>
      <c r="C1781" s="14">
        <v>52.34</v>
      </c>
      <c r="D1781" s="13">
        <v>130.38999999999999</v>
      </c>
      <c r="E1781" s="13">
        <v>252.43899999999999</v>
      </c>
      <c r="F1781" s="42">
        <f t="shared" si="379"/>
        <v>2018.7083333331991</v>
      </c>
      <c r="G1781" s="15">
        <v>3</v>
      </c>
      <c r="H1781" s="14">
        <f t="shared" si="376"/>
        <v>3502.1809229160322</v>
      </c>
      <c r="I1781" s="14">
        <f t="shared" si="377"/>
        <v>63.175650355135318</v>
      </c>
      <c r="J1781" s="16">
        <f t="shared" si="380"/>
        <v>2118887.7769028991</v>
      </c>
      <c r="K1781" s="14">
        <f t="shared" si="381"/>
        <v>157.38389472308162</v>
      </c>
      <c r="L1781" s="16">
        <f t="shared" si="378"/>
        <v>95220.326462301906</v>
      </c>
      <c r="M1781" s="35">
        <f t="shared" si="373"/>
        <v>32.622891120500192</v>
      </c>
      <c r="N1781" s="17"/>
      <c r="O1781" s="18">
        <f t="shared" si="374"/>
        <v>35.522018512241374</v>
      </c>
      <c r="P1781" s="18"/>
      <c r="Q1781" s="37">
        <f t="shared" si="375"/>
        <v>1.5065111583944912E-2</v>
      </c>
      <c r="R1781" s="15">
        <f t="shared" si="382"/>
        <v>0.98973841038753507</v>
      </c>
      <c r="S1781" s="15">
        <f t="shared" si="383"/>
        <v>47.27976896800547</v>
      </c>
      <c r="T1781" s="21"/>
      <c r="U1781" s="21"/>
      <c r="Y1781" s="36"/>
      <c r="Z1781" s="36"/>
    </row>
    <row r="1782" spans="1:26" x14ac:dyDescent="0.25">
      <c r="A1782" s="12">
        <v>2018.1</v>
      </c>
      <c r="B1782" s="13">
        <v>2785.46</v>
      </c>
      <c r="C1782" s="14">
        <f>C1781*2/3+C1784/3</f>
        <v>52.81</v>
      </c>
      <c r="D1782" s="13">
        <f>D1781*2/3+D1784/3</f>
        <v>131.05666666666667</v>
      </c>
      <c r="E1782" s="13">
        <v>252.88499999999999</v>
      </c>
      <c r="F1782" s="42">
        <f t="shared" si="379"/>
        <v>2018.7916666665324</v>
      </c>
      <c r="G1782" s="15">
        <v>3.15</v>
      </c>
      <c r="H1782" s="14">
        <f t="shared" si="376"/>
        <v>3356.1882357593377</v>
      </c>
      <c r="I1782" s="14">
        <f t="shared" si="377"/>
        <v>63.630531664590642</v>
      </c>
      <c r="J1782" s="16">
        <f t="shared" si="380"/>
        <v>2033767.495975164</v>
      </c>
      <c r="K1782" s="14">
        <f t="shared" si="381"/>
        <v>157.90958867996653</v>
      </c>
      <c r="L1782" s="16">
        <f t="shared" si="378"/>
        <v>95689.325568314889</v>
      </c>
      <c r="M1782" s="35">
        <f t="shared" si="373"/>
        <v>31.037961078006497</v>
      </c>
      <c r="N1782" s="17"/>
      <c r="O1782" s="18">
        <f t="shared" si="374"/>
        <v>33.79374384993605</v>
      </c>
      <c r="P1782" s="18"/>
      <c r="Q1782" s="37">
        <f t="shared" si="375"/>
        <v>1.6340087128316708E-2</v>
      </c>
      <c r="R1782" s="15">
        <f t="shared" si="382"/>
        <v>1.0051809433745449</v>
      </c>
      <c r="S1782" s="15">
        <f t="shared" si="383"/>
        <v>46.712074196252551</v>
      </c>
      <c r="T1782" s="21"/>
      <c r="U1782" s="21"/>
      <c r="Y1782" s="36"/>
      <c r="Z1782" s="36"/>
    </row>
    <row r="1783" spans="1:26" x14ac:dyDescent="0.25">
      <c r="A1783" s="12">
        <v>2018.11</v>
      </c>
      <c r="B1783" s="13">
        <v>2723.23</v>
      </c>
      <c r="C1783" s="14">
        <f>C1781/3+C1784*2/3</f>
        <v>53.28</v>
      </c>
      <c r="D1783" s="13">
        <f>D1781/3+D1784*2/3</f>
        <v>131.72333333333333</v>
      </c>
      <c r="E1783" s="13">
        <v>252.03800000000001</v>
      </c>
      <c r="F1783" s="42">
        <f t="shared" si="379"/>
        <v>2018.8749999998656</v>
      </c>
      <c r="G1783" s="15">
        <v>3.12</v>
      </c>
      <c r="H1783" s="14">
        <f t="shared" si="376"/>
        <v>3292.2344289353196</v>
      </c>
      <c r="I1783" s="14">
        <f t="shared" si="377"/>
        <v>64.412572707290181</v>
      </c>
      <c r="J1783" s="16">
        <f t="shared" si="380"/>
        <v>1998265.7654004723</v>
      </c>
      <c r="K1783" s="14">
        <f t="shared" si="381"/>
        <v>159.24622345307719</v>
      </c>
      <c r="L1783" s="16">
        <f t="shared" si="378"/>
        <v>96656.627425680112</v>
      </c>
      <c r="M1783" s="35">
        <f t="shared" si="373"/>
        <v>30.195583406705239</v>
      </c>
      <c r="N1783" s="17"/>
      <c r="O1783" s="18">
        <f t="shared" si="374"/>
        <v>32.880333947031964</v>
      </c>
      <c r="P1783" s="18"/>
      <c r="Q1783" s="37">
        <f t="shared" si="375"/>
        <v>1.9163540746558339E-2</v>
      </c>
      <c r="R1783" s="15">
        <f t="shared" si="382"/>
        <v>1.0276497972023233</v>
      </c>
      <c r="S1783" s="15">
        <f t="shared" si="383"/>
        <v>47.111880916102173</v>
      </c>
      <c r="T1783" s="21"/>
      <c r="U1783" s="21"/>
      <c r="Y1783" s="36"/>
      <c r="Z1783" s="36"/>
    </row>
    <row r="1784" spans="1:26" x14ac:dyDescent="0.25">
      <c r="A1784" s="12">
        <v>2018.12</v>
      </c>
      <c r="B1784" s="13">
        <v>2567.31</v>
      </c>
      <c r="C1784" s="14">
        <v>53.75</v>
      </c>
      <c r="D1784" s="13">
        <v>132.38999999999999</v>
      </c>
      <c r="E1784" s="13">
        <v>251.233</v>
      </c>
      <c r="F1784" s="42">
        <f t="shared" si="379"/>
        <v>2018.9583333331989</v>
      </c>
      <c r="G1784" s="15">
        <v>2.83</v>
      </c>
      <c r="H1784" s="14">
        <f t="shared" si="376"/>
        <v>3113.6807545187139</v>
      </c>
      <c r="I1784" s="14">
        <f t="shared" si="377"/>
        <v>65.18898791161989</v>
      </c>
      <c r="J1784" s="16">
        <f t="shared" si="380"/>
        <v>1893187.4995281261</v>
      </c>
      <c r="K1784" s="14">
        <f t="shared" si="381"/>
        <v>160.56502529524386</v>
      </c>
      <c r="L1784" s="16">
        <f t="shared" si="378"/>
        <v>97627.124524318686</v>
      </c>
      <c r="M1784" s="35">
        <f t="shared" si="373"/>
        <v>28.291857012072867</v>
      </c>
      <c r="N1784" s="17"/>
      <c r="O1784" s="18">
        <f t="shared" si="374"/>
        <v>30.818335095022288</v>
      </c>
      <c r="P1784" s="18"/>
      <c r="Q1784" s="37">
        <f t="shared" si="375"/>
        <v>2.5024375553964886E-2</v>
      </c>
      <c r="R1784" s="15">
        <f t="shared" si="382"/>
        <v>1.0127831755337824</v>
      </c>
      <c r="S1784" s="15">
        <f t="shared" si="383"/>
        <v>48.569644507754305</v>
      </c>
      <c r="T1784" s="21"/>
      <c r="U1784" s="21"/>
      <c r="Y1784" s="36"/>
      <c r="Z1784" s="36"/>
    </row>
    <row r="1785" spans="1:26" x14ac:dyDescent="0.25">
      <c r="A1785" s="12">
        <v>2019.01</v>
      </c>
      <c r="B1785" s="13">
        <v>2607.39</v>
      </c>
      <c r="C1785" s="14">
        <f>C1784*2/3+C1787/3</f>
        <v>54.146666666666668</v>
      </c>
      <c r="D1785" s="13">
        <f>D1784*2/3+D1787/3</f>
        <v>133.05666666666664</v>
      </c>
      <c r="E1785" s="13">
        <v>251.71199999999999</v>
      </c>
      <c r="F1785" s="42">
        <f t="shared" si="379"/>
        <v>2019.0416666665321</v>
      </c>
      <c r="G1785" s="15">
        <v>2.71</v>
      </c>
      <c r="H1785" s="14">
        <f t="shared" si="376"/>
        <v>3156.2727760297489</v>
      </c>
      <c r="I1785" s="14">
        <f t="shared" si="377"/>
        <v>65.545104458004928</v>
      </c>
      <c r="J1785" s="16">
        <f t="shared" si="380"/>
        <v>1922405.474730056</v>
      </c>
      <c r="K1785" s="14">
        <f t="shared" si="381"/>
        <v>161.06648206415798</v>
      </c>
      <c r="L1785" s="16">
        <f t="shared" si="378"/>
        <v>98101.497838578856</v>
      </c>
      <c r="M1785" s="35">
        <f t="shared" si="373"/>
        <v>28.38016446354758</v>
      </c>
      <c r="N1785" s="17"/>
      <c r="O1785" s="18">
        <f t="shared" si="374"/>
        <v>30.929105694293305</v>
      </c>
      <c r="P1785" s="18"/>
      <c r="Q1785" s="37">
        <f t="shared" si="375"/>
        <v>2.5866221302712586E-2</v>
      </c>
      <c r="R1785" s="15">
        <f t="shared" si="382"/>
        <v>1.0048682752251044</v>
      </c>
      <c r="S1785" s="15">
        <f t="shared" si="383"/>
        <v>49.096910792719015</v>
      </c>
      <c r="T1785" s="21"/>
      <c r="U1785" s="21"/>
      <c r="Y1785" s="36"/>
      <c r="Z1785" s="36"/>
    </row>
    <row r="1786" spans="1:26" x14ac:dyDescent="0.25">
      <c r="A1786" s="12">
        <v>2019.02</v>
      </c>
      <c r="B1786" s="13">
        <v>2754.86</v>
      </c>
      <c r="C1786" s="14">
        <f>C1784/3+C1787*2/3</f>
        <v>54.543333333333337</v>
      </c>
      <c r="D1786" s="13">
        <f>D1784/3+D1787*2/3</f>
        <v>133.7233333333333</v>
      </c>
      <c r="E1786" s="13">
        <v>252.77600000000001</v>
      </c>
      <c r="F1786" s="42">
        <f t="shared" si="379"/>
        <v>2019.1249999998654</v>
      </c>
      <c r="G1786" s="15">
        <v>2.68</v>
      </c>
      <c r="H1786" s="14">
        <f t="shared" si="376"/>
        <v>3320.749762635694</v>
      </c>
      <c r="I1786" s="14">
        <f t="shared" si="377"/>
        <v>65.747356025361071</v>
      </c>
      <c r="J1786" s="16">
        <f t="shared" si="380"/>
        <v>2025921.3110135</v>
      </c>
      <c r="K1786" s="14">
        <f t="shared" si="381"/>
        <v>161.19212135118312</v>
      </c>
      <c r="L1786" s="16">
        <f t="shared" si="378"/>
        <v>98340.006671758936</v>
      </c>
      <c r="M1786" s="35">
        <f t="shared" si="373"/>
        <v>29.541548965131213</v>
      </c>
      <c r="N1786" s="17"/>
      <c r="O1786" s="18">
        <f t="shared" si="374"/>
        <v>32.208640010689486</v>
      </c>
      <c r="P1786" s="18"/>
      <c r="Q1786" s="37">
        <f t="shared" si="375"/>
        <v>2.4705412201290359E-2</v>
      </c>
      <c r="R1786" s="15">
        <f t="shared" si="382"/>
        <v>1.0118535170500875</v>
      </c>
      <c r="S1786" s="15">
        <f t="shared" si="383"/>
        <v>49.128260300190959</v>
      </c>
      <c r="T1786" s="21"/>
      <c r="U1786" s="21"/>
      <c r="Y1786" s="36"/>
      <c r="Z1786" s="36"/>
    </row>
    <row r="1787" spans="1:26" x14ac:dyDescent="0.25">
      <c r="A1787" s="12">
        <v>2019.03</v>
      </c>
      <c r="B1787" s="13">
        <v>2803.98</v>
      </c>
      <c r="C1787" s="43">
        <v>54.94</v>
      </c>
      <c r="D1787" s="13">
        <v>134.38999999999999</v>
      </c>
      <c r="E1787" s="13">
        <v>254.202</v>
      </c>
      <c r="F1787" s="42">
        <f t="shared" si="379"/>
        <v>2019.2083333331987</v>
      </c>
      <c r="G1787" s="15">
        <v>2.57</v>
      </c>
      <c r="H1787" s="14">
        <f t="shared" si="376"/>
        <v>3360.9991502820599</v>
      </c>
      <c r="I1787" s="14">
        <f t="shared" si="377"/>
        <v>65.853998001589289</v>
      </c>
      <c r="J1787" s="16">
        <f t="shared" si="380"/>
        <v>2053824.6512153151</v>
      </c>
      <c r="K1787" s="14">
        <f t="shared" si="381"/>
        <v>161.08698200643585</v>
      </c>
      <c r="L1787" s="16">
        <f t="shared" si="378"/>
        <v>98436.327961264396</v>
      </c>
      <c r="M1787" s="35">
        <f t="shared" si="373"/>
        <v>29.576196014784824</v>
      </c>
      <c r="N1787" s="17"/>
      <c r="O1787" s="18">
        <f t="shared" si="374"/>
        <v>32.26103863164942</v>
      </c>
      <c r="P1787" s="18"/>
      <c r="Q1787" s="37">
        <f t="shared" si="375"/>
        <v>2.6091124483199845E-2</v>
      </c>
      <c r="R1787" s="15">
        <f t="shared" si="382"/>
        <v>1.0056466121980145</v>
      </c>
      <c r="S1787" s="15">
        <f t="shared" si="383"/>
        <v>49.431740807206211</v>
      </c>
      <c r="T1787" s="21"/>
      <c r="U1787" s="21"/>
      <c r="Y1787" s="36"/>
      <c r="Z1787" s="36"/>
    </row>
    <row r="1788" spans="1:26" x14ac:dyDescent="0.25">
      <c r="A1788" s="12">
        <v>2019.04</v>
      </c>
      <c r="B1788" s="13">
        <v>2903.8</v>
      </c>
      <c r="C1788" s="14">
        <f>C1787*2/3+C1790/3</f>
        <v>55.319091580592705</v>
      </c>
      <c r="D1788" s="13">
        <f>D1787*2/3+D1790/3</f>
        <v>134.68333333333334</v>
      </c>
      <c r="E1788" s="13">
        <v>255.548</v>
      </c>
      <c r="F1788" s="42">
        <f t="shared" si="379"/>
        <v>2019.2916666665319</v>
      </c>
      <c r="G1788" s="15">
        <v>2.5299999999999998</v>
      </c>
      <c r="H1788" s="14">
        <f t="shared" si="376"/>
        <v>3462.3157293346071</v>
      </c>
      <c r="I1788" s="14">
        <f t="shared" si="377"/>
        <v>65.959143505746866</v>
      </c>
      <c r="J1788" s="16">
        <f t="shared" si="380"/>
        <v>2119095.5783219999</v>
      </c>
      <c r="K1788" s="14">
        <f t="shared" si="381"/>
        <v>160.588271740208</v>
      </c>
      <c r="L1788" s="16">
        <f t="shared" si="378"/>
        <v>98287.366946874667</v>
      </c>
      <c r="M1788" s="35">
        <f t="shared" si="373"/>
        <v>30.133517171387521</v>
      </c>
      <c r="N1788" s="17"/>
      <c r="O1788" s="18">
        <f t="shared" si="374"/>
        <v>32.883690363719687</v>
      </c>
      <c r="P1788" s="18"/>
      <c r="Q1788" s="37">
        <f t="shared" si="375"/>
        <v>2.6149618052130178E-2</v>
      </c>
      <c r="R1788" s="15">
        <f t="shared" si="382"/>
        <v>1.0135705386413667</v>
      </c>
      <c r="S1788" s="15">
        <f t="shared" si="383"/>
        <v>49.449029984294569</v>
      </c>
      <c r="T1788" s="21"/>
      <c r="U1788" s="21"/>
      <c r="Y1788" s="36"/>
      <c r="Z1788" s="36"/>
    </row>
    <row r="1789" spans="1:26" x14ac:dyDescent="0.25">
      <c r="A1789" s="12">
        <v>2019.05</v>
      </c>
      <c r="B1789" s="13">
        <v>2854.71</v>
      </c>
      <c r="C1789" s="14">
        <f>C1787/3+C1790*2/3</f>
        <v>55.698183161185412</v>
      </c>
      <c r="D1789" s="13">
        <f>D1787/3+D1790*2/3</f>
        <v>134.97666666666666</v>
      </c>
      <c r="E1789" s="13">
        <v>256.09199999999998</v>
      </c>
      <c r="F1789" s="42">
        <f t="shared" si="379"/>
        <v>2019.3749999998652</v>
      </c>
      <c r="G1789" s="15">
        <v>2.4</v>
      </c>
      <c r="H1789" s="14">
        <f t="shared" si="376"/>
        <v>3396.5533363010172</v>
      </c>
      <c r="I1789" s="14">
        <f t="shared" si="377"/>
        <v>66.270076414777492</v>
      </c>
      <c r="J1789" s="16">
        <f t="shared" si="380"/>
        <v>2082226.0125598912</v>
      </c>
      <c r="K1789" s="14">
        <f t="shared" si="381"/>
        <v>160.59615424665097</v>
      </c>
      <c r="L1789" s="16">
        <f t="shared" si="378"/>
        <v>98452.006130906098</v>
      </c>
      <c r="M1789" s="35">
        <f t="shared" si="373"/>
        <v>29.242030936939852</v>
      </c>
      <c r="N1789" s="17"/>
      <c r="O1789" s="18">
        <f t="shared" si="374"/>
        <v>31.926648340129908</v>
      </c>
      <c r="P1789" s="18"/>
      <c r="Q1789" s="37">
        <f t="shared" si="375"/>
        <v>2.8384138933322749E-2</v>
      </c>
      <c r="R1789" s="15">
        <f t="shared" si="382"/>
        <v>1.0324722275649159</v>
      </c>
      <c r="S1789" s="15">
        <f t="shared" si="383"/>
        <v>50.013613048112227</v>
      </c>
      <c r="T1789" s="21"/>
      <c r="U1789" s="21"/>
      <c r="Y1789" s="36"/>
      <c r="Z1789" s="36"/>
    </row>
    <row r="1790" spans="1:26" x14ac:dyDescent="0.25">
      <c r="A1790" s="12">
        <v>2019.06</v>
      </c>
      <c r="B1790" s="13">
        <v>2890.17</v>
      </c>
      <c r="C1790" s="43">
        <v>56.077274741778119</v>
      </c>
      <c r="D1790" s="13">
        <v>135.27000000000001</v>
      </c>
      <c r="E1790" s="13">
        <v>256.14299999999997</v>
      </c>
      <c r="F1790" s="42">
        <f t="shared" si="379"/>
        <v>2019.4583333331984</v>
      </c>
      <c r="G1790" s="15">
        <v>2.06</v>
      </c>
      <c r="H1790" s="14">
        <f t="shared" si="376"/>
        <v>3438.0592052095908</v>
      </c>
      <c r="I1790" s="14">
        <f t="shared" si="377"/>
        <v>66.707837472895207</v>
      </c>
      <c r="J1790" s="16">
        <f t="shared" si="380"/>
        <v>2111078.6924428353</v>
      </c>
      <c r="K1790" s="14">
        <f t="shared" si="381"/>
        <v>160.91311884377092</v>
      </c>
      <c r="L1790" s="16">
        <f t="shared" si="378"/>
        <v>98805.819286319616</v>
      </c>
      <c r="M1790" s="35">
        <f t="shared" si="373"/>
        <v>29.283796275306265</v>
      </c>
      <c r="N1790" s="17"/>
      <c r="O1790" s="18">
        <f t="shared" si="374"/>
        <v>31.987942034596209</v>
      </c>
      <c r="P1790" s="18"/>
      <c r="Q1790" s="37">
        <f t="shared" si="375"/>
        <v>3.0885119389954169E-2</v>
      </c>
      <c r="R1790" s="15">
        <f t="shared" si="382"/>
        <v>1.0410658037704619</v>
      </c>
      <c r="S1790" s="15">
        <f t="shared" si="383"/>
        <v>51.62738502413935</v>
      </c>
      <c r="T1790" s="21"/>
      <c r="U1790" s="21"/>
      <c r="Y1790" s="36"/>
      <c r="Z1790" s="36"/>
    </row>
    <row r="1791" spans="1:26" x14ac:dyDescent="0.25">
      <c r="A1791" s="12">
        <v>2019.07</v>
      </c>
      <c r="B1791" s="13">
        <v>2996.1136363636365</v>
      </c>
      <c r="C1791" s="14">
        <f>C1790*2/3+C1793/3</f>
        <v>56.458183161185417</v>
      </c>
      <c r="D1791" s="13">
        <f>D1790*2/3+D1793/3</f>
        <v>134.48000000000002</v>
      </c>
      <c r="E1791" s="13">
        <v>256.57100000000003</v>
      </c>
      <c r="F1791" s="42">
        <f t="shared" si="379"/>
        <v>2019.5416666665317</v>
      </c>
      <c r="G1791" s="15">
        <v>1.63</v>
      </c>
      <c r="H1791" s="14">
        <f t="shared" si="376"/>
        <v>3558.1411188326042</v>
      </c>
      <c r="I1791" s="14">
        <f t="shared" si="377"/>
        <v>67.048919828091229</v>
      </c>
      <c r="J1791" s="16">
        <f>J1790*((H1791+(I1791/12))/H1790)</f>
        <v>2188243.6903468869</v>
      </c>
      <c r="K1791" s="14">
        <f t="shared" si="381"/>
        <v>159.70649839615547</v>
      </c>
      <c r="L1791" s="16">
        <f t="shared" si="378"/>
        <v>98218.908624243311</v>
      </c>
      <c r="M1791" s="35">
        <f t="shared" si="373"/>
        <v>29.986685335042523</v>
      </c>
      <c r="N1791" s="17"/>
      <c r="O1791" s="18">
        <f>J1791/AVERAGE(L1671:L1790)</f>
        <v>32.770388154606181</v>
      </c>
      <c r="P1791" s="18"/>
      <c r="Q1791" s="37">
        <f t="shared" si="375"/>
        <v>3.4716014055352379E-2</v>
      </c>
      <c r="R1791" s="15">
        <f t="shared" si="382"/>
        <v>1.0013583333333334</v>
      </c>
      <c r="S1791" s="15">
        <f t="shared" si="383"/>
        <v>53.657845958539426</v>
      </c>
      <c r="T1791" s="21"/>
      <c r="U1791" s="21"/>
      <c r="Y1791" s="36"/>
      <c r="Z1791" s="36"/>
    </row>
    <row r="1792" spans="1:26" x14ac:dyDescent="0.25">
      <c r="A1792" s="12">
        <v>2019.08</v>
      </c>
      <c r="B1792" s="44">
        <v>2897.4981818181818</v>
      </c>
      <c r="C1792" s="14">
        <f>C1790/3+C1793*2/3</f>
        <v>56.839091580592708</v>
      </c>
      <c r="D1792" s="13">
        <f>D1790/3+D1793*2/3</f>
        <v>133.69</v>
      </c>
      <c r="E1792" s="13">
        <v>256.55799999999999</v>
      </c>
      <c r="F1792" s="42">
        <f t="shared" si="379"/>
        <v>2019.6249999998649</v>
      </c>
      <c r="G1792" s="15">
        <v>1.63</v>
      </c>
      <c r="H1792" s="14">
        <f t="shared" si="376"/>
        <v>3441.2011942718609</v>
      </c>
      <c r="I1792" s="14">
        <f t="shared" si="377"/>
        <v>67.504701488967797</v>
      </c>
      <c r="J1792" s="16">
        <f t="shared" si="380"/>
        <v>2119785.6624489455</v>
      </c>
      <c r="K1792" s="14">
        <f t="shared" si="381"/>
        <v>158.77635076668827</v>
      </c>
      <c r="L1792" s="16">
        <f t="shared" si="378"/>
        <v>97806.496304673972</v>
      </c>
      <c r="M1792" s="35">
        <f t="shared" si="373"/>
        <v>28.705397371833072</v>
      </c>
      <c r="N1792" s="17"/>
      <c r="O1792" s="18">
        <f t="shared" si="374"/>
        <v>31.38611285417003</v>
      </c>
      <c r="P1792" s="18"/>
      <c r="Q1792" s="37">
        <f t="shared" si="375"/>
        <v>3.5971412380679191E-2</v>
      </c>
      <c r="R1792" s="15">
        <f t="shared" si="382"/>
        <v>0.99497440143010019</v>
      </c>
      <c r="S1792" s="15">
        <f t="shared" si="383"/>
        <v>53.733453778621382</v>
      </c>
      <c r="T1792" s="21"/>
      <c r="U1792" s="21"/>
      <c r="Y1792" s="36"/>
      <c r="Z1792" s="36"/>
    </row>
    <row r="1793" spans="1:26" x14ac:dyDescent="0.25">
      <c r="A1793" s="12">
        <v>2019.09</v>
      </c>
      <c r="B1793" s="44">
        <v>2982.1559999999999</v>
      </c>
      <c r="C1793" s="14">
        <v>57.22</v>
      </c>
      <c r="D1793" s="13">
        <v>132.9</v>
      </c>
      <c r="E1793" s="13">
        <v>256.75900000000001</v>
      </c>
      <c r="F1793" s="42">
        <f t="shared" si="379"/>
        <v>2019.7083333331982</v>
      </c>
      <c r="G1793" s="15">
        <v>1.7</v>
      </c>
      <c r="H1793" s="14">
        <f t="shared" si="376"/>
        <v>3538.9720835491648</v>
      </c>
      <c r="I1793" s="14">
        <f t="shared" si="377"/>
        <v>67.903886523938795</v>
      </c>
      <c r="J1793" s="16">
        <f t="shared" si="380"/>
        <v>2183498.4352106876</v>
      </c>
      <c r="K1793" s="14">
        <f t="shared" si="381"/>
        <v>157.71454944130488</v>
      </c>
      <c r="L1793" s="16">
        <f t="shared" si="378"/>
        <v>97307.767279612599</v>
      </c>
      <c r="M1793" s="35">
        <f t="shared" ref="M1793:M1838" si="384">H1793/AVERAGE(K1673:K1792)</f>
        <v>29.229520233035277</v>
      </c>
      <c r="N1793" s="17"/>
      <c r="O1793" s="18">
        <f t="shared" ref="O1793:O1836" si="385">J1793/AVERAGE(L1673:L1792)</f>
        <v>31.974134120476858</v>
      </c>
      <c r="P1793" s="18"/>
      <c r="Q1793" s="37">
        <f t="shared" ref="Q1793:Q1838" si="386">1/M1793-(G1793/100-(((E1793/E1673)^(1/10))-1))</f>
        <v>3.4662807416811853E-2</v>
      </c>
      <c r="R1793" s="15">
        <f t="shared" si="382"/>
        <v>1.0005051189267946</v>
      </c>
      <c r="S1793" s="15">
        <f t="shared" si="383"/>
        <v>53.421557966589454</v>
      </c>
      <c r="T1793" s="21"/>
      <c r="U1793" s="21"/>
      <c r="Y1793" s="36"/>
      <c r="Z1793" s="36"/>
    </row>
    <row r="1794" spans="1:26" x14ac:dyDescent="0.25">
      <c r="A1794" s="12">
        <v>2019.1</v>
      </c>
      <c r="B1794" s="44">
        <v>2977.68</v>
      </c>
      <c r="C1794" s="14">
        <f>C1793*2/3+C1796/3</f>
        <v>57.56</v>
      </c>
      <c r="D1794" s="13">
        <f>D1793*2/3+D1796/3</f>
        <v>135.09</v>
      </c>
      <c r="E1794" s="13">
        <v>257.346</v>
      </c>
      <c r="F1794" s="42">
        <f t="shared" si="379"/>
        <v>2019.7916666665315</v>
      </c>
      <c r="G1794" s="15">
        <v>1.71</v>
      </c>
      <c r="H1794" s="14">
        <f t="shared" si="376"/>
        <v>3525.6001492154537</v>
      </c>
      <c r="I1794" s="14">
        <f t="shared" si="377"/>
        <v>68.151562487856822</v>
      </c>
      <c r="J1794" s="16">
        <f t="shared" si="380"/>
        <v>2178752.1808013837</v>
      </c>
      <c r="K1794" s="14">
        <f t="shared" si="381"/>
        <v>159.94778624886342</v>
      </c>
      <c r="L1794" s="16">
        <f t="shared" si="378"/>
        <v>98844.614634365978</v>
      </c>
      <c r="M1794" s="35">
        <f t="shared" si="384"/>
        <v>28.84112288195341</v>
      </c>
      <c r="N1794" s="17"/>
      <c r="O1794" s="18">
        <f t="shared" si="385"/>
        <v>31.56428123057065</v>
      </c>
      <c r="P1794" s="18"/>
      <c r="Q1794" s="37">
        <f t="shared" si="386"/>
        <v>3.5157941464796741E-2</v>
      </c>
      <c r="R1794" s="15">
        <f t="shared" si="382"/>
        <v>0.99235361515253806</v>
      </c>
      <c r="S1794" s="15">
        <f t="shared" si="383"/>
        <v>53.326627374930382</v>
      </c>
      <c r="T1794" s="21"/>
      <c r="U1794" s="21"/>
      <c r="Y1794" s="36"/>
      <c r="Z1794" s="36"/>
    </row>
    <row r="1795" spans="1:26" x14ac:dyDescent="0.25">
      <c r="A1795" s="12">
        <v>2019.11</v>
      </c>
      <c r="B1795" s="44">
        <v>3104.9044999999996</v>
      </c>
      <c r="C1795" s="14">
        <f>C1793/3+C1796*2/3</f>
        <v>57.900000000000006</v>
      </c>
      <c r="D1795" s="13">
        <f>D1793/3+D1796*2/3</f>
        <v>137.28</v>
      </c>
      <c r="E1795" s="13">
        <v>257.20800000000003</v>
      </c>
      <c r="F1795" s="42">
        <f t="shared" si="379"/>
        <v>2019.8749999998647</v>
      </c>
      <c r="G1795" s="15">
        <v>1.81</v>
      </c>
      <c r="H1795" s="14">
        <f t="shared" si="376"/>
        <v>3678.2075252324967</v>
      </c>
      <c r="I1795" s="14">
        <f t="shared" si="377"/>
        <v>68.590906970234215</v>
      </c>
      <c r="J1795" s="16">
        <f t="shared" si="380"/>
        <v>2276592.8852818152</v>
      </c>
      <c r="K1795" s="14">
        <f t="shared" si="381"/>
        <v>162.62797424652422</v>
      </c>
      <c r="L1795" s="16">
        <f t="shared" si="378"/>
        <v>100657.09631052664</v>
      </c>
      <c r="M1795" s="35">
        <f t="shared" si="384"/>
        <v>29.836867659083435</v>
      </c>
      <c r="N1795" s="17"/>
      <c r="O1795" s="18">
        <f t="shared" si="385"/>
        <v>32.663322842581977</v>
      </c>
      <c r="P1795" s="18"/>
      <c r="Q1795" s="37">
        <f t="shared" si="386"/>
        <v>3.2874241630862971E-2</v>
      </c>
      <c r="R1795" s="15">
        <f t="shared" si="382"/>
        <v>0.99698360950010423</v>
      </c>
      <c r="S1795" s="15">
        <f t="shared" si="383"/>
        <v>52.947264060961942</v>
      </c>
      <c r="T1795" s="21"/>
      <c r="U1795" s="21"/>
      <c r="Y1795" s="36"/>
      <c r="Z1795" s="36"/>
    </row>
    <row r="1796" spans="1:26" x14ac:dyDescent="0.25">
      <c r="A1796" s="12">
        <v>2019.12</v>
      </c>
      <c r="B1796" s="44">
        <v>3176.7495238095235</v>
      </c>
      <c r="C1796" s="14">
        <v>58.24</v>
      </c>
      <c r="D1796" s="13">
        <v>139.47</v>
      </c>
      <c r="E1796" s="13">
        <v>256.97399999999999</v>
      </c>
      <c r="F1796" s="42">
        <f t="shared" si="379"/>
        <v>2019.958333333198</v>
      </c>
      <c r="G1796" s="15">
        <v>1.86</v>
      </c>
      <c r="H1796" s="14">
        <f t="shared" si="376"/>
        <v>3766.7451956414347</v>
      </c>
      <c r="I1796" s="14">
        <f t="shared" si="377"/>
        <v>69.056511553698058</v>
      </c>
      <c r="J1796" s="16">
        <f t="shared" si="380"/>
        <v>2334954.2907490903</v>
      </c>
      <c r="K1796" s="14">
        <f t="shared" si="381"/>
        <v>165.37279646968179</v>
      </c>
      <c r="L1796" s="16">
        <f t="shared" si="378"/>
        <v>102512.35499997884</v>
      </c>
      <c r="M1796" s="35">
        <f t="shared" si="384"/>
        <v>30.331822322243294</v>
      </c>
      <c r="N1796" s="17"/>
      <c r="O1796" s="18">
        <f t="shared" si="385"/>
        <v>33.209287577306554</v>
      </c>
      <c r="P1796" s="18"/>
      <c r="Q1796" s="37">
        <f t="shared" si="386"/>
        <v>3.1914083264958287E-2</v>
      </c>
      <c r="R1796" s="15">
        <f t="shared" si="382"/>
        <v>1.0106433946666906</v>
      </c>
      <c r="S1796" s="15">
        <f t="shared" si="383"/>
        <v>52.835622676000852</v>
      </c>
      <c r="T1796" s="21"/>
      <c r="U1796" s="21"/>
      <c r="Y1796" s="36"/>
      <c r="Z1796" s="36"/>
    </row>
    <row r="1797" spans="1:26" x14ac:dyDescent="0.25">
      <c r="A1797" s="12">
        <v>2020.01</v>
      </c>
      <c r="B1797" s="44">
        <v>3278.2028571428577</v>
      </c>
      <c r="C1797" s="14">
        <f>C1796*2/3+C1799/3</f>
        <v>58.686867862126704</v>
      </c>
      <c r="D1797" s="13">
        <f>D1796*2/3+D1799/3</f>
        <v>131.75666666666666</v>
      </c>
      <c r="E1797" s="13">
        <v>257.971</v>
      </c>
      <c r="F1797" s="42">
        <f t="shared" si="379"/>
        <v>2020.0416666665312</v>
      </c>
      <c r="G1797" s="15">
        <v>1.76</v>
      </c>
      <c r="H1797" s="14">
        <f t="shared" si="376"/>
        <v>3872.0182135644277</v>
      </c>
      <c r="I1797" s="14">
        <f t="shared" si="377"/>
        <v>69.317437377030799</v>
      </c>
      <c r="J1797" s="16">
        <f t="shared" si="380"/>
        <v>2403792.3526347298</v>
      </c>
      <c r="K1797" s="14">
        <f t="shared" si="381"/>
        <v>155.62313722601897</v>
      </c>
      <c r="L1797" s="16">
        <f t="shared" si="378"/>
        <v>96612.589746203957</v>
      </c>
      <c r="M1797" s="35">
        <f t="shared" si="384"/>
        <v>30.985220300230701</v>
      </c>
      <c r="N1797" s="17"/>
      <c r="O1797" s="18">
        <f t="shared" si="385"/>
        <v>33.923158399287807</v>
      </c>
      <c r="P1797" s="18"/>
      <c r="Q1797" s="37">
        <f t="shared" si="386"/>
        <v>3.2265730188327416E-2</v>
      </c>
      <c r="R1797" s="15">
        <f t="shared" si="382"/>
        <v>1.0254101377073785</v>
      </c>
      <c r="S1797" s="15">
        <f t="shared" si="383"/>
        <v>53.191601882673268</v>
      </c>
      <c r="T1797" s="21"/>
      <c r="U1797" s="21"/>
      <c r="Y1797" s="36"/>
      <c r="Z1797" s="36"/>
    </row>
    <row r="1798" spans="1:26" x14ac:dyDescent="0.25">
      <c r="A1798" s="12">
        <v>2020.02</v>
      </c>
      <c r="B1798" s="44">
        <v>3277.3142105263164</v>
      </c>
      <c r="C1798" s="14">
        <f>C1796/3+C1799*2/3</f>
        <v>59.133735724253413</v>
      </c>
      <c r="D1798" s="13">
        <f>D1796/3+D1799*2/3</f>
        <v>124.04333333333332</v>
      </c>
      <c r="E1798" s="13">
        <v>258.678</v>
      </c>
      <c r="F1798" s="42">
        <f t="shared" si="379"/>
        <v>2020.1249999998645</v>
      </c>
      <c r="G1798" s="15">
        <v>1.5</v>
      </c>
      <c r="H1798" s="14">
        <f t="shared" si="376"/>
        <v>3860.3887456504563</v>
      </c>
      <c r="I1798" s="14">
        <f t="shared" si="377"/>
        <v>69.654355125600233</v>
      </c>
      <c r="J1798" s="16">
        <f t="shared" si="380"/>
        <v>2400176.165567338</v>
      </c>
      <c r="K1798" s="14">
        <f t="shared" si="381"/>
        <v>146.11216905444866</v>
      </c>
      <c r="L1798" s="16">
        <f t="shared" si="378"/>
        <v>90844.463801466933</v>
      </c>
      <c r="M1798" s="35">
        <f t="shared" si="384"/>
        <v>30.729689264735747</v>
      </c>
      <c r="N1798" s="17"/>
      <c r="O1798" s="18">
        <f t="shared" si="385"/>
        <v>33.643652731592439</v>
      </c>
      <c r="P1798" s="18"/>
      <c r="Q1798" s="37">
        <f t="shared" si="386"/>
        <v>3.5387275516498735E-2</v>
      </c>
      <c r="R1798" s="15">
        <f t="shared" si="382"/>
        <v>1.0610850801002183</v>
      </c>
      <c r="S1798" s="15">
        <f t="shared" si="383"/>
        <v>54.394134260785947</v>
      </c>
      <c r="T1798" s="21"/>
      <c r="U1798" s="21"/>
      <c r="Y1798" s="36"/>
      <c r="Z1798" s="36"/>
    </row>
    <row r="1799" spans="1:26" x14ac:dyDescent="0.25">
      <c r="A1799" s="12">
        <v>2020.03</v>
      </c>
      <c r="B1799" s="44">
        <v>2652.3936363636367</v>
      </c>
      <c r="C1799" s="14">
        <v>59.580603586380121</v>
      </c>
      <c r="D1799" s="13">
        <v>116.33</v>
      </c>
      <c r="E1799" s="13">
        <v>258.11500000000001</v>
      </c>
      <c r="F1799" s="42">
        <f t="shared" si="379"/>
        <v>2020.2083333331977</v>
      </c>
      <c r="G1799" s="15">
        <v>0.87</v>
      </c>
      <c r="H1799" s="14">
        <f t="shared" si="376"/>
        <v>3131.1017995854568</v>
      </c>
      <c r="I1799" s="14">
        <f t="shared" si="377"/>
        <v>70.333804361505628</v>
      </c>
      <c r="J1799" s="16">
        <f t="shared" si="380"/>
        <v>1950390.025672544</v>
      </c>
      <c r="K1799" s="14">
        <f t="shared" si="381"/>
        <v>137.32542083954829</v>
      </c>
      <c r="L1799" s="16">
        <f t="shared" si="378"/>
        <v>85541.176308033158</v>
      </c>
      <c r="M1799" s="35">
        <f t="shared" si="384"/>
        <v>24.817168629099424</v>
      </c>
      <c r="N1799" s="17"/>
      <c r="O1799" s="18">
        <f t="shared" si="385"/>
        <v>27.181633677916498</v>
      </c>
      <c r="P1799" s="18"/>
      <c r="Q1799" s="37">
        <f t="shared" si="386"/>
        <v>4.8801470894720596E-2</v>
      </c>
      <c r="R1799" s="15">
        <f t="shared" si="382"/>
        <v>1.0208777676284946</v>
      </c>
      <c r="S1799" s="15">
        <f t="shared" si="383"/>
        <v>57.842696104706377</v>
      </c>
      <c r="T1799" s="21"/>
      <c r="U1799" s="21"/>
      <c r="Y1799" s="36"/>
      <c r="Z1799" s="36"/>
    </row>
    <row r="1800" spans="1:26" x14ac:dyDescent="0.25">
      <c r="A1800" s="12">
        <v>2020.04</v>
      </c>
      <c r="B1800" s="44">
        <v>2761.9752380952382</v>
      </c>
      <c r="C1800" s="14">
        <f>C1799*2/3+C1802/3</f>
        <v>59.613735724253416</v>
      </c>
      <c r="D1800" s="13">
        <f>D1799*2/3+D1802/3</f>
        <v>110.63</v>
      </c>
      <c r="E1800" s="13">
        <v>256.38900000000001</v>
      </c>
      <c r="F1800" s="42">
        <f t="shared" si="379"/>
        <v>2020.291666666531</v>
      </c>
      <c r="G1800" s="15">
        <v>0.66</v>
      </c>
      <c r="H1800" s="14">
        <f t="shared" si="376"/>
        <v>3282.4101464868586</v>
      </c>
      <c r="I1800" s="14">
        <f t="shared" si="377"/>
        <v>70.846663761627909</v>
      </c>
      <c r="J1800" s="16">
        <f t="shared" si="380"/>
        <v>2048318.868537856</v>
      </c>
      <c r="K1800" s="14">
        <f t="shared" si="381"/>
        <v>131.47584724773685</v>
      </c>
      <c r="L1800" s="16">
        <f t="shared" si="378"/>
        <v>82044.731357772296</v>
      </c>
      <c r="M1800" s="35">
        <f t="shared" si="384"/>
        <v>25.927358825280173</v>
      </c>
      <c r="N1800" s="17"/>
      <c r="O1800" s="18">
        <f t="shared" si="385"/>
        <v>28.4079625075492</v>
      </c>
      <c r="P1800" s="18"/>
      <c r="Q1800" s="37">
        <f t="shared" si="386"/>
        <v>4.8317436544444869E-2</v>
      </c>
      <c r="R1800" s="15">
        <f t="shared" si="382"/>
        <v>0.99959081861874433</v>
      </c>
      <c r="S1800" s="15">
        <f t="shared" si="383"/>
        <v>59.447846768444819</v>
      </c>
      <c r="T1800" s="21"/>
      <c r="U1800" s="21"/>
      <c r="Y1800" s="36"/>
      <c r="Z1800" s="36"/>
    </row>
    <row r="1801" spans="1:26" x14ac:dyDescent="0.25">
      <c r="A1801" s="12">
        <v>2020.05</v>
      </c>
      <c r="B1801" s="44">
        <v>2919.6149999999998</v>
      </c>
      <c r="C1801" s="14">
        <f>C1799/3+C1802*2/3</f>
        <v>59.646867862126712</v>
      </c>
      <c r="D1801" s="13">
        <f>D1799/3+D1802*2/3</f>
        <v>104.93</v>
      </c>
      <c r="E1801" s="13">
        <v>256.39400000000001</v>
      </c>
      <c r="F1801" s="42">
        <f t="shared" si="379"/>
        <v>2020.3749999998643</v>
      </c>
      <c r="G1801" s="15">
        <v>0.67</v>
      </c>
      <c r="H1801" s="14">
        <f t="shared" si="376"/>
        <v>3469.6860710469045</v>
      </c>
      <c r="I1801" s="14">
        <f t="shared" si="377"/>
        <v>70.884656573827826</v>
      </c>
      <c r="J1801" s="16">
        <f t="shared" si="380"/>
        <v>2168870.6350353779</v>
      </c>
      <c r="K1801" s="14">
        <f t="shared" si="381"/>
        <v>124.69937284023808</v>
      </c>
      <c r="L1801" s="16">
        <f t="shared" si="378"/>
        <v>77948.495172912255</v>
      </c>
      <c r="M1801" s="35">
        <f t="shared" si="384"/>
        <v>27.328480997698463</v>
      </c>
      <c r="N1801" s="17"/>
      <c r="O1801" s="18">
        <f t="shared" si="385"/>
        <v>29.951773296263532</v>
      </c>
      <c r="P1801" s="18"/>
      <c r="Q1801" s="37">
        <f t="shared" si="386"/>
        <v>4.6163229869854258E-2</v>
      </c>
      <c r="R1801" s="15">
        <f t="shared" si="382"/>
        <v>0.99482027711052812</v>
      </c>
      <c r="S1801" s="15">
        <f t="shared" si="383"/>
        <v>59.42236298424605</v>
      </c>
      <c r="T1801" s="21"/>
      <c r="U1801" s="21"/>
      <c r="Y1801" s="36"/>
      <c r="Z1801" s="36"/>
    </row>
    <row r="1802" spans="1:26" x14ac:dyDescent="0.25">
      <c r="A1802" s="12">
        <v>2020.06</v>
      </c>
      <c r="B1802" s="44">
        <v>3104.6609090909087</v>
      </c>
      <c r="C1802" s="14">
        <v>59.68</v>
      </c>
      <c r="D1802" s="13">
        <v>99.23</v>
      </c>
      <c r="E1802" s="13">
        <v>257.79700000000003</v>
      </c>
      <c r="F1802" s="42">
        <f t="shared" si="379"/>
        <v>2020.4583333331975</v>
      </c>
      <c r="G1802" s="15">
        <v>0.73</v>
      </c>
      <c r="H1802" s="14">
        <f t="shared" ref="H1802:H1839" si="387">B1802*$E$1839/E1802</f>
        <v>3669.5158554987061</v>
      </c>
      <c r="I1802" s="14">
        <f t="shared" ref="I1802:I1835" si="388">C1802*$E$1839/E1802</f>
        <v>70.538043499342507</v>
      </c>
      <c r="J1802" s="16">
        <f t="shared" si="380"/>
        <v>2297456.8913422944</v>
      </c>
      <c r="K1802" s="14">
        <f t="shared" si="381"/>
        <v>117.28368057037127</v>
      </c>
      <c r="L1802" s="16">
        <f t="shared" ref="L1802:L1835" si="389">K1802*(J1802/H1802)</f>
        <v>73430.449895621889</v>
      </c>
      <c r="M1802" s="35">
        <f t="shared" si="384"/>
        <v>28.838315955122852</v>
      </c>
      <c r="N1802" s="17"/>
      <c r="O1802" s="18">
        <f t="shared" si="385"/>
        <v>31.613284503327332</v>
      </c>
      <c r="P1802" s="18"/>
      <c r="Q1802" s="37">
        <f t="shared" si="386"/>
        <v>4.4301523235910641E-2</v>
      </c>
      <c r="R1802" s="15">
        <f t="shared" si="382"/>
        <v>1.0111854455272233</v>
      </c>
      <c r="S1802" s="15">
        <f t="shared" si="383"/>
        <v>58.792854352515221</v>
      </c>
      <c r="T1802" s="21"/>
      <c r="U1802" s="21"/>
      <c r="Y1802" s="36"/>
      <c r="Z1802" s="36"/>
    </row>
    <row r="1803" spans="1:26" x14ac:dyDescent="0.25">
      <c r="A1803" s="12">
        <v>2020.07</v>
      </c>
      <c r="B1803" s="44">
        <v>3207.6190909090906</v>
      </c>
      <c r="C1803" s="14">
        <f>C1802*2/3+C1805/3</f>
        <v>59.403333333333336</v>
      </c>
      <c r="D1803" s="13">
        <f>D1802*2/3+D1805/3</f>
        <v>98.893333333333345</v>
      </c>
      <c r="E1803" s="13">
        <v>259.101</v>
      </c>
      <c r="F1803" s="42">
        <f t="shared" ref="F1803:F1836" si="390">F1802+1/12</f>
        <v>2020.5416666665308</v>
      </c>
      <c r="G1803" s="15">
        <v>0.62</v>
      </c>
      <c r="H1803" s="14">
        <f t="shared" si="387"/>
        <v>3772.1256845786006</v>
      </c>
      <c r="I1803" s="14">
        <f t="shared" si="388"/>
        <v>69.857683554546952</v>
      </c>
      <c r="J1803" s="16">
        <f t="shared" ref="J1803:J1836" si="391">J1802*((H1803+(I1803/12))/H1802)</f>
        <v>2365344.932559974</v>
      </c>
      <c r="K1803" s="14">
        <f t="shared" ref="K1803:K1835" si="392">D1803*$E$1839/E1803</f>
        <v>116.29750045992363</v>
      </c>
      <c r="L1803" s="16">
        <f t="shared" si="389"/>
        <v>72925.381173507296</v>
      </c>
      <c r="M1803" s="35">
        <f t="shared" si="384"/>
        <v>29.599194927667007</v>
      </c>
      <c r="N1803" s="17"/>
      <c r="O1803" s="18">
        <f t="shared" si="385"/>
        <v>32.453341337253256</v>
      </c>
      <c r="P1803" s="18"/>
      <c r="Q1803" s="37">
        <f t="shared" si="386"/>
        <v>4.5001885969564961E-2</v>
      </c>
      <c r="R1803" s="15">
        <f t="shared" ref="R1803:R1835" si="393">((G1803/G1804+G1803/1200+((1+G1804/1200)^(-119))*(1-G1803/G1804)))</f>
        <v>0.99763627625134665</v>
      </c>
      <c r="S1803" s="15">
        <f t="shared" ref="S1803:S1839" si="394">S1802*R1802*E1802/E1803</f>
        <v>59.151277059463752</v>
      </c>
      <c r="T1803" s="21"/>
      <c r="U1803" s="21"/>
      <c r="Y1803" s="36"/>
      <c r="Z1803" s="36"/>
    </row>
    <row r="1804" spans="1:26" x14ac:dyDescent="0.25">
      <c r="A1804" s="12">
        <v>2020.08</v>
      </c>
      <c r="B1804" s="44">
        <v>3391.71</v>
      </c>
      <c r="C1804" s="14">
        <f>C1802/3+C1805*2/3</f>
        <v>59.126666666666665</v>
      </c>
      <c r="D1804" s="13">
        <f>D1802/3+D1805*2/3</f>
        <v>98.556666666666672</v>
      </c>
      <c r="E1804" s="13">
        <v>259.91800000000001</v>
      </c>
      <c r="F1804" s="42">
        <f t="shared" si="390"/>
        <v>2020.624999999864</v>
      </c>
      <c r="G1804" s="15">
        <v>0.65</v>
      </c>
      <c r="H1804" s="14">
        <f t="shared" si="387"/>
        <v>3976.0772128132721</v>
      </c>
      <c r="I1804" s="14">
        <f t="shared" si="388"/>
        <v>69.313765623517156</v>
      </c>
      <c r="J1804" s="16">
        <f t="shared" si="391"/>
        <v>2496856.5352040804</v>
      </c>
      <c r="K1804" s="14">
        <f t="shared" si="392"/>
        <v>115.53727072897352</v>
      </c>
      <c r="L1804" s="16">
        <f t="shared" si="389"/>
        <v>72553.920368957508</v>
      </c>
      <c r="M1804" s="35">
        <f t="shared" si="384"/>
        <v>31.158208965355232</v>
      </c>
      <c r="N1804" s="17"/>
      <c r="O1804" s="18">
        <f t="shared" si="385"/>
        <v>34.165665199989711</v>
      </c>
      <c r="P1804" s="18"/>
      <c r="Q1804" s="37">
        <f t="shared" si="386"/>
        <v>4.3191404179545534E-2</v>
      </c>
      <c r="R1804" s="15">
        <f t="shared" si="393"/>
        <v>0.99766554423298126</v>
      </c>
      <c r="S1804" s="15">
        <f t="shared" si="394"/>
        <v>58.825969116208604</v>
      </c>
      <c r="T1804" s="21"/>
      <c r="U1804" s="21"/>
      <c r="Y1804" s="36"/>
      <c r="Z1804" s="36"/>
    </row>
    <row r="1805" spans="1:26" x14ac:dyDescent="0.25">
      <c r="A1805" s="12">
        <v>2020.09</v>
      </c>
      <c r="B1805" s="44">
        <v>3365.5166666666664</v>
      </c>
      <c r="C1805" s="14">
        <f>58.85</f>
        <v>58.85</v>
      </c>
      <c r="D1805" s="13">
        <v>98.22</v>
      </c>
      <c r="E1805" s="13">
        <v>260.27999999999997</v>
      </c>
      <c r="F1805" s="42">
        <f t="shared" si="390"/>
        <v>2020.7083333331973</v>
      </c>
      <c r="G1805" s="15">
        <v>0.68</v>
      </c>
      <c r="H1805" s="14">
        <f t="shared" si="387"/>
        <v>3939.8836957635376</v>
      </c>
      <c r="I1805" s="14">
        <f t="shared" si="388"/>
        <v>68.893480098355639</v>
      </c>
      <c r="J1805" s="16">
        <f t="shared" si="391"/>
        <v>2477733.3506748895</v>
      </c>
      <c r="K1805" s="14">
        <f t="shared" si="392"/>
        <v>114.98245735361921</v>
      </c>
      <c r="L1805" s="16">
        <f t="shared" si="389"/>
        <v>72310.730805063416</v>
      </c>
      <c r="M1805" s="35">
        <f>H1805/AVERAGE(K1685:K1804)</f>
        <v>30.839426043811255</v>
      </c>
      <c r="N1805" s="17"/>
      <c r="O1805" s="18">
        <f t="shared" si="385"/>
        <v>33.81900485029859</v>
      </c>
      <c r="P1805" s="18"/>
      <c r="Q1805" s="37">
        <f t="shared" si="386"/>
        <v>4.3305608427917058E-2</v>
      </c>
      <c r="R1805" s="15">
        <f t="shared" si="393"/>
        <v>0.99007799751736891</v>
      </c>
      <c r="S1805" s="15">
        <f t="shared" si="394"/>
        <v>58.607017748531568</v>
      </c>
      <c r="T1805" s="21"/>
      <c r="U1805" s="21"/>
      <c r="Y1805" s="36"/>
      <c r="Z1805" s="36"/>
    </row>
    <row r="1806" spans="1:26" x14ac:dyDescent="0.25">
      <c r="A1806" s="12">
        <v>2020.1</v>
      </c>
      <c r="B1806" s="44">
        <v>3418.701363636364</v>
      </c>
      <c r="C1806" s="14">
        <f>C1805*2/3+C1808/3</f>
        <v>58.659615378670054</v>
      </c>
      <c r="D1806" s="13">
        <f>D1805*2/3+D1808/3</f>
        <v>96.856666666666669</v>
      </c>
      <c r="E1806" s="13">
        <v>260.38799999999998</v>
      </c>
      <c r="F1806" s="42">
        <f t="shared" si="390"/>
        <v>2020.7916666665305</v>
      </c>
      <c r="G1806" s="15">
        <v>0.79</v>
      </c>
      <c r="H1806" s="14">
        <f t="shared" si="387"/>
        <v>4000.4850665161234</v>
      </c>
      <c r="I1806" s="14">
        <f t="shared" si="388"/>
        <v>68.642121779347619</v>
      </c>
      <c r="J1806" s="16">
        <f t="shared" si="391"/>
        <v>2519441.9702600669</v>
      </c>
      <c r="K1806" s="14">
        <f t="shared" si="392"/>
        <v>113.33942552396171</v>
      </c>
      <c r="L1806" s="16">
        <f t="shared" si="389"/>
        <v>71379.370451921495</v>
      </c>
      <c r="M1806" s="35">
        <f t="shared" si="384"/>
        <v>31.283694032592855</v>
      </c>
      <c r="N1806" s="17"/>
      <c r="O1806" s="18">
        <f t="shared" si="385"/>
        <v>34.307908575345309</v>
      </c>
      <c r="P1806" s="18"/>
      <c r="Q1806" s="37">
        <f t="shared" si="386"/>
        <v>4.1660697490221693E-2</v>
      </c>
      <c r="R1806" s="15">
        <f t="shared" si="393"/>
        <v>0.99306022792378179</v>
      </c>
      <c r="S1806" s="15">
        <f t="shared" si="394"/>
        <v>58.001451780491003</v>
      </c>
      <c r="T1806" s="21"/>
      <c r="U1806" s="21"/>
      <c r="Y1806" s="36"/>
      <c r="Z1806" s="36"/>
    </row>
    <row r="1807" spans="1:26" x14ac:dyDescent="0.25">
      <c r="A1807" s="12">
        <v>2020.11</v>
      </c>
      <c r="B1807" s="44">
        <v>3548.9925000000012</v>
      </c>
      <c r="C1807" s="14">
        <f>C1805/3+C1808*2/3</f>
        <v>58.469230757340114</v>
      </c>
      <c r="D1807" s="13">
        <f>D1805/3+D1808*2/3</f>
        <v>95.493333333333339</v>
      </c>
      <c r="E1807" s="13">
        <v>260.22899999999998</v>
      </c>
      <c r="F1807" s="42">
        <f t="shared" si="390"/>
        <v>2020.8749999998638</v>
      </c>
      <c r="G1807" s="15">
        <v>0.87</v>
      </c>
      <c r="H1807" s="14">
        <f t="shared" si="387"/>
        <v>4155.4861862052294</v>
      </c>
      <c r="I1807" s="14">
        <f t="shared" si="388"/>
        <v>68.461142346785081</v>
      </c>
      <c r="J1807" s="16">
        <f t="shared" si="391"/>
        <v>2620652.1925031105</v>
      </c>
      <c r="K1807" s="14">
        <f t="shared" si="392"/>
        <v>111.81236013921075</v>
      </c>
      <c r="L1807" s="16">
        <f t="shared" si="389"/>
        <v>70514.325789482595</v>
      </c>
      <c r="M1807" s="35">
        <f t="shared" si="384"/>
        <v>32.473204096612569</v>
      </c>
      <c r="N1807" s="17"/>
      <c r="O1807" s="18">
        <f t="shared" si="385"/>
        <v>35.612031301968479</v>
      </c>
      <c r="P1807" s="18"/>
      <c r="Q1807" s="37">
        <f t="shared" si="386"/>
        <v>3.9584837150407753E-2</v>
      </c>
      <c r="R1807" s="15">
        <f t="shared" si="393"/>
        <v>0.99504322719134342</v>
      </c>
      <c r="S1807" s="15">
        <f t="shared" si="394"/>
        <v>57.634127892212327</v>
      </c>
      <c r="T1807" s="21"/>
      <c r="U1807" s="21"/>
      <c r="Y1807" s="36"/>
      <c r="Z1807" s="36"/>
    </row>
    <row r="1808" spans="1:26" x14ac:dyDescent="0.25">
      <c r="A1808" s="12">
        <v>2020.12</v>
      </c>
      <c r="B1808" s="44">
        <v>3695.3099999999995</v>
      </c>
      <c r="C1808" s="14">
        <v>58.278846136010173</v>
      </c>
      <c r="D1808" s="13">
        <v>94.13</v>
      </c>
      <c r="E1808" s="13">
        <v>260.47399999999999</v>
      </c>
      <c r="F1808" s="42">
        <f t="shared" si="390"/>
        <v>2020.9583333331971</v>
      </c>
      <c r="G1808" s="15">
        <v>0.93</v>
      </c>
      <c r="H1808" s="14">
        <f t="shared" si="387"/>
        <v>4322.7383807980832</v>
      </c>
      <c r="I1808" s="14">
        <f t="shared" si="388"/>
        <v>68.174038167503483</v>
      </c>
      <c r="J1808" s="16">
        <f t="shared" si="391"/>
        <v>2729712.403599821</v>
      </c>
      <c r="K1808" s="14">
        <f t="shared" si="392"/>
        <v>110.11237589932202</v>
      </c>
      <c r="L1808" s="16">
        <f t="shared" si="389"/>
        <v>69533.497474055272</v>
      </c>
      <c r="M1808" s="35">
        <f t="shared" si="384"/>
        <v>33.765591418117097</v>
      </c>
      <c r="N1808" s="17"/>
      <c r="O1808" s="18">
        <f t="shared" si="385"/>
        <v>37.026596400604184</v>
      </c>
      <c r="P1808" s="18"/>
      <c r="Q1808" s="37">
        <f t="shared" si="386"/>
        <v>3.772721745925204E-2</v>
      </c>
      <c r="R1808" s="15">
        <f t="shared" si="393"/>
        <v>0.98667487501523965</v>
      </c>
      <c r="S1808" s="15">
        <f t="shared" si="394"/>
        <v>57.29450706953979</v>
      </c>
      <c r="T1808" s="21"/>
      <c r="U1808" s="21"/>
      <c r="Y1808" s="36"/>
      <c r="Z1808" s="36"/>
    </row>
    <row r="1809" spans="1:26" x14ac:dyDescent="0.25">
      <c r="A1809" s="12">
        <v>2021.01</v>
      </c>
      <c r="B1809" s="44">
        <v>3793.7484210526318</v>
      </c>
      <c r="C1809" s="14">
        <f>C1808*2/3+C1811/3</f>
        <v>58.063693112307661</v>
      </c>
      <c r="D1809" s="13">
        <f>D1808*2/3+D1811/3</f>
        <v>105.48666666666665</v>
      </c>
      <c r="E1809" s="13">
        <v>261.58199999999999</v>
      </c>
      <c r="F1809" s="42">
        <f>F1808+1/12</f>
        <v>2021.0416666665303</v>
      </c>
      <c r="G1809" s="15">
        <v>1.08</v>
      </c>
      <c r="H1809" s="14">
        <f t="shared" si="387"/>
        <v>4419.092842377293</v>
      </c>
      <c r="I1809" s="14">
        <f t="shared" si="388"/>
        <v>67.6346510513726</v>
      </c>
      <c r="J1809" s="16">
        <f t="shared" si="391"/>
        <v>2794117.233720697</v>
      </c>
      <c r="K1809" s="14">
        <f t="shared" si="392"/>
        <v>122.87461420638016</v>
      </c>
      <c r="L1809" s="16">
        <f t="shared" si="389"/>
        <v>77691.528416980087</v>
      </c>
      <c r="M1809" s="35">
        <f t="shared" si="384"/>
        <v>34.512432294106908</v>
      </c>
      <c r="N1809" s="17"/>
      <c r="O1809" s="18">
        <f t="shared" si="385"/>
        <v>37.841180467856589</v>
      </c>
      <c r="P1809" s="18"/>
      <c r="Q1809" s="37">
        <f t="shared" si="386"/>
        <v>3.5534737619675016E-2</v>
      </c>
      <c r="R1809" s="15">
        <f t="shared" si="393"/>
        <v>0.98412841193197109</v>
      </c>
      <c r="S1809" s="15">
        <f t="shared" si="394"/>
        <v>56.29159833046144</v>
      </c>
      <c r="T1809" s="21"/>
      <c r="U1809" s="21"/>
      <c r="Y1809" s="36"/>
      <c r="Z1809" s="36"/>
    </row>
    <row r="1810" spans="1:26" x14ac:dyDescent="0.25">
      <c r="A1810" s="12">
        <v>2021.02</v>
      </c>
      <c r="B1810" s="44">
        <v>3883.4321052631576</v>
      </c>
      <c r="C1810" s="14">
        <f>C1808/3+C1811*2/3</f>
        <v>57.848540088605162</v>
      </c>
      <c r="D1810" s="13">
        <f>D1808/3+D1811*2/3</f>
        <v>116.84333333333332</v>
      </c>
      <c r="E1810" s="13">
        <v>263.01400000000001</v>
      </c>
      <c r="F1810" s="42">
        <f t="shared" si="390"/>
        <v>2021.1249999998636</v>
      </c>
      <c r="G1810" s="15">
        <v>1.26</v>
      </c>
      <c r="H1810" s="14">
        <f t="shared" si="387"/>
        <v>4498.9307127137117</v>
      </c>
      <c r="I1810" s="14">
        <f t="shared" si="388"/>
        <v>67.017155607678646</v>
      </c>
      <c r="J1810" s="16">
        <f t="shared" si="391"/>
        <v>2848128.5116859139</v>
      </c>
      <c r="K1810" s="14">
        <f t="shared" si="392"/>
        <v>135.36223800507452</v>
      </c>
      <c r="L1810" s="16">
        <f t="shared" si="389"/>
        <v>85693.484538089251</v>
      </c>
      <c r="M1810" s="35">
        <f t="shared" si="384"/>
        <v>35.103907171969823</v>
      </c>
      <c r="N1810" s="17"/>
      <c r="O1810" s="18">
        <f t="shared" si="385"/>
        <v>38.480638192752018</v>
      </c>
      <c r="P1810" s="18"/>
      <c r="Q1810" s="37">
        <f t="shared" si="386"/>
        <v>3.3301489166802978E-2</v>
      </c>
      <c r="R1810" s="15">
        <f t="shared" si="393"/>
        <v>0.96899048053213055</v>
      </c>
      <c r="S1810" s="15">
        <f t="shared" si="394"/>
        <v>55.096541710126829</v>
      </c>
      <c r="T1810" s="21"/>
      <c r="U1810" s="21"/>
      <c r="Y1810" s="36"/>
      <c r="Z1810" s="36"/>
    </row>
    <row r="1811" spans="1:26" x14ac:dyDescent="0.25">
      <c r="A1811" s="12">
        <v>2021.03</v>
      </c>
      <c r="B1811" s="44">
        <v>3910.5082608695648</v>
      </c>
      <c r="C1811" s="14">
        <v>57.633387064902649</v>
      </c>
      <c r="D1811" s="13">
        <v>128.19999999999999</v>
      </c>
      <c r="E1811" s="13">
        <v>264.87700000000001</v>
      </c>
      <c r="F1811" s="42">
        <f t="shared" si="390"/>
        <v>2021.2083333331968</v>
      </c>
      <c r="G1811" s="15">
        <v>1.61</v>
      </c>
      <c r="H1811" s="14">
        <f t="shared" si="387"/>
        <v>4498.4346209257747</v>
      </c>
      <c r="I1811" s="14">
        <f t="shared" si="388"/>
        <v>66.298293316051755</v>
      </c>
      <c r="J1811" s="16">
        <f t="shared" si="391"/>
        <v>2851312.0618903404</v>
      </c>
      <c r="K1811" s="14">
        <f t="shared" si="392"/>
        <v>147.47426163842084</v>
      </c>
      <c r="L1811" s="16">
        <f t="shared" si="389"/>
        <v>93475.88138148014</v>
      </c>
      <c r="M1811" s="35">
        <f t="shared" si="384"/>
        <v>35.04254511219208</v>
      </c>
      <c r="N1811" s="17"/>
      <c r="O1811" s="18">
        <f t="shared" si="385"/>
        <v>38.400680076306408</v>
      </c>
      <c r="P1811" s="18"/>
      <c r="Q1811" s="37">
        <f t="shared" si="386"/>
        <v>2.9582246986088724E-2</v>
      </c>
      <c r="R1811" s="15">
        <f t="shared" si="393"/>
        <v>0.99859771179400214</v>
      </c>
      <c r="S1811" s="15">
        <f t="shared" si="394"/>
        <v>53.012522252729312</v>
      </c>
      <c r="T1811" s="21"/>
      <c r="U1811" s="21"/>
      <c r="Y1811" s="36"/>
      <c r="Z1811" s="36"/>
    </row>
    <row r="1812" spans="1:26" x14ac:dyDescent="0.25">
      <c r="A1812" s="12">
        <v>2021.04</v>
      </c>
      <c r="B1812" s="44">
        <v>4141.1761904761906</v>
      </c>
      <c r="C1812" s="14">
        <f>C1811*2/3+C1814/3</f>
        <v>57.710605421407152</v>
      </c>
      <c r="D1812" s="13">
        <f>D1811*2/3+D1814/3</f>
        <v>138.38666666666666</v>
      </c>
      <c r="E1812" s="13">
        <v>267.05399999999997</v>
      </c>
      <c r="F1812" s="42">
        <f t="shared" si="390"/>
        <v>2021.2916666665301</v>
      </c>
      <c r="G1812" s="15">
        <v>1.64</v>
      </c>
      <c r="H1812" s="14">
        <f t="shared" si="387"/>
        <v>4724.9484570090526</v>
      </c>
      <c r="I1812" s="14">
        <f t="shared" si="388"/>
        <v>65.84593929281256</v>
      </c>
      <c r="J1812" s="16">
        <f t="shared" si="391"/>
        <v>2998364.8255361174</v>
      </c>
      <c r="K1812" s="14">
        <f t="shared" si="392"/>
        <v>157.89472291496605</v>
      </c>
      <c r="L1812" s="16">
        <f t="shared" si="389"/>
        <v>100197.06831377583</v>
      </c>
      <c r="M1812" s="35">
        <f t="shared" si="384"/>
        <v>36.719814109133004</v>
      </c>
      <c r="N1812" s="17"/>
      <c r="O1812" s="18">
        <f t="shared" si="385"/>
        <v>40.219749436274697</v>
      </c>
      <c r="P1812" s="18"/>
      <c r="Q1812" s="37">
        <f t="shared" si="386"/>
        <v>2.8158458253758532E-2</v>
      </c>
      <c r="R1812" s="15">
        <f t="shared" si="393"/>
        <v>1.0031977488541435</v>
      </c>
      <c r="S1812" s="15">
        <f t="shared" si="394"/>
        <v>52.506636145538643</v>
      </c>
      <c r="T1812" s="21"/>
      <c r="U1812" s="21"/>
      <c r="Y1812" s="36"/>
      <c r="Z1812" s="36"/>
    </row>
    <row r="1813" spans="1:26" x14ac:dyDescent="0.25">
      <c r="A1813" s="12">
        <v>2021.05</v>
      </c>
      <c r="B1813" s="44">
        <v>4167.8495000000012</v>
      </c>
      <c r="C1813" s="14">
        <f>C1811/3+C1814*2/3</f>
        <v>57.787823777911655</v>
      </c>
      <c r="D1813" s="13">
        <f>D1811/3+D1814*2/3</f>
        <v>148.57333333333332</v>
      </c>
      <c r="E1813" s="13">
        <v>269.19499999999999</v>
      </c>
      <c r="F1813" s="42">
        <f t="shared" si="390"/>
        <v>2021.3749999998633</v>
      </c>
      <c r="G1813" s="15">
        <v>1.62</v>
      </c>
      <c r="H1813" s="14">
        <f t="shared" si="387"/>
        <v>4717.5606629023596</v>
      </c>
      <c r="I1813" s="14">
        <f t="shared" si="388"/>
        <v>65.409646929288002</v>
      </c>
      <c r="J1813" s="16">
        <f t="shared" si="391"/>
        <v>2997135.6474141343</v>
      </c>
      <c r="K1813" s="14">
        <f t="shared" si="392"/>
        <v>168.16915123485455</v>
      </c>
      <c r="L1813" s="16">
        <f t="shared" si="389"/>
        <v>106840.3342271538</v>
      </c>
      <c r="M1813" s="35">
        <f t="shared" si="384"/>
        <v>36.552133989799074</v>
      </c>
      <c r="N1813" s="17"/>
      <c r="O1813" s="18">
        <f t="shared" si="385"/>
        <v>40.014691437684391</v>
      </c>
      <c r="P1813" s="18"/>
      <c r="Q1813" s="37">
        <f t="shared" si="386"/>
        <v>2.8818345425616614E-2</v>
      </c>
      <c r="R1813" s="15">
        <f t="shared" si="393"/>
        <v>1.0105500616202074</v>
      </c>
      <c r="S1813" s="15">
        <f t="shared" si="394"/>
        <v>52.25560053668012</v>
      </c>
      <c r="T1813" s="21"/>
      <c r="U1813" s="21"/>
      <c r="Y1813" s="36"/>
      <c r="Z1813" s="36"/>
    </row>
    <row r="1814" spans="1:26" x14ac:dyDescent="0.25">
      <c r="A1814" s="12">
        <v>2021.06</v>
      </c>
      <c r="B1814" s="44">
        <v>4238.4895454545458</v>
      </c>
      <c r="C1814" s="14">
        <v>57.86504213441615</v>
      </c>
      <c r="D1814" s="13">
        <v>158.76</v>
      </c>
      <c r="E1814" s="13">
        <v>271.69600000000003</v>
      </c>
      <c r="F1814" s="42">
        <f t="shared" si="390"/>
        <v>2021.4583333331966</v>
      </c>
      <c r="G1814" s="15">
        <v>1.52</v>
      </c>
      <c r="H1814" s="14">
        <f t="shared" si="387"/>
        <v>4753.3558259967031</v>
      </c>
      <c r="I1814" s="14">
        <f t="shared" si="388"/>
        <v>64.894140283098025</v>
      </c>
      <c r="J1814" s="16">
        <f t="shared" si="391"/>
        <v>3023312.5242441576</v>
      </c>
      <c r="K1814" s="14">
        <f t="shared" si="392"/>
        <v>178.04521229609563</v>
      </c>
      <c r="L1814" s="16">
        <f t="shared" si="389"/>
        <v>113243.43051966358</v>
      </c>
      <c r="M1814" s="35">
        <f t="shared" si="384"/>
        <v>36.696258013088368</v>
      </c>
      <c r="N1814" s="17"/>
      <c r="O1814" s="18">
        <f t="shared" si="385"/>
        <v>40.148049521730414</v>
      </c>
      <c r="P1814" s="18"/>
      <c r="Q1814" s="37">
        <f t="shared" si="386"/>
        <v>3.0761593765331399E-2</v>
      </c>
      <c r="R1814" s="15">
        <f t="shared" si="393"/>
        <v>1.019847179067535</v>
      </c>
      <c r="S1814" s="15">
        <f t="shared" si="394"/>
        <v>52.320805376807286</v>
      </c>
      <c r="T1814" s="21"/>
      <c r="U1814" s="21"/>
      <c r="Y1814" s="36"/>
      <c r="Z1814" s="36"/>
    </row>
    <row r="1815" spans="1:26" x14ac:dyDescent="0.25">
      <c r="A1815" s="12">
        <v>2021.07</v>
      </c>
      <c r="B1815" s="44">
        <v>4363.7128571428575</v>
      </c>
      <c r="C1815" s="14">
        <f>C1814*2/3+C1817/3</f>
        <v>58.328189005792169</v>
      </c>
      <c r="D1815" s="13">
        <f>D1814*2/3+D1817/3</f>
        <v>164.31666666666666</v>
      </c>
      <c r="E1815" s="13">
        <v>273.00299999999999</v>
      </c>
      <c r="F1815" s="42">
        <f t="shared" si="390"/>
        <v>2021.5416666665299</v>
      </c>
      <c r="G1815" s="15">
        <v>1.32</v>
      </c>
      <c r="H1815" s="14">
        <f t="shared" si="387"/>
        <v>4870.3615255928653</v>
      </c>
      <c r="I1815" s="14">
        <f t="shared" si="388"/>
        <v>65.100380545506383</v>
      </c>
      <c r="J1815" s="16">
        <f t="shared" si="391"/>
        <v>3101183.0596861588</v>
      </c>
      <c r="K1815" s="14">
        <f t="shared" si="392"/>
        <v>183.39464523588876</v>
      </c>
      <c r="L1815" s="16">
        <f t="shared" si="389"/>
        <v>116775.80073965019</v>
      </c>
      <c r="M1815" s="35">
        <f t="shared" si="384"/>
        <v>37.443383184615392</v>
      </c>
      <c r="N1815" s="17"/>
      <c r="O1815" s="18">
        <f t="shared" si="385"/>
        <v>40.937356042115056</v>
      </c>
      <c r="P1815" s="18"/>
      <c r="Q1815" s="37">
        <f t="shared" si="386"/>
        <v>3.261658108639498E-2</v>
      </c>
      <c r="R1815" s="15">
        <f t="shared" si="393"/>
        <v>1.0048233757041396</v>
      </c>
      <c r="S1815" s="15">
        <f t="shared" si="394"/>
        <v>53.103768840735192</v>
      </c>
      <c r="T1815" s="21"/>
      <c r="U1815" s="21"/>
      <c r="Y1815" s="36"/>
      <c r="Z1815" s="36"/>
    </row>
    <row r="1816" spans="1:26" x14ac:dyDescent="0.25">
      <c r="A1816" s="12">
        <v>2021.08</v>
      </c>
      <c r="B1816" s="44">
        <v>4454.2063636363628</v>
      </c>
      <c r="C1816" s="14">
        <f>C1814/3+C1817*2/3</f>
        <v>58.791335877168187</v>
      </c>
      <c r="D1816" s="13">
        <f>D1814/3+D1817*2/3</f>
        <v>169.87333333333333</v>
      </c>
      <c r="E1816" s="13">
        <f>273.567</f>
        <v>273.56700000000001</v>
      </c>
      <c r="F1816" s="42">
        <f t="shared" si="390"/>
        <v>2021.6249999998631</v>
      </c>
      <c r="G1816" s="15">
        <v>1.28</v>
      </c>
      <c r="H1816" s="14">
        <f t="shared" si="387"/>
        <v>4961.1125574356556</v>
      </c>
      <c r="I1816" s="14">
        <f t="shared" si="388"/>
        <v>65.482021010476956</v>
      </c>
      <c r="J1816" s="16">
        <f t="shared" si="391"/>
        <v>3162443.0309541486</v>
      </c>
      <c r="K1816" s="14">
        <f t="shared" si="392"/>
        <v>189.20558644378406</v>
      </c>
      <c r="L1816" s="16">
        <f t="shared" si="389"/>
        <v>120608.40816238589</v>
      </c>
      <c r="M1816" s="35">
        <f t="shared" si="384"/>
        <v>37.973500614070481</v>
      </c>
      <c r="N1816" s="17"/>
      <c r="O1816" s="18">
        <f t="shared" si="385"/>
        <v>41.486836718719609</v>
      </c>
      <c r="P1816" s="18"/>
      <c r="Q1816" s="37">
        <f t="shared" si="386"/>
        <v>3.2573428847369489E-2</v>
      </c>
      <c r="R1816" s="15">
        <f t="shared" si="393"/>
        <v>0.99272583098797629</v>
      </c>
      <c r="S1816" s="15">
        <f t="shared" si="394"/>
        <v>53.249898698327804</v>
      </c>
      <c r="T1816" s="21"/>
      <c r="U1816" s="21"/>
      <c r="Y1816" s="36"/>
      <c r="Z1816" s="36"/>
    </row>
    <row r="1817" spans="1:26" x14ac:dyDescent="0.25">
      <c r="A1817" s="12">
        <v>2021.09</v>
      </c>
      <c r="B1817" s="44">
        <v>4445.5433333333331</v>
      </c>
      <c r="C1817" s="14">
        <v>59.254482748544206</v>
      </c>
      <c r="D1817" s="13">
        <v>175.43</v>
      </c>
      <c r="E1817" s="13">
        <v>274.31</v>
      </c>
      <c r="F1817" s="42">
        <f t="shared" si="390"/>
        <v>2021.7083333331964</v>
      </c>
      <c r="G1817" s="15">
        <v>1.37</v>
      </c>
      <c r="H1817" s="14">
        <f t="shared" si="387"/>
        <v>4938.0520348024747</v>
      </c>
      <c r="I1817" s="14">
        <f t="shared" si="388"/>
        <v>65.819113023518725</v>
      </c>
      <c r="J1817" s="16">
        <f t="shared" si="391"/>
        <v>3151239.5313007445</v>
      </c>
      <c r="K1817" s="14">
        <f t="shared" si="392"/>
        <v>194.86537494076049</v>
      </c>
      <c r="L1817" s="16">
        <f t="shared" si="389"/>
        <v>124354.19239555037</v>
      </c>
      <c r="M1817" s="35">
        <f t="shared" si="384"/>
        <v>37.620346686651196</v>
      </c>
      <c r="N1817" s="17"/>
      <c r="O1817" s="18">
        <f t="shared" si="385"/>
        <v>41.070676530740464</v>
      </c>
      <c r="P1817" s="18"/>
      <c r="Q1817" s="37">
        <f t="shared" si="386"/>
        <v>3.2042416075777444E-2</v>
      </c>
      <c r="R1817" s="15">
        <f t="shared" si="393"/>
        <v>0.9818778716640022</v>
      </c>
      <c r="S1817" s="15">
        <f t="shared" si="394"/>
        <v>52.719365674443196</v>
      </c>
      <c r="T1817" s="21"/>
      <c r="U1817" s="21"/>
      <c r="Y1817" s="36"/>
      <c r="Z1817" s="36"/>
    </row>
    <row r="1818" spans="1:26" x14ac:dyDescent="0.25">
      <c r="A1818" s="12">
        <v>2021.1</v>
      </c>
      <c r="B1818" s="44">
        <v>4460.7071428571426</v>
      </c>
      <c r="C1818" s="14">
        <f>C1817*2/3+C1820/3</f>
        <v>59.635360926493661</v>
      </c>
      <c r="D1818" s="13">
        <f>D1817*2/3+D1820/3</f>
        <v>182.91</v>
      </c>
      <c r="E1818" s="13">
        <v>276.589</v>
      </c>
      <c r="F1818" s="42">
        <f t="shared" si="390"/>
        <v>2021.7916666665296</v>
      </c>
      <c r="G1818" s="15">
        <v>1.58</v>
      </c>
      <c r="H1818" s="14">
        <f t="shared" si="387"/>
        <v>4914.0691293889913</v>
      </c>
      <c r="I1818" s="14">
        <f t="shared" si="388"/>
        <v>65.696374310990763</v>
      </c>
      <c r="J1818" s="16">
        <f t="shared" si="391"/>
        <v>3139428.437596716</v>
      </c>
      <c r="K1818" s="14">
        <f t="shared" si="392"/>
        <v>201.49997649942699</v>
      </c>
      <c r="L1818" s="16">
        <f t="shared" si="389"/>
        <v>128731.35068737363</v>
      </c>
      <c r="M1818" s="35">
        <f t="shared" si="384"/>
        <v>37.253025000325316</v>
      </c>
      <c r="N1818" s="17"/>
      <c r="O1818" s="18">
        <f t="shared" si="385"/>
        <v>40.638887886402173</v>
      </c>
      <c r="P1818" s="18"/>
      <c r="Q1818" s="37">
        <f t="shared" si="386"/>
        <v>3.1258728814100648E-2</v>
      </c>
      <c r="R1818" s="15">
        <f t="shared" si="393"/>
        <v>1.0031530998335139</v>
      </c>
      <c r="S1818" s="15">
        <f t="shared" si="394"/>
        <v>51.337460852973216</v>
      </c>
      <c r="T1818" s="21"/>
      <c r="U1818" s="21"/>
      <c r="Y1818" s="36"/>
      <c r="Z1818" s="36"/>
    </row>
    <row r="1819" spans="1:26" x14ac:dyDescent="0.25">
      <c r="A1819" s="12">
        <v>2021.11</v>
      </c>
      <c r="B1819" s="44">
        <v>4667.3866666666672</v>
      </c>
      <c r="C1819" s="14">
        <f>C1817/3+C1820*2/3</f>
        <v>60.016239104443123</v>
      </c>
      <c r="D1819" s="13">
        <f>D1817/3+D1820*2/3</f>
        <v>190.39</v>
      </c>
      <c r="E1819" s="13">
        <v>277.94799999999998</v>
      </c>
      <c r="F1819" s="42">
        <f t="shared" si="390"/>
        <v>2021.8749999998629</v>
      </c>
      <c r="G1819" s="15">
        <v>1.56</v>
      </c>
      <c r="H1819" s="14">
        <f t="shared" si="387"/>
        <v>5116.6143211440049</v>
      </c>
      <c r="I1819" s="14">
        <f t="shared" si="388"/>
        <v>65.792695234805876</v>
      </c>
      <c r="J1819" s="16">
        <f t="shared" si="391"/>
        <v>3272330.2627912736</v>
      </c>
      <c r="K1819" s="14">
        <f t="shared" si="392"/>
        <v>208.71469843280042</v>
      </c>
      <c r="L1819" s="16">
        <f t="shared" si="389"/>
        <v>133483.46799340183</v>
      </c>
      <c r="M1819" s="35">
        <f t="shared" si="384"/>
        <v>38.582627497719209</v>
      </c>
      <c r="N1819" s="17"/>
      <c r="O1819" s="18">
        <f t="shared" si="385"/>
        <v>42.054857617858929</v>
      </c>
      <c r="P1819" s="18"/>
      <c r="Q1819" s="37">
        <f t="shared" si="386"/>
        <v>3.1119985899904272E-2</v>
      </c>
      <c r="R1819" s="15">
        <f t="shared" si="393"/>
        <v>1.0096002483721682</v>
      </c>
      <c r="S1819" s="15">
        <f t="shared" si="394"/>
        <v>51.247531959183569</v>
      </c>
      <c r="T1819" s="21"/>
      <c r="U1819" s="21"/>
      <c r="Y1819" s="36"/>
      <c r="Z1819" s="36"/>
    </row>
    <row r="1820" spans="1:26" x14ac:dyDescent="0.25">
      <c r="A1820" s="12">
        <v>2021.12</v>
      </c>
      <c r="B1820" s="44">
        <v>4674.7727272727261</v>
      </c>
      <c r="C1820" s="14">
        <v>60.397117282392585</v>
      </c>
      <c r="D1820" s="13">
        <v>197.87</v>
      </c>
      <c r="E1820" s="13">
        <v>278.80200000000002</v>
      </c>
      <c r="F1820" s="42">
        <f t="shared" si="390"/>
        <v>2021.9583333331962</v>
      </c>
      <c r="G1820" s="15">
        <v>1.47</v>
      </c>
      <c r="H1820" s="14">
        <f t="shared" si="387"/>
        <v>5109.0137445212004</v>
      </c>
      <c r="I1820" s="14">
        <f t="shared" si="388"/>
        <v>66.007423318143424</v>
      </c>
      <c r="J1820" s="16">
        <f t="shared" si="391"/>
        <v>3270987.2348190458</v>
      </c>
      <c r="K1820" s="14">
        <f t="shared" si="392"/>
        <v>216.25020265277868</v>
      </c>
      <c r="L1820" s="16">
        <f t="shared" si="389"/>
        <v>138451.70276999546</v>
      </c>
      <c r="M1820" s="35">
        <f t="shared" si="384"/>
        <v>38.304849873467447</v>
      </c>
      <c r="N1820" s="17"/>
      <c r="O1820" s="18">
        <f t="shared" si="385"/>
        <v>41.71726581955464</v>
      </c>
      <c r="P1820" s="18"/>
      <c r="Q1820" s="37">
        <f t="shared" si="386"/>
        <v>3.2773352076795367E-2</v>
      </c>
      <c r="R1820" s="15">
        <f t="shared" si="393"/>
        <v>0.97485415546659682</v>
      </c>
      <c r="S1820" s="15">
        <f t="shared" si="394"/>
        <v>51.581037371920011</v>
      </c>
      <c r="T1820" s="21"/>
      <c r="U1820" s="21"/>
      <c r="Y1820" s="36"/>
      <c r="Z1820" s="36"/>
    </row>
    <row r="1821" spans="1:26" x14ac:dyDescent="0.25">
      <c r="A1821" s="12">
        <v>2022.01</v>
      </c>
      <c r="B1821" s="44">
        <v>4573.8154999999997</v>
      </c>
      <c r="C1821" s="14">
        <f>C1820*2/3+C1823/3</f>
        <v>60.921402962953294</v>
      </c>
      <c r="D1821" s="13">
        <f>D1820*2/3+D1823/3</f>
        <v>197.88333333333333</v>
      </c>
      <c r="E1821" s="13">
        <v>281.14800000000002</v>
      </c>
      <c r="F1821" s="42">
        <f t="shared" si="390"/>
        <v>2022.0416666665294</v>
      </c>
      <c r="G1821" s="15">
        <v>1.76</v>
      </c>
      <c r="H1821" s="14">
        <f t="shared" si="387"/>
        <v>4956.9677993441173</v>
      </c>
      <c r="I1821" s="14">
        <f t="shared" si="388"/>
        <v>66.02483916944766</v>
      </c>
      <c r="J1821" s="16">
        <f t="shared" si="391"/>
        <v>3177164.2057098392</v>
      </c>
      <c r="K1821" s="14">
        <f t="shared" si="392"/>
        <v>214.46018348580344</v>
      </c>
      <c r="L1821" s="16">
        <f t="shared" si="389"/>
        <v>137458.06833992657</v>
      </c>
      <c r="M1821" s="35">
        <f t="shared" si="384"/>
        <v>36.936758070297451</v>
      </c>
      <c r="N1821" s="17"/>
      <c r="O1821" s="18">
        <f t="shared" si="385"/>
        <v>40.194254833176501</v>
      </c>
      <c r="P1821" s="18"/>
      <c r="Q1821" s="37">
        <f t="shared" si="386"/>
        <v>3.124778631386585E-2</v>
      </c>
      <c r="R1821" s="15">
        <f t="shared" si="393"/>
        <v>0.98613460955449705</v>
      </c>
      <c r="S1821" s="15">
        <f t="shared" si="394"/>
        <v>49.864400944375319</v>
      </c>
      <c r="T1821" s="21"/>
      <c r="U1821" s="21"/>
      <c r="Y1821" s="36"/>
      <c r="Z1821" s="36"/>
    </row>
    <row r="1822" spans="1:26" x14ac:dyDescent="0.25">
      <c r="A1822" s="12">
        <v>2022.02</v>
      </c>
      <c r="B1822" s="44">
        <v>4435.9805263157887</v>
      </c>
      <c r="C1822" s="14">
        <f>C1820/3+C1823*2/3</f>
        <v>61.445688643514018</v>
      </c>
      <c r="D1822" s="13">
        <f>D1820/3+D1823*2/3</f>
        <v>197.89666666666665</v>
      </c>
      <c r="E1822" s="13">
        <v>283.71600000000001</v>
      </c>
      <c r="F1822" s="42">
        <f t="shared" si="390"/>
        <v>2022.1249999998627</v>
      </c>
      <c r="G1822" s="15">
        <v>1.93</v>
      </c>
      <c r="H1822" s="14">
        <f t="shared" si="387"/>
        <v>4764.0713472924372</v>
      </c>
      <c r="I1822" s="14">
        <f t="shared" si="388"/>
        <v>65.990290747362593</v>
      </c>
      <c r="J1822" s="16">
        <f t="shared" si="391"/>
        <v>3057052.0939321727</v>
      </c>
      <c r="K1822" s="14">
        <f t="shared" si="392"/>
        <v>212.53335847584674</v>
      </c>
      <c r="L1822" s="16">
        <f t="shared" si="389"/>
        <v>136380.31448212516</v>
      </c>
      <c r="M1822" s="35">
        <f t="shared" si="384"/>
        <v>35.287149225694876</v>
      </c>
      <c r="N1822" s="17"/>
      <c r="O1822" s="18">
        <f t="shared" si="385"/>
        <v>38.37049500911219</v>
      </c>
      <c r="P1822" s="18"/>
      <c r="Q1822" s="37">
        <f t="shared" si="386"/>
        <v>3.129367892287957E-2</v>
      </c>
      <c r="R1822" s="15">
        <f t="shared" si="393"/>
        <v>0.98374387238665295</v>
      </c>
      <c r="S1822" s="15">
        <f t="shared" si="394"/>
        <v>48.72793163914745</v>
      </c>
      <c r="T1822" s="21"/>
      <c r="U1822" s="21"/>
      <c r="Y1822" s="36"/>
      <c r="Z1822" s="36"/>
    </row>
    <row r="1823" spans="1:26" x14ac:dyDescent="0.25">
      <c r="A1823" s="12">
        <v>2022.03</v>
      </c>
      <c r="B1823" s="44">
        <v>4391.2652173913057</v>
      </c>
      <c r="C1823" s="14">
        <v>61.969974324074734</v>
      </c>
      <c r="D1823" s="13">
        <v>197.91</v>
      </c>
      <c r="E1823" s="13">
        <v>287.50400000000002</v>
      </c>
      <c r="F1823" s="42">
        <f t="shared" si="390"/>
        <v>2022.2083333331959</v>
      </c>
      <c r="G1823" s="15">
        <v>2.13</v>
      </c>
      <c r="H1823" s="14">
        <f t="shared" si="387"/>
        <v>4653.9126820466181</v>
      </c>
      <c r="I1823" s="14">
        <f t="shared" si="388"/>
        <v>65.676481636935748</v>
      </c>
      <c r="J1823" s="16">
        <f t="shared" si="391"/>
        <v>2989876.4817056269</v>
      </c>
      <c r="K1823" s="14">
        <f t="shared" si="392"/>
        <v>209.7472626467806</v>
      </c>
      <c r="L1823" s="16">
        <f t="shared" si="389"/>
        <v>134750.7893968391</v>
      </c>
      <c r="M1823" s="35">
        <f t="shared" si="384"/>
        <v>34.270798693291731</v>
      </c>
      <c r="N1823" s="17"/>
      <c r="O1823" s="18">
        <f t="shared" si="385"/>
        <v>37.239411741602176</v>
      </c>
      <c r="P1823" s="18"/>
      <c r="Q1823" s="37">
        <f t="shared" si="386"/>
        <v>3.0716673054595876E-2</v>
      </c>
      <c r="R1823" s="15">
        <f t="shared" si="393"/>
        <v>0.94801589886303184</v>
      </c>
      <c r="S1823" s="15">
        <f t="shared" si="394"/>
        <v>47.304227468898212</v>
      </c>
      <c r="T1823" s="21"/>
      <c r="U1823" s="21"/>
      <c r="Y1823" s="36"/>
      <c r="Z1823" s="36"/>
    </row>
    <row r="1824" spans="1:26" x14ac:dyDescent="0.25">
      <c r="A1824" s="12">
        <v>2022.04</v>
      </c>
      <c r="B1824" s="44">
        <v>4391.2959999999994</v>
      </c>
      <c r="C1824" s="14">
        <f>C1823*2/3+C1826/3</f>
        <v>62.653316216049816</v>
      </c>
      <c r="D1824" s="13">
        <f>D1823*2/3+D1826/3</f>
        <v>196.02666666666664</v>
      </c>
      <c r="E1824" s="13">
        <v>289.10899999999998</v>
      </c>
      <c r="F1824" s="42">
        <f t="shared" si="390"/>
        <v>2022.2916666665292</v>
      </c>
      <c r="G1824" s="15">
        <v>2.75</v>
      </c>
      <c r="H1824" s="14">
        <f t="shared" si="387"/>
        <v>4628.1087451445646</v>
      </c>
      <c r="I1824" s="14">
        <f t="shared" si="388"/>
        <v>66.03206905018655</v>
      </c>
      <c r="J1824" s="16">
        <f t="shared" si="391"/>
        <v>2976834.0639878656</v>
      </c>
      <c r="K1824" s="14">
        <f t="shared" si="392"/>
        <v>206.59794518099864</v>
      </c>
      <c r="L1824" s="16">
        <f t="shared" si="389"/>
        <v>132885.3392673434</v>
      </c>
      <c r="M1824" s="35">
        <f t="shared" si="384"/>
        <v>33.889164755913846</v>
      </c>
      <c r="N1824" s="17"/>
      <c r="O1824" s="18">
        <f t="shared" si="385"/>
        <v>36.800852348372842</v>
      </c>
      <c r="P1824" s="18"/>
      <c r="Q1824" s="37">
        <f t="shared" si="386"/>
        <v>2.5106179878196189E-2</v>
      </c>
      <c r="R1824" s="15">
        <f t="shared" si="393"/>
        <v>0.98937792522351686</v>
      </c>
      <c r="S1824" s="15">
        <f t="shared" si="394"/>
        <v>44.596200053523745</v>
      </c>
      <c r="T1824" s="21"/>
      <c r="U1824" s="21"/>
      <c r="Y1824" s="36"/>
      <c r="Z1824" s="36"/>
    </row>
    <row r="1825" spans="1:26" x14ac:dyDescent="0.25">
      <c r="A1825" s="12">
        <v>2022.05</v>
      </c>
      <c r="B1825" s="44">
        <v>4040.3599999999997</v>
      </c>
      <c r="C1825" s="14">
        <f>C1823/3+C1826*2/3</f>
        <v>63.336658108024906</v>
      </c>
      <c r="D1825" s="13">
        <f>D1823/3+D1826*2/3</f>
        <v>194.14333333333332</v>
      </c>
      <c r="E1825" s="13">
        <v>292.29599999999999</v>
      </c>
      <c r="F1825" s="42">
        <f t="shared" si="390"/>
        <v>2022.3749999998624</v>
      </c>
      <c r="G1825" s="15">
        <v>2.9</v>
      </c>
      <c r="H1825" s="14">
        <f t="shared" si="387"/>
        <v>4211.8184716862361</v>
      </c>
      <c r="I1825" s="14">
        <f t="shared" si="388"/>
        <v>66.024440038574568</v>
      </c>
      <c r="J1825" s="16">
        <f t="shared" si="391"/>
        <v>2712612.0061893584</v>
      </c>
      <c r="K1825" s="14">
        <f t="shared" si="392"/>
        <v>202.38208414301488</v>
      </c>
      <c r="L1825" s="16">
        <f t="shared" si="389"/>
        <v>130343.7161346075</v>
      </c>
      <c r="M1825" s="35">
        <f t="shared" si="384"/>
        <v>30.673155079545133</v>
      </c>
      <c r="N1825" s="17"/>
      <c r="O1825" s="18">
        <f t="shared" si="385"/>
        <v>33.292110895037787</v>
      </c>
      <c r="P1825" s="18"/>
      <c r="Q1825" s="37">
        <f t="shared" si="386"/>
        <v>2.7942547874479161E-2</v>
      </c>
      <c r="R1825" s="15">
        <f t="shared" si="393"/>
        <v>0.98198846172615695</v>
      </c>
      <c r="S1825" s="15">
        <f t="shared" si="394"/>
        <v>43.641413710395256</v>
      </c>
      <c r="T1825" s="21"/>
      <c r="U1825" s="21"/>
      <c r="Y1825" s="36"/>
      <c r="Z1825" s="36"/>
    </row>
    <row r="1826" spans="1:26" x14ac:dyDescent="0.25">
      <c r="A1826" s="12">
        <v>2022.06</v>
      </c>
      <c r="B1826" s="44">
        <v>3898.9466666666676</v>
      </c>
      <c r="C1826" s="14">
        <v>64.02</v>
      </c>
      <c r="D1826" s="13">
        <v>192.26</v>
      </c>
      <c r="E1826" s="13">
        <v>296.31099999999998</v>
      </c>
      <c r="F1826" s="42">
        <f t="shared" si="390"/>
        <v>2022.4583333331957</v>
      </c>
      <c r="G1826" s="15">
        <v>3.14</v>
      </c>
      <c r="H1826" s="14">
        <f t="shared" si="387"/>
        <v>4009.3315784204224</v>
      </c>
      <c r="I1826" s="14">
        <f t="shared" si="388"/>
        <v>65.832500312172016</v>
      </c>
      <c r="J1826" s="16">
        <f t="shared" si="391"/>
        <v>2585734.0605230862</v>
      </c>
      <c r="K1826" s="14">
        <f t="shared" si="392"/>
        <v>197.70316323052472</v>
      </c>
      <c r="L1826" s="16">
        <f t="shared" si="389"/>
        <v>127504.49620824987</v>
      </c>
      <c r="M1826" s="35">
        <f t="shared" si="384"/>
        <v>29.047721395103835</v>
      </c>
      <c r="N1826" s="17"/>
      <c r="O1826" s="18">
        <f t="shared" si="385"/>
        <v>31.515503555204621</v>
      </c>
      <c r="P1826" s="18"/>
      <c r="Q1826" s="37">
        <f t="shared" si="386"/>
        <v>2.8915813659970382E-2</v>
      </c>
      <c r="R1826" s="15">
        <f t="shared" si="393"/>
        <v>1.0232786529757065</v>
      </c>
      <c r="S1826" s="15">
        <f t="shared" si="394"/>
        <v>42.274676557157136</v>
      </c>
      <c r="T1826" s="21"/>
      <c r="U1826" s="21"/>
      <c r="Y1826" s="36"/>
      <c r="Z1826" s="36"/>
    </row>
    <row r="1827" spans="1:26" x14ac:dyDescent="0.25">
      <c r="A1827" s="12">
        <v>2022.07</v>
      </c>
      <c r="B1827" s="44">
        <v>3911.729499999999</v>
      </c>
      <c r="C1827" s="14">
        <f>C1826*2/3+C1829/3</f>
        <v>64.452768447835695</v>
      </c>
      <c r="D1827" s="13">
        <f>D1826*2/3+D1829/3</f>
        <v>190.58333333333331</v>
      </c>
      <c r="E1827" s="13">
        <v>296.27600000000001</v>
      </c>
      <c r="F1827" s="42">
        <f t="shared" si="390"/>
        <v>2022.541666666529</v>
      </c>
      <c r="G1827" s="15">
        <v>2.9</v>
      </c>
      <c r="H1827" s="14">
        <f t="shared" si="387"/>
        <v>4022.9515001215082</v>
      </c>
      <c r="I1827" s="14">
        <f t="shared" si="388"/>
        <v>66.28535063945624</v>
      </c>
      <c r="J1827" s="16">
        <f t="shared" si="391"/>
        <v>2598080.3877219716</v>
      </c>
      <c r="K1827" s="14">
        <f t="shared" si="392"/>
        <v>196.00217927428028</v>
      </c>
      <c r="L1827" s="16">
        <f t="shared" si="389"/>
        <v>126581.04824477572</v>
      </c>
      <c r="M1827" s="35">
        <f t="shared" si="384"/>
        <v>29.004618317208934</v>
      </c>
      <c r="N1827" s="17"/>
      <c r="O1827" s="18">
        <f t="shared" si="385"/>
        <v>31.457727149066937</v>
      </c>
      <c r="P1827" s="18"/>
      <c r="Q1827" s="37">
        <f t="shared" si="386"/>
        <v>3.1522201242460787E-2</v>
      </c>
      <c r="R1827" s="15">
        <f t="shared" si="393"/>
        <v>1.0024166666666667</v>
      </c>
      <c r="S1827" s="15">
        <f t="shared" si="394"/>
        <v>43.263884375134964</v>
      </c>
      <c r="T1827" s="21"/>
      <c r="U1827" s="21"/>
      <c r="Y1827" s="36"/>
      <c r="Z1827" s="36"/>
    </row>
    <row r="1828" spans="1:26" x14ac:dyDescent="0.25">
      <c r="A1828" s="12">
        <v>2022.08</v>
      </c>
      <c r="B1828" s="44">
        <v>4158.5630434782615</v>
      </c>
      <c r="C1828" s="14">
        <f>C1826/3+C1829*2/3</f>
        <v>64.885536895671393</v>
      </c>
      <c r="D1828" s="13">
        <f>D1826/3+D1829*2/3</f>
        <v>188.90666666666664</v>
      </c>
      <c r="E1828" s="13">
        <v>296.17099999999999</v>
      </c>
      <c r="F1828" s="42">
        <f t="shared" si="390"/>
        <v>2022.6249999998622</v>
      </c>
      <c r="G1828" s="15">
        <v>2.9</v>
      </c>
      <c r="H1828" s="14">
        <f t="shared" si="387"/>
        <v>4278.3194821499283</v>
      </c>
      <c r="I1828" s="14">
        <f t="shared" si="388"/>
        <v>66.754081568117996</v>
      </c>
      <c r="J1828" s="16">
        <f t="shared" si="391"/>
        <v>2766593.2946221028</v>
      </c>
      <c r="K1828" s="14">
        <f t="shared" si="392"/>
        <v>194.346716367684</v>
      </c>
      <c r="L1828" s="16">
        <f t="shared" si="389"/>
        <v>125675.12187389654</v>
      </c>
      <c r="M1828" s="35">
        <f t="shared" si="384"/>
        <v>30.698763365175282</v>
      </c>
      <c r="N1828" s="17"/>
      <c r="O1828" s="18">
        <f t="shared" si="385"/>
        <v>33.281890402234438</v>
      </c>
      <c r="P1828" s="18"/>
      <c r="Q1828" s="37">
        <f t="shared" si="386"/>
        <v>2.9013917428899819E-2</v>
      </c>
      <c r="R1828" s="15">
        <f t="shared" si="393"/>
        <v>0.9505808982687256</v>
      </c>
      <c r="S1828" s="15">
        <f t="shared" si="394"/>
        <v>43.383813954645731</v>
      </c>
      <c r="T1828" s="21"/>
      <c r="U1828" s="21"/>
      <c r="Y1828" s="36"/>
      <c r="Z1828" s="36"/>
    </row>
    <row r="1829" spans="1:26" x14ac:dyDescent="0.25">
      <c r="A1829" s="12">
        <v>2022.09</v>
      </c>
      <c r="B1829" s="44">
        <v>3850.5204761904752</v>
      </c>
      <c r="C1829" s="14">
        <v>65.318305343507092</v>
      </c>
      <c r="D1829" s="13">
        <v>187.23</v>
      </c>
      <c r="E1829" s="13">
        <v>296.80799999999999</v>
      </c>
      <c r="F1829" s="42">
        <f t="shared" si="390"/>
        <v>2022.7083333331955</v>
      </c>
      <c r="G1829" s="15">
        <v>3.52</v>
      </c>
      <c r="H1829" s="14">
        <f t="shared" si="387"/>
        <v>3952.9041976470917</v>
      </c>
      <c r="I1829" s="14">
        <f t="shared" si="388"/>
        <v>67.055091635557716</v>
      </c>
      <c r="J1829" s="16">
        <f t="shared" si="391"/>
        <v>2559775.5864408021</v>
      </c>
      <c r="K1829" s="14">
        <f t="shared" si="392"/>
        <v>192.2083670251476</v>
      </c>
      <c r="L1829" s="16">
        <f t="shared" si="389"/>
        <v>124468.05204980378</v>
      </c>
      <c r="M1829" s="35">
        <f t="shared" si="384"/>
        <v>28.229884655821969</v>
      </c>
      <c r="N1829" s="17"/>
      <c r="O1829" s="18">
        <f t="shared" si="385"/>
        <v>30.597432345703769</v>
      </c>
      <c r="P1829" s="18"/>
      <c r="Q1829" s="37">
        <f t="shared" si="386"/>
        <v>2.542655400299916E-2</v>
      </c>
      <c r="R1829" s="15">
        <f t="shared" si="393"/>
        <v>0.96529350397212954</v>
      </c>
      <c r="S1829" s="15">
        <f t="shared" si="394"/>
        <v>41.15131722355639</v>
      </c>
      <c r="T1829" s="21"/>
      <c r="U1829" s="21"/>
      <c r="Y1829" s="36"/>
      <c r="Z1829" s="36"/>
    </row>
    <row r="1830" spans="1:26" x14ac:dyDescent="0.25">
      <c r="A1830" s="12">
        <v>2022.1</v>
      </c>
      <c r="B1830" s="44">
        <v>3726.0509523809519</v>
      </c>
      <c r="C1830" s="14">
        <f>C1829*2/3+C1832/3</f>
        <v>65.852203562338062</v>
      </c>
      <c r="D1830" s="13">
        <f>D1829*2/3+D1832/3</f>
        <v>182.40333333333334</v>
      </c>
      <c r="E1830" s="13">
        <v>298.012</v>
      </c>
      <c r="F1830" s="42">
        <f t="shared" si="390"/>
        <v>2022.7916666665287</v>
      </c>
      <c r="G1830" s="15">
        <v>3.98</v>
      </c>
      <c r="H1830" s="14">
        <f t="shared" si="387"/>
        <v>3809.6711715987149</v>
      </c>
      <c r="I1830" s="14">
        <f t="shared" si="388"/>
        <v>67.330061962083448</v>
      </c>
      <c r="J1830" s="16">
        <f t="shared" si="391"/>
        <v>2470655.8157019382</v>
      </c>
      <c r="K1830" s="14">
        <f t="shared" si="392"/>
        <v>186.49683793493776</v>
      </c>
      <c r="L1830" s="16">
        <f t="shared" si="389"/>
        <v>120947.31447927447</v>
      </c>
      <c r="M1830" s="35">
        <f t="shared" si="384"/>
        <v>27.080766925400699</v>
      </c>
      <c r="N1830" s="17"/>
      <c r="O1830" s="18">
        <f t="shared" si="385"/>
        <v>29.346998336096629</v>
      </c>
      <c r="P1830" s="18"/>
      <c r="Q1830" s="37">
        <f t="shared" si="386"/>
        <v>2.2784690077350296E-2</v>
      </c>
      <c r="R1830" s="15">
        <f t="shared" si="393"/>
        <v>1.0107119558279947</v>
      </c>
      <c r="S1830" s="15">
        <f t="shared" si="394"/>
        <v>39.562613673629379</v>
      </c>
      <c r="T1830" s="21"/>
      <c r="U1830" s="21"/>
      <c r="Y1830" s="36"/>
      <c r="Z1830" s="36"/>
    </row>
    <row r="1831" spans="1:26" x14ac:dyDescent="0.25">
      <c r="A1831" s="12">
        <v>2022.11</v>
      </c>
      <c r="B1831" s="44">
        <v>3917.488571428571</v>
      </c>
      <c r="C1831" s="14">
        <f>C1829/3+C1832*2/3</f>
        <v>66.386101781169032</v>
      </c>
      <c r="D1831" s="13">
        <f>D1829/3+D1832*2/3</f>
        <v>177.57666666666665</v>
      </c>
      <c r="E1831" s="13">
        <v>297.71100000000001</v>
      </c>
      <c r="F1831" s="42">
        <f t="shared" si="390"/>
        <v>2022.874999999862</v>
      </c>
      <c r="G1831" s="15">
        <v>3.89</v>
      </c>
      <c r="H1831" s="14">
        <f t="shared" si="387"/>
        <v>4009.4546983963833</v>
      </c>
      <c r="I1831" s="14">
        <f t="shared" si="388"/>
        <v>67.94456776109115</v>
      </c>
      <c r="J1831" s="16">
        <f t="shared" si="391"/>
        <v>2603891.8036979283</v>
      </c>
      <c r="K1831" s="14">
        <f t="shared" si="392"/>
        <v>181.74541865545223</v>
      </c>
      <c r="L1831" s="16">
        <f t="shared" si="389"/>
        <v>118032.36140462174</v>
      </c>
      <c r="M1831" s="35">
        <f t="shared" si="384"/>
        <v>28.378949016273317</v>
      </c>
      <c r="N1831" s="17"/>
      <c r="O1831" s="18">
        <f t="shared" si="385"/>
        <v>30.747932135302154</v>
      </c>
      <c r="P1831" s="18"/>
      <c r="Q1831" s="37">
        <f>1/M1831-(G1831/100-(((E1831/E1711)^(1/10))-1))</f>
        <v>2.2379046474016215E-2</v>
      </c>
      <c r="R1831" s="15">
        <f t="shared" si="393"/>
        <v>1.025709583392977</v>
      </c>
      <c r="S1831" s="15">
        <f t="shared" si="394"/>
        <v>40.026834805279734</v>
      </c>
      <c r="T1831" s="21"/>
      <c r="U1831" s="21"/>
      <c r="Y1831" s="36"/>
      <c r="Z1831" s="36"/>
    </row>
    <row r="1832" spans="1:26" x14ac:dyDescent="0.25">
      <c r="A1832" s="12">
        <v>2022.12</v>
      </c>
      <c r="B1832" s="44">
        <v>3912.3809523809532</v>
      </c>
      <c r="C1832" s="14">
        <v>66.92</v>
      </c>
      <c r="D1832" s="13">
        <v>172.75</v>
      </c>
      <c r="E1832" s="13">
        <v>296.79700000000003</v>
      </c>
      <c r="F1832" s="42">
        <f t="shared" si="390"/>
        <v>2022.9583333331952</v>
      </c>
      <c r="G1832" s="15">
        <v>3.62</v>
      </c>
      <c r="H1832" s="14">
        <f t="shared" si="387"/>
        <v>4016.5583755579623</v>
      </c>
      <c r="I1832" s="14">
        <f t="shared" si="388"/>
        <v>68.701920841517946</v>
      </c>
      <c r="J1832" s="16">
        <f t="shared" si="391"/>
        <v>2612223.3366946653</v>
      </c>
      <c r="K1832" s="14">
        <f t="shared" si="392"/>
        <v>177.34992267442058</v>
      </c>
      <c r="L1832" s="16">
        <f t="shared" si="389"/>
        <v>115341.93293201156</v>
      </c>
      <c r="M1832" s="35">
        <f t="shared" si="384"/>
        <v>28.31690128452729</v>
      </c>
      <c r="N1832" s="17"/>
      <c r="O1832" s="18">
        <f t="shared" si="385"/>
        <v>30.676157998177377</v>
      </c>
      <c r="P1832" s="18"/>
      <c r="Q1832" s="37">
        <f t="shared" si="386"/>
        <v>2.5117462709333217E-2</v>
      </c>
      <c r="R1832" s="15">
        <f t="shared" si="393"/>
        <v>1.010537679225576</v>
      </c>
      <c r="S1832" s="15">
        <f t="shared" si="394"/>
        <v>41.182341608123906</v>
      </c>
      <c r="T1832" s="21"/>
      <c r="U1832" s="21"/>
      <c r="Y1832" s="36"/>
      <c r="Z1832" s="36"/>
    </row>
    <row r="1833" spans="1:26" x14ac:dyDescent="0.25">
      <c r="A1833" s="12">
        <v>2023.01</v>
      </c>
      <c r="B1833" s="44">
        <v>3960.6565000000001</v>
      </c>
      <c r="C1833" s="14">
        <f>C1832*2/3+C1835/3</f>
        <v>67.349999999999994</v>
      </c>
      <c r="D1833" s="13">
        <f>D1832*2/3+D1835/3</f>
        <v>173.55666666666667</v>
      </c>
      <c r="E1833" s="13">
        <v>299.17</v>
      </c>
      <c r="F1833" s="42">
        <f t="shared" si="390"/>
        <v>2023.0416666665285</v>
      </c>
      <c r="G1833" s="15">
        <v>3.53</v>
      </c>
      <c r="H1833" s="14">
        <f t="shared" si="387"/>
        <v>4033.8671509509645</v>
      </c>
      <c r="I1833" s="14">
        <f t="shared" si="388"/>
        <v>68.594929304408865</v>
      </c>
      <c r="J1833" s="16">
        <f t="shared" si="391"/>
        <v>2627197.9711071034</v>
      </c>
      <c r="K1833" s="14">
        <f t="shared" si="392"/>
        <v>176.76477030896595</v>
      </c>
      <c r="L1833" s="16">
        <f t="shared" si="389"/>
        <v>115124.2786489509</v>
      </c>
      <c r="M1833" s="35">
        <f t="shared" si="384"/>
        <v>28.334813423755694</v>
      </c>
      <c r="N1833" s="17"/>
      <c r="O1833" s="18">
        <f t="shared" si="385"/>
        <v>30.691634492755611</v>
      </c>
      <c r="P1833" s="18"/>
      <c r="Q1833" s="37">
        <f t="shared" si="386"/>
        <v>2.6509359149697258E-2</v>
      </c>
      <c r="R1833" s="15">
        <f t="shared" si="393"/>
        <v>0.98474563111309221</v>
      </c>
      <c r="S1833" s="15">
        <f t="shared" si="394"/>
        <v>41.286209646277321</v>
      </c>
      <c r="T1833" s="21"/>
      <c r="U1833" s="21"/>
      <c r="Y1833" s="36"/>
      <c r="Z1833" s="36"/>
    </row>
    <row r="1834" spans="1:26" x14ac:dyDescent="0.25">
      <c r="A1834" s="12">
        <v>2023.02</v>
      </c>
      <c r="B1834" s="44">
        <v>4079.6847368421049</v>
      </c>
      <c r="C1834" s="14">
        <f>C1832/3+C1835*2/3</f>
        <v>67.78</v>
      </c>
      <c r="D1834" s="13">
        <f>D1832/3+D1835*2/3</f>
        <v>174.36333333333332</v>
      </c>
      <c r="E1834" s="13">
        <v>300.83999999999997</v>
      </c>
      <c r="F1834" s="42">
        <f t="shared" si="390"/>
        <v>2023.1249999998618</v>
      </c>
      <c r="G1834" s="15">
        <v>3.75</v>
      </c>
      <c r="H1834" s="14">
        <f t="shared" si="387"/>
        <v>4132.0301134017736</v>
      </c>
      <c r="I1834" s="14">
        <f t="shared" si="388"/>
        <v>68.649667597393972</v>
      </c>
      <c r="J1834" s="16">
        <f t="shared" si="391"/>
        <v>2694855.9317012471</v>
      </c>
      <c r="K1834" s="14">
        <f t="shared" si="392"/>
        <v>176.60054403226525</v>
      </c>
      <c r="L1834" s="16">
        <f t="shared" si="389"/>
        <v>115176.56226256606</v>
      </c>
      <c r="M1834" s="35">
        <f t="shared" si="384"/>
        <v>28.919762943866644</v>
      </c>
      <c r="N1834" s="17"/>
      <c r="O1834" s="18">
        <f t="shared" si="385"/>
        <v>31.320528304023135</v>
      </c>
      <c r="P1834" s="18"/>
      <c r="Q1834" s="37">
        <f t="shared" si="386"/>
        <v>2.3329672948302606E-2</v>
      </c>
      <c r="R1834" s="15">
        <f t="shared" si="393"/>
        <v>1.0106002730113013</v>
      </c>
      <c r="S1834" s="15">
        <f t="shared" si="394"/>
        <v>40.430725795175164</v>
      </c>
      <c r="T1834" s="21"/>
      <c r="U1834" s="21"/>
      <c r="Y1834" s="36"/>
      <c r="Z1834" s="36"/>
    </row>
    <row r="1835" spans="1:26" x14ac:dyDescent="0.25">
      <c r="A1835" s="12">
        <v>2023.03</v>
      </c>
      <c r="B1835" s="44">
        <v>3968.5591304347827</v>
      </c>
      <c r="C1835" s="14">
        <v>68.209999999999994</v>
      </c>
      <c r="D1835" s="13">
        <v>175.17</v>
      </c>
      <c r="E1835" s="13">
        <f>1.5*E1834-0.5*E1833</f>
        <v>301.67499999999995</v>
      </c>
      <c r="F1835" s="42">
        <f t="shared" si="390"/>
        <v>2023.208333333195</v>
      </c>
      <c r="G1835" s="15">
        <v>3.66</v>
      </c>
      <c r="H1835" s="14">
        <f t="shared" si="387"/>
        <v>4008.3532511592898</v>
      </c>
      <c r="I1835" s="14">
        <f t="shared" si="388"/>
        <v>68.89396536007294</v>
      </c>
      <c r="J1835" s="16">
        <f t="shared" si="391"/>
        <v>2617939.8135127262</v>
      </c>
      <c r="K1835" s="14">
        <f t="shared" si="392"/>
        <v>176.92649042844124</v>
      </c>
      <c r="L1835" s="16">
        <f t="shared" si="389"/>
        <v>115554.41208275083</v>
      </c>
      <c r="M1835" s="35">
        <f t="shared" si="384"/>
        <v>27.953041469070065</v>
      </c>
      <c r="N1835" s="17"/>
      <c r="O1835" s="18">
        <f t="shared" si="385"/>
        <v>30.270801868180364</v>
      </c>
      <c r="P1835" s="18"/>
      <c r="Q1835" s="37">
        <f t="shared" si="386"/>
        <v>2.5442009128978288E-2</v>
      </c>
      <c r="R1835" s="15">
        <f t="shared" si="393"/>
        <v>1.0198184492993052</v>
      </c>
      <c r="S1835" s="15">
        <f t="shared" si="394"/>
        <v>40.746208907324473</v>
      </c>
      <c r="T1835" s="21"/>
      <c r="U1835" s="21"/>
      <c r="Y1835" s="36"/>
      <c r="Z1835" s="36"/>
    </row>
    <row r="1836" spans="1:26" x14ac:dyDescent="0.25">
      <c r="A1836" s="12">
        <v>2023.04</v>
      </c>
      <c r="B1836" s="44">
        <v>4121.4673684210529</v>
      </c>
      <c r="C1836" s="14"/>
      <c r="D1836" s="13"/>
      <c r="E1836" s="13">
        <v>303.363</v>
      </c>
      <c r="F1836" s="42">
        <f t="shared" si="390"/>
        <v>2023.2916666665283</v>
      </c>
      <c r="G1836" s="15">
        <v>3.46</v>
      </c>
      <c r="H1836" s="14">
        <f t="shared" si="387"/>
        <v>4139.6317519206204</v>
      </c>
      <c r="I1836" s="14"/>
      <c r="J1836" s="16">
        <f t="shared" si="391"/>
        <v>2703680.563458343</v>
      </c>
      <c r="K1836" s="14"/>
      <c r="L1836" s="16"/>
      <c r="M1836" s="35">
        <f t="shared" si="384"/>
        <v>28.764684077100377</v>
      </c>
      <c r="N1836" s="17"/>
      <c r="O1836" s="18">
        <f t="shared" si="385"/>
        <v>31.102512697918577</v>
      </c>
      <c r="P1836" s="18"/>
      <c r="Q1836" s="37">
        <f t="shared" si="386"/>
        <v>2.7112194384912941E-2</v>
      </c>
      <c r="R1836" s="15">
        <f>((G1836/G1837+G1836/1200+((1+G1837/1200)^(-119))*(1-G1836/G1837)))</f>
        <v>0.99370823619587745</v>
      </c>
      <c r="S1836" s="15">
        <f t="shared" si="394"/>
        <v>41.322518507230491</v>
      </c>
      <c r="T1836" s="21"/>
      <c r="U1836" s="21"/>
      <c r="Y1836" s="36"/>
      <c r="Z1836" s="36"/>
    </row>
    <row r="1837" spans="1:26" x14ac:dyDescent="0.25">
      <c r="A1837" s="12">
        <v>2023.05</v>
      </c>
      <c r="B1837" s="44">
        <v>4146.1731818181825</v>
      </c>
      <c r="C1837" s="14"/>
      <c r="D1837" s="13"/>
      <c r="E1837" s="13">
        <v>304.12700000000001</v>
      </c>
      <c r="F1837" s="42">
        <f>F1836+1/12</f>
        <v>2023.3749999998615</v>
      </c>
      <c r="G1837" s="15">
        <v>3.57</v>
      </c>
      <c r="H1837" s="14">
        <f t="shared" si="387"/>
        <v>4153.984909264881</v>
      </c>
      <c r="I1837" s="14"/>
      <c r="J1837" s="16">
        <f>J1836*((H1837+(I1837/12))/H1836)</f>
        <v>2713054.912400838</v>
      </c>
      <c r="K1837" s="14"/>
      <c r="L1837" s="16"/>
      <c r="M1837" s="35">
        <f t="shared" si="384"/>
        <v>28.818016714331748</v>
      </c>
      <c r="N1837" s="17"/>
      <c r="O1837" s="18">
        <f>J1837/AVERAGE(L1717:L1836)</f>
        <v>31.138962605009109</v>
      </c>
      <c r="P1837" s="18"/>
      <c r="Q1837" s="37">
        <f t="shared" si="386"/>
        <v>2.6023487858116874E-2</v>
      </c>
      <c r="R1837" s="15">
        <f>((G1837/G1838+G1837/1200+((1+G1838/1200)^(-119))*(1-G1837/G1838)))</f>
        <v>0.98808733454707542</v>
      </c>
      <c r="S1837" s="15">
        <f t="shared" si="394"/>
        <v>40.959373460871703</v>
      </c>
      <c r="T1837" s="21"/>
      <c r="U1837" s="21"/>
      <c r="Y1837" s="36"/>
      <c r="Z1837" s="36"/>
    </row>
    <row r="1838" spans="1:26" x14ac:dyDescent="0.25">
      <c r="A1838" s="12">
        <v>2023.06</v>
      </c>
      <c r="B1838" s="44">
        <v>4345.3728571428574</v>
      </c>
      <c r="C1838" s="14"/>
      <c r="D1838" s="13"/>
      <c r="E1838" s="13">
        <f>1.5*E1837-0.5*E1836</f>
        <v>304.50900000000001</v>
      </c>
      <c r="F1838" s="42">
        <f>F1837+1/12</f>
        <v>2023.4583333331948</v>
      </c>
      <c r="G1838" s="15">
        <v>3.75</v>
      </c>
      <c r="H1838" s="14">
        <f t="shared" si="387"/>
        <v>4348.0984456007172</v>
      </c>
      <c r="I1838" s="14"/>
      <c r="J1838" s="16">
        <f>J1837*((H1838+(I1838/12))/H1837)</f>
        <v>2839834.5456500682</v>
      </c>
      <c r="K1838" s="14"/>
      <c r="L1838" s="16"/>
      <c r="M1838" s="35">
        <f t="shared" si="384"/>
        <v>30.117573508386638</v>
      </c>
      <c r="N1838" s="17"/>
      <c r="O1838" s="18">
        <f>J1838/AVERAGE(L1718:L1837)</f>
        <v>32.520838875074048</v>
      </c>
      <c r="P1838" s="18"/>
      <c r="Q1838" s="37">
        <f t="shared" si="386"/>
        <v>2.2608944784410612E-2</v>
      </c>
      <c r="R1838" s="15">
        <f>((G1838/G1839+G1838/1200+((1+G1839/1200)^(-119))*(1-G1838/G1839)))</f>
        <v>0.99817635043314812</v>
      </c>
      <c r="S1838" s="15">
        <f t="shared" si="394"/>
        <v>40.420667597794221</v>
      </c>
      <c r="T1838" s="21"/>
      <c r="U1838" s="21"/>
      <c r="Y1838" s="36"/>
      <c r="Z1838" s="36"/>
    </row>
    <row r="1839" spans="1:26" x14ac:dyDescent="0.25">
      <c r="A1839" s="12">
        <v>2023.07</v>
      </c>
      <c r="B1839" s="44">
        <v>4455.59</v>
      </c>
      <c r="C1839" s="14"/>
      <c r="D1839" s="13"/>
      <c r="E1839" s="13">
        <f>1.5*E1838-0.5*E1837</f>
        <v>304.70000000000005</v>
      </c>
      <c r="F1839" s="42">
        <f>F1838+1/12</f>
        <v>2023.541666666528</v>
      </c>
      <c r="G1839" s="15">
        <v>3.81</v>
      </c>
      <c r="H1839" s="14">
        <f t="shared" si="387"/>
        <v>4455.59</v>
      </c>
      <c r="I1839" s="14"/>
      <c r="J1839" s="16">
        <f>J1838*((H1839+(I1839/12))/H1838)</f>
        <v>2910039.5406307038</v>
      </c>
      <c r="K1839" s="14"/>
      <c r="L1839" s="16"/>
      <c r="M1839" s="35">
        <f>H1839/AVERAGE(K1719:K1838)</f>
        <v>30.815258805052601</v>
      </c>
      <c r="N1839" s="17"/>
      <c r="O1839" s="18">
        <f>J1839/AVERAGE(L1719:L1838)</f>
        <v>33.251184105276309</v>
      </c>
      <c r="P1839" s="18"/>
      <c r="Q1839" s="37">
        <f>1/M1839-(G1839/100-(((E1839/E1719)^(1/10))-1))</f>
        <v>2.1281133986164831E-2</v>
      </c>
      <c r="S1839" s="15">
        <f t="shared" si="394"/>
        <v>40.321663134667681</v>
      </c>
      <c r="T1839" s="21"/>
      <c r="U1839" s="21"/>
      <c r="Y1839" s="36"/>
      <c r="Z1839" s="36"/>
    </row>
    <row r="1840" spans="1:26" s="54" customFormat="1" ht="38.4" customHeight="1" x14ac:dyDescent="0.25">
      <c r="A1840" s="45"/>
      <c r="B1840" s="46" t="s">
        <v>554</v>
      </c>
      <c r="C1840" s="47"/>
      <c r="D1840" s="46" t="s">
        <v>555</v>
      </c>
      <c r="E1840" s="46" t="s">
        <v>556</v>
      </c>
      <c r="F1840" s="47"/>
      <c r="G1840" s="46" t="s">
        <v>557</v>
      </c>
      <c r="H1840" s="47"/>
      <c r="I1840" s="47"/>
      <c r="J1840" s="48"/>
      <c r="K1840" s="47"/>
      <c r="L1840" s="48"/>
      <c r="M1840" s="49"/>
      <c r="N1840" s="50"/>
      <c r="O1840" s="51"/>
      <c r="P1840" s="51"/>
      <c r="Q1840" s="52"/>
      <c r="R1840" s="47"/>
      <c r="S1840" s="47"/>
      <c r="T1840" s="45"/>
      <c r="U1840" s="45"/>
      <c r="V1840" s="21"/>
      <c r="W1840" s="21"/>
      <c r="X1840" s="53"/>
    </row>
    <row r="1841" spans="1:21" x14ac:dyDescent="0.25">
      <c r="A1841" s="12"/>
      <c r="B1841" s="13"/>
      <c r="C1841" s="14"/>
      <c r="D1841" s="13"/>
      <c r="E1841" s="13"/>
      <c r="F1841" s="14"/>
      <c r="G1841" s="15"/>
      <c r="H1841" s="14"/>
      <c r="I1841" s="14"/>
      <c r="J1841" s="16"/>
      <c r="K1841" s="14"/>
      <c r="L1841" s="16"/>
      <c r="M1841" s="17"/>
      <c r="N1841" s="17"/>
    </row>
    <row r="1842" spans="1:21" x14ac:dyDescent="0.25">
      <c r="A1842" s="12"/>
      <c r="B1842" s="13"/>
      <c r="C1842" s="14"/>
      <c r="D1842" s="13"/>
      <c r="E1842" s="13"/>
      <c r="F1842" s="14"/>
      <c r="G1842" s="15"/>
      <c r="H1842" s="14"/>
      <c r="I1842" s="14"/>
      <c r="J1842" s="16"/>
      <c r="K1842" s="14"/>
      <c r="L1842" s="16"/>
      <c r="M1842" s="17"/>
      <c r="N1842" s="17"/>
      <c r="Q1842" s="55"/>
      <c r="T1842" s="56"/>
      <c r="U1842" s="56"/>
    </row>
    <row r="1843" spans="1:21" x14ac:dyDescent="0.25">
      <c r="A1843" s="12"/>
      <c r="B1843" s="13"/>
      <c r="C1843" s="14"/>
      <c r="D1843" s="13"/>
      <c r="E1843" s="13"/>
      <c r="F1843" s="14"/>
      <c r="G1843" s="15"/>
      <c r="H1843" s="14"/>
      <c r="I1843" s="14"/>
      <c r="J1843" s="16"/>
      <c r="K1843" s="14"/>
      <c r="L1843" s="16"/>
      <c r="M1843" s="17"/>
      <c r="N1843" s="17"/>
    </row>
    <row r="1844" spans="1:21" x14ac:dyDescent="0.25">
      <c r="A1844" s="12"/>
      <c r="B1844" s="13"/>
      <c r="C1844" s="14"/>
      <c r="D1844" s="13"/>
      <c r="E1844" s="13"/>
      <c r="F1844" s="14"/>
      <c r="G1844" s="15"/>
      <c r="H1844" s="14"/>
      <c r="I1844" s="14"/>
      <c r="J1844" s="16"/>
      <c r="K1844" s="14"/>
      <c r="L1844" s="16"/>
      <c r="M1844" s="17"/>
      <c r="N1844" s="17"/>
    </row>
    <row r="1845" spans="1:21" x14ac:dyDescent="0.25">
      <c r="A1845" s="12"/>
      <c r="B1845" s="13"/>
      <c r="C1845" s="14"/>
      <c r="D1845" s="13"/>
      <c r="E1845" s="13"/>
      <c r="F1845" s="14"/>
      <c r="G1845" s="15"/>
      <c r="H1845" s="14"/>
      <c r="I1845" s="14"/>
      <c r="J1845" s="16"/>
      <c r="K1845" s="14"/>
      <c r="L1845" s="16"/>
      <c r="M1845" s="17"/>
      <c r="N1845" s="17"/>
    </row>
    <row r="1846" spans="1:21" x14ac:dyDescent="0.25">
      <c r="A1846" s="12"/>
      <c r="B1846" s="13"/>
      <c r="C1846" s="14"/>
      <c r="D1846" s="13"/>
      <c r="E1846" s="13"/>
      <c r="F1846" s="14"/>
      <c r="G1846" s="15"/>
      <c r="H1846" s="14"/>
      <c r="I1846" s="14"/>
      <c r="J1846" s="16"/>
      <c r="K1846" s="14"/>
      <c r="L1846" s="16"/>
      <c r="M1846" s="17"/>
      <c r="N1846" s="17"/>
    </row>
    <row r="1847" spans="1:21" x14ac:dyDescent="0.25">
      <c r="A1847" s="12"/>
      <c r="B1847" s="13"/>
      <c r="C1847" s="14"/>
      <c r="D1847" s="13"/>
      <c r="E1847" s="13"/>
      <c r="F1847" s="14"/>
      <c r="G1847" s="15"/>
      <c r="H1847" s="14"/>
      <c r="I1847" s="14"/>
      <c r="J1847" s="16"/>
      <c r="K1847" s="14"/>
      <c r="L1847" s="16"/>
      <c r="M1847" s="17"/>
      <c r="N1847" s="17"/>
    </row>
    <row r="1848" spans="1:21" x14ac:dyDescent="0.25">
      <c r="A1848" s="12"/>
      <c r="B1848" s="13"/>
      <c r="C1848" s="14"/>
      <c r="D1848" s="13"/>
      <c r="E1848" s="13"/>
      <c r="F1848" s="14"/>
      <c r="G1848" s="15"/>
      <c r="H1848" s="14"/>
      <c r="I1848" s="14"/>
      <c r="J1848" s="16"/>
      <c r="K1848" s="14"/>
      <c r="L1848" s="16"/>
      <c r="M1848" s="17"/>
      <c r="N1848" s="17"/>
    </row>
    <row r="1849" spans="1:21" x14ac:dyDescent="0.25">
      <c r="A1849" s="12"/>
      <c r="B1849" s="13"/>
      <c r="C1849" s="14"/>
      <c r="D1849" s="13"/>
      <c r="E1849" s="13"/>
      <c r="F1849" s="14"/>
      <c r="G1849" s="15"/>
      <c r="H1849" s="14"/>
      <c r="I1849" s="14"/>
      <c r="J1849" s="16"/>
      <c r="K1849" s="14"/>
      <c r="L1849" s="16"/>
      <c r="M1849" s="17"/>
      <c r="N1849" s="17"/>
    </row>
    <row r="1850" spans="1:21" x14ac:dyDescent="0.25">
      <c r="A1850" s="12"/>
      <c r="B1850" s="13"/>
      <c r="C1850" s="14"/>
      <c r="D1850" s="13"/>
      <c r="E1850" s="13"/>
      <c r="F1850" s="14"/>
      <c r="G1850" s="15"/>
      <c r="H1850" s="14"/>
      <c r="I1850" s="14"/>
      <c r="J1850" s="16"/>
      <c r="K1850" s="14"/>
      <c r="L1850" s="16"/>
      <c r="M1850" s="17"/>
      <c r="N1850" s="17"/>
    </row>
    <row r="1851" spans="1:21" x14ac:dyDescent="0.25">
      <c r="A1851" s="12"/>
      <c r="B1851" s="13"/>
      <c r="C1851" s="14"/>
      <c r="D1851" s="13"/>
      <c r="E1851" s="13"/>
      <c r="F1851" s="14"/>
      <c r="G1851" s="15"/>
      <c r="H1851" s="14"/>
      <c r="I1851" s="14"/>
      <c r="J1851" s="16"/>
      <c r="K1851" s="14"/>
      <c r="L1851" s="16"/>
      <c r="M1851" s="17"/>
      <c r="N1851" s="17"/>
    </row>
    <row r="1852" spans="1:21" x14ac:dyDescent="0.25">
      <c r="A1852" s="12"/>
      <c r="B1852" s="13"/>
      <c r="C1852" s="14"/>
      <c r="D1852" s="13"/>
      <c r="E1852" s="13"/>
      <c r="F1852" s="14"/>
      <c r="G1852" s="15"/>
      <c r="H1852" s="14"/>
      <c r="I1852" s="14"/>
      <c r="J1852" s="16"/>
      <c r="K1852" s="14"/>
      <c r="L1852" s="16"/>
      <c r="M1852" s="17"/>
      <c r="N1852" s="17"/>
    </row>
    <row r="1853" spans="1:21" x14ac:dyDescent="0.25">
      <c r="A1853" s="12"/>
      <c r="B1853" s="13"/>
      <c r="C1853" s="14"/>
      <c r="D1853" s="13"/>
      <c r="E1853" s="13"/>
      <c r="F1853" s="14"/>
      <c r="G1853" s="15"/>
      <c r="H1853" s="14"/>
      <c r="I1853" s="14"/>
      <c r="J1853" s="16"/>
      <c r="K1853" s="14"/>
      <c r="L1853" s="16"/>
      <c r="M1853" s="17"/>
      <c r="N1853" s="17"/>
    </row>
    <row r="1854" spans="1:21" x14ac:dyDescent="0.25">
      <c r="A1854" s="12"/>
      <c r="B1854" s="13"/>
      <c r="C1854" s="14"/>
      <c r="D1854" s="13"/>
      <c r="E1854" s="13"/>
      <c r="F1854" s="14"/>
      <c r="G1854" s="15"/>
      <c r="H1854" s="14"/>
      <c r="I1854" s="14"/>
      <c r="J1854" s="16"/>
      <c r="K1854" s="14"/>
      <c r="L1854" s="16"/>
      <c r="M1854" s="17"/>
      <c r="N1854" s="17"/>
    </row>
    <row r="1855" spans="1:21" x14ac:dyDescent="0.25">
      <c r="A1855" s="12"/>
      <c r="B1855" s="13"/>
      <c r="C1855" s="14"/>
      <c r="D1855" s="13"/>
      <c r="E1855" s="13"/>
      <c r="F1855" s="14"/>
      <c r="G1855" s="15"/>
      <c r="H1855" s="14"/>
      <c r="I1855" s="14"/>
      <c r="J1855" s="16"/>
      <c r="K1855" s="14"/>
      <c r="L1855" s="16"/>
      <c r="M1855" s="17"/>
      <c r="N1855" s="17"/>
    </row>
    <row r="1856" spans="1:21" x14ac:dyDescent="0.25">
      <c r="A1856" s="12"/>
      <c r="B1856" s="13"/>
      <c r="C1856" s="14"/>
      <c r="D1856" s="13"/>
      <c r="E1856" s="13"/>
      <c r="F1856" s="14"/>
      <c r="G1856" s="15"/>
      <c r="H1856" s="14"/>
      <c r="I1856" s="14"/>
      <c r="J1856" s="16"/>
      <c r="K1856" s="14"/>
      <c r="L1856" s="16"/>
      <c r="M1856" s="17"/>
      <c r="N1856" s="17"/>
    </row>
    <row r="1857" spans="1:14" x14ac:dyDescent="0.25">
      <c r="A1857" s="12"/>
      <c r="B1857" s="13"/>
      <c r="C1857" s="14"/>
      <c r="D1857" s="13"/>
      <c r="E1857" s="13"/>
      <c r="F1857" s="14"/>
      <c r="G1857" s="15"/>
      <c r="H1857" s="14"/>
      <c r="I1857" s="14"/>
      <c r="J1857" s="16"/>
      <c r="K1857" s="14"/>
      <c r="L1857" s="16"/>
      <c r="M1857" s="17"/>
      <c r="N1857" s="17"/>
    </row>
    <row r="1858" spans="1:14" x14ac:dyDescent="0.25">
      <c r="A1858" s="12"/>
      <c r="B1858" s="13"/>
      <c r="C1858" s="14"/>
      <c r="D1858" s="13"/>
      <c r="E1858" s="13"/>
      <c r="F1858" s="14"/>
      <c r="G1858" s="15"/>
      <c r="H1858" s="14"/>
      <c r="I1858" s="14"/>
      <c r="J1858" s="16"/>
      <c r="K1858" s="14"/>
      <c r="L1858" s="16"/>
      <c r="M1858" s="17"/>
      <c r="N1858" s="17"/>
    </row>
    <row r="1859" spans="1:14" x14ac:dyDescent="0.25">
      <c r="A1859" s="12"/>
      <c r="B1859" s="13"/>
      <c r="C1859" s="14"/>
      <c r="D1859" s="13"/>
      <c r="E1859" s="13"/>
      <c r="F1859" s="14"/>
      <c r="G1859" s="15"/>
      <c r="H1859" s="14"/>
      <c r="I1859" s="14"/>
      <c r="J1859" s="16"/>
      <c r="K1859" s="14"/>
      <c r="L1859" s="16"/>
      <c r="M1859" s="17"/>
      <c r="N1859" s="17"/>
    </row>
    <row r="1860" spans="1:14" x14ac:dyDescent="0.25">
      <c r="A1860" s="12"/>
      <c r="B1860" s="13"/>
      <c r="C1860" s="14"/>
      <c r="D1860" s="13"/>
      <c r="E1860" s="13"/>
      <c r="F1860" s="14"/>
      <c r="G1860" s="15"/>
      <c r="H1860" s="14"/>
      <c r="I1860" s="14"/>
      <c r="J1860" s="16"/>
      <c r="K1860" s="14"/>
      <c r="L1860" s="16"/>
      <c r="M1860" s="17"/>
      <c r="N1860" s="17"/>
    </row>
    <row r="1861" spans="1:14" x14ac:dyDescent="0.25">
      <c r="A1861" s="12"/>
      <c r="B1861" s="13"/>
      <c r="C1861" s="14"/>
      <c r="D1861" s="13"/>
      <c r="E1861" s="13"/>
      <c r="F1861" s="14"/>
      <c r="G1861" s="15"/>
      <c r="H1861" s="14"/>
      <c r="I1861" s="14"/>
      <c r="J1861" s="16"/>
      <c r="K1861" s="14"/>
      <c r="L1861" s="16"/>
      <c r="M1861" s="17"/>
      <c r="N1861" s="17"/>
    </row>
    <row r="1862" spans="1:14" x14ac:dyDescent="0.25">
      <c r="A1862" s="12"/>
      <c r="B1862" s="13"/>
      <c r="C1862" s="14"/>
      <c r="D1862" s="13"/>
      <c r="E1862" s="13"/>
      <c r="F1862" s="14"/>
      <c r="G1862" s="15"/>
      <c r="H1862" s="14"/>
      <c r="I1862" s="14"/>
      <c r="J1862" s="16"/>
      <c r="K1862" s="14"/>
      <c r="L1862" s="16"/>
      <c r="M1862" s="17"/>
      <c r="N1862" s="17"/>
    </row>
    <row r="1863" spans="1:14" x14ac:dyDescent="0.25">
      <c r="A1863" s="12"/>
      <c r="B1863" s="13"/>
      <c r="C1863" s="14"/>
      <c r="D1863" s="13"/>
      <c r="E1863" s="13"/>
      <c r="F1863" s="14"/>
      <c r="G1863" s="15"/>
      <c r="H1863" s="14"/>
      <c r="I1863" s="14"/>
      <c r="J1863" s="16"/>
      <c r="K1863" s="14"/>
      <c r="L1863" s="16"/>
      <c r="M1863" s="17"/>
      <c r="N1863" s="17"/>
    </row>
    <row r="1864" spans="1:14" x14ac:dyDescent="0.25">
      <c r="A1864" s="12"/>
      <c r="B1864" s="13"/>
      <c r="C1864" s="14"/>
      <c r="D1864" s="13"/>
      <c r="E1864" s="13"/>
      <c r="F1864" s="14"/>
      <c r="G1864" s="15"/>
      <c r="H1864" s="14"/>
      <c r="I1864" s="14"/>
      <c r="J1864" s="16"/>
      <c r="K1864" s="14"/>
      <c r="L1864" s="16"/>
      <c r="M1864" s="17"/>
      <c r="N1864" s="17"/>
    </row>
    <row r="1865" spans="1:14" x14ac:dyDescent="0.25">
      <c r="A1865" s="12"/>
      <c r="B1865" s="13"/>
      <c r="C1865" s="14"/>
      <c r="D1865" s="13"/>
      <c r="E1865" s="13"/>
      <c r="F1865" s="14"/>
      <c r="G1865" s="15"/>
      <c r="H1865" s="14"/>
      <c r="I1865" s="14"/>
      <c r="J1865" s="16"/>
      <c r="K1865" s="14"/>
      <c r="L1865" s="16"/>
      <c r="M1865" s="17"/>
      <c r="N1865" s="17"/>
    </row>
    <row r="1866" spans="1:14" x14ac:dyDescent="0.25">
      <c r="A1866" s="12"/>
      <c r="B1866" s="13"/>
      <c r="C1866" s="14"/>
      <c r="D1866" s="13"/>
      <c r="E1866" s="13"/>
      <c r="F1866" s="14"/>
      <c r="G1866" s="15"/>
      <c r="H1866" s="14"/>
      <c r="I1866" s="14"/>
      <c r="J1866" s="16"/>
      <c r="K1866" s="14"/>
      <c r="L1866" s="16"/>
      <c r="M1866" s="17"/>
      <c r="N1866" s="17"/>
    </row>
    <row r="1867" spans="1:14" x14ac:dyDescent="0.25">
      <c r="A1867" s="12"/>
      <c r="B1867" s="13"/>
      <c r="C1867" s="14"/>
      <c r="D1867" s="13"/>
      <c r="E1867" s="13"/>
      <c r="F1867" s="14"/>
      <c r="G1867" s="15"/>
      <c r="H1867" s="14"/>
      <c r="I1867" s="14"/>
      <c r="J1867" s="16"/>
      <c r="K1867" s="14"/>
      <c r="L1867" s="16"/>
      <c r="M1867" s="17"/>
      <c r="N1867" s="17"/>
    </row>
    <row r="1868" spans="1:14" x14ac:dyDescent="0.25">
      <c r="A1868" s="12"/>
      <c r="B1868" s="13"/>
      <c r="C1868" s="14"/>
      <c r="D1868" s="13"/>
      <c r="E1868" s="13"/>
      <c r="F1868" s="14"/>
      <c r="G1868" s="15"/>
      <c r="H1868" s="14"/>
      <c r="I1868" s="14"/>
      <c r="J1868" s="16"/>
      <c r="K1868" s="14"/>
      <c r="L1868" s="16"/>
      <c r="M1868" s="17"/>
      <c r="N1868" s="17"/>
    </row>
    <row r="1869" spans="1:14" x14ac:dyDescent="0.25">
      <c r="A1869" s="12"/>
      <c r="B1869" s="13"/>
      <c r="C1869" s="14"/>
      <c r="D1869" s="13"/>
      <c r="E1869" s="13"/>
      <c r="F1869" s="14"/>
      <c r="G1869" s="15"/>
      <c r="H1869" s="14"/>
      <c r="I1869" s="14"/>
      <c r="J1869" s="16"/>
      <c r="K1869" s="14"/>
      <c r="L1869" s="16"/>
      <c r="M1869" s="17"/>
      <c r="N1869" s="17"/>
    </row>
    <row r="1870" spans="1:14" x14ac:dyDescent="0.25">
      <c r="A1870" s="12"/>
      <c r="B1870" s="13"/>
      <c r="C1870" s="14"/>
      <c r="D1870" s="13"/>
      <c r="E1870" s="13"/>
      <c r="F1870" s="14"/>
      <c r="G1870" s="15"/>
      <c r="H1870" s="14"/>
      <c r="I1870" s="14"/>
      <c r="J1870" s="16"/>
      <c r="K1870" s="14"/>
      <c r="L1870" s="16"/>
      <c r="M1870" s="17"/>
      <c r="N1870" s="17"/>
    </row>
    <row r="1871" spans="1:14" x14ac:dyDescent="0.25">
      <c r="A1871" s="12"/>
      <c r="B1871" s="13"/>
      <c r="C1871" s="14"/>
      <c r="D1871" s="13"/>
      <c r="E1871" s="13"/>
      <c r="F1871" s="14"/>
      <c r="G1871" s="15"/>
      <c r="H1871" s="14"/>
      <c r="I1871" s="14"/>
      <c r="J1871" s="16"/>
      <c r="K1871" s="14"/>
      <c r="L1871" s="16"/>
      <c r="M1871" s="17"/>
      <c r="N1871" s="17"/>
    </row>
    <row r="1872" spans="1:14" x14ac:dyDescent="0.25">
      <c r="A1872" s="12"/>
      <c r="B1872" s="13"/>
      <c r="C1872" s="14"/>
      <c r="D1872" s="13"/>
      <c r="E1872" s="13"/>
      <c r="F1872" s="14"/>
      <c r="G1872" s="15"/>
      <c r="H1872" s="14"/>
      <c r="I1872" s="14"/>
      <c r="J1872" s="16"/>
      <c r="K1872" s="14"/>
      <c r="L1872" s="16"/>
      <c r="M1872" s="17"/>
      <c r="N1872" s="17"/>
    </row>
    <row r="1873" spans="1:14" x14ac:dyDescent="0.25">
      <c r="A1873" s="12"/>
      <c r="B1873" s="13"/>
      <c r="C1873" s="14"/>
      <c r="D1873" s="13"/>
      <c r="E1873" s="13"/>
      <c r="F1873" s="14"/>
      <c r="G1873" s="15"/>
      <c r="H1873" s="14"/>
      <c r="I1873" s="14"/>
      <c r="J1873" s="16"/>
      <c r="K1873" s="14"/>
      <c r="L1873" s="16"/>
      <c r="M1873" s="17"/>
      <c r="N1873" s="17"/>
    </row>
    <row r="1874" spans="1:14" x14ac:dyDescent="0.25">
      <c r="A1874" s="12"/>
      <c r="B1874" s="13"/>
      <c r="C1874" s="14"/>
      <c r="D1874" s="13"/>
      <c r="E1874" s="13"/>
      <c r="F1874" s="14"/>
      <c r="G1874" s="15"/>
      <c r="H1874" s="14"/>
      <c r="I1874" s="14"/>
      <c r="J1874" s="16"/>
      <c r="K1874" s="14"/>
      <c r="L1874" s="16"/>
      <c r="M1874" s="17"/>
      <c r="N1874" s="17"/>
    </row>
    <row r="1875" spans="1:14" x14ac:dyDescent="0.25">
      <c r="A1875" s="12"/>
      <c r="B1875" s="13"/>
      <c r="C1875" s="14"/>
      <c r="D1875" s="13"/>
      <c r="E1875" s="13"/>
      <c r="F1875" s="14"/>
      <c r="G1875" s="15"/>
      <c r="H1875" s="14"/>
      <c r="I1875" s="14"/>
      <c r="J1875" s="16"/>
      <c r="K1875" s="14"/>
      <c r="L1875" s="16"/>
      <c r="M1875" s="17"/>
      <c r="N1875" s="17"/>
    </row>
    <row r="1876" spans="1:14" x14ac:dyDescent="0.25">
      <c r="A1876" s="12"/>
      <c r="B1876" s="13"/>
      <c r="C1876" s="14"/>
      <c r="D1876" s="13"/>
      <c r="E1876" s="13"/>
      <c r="F1876" s="14"/>
      <c r="G1876" s="15"/>
      <c r="H1876" s="14"/>
      <c r="I1876" s="14"/>
      <c r="J1876" s="16"/>
      <c r="K1876" s="14"/>
      <c r="L1876" s="16"/>
      <c r="M1876" s="17"/>
      <c r="N1876" s="17"/>
    </row>
    <row r="1877" spans="1:14" x14ac:dyDescent="0.25">
      <c r="A1877" s="12"/>
      <c r="B1877" s="13"/>
      <c r="C1877" s="14"/>
      <c r="D1877" s="13"/>
      <c r="E1877" s="13"/>
      <c r="F1877" s="14"/>
      <c r="G1877" s="15"/>
      <c r="H1877" s="14"/>
      <c r="I1877" s="14"/>
      <c r="J1877" s="16"/>
      <c r="K1877" s="14"/>
      <c r="L1877" s="16"/>
      <c r="M1877" s="17"/>
      <c r="N1877" s="17"/>
    </row>
    <row r="1878" spans="1:14" x14ac:dyDescent="0.25">
      <c r="A1878" s="12"/>
      <c r="B1878" s="13"/>
      <c r="C1878" s="14"/>
      <c r="D1878" s="13"/>
      <c r="E1878" s="13"/>
      <c r="F1878" s="14"/>
      <c r="G1878" s="15"/>
      <c r="H1878" s="14"/>
      <c r="I1878" s="14"/>
      <c r="J1878" s="16"/>
      <c r="K1878" s="14"/>
      <c r="L1878" s="16"/>
      <c r="M1878" s="17"/>
      <c r="N1878" s="17"/>
    </row>
    <row r="1879" spans="1:14" x14ac:dyDescent="0.25">
      <c r="A1879" s="12"/>
      <c r="B1879" s="13"/>
      <c r="C1879" s="14"/>
      <c r="D1879" s="13"/>
      <c r="E1879" s="13"/>
      <c r="F1879" s="14"/>
      <c r="G1879" s="15"/>
      <c r="H1879" s="14"/>
      <c r="I1879" s="14"/>
      <c r="J1879" s="16"/>
      <c r="K1879" s="14"/>
      <c r="L1879" s="16"/>
      <c r="M1879" s="17"/>
      <c r="N1879" s="17"/>
    </row>
    <row r="1880" spans="1:14" x14ac:dyDescent="0.25">
      <c r="A1880" s="12"/>
      <c r="B1880" s="13"/>
      <c r="C1880" s="14"/>
      <c r="D1880" s="13"/>
      <c r="E1880" s="13"/>
      <c r="F1880" s="14"/>
      <c r="G1880" s="15"/>
      <c r="H1880" s="14"/>
      <c r="I1880" s="14"/>
      <c r="J1880" s="16"/>
      <c r="K1880" s="14"/>
      <c r="L1880" s="16"/>
      <c r="M1880" s="17"/>
      <c r="N1880" s="17"/>
    </row>
    <row r="1881" spans="1:14" x14ac:dyDescent="0.25">
      <c r="A1881" s="12"/>
      <c r="B1881" s="13"/>
      <c r="C1881" s="14"/>
      <c r="D1881" s="13"/>
      <c r="E1881" s="13"/>
      <c r="F1881" s="14"/>
      <c r="G1881" s="15"/>
      <c r="H1881" s="14"/>
      <c r="I1881" s="14"/>
      <c r="J1881" s="16"/>
      <c r="K1881" s="14"/>
      <c r="L1881" s="16"/>
      <c r="M1881" s="17"/>
      <c r="N1881" s="17"/>
    </row>
    <row r="1882" spans="1:14" x14ac:dyDescent="0.25">
      <c r="A1882" s="12"/>
      <c r="B1882" s="13"/>
      <c r="C1882" s="14"/>
      <c r="D1882" s="13"/>
      <c r="E1882" s="13"/>
      <c r="F1882" s="14"/>
      <c r="G1882" s="15"/>
      <c r="H1882" s="14"/>
      <c r="I1882" s="14"/>
      <c r="J1882" s="16"/>
      <c r="K1882" s="14"/>
      <c r="L1882" s="16"/>
      <c r="M1882" s="17"/>
      <c r="N1882" s="17"/>
    </row>
    <row r="1883" spans="1:14" x14ac:dyDescent="0.25">
      <c r="A1883" s="12"/>
      <c r="B1883" s="13"/>
      <c r="C1883" s="14"/>
      <c r="D1883" s="13"/>
      <c r="E1883" s="13"/>
      <c r="F1883" s="14"/>
      <c r="G1883" s="15"/>
      <c r="H1883" s="14"/>
      <c r="I1883" s="14"/>
      <c r="J1883" s="16"/>
      <c r="K1883" s="14"/>
      <c r="L1883" s="16"/>
      <c r="M1883" s="17"/>
      <c r="N1883" s="17"/>
    </row>
    <row r="1884" spans="1:14" x14ac:dyDescent="0.25">
      <c r="A1884" s="12"/>
      <c r="B1884" s="13"/>
      <c r="C1884" s="14"/>
      <c r="D1884" s="13"/>
      <c r="E1884" s="13"/>
      <c r="F1884" s="14"/>
      <c r="G1884" s="15"/>
      <c r="H1884" s="14"/>
      <c r="I1884" s="14"/>
      <c r="J1884" s="16"/>
      <c r="K1884" s="14"/>
      <c r="L1884" s="16"/>
      <c r="M1884" s="17"/>
      <c r="N1884" s="17"/>
    </row>
    <row r="1885" spans="1:14" x14ac:dyDescent="0.25">
      <c r="A1885" s="12"/>
      <c r="B1885" s="13"/>
      <c r="C1885" s="14"/>
      <c r="D1885" s="13"/>
      <c r="E1885" s="13"/>
      <c r="F1885" s="14"/>
      <c r="G1885" s="15"/>
      <c r="H1885" s="14"/>
      <c r="I1885" s="14"/>
      <c r="J1885" s="16"/>
      <c r="K1885" s="14"/>
      <c r="L1885" s="16"/>
      <c r="M1885" s="17"/>
      <c r="N1885" s="17"/>
    </row>
    <row r="1886" spans="1:14" x14ac:dyDescent="0.25">
      <c r="A1886" s="12"/>
      <c r="B1886" s="13"/>
      <c r="C1886" s="14"/>
      <c r="D1886" s="13"/>
      <c r="E1886" s="13"/>
      <c r="F1886" s="14"/>
      <c r="G1886" s="15"/>
      <c r="H1886" s="14"/>
      <c r="I1886" s="14"/>
      <c r="J1886" s="16"/>
      <c r="K1886" s="14"/>
      <c r="L1886" s="16"/>
      <c r="M1886" s="17"/>
      <c r="N1886" s="17"/>
    </row>
    <row r="1887" spans="1:14" x14ac:dyDescent="0.25">
      <c r="A1887" s="12"/>
      <c r="B1887" s="13"/>
      <c r="C1887" s="14"/>
      <c r="D1887" s="13"/>
      <c r="E1887" s="13"/>
      <c r="F1887" s="14"/>
      <c r="G1887" s="15"/>
      <c r="H1887" s="14"/>
      <c r="I1887" s="14"/>
      <c r="J1887" s="16"/>
      <c r="K1887" s="14"/>
      <c r="L1887" s="16"/>
      <c r="M1887" s="17"/>
      <c r="N1887" s="17"/>
    </row>
    <row r="1888" spans="1:14" x14ac:dyDescent="0.25">
      <c r="A1888" s="12"/>
      <c r="B1888" s="13"/>
      <c r="C1888" s="14"/>
      <c r="D1888" s="13"/>
      <c r="E1888" s="13"/>
      <c r="F1888" s="14"/>
      <c r="G1888" s="15"/>
      <c r="H1888" s="14"/>
      <c r="I1888" s="14"/>
      <c r="J1888" s="16"/>
      <c r="K1888" s="14"/>
      <c r="L1888" s="16"/>
      <c r="M1888" s="17"/>
      <c r="N1888" s="17"/>
    </row>
    <row r="1889" spans="1:14" x14ac:dyDescent="0.25">
      <c r="A1889" s="12"/>
      <c r="B1889" s="13"/>
      <c r="C1889" s="14"/>
      <c r="D1889" s="13"/>
      <c r="E1889" s="13"/>
      <c r="F1889" s="14"/>
      <c r="G1889" s="15"/>
      <c r="H1889" s="14"/>
      <c r="I1889" s="14"/>
      <c r="J1889" s="16"/>
      <c r="K1889" s="14"/>
      <c r="L1889" s="16"/>
      <c r="M1889" s="17"/>
      <c r="N1889" s="17"/>
    </row>
    <row r="1890" spans="1:14" x14ac:dyDescent="0.25">
      <c r="A1890" s="12"/>
      <c r="B1890" s="13"/>
      <c r="C1890" s="14"/>
      <c r="D1890" s="13"/>
      <c r="E1890" s="13"/>
      <c r="F1890" s="14"/>
      <c r="G1890" s="15"/>
      <c r="H1890" s="14"/>
      <c r="I1890" s="14"/>
      <c r="J1890" s="16"/>
      <c r="K1890" s="14"/>
      <c r="L1890" s="16"/>
      <c r="M1890" s="17"/>
      <c r="N1890" s="17"/>
    </row>
    <row r="1891" spans="1:14" x14ac:dyDescent="0.25">
      <c r="A1891" s="12"/>
      <c r="B1891" s="13"/>
      <c r="C1891" s="14"/>
      <c r="D1891" s="13"/>
      <c r="E1891" s="13"/>
      <c r="F1891" s="14"/>
      <c r="G1891" s="15"/>
      <c r="H1891" s="14"/>
      <c r="I1891" s="14"/>
      <c r="J1891" s="16"/>
      <c r="K1891" s="14"/>
      <c r="L1891" s="16"/>
      <c r="M1891" s="17"/>
      <c r="N1891" s="17"/>
    </row>
    <row r="1892" spans="1:14" x14ac:dyDescent="0.25">
      <c r="A1892" s="12"/>
      <c r="B1892" s="13"/>
      <c r="C1892" s="14"/>
      <c r="D1892" s="13"/>
      <c r="E1892" s="13"/>
      <c r="F1892" s="14"/>
      <c r="G1892" s="15"/>
      <c r="H1892" s="14"/>
      <c r="I1892" s="14"/>
      <c r="J1892" s="16"/>
      <c r="K1892" s="14"/>
      <c r="L1892" s="16"/>
      <c r="M1892" s="17"/>
      <c r="N1892" s="17"/>
    </row>
    <row r="1893" spans="1:14" x14ac:dyDescent="0.25">
      <c r="A1893" s="12"/>
      <c r="B1893" s="13"/>
      <c r="C1893" s="14"/>
      <c r="D1893" s="13"/>
      <c r="E1893" s="13"/>
      <c r="F1893" s="14"/>
      <c r="G1893" s="15"/>
      <c r="H1893" s="14"/>
      <c r="I1893" s="14"/>
      <c r="J1893" s="16"/>
      <c r="K1893" s="14"/>
      <c r="L1893" s="16"/>
      <c r="M1893" s="17"/>
      <c r="N1893" s="17"/>
    </row>
    <row r="1894" spans="1:14" x14ac:dyDescent="0.25">
      <c r="A1894" s="12"/>
      <c r="B1894" s="13"/>
      <c r="C1894" s="14"/>
      <c r="D1894" s="13"/>
      <c r="E1894" s="13"/>
      <c r="F1894" s="14"/>
      <c r="G1894" s="15"/>
      <c r="H1894" s="14"/>
      <c r="I1894" s="14"/>
      <c r="J1894" s="16"/>
      <c r="K1894" s="14"/>
      <c r="L1894" s="16"/>
      <c r="M1894" s="17"/>
      <c r="N1894" s="17"/>
    </row>
    <row r="1895" spans="1:14" x14ac:dyDescent="0.25">
      <c r="A1895" s="12"/>
      <c r="B1895" s="13"/>
      <c r="C1895" s="14"/>
      <c r="D1895" s="13"/>
      <c r="E1895" s="13"/>
      <c r="F1895" s="14"/>
      <c r="G1895" s="15"/>
      <c r="H1895" s="14"/>
      <c r="I1895" s="14"/>
      <c r="J1895" s="16"/>
      <c r="K1895" s="14"/>
      <c r="L1895" s="16"/>
      <c r="M1895" s="17"/>
      <c r="N1895" s="17"/>
    </row>
    <row r="1896" spans="1:14" x14ac:dyDescent="0.25">
      <c r="A1896" s="12"/>
      <c r="B1896" s="13"/>
      <c r="C1896" s="14"/>
      <c r="D1896" s="13"/>
      <c r="E1896" s="13"/>
      <c r="F1896" s="14"/>
      <c r="G1896" s="15"/>
      <c r="H1896" s="14"/>
      <c r="I1896" s="14"/>
      <c r="J1896" s="16"/>
      <c r="K1896" s="14"/>
      <c r="L1896" s="16"/>
      <c r="M1896" s="17"/>
      <c r="N1896" s="17"/>
    </row>
    <row r="1897" spans="1:14" x14ac:dyDescent="0.25">
      <c r="A1897" s="12"/>
      <c r="B1897" s="13"/>
      <c r="C1897" s="14"/>
      <c r="D1897" s="13"/>
      <c r="E1897" s="13"/>
      <c r="F1897" s="14"/>
      <c r="G1897" s="15"/>
      <c r="H1897" s="14"/>
      <c r="I1897" s="14"/>
      <c r="J1897" s="16"/>
      <c r="K1897" s="14"/>
      <c r="L1897" s="16"/>
      <c r="M1897" s="17"/>
      <c r="N1897" s="17"/>
    </row>
    <row r="1898" spans="1:14" x14ac:dyDescent="0.25">
      <c r="A1898" s="12"/>
      <c r="B1898" s="13"/>
      <c r="C1898" s="14"/>
      <c r="D1898" s="13"/>
      <c r="E1898" s="13"/>
      <c r="F1898" s="14"/>
      <c r="G1898" s="15"/>
      <c r="H1898" s="14"/>
      <c r="I1898" s="14"/>
      <c r="J1898" s="16"/>
      <c r="K1898" s="14"/>
      <c r="L1898" s="16"/>
      <c r="M1898" s="17"/>
      <c r="N1898" s="17"/>
    </row>
    <row r="1899" spans="1:14" x14ac:dyDescent="0.25">
      <c r="A1899" s="12"/>
      <c r="B1899" s="13"/>
      <c r="C1899" s="14"/>
      <c r="D1899" s="13"/>
      <c r="E1899" s="13"/>
      <c r="F1899" s="14"/>
      <c r="G1899" s="15"/>
      <c r="H1899" s="14"/>
      <c r="I1899" s="14"/>
      <c r="J1899" s="16"/>
      <c r="K1899" s="14"/>
      <c r="L1899" s="16"/>
      <c r="M1899" s="17"/>
      <c r="N1899" s="17"/>
    </row>
    <row r="1900" spans="1:14" x14ac:dyDescent="0.25">
      <c r="A1900" s="12"/>
      <c r="B1900" s="13"/>
      <c r="C1900" s="14"/>
      <c r="D1900" s="13"/>
      <c r="E1900" s="13"/>
      <c r="F1900" s="14"/>
      <c r="G1900" s="15"/>
      <c r="H1900" s="14"/>
      <c r="I1900" s="14"/>
      <c r="J1900" s="16"/>
      <c r="K1900" s="14"/>
      <c r="L1900" s="16"/>
      <c r="M1900" s="17"/>
      <c r="N1900" s="17"/>
    </row>
    <row r="1901" spans="1:14" x14ac:dyDescent="0.25">
      <c r="A1901" s="12"/>
      <c r="B1901" s="13"/>
      <c r="C1901" s="14"/>
      <c r="D1901" s="13"/>
      <c r="E1901" s="13"/>
      <c r="F1901" s="14"/>
      <c r="G1901" s="15"/>
      <c r="H1901" s="14"/>
      <c r="I1901" s="14"/>
      <c r="J1901" s="16"/>
      <c r="K1901" s="14"/>
      <c r="L1901" s="16"/>
      <c r="M1901" s="17"/>
      <c r="N1901" s="17"/>
    </row>
    <row r="1902" spans="1:14" x14ac:dyDescent="0.25">
      <c r="A1902" s="12"/>
      <c r="B1902" s="13"/>
      <c r="C1902" s="14"/>
      <c r="D1902" s="13"/>
      <c r="E1902" s="13"/>
      <c r="F1902" s="14"/>
      <c r="G1902" s="15"/>
      <c r="H1902" s="14"/>
      <c r="I1902" s="14"/>
      <c r="J1902" s="16"/>
      <c r="K1902" s="14"/>
      <c r="L1902" s="16"/>
      <c r="M1902" s="17"/>
      <c r="N1902" s="17"/>
    </row>
    <row r="1903" spans="1:14" x14ac:dyDescent="0.25">
      <c r="A1903" s="12"/>
      <c r="B1903" s="13"/>
      <c r="C1903" s="14"/>
      <c r="D1903" s="13"/>
      <c r="E1903" s="13"/>
      <c r="F1903" s="14"/>
      <c r="G1903" s="15"/>
      <c r="H1903" s="14"/>
      <c r="I1903" s="14"/>
      <c r="J1903" s="16"/>
      <c r="K1903" s="14"/>
      <c r="L1903" s="16"/>
      <c r="M1903" s="17"/>
      <c r="N1903" s="17"/>
    </row>
    <row r="1904" spans="1:14" x14ac:dyDescent="0.25">
      <c r="A1904" s="12"/>
      <c r="B1904" s="13"/>
      <c r="C1904" s="14"/>
      <c r="D1904" s="13"/>
      <c r="E1904" s="13"/>
      <c r="F1904" s="14"/>
      <c r="G1904" s="15"/>
      <c r="H1904" s="14"/>
      <c r="I1904" s="14"/>
      <c r="J1904" s="16"/>
      <c r="K1904" s="14"/>
      <c r="L1904" s="16"/>
      <c r="M1904" s="17"/>
      <c r="N1904" s="17"/>
    </row>
    <row r="1905" spans="1:14" x14ac:dyDescent="0.25">
      <c r="A1905" s="12"/>
      <c r="B1905" s="13"/>
      <c r="C1905" s="14"/>
      <c r="D1905" s="13"/>
      <c r="E1905" s="13"/>
      <c r="F1905" s="14"/>
      <c r="G1905" s="15"/>
      <c r="H1905" s="14"/>
      <c r="I1905" s="14"/>
      <c r="J1905" s="16"/>
      <c r="K1905" s="14"/>
      <c r="L1905" s="16"/>
      <c r="M1905" s="17"/>
      <c r="N1905" s="17"/>
    </row>
    <row r="1906" spans="1:14" x14ac:dyDescent="0.25">
      <c r="A1906" s="12"/>
      <c r="B1906" s="13"/>
      <c r="C1906" s="14"/>
      <c r="D1906" s="13"/>
      <c r="E1906" s="13"/>
      <c r="F1906" s="14"/>
      <c r="G1906" s="15"/>
      <c r="H1906" s="14"/>
      <c r="I1906" s="14"/>
      <c r="J1906" s="16"/>
      <c r="K1906" s="14"/>
      <c r="L1906" s="16"/>
      <c r="M1906" s="17"/>
      <c r="N1906" s="17"/>
    </row>
    <row r="1907" spans="1:14" x14ac:dyDescent="0.25">
      <c r="A1907" s="12"/>
      <c r="B1907" s="13"/>
      <c r="C1907" s="14"/>
      <c r="D1907" s="13"/>
      <c r="E1907" s="13"/>
      <c r="F1907" s="14"/>
      <c r="G1907" s="15"/>
      <c r="H1907" s="14"/>
      <c r="I1907" s="14"/>
      <c r="J1907" s="16"/>
      <c r="K1907" s="14"/>
      <c r="L1907" s="16"/>
      <c r="M1907" s="17"/>
      <c r="N1907" s="17"/>
    </row>
    <row r="1908" spans="1:14" x14ac:dyDescent="0.25">
      <c r="A1908" s="12"/>
      <c r="B1908" s="13"/>
      <c r="C1908" s="14"/>
      <c r="D1908" s="13"/>
      <c r="E1908" s="13"/>
      <c r="F1908" s="14"/>
      <c r="G1908" s="15"/>
      <c r="H1908" s="14"/>
      <c r="I1908" s="14"/>
      <c r="J1908" s="16"/>
      <c r="K1908" s="14"/>
      <c r="L1908" s="16"/>
      <c r="M1908" s="17"/>
      <c r="N1908" s="17"/>
    </row>
    <row r="1909" spans="1:14" x14ac:dyDescent="0.25">
      <c r="A1909" s="12"/>
      <c r="B1909" s="13"/>
      <c r="C1909" s="14"/>
      <c r="D1909" s="13"/>
      <c r="E1909" s="13"/>
      <c r="F1909" s="14"/>
      <c r="G1909" s="15"/>
      <c r="H1909" s="14"/>
      <c r="I1909" s="14"/>
      <c r="J1909" s="16"/>
      <c r="K1909" s="14"/>
      <c r="L1909" s="16"/>
      <c r="M1909" s="17"/>
      <c r="N1909" s="17"/>
    </row>
    <row r="1910" spans="1:14" x14ac:dyDescent="0.25">
      <c r="A1910" s="12"/>
      <c r="B1910" s="13"/>
      <c r="C1910" s="14"/>
      <c r="D1910" s="13"/>
      <c r="E1910" s="13"/>
      <c r="F1910" s="14"/>
      <c r="G1910" s="15"/>
      <c r="H1910" s="14"/>
      <c r="I1910" s="14"/>
      <c r="J1910" s="16"/>
      <c r="K1910" s="14"/>
      <c r="L1910" s="16"/>
      <c r="M1910" s="17"/>
      <c r="N1910" s="17"/>
    </row>
    <row r="1911" spans="1:14" x14ac:dyDescent="0.25">
      <c r="A1911" s="12"/>
      <c r="B1911" s="13"/>
      <c r="C1911" s="14"/>
      <c r="D1911" s="13"/>
      <c r="E1911" s="13"/>
      <c r="F1911" s="14"/>
      <c r="G1911" s="15"/>
      <c r="H1911" s="14"/>
      <c r="I1911" s="14"/>
      <c r="J1911" s="16"/>
      <c r="K1911" s="14"/>
      <c r="L1911" s="16"/>
      <c r="M1911" s="17"/>
      <c r="N1911" s="17"/>
    </row>
    <row r="1912" spans="1:14" x14ac:dyDescent="0.25">
      <c r="A1912" s="12"/>
      <c r="B1912" s="13"/>
      <c r="C1912" s="14"/>
      <c r="D1912" s="13"/>
      <c r="E1912" s="13"/>
      <c r="F1912" s="14"/>
      <c r="G1912" s="15"/>
      <c r="H1912" s="14"/>
      <c r="I1912" s="14"/>
      <c r="J1912" s="16"/>
      <c r="K1912" s="14"/>
      <c r="L1912" s="16"/>
      <c r="M1912" s="17"/>
      <c r="N1912" s="17"/>
    </row>
    <row r="1913" spans="1:14" x14ac:dyDescent="0.25">
      <c r="A1913" s="12"/>
      <c r="B1913" s="13"/>
      <c r="C1913" s="14"/>
      <c r="D1913" s="13"/>
      <c r="E1913" s="13"/>
      <c r="F1913" s="14"/>
      <c r="G1913" s="15"/>
      <c r="H1913" s="14"/>
      <c r="I1913" s="14"/>
      <c r="J1913" s="16"/>
      <c r="K1913" s="14"/>
      <c r="L1913" s="16"/>
      <c r="M1913" s="17"/>
      <c r="N1913" s="17"/>
    </row>
    <row r="1914" spans="1:14" x14ac:dyDescent="0.25">
      <c r="A1914" s="12"/>
      <c r="B1914" s="13"/>
      <c r="C1914" s="14"/>
      <c r="D1914" s="13"/>
      <c r="E1914" s="13"/>
      <c r="F1914" s="14"/>
      <c r="G1914" s="15"/>
      <c r="H1914" s="14"/>
      <c r="I1914" s="14"/>
      <c r="J1914" s="16"/>
      <c r="K1914" s="14"/>
      <c r="L1914" s="16"/>
      <c r="M1914" s="17"/>
      <c r="N1914" s="17"/>
    </row>
    <row r="1915" spans="1:14" x14ac:dyDescent="0.25">
      <c r="A1915" s="12"/>
      <c r="B1915" s="13"/>
      <c r="C1915" s="14"/>
      <c r="D1915" s="13"/>
      <c r="E1915" s="13"/>
      <c r="F1915" s="14"/>
      <c r="G1915" s="15"/>
      <c r="H1915" s="14"/>
      <c r="I1915" s="14"/>
      <c r="J1915" s="16"/>
      <c r="K1915" s="14"/>
      <c r="L1915" s="16"/>
      <c r="M1915" s="17"/>
      <c r="N1915" s="17"/>
    </row>
    <row r="1916" spans="1:14" x14ac:dyDescent="0.25">
      <c r="A1916" s="12"/>
      <c r="B1916" s="13"/>
      <c r="C1916" s="14"/>
      <c r="D1916" s="13"/>
      <c r="E1916" s="13"/>
      <c r="F1916" s="14"/>
      <c r="G1916" s="15"/>
      <c r="H1916" s="14"/>
      <c r="I1916" s="14"/>
      <c r="J1916" s="16"/>
      <c r="K1916" s="14"/>
      <c r="L1916" s="16"/>
      <c r="M1916" s="17"/>
      <c r="N1916" s="17"/>
    </row>
    <row r="1917" spans="1:14" x14ac:dyDescent="0.25">
      <c r="A1917" s="12"/>
      <c r="B1917" s="13"/>
      <c r="C1917" s="14"/>
      <c r="D1917" s="13"/>
      <c r="E1917" s="13"/>
      <c r="F1917" s="14"/>
      <c r="G1917" s="15"/>
      <c r="H1917" s="14"/>
      <c r="I1917" s="14"/>
      <c r="J1917" s="16"/>
      <c r="K1917" s="14"/>
      <c r="L1917" s="16"/>
      <c r="M1917" s="17"/>
      <c r="N1917" s="17"/>
    </row>
    <row r="1918" spans="1:14" x14ac:dyDescent="0.25">
      <c r="A1918" s="12"/>
      <c r="B1918" s="13"/>
      <c r="C1918" s="14"/>
      <c r="D1918" s="13"/>
      <c r="E1918" s="13"/>
      <c r="F1918" s="14"/>
      <c r="G1918" s="15"/>
      <c r="H1918" s="14"/>
      <c r="I1918" s="14"/>
      <c r="J1918" s="16"/>
      <c r="K1918" s="14"/>
      <c r="L1918" s="16"/>
      <c r="M1918" s="17"/>
      <c r="N1918" s="17"/>
    </row>
    <row r="1919" spans="1:14" x14ac:dyDescent="0.25">
      <c r="A1919" s="12"/>
      <c r="B1919" s="13"/>
      <c r="C1919" s="14"/>
      <c r="D1919" s="13"/>
      <c r="E1919" s="13"/>
      <c r="F1919" s="14"/>
      <c r="G1919" s="15"/>
      <c r="H1919" s="14"/>
      <c r="I1919" s="14"/>
      <c r="J1919" s="16"/>
      <c r="K1919" s="14"/>
      <c r="L1919" s="16"/>
      <c r="M1919" s="17"/>
      <c r="N1919" s="17"/>
    </row>
    <row r="1920" spans="1:14" x14ac:dyDescent="0.25">
      <c r="A1920" s="12"/>
      <c r="B1920" s="13"/>
      <c r="C1920" s="14"/>
      <c r="D1920" s="13"/>
      <c r="E1920" s="13"/>
      <c r="F1920" s="14"/>
      <c r="G1920" s="15"/>
      <c r="H1920" s="14"/>
      <c r="I1920" s="14"/>
      <c r="J1920" s="16"/>
      <c r="K1920" s="14"/>
      <c r="L1920" s="16"/>
      <c r="M1920" s="17"/>
      <c r="N1920" s="17"/>
    </row>
    <row r="1921" spans="1:14" x14ac:dyDescent="0.25">
      <c r="A1921" s="12"/>
      <c r="B1921" s="13"/>
      <c r="C1921" s="14"/>
      <c r="D1921" s="13"/>
      <c r="E1921" s="13"/>
      <c r="F1921" s="14"/>
      <c r="G1921" s="15"/>
      <c r="H1921" s="14"/>
      <c r="I1921" s="14"/>
      <c r="J1921" s="16"/>
      <c r="K1921" s="14"/>
      <c r="L1921" s="16"/>
      <c r="M1921" s="17"/>
      <c r="N1921" s="17"/>
    </row>
    <row r="1922" spans="1:14" x14ac:dyDescent="0.25">
      <c r="A1922" s="12"/>
      <c r="B1922" s="13"/>
      <c r="C1922" s="14"/>
      <c r="D1922" s="13"/>
      <c r="E1922" s="13"/>
      <c r="F1922" s="14"/>
      <c r="G1922" s="15"/>
      <c r="H1922" s="14"/>
      <c r="I1922" s="14"/>
      <c r="J1922" s="16"/>
      <c r="K1922" s="14"/>
      <c r="L1922" s="16"/>
      <c r="M1922" s="17"/>
      <c r="N1922" s="17"/>
    </row>
    <row r="1923" spans="1:14" x14ac:dyDescent="0.25">
      <c r="A1923" s="12"/>
      <c r="B1923" s="13"/>
      <c r="C1923" s="14"/>
      <c r="D1923" s="13"/>
      <c r="E1923" s="13"/>
      <c r="F1923" s="14"/>
      <c r="G1923" s="15"/>
      <c r="H1923" s="14"/>
      <c r="I1923" s="14"/>
      <c r="J1923" s="16"/>
      <c r="K1923" s="14"/>
      <c r="L1923" s="16"/>
      <c r="M1923" s="17"/>
      <c r="N1923" s="17"/>
    </row>
    <row r="1924" spans="1:14" x14ac:dyDescent="0.25">
      <c r="A1924" s="12"/>
      <c r="B1924" s="13"/>
      <c r="C1924" s="14"/>
      <c r="D1924" s="13"/>
      <c r="E1924" s="13"/>
      <c r="F1924" s="14"/>
      <c r="G1924" s="15"/>
      <c r="H1924" s="14"/>
      <c r="I1924" s="14"/>
      <c r="J1924" s="16"/>
      <c r="K1924" s="14"/>
      <c r="L1924" s="16"/>
      <c r="M1924" s="17"/>
      <c r="N1924" s="17"/>
    </row>
    <row r="1925" spans="1:14" x14ac:dyDescent="0.25">
      <c r="A1925" s="12"/>
      <c r="B1925" s="13"/>
      <c r="C1925" s="14"/>
      <c r="D1925" s="13"/>
      <c r="E1925" s="13"/>
      <c r="F1925" s="14"/>
      <c r="G1925" s="15"/>
      <c r="H1925" s="14"/>
      <c r="I1925" s="14"/>
      <c r="J1925" s="16"/>
      <c r="K1925" s="14"/>
      <c r="L1925" s="16"/>
      <c r="M1925" s="17"/>
      <c r="N1925" s="17"/>
    </row>
    <row r="1926" spans="1:14" x14ac:dyDescent="0.25">
      <c r="A1926" s="12"/>
      <c r="B1926" s="13"/>
      <c r="C1926" s="14"/>
      <c r="D1926" s="13"/>
      <c r="E1926" s="13"/>
      <c r="F1926" s="14"/>
      <c r="G1926" s="15"/>
      <c r="H1926" s="14"/>
      <c r="I1926" s="14"/>
      <c r="J1926" s="16"/>
      <c r="K1926" s="14"/>
      <c r="L1926" s="16"/>
      <c r="M1926" s="17"/>
      <c r="N1926" s="17"/>
    </row>
    <row r="1927" spans="1:14" x14ac:dyDescent="0.25">
      <c r="A1927" s="12"/>
      <c r="B1927" s="13"/>
      <c r="C1927" s="14"/>
      <c r="D1927" s="13"/>
      <c r="E1927" s="13"/>
      <c r="F1927" s="14"/>
      <c r="G1927" s="15"/>
      <c r="H1927" s="14"/>
      <c r="I1927" s="14"/>
      <c r="J1927" s="16"/>
      <c r="K1927" s="14"/>
      <c r="L1927" s="16"/>
      <c r="M1927" s="17"/>
      <c r="N1927" s="17"/>
    </row>
    <row r="1928" spans="1:14" x14ac:dyDescent="0.25">
      <c r="A1928" s="12"/>
      <c r="B1928" s="13"/>
      <c r="C1928" s="14"/>
      <c r="D1928" s="13"/>
      <c r="E1928" s="13"/>
      <c r="F1928" s="14"/>
      <c r="G1928" s="15"/>
      <c r="H1928" s="14"/>
      <c r="I1928" s="14"/>
      <c r="J1928" s="16"/>
      <c r="K1928" s="14"/>
      <c r="L1928" s="16"/>
      <c r="M1928" s="17"/>
      <c r="N1928" s="17"/>
    </row>
    <row r="1929" spans="1:14" x14ac:dyDescent="0.25">
      <c r="A1929" s="12"/>
      <c r="B1929" s="13"/>
      <c r="C1929" s="14"/>
      <c r="D1929" s="13"/>
      <c r="E1929" s="13"/>
      <c r="F1929" s="14"/>
      <c r="G1929" s="15"/>
      <c r="H1929" s="14"/>
      <c r="I1929" s="14"/>
      <c r="J1929" s="16"/>
      <c r="K1929" s="14"/>
      <c r="L1929" s="16"/>
      <c r="M1929" s="17"/>
      <c r="N1929" s="17"/>
    </row>
    <row r="1930" spans="1:14" x14ac:dyDescent="0.25">
      <c r="A1930" s="12"/>
      <c r="B1930" s="13"/>
      <c r="C1930" s="14"/>
      <c r="D1930" s="13"/>
      <c r="E1930" s="13"/>
      <c r="F1930" s="14"/>
      <c r="G1930" s="15"/>
      <c r="H1930" s="14"/>
      <c r="I1930" s="14"/>
      <c r="J1930" s="16"/>
      <c r="K1930" s="14"/>
      <c r="L1930" s="16"/>
      <c r="M1930" s="17"/>
      <c r="N1930" s="17"/>
    </row>
    <row r="1931" spans="1:14" x14ac:dyDescent="0.25">
      <c r="A1931" s="12"/>
      <c r="B1931" s="13"/>
      <c r="C1931" s="14"/>
      <c r="D1931" s="13"/>
      <c r="E1931" s="13"/>
      <c r="F1931" s="14"/>
      <c r="G1931" s="15"/>
      <c r="H1931" s="14"/>
      <c r="I1931" s="14"/>
      <c r="J1931" s="16"/>
      <c r="K1931" s="14"/>
      <c r="L1931" s="16"/>
      <c r="M1931" s="17"/>
      <c r="N1931" s="17"/>
    </row>
    <row r="1932" spans="1:14" x14ac:dyDescent="0.25">
      <c r="A1932" s="12"/>
      <c r="B1932" s="13"/>
      <c r="C1932" s="14"/>
      <c r="D1932" s="13"/>
      <c r="E1932" s="13"/>
      <c r="F1932" s="14"/>
      <c r="G1932" s="15"/>
      <c r="H1932" s="14"/>
      <c r="I1932" s="14"/>
      <c r="J1932" s="16"/>
      <c r="K1932" s="14"/>
      <c r="L1932" s="16"/>
      <c r="M1932" s="17"/>
      <c r="N1932" s="17"/>
    </row>
    <row r="1933" spans="1:14" x14ac:dyDescent="0.25">
      <c r="A1933" s="12"/>
      <c r="B1933" s="13"/>
      <c r="C1933" s="14"/>
      <c r="D1933" s="13"/>
      <c r="E1933" s="13"/>
      <c r="F1933" s="14"/>
      <c r="G1933" s="15"/>
      <c r="H1933" s="14"/>
      <c r="I1933" s="14"/>
      <c r="J1933" s="16"/>
      <c r="K1933" s="14"/>
      <c r="L1933" s="16"/>
      <c r="M1933" s="17"/>
      <c r="N1933" s="17"/>
    </row>
    <row r="1934" spans="1:14" x14ac:dyDescent="0.25">
      <c r="A1934" s="12"/>
      <c r="B1934" s="13"/>
      <c r="C1934" s="14"/>
      <c r="D1934" s="13"/>
      <c r="E1934" s="13"/>
      <c r="F1934" s="14"/>
      <c r="G1934" s="15"/>
      <c r="H1934" s="14"/>
      <c r="I1934" s="14"/>
      <c r="J1934" s="16"/>
      <c r="K1934" s="14"/>
      <c r="L1934" s="16"/>
      <c r="M1934" s="17"/>
      <c r="N1934" s="17"/>
    </row>
    <row r="1935" spans="1:14" x14ac:dyDescent="0.25">
      <c r="A1935" s="12"/>
      <c r="B1935" s="13"/>
      <c r="C1935" s="14"/>
      <c r="D1935" s="13"/>
      <c r="E1935" s="13"/>
      <c r="F1935" s="14"/>
      <c r="G1935" s="15"/>
      <c r="H1935" s="14"/>
      <c r="I1935" s="14"/>
      <c r="J1935" s="16"/>
      <c r="K1935" s="14"/>
      <c r="L1935" s="16"/>
      <c r="M1935" s="17"/>
      <c r="N1935" s="17"/>
    </row>
    <row r="1936" spans="1:14" x14ac:dyDescent="0.25">
      <c r="A1936" s="12"/>
      <c r="B1936" s="13"/>
      <c r="C1936" s="14"/>
      <c r="D1936" s="13"/>
      <c r="E1936" s="13"/>
      <c r="F1936" s="14"/>
      <c r="G1936" s="15"/>
      <c r="H1936" s="14"/>
      <c r="I1936" s="14"/>
      <c r="J1936" s="16"/>
      <c r="K1936" s="14"/>
      <c r="L1936" s="16"/>
      <c r="M1936" s="17"/>
      <c r="N1936" s="17"/>
    </row>
    <row r="1937" spans="1:14" x14ac:dyDescent="0.25">
      <c r="A1937" s="12"/>
      <c r="B1937" s="13"/>
      <c r="C1937" s="14"/>
      <c r="D1937" s="13"/>
      <c r="E1937" s="13"/>
      <c r="F1937" s="14"/>
      <c r="G1937" s="15"/>
      <c r="H1937" s="14"/>
      <c r="I1937" s="14"/>
      <c r="J1937" s="16"/>
      <c r="K1937" s="14"/>
      <c r="L1937" s="16"/>
      <c r="M1937" s="17"/>
      <c r="N1937" s="17"/>
    </row>
    <row r="1938" spans="1:14" x14ac:dyDescent="0.25">
      <c r="A1938" s="12"/>
      <c r="B1938" s="13"/>
      <c r="C1938" s="14"/>
      <c r="D1938" s="13"/>
      <c r="E1938" s="13"/>
      <c r="F1938" s="14"/>
      <c r="G1938" s="15"/>
      <c r="H1938" s="14"/>
      <c r="I1938" s="14"/>
      <c r="J1938" s="16"/>
      <c r="K1938" s="14"/>
      <c r="L1938" s="16"/>
      <c r="M1938" s="17"/>
      <c r="N1938" s="17"/>
    </row>
    <row r="1939" spans="1:14" x14ac:dyDescent="0.25">
      <c r="A1939" s="12"/>
      <c r="B1939" s="13"/>
      <c r="C1939" s="14"/>
      <c r="D1939" s="13"/>
      <c r="E1939" s="13"/>
      <c r="F1939" s="14"/>
      <c r="G1939" s="15"/>
      <c r="H1939" s="14"/>
      <c r="I1939" s="14"/>
      <c r="J1939" s="16"/>
      <c r="K1939" s="14"/>
      <c r="L1939" s="16"/>
      <c r="M1939" s="17"/>
      <c r="N1939" s="17"/>
    </row>
    <row r="1940" spans="1:14" x14ac:dyDescent="0.25">
      <c r="A1940" s="12"/>
      <c r="B1940" s="13"/>
      <c r="C1940" s="14"/>
      <c r="D1940" s="13"/>
      <c r="E1940" s="13"/>
      <c r="F1940" s="14"/>
      <c r="G1940" s="15"/>
      <c r="H1940" s="14"/>
      <c r="I1940" s="14"/>
      <c r="J1940" s="16"/>
      <c r="K1940" s="14"/>
      <c r="L1940" s="16"/>
      <c r="M1940" s="17"/>
      <c r="N1940" s="17"/>
    </row>
    <row r="1941" spans="1:14" x14ac:dyDescent="0.25">
      <c r="A1941" s="12"/>
      <c r="B1941" s="13"/>
      <c r="C1941" s="14"/>
      <c r="D1941" s="13"/>
      <c r="E1941" s="13"/>
      <c r="F1941" s="14"/>
      <c r="G1941" s="15"/>
      <c r="H1941" s="14"/>
      <c r="I1941" s="14"/>
      <c r="J1941" s="16"/>
      <c r="K1941" s="14"/>
      <c r="L1941" s="16"/>
      <c r="M1941" s="17"/>
      <c r="N1941" s="17"/>
    </row>
    <row r="1942" spans="1:14" x14ac:dyDescent="0.25">
      <c r="A1942" s="12"/>
      <c r="B1942" s="13"/>
      <c r="C1942" s="14"/>
      <c r="D1942" s="13"/>
      <c r="E1942" s="13"/>
      <c r="F1942" s="14"/>
      <c r="G1942" s="15"/>
      <c r="H1942" s="14"/>
      <c r="I1942" s="14"/>
      <c r="J1942" s="16"/>
      <c r="K1942" s="14"/>
      <c r="L1942" s="16"/>
      <c r="M1942" s="17"/>
      <c r="N1942" s="17"/>
    </row>
    <row r="1943" spans="1:14" x14ac:dyDescent="0.25">
      <c r="A1943" s="12"/>
      <c r="B1943" s="13"/>
      <c r="C1943" s="14"/>
      <c r="D1943" s="13"/>
      <c r="E1943" s="13"/>
      <c r="F1943" s="14"/>
      <c r="G1943" s="15"/>
      <c r="H1943" s="14"/>
      <c r="I1943" s="14"/>
      <c r="J1943" s="16"/>
      <c r="K1943" s="14"/>
      <c r="L1943" s="16"/>
      <c r="M1943" s="17"/>
      <c r="N1943" s="17"/>
    </row>
    <row r="1944" spans="1:14" x14ac:dyDescent="0.25">
      <c r="A1944" s="12"/>
      <c r="B1944" s="13"/>
      <c r="C1944" s="14"/>
      <c r="D1944" s="13"/>
      <c r="E1944" s="13"/>
      <c r="F1944" s="14"/>
      <c r="G1944" s="15"/>
      <c r="H1944" s="14"/>
      <c r="I1944" s="14"/>
      <c r="J1944" s="16"/>
      <c r="K1944" s="14"/>
      <c r="L1944" s="16"/>
      <c r="M1944" s="17"/>
      <c r="N1944" s="17"/>
    </row>
    <row r="1945" spans="1:14" x14ac:dyDescent="0.25">
      <c r="A1945" s="12"/>
      <c r="B1945" s="13"/>
      <c r="C1945" s="14"/>
      <c r="D1945" s="13"/>
      <c r="E1945" s="13"/>
      <c r="F1945" s="14"/>
      <c r="G1945" s="15"/>
      <c r="H1945" s="14"/>
      <c r="I1945" s="14"/>
      <c r="J1945" s="16"/>
      <c r="K1945" s="14"/>
      <c r="L1945" s="16"/>
      <c r="M1945" s="17"/>
      <c r="N1945" s="17"/>
    </row>
    <row r="1946" spans="1:14" x14ac:dyDescent="0.25">
      <c r="A1946" s="12"/>
      <c r="B1946" s="13"/>
      <c r="C1946" s="14"/>
      <c r="D1946" s="13"/>
      <c r="E1946" s="13"/>
      <c r="F1946" s="14"/>
      <c r="G1946" s="15"/>
      <c r="H1946" s="14"/>
      <c r="I1946" s="14"/>
      <c r="J1946" s="16"/>
      <c r="K1946" s="14"/>
      <c r="L1946" s="16"/>
      <c r="M1946" s="17"/>
      <c r="N1946" s="17"/>
    </row>
    <row r="1947" spans="1:14" x14ac:dyDescent="0.25">
      <c r="A1947" s="12"/>
      <c r="B1947" s="13"/>
      <c r="C1947" s="14"/>
      <c r="D1947" s="13"/>
      <c r="E1947" s="13"/>
      <c r="F1947" s="14"/>
      <c r="G1947" s="15"/>
      <c r="H1947" s="14"/>
      <c r="I1947" s="14"/>
      <c r="J1947" s="16"/>
      <c r="K1947" s="14"/>
      <c r="L1947" s="16"/>
      <c r="M1947" s="17"/>
      <c r="N1947" s="17"/>
    </row>
    <row r="1948" spans="1:14" x14ac:dyDescent="0.25">
      <c r="A1948" s="12"/>
      <c r="B1948" s="13"/>
      <c r="C1948" s="14"/>
      <c r="D1948" s="13"/>
      <c r="E1948" s="13"/>
      <c r="F1948" s="14"/>
      <c r="G1948" s="15"/>
      <c r="H1948" s="14"/>
      <c r="I1948" s="14"/>
      <c r="J1948" s="16"/>
      <c r="K1948" s="14"/>
      <c r="L1948" s="16"/>
      <c r="M1948" s="17"/>
      <c r="N1948" s="17"/>
    </row>
    <row r="1949" spans="1:14" x14ac:dyDescent="0.25">
      <c r="A1949" s="12"/>
      <c r="B1949" s="13"/>
      <c r="C1949" s="14"/>
      <c r="D1949" s="13"/>
      <c r="E1949" s="13"/>
      <c r="F1949" s="14"/>
      <c r="G1949" s="15"/>
      <c r="H1949" s="14"/>
      <c r="I1949" s="14"/>
      <c r="J1949" s="16"/>
      <c r="K1949" s="14"/>
      <c r="L1949" s="16"/>
      <c r="M1949" s="17"/>
      <c r="N1949" s="17"/>
    </row>
    <row r="1950" spans="1:14" x14ac:dyDescent="0.25">
      <c r="A1950" s="12"/>
      <c r="B1950" s="13"/>
      <c r="C1950" s="14"/>
      <c r="D1950" s="13"/>
      <c r="E1950" s="13"/>
      <c r="F1950" s="14"/>
      <c r="G1950" s="15"/>
      <c r="H1950" s="14"/>
      <c r="I1950" s="14"/>
      <c r="J1950" s="16"/>
      <c r="K1950" s="14"/>
      <c r="L1950" s="16"/>
      <c r="M1950" s="17"/>
      <c r="N1950" s="17"/>
    </row>
    <row r="1951" spans="1:14" x14ac:dyDescent="0.25">
      <c r="A1951" s="12"/>
      <c r="B1951" s="13"/>
      <c r="C1951" s="14"/>
      <c r="D1951" s="13"/>
      <c r="E1951" s="13"/>
      <c r="F1951" s="14"/>
      <c r="G1951" s="15"/>
      <c r="H1951" s="14"/>
      <c r="I1951" s="14"/>
      <c r="J1951" s="16"/>
      <c r="K1951" s="14"/>
      <c r="L1951" s="16"/>
      <c r="M1951" s="17"/>
      <c r="N1951" s="17"/>
    </row>
    <row r="1952" spans="1:14" x14ac:dyDescent="0.25">
      <c r="A1952" s="12"/>
      <c r="B1952" s="13"/>
      <c r="C1952" s="14"/>
      <c r="D1952" s="13"/>
      <c r="E1952" s="13"/>
      <c r="F1952" s="14"/>
      <c r="G1952" s="15"/>
      <c r="H1952" s="14"/>
      <c r="I1952" s="14"/>
      <c r="J1952" s="16"/>
      <c r="K1952" s="14"/>
      <c r="L1952" s="16"/>
      <c r="M1952" s="17"/>
      <c r="N1952" s="17"/>
    </row>
    <row r="1953" spans="1:14" x14ac:dyDescent="0.25">
      <c r="A1953" s="12"/>
      <c r="B1953" s="13"/>
      <c r="C1953" s="14"/>
      <c r="D1953" s="13"/>
      <c r="E1953" s="13"/>
      <c r="F1953" s="14"/>
      <c r="G1953" s="15"/>
      <c r="H1953" s="14"/>
      <c r="I1953" s="14"/>
      <c r="J1953" s="16"/>
      <c r="K1953" s="14"/>
      <c r="L1953" s="16"/>
      <c r="M1953" s="17"/>
      <c r="N1953" s="17"/>
    </row>
    <row r="1954" spans="1:14" x14ac:dyDescent="0.25">
      <c r="A1954" s="12"/>
      <c r="B1954" s="13"/>
      <c r="C1954" s="14"/>
      <c r="D1954" s="13"/>
      <c r="E1954" s="13"/>
      <c r="F1954" s="14"/>
      <c r="G1954" s="15"/>
      <c r="H1954" s="14"/>
      <c r="I1954" s="14"/>
      <c r="J1954" s="16"/>
      <c r="K1954" s="14"/>
      <c r="L1954" s="16"/>
      <c r="M1954" s="17"/>
      <c r="N1954" s="17"/>
    </row>
    <row r="1955" spans="1:14" x14ac:dyDescent="0.25">
      <c r="A1955" s="12"/>
      <c r="B1955" s="13"/>
      <c r="C1955" s="14"/>
      <c r="D1955" s="13"/>
      <c r="E1955" s="13"/>
      <c r="F1955" s="14"/>
      <c r="G1955" s="15"/>
      <c r="H1955" s="14"/>
      <c r="I1955" s="14"/>
      <c r="J1955" s="16"/>
      <c r="K1955" s="14"/>
      <c r="L1955" s="16"/>
      <c r="M1955" s="17"/>
      <c r="N1955" s="17"/>
    </row>
    <row r="1956" spans="1:14" x14ac:dyDescent="0.25">
      <c r="A1956" s="12"/>
      <c r="B1956" s="13"/>
      <c r="C1956" s="14"/>
      <c r="D1956" s="13"/>
      <c r="E1956" s="13"/>
      <c r="F1956" s="14"/>
      <c r="G1956" s="15"/>
      <c r="H1956" s="14"/>
      <c r="I1956" s="14"/>
      <c r="J1956" s="16"/>
      <c r="K1956" s="14"/>
      <c r="L1956" s="16"/>
      <c r="M1956" s="17"/>
      <c r="N1956" s="17"/>
    </row>
    <row r="1957" spans="1:14" x14ac:dyDescent="0.25">
      <c r="A1957" s="12"/>
      <c r="B1957" s="13"/>
      <c r="C1957" s="14"/>
      <c r="D1957" s="13"/>
      <c r="E1957" s="13"/>
      <c r="F1957" s="14"/>
      <c r="G1957" s="15"/>
      <c r="H1957" s="14"/>
      <c r="I1957" s="14"/>
      <c r="J1957" s="16"/>
      <c r="K1957" s="14"/>
      <c r="L1957" s="16"/>
      <c r="M1957" s="17"/>
      <c r="N1957" s="17"/>
    </row>
    <row r="1958" spans="1:14" x14ac:dyDescent="0.25">
      <c r="A1958" s="12"/>
      <c r="B1958" s="13"/>
      <c r="C1958" s="14"/>
      <c r="D1958" s="13"/>
      <c r="E1958" s="13"/>
      <c r="F1958" s="14"/>
      <c r="G1958" s="15"/>
      <c r="H1958" s="14"/>
      <c r="I1958" s="14"/>
      <c r="J1958" s="16"/>
      <c r="K1958" s="14"/>
      <c r="L1958" s="16"/>
      <c r="M1958" s="17"/>
      <c r="N1958" s="17"/>
    </row>
    <row r="1959" spans="1:14" x14ac:dyDescent="0.25">
      <c r="A1959" s="12"/>
      <c r="B1959" s="13"/>
      <c r="C1959" s="14"/>
      <c r="D1959" s="13"/>
      <c r="E1959" s="13"/>
      <c r="F1959" s="14"/>
      <c r="G1959" s="15"/>
      <c r="H1959" s="14"/>
      <c r="I1959" s="14"/>
      <c r="J1959" s="16"/>
      <c r="K1959" s="14"/>
      <c r="L1959" s="16"/>
      <c r="M1959" s="17"/>
      <c r="N1959" s="17"/>
    </row>
    <row r="1960" spans="1:14" x14ac:dyDescent="0.25">
      <c r="A1960" s="12"/>
      <c r="B1960" s="13"/>
      <c r="C1960" s="14"/>
      <c r="D1960" s="13"/>
      <c r="E1960" s="13"/>
      <c r="F1960" s="14"/>
      <c r="G1960" s="15"/>
      <c r="H1960" s="14"/>
      <c r="I1960" s="14"/>
      <c r="J1960" s="16"/>
      <c r="K1960" s="14"/>
      <c r="L1960" s="16"/>
      <c r="M1960" s="17"/>
      <c r="N1960" s="17"/>
    </row>
    <row r="1961" spans="1:14" x14ac:dyDescent="0.25">
      <c r="A1961" s="12"/>
      <c r="B1961" s="13"/>
      <c r="C1961" s="14"/>
      <c r="D1961" s="13"/>
      <c r="E1961" s="13"/>
      <c r="F1961" s="14"/>
      <c r="G1961" s="15"/>
      <c r="H1961" s="14"/>
      <c r="I1961" s="14"/>
      <c r="J1961" s="16"/>
      <c r="K1961" s="14"/>
      <c r="L1961" s="16"/>
      <c r="M1961" s="17"/>
      <c r="N1961" s="17"/>
    </row>
    <row r="1962" spans="1:14" x14ac:dyDescent="0.25">
      <c r="A1962" s="12"/>
      <c r="B1962" s="13"/>
      <c r="C1962" s="14"/>
      <c r="D1962" s="13"/>
      <c r="E1962" s="13"/>
      <c r="F1962" s="14"/>
      <c r="G1962" s="15"/>
      <c r="H1962" s="14"/>
      <c r="I1962" s="14"/>
      <c r="J1962" s="16"/>
      <c r="K1962" s="14"/>
      <c r="L1962" s="16"/>
      <c r="M1962" s="17"/>
      <c r="N1962" s="17"/>
    </row>
    <row r="1963" spans="1:14" x14ac:dyDescent="0.25">
      <c r="A1963" s="12"/>
      <c r="B1963" s="13"/>
      <c r="C1963" s="14"/>
      <c r="D1963" s="13"/>
      <c r="E1963" s="13"/>
      <c r="F1963" s="14"/>
      <c r="G1963" s="15"/>
      <c r="H1963" s="14"/>
      <c r="I1963" s="14"/>
      <c r="J1963" s="16"/>
      <c r="K1963" s="14"/>
      <c r="L1963" s="16"/>
      <c r="M1963" s="17"/>
      <c r="N1963" s="17"/>
    </row>
    <row r="1964" spans="1:14" x14ac:dyDescent="0.25">
      <c r="A1964" s="12"/>
      <c r="B1964" s="13"/>
      <c r="C1964" s="14"/>
      <c r="D1964" s="13"/>
      <c r="E1964" s="13"/>
      <c r="F1964" s="14"/>
      <c r="G1964" s="15"/>
      <c r="H1964" s="14"/>
      <c r="I1964" s="14"/>
      <c r="J1964" s="16"/>
      <c r="K1964" s="14"/>
      <c r="L1964" s="16"/>
      <c r="M1964" s="17"/>
      <c r="N1964" s="17"/>
    </row>
    <row r="1965" spans="1:14" x14ac:dyDescent="0.25">
      <c r="A1965" s="12"/>
      <c r="B1965" s="13"/>
      <c r="C1965" s="14"/>
      <c r="D1965" s="13"/>
      <c r="E1965" s="13"/>
      <c r="F1965" s="14"/>
      <c r="G1965" s="15"/>
      <c r="H1965" s="14"/>
      <c r="I1965" s="14"/>
      <c r="J1965" s="16"/>
      <c r="K1965" s="14"/>
      <c r="L1965" s="16"/>
      <c r="M1965" s="17"/>
      <c r="N1965" s="17"/>
    </row>
    <row r="1966" spans="1:14" x14ac:dyDescent="0.25">
      <c r="A1966" s="12"/>
      <c r="B1966" s="13"/>
      <c r="C1966" s="14"/>
      <c r="D1966" s="13"/>
      <c r="E1966" s="13"/>
      <c r="F1966" s="14"/>
      <c r="G1966" s="15"/>
      <c r="H1966" s="14"/>
      <c r="I1966" s="14"/>
      <c r="J1966" s="16"/>
      <c r="K1966" s="14"/>
      <c r="L1966" s="16"/>
      <c r="M1966" s="17"/>
      <c r="N1966" s="17"/>
    </row>
    <row r="1967" spans="1:14" x14ac:dyDescent="0.25">
      <c r="A1967" s="12"/>
      <c r="B1967" s="13"/>
      <c r="C1967" s="14"/>
      <c r="D1967" s="13"/>
      <c r="E1967" s="13"/>
      <c r="F1967" s="14"/>
      <c r="G1967" s="15"/>
      <c r="H1967" s="14"/>
      <c r="I1967" s="14"/>
      <c r="J1967" s="16"/>
      <c r="K1967" s="14"/>
      <c r="L1967" s="16"/>
      <c r="M1967" s="17"/>
      <c r="N1967" s="17"/>
    </row>
    <row r="1968" spans="1:14" x14ac:dyDescent="0.25">
      <c r="A1968" s="12"/>
      <c r="B1968" s="13"/>
      <c r="C1968" s="14"/>
      <c r="D1968" s="13"/>
      <c r="E1968" s="13"/>
      <c r="F1968" s="14"/>
      <c r="G1968" s="15"/>
      <c r="H1968" s="14"/>
      <c r="I1968" s="14"/>
      <c r="J1968" s="16"/>
      <c r="K1968" s="14"/>
      <c r="L1968" s="16"/>
      <c r="M1968" s="17"/>
      <c r="N1968" s="17"/>
    </row>
    <row r="1969" spans="1:14" x14ac:dyDescent="0.25">
      <c r="A1969" s="12"/>
      <c r="B1969" s="13"/>
      <c r="C1969" s="14"/>
      <c r="D1969" s="13"/>
      <c r="E1969" s="13"/>
      <c r="F1969" s="14"/>
      <c r="G1969" s="15"/>
      <c r="H1969" s="14"/>
      <c r="I1969" s="14"/>
      <c r="J1969" s="16"/>
      <c r="K1969" s="14"/>
      <c r="L1969" s="16"/>
      <c r="M1969" s="17"/>
      <c r="N1969" s="17"/>
    </row>
    <row r="1970" spans="1:14" x14ac:dyDescent="0.25">
      <c r="A1970" s="12"/>
      <c r="B1970" s="13"/>
      <c r="C1970" s="14"/>
      <c r="D1970" s="13"/>
      <c r="E1970" s="13"/>
      <c r="F1970" s="14"/>
      <c r="G1970" s="15"/>
      <c r="H1970" s="14"/>
      <c r="I1970" s="14"/>
      <c r="J1970" s="16"/>
      <c r="K1970" s="14"/>
      <c r="L1970" s="16"/>
      <c r="M1970" s="17"/>
      <c r="N1970" s="17"/>
    </row>
    <row r="1971" spans="1:14" x14ac:dyDescent="0.25">
      <c r="A1971" s="12"/>
      <c r="B1971" s="13"/>
      <c r="C1971" s="14"/>
      <c r="D1971" s="13"/>
      <c r="E1971" s="13"/>
      <c r="F1971" s="14"/>
      <c r="G1971" s="15"/>
      <c r="H1971" s="14"/>
      <c r="I1971" s="14"/>
      <c r="J1971" s="16"/>
      <c r="K1971" s="14"/>
      <c r="L1971" s="16"/>
      <c r="M1971" s="17"/>
      <c r="N1971" s="17"/>
    </row>
    <row r="1972" spans="1:14" x14ac:dyDescent="0.25">
      <c r="A1972" s="12"/>
      <c r="B1972" s="13"/>
      <c r="C1972" s="14"/>
      <c r="D1972" s="13"/>
      <c r="E1972" s="13"/>
      <c r="F1972" s="14"/>
      <c r="G1972" s="15"/>
      <c r="H1972" s="14"/>
      <c r="I1972" s="14"/>
      <c r="J1972" s="16"/>
      <c r="K1972" s="14"/>
      <c r="L1972" s="16"/>
      <c r="M1972" s="17"/>
      <c r="N1972" s="17"/>
    </row>
    <row r="1973" spans="1:14" x14ac:dyDescent="0.25">
      <c r="A1973" s="12"/>
      <c r="B1973" s="13"/>
      <c r="C1973" s="14"/>
      <c r="D1973" s="13"/>
      <c r="E1973" s="13"/>
      <c r="F1973" s="14"/>
      <c r="G1973" s="15"/>
      <c r="H1973" s="14"/>
      <c r="I1973" s="14"/>
      <c r="J1973" s="16"/>
      <c r="K1973" s="14"/>
      <c r="L1973" s="16"/>
      <c r="M1973" s="17"/>
      <c r="N1973" s="17"/>
    </row>
    <row r="1974" spans="1:14" x14ac:dyDescent="0.25">
      <c r="A1974" s="12"/>
      <c r="B1974" s="13"/>
      <c r="C1974" s="14"/>
      <c r="D1974" s="13"/>
      <c r="E1974" s="13"/>
      <c r="F1974" s="14"/>
      <c r="G1974" s="15"/>
      <c r="H1974" s="14"/>
      <c r="I1974" s="14"/>
      <c r="J1974" s="16"/>
      <c r="K1974" s="14"/>
      <c r="L1974" s="16"/>
      <c r="M1974" s="17"/>
      <c r="N1974" s="17"/>
    </row>
    <row r="1975" spans="1:14" x14ac:dyDescent="0.25">
      <c r="A1975" s="12"/>
      <c r="B1975" s="13"/>
      <c r="C1975" s="14"/>
      <c r="D1975" s="13"/>
      <c r="E1975" s="13"/>
      <c r="F1975" s="14"/>
      <c r="G1975" s="15"/>
      <c r="H1975" s="14"/>
      <c r="I1975" s="14"/>
      <c r="J1975" s="16"/>
      <c r="K1975" s="14"/>
      <c r="L1975" s="16"/>
      <c r="M1975" s="17"/>
      <c r="N1975" s="17"/>
    </row>
    <row r="1976" spans="1:14" x14ac:dyDescent="0.25">
      <c r="A1976" s="12"/>
      <c r="B1976" s="13"/>
      <c r="C1976" s="14"/>
      <c r="D1976" s="13"/>
      <c r="E1976" s="13"/>
      <c r="F1976" s="14"/>
      <c r="G1976" s="15"/>
      <c r="H1976" s="14"/>
      <c r="I1976" s="14"/>
      <c r="J1976" s="16"/>
      <c r="K1976" s="14"/>
      <c r="L1976" s="16"/>
      <c r="M1976" s="17"/>
      <c r="N1976" s="17"/>
    </row>
    <row r="1977" spans="1:14" x14ac:dyDescent="0.25">
      <c r="A1977" s="12"/>
      <c r="B1977" s="13"/>
      <c r="C1977" s="14"/>
      <c r="D1977" s="13"/>
      <c r="E1977" s="13"/>
      <c r="F1977" s="14"/>
      <c r="G1977" s="15"/>
      <c r="H1977" s="14"/>
      <c r="I1977" s="14"/>
      <c r="J1977" s="16"/>
      <c r="K1977" s="14"/>
      <c r="L1977" s="16"/>
      <c r="M1977" s="17"/>
      <c r="N1977" s="17"/>
    </row>
    <row r="1978" spans="1:14" x14ac:dyDescent="0.25">
      <c r="A1978" s="12"/>
      <c r="B1978" s="13"/>
      <c r="C1978" s="14"/>
      <c r="D1978" s="13"/>
      <c r="E1978" s="13"/>
      <c r="F1978" s="14"/>
      <c r="G1978" s="15"/>
      <c r="H1978" s="14"/>
      <c r="I1978" s="14"/>
      <c r="J1978" s="16"/>
      <c r="K1978" s="14"/>
      <c r="L1978" s="16"/>
      <c r="M1978" s="17"/>
      <c r="N1978" s="17"/>
    </row>
    <row r="1979" spans="1:14" x14ac:dyDescent="0.25">
      <c r="A1979" s="12"/>
      <c r="B1979" s="13"/>
      <c r="C1979" s="14"/>
      <c r="D1979" s="13"/>
      <c r="E1979" s="13"/>
      <c r="F1979" s="14"/>
      <c r="G1979" s="15"/>
      <c r="H1979" s="14"/>
      <c r="I1979" s="14"/>
      <c r="J1979" s="16"/>
      <c r="K1979" s="14"/>
      <c r="L1979" s="16"/>
      <c r="M1979" s="17"/>
      <c r="N1979" s="17"/>
    </row>
    <row r="1980" spans="1:14" x14ac:dyDescent="0.25">
      <c r="A1980" s="12"/>
      <c r="B1980" s="13"/>
      <c r="C1980" s="14"/>
      <c r="D1980" s="13"/>
      <c r="E1980" s="13"/>
      <c r="F1980" s="14"/>
      <c r="G1980" s="15"/>
      <c r="H1980" s="14"/>
      <c r="I1980" s="14"/>
      <c r="J1980" s="16"/>
      <c r="K1980" s="14"/>
      <c r="L1980" s="16"/>
      <c r="M1980" s="17"/>
      <c r="N1980" s="17"/>
    </row>
    <row r="1981" spans="1:14" x14ac:dyDescent="0.25">
      <c r="A1981" s="12"/>
      <c r="B1981" s="13"/>
      <c r="C1981" s="14"/>
      <c r="D1981" s="13"/>
      <c r="E1981" s="13"/>
      <c r="F1981" s="14"/>
      <c r="G1981" s="15"/>
      <c r="H1981" s="14"/>
      <c r="I1981" s="14"/>
      <c r="J1981" s="16"/>
      <c r="K1981" s="14"/>
      <c r="L1981" s="16"/>
      <c r="M1981" s="17"/>
      <c r="N1981" s="17"/>
    </row>
    <row r="1982" spans="1:14" x14ac:dyDescent="0.25">
      <c r="A1982" s="12"/>
      <c r="B1982" s="13"/>
      <c r="C1982" s="14"/>
      <c r="D1982" s="13"/>
      <c r="E1982" s="13"/>
      <c r="F1982" s="14"/>
      <c r="G1982" s="15"/>
      <c r="H1982" s="14"/>
      <c r="I1982" s="14"/>
      <c r="J1982" s="16"/>
      <c r="K1982" s="14"/>
      <c r="L1982" s="16"/>
      <c r="M1982" s="17"/>
      <c r="N1982" s="17"/>
    </row>
    <row r="1983" spans="1:14" x14ac:dyDescent="0.25">
      <c r="A1983" s="12"/>
      <c r="B1983" s="13"/>
      <c r="C1983" s="14"/>
      <c r="D1983" s="13"/>
      <c r="E1983" s="13"/>
      <c r="F1983" s="14"/>
      <c r="G1983" s="15"/>
      <c r="H1983" s="14"/>
      <c r="I1983" s="14"/>
      <c r="J1983" s="16"/>
      <c r="K1983" s="14"/>
      <c r="L1983" s="16"/>
      <c r="M1983" s="17"/>
      <c r="N1983" s="17"/>
    </row>
    <row r="1984" spans="1:14" x14ac:dyDescent="0.25">
      <c r="A1984" s="12"/>
      <c r="B1984" s="13"/>
      <c r="C1984" s="14"/>
      <c r="D1984" s="13"/>
      <c r="E1984" s="13"/>
      <c r="F1984" s="14"/>
      <c r="G1984" s="15"/>
      <c r="H1984" s="14"/>
      <c r="I1984" s="14"/>
      <c r="J1984" s="16"/>
      <c r="K1984" s="14"/>
      <c r="L1984" s="16"/>
      <c r="M1984" s="17"/>
      <c r="N1984" s="17"/>
    </row>
    <row r="1985" spans="1:14" x14ac:dyDescent="0.25">
      <c r="A1985" s="12"/>
      <c r="B1985" s="13"/>
      <c r="C1985" s="14"/>
      <c r="D1985" s="13"/>
      <c r="E1985" s="13"/>
      <c r="F1985" s="14"/>
      <c r="G1985" s="15"/>
      <c r="H1985" s="14"/>
      <c r="I1985" s="14"/>
      <c r="J1985" s="16"/>
      <c r="K1985" s="14"/>
      <c r="L1985" s="16"/>
      <c r="M1985" s="17"/>
      <c r="N1985" s="17"/>
    </row>
    <row r="1986" spans="1:14" x14ac:dyDescent="0.25">
      <c r="A1986" s="12"/>
      <c r="B1986" s="13"/>
      <c r="C1986" s="14"/>
      <c r="D1986" s="13"/>
      <c r="E1986" s="13"/>
      <c r="F1986" s="14"/>
      <c r="G1986" s="15"/>
      <c r="H1986" s="14"/>
      <c r="I1986" s="14"/>
      <c r="J1986" s="16"/>
      <c r="K1986" s="14"/>
      <c r="L1986" s="16"/>
      <c r="M1986" s="17"/>
      <c r="N1986" s="17"/>
    </row>
    <row r="1987" spans="1:14" x14ac:dyDescent="0.25">
      <c r="A1987" s="12"/>
      <c r="B1987" s="13"/>
      <c r="C1987" s="14"/>
      <c r="D1987" s="13"/>
      <c r="E1987" s="13"/>
      <c r="F1987" s="14"/>
      <c r="G1987" s="15"/>
      <c r="H1987" s="14"/>
      <c r="I1987" s="14"/>
      <c r="J1987" s="16"/>
      <c r="K1987" s="14"/>
      <c r="L1987" s="16"/>
      <c r="M1987" s="17"/>
      <c r="N1987" s="17"/>
    </row>
    <row r="1988" spans="1:14" x14ac:dyDescent="0.25">
      <c r="A1988" s="12"/>
      <c r="B1988" s="13"/>
      <c r="C1988" s="14"/>
      <c r="D1988" s="13"/>
      <c r="E1988" s="13"/>
      <c r="F1988" s="14"/>
      <c r="G1988" s="15"/>
      <c r="H1988" s="14"/>
      <c r="I1988" s="14"/>
      <c r="J1988" s="16"/>
      <c r="K1988" s="14"/>
      <c r="L1988" s="16"/>
      <c r="M1988" s="17"/>
      <c r="N1988" s="17"/>
    </row>
    <row r="1989" spans="1:14" x14ac:dyDescent="0.25">
      <c r="A1989" s="12"/>
      <c r="B1989" s="13"/>
      <c r="C1989" s="14"/>
      <c r="D1989" s="13"/>
      <c r="E1989" s="13"/>
      <c r="F1989" s="14"/>
      <c r="G1989" s="15"/>
      <c r="H1989" s="14"/>
      <c r="I1989" s="14"/>
      <c r="J1989" s="16"/>
      <c r="K1989" s="14"/>
      <c r="L1989" s="16"/>
      <c r="M1989" s="17"/>
      <c r="N1989" s="17"/>
    </row>
    <row r="1990" spans="1:14" x14ac:dyDescent="0.25">
      <c r="A1990" s="12"/>
      <c r="B1990" s="13"/>
      <c r="C1990" s="14"/>
      <c r="D1990" s="13"/>
      <c r="E1990" s="13"/>
      <c r="F1990" s="14"/>
      <c r="G1990" s="15"/>
      <c r="H1990" s="14"/>
      <c r="I1990" s="14"/>
      <c r="J1990" s="16"/>
      <c r="K1990" s="14"/>
      <c r="L1990" s="16"/>
      <c r="M1990" s="17"/>
      <c r="N1990" s="17"/>
    </row>
    <row r="1991" spans="1:14" x14ac:dyDescent="0.25">
      <c r="A1991" s="12"/>
      <c r="B1991" s="13"/>
      <c r="C1991" s="14"/>
      <c r="D1991" s="13"/>
      <c r="E1991" s="13"/>
      <c r="F1991" s="14"/>
      <c r="G1991" s="15"/>
      <c r="H1991" s="14"/>
      <c r="I1991" s="14"/>
      <c r="J1991" s="16"/>
      <c r="K1991" s="14"/>
      <c r="L1991" s="16"/>
      <c r="M1991" s="17"/>
      <c r="N1991" s="17"/>
    </row>
    <row r="1992" spans="1:14" x14ac:dyDescent="0.25">
      <c r="A1992" s="12"/>
      <c r="B1992" s="13"/>
      <c r="C1992" s="14"/>
      <c r="D1992" s="13"/>
      <c r="E1992" s="13"/>
      <c r="F1992" s="14"/>
      <c r="G1992" s="15"/>
      <c r="H1992" s="14"/>
      <c r="I1992" s="14"/>
      <c r="J1992" s="16"/>
      <c r="K1992" s="14"/>
      <c r="L1992" s="16"/>
      <c r="M1992" s="17"/>
      <c r="N1992" s="17"/>
    </row>
    <row r="1993" spans="1:14" x14ac:dyDescent="0.25">
      <c r="A1993" s="12"/>
      <c r="B1993" s="13"/>
      <c r="C1993" s="14"/>
      <c r="D1993" s="13"/>
      <c r="E1993" s="13"/>
      <c r="F1993" s="14"/>
      <c r="G1993" s="15"/>
      <c r="H1993" s="14"/>
      <c r="I1993" s="14"/>
      <c r="J1993" s="16"/>
      <c r="K1993" s="14"/>
      <c r="L1993" s="16"/>
      <c r="M1993" s="17"/>
      <c r="N1993" s="17"/>
    </row>
    <row r="1994" spans="1:14" x14ac:dyDescent="0.25">
      <c r="A1994" s="12"/>
      <c r="B1994" s="13"/>
      <c r="C1994" s="14"/>
      <c r="D1994" s="13"/>
      <c r="E1994" s="13"/>
      <c r="F1994" s="14"/>
      <c r="G1994" s="15"/>
      <c r="H1994" s="14"/>
      <c r="I1994" s="14"/>
      <c r="J1994" s="16"/>
      <c r="K1994" s="14"/>
      <c r="L1994" s="16"/>
      <c r="M1994" s="17"/>
      <c r="N1994" s="17"/>
    </row>
    <row r="1995" spans="1:14" x14ac:dyDescent="0.25">
      <c r="A1995" s="12"/>
      <c r="B1995" s="13"/>
      <c r="C1995" s="14"/>
      <c r="D1995" s="13"/>
      <c r="E1995" s="13"/>
      <c r="F1995" s="14"/>
      <c r="G1995" s="15"/>
      <c r="H1995" s="14"/>
      <c r="I1995" s="14"/>
      <c r="J1995" s="16"/>
      <c r="K1995" s="14"/>
      <c r="L1995" s="16"/>
      <c r="M1995" s="17"/>
      <c r="N1995" s="17"/>
    </row>
    <row r="1996" spans="1:14" x14ac:dyDescent="0.25">
      <c r="A1996" s="12"/>
      <c r="B1996" s="13"/>
      <c r="C1996" s="14"/>
      <c r="D1996" s="13"/>
      <c r="E1996" s="13"/>
      <c r="F1996" s="14"/>
      <c r="G1996" s="15"/>
      <c r="H1996" s="14"/>
      <c r="I1996" s="14"/>
      <c r="J1996" s="16"/>
      <c r="K1996" s="14"/>
      <c r="L1996" s="16"/>
      <c r="M1996" s="17"/>
      <c r="N1996" s="17"/>
    </row>
    <row r="1997" spans="1:14" x14ac:dyDescent="0.25">
      <c r="A1997" s="12"/>
      <c r="B1997" s="13"/>
      <c r="C1997" s="14"/>
      <c r="D1997" s="13"/>
      <c r="E1997" s="13"/>
      <c r="F1997" s="14"/>
      <c r="G1997" s="15"/>
      <c r="H1997" s="14"/>
      <c r="I1997" s="14"/>
      <c r="J1997" s="16"/>
      <c r="K1997" s="14"/>
      <c r="L1997" s="16"/>
      <c r="M1997" s="17"/>
      <c r="N1997" s="17"/>
    </row>
    <row r="1998" spans="1:14" x14ac:dyDescent="0.25">
      <c r="A1998" s="12"/>
      <c r="B1998" s="13"/>
      <c r="C1998" s="14"/>
      <c r="D1998" s="13"/>
      <c r="E1998" s="13"/>
      <c r="F1998" s="14"/>
      <c r="G1998" s="15"/>
      <c r="H1998" s="14"/>
      <c r="I1998" s="14"/>
      <c r="J1998" s="16"/>
      <c r="K1998" s="14"/>
      <c r="L1998" s="16"/>
      <c r="M1998" s="17"/>
      <c r="N1998" s="17"/>
    </row>
    <row r="1999" spans="1:14" x14ac:dyDescent="0.25">
      <c r="A1999" s="12"/>
      <c r="B1999" s="13"/>
      <c r="C1999" s="14"/>
      <c r="D1999" s="13"/>
      <c r="E1999" s="13"/>
      <c r="F1999" s="14"/>
      <c r="G1999" s="15"/>
      <c r="H1999" s="14"/>
      <c r="I1999" s="14"/>
      <c r="J1999" s="16"/>
      <c r="K1999" s="14"/>
      <c r="L1999" s="16"/>
      <c r="M1999" s="17"/>
      <c r="N1999" s="17"/>
    </row>
    <row r="2000" spans="1:14" x14ac:dyDescent="0.25">
      <c r="A2000" s="12"/>
      <c r="B2000" s="13"/>
      <c r="C2000" s="14"/>
      <c r="D2000" s="13"/>
      <c r="E2000" s="13"/>
      <c r="F2000" s="14"/>
      <c r="G2000" s="15"/>
      <c r="H2000" s="14"/>
      <c r="I2000" s="14"/>
      <c r="J2000" s="16"/>
      <c r="K2000" s="14"/>
      <c r="L2000" s="16"/>
      <c r="M2000" s="17"/>
      <c r="N2000" s="17"/>
    </row>
    <row r="2001" spans="1:14" x14ac:dyDescent="0.25">
      <c r="A2001" s="12"/>
      <c r="B2001" s="13"/>
      <c r="C2001" s="14"/>
      <c r="D2001" s="13"/>
      <c r="E2001" s="13"/>
      <c r="F2001" s="14"/>
      <c r="G2001" s="15"/>
      <c r="H2001" s="14"/>
      <c r="I2001" s="14"/>
      <c r="J2001" s="16"/>
      <c r="K2001" s="14"/>
      <c r="L2001" s="16"/>
      <c r="M2001" s="17"/>
      <c r="N2001" s="17"/>
    </row>
    <row r="2002" spans="1:14" x14ac:dyDescent="0.25">
      <c r="A2002" s="12"/>
      <c r="B2002" s="13"/>
      <c r="C2002" s="14"/>
      <c r="D2002" s="13"/>
      <c r="E2002" s="13"/>
      <c r="F2002" s="14"/>
      <c r="G2002" s="15"/>
      <c r="H2002" s="14"/>
      <c r="I2002" s="14"/>
      <c r="J2002" s="16"/>
      <c r="K2002" s="14"/>
      <c r="L2002" s="16"/>
      <c r="M2002" s="17"/>
      <c r="N2002" s="17"/>
    </row>
    <row r="2003" spans="1:14" x14ac:dyDescent="0.25">
      <c r="A2003" s="12"/>
      <c r="B2003" s="13"/>
      <c r="C2003" s="14"/>
      <c r="D2003" s="13"/>
      <c r="E2003" s="13"/>
      <c r="F2003" s="14"/>
      <c r="G2003" s="15"/>
      <c r="H2003" s="14"/>
      <c r="I2003" s="14"/>
      <c r="J2003" s="16"/>
      <c r="K2003" s="14"/>
      <c r="L2003" s="16"/>
      <c r="M2003" s="17"/>
      <c r="N2003" s="17"/>
    </row>
    <row r="2004" spans="1:14" x14ac:dyDescent="0.25">
      <c r="A2004" s="12"/>
      <c r="B2004" s="13"/>
      <c r="C2004" s="14"/>
      <c r="D2004" s="13"/>
      <c r="E2004" s="13"/>
      <c r="F2004" s="14"/>
      <c r="G2004" s="15"/>
      <c r="H2004" s="14"/>
      <c r="I2004" s="14"/>
      <c r="J2004" s="16"/>
      <c r="K2004" s="14"/>
      <c r="L2004" s="16"/>
      <c r="M2004" s="17"/>
      <c r="N2004" s="17"/>
    </row>
    <row r="2005" spans="1:14" x14ac:dyDescent="0.25">
      <c r="A2005" s="12"/>
      <c r="B2005" s="13"/>
      <c r="C2005" s="14"/>
      <c r="D2005" s="13"/>
      <c r="E2005" s="13"/>
      <c r="F2005" s="14"/>
      <c r="G2005" s="15"/>
      <c r="H2005" s="14"/>
      <c r="I2005" s="14"/>
      <c r="J2005" s="16"/>
      <c r="K2005" s="14"/>
      <c r="L2005" s="16"/>
      <c r="M2005" s="17"/>
      <c r="N2005" s="17"/>
    </row>
    <row r="2006" spans="1:14" x14ac:dyDescent="0.25">
      <c r="A2006" s="12"/>
      <c r="B2006" s="13"/>
      <c r="C2006" s="14"/>
      <c r="D2006" s="13"/>
      <c r="E2006" s="13"/>
      <c r="F2006" s="14"/>
      <c r="G2006" s="15"/>
      <c r="H2006" s="14"/>
      <c r="I2006" s="14"/>
      <c r="J2006" s="16"/>
      <c r="K2006" s="14"/>
      <c r="L2006" s="16"/>
      <c r="M2006" s="17"/>
      <c r="N2006" s="17"/>
    </row>
    <row r="2007" spans="1:14" x14ac:dyDescent="0.25">
      <c r="A2007" s="12"/>
      <c r="B2007" s="13"/>
      <c r="C2007" s="14"/>
      <c r="D2007" s="13"/>
      <c r="E2007" s="13"/>
      <c r="F2007" s="14"/>
      <c r="G2007" s="15"/>
      <c r="H2007" s="14"/>
      <c r="I2007" s="14"/>
      <c r="J2007" s="16"/>
      <c r="K2007" s="14"/>
      <c r="L2007" s="16"/>
      <c r="M2007" s="17"/>
      <c r="N2007" s="17"/>
    </row>
    <row r="2008" spans="1:14" x14ac:dyDescent="0.25">
      <c r="A2008" s="12"/>
      <c r="B2008" s="13"/>
      <c r="C2008" s="14"/>
      <c r="D2008" s="13"/>
      <c r="E2008" s="13"/>
      <c r="F2008" s="14"/>
      <c r="G2008" s="15"/>
      <c r="H2008" s="14"/>
      <c r="I2008" s="14"/>
      <c r="J2008" s="16"/>
      <c r="K2008" s="14"/>
      <c r="L2008" s="16"/>
      <c r="M2008" s="17"/>
      <c r="N2008" s="17"/>
    </row>
    <row r="2009" spans="1:14" x14ac:dyDescent="0.25">
      <c r="A2009" s="12"/>
      <c r="B2009" s="13"/>
      <c r="C2009" s="14"/>
      <c r="D2009" s="13"/>
      <c r="E2009" s="13"/>
      <c r="F2009" s="14"/>
      <c r="G2009" s="15"/>
      <c r="H2009" s="14"/>
      <c r="I2009" s="14"/>
      <c r="J2009" s="16"/>
      <c r="K2009" s="14"/>
      <c r="L2009" s="16"/>
      <c r="M2009" s="17"/>
      <c r="N2009" s="17"/>
    </row>
    <row r="2010" spans="1:14" x14ac:dyDescent="0.25">
      <c r="A2010" s="12"/>
      <c r="B2010" s="13"/>
      <c r="C2010" s="14"/>
      <c r="D2010" s="13"/>
      <c r="E2010" s="13"/>
      <c r="F2010" s="14"/>
      <c r="G2010" s="15"/>
      <c r="H2010" s="14"/>
      <c r="I2010" s="14"/>
      <c r="J2010" s="16"/>
      <c r="K2010" s="14"/>
      <c r="L2010" s="16"/>
      <c r="M2010" s="17"/>
      <c r="N2010" s="17"/>
    </row>
    <row r="2011" spans="1:14" x14ac:dyDescent="0.25">
      <c r="A2011" s="12"/>
      <c r="B2011" s="13"/>
      <c r="C2011" s="14"/>
      <c r="D2011" s="13"/>
      <c r="E2011" s="13"/>
      <c r="F2011" s="14"/>
      <c r="G2011" s="15"/>
      <c r="H2011" s="14"/>
      <c r="I2011" s="14"/>
      <c r="J2011" s="16"/>
      <c r="K2011" s="14"/>
      <c r="L2011" s="16"/>
      <c r="M2011" s="17"/>
      <c r="N2011" s="17"/>
    </row>
    <row r="2012" spans="1:14" x14ac:dyDescent="0.25">
      <c r="A2012" s="12"/>
      <c r="B2012" s="13"/>
      <c r="C2012" s="14"/>
      <c r="D2012" s="13"/>
      <c r="E2012" s="13"/>
      <c r="F2012" s="14"/>
      <c r="G2012" s="15"/>
      <c r="H2012" s="14"/>
      <c r="I2012" s="14"/>
      <c r="J2012" s="16"/>
      <c r="K2012" s="14"/>
      <c r="L2012" s="16"/>
      <c r="M2012" s="17"/>
      <c r="N2012" s="17"/>
    </row>
    <row r="2013" spans="1:14" x14ac:dyDescent="0.25">
      <c r="A2013" s="12"/>
      <c r="B2013" s="13"/>
      <c r="C2013" s="14"/>
      <c r="D2013" s="13"/>
      <c r="E2013" s="13"/>
      <c r="F2013" s="14"/>
      <c r="G2013" s="15"/>
      <c r="H2013" s="14"/>
      <c r="I2013" s="14"/>
      <c r="J2013" s="16"/>
      <c r="K2013" s="14"/>
      <c r="L2013" s="16"/>
      <c r="M2013" s="17"/>
      <c r="N2013" s="17"/>
    </row>
    <row r="2014" spans="1:14" x14ac:dyDescent="0.25">
      <c r="A2014" s="12"/>
      <c r="B2014" s="13"/>
      <c r="C2014" s="14"/>
      <c r="D2014" s="13"/>
      <c r="E2014" s="13"/>
      <c r="F2014" s="14"/>
      <c r="G2014" s="15"/>
      <c r="H2014" s="14"/>
      <c r="I2014" s="14"/>
      <c r="J2014" s="16"/>
      <c r="K2014" s="14"/>
      <c r="L2014" s="16"/>
      <c r="M2014" s="17"/>
      <c r="N2014" s="17"/>
    </row>
    <row r="2015" spans="1:14" x14ac:dyDescent="0.25">
      <c r="A2015" s="12"/>
      <c r="B2015" s="13"/>
      <c r="C2015" s="14"/>
      <c r="D2015" s="13"/>
      <c r="E2015" s="13"/>
      <c r="F2015" s="14"/>
      <c r="G2015" s="15"/>
      <c r="H2015" s="14"/>
      <c r="I2015" s="14"/>
      <c r="J2015" s="16"/>
      <c r="K2015" s="14"/>
      <c r="L2015" s="16"/>
      <c r="M2015" s="17"/>
      <c r="N2015" s="17"/>
    </row>
    <row r="2016" spans="1:14" x14ac:dyDescent="0.25">
      <c r="A2016" s="12"/>
      <c r="B2016" s="13"/>
      <c r="C2016" s="14"/>
      <c r="D2016" s="13"/>
      <c r="E2016" s="13"/>
      <c r="F2016" s="14"/>
      <c r="G2016" s="15"/>
      <c r="H2016" s="14"/>
      <c r="I2016" s="14"/>
      <c r="J2016" s="16"/>
      <c r="K2016" s="14"/>
      <c r="L2016" s="16"/>
      <c r="M2016" s="17"/>
      <c r="N2016" s="17"/>
    </row>
    <row r="2017" spans="1:14" x14ac:dyDescent="0.25">
      <c r="A2017" s="12"/>
      <c r="B2017" s="13"/>
      <c r="C2017" s="14"/>
      <c r="D2017" s="13"/>
      <c r="E2017" s="13"/>
      <c r="F2017" s="14"/>
      <c r="G2017" s="15"/>
      <c r="H2017" s="14"/>
      <c r="I2017" s="14"/>
      <c r="J2017" s="16"/>
      <c r="K2017" s="14"/>
      <c r="L2017" s="16"/>
      <c r="M2017" s="17"/>
      <c r="N2017" s="17"/>
    </row>
    <row r="2018" spans="1:14" x14ac:dyDescent="0.25">
      <c r="A2018" s="12"/>
      <c r="B2018" s="13"/>
      <c r="C2018" s="14"/>
      <c r="D2018" s="13"/>
      <c r="E2018" s="13"/>
      <c r="F2018" s="14"/>
      <c r="G2018" s="15"/>
      <c r="H2018" s="14"/>
      <c r="I2018" s="14"/>
      <c r="J2018" s="16"/>
      <c r="K2018" s="14"/>
      <c r="L2018" s="16"/>
      <c r="M2018" s="17"/>
      <c r="N2018" s="17"/>
    </row>
    <row r="2019" spans="1:14" x14ac:dyDescent="0.25">
      <c r="A2019" s="12"/>
      <c r="B2019" s="13"/>
      <c r="C2019" s="14"/>
      <c r="D2019" s="13"/>
      <c r="E2019" s="13"/>
      <c r="F2019" s="14"/>
      <c r="G2019" s="15"/>
      <c r="H2019" s="14"/>
      <c r="I2019" s="14"/>
      <c r="J2019" s="16"/>
      <c r="K2019" s="14"/>
      <c r="L2019" s="16"/>
      <c r="M2019" s="17"/>
      <c r="N2019" s="17"/>
    </row>
    <row r="2020" spans="1:14" x14ac:dyDescent="0.25">
      <c r="A2020" s="12"/>
      <c r="B2020" s="13"/>
      <c r="C2020" s="14"/>
      <c r="D2020" s="13"/>
      <c r="E2020" s="13"/>
      <c r="F2020" s="14"/>
      <c r="G2020" s="15"/>
      <c r="H2020" s="14"/>
      <c r="I2020" s="14"/>
      <c r="J2020" s="16"/>
      <c r="K2020" s="14"/>
      <c r="L2020" s="16"/>
      <c r="M2020" s="17"/>
      <c r="N2020" s="17"/>
    </row>
    <row r="2021" spans="1:14" x14ac:dyDescent="0.25">
      <c r="A2021" s="12"/>
      <c r="B2021" s="13"/>
      <c r="C2021" s="14"/>
      <c r="D2021" s="13"/>
      <c r="E2021" s="13"/>
      <c r="F2021" s="14"/>
      <c r="G2021" s="15"/>
      <c r="H2021" s="14"/>
      <c r="I2021" s="14"/>
      <c r="J2021" s="16"/>
      <c r="K2021" s="14"/>
      <c r="L2021" s="16"/>
      <c r="M2021" s="17"/>
      <c r="N2021" s="17"/>
    </row>
    <row r="2022" spans="1:14" x14ac:dyDescent="0.25">
      <c r="A2022" s="12"/>
      <c r="B2022" s="13"/>
      <c r="C2022" s="14"/>
      <c r="D2022" s="13"/>
      <c r="E2022" s="13"/>
      <c r="F2022" s="14"/>
      <c r="G2022" s="15"/>
      <c r="H2022" s="14"/>
      <c r="I2022" s="14"/>
      <c r="J2022" s="16"/>
      <c r="K2022" s="14"/>
      <c r="L2022" s="16"/>
      <c r="M2022" s="17"/>
      <c r="N2022" s="17"/>
    </row>
    <row r="2023" spans="1:14" x14ac:dyDescent="0.25">
      <c r="A2023" s="12"/>
      <c r="B2023" s="13"/>
      <c r="C2023" s="14"/>
      <c r="D2023" s="13"/>
      <c r="E2023" s="13"/>
      <c r="F2023" s="14"/>
      <c r="G2023" s="15"/>
      <c r="H2023" s="14"/>
      <c r="I2023" s="14"/>
      <c r="J2023" s="16"/>
      <c r="K2023" s="14"/>
      <c r="L2023" s="16"/>
      <c r="M2023" s="17"/>
      <c r="N2023" s="17"/>
    </row>
    <row r="2024" spans="1:14" x14ac:dyDescent="0.25">
      <c r="A2024" s="12"/>
      <c r="B2024" s="13"/>
      <c r="C2024" s="14"/>
      <c r="D2024" s="13"/>
      <c r="E2024" s="13"/>
      <c r="F2024" s="14"/>
      <c r="G2024" s="15"/>
      <c r="H2024" s="14"/>
      <c r="I2024" s="14"/>
      <c r="J2024" s="16"/>
      <c r="K2024" s="14"/>
      <c r="L2024" s="16"/>
      <c r="M2024" s="17"/>
      <c r="N2024" s="17"/>
    </row>
    <row r="2025" spans="1:14" x14ac:dyDescent="0.25">
      <c r="A2025" s="12"/>
      <c r="B2025" s="13"/>
      <c r="C2025" s="14"/>
      <c r="D2025" s="13"/>
      <c r="E2025" s="13"/>
      <c r="F2025" s="14"/>
      <c r="G2025" s="15"/>
      <c r="H2025" s="14"/>
      <c r="I2025" s="14"/>
      <c r="J2025" s="16"/>
      <c r="K2025" s="14"/>
      <c r="L2025" s="16"/>
      <c r="M2025" s="17"/>
      <c r="N2025" s="17"/>
    </row>
    <row r="2026" spans="1:14" x14ac:dyDescent="0.25">
      <c r="A2026" s="12"/>
      <c r="B2026" s="13"/>
      <c r="C2026" s="14"/>
      <c r="D2026" s="13"/>
      <c r="E2026" s="13"/>
      <c r="F2026" s="14"/>
      <c r="G2026" s="15"/>
      <c r="H2026" s="14"/>
      <c r="I2026" s="14"/>
      <c r="J2026" s="16"/>
      <c r="K2026" s="14"/>
      <c r="L2026" s="16"/>
      <c r="M2026" s="17"/>
      <c r="N2026" s="17"/>
    </row>
    <row r="2027" spans="1:14" x14ac:dyDescent="0.25">
      <c r="A2027" s="12"/>
      <c r="B2027" s="13"/>
      <c r="C2027" s="14"/>
      <c r="D2027" s="13"/>
      <c r="E2027" s="13"/>
      <c r="F2027" s="14"/>
      <c r="G2027" s="15"/>
      <c r="H2027" s="14"/>
      <c r="I2027" s="14"/>
      <c r="J2027" s="16"/>
      <c r="K2027" s="14"/>
      <c r="L2027" s="16"/>
      <c r="M2027" s="17"/>
      <c r="N2027" s="17"/>
    </row>
    <row r="2028" spans="1:14" x14ac:dyDescent="0.25">
      <c r="A2028" s="12"/>
      <c r="B2028" s="13"/>
      <c r="C2028" s="14"/>
      <c r="D2028" s="13"/>
      <c r="E2028" s="13"/>
      <c r="F2028" s="14"/>
      <c r="G2028" s="15"/>
      <c r="H2028" s="14"/>
      <c r="I2028" s="14"/>
      <c r="J2028" s="16"/>
      <c r="K2028" s="14"/>
      <c r="L2028" s="16"/>
      <c r="M2028" s="17"/>
      <c r="N2028" s="17"/>
    </row>
    <row r="2029" spans="1:14" x14ac:dyDescent="0.25">
      <c r="A2029" s="12"/>
      <c r="B2029" s="13"/>
      <c r="C2029" s="14"/>
      <c r="D2029" s="13"/>
      <c r="E2029" s="13"/>
      <c r="F2029" s="14"/>
      <c r="G2029" s="15"/>
      <c r="H2029" s="14"/>
      <c r="I2029" s="14"/>
      <c r="J2029" s="16"/>
      <c r="K2029" s="14"/>
      <c r="L2029" s="16"/>
      <c r="M2029" s="17"/>
      <c r="N2029" s="17"/>
    </row>
    <row r="2030" spans="1:14" x14ac:dyDescent="0.25">
      <c r="A2030" s="12"/>
      <c r="B2030" s="13"/>
      <c r="C2030" s="14"/>
      <c r="D2030" s="13"/>
      <c r="E2030" s="13"/>
      <c r="F2030" s="14"/>
      <c r="G2030" s="15"/>
      <c r="H2030" s="14"/>
      <c r="I2030" s="14"/>
      <c r="J2030" s="16"/>
      <c r="K2030" s="14"/>
      <c r="L2030" s="16"/>
      <c r="M2030" s="17"/>
      <c r="N2030" s="17"/>
    </row>
    <row r="2031" spans="1:14" x14ac:dyDescent="0.25">
      <c r="A2031" s="12"/>
      <c r="B2031" s="13"/>
      <c r="C2031" s="14"/>
      <c r="D2031" s="13"/>
      <c r="E2031" s="13"/>
      <c r="F2031" s="14"/>
      <c r="G2031" s="15"/>
      <c r="H2031" s="14"/>
      <c r="I2031" s="14"/>
      <c r="J2031" s="16"/>
      <c r="K2031" s="14"/>
      <c r="L2031" s="16"/>
      <c r="M2031" s="17"/>
      <c r="N2031" s="17"/>
    </row>
    <row r="2032" spans="1:14" x14ac:dyDescent="0.25">
      <c r="A2032" s="12"/>
      <c r="B2032" s="13"/>
      <c r="C2032" s="14"/>
      <c r="D2032" s="13"/>
      <c r="E2032" s="13"/>
      <c r="F2032" s="14"/>
      <c r="G2032" s="15"/>
      <c r="H2032" s="14"/>
      <c r="I2032" s="14"/>
      <c r="J2032" s="16"/>
      <c r="K2032" s="14"/>
      <c r="L2032" s="16"/>
      <c r="M2032" s="17"/>
      <c r="N2032" s="17"/>
    </row>
    <row r="2033" spans="1:14" x14ac:dyDescent="0.25">
      <c r="A2033" s="12"/>
      <c r="B2033" s="13"/>
      <c r="C2033" s="14"/>
      <c r="D2033" s="13"/>
      <c r="E2033" s="13"/>
      <c r="F2033" s="14"/>
      <c r="G2033" s="15"/>
      <c r="H2033" s="14"/>
      <c r="I2033" s="14"/>
      <c r="J2033" s="16"/>
      <c r="K2033" s="14"/>
      <c r="L2033" s="16"/>
      <c r="M2033" s="17"/>
      <c r="N2033" s="17"/>
    </row>
    <row r="2034" spans="1:14" x14ac:dyDescent="0.25">
      <c r="A2034" s="12"/>
      <c r="B2034" s="13"/>
      <c r="C2034" s="14"/>
      <c r="D2034" s="13"/>
      <c r="E2034" s="13"/>
      <c r="F2034" s="14"/>
      <c r="G2034" s="15"/>
      <c r="H2034" s="14"/>
      <c r="I2034" s="14"/>
      <c r="J2034" s="16"/>
      <c r="K2034" s="14"/>
      <c r="L2034" s="16"/>
      <c r="M2034" s="17"/>
      <c r="N2034" s="17"/>
    </row>
    <row r="2035" spans="1:14" x14ac:dyDescent="0.25">
      <c r="A2035" s="12"/>
      <c r="B2035" s="13"/>
      <c r="C2035" s="14"/>
      <c r="D2035" s="13"/>
      <c r="E2035" s="13"/>
      <c r="F2035" s="14"/>
      <c r="G2035" s="15"/>
      <c r="H2035" s="14"/>
      <c r="I2035" s="14"/>
      <c r="J2035" s="16"/>
      <c r="K2035" s="14"/>
      <c r="L2035" s="16"/>
      <c r="M2035" s="17"/>
      <c r="N2035" s="17"/>
    </row>
    <row r="2036" spans="1:14" x14ac:dyDescent="0.25">
      <c r="A2036" s="12"/>
      <c r="B2036" s="13"/>
      <c r="C2036" s="14"/>
      <c r="D2036" s="13"/>
      <c r="E2036" s="13"/>
      <c r="F2036" s="14"/>
      <c r="G2036" s="15"/>
      <c r="H2036" s="14"/>
      <c r="I2036" s="14"/>
      <c r="J2036" s="16"/>
      <c r="K2036" s="14"/>
      <c r="L2036" s="16"/>
      <c r="M2036" s="17"/>
      <c r="N2036" s="17"/>
    </row>
    <row r="2037" spans="1:14" x14ac:dyDescent="0.25">
      <c r="A2037" s="12"/>
      <c r="B2037" s="13"/>
      <c r="C2037" s="14"/>
      <c r="D2037" s="13"/>
      <c r="E2037" s="13"/>
      <c r="F2037" s="14"/>
      <c r="G2037" s="15"/>
      <c r="H2037" s="14"/>
      <c r="I2037" s="14"/>
      <c r="J2037" s="16"/>
      <c r="K2037" s="14"/>
      <c r="L2037" s="16"/>
      <c r="M2037" s="17"/>
      <c r="N2037" s="17"/>
    </row>
    <row r="2038" spans="1:14" x14ac:dyDescent="0.25">
      <c r="A2038" s="12"/>
      <c r="B2038" s="13"/>
      <c r="C2038" s="14"/>
      <c r="D2038" s="13"/>
      <c r="E2038" s="13"/>
      <c r="F2038" s="14"/>
      <c r="G2038" s="15"/>
      <c r="H2038" s="14"/>
      <c r="I2038" s="14"/>
      <c r="J2038" s="16"/>
      <c r="K2038" s="14"/>
      <c r="L2038" s="16"/>
      <c r="M2038" s="17"/>
      <c r="N2038" s="17"/>
    </row>
    <row r="2039" spans="1:14" x14ac:dyDescent="0.25">
      <c r="A2039" s="12"/>
      <c r="B2039" s="13"/>
      <c r="C2039" s="14"/>
      <c r="D2039" s="13"/>
      <c r="E2039" s="13"/>
      <c r="F2039" s="14"/>
      <c r="G2039" s="15"/>
      <c r="H2039" s="14"/>
      <c r="I2039" s="14"/>
      <c r="J2039" s="16"/>
      <c r="K2039" s="14"/>
      <c r="L2039" s="16"/>
      <c r="M2039" s="17"/>
      <c r="N2039" s="17"/>
    </row>
    <row r="2040" spans="1:14" x14ac:dyDescent="0.25">
      <c r="A2040" s="12"/>
      <c r="B2040" s="13"/>
      <c r="C2040" s="14"/>
      <c r="D2040" s="13"/>
      <c r="E2040" s="13"/>
      <c r="F2040" s="14"/>
      <c r="G2040" s="15"/>
      <c r="H2040" s="14"/>
      <c r="I2040" s="14"/>
      <c r="J2040" s="16"/>
      <c r="K2040" s="14"/>
      <c r="L2040" s="16"/>
      <c r="M2040" s="17"/>
      <c r="N2040" s="17"/>
    </row>
    <row r="2041" spans="1:14" x14ac:dyDescent="0.25">
      <c r="A2041" s="12"/>
      <c r="B2041" s="13"/>
      <c r="C2041" s="14"/>
      <c r="D2041" s="13"/>
      <c r="E2041" s="13"/>
      <c r="F2041" s="14"/>
      <c r="G2041" s="15"/>
      <c r="H2041" s="14"/>
      <c r="I2041" s="14"/>
      <c r="J2041" s="16"/>
      <c r="K2041" s="14"/>
      <c r="L2041" s="16"/>
      <c r="M2041" s="17"/>
      <c r="N2041" s="17"/>
    </row>
    <row r="2042" spans="1:14" x14ac:dyDescent="0.25">
      <c r="A2042" s="12"/>
      <c r="B2042" s="13"/>
      <c r="C2042" s="14"/>
      <c r="D2042" s="13"/>
      <c r="E2042" s="13"/>
      <c r="F2042" s="14"/>
      <c r="G2042" s="15"/>
      <c r="H2042" s="14"/>
      <c r="I2042" s="14"/>
      <c r="J2042" s="16"/>
      <c r="K2042" s="14"/>
      <c r="L2042" s="16"/>
      <c r="M2042" s="17"/>
      <c r="N2042" s="17"/>
    </row>
    <row r="2043" spans="1:14" x14ac:dyDescent="0.25">
      <c r="A2043" s="12"/>
      <c r="B2043" s="13"/>
      <c r="C2043" s="14"/>
      <c r="D2043" s="13"/>
      <c r="E2043" s="13"/>
      <c r="F2043" s="14"/>
      <c r="G2043" s="15"/>
      <c r="H2043" s="14"/>
      <c r="I2043" s="14"/>
      <c r="J2043" s="16"/>
      <c r="K2043" s="14"/>
      <c r="L2043" s="16"/>
      <c r="M2043" s="17"/>
      <c r="N2043" s="17"/>
    </row>
    <row r="2044" spans="1:14" x14ac:dyDescent="0.25">
      <c r="A2044" s="12"/>
      <c r="B2044" s="13"/>
      <c r="C2044" s="14"/>
      <c r="D2044" s="13"/>
      <c r="E2044" s="13"/>
      <c r="F2044" s="14"/>
      <c r="G2044" s="15"/>
      <c r="H2044" s="14"/>
      <c r="I2044" s="14"/>
      <c r="J2044" s="16"/>
      <c r="K2044" s="14"/>
      <c r="L2044" s="16"/>
      <c r="M2044" s="17"/>
      <c r="N2044" s="17"/>
    </row>
    <row r="2045" spans="1:14" x14ac:dyDescent="0.25">
      <c r="A2045" s="12"/>
      <c r="B2045" s="13"/>
      <c r="C2045" s="14"/>
      <c r="D2045" s="13"/>
      <c r="E2045" s="13"/>
      <c r="F2045" s="14"/>
      <c r="G2045" s="15"/>
      <c r="H2045" s="14"/>
      <c r="I2045" s="14"/>
      <c r="J2045" s="16"/>
      <c r="K2045" s="14"/>
      <c r="L2045" s="16"/>
      <c r="M2045" s="17"/>
      <c r="N2045" s="17"/>
    </row>
    <row r="2046" spans="1:14" x14ac:dyDescent="0.25">
      <c r="A2046" s="12"/>
      <c r="B2046" s="13"/>
      <c r="C2046" s="14"/>
      <c r="D2046" s="13"/>
      <c r="E2046" s="13"/>
      <c r="F2046" s="14"/>
      <c r="G2046" s="15"/>
      <c r="H2046" s="14"/>
      <c r="I2046" s="14"/>
      <c r="J2046" s="16"/>
      <c r="K2046" s="14"/>
      <c r="L2046" s="16"/>
      <c r="M2046" s="17"/>
      <c r="N2046" s="17"/>
    </row>
    <row r="2047" spans="1:14" x14ac:dyDescent="0.25">
      <c r="A2047" s="12"/>
      <c r="B2047" s="13"/>
      <c r="C2047" s="14"/>
      <c r="D2047" s="13"/>
      <c r="E2047" s="13"/>
      <c r="F2047" s="14"/>
      <c r="G2047" s="15"/>
      <c r="H2047" s="14"/>
      <c r="I2047" s="14"/>
      <c r="J2047" s="16"/>
      <c r="K2047" s="14"/>
      <c r="L2047" s="16"/>
      <c r="M2047" s="17"/>
      <c r="N2047" s="17"/>
    </row>
    <row r="2048" spans="1:14" x14ac:dyDescent="0.25">
      <c r="A2048" s="12"/>
      <c r="B2048" s="13"/>
      <c r="C2048" s="14"/>
      <c r="D2048" s="13"/>
      <c r="E2048" s="13"/>
      <c r="F2048" s="14"/>
      <c r="G2048" s="15"/>
      <c r="H2048" s="14"/>
      <c r="I2048" s="14"/>
      <c r="J2048" s="16"/>
      <c r="K2048" s="14"/>
      <c r="L2048" s="16"/>
      <c r="M2048" s="17"/>
      <c r="N2048" s="17"/>
    </row>
    <row r="2049" spans="1:14" x14ac:dyDescent="0.25">
      <c r="A2049" s="12"/>
      <c r="B2049" s="13"/>
      <c r="C2049" s="14"/>
      <c r="D2049" s="13"/>
      <c r="E2049" s="13"/>
      <c r="F2049" s="14"/>
      <c r="G2049" s="15"/>
      <c r="H2049" s="14"/>
      <c r="I2049" s="14"/>
      <c r="J2049" s="16"/>
      <c r="K2049" s="14"/>
      <c r="L2049" s="16"/>
      <c r="M2049" s="17"/>
      <c r="N2049" s="17"/>
    </row>
    <row r="2050" spans="1:14" x14ac:dyDescent="0.25">
      <c r="A2050" s="12"/>
      <c r="B2050" s="13"/>
      <c r="C2050" s="14"/>
      <c r="D2050" s="13"/>
      <c r="E2050" s="13"/>
      <c r="F2050" s="14"/>
      <c r="G2050" s="15"/>
      <c r="H2050" s="14"/>
      <c r="I2050" s="14"/>
      <c r="J2050" s="16"/>
      <c r="K2050" s="14"/>
      <c r="L2050" s="16"/>
      <c r="M2050" s="17"/>
      <c r="N2050" s="17"/>
    </row>
    <row r="2051" spans="1:14" x14ac:dyDescent="0.25">
      <c r="A2051" s="12"/>
      <c r="B2051" s="13"/>
      <c r="C2051" s="14"/>
      <c r="D2051" s="13"/>
      <c r="E2051" s="13"/>
      <c r="F2051" s="14"/>
      <c r="G2051" s="15"/>
      <c r="H2051" s="14"/>
      <c r="I2051" s="14"/>
      <c r="J2051" s="16"/>
      <c r="K2051" s="14"/>
      <c r="L2051" s="16"/>
      <c r="M2051" s="17"/>
      <c r="N2051" s="17"/>
    </row>
    <row r="2052" spans="1:14" x14ac:dyDescent="0.25">
      <c r="A2052" s="12"/>
      <c r="B2052" s="13"/>
      <c r="C2052" s="14"/>
      <c r="D2052" s="13"/>
      <c r="E2052" s="13"/>
      <c r="F2052" s="14"/>
      <c r="G2052" s="15"/>
      <c r="H2052" s="14"/>
      <c r="I2052" s="14"/>
      <c r="J2052" s="16"/>
      <c r="K2052" s="14"/>
      <c r="L2052" s="16"/>
      <c r="M2052" s="17"/>
      <c r="N2052" s="17"/>
    </row>
    <row r="2053" spans="1:14" x14ac:dyDescent="0.25">
      <c r="A2053" s="12"/>
      <c r="B2053" s="13"/>
      <c r="C2053" s="14"/>
      <c r="D2053" s="13"/>
      <c r="E2053" s="13"/>
      <c r="F2053" s="14"/>
      <c r="G2053" s="15"/>
      <c r="H2053" s="14"/>
      <c r="I2053" s="14"/>
      <c r="J2053" s="16"/>
      <c r="K2053" s="14"/>
      <c r="L2053" s="16"/>
      <c r="M2053" s="17"/>
      <c r="N2053" s="17"/>
    </row>
    <row r="2054" spans="1:14" x14ac:dyDescent="0.25">
      <c r="A2054" s="12"/>
      <c r="B2054" s="13"/>
      <c r="C2054" s="14"/>
      <c r="D2054" s="13"/>
      <c r="E2054" s="13"/>
      <c r="F2054" s="14"/>
      <c r="G2054" s="15"/>
      <c r="H2054" s="14"/>
      <c r="I2054" s="14"/>
      <c r="J2054" s="16"/>
      <c r="K2054" s="14"/>
      <c r="L2054" s="16"/>
      <c r="M2054" s="17"/>
      <c r="N2054" s="17"/>
    </row>
    <row r="2055" spans="1:14" x14ac:dyDescent="0.25">
      <c r="A2055" s="12"/>
      <c r="B2055" s="13"/>
      <c r="C2055" s="14"/>
      <c r="D2055" s="13"/>
      <c r="E2055" s="13"/>
      <c r="F2055" s="14"/>
      <c r="G2055" s="15"/>
      <c r="H2055" s="14"/>
      <c r="I2055" s="14"/>
      <c r="J2055" s="16"/>
      <c r="K2055" s="14"/>
      <c r="L2055" s="16"/>
      <c r="M2055" s="17"/>
      <c r="N2055" s="17"/>
    </row>
    <row r="2056" spans="1:14" x14ac:dyDescent="0.25">
      <c r="A2056" s="12"/>
      <c r="B2056" s="13"/>
      <c r="C2056" s="14"/>
      <c r="D2056" s="13"/>
      <c r="E2056" s="13"/>
      <c r="F2056" s="14"/>
      <c r="G2056" s="15"/>
      <c r="H2056" s="14"/>
      <c r="I2056" s="14"/>
      <c r="J2056" s="16"/>
      <c r="K2056" s="14"/>
      <c r="L2056" s="16"/>
      <c r="M2056" s="17"/>
      <c r="N2056" s="17"/>
    </row>
    <row r="2057" spans="1:14" x14ac:dyDescent="0.25">
      <c r="A2057" s="12"/>
      <c r="B2057" s="13"/>
      <c r="C2057" s="14"/>
      <c r="D2057" s="13"/>
      <c r="E2057" s="13"/>
      <c r="F2057" s="14"/>
      <c r="G2057" s="15"/>
      <c r="H2057" s="14"/>
      <c r="I2057" s="14"/>
      <c r="J2057" s="16"/>
      <c r="K2057" s="14"/>
      <c r="L2057" s="16"/>
      <c r="M2057" s="17"/>
      <c r="N2057" s="17"/>
    </row>
    <row r="2058" spans="1:14" x14ac:dyDescent="0.25">
      <c r="A2058" s="12"/>
      <c r="B2058" s="13"/>
      <c r="C2058" s="14"/>
      <c r="D2058" s="13"/>
      <c r="E2058" s="13"/>
      <c r="F2058" s="14"/>
      <c r="G2058" s="15"/>
      <c r="H2058" s="14"/>
      <c r="I2058" s="14"/>
      <c r="J2058" s="16"/>
      <c r="K2058" s="14"/>
      <c r="L2058" s="16"/>
      <c r="M2058" s="17"/>
      <c r="N2058" s="17"/>
    </row>
    <row r="2059" spans="1:14" x14ac:dyDescent="0.25">
      <c r="A2059" s="12"/>
      <c r="B2059" s="13"/>
      <c r="C2059" s="14"/>
      <c r="D2059" s="13"/>
      <c r="E2059" s="13"/>
      <c r="F2059" s="14"/>
      <c r="G2059" s="15"/>
      <c r="H2059" s="14"/>
      <c r="I2059" s="14"/>
      <c r="J2059" s="16"/>
      <c r="K2059" s="14"/>
      <c r="L2059" s="16"/>
      <c r="M2059" s="17"/>
      <c r="N2059" s="17"/>
    </row>
    <row r="2060" spans="1:14" x14ac:dyDescent="0.25">
      <c r="A2060" s="12"/>
      <c r="B2060" s="13"/>
      <c r="C2060" s="14"/>
      <c r="D2060" s="13"/>
      <c r="E2060" s="13"/>
      <c r="F2060" s="14"/>
      <c r="G2060" s="15"/>
      <c r="H2060" s="14"/>
      <c r="I2060" s="14"/>
      <c r="J2060" s="16"/>
      <c r="K2060" s="14"/>
      <c r="L2060" s="16"/>
      <c r="M2060" s="17"/>
      <c r="N2060" s="17"/>
    </row>
    <row r="2061" spans="1:14" x14ac:dyDescent="0.25">
      <c r="A2061" s="12"/>
      <c r="B2061" s="13"/>
      <c r="C2061" s="14"/>
      <c r="D2061" s="13"/>
      <c r="E2061" s="13"/>
      <c r="F2061" s="14"/>
      <c r="G2061" s="15"/>
      <c r="H2061" s="14"/>
      <c r="I2061" s="14"/>
      <c r="J2061" s="16"/>
      <c r="K2061" s="14"/>
      <c r="L2061" s="16"/>
      <c r="M2061" s="17"/>
      <c r="N2061" s="17"/>
    </row>
    <row r="2062" spans="1:14" x14ac:dyDescent="0.25">
      <c r="A2062" s="12"/>
      <c r="B2062" s="13"/>
      <c r="C2062" s="14"/>
      <c r="D2062" s="13"/>
      <c r="E2062" s="13"/>
      <c r="F2062" s="14"/>
      <c r="G2062" s="15"/>
      <c r="H2062" s="14"/>
      <c r="I2062" s="14"/>
      <c r="J2062" s="16"/>
      <c r="K2062" s="14"/>
      <c r="L2062" s="16"/>
      <c r="M2062" s="17"/>
      <c r="N2062" s="17"/>
    </row>
    <row r="2063" spans="1:14" x14ac:dyDescent="0.25">
      <c r="A2063" s="12"/>
      <c r="B2063" s="13"/>
      <c r="C2063" s="14"/>
      <c r="D2063" s="13"/>
      <c r="E2063" s="13"/>
      <c r="F2063" s="14"/>
      <c r="G2063" s="15"/>
      <c r="H2063" s="14"/>
      <c r="I2063" s="14"/>
      <c r="J2063" s="16"/>
      <c r="K2063" s="14"/>
      <c r="L2063" s="16"/>
      <c r="M2063" s="17"/>
      <c r="N2063" s="17"/>
    </row>
    <row r="2064" spans="1:14" x14ac:dyDescent="0.25">
      <c r="A2064" s="12"/>
      <c r="B2064" s="13"/>
      <c r="C2064" s="14"/>
      <c r="D2064" s="13"/>
      <c r="E2064" s="13"/>
      <c r="F2064" s="14"/>
      <c r="G2064" s="15"/>
      <c r="H2064" s="14"/>
      <c r="I2064" s="14"/>
      <c r="J2064" s="16"/>
      <c r="K2064" s="14"/>
      <c r="L2064" s="16"/>
      <c r="M2064" s="17"/>
      <c r="N2064" s="17"/>
    </row>
    <row r="2065" spans="1:14" x14ac:dyDescent="0.25">
      <c r="A2065" s="12"/>
      <c r="B2065" s="13"/>
      <c r="C2065" s="14"/>
      <c r="D2065" s="13"/>
      <c r="E2065" s="13"/>
      <c r="F2065" s="14"/>
      <c r="G2065" s="15"/>
      <c r="H2065" s="14"/>
      <c r="I2065" s="14"/>
      <c r="J2065" s="16"/>
      <c r="K2065" s="14"/>
      <c r="L2065" s="16"/>
      <c r="M2065" s="17"/>
      <c r="N2065" s="17"/>
    </row>
    <row r="2066" spans="1:14" x14ac:dyDescent="0.25">
      <c r="A2066" s="12"/>
      <c r="B2066" s="13"/>
      <c r="C2066" s="14"/>
      <c r="D2066" s="13"/>
      <c r="E2066" s="13"/>
      <c r="F2066" s="14"/>
      <c r="G2066" s="15"/>
      <c r="H2066" s="14"/>
      <c r="I2066" s="14"/>
      <c r="J2066" s="16"/>
      <c r="K2066" s="14"/>
      <c r="L2066" s="16"/>
      <c r="M2066" s="17"/>
      <c r="N2066" s="17"/>
    </row>
    <row r="2067" spans="1:14" x14ac:dyDescent="0.25">
      <c r="A2067" s="12"/>
      <c r="B2067" s="13"/>
      <c r="C2067" s="14"/>
      <c r="D2067" s="13"/>
      <c r="E2067" s="13"/>
      <c r="F2067" s="14"/>
      <c r="G2067" s="15"/>
      <c r="H2067" s="14"/>
      <c r="I2067" s="14"/>
      <c r="J2067" s="16"/>
      <c r="K2067" s="14"/>
      <c r="L2067" s="16"/>
      <c r="M2067" s="17"/>
      <c r="N2067" s="17"/>
    </row>
    <row r="2068" spans="1:14" x14ac:dyDescent="0.25">
      <c r="A2068" s="12"/>
      <c r="B2068" s="13"/>
      <c r="C2068" s="14"/>
      <c r="D2068" s="13"/>
      <c r="E2068" s="13"/>
      <c r="F2068" s="14"/>
      <c r="G2068" s="15"/>
      <c r="H2068" s="14"/>
      <c r="I2068" s="14"/>
      <c r="J2068" s="16"/>
      <c r="K2068" s="14"/>
      <c r="L2068" s="16"/>
      <c r="M2068" s="17"/>
      <c r="N2068" s="17"/>
    </row>
    <row r="2069" spans="1:14" x14ac:dyDescent="0.25">
      <c r="A2069" s="12"/>
      <c r="B2069" s="13"/>
      <c r="C2069" s="14"/>
      <c r="D2069" s="13"/>
      <c r="E2069" s="13"/>
      <c r="F2069" s="14"/>
      <c r="G2069" s="15"/>
      <c r="H2069" s="14"/>
      <c r="I2069" s="14"/>
      <c r="J2069" s="16"/>
      <c r="K2069" s="14"/>
      <c r="L2069" s="16"/>
      <c r="M2069" s="17"/>
      <c r="N2069" s="17"/>
    </row>
    <row r="2070" spans="1:14" x14ac:dyDescent="0.25">
      <c r="A2070" s="12"/>
      <c r="B2070" s="13"/>
      <c r="C2070" s="14"/>
      <c r="D2070" s="13"/>
      <c r="E2070" s="13"/>
      <c r="F2070" s="14"/>
      <c r="G2070" s="15"/>
      <c r="H2070" s="14"/>
      <c r="I2070" s="14"/>
      <c r="J2070" s="16"/>
      <c r="K2070" s="14"/>
      <c r="L2070" s="16"/>
      <c r="M2070" s="17"/>
      <c r="N2070" s="17"/>
    </row>
    <row r="2071" spans="1:14" x14ac:dyDescent="0.25">
      <c r="A2071" s="12"/>
      <c r="B2071" s="13"/>
      <c r="C2071" s="14"/>
      <c r="D2071" s="13"/>
      <c r="E2071" s="13"/>
      <c r="F2071" s="14"/>
      <c r="G2071" s="15"/>
      <c r="H2071" s="14"/>
      <c r="I2071" s="14"/>
      <c r="J2071" s="16"/>
      <c r="K2071" s="14"/>
      <c r="L2071" s="16"/>
      <c r="M2071" s="17"/>
      <c r="N2071" s="17"/>
    </row>
    <row r="2072" spans="1:14" x14ac:dyDescent="0.25">
      <c r="A2072" s="12"/>
      <c r="B2072" s="13"/>
      <c r="C2072" s="14"/>
      <c r="D2072" s="13"/>
      <c r="E2072" s="13"/>
      <c r="F2072" s="14"/>
      <c r="G2072" s="15"/>
      <c r="H2072" s="14"/>
      <c r="I2072" s="14"/>
      <c r="J2072" s="16"/>
      <c r="K2072" s="14"/>
      <c r="L2072" s="16"/>
      <c r="M2072" s="17"/>
      <c r="N2072" s="17"/>
    </row>
    <row r="2073" spans="1:14" x14ac:dyDescent="0.25">
      <c r="A2073" s="12"/>
      <c r="B2073" s="13"/>
      <c r="C2073" s="14"/>
      <c r="D2073" s="13"/>
      <c r="E2073" s="13"/>
      <c r="F2073" s="14"/>
      <c r="G2073" s="15"/>
      <c r="H2073" s="14"/>
      <c r="I2073" s="14"/>
      <c r="J2073" s="16"/>
      <c r="K2073" s="14"/>
      <c r="L2073" s="16"/>
      <c r="M2073" s="17"/>
      <c r="N2073" s="17"/>
    </row>
    <row r="2074" spans="1:14" x14ac:dyDescent="0.25">
      <c r="A2074" s="12"/>
      <c r="B2074" s="13"/>
      <c r="C2074" s="14"/>
      <c r="D2074" s="13"/>
      <c r="E2074" s="13"/>
      <c r="F2074" s="14"/>
      <c r="G2074" s="15"/>
      <c r="H2074" s="14"/>
      <c r="I2074" s="14"/>
      <c r="J2074" s="16"/>
      <c r="K2074" s="14"/>
      <c r="L2074" s="16"/>
      <c r="M2074" s="17"/>
      <c r="N2074" s="17"/>
    </row>
    <row r="2075" spans="1:14" x14ac:dyDescent="0.25">
      <c r="A2075" s="12"/>
      <c r="B2075" s="13"/>
      <c r="C2075" s="14"/>
      <c r="D2075" s="13"/>
      <c r="E2075" s="13"/>
      <c r="F2075" s="14"/>
      <c r="G2075" s="15"/>
      <c r="H2075" s="14"/>
      <c r="I2075" s="14"/>
      <c r="J2075" s="16"/>
      <c r="K2075" s="14"/>
      <c r="L2075" s="16"/>
      <c r="M2075" s="17"/>
      <c r="N2075" s="17"/>
    </row>
    <row r="2076" spans="1:14" x14ac:dyDescent="0.25">
      <c r="A2076" s="12"/>
      <c r="B2076" s="13"/>
      <c r="C2076" s="14"/>
      <c r="D2076" s="13"/>
      <c r="E2076" s="13"/>
      <c r="F2076" s="14"/>
      <c r="G2076" s="15"/>
      <c r="H2076" s="14"/>
      <c r="I2076" s="14"/>
      <c r="J2076" s="16"/>
      <c r="K2076" s="14"/>
      <c r="L2076" s="16"/>
      <c r="M2076" s="17"/>
      <c r="N2076" s="17"/>
    </row>
    <row r="2077" spans="1:14" x14ac:dyDescent="0.25">
      <c r="A2077" s="12"/>
      <c r="B2077" s="13"/>
      <c r="C2077" s="14"/>
      <c r="D2077" s="13"/>
      <c r="E2077" s="13"/>
      <c r="F2077" s="14"/>
      <c r="G2077" s="15"/>
      <c r="H2077" s="14"/>
      <c r="I2077" s="14"/>
      <c r="J2077" s="16"/>
      <c r="K2077" s="14"/>
      <c r="L2077" s="16"/>
      <c r="M2077" s="17"/>
      <c r="N2077" s="17"/>
    </row>
    <row r="2078" spans="1:14" x14ac:dyDescent="0.25">
      <c r="A2078" s="12"/>
      <c r="B2078" s="13"/>
      <c r="C2078" s="14"/>
      <c r="D2078" s="13"/>
      <c r="E2078" s="13"/>
      <c r="F2078" s="14"/>
      <c r="G2078" s="15"/>
      <c r="H2078" s="14"/>
      <c r="I2078" s="14"/>
      <c r="J2078" s="16"/>
      <c r="K2078" s="14"/>
      <c r="L2078" s="16"/>
      <c r="M2078" s="17"/>
      <c r="N2078" s="17"/>
    </row>
    <row r="2079" spans="1:14" x14ac:dyDescent="0.25">
      <c r="A2079" s="12"/>
      <c r="B2079" s="13"/>
      <c r="C2079" s="14"/>
      <c r="D2079" s="13"/>
      <c r="E2079" s="13"/>
      <c r="F2079" s="14"/>
      <c r="G2079" s="15"/>
      <c r="H2079" s="14"/>
      <c r="I2079" s="14"/>
      <c r="J2079" s="16"/>
      <c r="K2079" s="14"/>
      <c r="L2079" s="16"/>
      <c r="M2079" s="17"/>
      <c r="N2079" s="17"/>
    </row>
    <row r="2080" spans="1:14" x14ac:dyDescent="0.25">
      <c r="A2080" s="12"/>
      <c r="B2080" s="13"/>
      <c r="C2080" s="14"/>
      <c r="D2080" s="13"/>
      <c r="E2080" s="13"/>
      <c r="F2080" s="14"/>
      <c r="G2080" s="15"/>
      <c r="H2080" s="14"/>
      <c r="I2080" s="14"/>
      <c r="J2080" s="16"/>
      <c r="K2080" s="14"/>
      <c r="L2080" s="16"/>
      <c r="M2080" s="17"/>
      <c r="N2080" s="17"/>
    </row>
    <row r="2081" spans="1:14" x14ac:dyDescent="0.25">
      <c r="A2081" s="12"/>
      <c r="B2081" s="13"/>
      <c r="C2081" s="14"/>
      <c r="D2081" s="13"/>
      <c r="E2081" s="13"/>
      <c r="F2081" s="14"/>
      <c r="G2081" s="15"/>
      <c r="H2081" s="14"/>
      <c r="I2081" s="14"/>
      <c r="J2081" s="16"/>
      <c r="K2081" s="14"/>
      <c r="L2081" s="16"/>
      <c r="M2081" s="17"/>
      <c r="N2081" s="17"/>
    </row>
    <row r="2082" spans="1:14" x14ac:dyDescent="0.25">
      <c r="A2082" s="12"/>
      <c r="B2082" s="13"/>
      <c r="C2082" s="14"/>
      <c r="D2082" s="13"/>
      <c r="E2082" s="13"/>
      <c r="F2082" s="14"/>
      <c r="G2082" s="15"/>
      <c r="H2082" s="14"/>
      <c r="I2082" s="14"/>
      <c r="J2082" s="16"/>
      <c r="K2082" s="14"/>
      <c r="L2082" s="16"/>
      <c r="M2082" s="17"/>
      <c r="N2082" s="17"/>
    </row>
    <row r="2083" spans="1:14" x14ac:dyDescent="0.25">
      <c r="A2083" s="12"/>
      <c r="B2083" s="13"/>
      <c r="C2083" s="14"/>
      <c r="D2083" s="13"/>
      <c r="E2083" s="13"/>
      <c r="F2083" s="14"/>
      <c r="G2083" s="15"/>
      <c r="H2083" s="14"/>
      <c r="I2083" s="14"/>
      <c r="J2083" s="16"/>
      <c r="K2083" s="14"/>
      <c r="L2083" s="16"/>
      <c r="M2083" s="17"/>
      <c r="N2083" s="17"/>
    </row>
    <row r="2084" spans="1:14" x14ac:dyDescent="0.25">
      <c r="A2084" s="12"/>
      <c r="B2084" s="13"/>
      <c r="C2084" s="14"/>
      <c r="D2084" s="13"/>
      <c r="E2084" s="13"/>
      <c r="F2084" s="14"/>
      <c r="G2084" s="15"/>
      <c r="H2084" s="14"/>
      <c r="I2084" s="14"/>
      <c r="J2084" s="16"/>
      <c r="K2084" s="14"/>
      <c r="L2084" s="16"/>
      <c r="M2084" s="17"/>
      <c r="N2084" s="17"/>
    </row>
    <row r="2085" spans="1:14" x14ac:dyDescent="0.25">
      <c r="A2085" s="12"/>
      <c r="B2085" s="13"/>
      <c r="C2085" s="14"/>
      <c r="D2085" s="13"/>
      <c r="E2085" s="13"/>
      <c r="F2085" s="14"/>
      <c r="G2085" s="15"/>
      <c r="H2085" s="14"/>
      <c r="I2085" s="14"/>
      <c r="J2085" s="16"/>
      <c r="K2085" s="14"/>
      <c r="L2085" s="16"/>
      <c r="M2085" s="17"/>
      <c r="N2085" s="17"/>
    </row>
    <row r="2086" spans="1:14" x14ac:dyDescent="0.25">
      <c r="A2086" s="12"/>
      <c r="B2086" s="13"/>
      <c r="C2086" s="14"/>
      <c r="D2086" s="13"/>
      <c r="E2086" s="13"/>
      <c r="F2086" s="14"/>
      <c r="G2086" s="15"/>
      <c r="H2086" s="14"/>
      <c r="I2086" s="14"/>
      <c r="J2086" s="16"/>
      <c r="K2086" s="14"/>
      <c r="L2086" s="16"/>
      <c r="M2086" s="17"/>
      <c r="N2086" s="17"/>
    </row>
    <row r="2087" spans="1:14" x14ac:dyDescent="0.25">
      <c r="A2087" s="12"/>
      <c r="B2087" s="13"/>
      <c r="C2087" s="14"/>
      <c r="D2087" s="13"/>
      <c r="E2087" s="13"/>
      <c r="F2087" s="14"/>
      <c r="G2087" s="15"/>
      <c r="H2087" s="14"/>
      <c r="I2087" s="14"/>
      <c r="J2087" s="16"/>
      <c r="K2087" s="14"/>
      <c r="L2087" s="16"/>
      <c r="M2087" s="17"/>
      <c r="N2087" s="17"/>
    </row>
    <row r="2088" spans="1:14" x14ac:dyDescent="0.25">
      <c r="A2088" s="12"/>
      <c r="B2088" s="13"/>
      <c r="C2088" s="14"/>
      <c r="D2088" s="13"/>
      <c r="E2088" s="13"/>
      <c r="F2088" s="14"/>
      <c r="G2088" s="15"/>
      <c r="H2088" s="14"/>
      <c r="I2088" s="14"/>
      <c r="J2088" s="16"/>
      <c r="K2088" s="14"/>
      <c r="L2088" s="16"/>
      <c r="M2088" s="17"/>
      <c r="N2088" s="17"/>
    </row>
    <row r="2089" spans="1:14" x14ac:dyDescent="0.25">
      <c r="A2089" s="12"/>
      <c r="B2089" s="13"/>
      <c r="C2089" s="14"/>
      <c r="D2089" s="13"/>
      <c r="E2089" s="13"/>
      <c r="F2089" s="14"/>
      <c r="G2089" s="15"/>
      <c r="H2089" s="14"/>
      <c r="I2089" s="14"/>
      <c r="J2089" s="16"/>
      <c r="K2089" s="14"/>
      <c r="L2089" s="16"/>
      <c r="M2089" s="17"/>
      <c r="N2089" s="17"/>
    </row>
    <row r="2090" spans="1:14" x14ac:dyDescent="0.25">
      <c r="A2090" s="12"/>
      <c r="B2090" s="13"/>
      <c r="C2090" s="14"/>
      <c r="D2090" s="13"/>
      <c r="E2090" s="13"/>
      <c r="F2090" s="14"/>
      <c r="G2090" s="15"/>
      <c r="H2090" s="14"/>
      <c r="I2090" s="14"/>
      <c r="J2090" s="16"/>
      <c r="K2090" s="14"/>
      <c r="L2090" s="16"/>
      <c r="M2090" s="17"/>
      <c r="N2090" s="17"/>
    </row>
    <row r="2091" spans="1:14" x14ac:dyDescent="0.25">
      <c r="A2091" s="12"/>
      <c r="B2091" s="13"/>
      <c r="C2091" s="14"/>
      <c r="D2091" s="13"/>
      <c r="E2091" s="13"/>
      <c r="F2091" s="14"/>
      <c r="G2091" s="15"/>
      <c r="H2091" s="14"/>
      <c r="I2091" s="14"/>
      <c r="J2091" s="16"/>
      <c r="K2091" s="14"/>
      <c r="L2091" s="16"/>
      <c r="M2091" s="17"/>
      <c r="N2091" s="17"/>
    </row>
    <row r="2092" spans="1:14" x14ac:dyDescent="0.25">
      <c r="A2092" s="12"/>
      <c r="B2092" s="13"/>
      <c r="C2092" s="14"/>
      <c r="D2092" s="13"/>
      <c r="E2092" s="13"/>
      <c r="F2092" s="14"/>
      <c r="G2092" s="15"/>
      <c r="H2092" s="14"/>
      <c r="I2092" s="14"/>
      <c r="J2092" s="16"/>
      <c r="K2092" s="14"/>
      <c r="L2092" s="16"/>
      <c r="M2092" s="17"/>
      <c r="N2092" s="17"/>
    </row>
    <row r="2093" spans="1:14" x14ac:dyDescent="0.25">
      <c r="A2093" s="12"/>
      <c r="B2093" s="13"/>
      <c r="C2093" s="14"/>
      <c r="D2093" s="13"/>
      <c r="E2093" s="13"/>
      <c r="F2093" s="14"/>
      <c r="G2093" s="15"/>
      <c r="H2093" s="14"/>
      <c r="I2093" s="14"/>
      <c r="J2093" s="16"/>
      <c r="K2093" s="14"/>
      <c r="L2093" s="16"/>
      <c r="M2093" s="17"/>
      <c r="N2093" s="17"/>
    </row>
    <row r="2094" spans="1:14" x14ac:dyDescent="0.25">
      <c r="A2094" s="12"/>
      <c r="B2094" s="13"/>
      <c r="C2094" s="14"/>
      <c r="D2094" s="13"/>
      <c r="E2094" s="13"/>
      <c r="F2094" s="14"/>
      <c r="G2094" s="15"/>
      <c r="H2094" s="14"/>
      <c r="I2094" s="14"/>
      <c r="J2094" s="16"/>
      <c r="K2094" s="14"/>
      <c r="L2094" s="16"/>
      <c r="M2094" s="17"/>
      <c r="N2094" s="17"/>
    </row>
    <row r="2095" spans="1:14" x14ac:dyDescent="0.25">
      <c r="A2095" s="12"/>
      <c r="B2095" s="13"/>
      <c r="C2095" s="14"/>
      <c r="D2095" s="13"/>
      <c r="E2095" s="13"/>
      <c r="F2095" s="14"/>
      <c r="G2095" s="15"/>
      <c r="H2095" s="14"/>
      <c r="I2095" s="14"/>
      <c r="J2095" s="16"/>
      <c r="K2095" s="14"/>
      <c r="L2095" s="16"/>
      <c r="M2095" s="17"/>
      <c r="N2095" s="17"/>
    </row>
    <row r="2096" spans="1:14" x14ac:dyDescent="0.25">
      <c r="A2096" s="12"/>
      <c r="B2096" s="13"/>
      <c r="C2096" s="14"/>
      <c r="D2096" s="13"/>
      <c r="E2096" s="13"/>
      <c r="F2096" s="14"/>
      <c r="G2096" s="15"/>
      <c r="H2096" s="14"/>
      <c r="I2096" s="14"/>
      <c r="J2096" s="16"/>
      <c r="K2096" s="14"/>
      <c r="L2096" s="16"/>
      <c r="M2096" s="17"/>
      <c r="N2096" s="17"/>
    </row>
    <row r="2097" spans="1:14" x14ac:dyDescent="0.25">
      <c r="A2097" s="12"/>
      <c r="B2097" s="13"/>
      <c r="C2097" s="14"/>
      <c r="D2097" s="13"/>
      <c r="E2097" s="13"/>
      <c r="F2097" s="14"/>
      <c r="G2097" s="15"/>
      <c r="H2097" s="14"/>
      <c r="I2097" s="14"/>
      <c r="J2097" s="16"/>
      <c r="K2097" s="14"/>
      <c r="L2097" s="16"/>
      <c r="M2097" s="17"/>
      <c r="N2097" s="17"/>
    </row>
    <row r="2098" spans="1:14" x14ac:dyDescent="0.25">
      <c r="A2098" s="12"/>
      <c r="B2098" s="13"/>
      <c r="C2098" s="14"/>
      <c r="D2098" s="13"/>
      <c r="E2098" s="13"/>
      <c r="F2098" s="14"/>
      <c r="G2098" s="15"/>
      <c r="H2098" s="14"/>
      <c r="I2098" s="14"/>
      <c r="J2098" s="16"/>
      <c r="K2098" s="14"/>
      <c r="L2098" s="16"/>
      <c r="M2098" s="17"/>
      <c r="N2098" s="17"/>
    </row>
    <row r="2099" spans="1:14" x14ac:dyDescent="0.25">
      <c r="A2099" s="12"/>
      <c r="B2099" s="13"/>
      <c r="C2099" s="14"/>
      <c r="D2099" s="13"/>
      <c r="E2099" s="13"/>
      <c r="F2099" s="14"/>
      <c r="G2099" s="15"/>
      <c r="H2099" s="14"/>
      <c r="I2099" s="14"/>
      <c r="J2099" s="16"/>
      <c r="K2099" s="14"/>
      <c r="L2099" s="16"/>
      <c r="M2099" s="17"/>
      <c r="N2099" s="17"/>
    </row>
    <row r="2100" spans="1:14" x14ac:dyDescent="0.25">
      <c r="A2100" s="12"/>
      <c r="B2100" s="13"/>
      <c r="C2100" s="14"/>
      <c r="D2100" s="13"/>
      <c r="E2100" s="13"/>
      <c r="F2100" s="14"/>
      <c r="G2100" s="15"/>
      <c r="H2100" s="14"/>
      <c r="I2100" s="14"/>
      <c r="J2100" s="16"/>
      <c r="K2100" s="14"/>
      <c r="L2100" s="16"/>
      <c r="M2100" s="17"/>
      <c r="N2100" s="17"/>
    </row>
    <row r="2101" spans="1:14" x14ac:dyDescent="0.25">
      <c r="A2101" s="12"/>
      <c r="B2101" s="13"/>
      <c r="C2101" s="14"/>
      <c r="D2101" s="13"/>
      <c r="E2101" s="13"/>
      <c r="F2101" s="14"/>
      <c r="G2101" s="15"/>
      <c r="H2101" s="14"/>
      <c r="I2101" s="14"/>
      <c r="J2101" s="16"/>
      <c r="K2101" s="14"/>
      <c r="L2101" s="16"/>
      <c r="M2101" s="17"/>
      <c r="N2101" s="17"/>
    </row>
    <row r="2102" spans="1:14" x14ac:dyDescent="0.25">
      <c r="A2102" s="12"/>
      <c r="B2102" s="13"/>
      <c r="C2102" s="14"/>
      <c r="D2102" s="13"/>
      <c r="E2102" s="13"/>
      <c r="F2102" s="14"/>
      <c r="G2102" s="15"/>
      <c r="H2102" s="14"/>
      <c r="I2102" s="14"/>
      <c r="J2102" s="16"/>
      <c r="K2102" s="14"/>
      <c r="L2102" s="16"/>
      <c r="M2102" s="17"/>
      <c r="N2102" s="17"/>
    </row>
    <row r="2103" spans="1:14" x14ac:dyDescent="0.25">
      <c r="A2103" s="12"/>
      <c r="B2103" s="13"/>
      <c r="C2103" s="14"/>
      <c r="D2103" s="13"/>
      <c r="E2103" s="13"/>
      <c r="F2103" s="14"/>
      <c r="G2103" s="15"/>
      <c r="H2103" s="14"/>
      <c r="I2103" s="14"/>
      <c r="J2103" s="16"/>
      <c r="K2103" s="14"/>
      <c r="L2103" s="16"/>
      <c r="M2103" s="17"/>
      <c r="N2103" s="17"/>
    </row>
    <row r="2104" spans="1:14" x14ac:dyDescent="0.25">
      <c r="A2104" s="12"/>
      <c r="B2104" s="13"/>
      <c r="C2104" s="14"/>
      <c r="D2104" s="13"/>
      <c r="E2104" s="13"/>
      <c r="F2104" s="14"/>
      <c r="G2104" s="15"/>
      <c r="H2104" s="14"/>
      <c r="I2104" s="14"/>
      <c r="J2104" s="16"/>
      <c r="K2104" s="14"/>
      <c r="L2104" s="16"/>
      <c r="M2104" s="17"/>
      <c r="N2104" s="17"/>
    </row>
    <row r="2105" spans="1:14" x14ac:dyDescent="0.25">
      <c r="A2105" s="12"/>
      <c r="B2105" s="13"/>
      <c r="C2105" s="14"/>
      <c r="D2105" s="13"/>
      <c r="E2105" s="13"/>
      <c r="F2105" s="14"/>
      <c r="G2105" s="15"/>
      <c r="H2105" s="14"/>
      <c r="I2105" s="14"/>
      <c r="J2105" s="16"/>
      <c r="K2105" s="14"/>
      <c r="L2105" s="16"/>
      <c r="M2105" s="17"/>
      <c r="N2105" s="17"/>
    </row>
    <row r="2106" spans="1:14" x14ac:dyDescent="0.25">
      <c r="A2106" s="12"/>
      <c r="B2106" s="13"/>
      <c r="C2106" s="14"/>
      <c r="D2106" s="13"/>
      <c r="E2106" s="13"/>
      <c r="F2106" s="14"/>
      <c r="G2106" s="15"/>
      <c r="H2106" s="14"/>
      <c r="I2106" s="14"/>
      <c r="J2106" s="16"/>
      <c r="K2106" s="14"/>
      <c r="L2106" s="16"/>
      <c r="M2106" s="17"/>
      <c r="N2106" s="17"/>
    </row>
    <row r="2107" spans="1:14" x14ac:dyDescent="0.25">
      <c r="A2107" s="12"/>
      <c r="B2107" s="13"/>
      <c r="C2107" s="14"/>
      <c r="D2107" s="13"/>
      <c r="E2107" s="13"/>
      <c r="F2107" s="14"/>
      <c r="G2107" s="15"/>
      <c r="H2107" s="14"/>
      <c r="I2107" s="14"/>
      <c r="J2107" s="16"/>
      <c r="K2107" s="14"/>
      <c r="L2107" s="16"/>
      <c r="M2107" s="17"/>
      <c r="N2107" s="17"/>
    </row>
    <row r="2108" spans="1:14" x14ac:dyDescent="0.25">
      <c r="A2108" s="12"/>
      <c r="B2108" s="13"/>
      <c r="C2108" s="14"/>
      <c r="D2108" s="13"/>
      <c r="E2108" s="13"/>
      <c r="F2108" s="14"/>
      <c r="G2108" s="15"/>
      <c r="H2108" s="14"/>
      <c r="I2108" s="14"/>
      <c r="J2108" s="16"/>
      <c r="K2108" s="14"/>
      <c r="L2108" s="16"/>
      <c r="M2108" s="17"/>
      <c r="N2108" s="17"/>
    </row>
    <row r="2109" spans="1:14" x14ac:dyDescent="0.25">
      <c r="A2109" s="12"/>
      <c r="B2109" s="13"/>
      <c r="C2109" s="14"/>
      <c r="D2109" s="13"/>
      <c r="E2109" s="13"/>
      <c r="F2109" s="14"/>
      <c r="G2109" s="15"/>
      <c r="H2109" s="14"/>
      <c r="I2109" s="14"/>
      <c r="J2109" s="16"/>
      <c r="K2109" s="14"/>
      <c r="L2109" s="16"/>
      <c r="M2109" s="17"/>
      <c r="N2109" s="17"/>
    </row>
    <row r="2110" spans="1:14" x14ac:dyDescent="0.25">
      <c r="A2110" s="12"/>
      <c r="B2110" s="13"/>
      <c r="C2110" s="14"/>
      <c r="D2110" s="13"/>
      <c r="E2110" s="13"/>
      <c r="F2110" s="14"/>
      <c r="G2110" s="15"/>
      <c r="H2110" s="14"/>
      <c r="I2110" s="14"/>
      <c r="J2110" s="16"/>
      <c r="K2110" s="14"/>
      <c r="L2110" s="16"/>
      <c r="M2110" s="17"/>
      <c r="N2110" s="17"/>
    </row>
    <row r="2111" spans="1:14" x14ac:dyDescent="0.25">
      <c r="A2111" s="12"/>
      <c r="B2111" s="13"/>
      <c r="C2111" s="14"/>
      <c r="D2111" s="13"/>
      <c r="E2111" s="13"/>
      <c r="F2111" s="14"/>
      <c r="G2111" s="15"/>
      <c r="H2111" s="14"/>
      <c r="I2111" s="14"/>
      <c r="J2111" s="16"/>
      <c r="K2111" s="14"/>
      <c r="L2111" s="16"/>
      <c r="M2111" s="17"/>
      <c r="N2111" s="17"/>
    </row>
    <row r="2112" spans="1:14" x14ac:dyDescent="0.25">
      <c r="A2112" s="12"/>
      <c r="B2112" s="13"/>
      <c r="C2112" s="14"/>
      <c r="D2112" s="13"/>
      <c r="E2112" s="13"/>
      <c r="F2112" s="14"/>
      <c r="G2112" s="15"/>
      <c r="H2112" s="14"/>
      <c r="I2112" s="14"/>
      <c r="J2112" s="16"/>
      <c r="K2112" s="14"/>
      <c r="L2112" s="16"/>
      <c r="M2112" s="17"/>
      <c r="N2112" s="17"/>
    </row>
    <row r="2113" spans="1:14" x14ac:dyDescent="0.25">
      <c r="A2113" s="12"/>
      <c r="B2113" s="13"/>
      <c r="C2113" s="14"/>
      <c r="D2113" s="13"/>
      <c r="E2113" s="13"/>
      <c r="F2113" s="14"/>
      <c r="G2113" s="15"/>
      <c r="H2113" s="14"/>
      <c r="I2113" s="14"/>
      <c r="J2113" s="16"/>
      <c r="K2113" s="14"/>
      <c r="L2113" s="16"/>
      <c r="M2113" s="17"/>
      <c r="N2113" s="17"/>
    </row>
    <row r="2114" spans="1:14" x14ac:dyDescent="0.25">
      <c r="A2114" s="12"/>
      <c r="B2114" s="13"/>
      <c r="C2114" s="14"/>
      <c r="D2114" s="13"/>
      <c r="E2114" s="13"/>
      <c r="F2114" s="14"/>
      <c r="G2114" s="15"/>
      <c r="H2114" s="14"/>
      <c r="I2114" s="14"/>
      <c r="J2114" s="16"/>
      <c r="K2114" s="14"/>
      <c r="L2114" s="16"/>
      <c r="M2114" s="17"/>
      <c r="N2114" s="17"/>
    </row>
    <row r="2115" spans="1:14" x14ac:dyDescent="0.25">
      <c r="A2115" s="12"/>
      <c r="B2115" s="13"/>
      <c r="C2115" s="14"/>
      <c r="D2115" s="13"/>
      <c r="E2115" s="13"/>
      <c r="F2115" s="14"/>
      <c r="G2115" s="15"/>
      <c r="H2115" s="14"/>
      <c r="I2115" s="14"/>
      <c r="J2115" s="16"/>
      <c r="K2115" s="14"/>
      <c r="L2115" s="16"/>
      <c r="M2115" s="17"/>
      <c r="N2115" s="17"/>
    </row>
    <row r="2116" spans="1:14" x14ac:dyDescent="0.25">
      <c r="A2116" s="12"/>
      <c r="B2116" s="13"/>
      <c r="C2116" s="14"/>
      <c r="D2116" s="13"/>
      <c r="E2116" s="13"/>
      <c r="F2116" s="14"/>
      <c r="G2116" s="15"/>
      <c r="H2116" s="14"/>
      <c r="I2116" s="14"/>
      <c r="J2116" s="16"/>
      <c r="K2116" s="14"/>
      <c r="L2116" s="16"/>
      <c r="M2116" s="17"/>
      <c r="N2116" s="17"/>
    </row>
    <row r="2117" spans="1:14" x14ac:dyDescent="0.25">
      <c r="A2117" s="12"/>
      <c r="B2117" s="13"/>
      <c r="C2117" s="14"/>
      <c r="D2117" s="13"/>
      <c r="E2117" s="13"/>
      <c r="F2117" s="14"/>
      <c r="G2117" s="15"/>
      <c r="H2117" s="14"/>
      <c r="I2117" s="14"/>
      <c r="J2117" s="16"/>
      <c r="K2117" s="14"/>
      <c r="L2117" s="16"/>
      <c r="M2117" s="17"/>
      <c r="N2117" s="17"/>
    </row>
    <row r="2118" spans="1:14" x14ac:dyDescent="0.25">
      <c r="A2118" s="12"/>
      <c r="B2118" s="13"/>
      <c r="C2118" s="14"/>
      <c r="D2118" s="13"/>
      <c r="E2118" s="13"/>
      <c r="F2118" s="14"/>
      <c r="G2118" s="15"/>
      <c r="H2118" s="14"/>
      <c r="I2118" s="14"/>
      <c r="J2118" s="16"/>
      <c r="K2118" s="14"/>
      <c r="L2118" s="16"/>
      <c r="M2118" s="17"/>
      <c r="N2118" s="17"/>
    </row>
    <row r="2119" spans="1:14" x14ac:dyDescent="0.25">
      <c r="A2119" s="12"/>
      <c r="B2119" s="13"/>
      <c r="C2119" s="14"/>
      <c r="D2119" s="13"/>
      <c r="E2119" s="13"/>
      <c r="F2119" s="14"/>
      <c r="G2119" s="15"/>
      <c r="H2119" s="14"/>
      <c r="I2119" s="14"/>
      <c r="J2119" s="16"/>
      <c r="K2119" s="14"/>
      <c r="L2119" s="16"/>
      <c r="M2119" s="17"/>
      <c r="N2119" s="17"/>
    </row>
    <row r="2120" spans="1:14" x14ac:dyDescent="0.25">
      <c r="A2120" s="12"/>
      <c r="B2120" s="13"/>
      <c r="C2120" s="14"/>
      <c r="D2120" s="13"/>
      <c r="E2120" s="13"/>
      <c r="F2120" s="14"/>
      <c r="G2120" s="15"/>
      <c r="H2120" s="14"/>
      <c r="I2120" s="14"/>
      <c r="J2120" s="16"/>
      <c r="K2120" s="14"/>
      <c r="L2120" s="16"/>
      <c r="M2120" s="17"/>
      <c r="N2120" s="17"/>
    </row>
    <row r="2121" spans="1:14" x14ac:dyDescent="0.25">
      <c r="A2121" s="12"/>
      <c r="B2121" s="13"/>
      <c r="C2121" s="14"/>
      <c r="D2121" s="13"/>
      <c r="E2121" s="13"/>
      <c r="F2121" s="14"/>
      <c r="G2121" s="15"/>
      <c r="H2121" s="14"/>
      <c r="I2121" s="14"/>
      <c r="J2121" s="16"/>
      <c r="K2121" s="14"/>
      <c r="L2121" s="16"/>
      <c r="M2121" s="17"/>
      <c r="N2121" s="17"/>
    </row>
    <row r="2122" spans="1:14" x14ac:dyDescent="0.25">
      <c r="A2122" s="12"/>
      <c r="B2122" s="13"/>
      <c r="C2122" s="14"/>
      <c r="D2122" s="13"/>
      <c r="E2122" s="13"/>
      <c r="F2122" s="14"/>
      <c r="G2122" s="15"/>
      <c r="H2122" s="14"/>
      <c r="I2122" s="14"/>
      <c r="J2122" s="16"/>
      <c r="K2122" s="14"/>
      <c r="L2122" s="16"/>
      <c r="M2122" s="17"/>
      <c r="N2122" s="17"/>
    </row>
    <row r="2123" spans="1:14" x14ac:dyDescent="0.25">
      <c r="A2123" s="12"/>
      <c r="B2123" s="13"/>
      <c r="C2123" s="14"/>
      <c r="D2123" s="13"/>
      <c r="E2123" s="13"/>
      <c r="F2123" s="14"/>
      <c r="G2123" s="15"/>
      <c r="H2123" s="14"/>
      <c r="I2123" s="14"/>
      <c r="J2123" s="16"/>
      <c r="K2123" s="14"/>
      <c r="L2123" s="16"/>
      <c r="M2123" s="17"/>
      <c r="N2123" s="17"/>
    </row>
    <row r="2124" spans="1:14" x14ac:dyDescent="0.25">
      <c r="A2124" s="12"/>
      <c r="B2124" s="13"/>
      <c r="C2124" s="14"/>
      <c r="D2124" s="13"/>
      <c r="E2124" s="13"/>
      <c r="F2124" s="14"/>
      <c r="G2124" s="15"/>
      <c r="H2124" s="14"/>
      <c r="I2124" s="14"/>
      <c r="J2124" s="16"/>
      <c r="K2124" s="14"/>
      <c r="L2124" s="16"/>
      <c r="M2124" s="17"/>
      <c r="N2124" s="17"/>
    </row>
    <row r="2125" spans="1:14" x14ac:dyDescent="0.25">
      <c r="A2125" s="12"/>
      <c r="B2125" s="13"/>
      <c r="C2125" s="14"/>
      <c r="D2125" s="13"/>
      <c r="E2125" s="13"/>
      <c r="F2125" s="14"/>
      <c r="G2125" s="15"/>
      <c r="H2125" s="14"/>
      <c r="I2125" s="14"/>
      <c r="J2125" s="16"/>
      <c r="K2125" s="14"/>
      <c r="L2125" s="16"/>
      <c r="M2125" s="17"/>
      <c r="N2125" s="17"/>
    </row>
    <row r="2126" spans="1:14" x14ac:dyDescent="0.25">
      <c r="A2126" s="12"/>
      <c r="B2126" s="13"/>
      <c r="C2126" s="14"/>
      <c r="D2126" s="13"/>
      <c r="E2126" s="13"/>
      <c r="F2126" s="14"/>
      <c r="G2126" s="15"/>
      <c r="H2126" s="14"/>
      <c r="I2126" s="14"/>
      <c r="J2126" s="16"/>
      <c r="K2126" s="14"/>
      <c r="L2126" s="16"/>
      <c r="M2126" s="17"/>
      <c r="N2126" s="17"/>
    </row>
    <row r="2127" spans="1:14" x14ac:dyDescent="0.25">
      <c r="A2127" s="12"/>
      <c r="B2127" s="13"/>
      <c r="C2127" s="14"/>
      <c r="D2127" s="13"/>
      <c r="E2127" s="13"/>
      <c r="F2127" s="14"/>
      <c r="G2127" s="15"/>
      <c r="H2127" s="14"/>
      <c r="I2127" s="14"/>
      <c r="J2127" s="16"/>
      <c r="K2127" s="14"/>
      <c r="L2127" s="16"/>
      <c r="M2127" s="17"/>
      <c r="N2127" s="17"/>
    </row>
    <row r="2128" spans="1:14" x14ac:dyDescent="0.25">
      <c r="A2128" s="12"/>
      <c r="B2128" s="13"/>
      <c r="C2128" s="14"/>
      <c r="D2128" s="13"/>
      <c r="E2128" s="13"/>
      <c r="F2128" s="14"/>
      <c r="G2128" s="15"/>
      <c r="H2128" s="14"/>
      <c r="I2128" s="14"/>
      <c r="J2128" s="16"/>
      <c r="K2128" s="14"/>
      <c r="L2128" s="16"/>
      <c r="M2128" s="17"/>
      <c r="N2128" s="17"/>
    </row>
    <row r="2129" spans="1:14" x14ac:dyDescent="0.25">
      <c r="A2129" s="12"/>
      <c r="B2129" s="13"/>
      <c r="C2129" s="14"/>
      <c r="D2129" s="13"/>
      <c r="E2129" s="13"/>
      <c r="F2129" s="14"/>
      <c r="G2129" s="15"/>
      <c r="H2129" s="14"/>
      <c r="I2129" s="14"/>
      <c r="J2129" s="16"/>
      <c r="K2129" s="14"/>
      <c r="L2129" s="16"/>
      <c r="M2129" s="17"/>
      <c r="N2129" s="17"/>
    </row>
    <row r="2130" spans="1:14" x14ac:dyDescent="0.25">
      <c r="A2130" s="12"/>
      <c r="B2130" s="13"/>
      <c r="C2130" s="14"/>
      <c r="D2130" s="13"/>
      <c r="E2130" s="13"/>
      <c r="F2130" s="14"/>
      <c r="G2130" s="15"/>
      <c r="H2130" s="14"/>
      <c r="I2130" s="14"/>
      <c r="J2130" s="16"/>
      <c r="K2130" s="14"/>
      <c r="L2130" s="16"/>
      <c r="M2130" s="17"/>
      <c r="N2130" s="17"/>
    </row>
    <row r="2131" spans="1:14" x14ac:dyDescent="0.25">
      <c r="A2131" s="12"/>
      <c r="B2131" s="13"/>
      <c r="C2131" s="14"/>
      <c r="D2131" s="13"/>
      <c r="E2131" s="13"/>
      <c r="F2131" s="14"/>
      <c r="G2131" s="15"/>
      <c r="H2131" s="14"/>
      <c r="I2131" s="14"/>
      <c r="J2131" s="16"/>
      <c r="K2131" s="14"/>
      <c r="L2131" s="16"/>
      <c r="M2131" s="17"/>
      <c r="N2131" s="17"/>
    </row>
    <row r="2132" spans="1:14" x14ac:dyDescent="0.25">
      <c r="A2132" s="12"/>
      <c r="B2132" s="13"/>
      <c r="C2132" s="14"/>
      <c r="D2132" s="13"/>
      <c r="E2132" s="13"/>
      <c r="F2132" s="14"/>
      <c r="G2132" s="15"/>
      <c r="H2132" s="14"/>
      <c r="I2132" s="14"/>
      <c r="J2132" s="16"/>
      <c r="K2132" s="14"/>
      <c r="L2132" s="16"/>
      <c r="M2132" s="17"/>
      <c r="N2132" s="17"/>
    </row>
    <row r="2133" spans="1:14" x14ac:dyDescent="0.25">
      <c r="A2133" s="12"/>
      <c r="B2133" s="13"/>
      <c r="C2133" s="14"/>
      <c r="D2133" s="13"/>
      <c r="E2133" s="13"/>
      <c r="F2133" s="14"/>
      <c r="G2133" s="15"/>
      <c r="H2133" s="14"/>
      <c r="I2133" s="14"/>
      <c r="J2133" s="16"/>
      <c r="K2133" s="14"/>
      <c r="L2133" s="16"/>
      <c r="M2133" s="17"/>
      <c r="N2133" s="17"/>
    </row>
    <row r="2134" spans="1:14" x14ac:dyDescent="0.25">
      <c r="A2134" s="12"/>
      <c r="B2134" s="13"/>
      <c r="C2134" s="14"/>
      <c r="D2134" s="13"/>
      <c r="E2134" s="13"/>
      <c r="F2134" s="14"/>
      <c r="G2134" s="15"/>
      <c r="H2134" s="14"/>
      <c r="I2134" s="14"/>
      <c r="J2134" s="16"/>
      <c r="K2134" s="14"/>
      <c r="L2134" s="16"/>
      <c r="M2134" s="17"/>
      <c r="N2134" s="17"/>
    </row>
    <row r="2135" spans="1:14" x14ac:dyDescent="0.25">
      <c r="A2135" s="12"/>
      <c r="B2135" s="13"/>
      <c r="C2135" s="14"/>
      <c r="D2135" s="13"/>
      <c r="E2135" s="13"/>
      <c r="F2135" s="14"/>
      <c r="G2135" s="15"/>
      <c r="H2135" s="14"/>
      <c r="I2135" s="14"/>
      <c r="J2135" s="16"/>
      <c r="K2135" s="14"/>
      <c r="L2135" s="16"/>
      <c r="M2135" s="17"/>
      <c r="N2135" s="17"/>
    </row>
    <row r="2136" spans="1:14" x14ac:dyDescent="0.25">
      <c r="A2136" s="12"/>
      <c r="B2136" s="13"/>
      <c r="C2136" s="14"/>
      <c r="D2136" s="13"/>
      <c r="E2136" s="13"/>
      <c r="F2136" s="14"/>
      <c r="G2136" s="15"/>
      <c r="H2136" s="14"/>
      <c r="I2136" s="14"/>
      <c r="J2136" s="16"/>
      <c r="K2136" s="14"/>
      <c r="L2136" s="16"/>
      <c r="M2136" s="17"/>
      <c r="N2136" s="17"/>
    </row>
    <row r="2137" spans="1:14" x14ac:dyDescent="0.25">
      <c r="A2137" s="12"/>
      <c r="B2137" s="13"/>
      <c r="C2137" s="14"/>
      <c r="D2137" s="13"/>
      <c r="E2137" s="13"/>
      <c r="F2137" s="14"/>
      <c r="G2137" s="15"/>
      <c r="H2137" s="14"/>
      <c r="I2137" s="14"/>
      <c r="J2137" s="16"/>
      <c r="K2137" s="14"/>
      <c r="L2137" s="16"/>
      <c r="M2137" s="17"/>
      <c r="N2137" s="17"/>
    </row>
    <row r="2138" spans="1:14" x14ac:dyDescent="0.25">
      <c r="A2138" s="12"/>
      <c r="B2138" s="13"/>
      <c r="C2138" s="14"/>
      <c r="D2138" s="13"/>
      <c r="E2138" s="13"/>
      <c r="F2138" s="14"/>
      <c r="G2138" s="15"/>
      <c r="H2138" s="14"/>
      <c r="I2138" s="14"/>
      <c r="J2138" s="16"/>
      <c r="K2138" s="14"/>
      <c r="L2138" s="16"/>
      <c r="M2138" s="17"/>
      <c r="N2138" s="17"/>
    </row>
    <row r="2139" spans="1:14" x14ac:dyDescent="0.25">
      <c r="A2139" s="12"/>
      <c r="B2139" s="13"/>
      <c r="C2139" s="14"/>
      <c r="D2139" s="13"/>
      <c r="E2139" s="13"/>
      <c r="F2139" s="14"/>
      <c r="G2139" s="15"/>
      <c r="H2139" s="14"/>
      <c r="I2139" s="14"/>
      <c r="J2139" s="16"/>
      <c r="K2139" s="14"/>
      <c r="L2139" s="16"/>
      <c r="M2139" s="17"/>
      <c r="N2139" s="17"/>
    </row>
    <row r="2140" spans="1:14" x14ac:dyDescent="0.25">
      <c r="A2140" s="12"/>
      <c r="B2140" s="13"/>
      <c r="C2140" s="14"/>
      <c r="D2140" s="13"/>
      <c r="E2140" s="13"/>
      <c r="F2140" s="14"/>
      <c r="G2140" s="15"/>
      <c r="H2140" s="14"/>
      <c r="I2140" s="14"/>
      <c r="J2140" s="16"/>
      <c r="K2140" s="14"/>
      <c r="L2140" s="16"/>
      <c r="M2140" s="17"/>
      <c r="N2140" s="17"/>
    </row>
    <row r="2141" spans="1:14" x14ac:dyDescent="0.25">
      <c r="A2141" s="12"/>
      <c r="B2141" s="13"/>
      <c r="C2141" s="14"/>
      <c r="D2141" s="13"/>
      <c r="E2141" s="13"/>
      <c r="F2141" s="14"/>
      <c r="G2141" s="15"/>
      <c r="H2141" s="14"/>
      <c r="I2141" s="14"/>
      <c r="J2141" s="16"/>
      <c r="K2141" s="14"/>
      <c r="L2141" s="16"/>
      <c r="M2141" s="17"/>
      <c r="N2141" s="17"/>
    </row>
    <row r="2142" spans="1:14" x14ac:dyDescent="0.25">
      <c r="A2142" s="12"/>
      <c r="B2142" s="13"/>
      <c r="C2142" s="14"/>
      <c r="D2142" s="13"/>
      <c r="E2142" s="13"/>
      <c r="F2142" s="14"/>
      <c r="G2142" s="15"/>
      <c r="H2142" s="14"/>
      <c r="I2142" s="14"/>
      <c r="J2142" s="16"/>
      <c r="K2142" s="14"/>
      <c r="L2142" s="16"/>
      <c r="M2142" s="17"/>
      <c r="N2142" s="17"/>
    </row>
    <row r="2143" spans="1:14" x14ac:dyDescent="0.25">
      <c r="A2143" s="12"/>
      <c r="B2143" s="13"/>
      <c r="C2143" s="14"/>
      <c r="D2143" s="13"/>
      <c r="E2143" s="13"/>
      <c r="F2143" s="14"/>
      <c r="G2143" s="15"/>
      <c r="H2143" s="14"/>
      <c r="I2143" s="14"/>
      <c r="J2143" s="16"/>
      <c r="K2143" s="14"/>
      <c r="L2143" s="16"/>
      <c r="M2143" s="17"/>
      <c r="N2143" s="17"/>
    </row>
    <row r="2144" spans="1:14" x14ac:dyDescent="0.25">
      <c r="A2144" s="12"/>
      <c r="B2144" s="13"/>
      <c r="C2144" s="14"/>
      <c r="D2144" s="13"/>
      <c r="E2144" s="13"/>
      <c r="F2144" s="14"/>
      <c r="G2144" s="15"/>
      <c r="H2144" s="14"/>
      <c r="I2144" s="14"/>
      <c r="J2144" s="16"/>
      <c r="K2144" s="14"/>
      <c r="L2144" s="16"/>
      <c r="M2144" s="17"/>
      <c r="N2144" s="17"/>
    </row>
    <row r="2145" spans="1:14" x14ac:dyDescent="0.25">
      <c r="A2145" s="12"/>
      <c r="B2145" s="13"/>
      <c r="C2145" s="14"/>
      <c r="D2145" s="13"/>
      <c r="E2145" s="13"/>
      <c r="F2145" s="14"/>
      <c r="G2145" s="15"/>
      <c r="H2145" s="14"/>
      <c r="I2145" s="14"/>
      <c r="J2145" s="16"/>
      <c r="K2145" s="14"/>
      <c r="L2145" s="16"/>
      <c r="M2145" s="17"/>
      <c r="N2145" s="17"/>
    </row>
    <row r="2146" spans="1:14" x14ac:dyDescent="0.25">
      <c r="A2146" s="12"/>
      <c r="B2146" s="13"/>
      <c r="C2146" s="14"/>
      <c r="D2146" s="13"/>
      <c r="E2146" s="13"/>
      <c r="F2146" s="14"/>
      <c r="G2146" s="15"/>
      <c r="H2146" s="14"/>
      <c r="I2146" s="14"/>
      <c r="J2146" s="16"/>
      <c r="K2146" s="14"/>
      <c r="L2146" s="16"/>
      <c r="M2146" s="17"/>
      <c r="N2146" s="17"/>
    </row>
    <row r="2147" spans="1:14" x14ac:dyDescent="0.25">
      <c r="A2147" s="12"/>
      <c r="B2147" s="13"/>
      <c r="C2147" s="14"/>
      <c r="D2147" s="13"/>
      <c r="E2147" s="13"/>
      <c r="F2147" s="14"/>
      <c r="G2147" s="15"/>
      <c r="H2147" s="14"/>
      <c r="I2147" s="14"/>
      <c r="J2147" s="16"/>
      <c r="K2147" s="14"/>
      <c r="L2147" s="16"/>
      <c r="M2147" s="17"/>
      <c r="N2147" s="17"/>
    </row>
    <row r="2148" spans="1:14" x14ac:dyDescent="0.25">
      <c r="A2148" s="12"/>
      <c r="B2148" s="13"/>
      <c r="C2148" s="14"/>
      <c r="D2148" s="13"/>
      <c r="E2148" s="13"/>
      <c r="F2148" s="14"/>
      <c r="G2148" s="15"/>
      <c r="H2148" s="14"/>
      <c r="I2148" s="14"/>
      <c r="J2148" s="16"/>
      <c r="K2148" s="14"/>
      <c r="L2148" s="16"/>
      <c r="M2148" s="17"/>
      <c r="N2148" s="17"/>
    </row>
    <row r="2149" spans="1:14" x14ac:dyDescent="0.25">
      <c r="A2149" s="12"/>
      <c r="B2149" s="13"/>
      <c r="C2149" s="14"/>
      <c r="D2149" s="13"/>
      <c r="E2149" s="13"/>
      <c r="F2149" s="14"/>
      <c r="G2149" s="15"/>
      <c r="H2149" s="14"/>
      <c r="I2149" s="14"/>
      <c r="J2149" s="16"/>
      <c r="K2149" s="14"/>
      <c r="L2149" s="16"/>
      <c r="M2149" s="17"/>
      <c r="N2149" s="17"/>
    </row>
    <row r="2150" spans="1:14" x14ac:dyDescent="0.25">
      <c r="A2150" s="12"/>
      <c r="B2150" s="13"/>
      <c r="C2150" s="14"/>
      <c r="D2150" s="13"/>
      <c r="E2150" s="13"/>
      <c r="F2150" s="14"/>
      <c r="G2150" s="15"/>
      <c r="H2150" s="14"/>
      <c r="I2150" s="14"/>
      <c r="J2150" s="16"/>
      <c r="K2150" s="14"/>
      <c r="L2150" s="16"/>
      <c r="M2150" s="17"/>
      <c r="N2150" s="17"/>
    </row>
    <row r="2151" spans="1:14" x14ac:dyDescent="0.25">
      <c r="A2151" s="12"/>
      <c r="B2151" s="13"/>
      <c r="C2151" s="14"/>
      <c r="D2151" s="13"/>
      <c r="E2151" s="13"/>
      <c r="F2151" s="14"/>
      <c r="G2151" s="15"/>
      <c r="H2151" s="14"/>
      <c r="I2151" s="14"/>
      <c r="J2151" s="16"/>
      <c r="K2151" s="14"/>
      <c r="L2151" s="16"/>
      <c r="M2151" s="17"/>
      <c r="N2151" s="17"/>
    </row>
    <row r="2152" spans="1:14" x14ac:dyDescent="0.25">
      <c r="A2152" s="12"/>
      <c r="B2152" s="13"/>
      <c r="C2152" s="14"/>
      <c r="D2152" s="13"/>
      <c r="E2152" s="13"/>
      <c r="F2152" s="14"/>
      <c r="G2152" s="15"/>
      <c r="H2152" s="14"/>
      <c r="I2152" s="14"/>
      <c r="J2152" s="16"/>
      <c r="K2152" s="14"/>
      <c r="L2152" s="16"/>
      <c r="M2152" s="17"/>
      <c r="N2152" s="17"/>
    </row>
    <row r="2153" spans="1:14" x14ac:dyDescent="0.25">
      <c r="A2153" s="12"/>
      <c r="B2153" s="13"/>
      <c r="C2153" s="14"/>
      <c r="D2153" s="13"/>
      <c r="E2153" s="13"/>
      <c r="F2153" s="14"/>
      <c r="G2153" s="15"/>
      <c r="H2153" s="14"/>
      <c r="I2153" s="14"/>
      <c r="J2153" s="16"/>
      <c r="K2153" s="14"/>
      <c r="L2153" s="16"/>
      <c r="M2153" s="17"/>
      <c r="N2153" s="17"/>
    </row>
    <row r="2154" spans="1:14" x14ac:dyDescent="0.25">
      <c r="A2154" s="12"/>
      <c r="B2154" s="13"/>
      <c r="C2154" s="14"/>
      <c r="D2154" s="13"/>
      <c r="E2154" s="13"/>
      <c r="F2154" s="14"/>
      <c r="G2154" s="15"/>
      <c r="H2154" s="14"/>
      <c r="I2154" s="14"/>
      <c r="J2154" s="16"/>
      <c r="K2154" s="14"/>
      <c r="L2154" s="16"/>
      <c r="M2154" s="17"/>
      <c r="N2154" s="17"/>
    </row>
    <row r="2155" spans="1:14" x14ac:dyDescent="0.25">
      <c r="A2155" s="12"/>
      <c r="B2155" s="13"/>
      <c r="C2155" s="14"/>
      <c r="D2155" s="13"/>
      <c r="E2155" s="13"/>
      <c r="F2155" s="14"/>
      <c r="G2155" s="15"/>
      <c r="H2155" s="14"/>
      <c r="I2155" s="14"/>
      <c r="J2155" s="16"/>
      <c r="K2155" s="14"/>
      <c r="L2155" s="16"/>
      <c r="M2155" s="17"/>
      <c r="N2155" s="17"/>
    </row>
    <row r="2156" spans="1:14" x14ac:dyDescent="0.25">
      <c r="A2156" s="12"/>
      <c r="B2156" s="13"/>
      <c r="C2156" s="14"/>
      <c r="D2156" s="13"/>
      <c r="E2156" s="13"/>
      <c r="F2156" s="14"/>
      <c r="G2156" s="15"/>
      <c r="H2156" s="14"/>
      <c r="I2156" s="14"/>
      <c r="J2156" s="16"/>
      <c r="K2156" s="14"/>
      <c r="L2156" s="16"/>
      <c r="M2156" s="17"/>
      <c r="N2156" s="17"/>
    </row>
    <row r="2157" spans="1:14" x14ac:dyDescent="0.25">
      <c r="A2157" s="12"/>
      <c r="B2157" s="13"/>
      <c r="C2157" s="14"/>
      <c r="D2157" s="13"/>
      <c r="E2157" s="13"/>
      <c r="F2157" s="14"/>
      <c r="G2157" s="15"/>
      <c r="H2157" s="14"/>
      <c r="I2157" s="14"/>
      <c r="J2157" s="16"/>
      <c r="K2157" s="14"/>
      <c r="L2157" s="16"/>
      <c r="M2157" s="17"/>
      <c r="N2157" s="17"/>
    </row>
    <row r="2158" spans="1:14" x14ac:dyDescent="0.25">
      <c r="A2158" s="12"/>
      <c r="B2158" s="13"/>
      <c r="C2158" s="14"/>
      <c r="D2158" s="13"/>
      <c r="E2158" s="13"/>
      <c r="F2158" s="14"/>
      <c r="G2158" s="15"/>
      <c r="H2158" s="14"/>
      <c r="I2158" s="14"/>
      <c r="J2158" s="16"/>
      <c r="K2158" s="14"/>
      <c r="L2158" s="16"/>
      <c r="M2158" s="17"/>
      <c r="N2158" s="17"/>
    </row>
    <row r="2159" spans="1:14" x14ac:dyDescent="0.25">
      <c r="A2159" s="12"/>
      <c r="B2159" s="13"/>
      <c r="C2159" s="14"/>
      <c r="D2159" s="13"/>
      <c r="E2159" s="13"/>
      <c r="F2159" s="14"/>
      <c r="G2159" s="15"/>
      <c r="H2159" s="14"/>
      <c r="I2159" s="14"/>
      <c r="J2159" s="16"/>
      <c r="K2159" s="14"/>
      <c r="L2159" s="16"/>
      <c r="M2159" s="17"/>
      <c r="N2159" s="17"/>
    </row>
    <row r="2160" spans="1:14" x14ac:dyDescent="0.25">
      <c r="A2160" s="12"/>
      <c r="B2160" s="13"/>
      <c r="C2160" s="14"/>
      <c r="D2160" s="13"/>
      <c r="E2160" s="13"/>
      <c r="F2160" s="14"/>
      <c r="G2160" s="15"/>
      <c r="H2160" s="14"/>
      <c r="I2160" s="14"/>
      <c r="J2160" s="16"/>
      <c r="K2160" s="14"/>
      <c r="L2160" s="16"/>
      <c r="M2160" s="17"/>
      <c r="N2160" s="17"/>
    </row>
    <row r="2161" spans="1:14" x14ac:dyDescent="0.25">
      <c r="A2161" s="12"/>
      <c r="B2161" s="13"/>
      <c r="C2161" s="14"/>
      <c r="D2161" s="13"/>
      <c r="E2161" s="13"/>
      <c r="F2161" s="14"/>
      <c r="G2161" s="15"/>
      <c r="H2161" s="14"/>
      <c r="I2161" s="14"/>
      <c r="J2161" s="16"/>
      <c r="K2161" s="14"/>
      <c r="L2161" s="16"/>
      <c r="M2161" s="17"/>
      <c r="N2161" s="17"/>
    </row>
    <row r="2162" spans="1:14" x14ac:dyDescent="0.25">
      <c r="A2162" s="12"/>
      <c r="B2162" s="13"/>
      <c r="C2162" s="14"/>
      <c r="D2162" s="13"/>
      <c r="E2162" s="13"/>
      <c r="F2162" s="14"/>
      <c r="G2162" s="15"/>
      <c r="H2162" s="14"/>
      <c r="I2162" s="14"/>
      <c r="J2162" s="16"/>
      <c r="K2162" s="14"/>
      <c r="L2162" s="16"/>
      <c r="M2162" s="17"/>
      <c r="N2162" s="17"/>
    </row>
    <row r="2163" spans="1:14" x14ac:dyDescent="0.25">
      <c r="A2163" s="12"/>
      <c r="B2163" s="13"/>
      <c r="C2163" s="14"/>
      <c r="D2163" s="13"/>
      <c r="E2163" s="13"/>
      <c r="F2163" s="14"/>
      <c r="G2163" s="15"/>
      <c r="H2163" s="14"/>
      <c r="I2163" s="14"/>
      <c r="J2163" s="16"/>
      <c r="K2163" s="14"/>
      <c r="L2163" s="16"/>
      <c r="M2163" s="17"/>
      <c r="N2163" s="17"/>
    </row>
    <row r="2164" spans="1:14" x14ac:dyDescent="0.25">
      <c r="A2164" s="12"/>
      <c r="B2164" s="13"/>
      <c r="C2164" s="14"/>
      <c r="D2164" s="13"/>
      <c r="E2164" s="13"/>
      <c r="F2164" s="14"/>
      <c r="G2164" s="15"/>
      <c r="H2164" s="14"/>
      <c r="I2164" s="14"/>
      <c r="J2164" s="16"/>
      <c r="K2164" s="14"/>
      <c r="L2164" s="16"/>
      <c r="M2164" s="17"/>
      <c r="N2164" s="17"/>
    </row>
    <row r="2165" spans="1:14" x14ac:dyDescent="0.25">
      <c r="A2165" s="12"/>
      <c r="B2165" s="13"/>
      <c r="C2165" s="14"/>
      <c r="D2165" s="13"/>
      <c r="E2165" s="13"/>
      <c r="F2165" s="14"/>
      <c r="G2165" s="15"/>
      <c r="H2165" s="14"/>
      <c r="I2165" s="14"/>
      <c r="J2165" s="16"/>
      <c r="K2165" s="14"/>
      <c r="L2165" s="16"/>
      <c r="M2165" s="17"/>
      <c r="N2165" s="17"/>
    </row>
    <row r="2166" spans="1:14" x14ac:dyDescent="0.25">
      <c r="A2166" s="12"/>
      <c r="B2166" s="13"/>
      <c r="C2166" s="14"/>
      <c r="D2166" s="13"/>
      <c r="E2166" s="13"/>
      <c r="F2166" s="14"/>
      <c r="G2166" s="15"/>
      <c r="H2166" s="14"/>
      <c r="I2166" s="14"/>
      <c r="J2166" s="16"/>
      <c r="K2166" s="14"/>
      <c r="L2166" s="16"/>
      <c r="M2166" s="17"/>
      <c r="N2166" s="17"/>
    </row>
    <row r="2167" spans="1:14" x14ac:dyDescent="0.25">
      <c r="A2167" s="12"/>
      <c r="B2167" s="13"/>
      <c r="C2167" s="14"/>
      <c r="D2167" s="13"/>
      <c r="E2167" s="13"/>
      <c r="F2167" s="14"/>
      <c r="G2167" s="15"/>
      <c r="H2167" s="14"/>
      <c r="I2167" s="14"/>
      <c r="J2167" s="16"/>
      <c r="K2167" s="14"/>
      <c r="L2167" s="16"/>
      <c r="M2167" s="17"/>
      <c r="N2167" s="17"/>
    </row>
    <row r="2168" spans="1:14" x14ac:dyDescent="0.25">
      <c r="A2168" s="12"/>
      <c r="B2168" s="13"/>
      <c r="C2168" s="14"/>
      <c r="D2168" s="13"/>
      <c r="E2168" s="13"/>
      <c r="F2168" s="14"/>
      <c r="G2168" s="15"/>
      <c r="H2168" s="14"/>
      <c r="I2168" s="14"/>
      <c r="J2168" s="16"/>
      <c r="K2168" s="14"/>
      <c r="L2168" s="16"/>
      <c r="M2168" s="17"/>
      <c r="N2168" s="17"/>
    </row>
    <row r="2169" spans="1:14" x14ac:dyDescent="0.25">
      <c r="A2169" s="12"/>
      <c r="B2169" s="13"/>
      <c r="C2169" s="14"/>
      <c r="D2169" s="13"/>
      <c r="E2169" s="13"/>
      <c r="F2169" s="14"/>
      <c r="G2169" s="15"/>
      <c r="H2169" s="14"/>
      <c r="I2169" s="14"/>
      <c r="J2169" s="16"/>
      <c r="K2169" s="14"/>
      <c r="L2169" s="16"/>
      <c r="M2169" s="17"/>
      <c r="N2169" s="17"/>
    </row>
    <row r="2170" spans="1:14" x14ac:dyDescent="0.25">
      <c r="A2170" s="12"/>
      <c r="B2170" s="13"/>
      <c r="C2170" s="14"/>
      <c r="D2170" s="13"/>
      <c r="E2170" s="13"/>
      <c r="F2170" s="14"/>
      <c r="G2170" s="15"/>
      <c r="H2170" s="14"/>
      <c r="I2170" s="14"/>
      <c r="J2170" s="16"/>
      <c r="K2170" s="14"/>
      <c r="L2170" s="16"/>
      <c r="M2170" s="17"/>
      <c r="N2170" s="17"/>
    </row>
    <row r="2171" spans="1:14" x14ac:dyDescent="0.25">
      <c r="A2171" s="12"/>
      <c r="B2171" s="13"/>
      <c r="C2171" s="14"/>
      <c r="D2171" s="13"/>
      <c r="E2171" s="13"/>
      <c r="F2171" s="14"/>
      <c r="G2171" s="15"/>
      <c r="H2171" s="14"/>
      <c r="I2171" s="14"/>
      <c r="J2171" s="16"/>
      <c r="K2171" s="14"/>
      <c r="L2171" s="16"/>
      <c r="M2171" s="17"/>
      <c r="N2171" s="17"/>
    </row>
    <row r="2172" spans="1:14" x14ac:dyDescent="0.25">
      <c r="A2172" s="12"/>
      <c r="B2172" s="13"/>
      <c r="C2172" s="14"/>
      <c r="D2172" s="13"/>
      <c r="E2172" s="13"/>
      <c r="F2172" s="14"/>
      <c r="G2172" s="15"/>
      <c r="H2172" s="14"/>
      <c r="I2172" s="14"/>
      <c r="J2172" s="16"/>
      <c r="K2172" s="14"/>
      <c r="L2172" s="16"/>
      <c r="M2172" s="17"/>
      <c r="N2172" s="17"/>
    </row>
    <row r="2173" spans="1:14" x14ac:dyDescent="0.25">
      <c r="A2173" s="12"/>
      <c r="B2173" s="13"/>
      <c r="C2173" s="14"/>
      <c r="D2173" s="13"/>
      <c r="E2173" s="13"/>
      <c r="F2173" s="14"/>
      <c r="G2173" s="15"/>
      <c r="H2173" s="14"/>
      <c r="I2173" s="14"/>
      <c r="J2173" s="16"/>
      <c r="K2173" s="14"/>
      <c r="L2173" s="16"/>
      <c r="M2173" s="17"/>
      <c r="N2173" s="17"/>
    </row>
    <row r="2174" spans="1:14" x14ac:dyDescent="0.25">
      <c r="A2174" s="12"/>
      <c r="B2174" s="13"/>
      <c r="C2174" s="14"/>
      <c r="D2174" s="13"/>
      <c r="E2174" s="13"/>
      <c r="F2174" s="14"/>
      <c r="G2174" s="15"/>
      <c r="H2174" s="14"/>
      <c r="I2174" s="14"/>
      <c r="J2174" s="16"/>
      <c r="K2174" s="14"/>
      <c r="L2174" s="16"/>
      <c r="M2174" s="17"/>
      <c r="N2174" s="17"/>
    </row>
    <row r="2175" spans="1:14" x14ac:dyDescent="0.25">
      <c r="A2175" s="12"/>
      <c r="B2175" s="13"/>
      <c r="C2175" s="14"/>
      <c r="D2175" s="13"/>
      <c r="E2175" s="13"/>
      <c r="F2175" s="14"/>
      <c r="G2175" s="15"/>
      <c r="H2175" s="14"/>
      <c r="I2175" s="14"/>
      <c r="J2175" s="16"/>
      <c r="K2175" s="14"/>
      <c r="L2175" s="16"/>
      <c r="M2175" s="17"/>
      <c r="N2175" s="17"/>
    </row>
    <row r="2176" spans="1:14" x14ac:dyDescent="0.25">
      <c r="A2176" s="12"/>
      <c r="B2176" s="13"/>
      <c r="C2176" s="14"/>
      <c r="D2176" s="13"/>
      <c r="E2176" s="13"/>
      <c r="F2176" s="14"/>
      <c r="G2176" s="15"/>
      <c r="H2176" s="14"/>
      <c r="I2176" s="14"/>
      <c r="J2176" s="16"/>
      <c r="K2176" s="14"/>
      <c r="L2176" s="16"/>
      <c r="M2176" s="17"/>
      <c r="N2176" s="17"/>
    </row>
    <row r="2177" spans="1:14" x14ac:dyDescent="0.25">
      <c r="A2177" s="12"/>
      <c r="B2177" s="13"/>
      <c r="C2177" s="14"/>
      <c r="D2177" s="13"/>
      <c r="E2177" s="13"/>
      <c r="F2177" s="14"/>
      <c r="G2177" s="15"/>
      <c r="H2177" s="14"/>
      <c r="I2177" s="14"/>
      <c r="J2177" s="16"/>
      <c r="K2177" s="14"/>
      <c r="L2177" s="16"/>
      <c r="M2177" s="17"/>
      <c r="N2177" s="17"/>
    </row>
    <row r="2178" spans="1:14" x14ac:dyDescent="0.25">
      <c r="A2178" s="12"/>
      <c r="B2178" s="13"/>
      <c r="C2178" s="14"/>
      <c r="D2178" s="13"/>
      <c r="E2178" s="13"/>
      <c r="F2178" s="14"/>
      <c r="G2178" s="15"/>
      <c r="H2178" s="14"/>
      <c r="I2178" s="14"/>
      <c r="J2178" s="16"/>
      <c r="K2178" s="14"/>
      <c r="L2178" s="16"/>
      <c r="M2178" s="17"/>
      <c r="N2178" s="17"/>
    </row>
    <row r="2179" spans="1:14" x14ac:dyDescent="0.25">
      <c r="A2179" s="12"/>
      <c r="B2179" s="13"/>
      <c r="C2179" s="14"/>
      <c r="D2179" s="13"/>
      <c r="E2179" s="13"/>
      <c r="F2179" s="14"/>
      <c r="G2179" s="15"/>
      <c r="H2179" s="14"/>
      <c r="I2179" s="14"/>
      <c r="J2179" s="16"/>
      <c r="K2179" s="14"/>
      <c r="L2179" s="16"/>
      <c r="M2179" s="17"/>
      <c r="N2179" s="17"/>
    </row>
    <row r="2180" spans="1:14" x14ac:dyDescent="0.25">
      <c r="A2180" s="12"/>
      <c r="B2180" s="13"/>
      <c r="C2180" s="14"/>
      <c r="D2180" s="13"/>
      <c r="E2180" s="13"/>
      <c r="F2180" s="14"/>
      <c r="G2180" s="15"/>
      <c r="H2180" s="14"/>
      <c r="I2180" s="14"/>
      <c r="J2180" s="16"/>
      <c r="K2180" s="14"/>
      <c r="L2180" s="16"/>
      <c r="M2180" s="17"/>
      <c r="N2180" s="17"/>
    </row>
    <row r="2181" spans="1:14" x14ac:dyDescent="0.25">
      <c r="A2181" s="12"/>
      <c r="B2181" s="13"/>
      <c r="C2181" s="14"/>
      <c r="D2181" s="13"/>
      <c r="E2181" s="13"/>
      <c r="F2181" s="14"/>
      <c r="G2181" s="15"/>
      <c r="H2181" s="14"/>
      <c r="I2181" s="14"/>
      <c r="J2181" s="16"/>
      <c r="K2181" s="14"/>
      <c r="L2181" s="16"/>
      <c r="M2181" s="17"/>
      <c r="N2181" s="17"/>
    </row>
    <row r="2182" spans="1:14" x14ac:dyDescent="0.25">
      <c r="A2182" s="12"/>
      <c r="B2182" s="13"/>
      <c r="C2182" s="14"/>
      <c r="D2182" s="13"/>
      <c r="E2182" s="13"/>
      <c r="F2182" s="14"/>
      <c r="G2182" s="15"/>
      <c r="H2182" s="14"/>
      <c r="I2182" s="14"/>
      <c r="J2182" s="16"/>
      <c r="K2182" s="14"/>
      <c r="L2182" s="16"/>
      <c r="M2182" s="17"/>
      <c r="N2182" s="17"/>
    </row>
    <row r="2183" spans="1:14" x14ac:dyDescent="0.25">
      <c r="A2183" s="12"/>
      <c r="B2183" s="13"/>
      <c r="C2183" s="14"/>
      <c r="D2183" s="13"/>
      <c r="E2183" s="13"/>
      <c r="F2183" s="14"/>
      <c r="G2183" s="15"/>
      <c r="H2183" s="14"/>
      <c r="I2183" s="14"/>
      <c r="J2183" s="16"/>
      <c r="K2183" s="14"/>
      <c r="L2183" s="16"/>
      <c r="M2183" s="17"/>
      <c r="N2183" s="17"/>
    </row>
    <row r="2184" spans="1:14" x14ac:dyDescent="0.25">
      <c r="A2184" s="12"/>
      <c r="B2184" s="13"/>
      <c r="C2184" s="14"/>
      <c r="D2184" s="13"/>
      <c r="E2184" s="13"/>
      <c r="F2184" s="14"/>
      <c r="G2184" s="15"/>
      <c r="H2184" s="14"/>
      <c r="I2184" s="14"/>
      <c r="J2184" s="16"/>
      <c r="K2184" s="14"/>
      <c r="L2184" s="16"/>
      <c r="M2184" s="17"/>
      <c r="N2184" s="17"/>
    </row>
    <row r="2185" spans="1:14" x14ac:dyDescent="0.25">
      <c r="A2185" s="12"/>
      <c r="B2185" s="13"/>
      <c r="C2185" s="14"/>
      <c r="D2185" s="13"/>
      <c r="E2185" s="13"/>
      <c r="F2185" s="14"/>
      <c r="G2185" s="15"/>
      <c r="H2185" s="14"/>
      <c r="I2185" s="14"/>
      <c r="J2185" s="16"/>
      <c r="K2185" s="14"/>
      <c r="L2185" s="16"/>
      <c r="M2185" s="17"/>
      <c r="N2185" s="17"/>
    </row>
    <row r="2186" spans="1:14" x14ac:dyDescent="0.25">
      <c r="A2186" s="12"/>
      <c r="B2186" s="13"/>
      <c r="C2186" s="14"/>
      <c r="D2186" s="13"/>
      <c r="E2186" s="13"/>
      <c r="F2186" s="14"/>
      <c r="G2186" s="15"/>
      <c r="H2186" s="14"/>
      <c r="I2186" s="14"/>
      <c r="J2186" s="16"/>
      <c r="K2186" s="14"/>
      <c r="L2186" s="16"/>
      <c r="M2186" s="17"/>
      <c r="N2186" s="17"/>
    </row>
    <row r="2187" spans="1:14" x14ac:dyDescent="0.25">
      <c r="A2187" s="12"/>
      <c r="B2187" s="13"/>
      <c r="C2187" s="14"/>
      <c r="D2187" s="13"/>
      <c r="E2187" s="13"/>
      <c r="F2187" s="14"/>
      <c r="G2187" s="15"/>
      <c r="H2187" s="14"/>
      <c r="I2187" s="14"/>
      <c r="J2187" s="16"/>
      <c r="K2187" s="14"/>
      <c r="L2187" s="16"/>
      <c r="M2187" s="17"/>
      <c r="N2187" s="17"/>
    </row>
    <row r="2188" spans="1:14" x14ac:dyDescent="0.25">
      <c r="A2188" s="12"/>
      <c r="B2188" s="13"/>
      <c r="C2188" s="14"/>
      <c r="D2188" s="13"/>
      <c r="E2188" s="13"/>
      <c r="F2188" s="14"/>
      <c r="G2188" s="15"/>
      <c r="H2188" s="14"/>
      <c r="I2188" s="14"/>
      <c r="J2188" s="16"/>
      <c r="K2188" s="14"/>
      <c r="L2188" s="16"/>
      <c r="M2188" s="17"/>
      <c r="N2188" s="17"/>
    </row>
    <row r="2189" spans="1:14" x14ac:dyDescent="0.25">
      <c r="A2189" s="12"/>
      <c r="B2189" s="13"/>
      <c r="C2189" s="14"/>
      <c r="D2189" s="13"/>
      <c r="E2189" s="13"/>
      <c r="F2189" s="14"/>
      <c r="G2189" s="15"/>
      <c r="H2189" s="14"/>
      <c r="I2189" s="14"/>
      <c r="J2189" s="16"/>
      <c r="K2189" s="14"/>
      <c r="L2189" s="16"/>
      <c r="M2189" s="17"/>
      <c r="N2189" s="17"/>
    </row>
    <row r="2190" spans="1:14" x14ac:dyDescent="0.25">
      <c r="A2190" s="12"/>
      <c r="B2190" s="13"/>
      <c r="C2190" s="14"/>
      <c r="D2190" s="13"/>
      <c r="E2190" s="13"/>
      <c r="F2190" s="14"/>
      <c r="G2190" s="15"/>
      <c r="H2190" s="14"/>
      <c r="I2190" s="14"/>
      <c r="J2190" s="16"/>
      <c r="K2190" s="14"/>
      <c r="L2190" s="16"/>
      <c r="M2190" s="17"/>
      <c r="N2190" s="17"/>
    </row>
    <row r="2191" spans="1:14" x14ac:dyDescent="0.25">
      <c r="A2191" s="12"/>
      <c r="B2191" s="13"/>
      <c r="C2191" s="14"/>
      <c r="D2191" s="13"/>
      <c r="E2191" s="13"/>
      <c r="F2191" s="14"/>
      <c r="G2191" s="15"/>
      <c r="H2191" s="14"/>
      <c r="I2191" s="14"/>
      <c r="J2191" s="16"/>
      <c r="K2191" s="14"/>
      <c r="L2191" s="16"/>
      <c r="M2191" s="17"/>
      <c r="N2191" s="17"/>
    </row>
    <row r="2192" spans="1:14" x14ac:dyDescent="0.25">
      <c r="A2192" s="12"/>
      <c r="B2192" s="13"/>
      <c r="C2192" s="14"/>
      <c r="D2192" s="13"/>
      <c r="E2192" s="13"/>
      <c r="F2192" s="14"/>
      <c r="G2192" s="15"/>
      <c r="H2192" s="14"/>
      <c r="I2192" s="14"/>
      <c r="J2192" s="16"/>
      <c r="K2192" s="14"/>
      <c r="L2192" s="16"/>
      <c r="M2192" s="17"/>
      <c r="N2192" s="17"/>
    </row>
    <row r="2193" spans="1:14" x14ac:dyDescent="0.25">
      <c r="A2193" s="12"/>
      <c r="B2193" s="13"/>
      <c r="C2193" s="14"/>
      <c r="D2193" s="13"/>
      <c r="E2193" s="13"/>
      <c r="F2193" s="14"/>
      <c r="G2193" s="15"/>
      <c r="H2193" s="14"/>
      <c r="I2193" s="14"/>
      <c r="J2193" s="16"/>
      <c r="K2193" s="14"/>
      <c r="L2193" s="16"/>
      <c r="M2193" s="17"/>
      <c r="N2193" s="17"/>
    </row>
    <row r="2194" spans="1:14" x14ac:dyDescent="0.25">
      <c r="A2194" s="12"/>
      <c r="B2194" s="13"/>
      <c r="C2194" s="14"/>
      <c r="D2194" s="13"/>
      <c r="E2194" s="13"/>
      <c r="F2194" s="14"/>
      <c r="G2194" s="15"/>
      <c r="H2194" s="14"/>
      <c r="I2194" s="14"/>
      <c r="J2194" s="16"/>
      <c r="K2194" s="14"/>
      <c r="L2194" s="16"/>
      <c r="M2194" s="17"/>
      <c r="N2194" s="17"/>
    </row>
    <row r="2195" spans="1:14" x14ac:dyDescent="0.25">
      <c r="A2195" s="12"/>
      <c r="B2195" s="13"/>
      <c r="C2195" s="14"/>
      <c r="D2195" s="13"/>
      <c r="E2195" s="13"/>
      <c r="F2195" s="14"/>
      <c r="G2195" s="15"/>
      <c r="H2195" s="14"/>
      <c r="I2195" s="14"/>
      <c r="J2195" s="16"/>
      <c r="K2195" s="14"/>
      <c r="L2195" s="16"/>
      <c r="M2195" s="17"/>
      <c r="N2195" s="17"/>
    </row>
    <row r="2196" spans="1:14" x14ac:dyDescent="0.25">
      <c r="A2196" s="12"/>
      <c r="B2196" s="13"/>
      <c r="C2196" s="14"/>
      <c r="D2196" s="13"/>
      <c r="E2196" s="13"/>
      <c r="F2196" s="14"/>
      <c r="G2196" s="15"/>
      <c r="H2196" s="14"/>
      <c r="I2196" s="14"/>
      <c r="J2196" s="16"/>
      <c r="K2196" s="14"/>
      <c r="L2196" s="16"/>
      <c r="M2196" s="17"/>
      <c r="N2196" s="17"/>
    </row>
    <row r="2197" spans="1:14" x14ac:dyDescent="0.25">
      <c r="A2197" s="12"/>
      <c r="B2197" s="13"/>
      <c r="C2197" s="14"/>
      <c r="D2197" s="13"/>
      <c r="E2197" s="13"/>
      <c r="F2197" s="14"/>
      <c r="G2197" s="15"/>
      <c r="H2197" s="14"/>
      <c r="I2197" s="14"/>
      <c r="J2197" s="16"/>
      <c r="K2197" s="14"/>
      <c r="L2197" s="16"/>
      <c r="M2197" s="17"/>
      <c r="N2197" s="17"/>
    </row>
    <row r="2198" spans="1:14" x14ac:dyDescent="0.25">
      <c r="A2198" s="12"/>
      <c r="B2198" s="13"/>
      <c r="C2198" s="14"/>
      <c r="D2198" s="13"/>
      <c r="E2198" s="13"/>
      <c r="F2198" s="14"/>
      <c r="G2198" s="15"/>
      <c r="H2198" s="14"/>
      <c r="I2198" s="14"/>
      <c r="J2198" s="16"/>
      <c r="K2198" s="14"/>
      <c r="L2198" s="16"/>
      <c r="M2198" s="17"/>
      <c r="N2198" s="17"/>
    </row>
    <row r="2199" spans="1:14" x14ac:dyDescent="0.25">
      <c r="A2199" s="12"/>
      <c r="B2199" s="13"/>
      <c r="C2199" s="14"/>
      <c r="D2199" s="13"/>
      <c r="E2199" s="13"/>
      <c r="F2199" s="14"/>
      <c r="G2199" s="15"/>
      <c r="H2199" s="14"/>
      <c r="I2199" s="14"/>
      <c r="J2199" s="16"/>
      <c r="K2199" s="14"/>
      <c r="L2199" s="16"/>
      <c r="M2199" s="17"/>
      <c r="N2199" s="17"/>
    </row>
    <row r="2200" spans="1:14" x14ac:dyDescent="0.25">
      <c r="A2200" s="12"/>
      <c r="B2200" s="13"/>
      <c r="C2200" s="14"/>
      <c r="D2200" s="13"/>
      <c r="E2200" s="13"/>
      <c r="F2200" s="14"/>
      <c r="G2200" s="15"/>
      <c r="H2200" s="14"/>
      <c r="I2200" s="14"/>
      <c r="J2200" s="16"/>
      <c r="K2200" s="14"/>
      <c r="L2200" s="16"/>
      <c r="M2200" s="17"/>
      <c r="N2200" s="17"/>
    </row>
    <row r="2201" spans="1:14" x14ac:dyDescent="0.25">
      <c r="A2201" s="12"/>
      <c r="B2201" s="13"/>
      <c r="C2201" s="14"/>
      <c r="D2201" s="13"/>
      <c r="E2201" s="13"/>
      <c r="F2201" s="14"/>
      <c r="G2201" s="15"/>
      <c r="H2201" s="14"/>
      <c r="I2201" s="14"/>
      <c r="J2201" s="16"/>
      <c r="K2201" s="14"/>
      <c r="L2201" s="16"/>
      <c r="M2201" s="17"/>
      <c r="N2201" s="17"/>
    </row>
    <row r="2202" spans="1:14" x14ac:dyDescent="0.25">
      <c r="A2202" s="12"/>
      <c r="B2202" s="13"/>
      <c r="C2202" s="14"/>
      <c r="D2202" s="13"/>
      <c r="E2202" s="13"/>
      <c r="F2202" s="14"/>
      <c r="G2202" s="15"/>
      <c r="H2202" s="14"/>
      <c r="I2202" s="14"/>
      <c r="J2202" s="16"/>
      <c r="K2202" s="14"/>
      <c r="L2202" s="16"/>
      <c r="M2202" s="17"/>
      <c r="N2202" s="17"/>
    </row>
    <row r="2203" spans="1:14" x14ac:dyDescent="0.25">
      <c r="A2203" s="12"/>
      <c r="B2203" s="13"/>
      <c r="C2203" s="14"/>
      <c r="D2203" s="13"/>
      <c r="E2203" s="13"/>
      <c r="F2203" s="14"/>
      <c r="G2203" s="15"/>
      <c r="H2203" s="14"/>
      <c r="I2203" s="14"/>
      <c r="J2203" s="16"/>
      <c r="K2203" s="14"/>
      <c r="L2203" s="16"/>
      <c r="M2203" s="17"/>
      <c r="N2203" s="17"/>
    </row>
    <row r="2204" spans="1:14" x14ac:dyDescent="0.25">
      <c r="A2204" s="12"/>
      <c r="B2204" s="13"/>
      <c r="C2204" s="14"/>
      <c r="D2204" s="13"/>
      <c r="E2204" s="13"/>
      <c r="F2204" s="14"/>
      <c r="G2204" s="15"/>
      <c r="H2204" s="14"/>
      <c r="I2204" s="14"/>
      <c r="J2204" s="16"/>
      <c r="K2204" s="14"/>
      <c r="L2204" s="16"/>
      <c r="M2204" s="17"/>
      <c r="N2204" s="17"/>
    </row>
    <row r="2205" spans="1:14" x14ac:dyDescent="0.25">
      <c r="A2205" s="12"/>
      <c r="B2205" s="13"/>
      <c r="C2205" s="14"/>
      <c r="D2205" s="13"/>
      <c r="E2205" s="13"/>
      <c r="F2205" s="14"/>
      <c r="G2205" s="15"/>
      <c r="H2205" s="14"/>
      <c r="I2205" s="14"/>
      <c r="J2205" s="16"/>
      <c r="K2205" s="14"/>
      <c r="L2205" s="16"/>
      <c r="M2205" s="17"/>
      <c r="N2205" s="17"/>
    </row>
    <row r="2206" spans="1:14" x14ac:dyDescent="0.25">
      <c r="A2206" s="12"/>
      <c r="B2206" s="13"/>
      <c r="C2206" s="14"/>
      <c r="D2206" s="13"/>
      <c r="E2206" s="13"/>
      <c r="F2206" s="14"/>
      <c r="G2206" s="15"/>
      <c r="H2206" s="14"/>
      <c r="I2206" s="14"/>
      <c r="J2206" s="16"/>
      <c r="K2206" s="14"/>
      <c r="L2206" s="16"/>
      <c r="M2206" s="17"/>
      <c r="N2206" s="17"/>
    </row>
    <row r="2207" spans="1:14" x14ac:dyDescent="0.25">
      <c r="A2207" s="12"/>
      <c r="B2207" s="13"/>
      <c r="C2207" s="14"/>
      <c r="D2207" s="13"/>
      <c r="E2207" s="13"/>
      <c r="F2207" s="14"/>
      <c r="G2207" s="15"/>
      <c r="H2207" s="14"/>
      <c r="I2207" s="14"/>
      <c r="J2207" s="16"/>
      <c r="K2207" s="14"/>
      <c r="L2207" s="16"/>
      <c r="M2207" s="17"/>
      <c r="N2207" s="17"/>
    </row>
    <row r="2208" spans="1:14" x14ac:dyDescent="0.25">
      <c r="A2208" s="12"/>
      <c r="B2208" s="13"/>
      <c r="C2208" s="14"/>
      <c r="D2208" s="13"/>
      <c r="E2208" s="13"/>
      <c r="F2208" s="14"/>
      <c r="G2208" s="15"/>
      <c r="H2208" s="14"/>
      <c r="I2208" s="14"/>
      <c r="J2208" s="16"/>
      <c r="K2208" s="14"/>
      <c r="L2208" s="16"/>
      <c r="M2208" s="17"/>
      <c r="N2208" s="17"/>
    </row>
    <row r="2209" spans="1:14" x14ac:dyDescent="0.25">
      <c r="A2209" s="12"/>
      <c r="B2209" s="13"/>
      <c r="C2209" s="14"/>
      <c r="D2209" s="13"/>
      <c r="E2209" s="13"/>
      <c r="F2209" s="14"/>
      <c r="G2209" s="15"/>
      <c r="H2209" s="14"/>
      <c r="I2209" s="14"/>
      <c r="J2209" s="16"/>
      <c r="K2209" s="14"/>
      <c r="L2209" s="16"/>
      <c r="M2209" s="17"/>
      <c r="N2209" s="17"/>
    </row>
    <row r="2210" spans="1:14" x14ac:dyDescent="0.25">
      <c r="A2210" s="12"/>
      <c r="B2210" s="13"/>
      <c r="C2210" s="14"/>
      <c r="D2210" s="13"/>
      <c r="E2210" s="13"/>
      <c r="F2210" s="14"/>
      <c r="G2210" s="15"/>
      <c r="H2210" s="14"/>
      <c r="I2210" s="14"/>
      <c r="J2210" s="16"/>
      <c r="K2210" s="14"/>
      <c r="L2210" s="16"/>
      <c r="M2210" s="17"/>
      <c r="N2210" s="17"/>
    </row>
    <row r="2211" spans="1:14" x14ac:dyDescent="0.25">
      <c r="A2211" s="12"/>
      <c r="B2211" s="13"/>
      <c r="C2211" s="14"/>
      <c r="D2211" s="13"/>
      <c r="E2211" s="13"/>
      <c r="F2211" s="14"/>
      <c r="G2211" s="15"/>
      <c r="H2211" s="14"/>
      <c r="I2211" s="14"/>
      <c r="J2211" s="16"/>
      <c r="K2211" s="14"/>
      <c r="L2211" s="16"/>
      <c r="M2211" s="17"/>
      <c r="N2211" s="17"/>
    </row>
    <row r="2212" spans="1:14" x14ac:dyDescent="0.25">
      <c r="A2212" s="12"/>
      <c r="B2212" s="13"/>
      <c r="C2212" s="14"/>
      <c r="D2212" s="13"/>
      <c r="E2212" s="13"/>
      <c r="F2212" s="14"/>
      <c r="G2212" s="15"/>
      <c r="H2212" s="14"/>
      <c r="I2212" s="14"/>
      <c r="J2212" s="16"/>
      <c r="K2212" s="14"/>
      <c r="L2212" s="16"/>
      <c r="M2212" s="17"/>
      <c r="N2212" s="17"/>
    </row>
    <row r="2213" spans="1:14" x14ac:dyDescent="0.25">
      <c r="A2213" s="12"/>
      <c r="B2213" s="13"/>
      <c r="C2213" s="14"/>
      <c r="D2213" s="13"/>
      <c r="E2213" s="13"/>
      <c r="F2213" s="14"/>
      <c r="G2213" s="15"/>
      <c r="H2213" s="14"/>
      <c r="I2213" s="14"/>
      <c r="J2213" s="16"/>
      <c r="K2213" s="14"/>
      <c r="L2213" s="16"/>
      <c r="M2213" s="17"/>
      <c r="N2213" s="17"/>
    </row>
    <row r="2214" spans="1:14" x14ac:dyDescent="0.25">
      <c r="A2214" s="12"/>
      <c r="B2214" s="13"/>
      <c r="C2214" s="14"/>
      <c r="D2214" s="13"/>
      <c r="E2214" s="13"/>
      <c r="F2214" s="14"/>
      <c r="G2214" s="15"/>
      <c r="H2214" s="14"/>
      <c r="I2214" s="14"/>
      <c r="J2214" s="16"/>
      <c r="K2214" s="14"/>
      <c r="L2214" s="16"/>
      <c r="M2214" s="17"/>
      <c r="N2214" s="17"/>
    </row>
    <row r="2215" spans="1:14" x14ac:dyDescent="0.25">
      <c r="A2215" s="12"/>
      <c r="B2215" s="13"/>
      <c r="C2215" s="14"/>
      <c r="D2215" s="13"/>
      <c r="E2215" s="13"/>
      <c r="F2215" s="14"/>
      <c r="G2215" s="15"/>
      <c r="H2215" s="14"/>
      <c r="I2215" s="14"/>
      <c r="J2215" s="16"/>
      <c r="K2215" s="14"/>
      <c r="L2215" s="16"/>
      <c r="M2215" s="17"/>
      <c r="N2215" s="17"/>
    </row>
    <row r="2216" spans="1:14" x14ac:dyDescent="0.25">
      <c r="A2216" s="12"/>
      <c r="B2216" s="13"/>
      <c r="C2216" s="14"/>
      <c r="D2216" s="13"/>
      <c r="E2216" s="13"/>
      <c r="F2216" s="14"/>
      <c r="G2216" s="15"/>
      <c r="H2216" s="14"/>
      <c r="I2216" s="14"/>
      <c r="J2216" s="16"/>
      <c r="K2216" s="14"/>
      <c r="L2216" s="16"/>
      <c r="M2216" s="17"/>
      <c r="N2216" s="17"/>
    </row>
    <row r="2217" spans="1:14" x14ac:dyDescent="0.25">
      <c r="A2217" s="12"/>
      <c r="B2217" s="13"/>
      <c r="C2217" s="14"/>
      <c r="D2217" s="13"/>
      <c r="E2217" s="13"/>
      <c r="F2217" s="14"/>
      <c r="G2217" s="15"/>
      <c r="H2217" s="14"/>
      <c r="I2217" s="14"/>
      <c r="J2217" s="16"/>
      <c r="K2217" s="14"/>
      <c r="L2217" s="16"/>
      <c r="M2217" s="17"/>
      <c r="N2217" s="17"/>
    </row>
    <row r="2218" spans="1:14" x14ac:dyDescent="0.25">
      <c r="A2218" s="12"/>
      <c r="B2218" s="13"/>
      <c r="C2218" s="14"/>
      <c r="D2218" s="13"/>
      <c r="E2218" s="13"/>
      <c r="F2218" s="14"/>
      <c r="G2218" s="15"/>
      <c r="H2218" s="14"/>
      <c r="I2218" s="14"/>
      <c r="J2218" s="16"/>
      <c r="K2218" s="14"/>
      <c r="L2218" s="16"/>
      <c r="M2218" s="17"/>
      <c r="N2218" s="17"/>
    </row>
    <row r="2219" spans="1:14" x14ac:dyDescent="0.25">
      <c r="A2219" s="12"/>
      <c r="B2219" s="13"/>
      <c r="C2219" s="14"/>
      <c r="D2219" s="13"/>
      <c r="E2219" s="13"/>
      <c r="F2219" s="14"/>
      <c r="G2219" s="15"/>
      <c r="H2219" s="14"/>
      <c r="I2219" s="14"/>
      <c r="J2219" s="16"/>
      <c r="K2219" s="14"/>
      <c r="L2219" s="16"/>
      <c r="M2219" s="17"/>
      <c r="N2219" s="17"/>
    </row>
    <row r="2220" spans="1:14" x14ac:dyDescent="0.25">
      <c r="A2220" s="12"/>
      <c r="B2220" s="13"/>
      <c r="C2220" s="14"/>
      <c r="D2220" s="13"/>
      <c r="E2220" s="13"/>
      <c r="F2220" s="14"/>
      <c r="G2220" s="15"/>
      <c r="H2220" s="14"/>
      <c r="I2220" s="14"/>
      <c r="J2220" s="16"/>
      <c r="K2220" s="14"/>
      <c r="L2220" s="16"/>
      <c r="M2220" s="17"/>
      <c r="N2220" s="17"/>
    </row>
    <row r="2221" spans="1:14" x14ac:dyDescent="0.25">
      <c r="A2221" s="12"/>
      <c r="B2221" s="13"/>
      <c r="C2221" s="14"/>
      <c r="D2221" s="13"/>
      <c r="E2221" s="13"/>
      <c r="F2221" s="14"/>
      <c r="G2221" s="15"/>
      <c r="H2221" s="14"/>
      <c r="I2221" s="14"/>
      <c r="J2221" s="16"/>
      <c r="K2221" s="14"/>
      <c r="L2221" s="16"/>
      <c r="M2221" s="17"/>
      <c r="N2221" s="17"/>
    </row>
    <row r="2222" spans="1:14" x14ac:dyDescent="0.25">
      <c r="H2222" s="14"/>
      <c r="I2222" s="14"/>
      <c r="J2222" s="16"/>
      <c r="K2222" s="14"/>
      <c r="L2222" s="16"/>
    </row>
    <row r="2223" spans="1:14" x14ac:dyDescent="0.25">
      <c r="H2223" s="14"/>
      <c r="I2223" s="14"/>
      <c r="J2223" s="16"/>
      <c r="K2223" s="14"/>
      <c r="L2223" s="16"/>
    </row>
    <row r="2224" spans="1:14" x14ac:dyDescent="0.25">
      <c r="H2224" s="14"/>
      <c r="I2224" s="14"/>
      <c r="J2224" s="16"/>
      <c r="K2224" s="14"/>
      <c r="L2224" s="16"/>
    </row>
    <row r="2225" spans="8:12" x14ac:dyDescent="0.25">
      <c r="H2225" s="14"/>
      <c r="I2225" s="14"/>
      <c r="J2225" s="16"/>
      <c r="K2225" s="14"/>
      <c r="L2225" s="16"/>
    </row>
    <row r="2226" spans="8:12" x14ac:dyDescent="0.25">
      <c r="H2226" s="14"/>
      <c r="I2226" s="14"/>
      <c r="J2226" s="16"/>
      <c r="K2226" s="14"/>
      <c r="L2226" s="16"/>
    </row>
    <row r="2227" spans="8:12" x14ac:dyDescent="0.25">
      <c r="H2227" s="14"/>
      <c r="I2227" s="14"/>
      <c r="J2227" s="16"/>
      <c r="K2227" s="14"/>
      <c r="L2227" s="16"/>
    </row>
    <row r="2228" spans="8:12" x14ac:dyDescent="0.25">
      <c r="H2228" s="14"/>
      <c r="I2228" s="14"/>
      <c r="J2228" s="16"/>
      <c r="K2228" s="14"/>
      <c r="L2228" s="16"/>
    </row>
    <row r="2229" spans="8:12" x14ac:dyDescent="0.25">
      <c r="H2229" s="14"/>
      <c r="I2229" s="14"/>
      <c r="J2229" s="16"/>
      <c r="K2229" s="14"/>
      <c r="L2229" s="16"/>
    </row>
    <row r="2230" spans="8:12" x14ac:dyDescent="0.25">
      <c r="H2230" s="14"/>
      <c r="I2230" s="14"/>
      <c r="J2230" s="16"/>
      <c r="K2230" s="14"/>
      <c r="L2230" s="16"/>
    </row>
    <row r="2231" spans="8:12" x14ac:dyDescent="0.25">
      <c r="H2231" s="14"/>
      <c r="I2231" s="14"/>
      <c r="J2231" s="16"/>
      <c r="K2231" s="14"/>
      <c r="L2231" s="16"/>
    </row>
    <row r="2232" spans="8:12" x14ac:dyDescent="0.25">
      <c r="H2232" s="14"/>
      <c r="I2232" s="14"/>
      <c r="J2232" s="16"/>
      <c r="K2232" s="14"/>
      <c r="L2232" s="16"/>
    </row>
    <row r="2233" spans="8:12" x14ac:dyDescent="0.25">
      <c r="H2233" s="14"/>
      <c r="I2233" s="14"/>
      <c r="J2233" s="16"/>
      <c r="K2233" s="14"/>
      <c r="L2233" s="16"/>
    </row>
    <row r="2234" spans="8:12" x14ac:dyDescent="0.25">
      <c r="H2234" s="14"/>
      <c r="I2234" s="14"/>
      <c r="J2234" s="16"/>
      <c r="K2234" s="14"/>
      <c r="L2234" s="16"/>
    </row>
    <row r="2235" spans="8:12" x14ac:dyDescent="0.25">
      <c r="H2235" s="14"/>
      <c r="I2235" s="14"/>
      <c r="J2235" s="16"/>
      <c r="K2235" s="14"/>
      <c r="L2235" s="16"/>
    </row>
    <row r="2236" spans="8:12" x14ac:dyDescent="0.25">
      <c r="H2236" s="14"/>
      <c r="I2236" s="14"/>
      <c r="J2236" s="16"/>
      <c r="K2236" s="14"/>
      <c r="L2236" s="16"/>
    </row>
    <row r="2237" spans="8:12" x14ac:dyDescent="0.25">
      <c r="H2237" s="14"/>
      <c r="I2237" s="14"/>
      <c r="J2237" s="16"/>
      <c r="K2237" s="14"/>
      <c r="L2237" s="16"/>
    </row>
    <row r="2238" spans="8:12" x14ac:dyDescent="0.25">
      <c r="H2238" s="14"/>
      <c r="I2238" s="14"/>
      <c r="J2238" s="16"/>
      <c r="K2238" s="14"/>
      <c r="L2238" s="16"/>
    </row>
    <row r="2239" spans="8:12" x14ac:dyDescent="0.25">
      <c r="H2239" s="14"/>
      <c r="I2239" s="14"/>
      <c r="J2239" s="16"/>
      <c r="K2239" s="14"/>
      <c r="L2239" s="16"/>
    </row>
    <row r="2240" spans="8:12" x14ac:dyDescent="0.25">
      <c r="H2240" s="14"/>
      <c r="I2240" s="14"/>
      <c r="J2240" s="16"/>
      <c r="K2240" s="14"/>
      <c r="L2240" s="16"/>
    </row>
    <row r="2241" spans="8:12" x14ac:dyDescent="0.25">
      <c r="H2241" s="14"/>
      <c r="I2241" s="14"/>
      <c r="J2241" s="16"/>
      <c r="K2241" s="14"/>
      <c r="L2241" s="16"/>
    </row>
    <row r="2242" spans="8:12" x14ac:dyDescent="0.25">
      <c r="H2242" s="14"/>
      <c r="I2242" s="14"/>
      <c r="J2242" s="16"/>
      <c r="K2242" s="14"/>
      <c r="L2242" s="16"/>
    </row>
    <row r="2243" spans="8:12" x14ac:dyDescent="0.25">
      <c r="H2243" s="14"/>
      <c r="I2243" s="14"/>
      <c r="J2243" s="16"/>
      <c r="K2243" s="14"/>
      <c r="L2243" s="16"/>
    </row>
    <row r="2244" spans="8:12" x14ac:dyDescent="0.25">
      <c r="H2244" s="14"/>
      <c r="I2244" s="14"/>
      <c r="J2244" s="16"/>
      <c r="K2244" s="14"/>
      <c r="L2244" s="16"/>
    </row>
    <row r="2245" spans="8:12" x14ac:dyDescent="0.25">
      <c r="H2245" s="14"/>
      <c r="I2245" s="14"/>
      <c r="J2245" s="16"/>
      <c r="K2245" s="14"/>
      <c r="L2245" s="16"/>
    </row>
    <row r="2246" spans="8:12" x14ac:dyDescent="0.25">
      <c r="H2246" s="14"/>
      <c r="I2246" s="14"/>
      <c r="J2246" s="16"/>
      <c r="K2246" s="14"/>
      <c r="L2246" s="16"/>
    </row>
    <row r="2247" spans="8:12" x14ac:dyDescent="0.25">
      <c r="H2247" s="14"/>
      <c r="I2247" s="14"/>
      <c r="J2247" s="16"/>
      <c r="K2247" s="14"/>
      <c r="L2247" s="16"/>
    </row>
    <row r="2248" spans="8:12" x14ac:dyDescent="0.25">
      <c r="H2248" s="14"/>
      <c r="I2248" s="14"/>
      <c r="J2248" s="16"/>
      <c r="K2248" s="14"/>
      <c r="L2248" s="16"/>
    </row>
    <row r="2249" spans="8:12" x14ac:dyDescent="0.25">
      <c r="H2249" s="14"/>
      <c r="I2249" s="14"/>
      <c r="J2249" s="16"/>
      <c r="K2249" s="14"/>
      <c r="L2249" s="16"/>
    </row>
    <row r="2250" spans="8:12" x14ac:dyDescent="0.25">
      <c r="H2250" s="14"/>
      <c r="I2250" s="14"/>
      <c r="J2250" s="16"/>
      <c r="K2250" s="14"/>
      <c r="L2250" s="16"/>
    </row>
    <row r="2251" spans="8:12" x14ac:dyDescent="0.25">
      <c r="H2251" s="14"/>
      <c r="I2251" s="14"/>
      <c r="J2251" s="16"/>
      <c r="K2251" s="14"/>
      <c r="L2251" s="16"/>
    </row>
    <row r="2252" spans="8:12" x14ac:dyDescent="0.25">
      <c r="H2252" s="14"/>
      <c r="I2252" s="14"/>
      <c r="J2252" s="16"/>
      <c r="K2252" s="14"/>
      <c r="L2252" s="16"/>
    </row>
    <row r="2253" spans="8:12" x14ac:dyDescent="0.25">
      <c r="H2253" s="14"/>
      <c r="I2253" s="14"/>
      <c r="J2253" s="16"/>
      <c r="K2253" s="14"/>
      <c r="L2253" s="16"/>
    </row>
    <row r="2254" spans="8:12" x14ac:dyDescent="0.25">
      <c r="H2254" s="14"/>
      <c r="I2254" s="14"/>
      <c r="J2254" s="16"/>
      <c r="K2254" s="14"/>
      <c r="L2254" s="16"/>
    </row>
    <row r="2255" spans="8:12" x14ac:dyDescent="0.25">
      <c r="H2255" s="14"/>
      <c r="I2255" s="14"/>
      <c r="J2255" s="16"/>
      <c r="K2255" s="14"/>
      <c r="L2255" s="16"/>
    </row>
    <row r="2256" spans="8:12" x14ac:dyDescent="0.25">
      <c r="H2256" s="14"/>
      <c r="I2256" s="14"/>
      <c r="J2256" s="16"/>
      <c r="K2256" s="14"/>
      <c r="L2256" s="16"/>
    </row>
    <row r="2257" spans="8:12" x14ac:dyDescent="0.25">
      <c r="H2257" s="14"/>
      <c r="I2257" s="14"/>
      <c r="J2257" s="16"/>
      <c r="K2257" s="14"/>
      <c r="L2257" s="16"/>
    </row>
    <row r="2258" spans="8:12" x14ac:dyDescent="0.25">
      <c r="H2258" s="14"/>
      <c r="I2258" s="14"/>
      <c r="J2258" s="16"/>
      <c r="K2258" s="14"/>
      <c r="L2258" s="16"/>
    </row>
    <row r="2259" spans="8:12" x14ac:dyDescent="0.25">
      <c r="H2259" s="14"/>
      <c r="I2259" s="14"/>
      <c r="J2259" s="16"/>
      <c r="K2259" s="14"/>
      <c r="L2259" s="16"/>
    </row>
    <row r="2260" spans="8:12" x14ac:dyDescent="0.25">
      <c r="H2260" s="14"/>
      <c r="I2260" s="14"/>
      <c r="J2260" s="16"/>
      <c r="K2260" s="14"/>
      <c r="L2260" s="16"/>
    </row>
    <row r="2261" spans="8:12" x14ac:dyDescent="0.25">
      <c r="H2261" s="14"/>
      <c r="I2261" s="14"/>
      <c r="J2261" s="16"/>
      <c r="K2261" s="14"/>
      <c r="L2261" s="16"/>
    </row>
    <row r="2262" spans="8:12" x14ac:dyDescent="0.25">
      <c r="H2262" s="14"/>
      <c r="I2262" s="14"/>
      <c r="J2262" s="16"/>
      <c r="K2262" s="14"/>
      <c r="L2262" s="16"/>
    </row>
    <row r="2263" spans="8:12" x14ac:dyDescent="0.25">
      <c r="H2263" s="14"/>
      <c r="I2263" s="14"/>
      <c r="J2263" s="16"/>
      <c r="K2263" s="14"/>
      <c r="L2263" s="16"/>
    </row>
    <row r="2264" spans="8:12" x14ac:dyDescent="0.25">
      <c r="H2264" s="14"/>
      <c r="I2264" s="14"/>
      <c r="J2264" s="16"/>
      <c r="K2264" s="14"/>
      <c r="L2264" s="16"/>
    </row>
    <row r="2265" spans="8:12" x14ac:dyDescent="0.25">
      <c r="H2265" s="14"/>
      <c r="I2265" s="14"/>
      <c r="J2265" s="16"/>
      <c r="K2265" s="14"/>
      <c r="L2265" s="16"/>
    </row>
    <row r="2266" spans="8:12" x14ac:dyDescent="0.25">
      <c r="H2266" s="14"/>
      <c r="I2266" s="14"/>
      <c r="J2266" s="16"/>
      <c r="K2266" s="14"/>
      <c r="L2266" s="16"/>
    </row>
    <row r="2267" spans="8:12" x14ac:dyDescent="0.25">
      <c r="H2267" s="14"/>
      <c r="I2267" s="14"/>
      <c r="J2267" s="16"/>
      <c r="K2267" s="14"/>
      <c r="L2267" s="16"/>
    </row>
    <row r="2268" spans="8:12" x14ac:dyDescent="0.25">
      <c r="H2268" s="14"/>
      <c r="I2268" s="14"/>
      <c r="J2268" s="16"/>
      <c r="K2268" s="14"/>
      <c r="L2268" s="16"/>
    </row>
    <row r="2269" spans="8:12" x14ac:dyDescent="0.25">
      <c r="H2269" s="14"/>
      <c r="I2269" s="14"/>
      <c r="J2269" s="16"/>
      <c r="K2269" s="14"/>
      <c r="L2269" s="16"/>
    </row>
    <row r="2270" spans="8:12" x14ac:dyDescent="0.25">
      <c r="H2270" s="14"/>
      <c r="I2270" s="14"/>
      <c r="J2270" s="16"/>
      <c r="K2270" s="14"/>
      <c r="L2270" s="16"/>
    </row>
    <row r="2271" spans="8:12" x14ac:dyDescent="0.25">
      <c r="H2271" s="14"/>
      <c r="I2271" s="14"/>
      <c r="J2271" s="16"/>
      <c r="K2271" s="14"/>
      <c r="L2271" s="16"/>
    </row>
    <row r="2272" spans="8:12" x14ac:dyDescent="0.25">
      <c r="H2272" s="14"/>
      <c r="I2272" s="14"/>
      <c r="J2272" s="16"/>
      <c r="K2272" s="14"/>
      <c r="L2272" s="16"/>
    </row>
    <row r="2273" spans="8:12" x14ac:dyDescent="0.25">
      <c r="H2273" s="14"/>
      <c r="I2273" s="14"/>
      <c r="J2273" s="16"/>
      <c r="K2273" s="14"/>
      <c r="L2273" s="16"/>
    </row>
    <row r="2274" spans="8:12" x14ac:dyDescent="0.25">
      <c r="H2274" s="14"/>
      <c r="I2274" s="14"/>
      <c r="J2274" s="16"/>
      <c r="K2274" s="14"/>
      <c r="L2274" s="16"/>
    </row>
    <row r="2275" spans="8:12" x14ac:dyDescent="0.25">
      <c r="H2275" s="14"/>
      <c r="I2275" s="14"/>
      <c r="J2275" s="16"/>
      <c r="K2275" s="14"/>
      <c r="L2275" s="16"/>
    </row>
    <row r="2276" spans="8:12" x14ac:dyDescent="0.25">
      <c r="H2276" s="14"/>
      <c r="I2276" s="14"/>
      <c r="J2276" s="16"/>
      <c r="K2276" s="14"/>
      <c r="L2276" s="16"/>
    </row>
    <row r="2277" spans="8:12" x14ac:dyDescent="0.25">
      <c r="H2277" s="14"/>
      <c r="I2277" s="14"/>
      <c r="J2277" s="16"/>
      <c r="K2277" s="14"/>
      <c r="L2277" s="16"/>
    </row>
    <row r="2278" spans="8:12" x14ac:dyDescent="0.25">
      <c r="H2278" s="14"/>
      <c r="I2278" s="14"/>
      <c r="J2278" s="16"/>
      <c r="K2278" s="14"/>
      <c r="L2278" s="16"/>
    </row>
    <row r="2279" spans="8:12" x14ac:dyDescent="0.25">
      <c r="H2279" s="14"/>
      <c r="I2279" s="14"/>
      <c r="J2279" s="16"/>
      <c r="K2279" s="14"/>
      <c r="L2279" s="16"/>
    </row>
    <row r="2280" spans="8:12" x14ac:dyDescent="0.25">
      <c r="H2280" s="14"/>
      <c r="I2280" s="14"/>
      <c r="J2280" s="16"/>
      <c r="K2280" s="14"/>
      <c r="L2280" s="16"/>
    </row>
    <row r="2281" spans="8:12" x14ac:dyDescent="0.25">
      <c r="H2281" s="14"/>
      <c r="I2281" s="14"/>
      <c r="J2281" s="16"/>
      <c r="K2281" s="14"/>
      <c r="L2281" s="16"/>
    </row>
    <row r="2282" spans="8:12" x14ac:dyDescent="0.25">
      <c r="H2282" s="14"/>
      <c r="I2282" s="14"/>
      <c r="J2282" s="16"/>
      <c r="K2282" s="14"/>
      <c r="L2282" s="16"/>
    </row>
    <row r="2283" spans="8:12" x14ac:dyDescent="0.25">
      <c r="H2283" s="14"/>
      <c r="I2283" s="14"/>
      <c r="J2283" s="16"/>
      <c r="K2283" s="14"/>
      <c r="L2283" s="16"/>
    </row>
    <row r="2284" spans="8:12" x14ac:dyDescent="0.25">
      <c r="H2284" s="14"/>
      <c r="I2284" s="14"/>
      <c r="J2284" s="16"/>
      <c r="K2284" s="14"/>
      <c r="L2284" s="16"/>
    </row>
    <row r="2285" spans="8:12" x14ac:dyDescent="0.25">
      <c r="H2285" s="14"/>
      <c r="I2285" s="14"/>
      <c r="J2285" s="16"/>
      <c r="K2285" s="14"/>
      <c r="L2285" s="16"/>
    </row>
    <row r="2286" spans="8:12" x14ac:dyDescent="0.25">
      <c r="H2286" s="14"/>
      <c r="I2286" s="14"/>
      <c r="J2286" s="16"/>
      <c r="K2286" s="14"/>
      <c r="L2286" s="16"/>
    </row>
    <row r="2287" spans="8:12" x14ac:dyDescent="0.25">
      <c r="H2287" s="14"/>
      <c r="I2287" s="14"/>
      <c r="J2287" s="16"/>
      <c r="K2287" s="14"/>
      <c r="L2287" s="16"/>
    </row>
    <row r="2288" spans="8:12" x14ac:dyDescent="0.25">
      <c r="H2288" s="14"/>
      <c r="I2288" s="14"/>
      <c r="J2288" s="16"/>
      <c r="K2288" s="14"/>
      <c r="L2288" s="16"/>
    </row>
    <row r="2289" spans="8:12" x14ac:dyDescent="0.25">
      <c r="H2289" s="14"/>
      <c r="I2289" s="14"/>
      <c r="J2289" s="16"/>
      <c r="K2289" s="14"/>
      <c r="L2289" s="16"/>
    </row>
    <row r="2290" spans="8:12" x14ac:dyDescent="0.25">
      <c r="H2290" s="14"/>
      <c r="I2290" s="14"/>
      <c r="J2290" s="16"/>
      <c r="K2290" s="14"/>
      <c r="L2290" s="16"/>
    </row>
    <row r="2291" spans="8:12" x14ac:dyDescent="0.25">
      <c r="H2291" s="14"/>
      <c r="I2291" s="14"/>
      <c r="J2291" s="16"/>
      <c r="K2291" s="14"/>
      <c r="L2291" s="16"/>
    </row>
    <row r="2292" spans="8:12" x14ac:dyDescent="0.25">
      <c r="H2292" s="14"/>
      <c r="I2292" s="14"/>
      <c r="J2292" s="16"/>
      <c r="K2292" s="14"/>
      <c r="L2292" s="16"/>
    </row>
    <row r="2293" spans="8:12" x14ac:dyDescent="0.25">
      <c r="H2293" s="14"/>
      <c r="I2293" s="14"/>
      <c r="J2293" s="16"/>
      <c r="K2293" s="14"/>
      <c r="L2293" s="16"/>
    </row>
    <row r="2294" spans="8:12" x14ac:dyDescent="0.25">
      <c r="H2294" s="14"/>
      <c r="I2294" s="14"/>
      <c r="J2294" s="16"/>
      <c r="K2294" s="14"/>
      <c r="L2294" s="16"/>
    </row>
    <row r="2295" spans="8:12" x14ac:dyDescent="0.25">
      <c r="H2295" s="14"/>
      <c r="I2295" s="14"/>
      <c r="J2295" s="16"/>
      <c r="K2295" s="14"/>
      <c r="L2295" s="16"/>
    </row>
    <row r="2296" spans="8:12" x14ac:dyDescent="0.25">
      <c r="H2296" s="14"/>
      <c r="I2296" s="14"/>
      <c r="J2296" s="16"/>
      <c r="K2296" s="14"/>
      <c r="L2296" s="16"/>
    </row>
    <row r="2297" spans="8:12" x14ac:dyDescent="0.25">
      <c r="H2297" s="14"/>
      <c r="I2297" s="14"/>
      <c r="J2297" s="16"/>
      <c r="K2297" s="14"/>
      <c r="L2297" s="16"/>
    </row>
    <row r="2298" spans="8:12" x14ac:dyDescent="0.25">
      <c r="H2298" s="14"/>
      <c r="I2298" s="14"/>
      <c r="J2298" s="16"/>
      <c r="K2298" s="14"/>
      <c r="L2298" s="16"/>
    </row>
    <row r="2299" spans="8:12" x14ac:dyDescent="0.25">
      <c r="H2299" s="14"/>
      <c r="I2299" s="14"/>
      <c r="J2299" s="16"/>
      <c r="K2299" s="14"/>
      <c r="L2299" s="16"/>
    </row>
    <row r="2300" spans="8:12" x14ac:dyDescent="0.25">
      <c r="H2300" s="14"/>
      <c r="I2300" s="14"/>
      <c r="J2300" s="16"/>
      <c r="K2300" s="14"/>
      <c r="L2300" s="16"/>
    </row>
    <row r="2301" spans="8:12" x14ac:dyDescent="0.25">
      <c r="H2301" s="14"/>
      <c r="I2301" s="14"/>
      <c r="J2301" s="16"/>
      <c r="K2301" s="14"/>
      <c r="L2301" s="16"/>
    </row>
    <row r="2302" spans="8:12" x14ac:dyDescent="0.25">
      <c r="H2302" s="14"/>
      <c r="I2302" s="14"/>
      <c r="J2302" s="16"/>
      <c r="K2302" s="14"/>
      <c r="L2302" s="16"/>
    </row>
    <row r="2303" spans="8:12" x14ac:dyDescent="0.25">
      <c r="H2303" s="14"/>
      <c r="I2303" s="14"/>
      <c r="J2303" s="16"/>
      <c r="K2303" s="14"/>
      <c r="L2303" s="16"/>
    </row>
    <row r="2304" spans="8:12" x14ac:dyDescent="0.25">
      <c r="H2304" s="14"/>
      <c r="I2304" s="14"/>
      <c r="J2304" s="16"/>
      <c r="K2304" s="14"/>
      <c r="L2304" s="16"/>
    </row>
    <row r="2305" spans="8:12" x14ac:dyDescent="0.25">
      <c r="H2305" s="14"/>
      <c r="I2305" s="14"/>
      <c r="J2305" s="16"/>
      <c r="K2305" s="14"/>
      <c r="L2305" s="16"/>
    </row>
    <row r="2306" spans="8:12" x14ac:dyDescent="0.25">
      <c r="H2306" s="14"/>
      <c r="I2306" s="14"/>
      <c r="J2306" s="16"/>
      <c r="K2306" s="14"/>
      <c r="L2306" s="16"/>
    </row>
    <row r="2307" spans="8:12" x14ac:dyDescent="0.25">
      <c r="H2307" s="14"/>
      <c r="I2307" s="14"/>
      <c r="J2307" s="16"/>
      <c r="K2307" s="14"/>
      <c r="L2307" s="16"/>
    </row>
    <row r="2308" spans="8:12" x14ac:dyDescent="0.25">
      <c r="H2308" s="14"/>
      <c r="I2308" s="14"/>
      <c r="J2308" s="16"/>
      <c r="K2308" s="14"/>
      <c r="L2308" s="16"/>
    </row>
    <row r="2309" spans="8:12" x14ac:dyDescent="0.25">
      <c r="H2309" s="14"/>
      <c r="I2309" s="14"/>
      <c r="J2309" s="16"/>
      <c r="K2309" s="14"/>
      <c r="L2309" s="16"/>
    </row>
    <row r="2310" spans="8:12" x14ac:dyDescent="0.25">
      <c r="H2310" s="14"/>
      <c r="I2310" s="14"/>
      <c r="J2310" s="16"/>
      <c r="K2310" s="14"/>
      <c r="L2310" s="16"/>
    </row>
    <row r="2311" spans="8:12" x14ac:dyDescent="0.25">
      <c r="H2311" s="14"/>
      <c r="I2311" s="14"/>
      <c r="J2311" s="16"/>
      <c r="K2311" s="14"/>
      <c r="L2311" s="16"/>
    </row>
    <row r="2312" spans="8:12" x14ac:dyDescent="0.25">
      <c r="H2312" s="14"/>
      <c r="I2312" s="14"/>
      <c r="J2312" s="16"/>
      <c r="K2312" s="14"/>
      <c r="L2312" s="16"/>
    </row>
    <row r="2313" spans="8:12" x14ac:dyDescent="0.25">
      <c r="H2313" s="14"/>
      <c r="I2313" s="14"/>
      <c r="J2313" s="16"/>
      <c r="K2313" s="14"/>
      <c r="L2313" s="16"/>
    </row>
    <row r="2314" spans="8:12" x14ac:dyDescent="0.25">
      <c r="H2314" s="14"/>
      <c r="I2314" s="14"/>
      <c r="J2314" s="16"/>
      <c r="K2314" s="14"/>
      <c r="L2314" s="16"/>
    </row>
    <row r="2315" spans="8:12" x14ac:dyDescent="0.25">
      <c r="H2315" s="14"/>
      <c r="I2315" s="14"/>
      <c r="J2315" s="16"/>
      <c r="K2315" s="14"/>
      <c r="L2315" s="16"/>
    </row>
    <row r="2316" spans="8:12" x14ac:dyDescent="0.25">
      <c r="H2316" s="14"/>
      <c r="I2316" s="14"/>
      <c r="J2316" s="16"/>
      <c r="K2316" s="14"/>
      <c r="L2316" s="16"/>
    </row>
    <row r="2317" spans="8:12" x14ac:dyDescent="0.25">
      <c r="H2317" s="14"/>
      <c r="I2317" s="14"/>
      <c r="J2317" s="16"/>
      <c r="K2317" s="14"/>
      <c r="L2317" s="16"/>
    </row>
    <row r="2318" spans="8:12" x14ac:dyDescent="0.25">
      <c r="H2318" s="14"/>
      <c r="I2318" s="14"/>
      <c r="J2318" s="16"/>
      <c r="K2318" s="14"/>
      <c r="L2318" s="16"/>
    </row>
    <row r="2319" spans="8:12" x14ac:dyDescent="0.25">
      <c r="H2319" s="14"/>
      <c r="I2319" s="14"/>
      <c r="J2319" s="16"/>
      <c r="K2319" s="14"/>
      <c r="L2319" s="16"/>
    </row>
    <row r="2320" spans="8:12" x14ac:dyDescent="0.25">
      <c r="H2320" s="14"/>
      <c r="I2320" s="14"/>
      <c r="J2320" s="16"/>
      <c r="K2320" s="14"/>
      <c r="L2320" s="16"/>
    </row>
    <row r="2321" spans="8:12" x14ac:dyDescent="0.25">
      <c r="H2321" s="14"/>
      <c r="I2321" s="14"/>
      <c r="J2321" s="16"/>
      <c r="K2321" s="14"/>
      <c r="L2321" s="16"/>
    </row>
    <row r="2322" spans="8:12" x14ac:dyDescent="0.25">
      <c r="H2322" s="14"/>
      <c r="I2322" s="14"/>
      <c r="J2322" s="16"/>
      <c r="K2322" s="14"/>
      <c r="L2322" s="16"/>
    </row>
    <row r="2323" spans="8:12" x14ac:dyDescent="0.25">
      <c r="H2323" s="14"/>
      <c r="I2323" s="14"/>
      <c r="J2323" s="16"/>
      <c r="K2323" s="14"/>
      <c r="L2323" s="16"/>
    </row>
    <row r="2324" spans="8:12" x14ac:dyDescent="0.25">
      <c r="H2324" s="14"/>
      <c r="I2324" s="14"/>
      <c r="J2324" s="16"/>
      <c r="K2324" s="14"/>
      <c r="L2324" s="16"/>
    </row>
    <row r="2325" spans="8:12" x14ac:dyDescent="0.25">
      <c r="H2325" s="14"/>
      <c r="I2325" s="14"/>
      <c r="J2325" s="16"/>
      <c r="K2325" s="14"/>
      <c r="L2325" s="16"/>
    </row>
    <row r="2326" spans="8:12" x14ac:dyDescent="0.25">
      <c r="H2326" s="14"/>
      <c r="I2326" s="14"/>
      <c r="J2326" s="16"/>
      <c r="K2326" s="14"/>
      <c r="L2326" s="16"/>
    </row>
    <row r="2327" spans="8:12" x14ac:dyDescent="0.25">
      <c r="H2327" s="14"/>
      <c r="I2327" s="14"/>
      <c r="J2327" s="16"/>
      <c r="K2327" s="14"/>
      <c r="L2327" s="16"/>
    </row>
    <row r="2328" spans="8:12" x14ac:dyDescent="0.25">
      <c r="H2328" s="14"/>
      <c r="I2328" s="14"/>
      <c r="J2328" s="16"/>
      <c r="K2328" s="14"/>
      <c r="L2328" s="16"/>
    </row>
    <row r="2329" spans="8:12" x14ac:dyDescent="0.25">
      <c r="H2329" s="14"/>
      <c r="I2329" s="14"/>
      <c r="J2329" s="16"/>
      <c r="K2329" s="14"/>
      <c r="L2329" s="16"/>
    </row>
    <row r="2330" spans="8:12" x14ac:dyDescent="0.25">
      <c r="H2330" s="14"/>
      <c r="I2330" s="14"/>
      <c r="J2330" s="16"/>
      <c r="K2330" s="14"/>
      <c r="L2330" s="16"/>
    </row>
    <row r="2331" spans="8:12" x14ac:dyDescent="0.25">
      <c r="H2331" s="14"/>
      <c r="I2331" s="14"/>
      <c r="J2331" s="16"/>
      <c r="K2331" s="14"/>
      <c r="L2331" s="16"/>
    </row>
    <row r="2332" spans="8:12" x14ac:dyDescent="0.25">
      <c r="H2332" s="14"/>
      <c r="I2332" s="14"/>
      <c r="J2332" s="16"/>
      <c r="K2332" s="14"/>
      <c r="L2332" s="16"/>
    </row>
    <row r="2333" spans="8:12" x14ac:dyDescent="0.25">
      <c r="H2333" s="14"/>
      <c r="I2333" s="14"/>
      <c r="J2333" s="16"/>
      <c r="K2333" s="14"/>
      <c r="L2333" s="16"/>
    </row>
    <row r="2334" spans="8:12" x14ac:dyDescent="0.25">
      <c r="H2334" s="14"/>
      <c r="I2334" s="14"/>
      <c r="J2334" s="16"/>
      <c r="K2334" s="14"/>
      <c r="L2334" s="16"/>
    </row>
    <row r="2335" spans="8:12" x14ac:dyDescent="0.25">
      <c r="H2335" s="14"/>
      <c r="I2335" s="14"/>
      <c r="J2335" s="16"/>
      <c r="K2335" s="14"/>
      <c r="L2335" s="16"/>
    </row>
    <row r="2336" spans="8:12" x14ac:dyDescent="0.25">
      <c r="H2336" s="14"/>
      <c r="I2336" s="14"/>
      <c r="J2336" s="16"/>
      <c r="K2336" s="14"/>
      <c r="L2336" s="16"/>
    </row>
    <row r="2337" spans="8:12" x14ac:dyDescent="0.25">
      <c r="H2337" s="14"/>
      <c r="I2337" s="14"/>
      <c r="J2337" s="16"/>
      <c r="K2337" s="14"/>
      <c r="L2337" s="16"/>
    </row>
    <row r="2338" spans="8:12" x14ac:dyDescent="0.25">
      <c r="H2338" s="14"/>
      <c r="I2338" s="14"/>
      <c r="J2338" s="16"/>
      <c r="K2338" s="14"/>
      <c r="L2338" s="16"/>
    </row>
    <row r="2339" spans="8:12" x14ac:dyDescent="0.25">
      <c r="H2339" s="14"/>
      <c r="I2339" s="14"/>
      <c r="J2339" s="16"/>
      <c r="K2339" s="14"/>
      <c r="L2339" s="16"/>
    </row>
    <row r="2340" spans="8:12" x14ac:dyDescent="0.25">
      <c r="H2340" s="14"/>
      <c r="I2340" s="14"/>
      <c r="J2340" s="16"/>
      <c r="K2340" s="14"/>
      <c r="L2340" s="16"/>
    </row>
    <row r="2341" spans="8:12" x14ac:dyDescent="0.25">
      <c r="H2341" s="14"/>
      <c r="I2341" s="14"/>
      <c r="J2341" s="16"/>
      <c r="K2341" s="14"/>
      <c r="L2341" s="16"/>
    </row>
    <row r="2342" spans="8:12" x14ac:dyDescent="0.25">
      <c r="H2342" s="14"/>
      <c r="I2342" s="14"/>
      <c r="J2342" s="16"/>
      <c r="K2342" s="14"/>
      <c r="L2342" s="16"/>
    </row>
    <row r="2343" spans="8:12" x14ac:dyDescent="0.25">
      <c r="H2343" s="14"/>
      <c r="I2343" s="14"/>
      <c r="J2343" s="16"/>
      <c r="K2343" s="14"/>
      <c r="L2343" s="16"/>
    </row>
    <row r="2344" spans="8:12" x14ac:dyDescent="0.25">
      <c r="H2344" s="14"/>
      <c r="I2344" s="14"/>
      <c r="J2344" s="16"/>
      <c r="K2344" s="14"/>
      <c r="L2344" s="16"/>
    </row>
    <row r="2345" spans="8:12" x14ac:dyDescent="0.25">
      <c r="H2345" s="14"/>
      <c r="I2345" s="14"/>
      <c r="J2345" s="16"/>
      <c r="K2345" s="14"/>
      <c r="L2345" s="16"/>
    </row>
    <row r="2346" spans="8:12" x14ac:dyDescent="0.25">
      <c r="H2346" s="14"/>
      <c r="I2346" s="14"/>
      <c r="J2346" s="16"/>
      <c r="K2346" s="14"/>
      <c r="L2346" s="16"/>
    </row>
    <row r="2347" spans="8:12" x14ac:dyDescent="0.25">
      <c r="H2347" s="14"/>
      <c r="I2347" s="14"/>
      <c r="J2347" s="16"/>
      <c r="K2347" s="14"/>
      <c r="L2347" s="16"/>
    </row>
    <row r="2348" spans="8:12" x14ac:dyDescent="0.25">
      <c r="H2348" s="14"/>
      <c r="I2348" s="14"/>
      <c r="J2348" s="16"/>
      <c r="K2348" s="14"/>
      <c r="L2348" s="16"/>
    </row>
    <row r="2349" spans="8:12" x14ac:dyDescent="0.25">
      <c r="H2349" s="14"/>
      <c r="I2349" s="14"/>
      <c r="J2349" s="16"/>
      <c r="K2349" s="14"/>
      <c r="L2349" s="16"/>
    </row>
    <row r="2350" spans="8:12" x14ac:dyDescent="0.25">
      <c r="H2350" s="14"/>
      <c r="I2350" s="14"/>
      <c r="J2350" s="16"/>
      <c r="K2350" s="14"/>
      <c r="L2350" s="16"/>
    </row>
    <row r="2351" spans="8:12" x14ac:dyDescent="0.25">
      <c r="H2351" s="14"/>
      <c r="I2351" s="14"/>
      <c r="J2351" s="16"/>
      <c r="K2351" s="14"/>
      <c r="L2351" s="16"/>
    </row>
    <row r="2352" spans="8:12" x14ac:dyDescent="0.25">
      <c r="H2352" s="14"/>
      <c r="I2352" s="14"/>
      <c r="J2352" s="16"/>
      <c r="K2352" s="14"/>
      <c r="L2352" s="16"/>
    </row>
    <row r="2353" spans="8:12" x14ac:dyDescent="0.25">
      <c r="H2353" s="14"/>
      <c r="I2353" s="14"/>
      <c r="J2353" s="16"/>
      <c r="K2353" s="14"/>
      <c r="L2353" s="16"/>
    </row>
    <row r="2354" spans="8:12" x14ac:dyDescent="0.25">
      <c r="H2354" s="14"/>
      <c r="I2354" s="14"/>
      <c r="J2354" s="16"/>
      <c r="K2354" s="14"/>
      <c r="L2354" s="16"/>
    </row>
    <row r="2355" spans="8:12" x14ac:dyDescent="0.25">
      <c r="H2355" s="14"/>
      <c r="I2355" s="14"/>
      <c r="J2355" s="16"/>
      <c r="K2355" s="14"/>
      <c r="L2355" s="16"/>
    </row>
    <row r="2356" spans="8:12" x14ac:dyDescent="0.25">
      <c r="H2356" s="14"/>
      <c r="I2356" s="14"/>
      <c r="J2356" s="16"/>
      <c r="K2356" s="14"/>
      <c r="L2356" s="16"/>
    </row>
    <row r="2357" spans="8:12" x14ac:dyDescent="0.25">
      <c r="H2357" s="14"/>
      <c r="I2357" s="14"/>
      <c r="J2357" s="16"/>
      <c r="K2357" s="14"/>
      <c r="L2357" s="16"/>
    </row>
    <row r="2358" spans="8:12" x14ac:dyDescent="0.25">
      <c r="H2358" s="14"/>
      <c r="I2358" s="14"/>
      <c r="J2358" s="16"/>
      <c r="K2358" s="14"/>
      <c r="L2358" s="16"/>
    </row>
    <row r="2359" spans="8:12" x14ac:dyDescent="0.25">
      <c r="H2359" s="14"/>
      <c r="I2359" s="14"/>
      <c r="J2359" s="16"/>
      <c r="K2359" s="14"/>
      <c r="L2359" s="16"/>
    </row>
    <row r="2360" spans="8:12" x14ac:dyDescent="0.25">
      <c r="H2360" s="14"/>
      <c r="I2360" s="14"/>
      <c r="J2360" s="16"/>
      <c r="K2360" s="14"/>
      <c r="L2360" s="16"/>
    </row>
    <row r="2361" spans="8:12" x14ac:dyDescent="0.25">
      <c r="H2361" s="14"/>
      <c r="I2361" s="14"/>
      <c r="J2361" s="16"/>
      <c r="K2361" s="14"/>
      <c r="L2361" s="16"/>
    </row>
    <row r="2362" spans="8:12" x14ac:dyDescent="0.25">
      <c r="H2362" s="14"/>
      <c r="I2362" s="14"/>
      <c r="J2362" s="16"/>
      <c r="K2362" s="14"/>
      <c r="L2362" s="16"/>
    </row>
    <row r="2363" spans="8:12" x14ac:dyDescent="0.25">
      <c r="H2363" s="14"/>
      <c r="I2363" s="14"/>
      <c r="J2363" s="16"/>
      <c r="K2363" s="14"/>
      <c r="L2363" s="16"/>
    </row>
    <row r="2364" spans="8:12" x14ac:dyDescent="0.25">
      <c r="H2364" s="14"/>
      <c r="I2364" s="14"/>
      <c r="J2364" s="16"/>
      <c r="K2364" s="14"/>
      <c r="L2364" s="16"/>
    </row>
    <row r="2365" spans="8:12" x14ac:dyDescent="0.25">
      <c r="H2365" s="14"/>
      <c r="I2365" s="14"/>
      <c r="J2365" s="16"/>
      <c r="K2365" s="14"/>
      <c r="L2365" s="16"/>
    </row>
    <row r="2366" spans="8:12" x14ac:dyDescent="0.25">
      <c r="H2366" s="14"/>
      <c r="I2366" s="14"/>
      <c r="J2366" s="16"/>
      <c r="K2366" s="14"/>
      <c r="L2366" s="16"/>
    </row>
    <row r="2367" spans="8:12" x14ac:dyDescent="0.25">
      <c r="H2367" s="14"/>
      <c r="I2367" s="14"/>
      <c r="J2367" s="16"/>
      <c r="K2367" s="14"/>
      <c r="L2367" s="16"/>
    </row>
    <row r="2368" spans="8:12" x14ac:dyDescent="0.25">
      <c r="H2368" s="14"/>
      <c r="I2368" s="14"/>
      <c r="J2368" s="16"/>
      <c r="K2368" s="14"/>
      <c r="L2368" s="16"/>
    </row>
    <row r="2369" spans="8:12" x14ac:dyDescent="0.25">
      <c r="H2369" s="14"/>
      <c r="I2369" s="14"/>
      <c r="J2369" s="16"/>
      <c r="K2369" s="14"/>
      <c r="L2369" s="16"/>
    </row>
    <row r="2370" spans="8:12" x14ac:dyDescent="0.25">
      <c r="H2370" s="14"/>
      <c r="I2370" s="14"/>
      <c r="J2370" s="16"/>
      <c r="K2370" s="14"/>
      <c r="L2370" s="16"/>
    </row>
    <row r="2371" spans="8:12" x14ac:dyDescent="0.25">
      <c r="H2371" s="14"/>
      <c r="I2371" s="14"/>
      <c r="J2371" s="16"/>
      <c r="K2371" s="14"/>
      <c r="L2371" s="16"/>
    </row>
    <row r="2372" spans="8:12" x14ac:dyDescent="0.25">
      <c r="H2372" s="14"/>
      <c r="I2372" s="14"/>
      <c r="J2372" s="16"/>
      <c r="K2372" s="14"/>
      <c r="L2372" s="16"/>
    </row>
    <row r="2373" spans="8:12" x14ac:dyDescent="0.25">
      <c r="H2373" s="14"/>
      <c r="I2373" s="14"/>
      <c r="J2373" s="16"/>
      <c r="K2373" s="14"/>
      <c r="L2373" s="16"/>
    </row>
    <row r="2374" spans="8:12" x14ac:dyDescent="0.25">
      <c r="H2374" s="14"/>
      <c r="I2374" s="14"/>
      <c r="J2374" s="16"/>
      <c r="K2374" s="14"/>
      <c r="L2374" s="16"/>
    </row>
    <row r="2375" spans="8:12" x14ac:dyDescent="0.25">
      <c r="H2375" s="14"/>
      <c r="I2375" s="14"/>
      <c r="J2375" s="16"/>
      <c r="K2375" s="14"/>
      <c r="L2375" s="16"/>
    </row>
    <row r="2376" spans="8:12" x14ac:dyDescent="0.25">
      <c r="H2376" s="14"/>
      <c r="I2376" s="14"/>
      <c r="J2376" s="16"/>
      <c r="K2376" s="14"/>
      <c r="L2376" s="16"/>
    </row>
    <row r="2377" spans="8:12" x14ac:dyDescent="0.25">
      <c r="H2377" s="14"/>
      <c r="I2377" s="14"/>
      <c r="J2377" s="16"/>
      <c r="K2377" s="14"/>
      <c r="L2377" s="16"/>
    </row>
    <row r="2378" spans="8:12" x14ac:dyDescent="0.25">
      <c r="H2378" s="14"/>
      <c r="I2378" s="14"/>
      <c r="J2378" s="16"/>
      <c r="K2378" s="14"/>
      <c r="L2378" s="16"/>
    </row>
    <row r="2379" spans="8:12" x14ac:dyDescent="0.25">
      <c r="H2379" s="14"/>
      <c r="I2379" s="14"/>
      <c r="J2379" s="16"/>
      <c r="K2379" s="14"/>
      <c r="L2379" s="16"/>
    </row>
    <row r="2380" spans="8:12" x14ac:dyDescent="0.25">
      <c r="H2380" s="14"/>
      <c r="I2380" s="14"/>
      <c r="J2380" s="16"/>
      <c r="K2380" s="14"/>
      <c r="L2380" s="16"/>
    </row>
    <row r="2381" spans="8:12" x14ac:dyDescent="0.25">
      <c r="H2381" s="14"/>
      <c r="I2381" s="14"/>
      <c r="J2381" s="16"/>
      <c r="K2381" s="14"/>
      <c r="L2381" s="16"/>
    </row>
    <row r="2382" spans="8:12" x14ac:dyDescent="0.25">
      <c r="H2382" s="14"/>
      <c r="I2382" s="14"/>
      <c r="J2382" s="16"/>
      <c r="K2382" s="14"/>
      <c r="L2382" s="16"/>
    </row>
    <row r="2383" spans="8:12" x14ac:dyDescent="0.25">
      <c r="H2383" s="14"/>
      <c r="I2383" s="14"/>
      <c r="J2383" s="16"/>
      <c r="K2383" s="14"/>
      <c r="L2383" s="16"/>
    </row>
    <row r="2384" spans="8:12" x14ac:dyDescent="0.25">
      <c r="H2384" s="14"/>
      <c r="I2384" s="14"/>
      <c r="J2384" s="16"/>
      <c r="K2384" s="14"/>
      <c r="L2384" s="16"/>
    </row>
    <row r="2385" spans="8:12" x14ac:dyDescent="0.25">
      <c r="H2385" s="14"/>
      <c r="I2385" s="14"/>
      <c r="J2385" s="16"/>
      <c r="K2385" s="14"/>
      <c r="L2385" s="16"/>
    </row>
    <row r="2386" spans="8:12" x14ac:dyDescent="0.25">
      <c r="H2386" s="14"/>
      <c r="I2386" s="14"/>
      <c r="J2386" s="16"/>
      <c r="K2386" s="14"/>
      <c r="L2386" s="16"/>
    </row>
    <row r="2387" spans="8:12" x14ac:dyDescent="0.25">
      <c r="H2387" s="14"/>
      <c r="I2387" s="14"/>
      <c r="J2387" s="16"/>
      <c r="K2387" s="14"/>
      <c r="L2387" s="16"/>
    </row>
    <row r="2388" spans="8:12" x14ac:dyDescent="0.25">
      <c r="H2388" s="14"/>
      <c r="I2388" s="14"/>
      <c r="J2388" s="16"/>
      <c r="K2388" s="14"/>
      <c r="L2388" s="16"/>
    </row>
    <row r="2389" spans="8:12" x14ac:dyDescent="0.25">
      <c r="H2389" s="14"/>
      <c r="I2389" s="14"/>
      <c r="J2389" s="16"/>
      <c r="K2389" s="14"/>
      <c r="L2389" s="16"/>
    </row>
    <row r="2390" spans="8:12" x14ac:dyDescent="0.25">
      <c r="H2390" s="14"/>
      <c r="I2390" s="14"/>
      <c r="J2390" s="16"/>
      <c r="K2390" s="14"/>
      <c r="L2390" s="16"/>
    </row>
    <row r="2391" spans="8:12" x14ac:dyDescent="0.25">
      <c r="H2391" s="14"/>
      <c r="I2391" s="14"/>
      <c r="J2391" s="16"/>
      <c r="K2391" s="14"/>
      <c r="L2391" s="16"/>
    </row>
    <row r="2392" spans="8:12" x14ac:dyDescent="0.25">
      <c r="H2392" s="14"/>
      <c r="I2392" s="14"/>
      <c r="J2392" s="16"/>
      <c r="K2392" s="14"/>
      <c r="L2392" s="16"/>
    </row>
    <row r="2393" spans="8:12" x14ac:dyDescent="0.25">
      <c r="H2393" s="14"/>
      <c r="I2393" s="14"/>
      <c r="J2393" s="16"/>
      <c r="K2393" s="14"/>
      <c r="L2393" s="16"/>
    </row>
    <row r="2394" spans="8:12" x14ac:dyDescent="0.25">
      <c r="H2394" s="14"/>
      <c r="I2394" s="14"/>
      <c r="J2394" s="16"/>
      <c r="K2394" s="14"/>
      <c r="L2394" s="16"/>
    </row>
    <row r="2395" spans="8:12" x14ac:dyDescent="0.25">
      <c r="H2395" s="14"/>
      <c r="I2395" s="14"/>
      <c r="J2395" s="16"/>
      <c r="K2395" s="14"/>
      <c r="L2395" s="16"/>
    </row>
    <row r="2396" spans="8:12" x14ac:dyDescent="0.25">
      <c r="H2396" s="14"/>
      <c r="I2396" s="14"/>
      <c r="J2396" s="16"/>
      <c r="K2396" s="14"/>
      <c r="L2396" s="16"/>
    </row>
    <row r="2397" spans="8:12" x14ac:dyDescent="0.25">
      <c r="H2397" s="14"/>
      <c r="I2397" s="14"/>
      <c r="J2397" s="16"/>
      <c r="K2397" s="14"/>
      <c r="L2397" s="16"/>
    </row>
    <row r="2398" spans="8:12" x14ac:dyDescent="0.25">
      <c r="H2398" s="14"/>
      <c r="I2398" s="14"/>
      <c r="J2398" s="16"/>
      <c r="K2398" s="14"/>
      <c r="L2398" s="16"/>
    </row>
    <row r="2399" spans="8:12" x14ac:dyDescent="0.25">
      <c r="H2399" s="14"/>
      <c r="I2399" s="14"/>
      <c r="J2399" s="16"/>
      <c r="K2399" s="14"/>
      <c r="L2399" s="16"/>
    </row>
    <row r="2400" spans="8:12" x14ac:dyDescent="0.25">
      <c r="H2400" s="14"/>
      <c r="I2400" s="14"/>
      <c r="J2400" s="16"/>
      <c r="K2400" s="14"/>
      <c r="L2400" s="16"/>
    </row>
    <row r="2401" spans="8:12" x14ac:dyDescent="0.25">
      <c r="H2401" s="14"/>
      <c r="I2401" s="14"/>
      <c r="J2401" s="16"/>
      <c r="K2401" s="14"/>
      <c r="L2401" s="16"/>
    </row>
    <row r="2402" spans="8:12" x14ac:dyDescent="0.25">
      <c r="H2402" s="14"/>
      <c r="I2402" s="14"/>
      <c r="J2402" s="16"/>
      <c r="K2402" s="14"/>
      <c r="L2402" s="16"/>
    </row>
    <row r="2403" spans="8:12" x14ac:dyDescent="0.25">
      <c r="H2403" s="14"/>
      <c r="I2403" s="14"/>
      <c r="J2403" s="16"/>
      <c r="K2403" s="14"/>
      <c r="L2403" s="16"/>
    </row>
    <row r="2404" spans="8:12" x14ac:dyDescent="0.25">
      <c r="H2404" s="14"/>
      <c r="I2404" s="14"/>
      <c r="J2404" s="16"/>
      <c r="K2404" s="14"/>
      <c r="L2404" s="16"/>
    </row>
    <row r="2405" spans="8:12" x14ac:dyDescent="0.25">
      <c r="H2405" s="14"/>
      <c r="I2405" s="14"/>
      <c r="J2405" s="16"/>
      <c r="K2405" s="14"/>
      <c r="L2405" s="16"/>
    </row>
    <row r="2406" spans="8:12" x14ac:dyDescent="0.25">
      <c r="H2406" s="14"/>
      <c r="I2406" s="14"/>
      <c r="J2406" s="16"/>
      <c r="K2406" s="14"/>
      <c r="L2406" s="16"/>
    </row>
    <row r="2407" spans="8:12" x14ac:dyDescent="0.25">
      <c r="H2407" s="14"/>
      <c r="I2407" s="14"/>
      <c r="J2407" s="16"/>
      <c r="K2407" s="14"/>
      <c r="L2407" s="16"/>
    </row>
    <row r="2408" spans="8:12" x14ac:dyDescent="0.25">
      <c r="H2408" s="14"/>
      <c r="I2408" s="14"/>
      <c r="J2408" s="16"/>
      <c r="K2408" s="14"/>
      <c r="L2408" s="16"/>
    </row>
    <row r="2409" spans="8:12" x14ac:dyDescent="0.25">
      <c r="H2409" s="14"/>
      <c r="I2409" s="14"/>
      <c r="J2409" s="16"/>
      <c r="K2409" s="14"/>
      <c r="L2409" s="16"/>
    </row>
    <row r="2410" spans="8:12" x14ac:dyDescent="0.25">
      <c r="H2410" s="14"/>
      <c r="I2410" s="14"/>
      <c r="J2410" s="16"/>
      <c r="K2410" s="14"/>
      <c r="L2410" s="16"/>
    </row>
    <row r="2411" spans="8:12" x14ac:dyDescent="0.25">
      <c r="H2411" s="14"/>
      <c r="I2411" s="14"/>
      <c r="J2411" s="16"/>
      <c r="K2411" s="14"/>
      <c r="L2411" s="16"/>
    </row>
    <row r="2412" spans="8:12" x14ac:dyDescent="0.25">
      <c r="H2412" s="14"/>
      <c r="I2412" s="14"/>
      <c r="J2412" s="16"/>
      <c r="K2412" s="14"/>
      <c r="L2412" s="16"/>
    </row>
    <row r="2413" spans="8:12" x14ac:dyDescent="0.25">
      <c r="H2413" s="14"/>
      <c r="I2413" s="14"/>
      <c r="J2413" s="16"/>
      <c r="K2413" s="14"/>
      <c r="L2413" s="16"/>
    </row>
    <row r="2414" spans="8:12" x14ac:dyDescent="0.25">
      <c r="H2414" s="14"/>
      <c r="I2414" s="14"/>
      <c r="J2414" s="16"/>
      <c r="K2414" s="14"/>
      <c r="L2414" s="16"/>
    </row>
    <row r="2415" spans="8:12" x14ac:dyDescent="0.25">
      <c r="H2415" s="14"/>
      <c r="I2415" s="14"/>
      <c r="J2415" s="16"/>
      <c r="K2415" s="14"/>
      <c r="L2415" s="16"/>
    </row>
    <row r="2416" spans="8:12" x14ac:dyDescent="0.25">
      <c r="H2416" s="14"/>
      <c r="I2416" s="14"/>
      <c r="J2416" s="16"/>
      <c r="K2416" s="14"/>
      <c r="L2416" s="16"/>
    </row>
    <row r="2417" spans="8:12" x14ac:dyDescent="0.25">
      <c r="H2417" s="14"/>
      <c r="I2417" s="14"/>
      <c r="J2417" s="16"/>
      <c r="K2417" s="14"/>
      <c r="L2417" s="16"/>
    </row>
    <row r="2418" spans="8:12" x14ac:dyDescent="0.25">
      <c r="H2418" s="14"/>
      <c r="I2418" s="14"/>
      <c r="J2418" s="16"/>
      <c r="K2418" s="14"/>
      <c r="L2418" s="16"/>
    </row>
    <row r="2419" spans="8:12" x14ac:dyDescent="0.25">
      <c r="H2419" s="14"/>
      <c r="I2419" s="14"/>
      <c r="J2419" s="16"/>
      <c r="K2419" s="14"/>
      <c r="L2419" s="16"/>
    </row>
    <row r="2420" spans="8:12" x14ac:dyDescent="0.25">
      <c r="H2420" s="14"/>
      <c r="I2420" s="14"/>
      <c r="J2420" s="16"/>
      <c r="K2420" s="14"/>
      <c r="L2420" s="16"/>
    </row>
    <row r="2421" spans="8:12" x14ac:dyDescent="0.25">
      <c r="H2421" s="14"/>
      <c r="I2421" s="14"/>
      <c r="J2421" s="16"/>
      <c r="K2421" s="14"/>
      <c r="L2421" s="16"/>
    </row>
    <row r="2422" spans="8:12" x14ac:dyDescent="0.25">
      <c r="H2422" s="14"/>
      <c r="I2422" s="14"/>
      <c r="J2422" s="16"/>
      <c r="K2422" s="14"/>
      <c r="L2422" s="16"/>
    </row>
    <row r="2423" spans="8:12" x14ac:dyDescent="0.25">
      <c r="H2423" s="14"/>
      <c r="I2423" s="14"/>
      <c r="J2423" s="16"/>
      <c r="K2423" s="14"/>
      <c r="L2423" s="16"/>
    </row>
    <row r="2424" spans="8:12" x14ac:dyDescent="0.25">
      <c r="H2424" s="14"/>
      <c r="I2424" s="14"/>
      <c r="J2424" s="16"/>
      <c r="K2424" s="14"/>
      <c r="L2424" s="16"/>
    </row>
    <row r="2425" spans="8:12" x14ac:dyDescent="0.25">
      <c r="H2425" s="14"/>
      <c r="I2425" s="14"/>
      <c r="J2425" s="16"/>
      <c r="K2425" s="14"/>
      <c r="L2425" s="16"/>
    </row>
    <row r="2426" spans="8:12" x14ac:dyDescent="0.25">
      <c r="H2426" s="14"/>
      <c r="I2426" s="14"/>
      <c r="J2426" s="16"/>
      <c r="K2426" s="14"/>
      <c r="L2426" s="16"/>
    </row>
    <row r="2427" spans="8:12" x14ac:dyDescent="0.25">
      <c r="H2427" s="14"/>
      <c r="I2427" s="14"/>
      <c r="J2427" s="16"/>
      <c r="K2427" s="14"/>
      <c r="L2427" s="16"/>
    </row>
    <row r="2428" spans="8:12" x14ac:dyDescent="0.25">
      <c r="H2428" s="14"/>
      <c r="I2428" s="14"/>
      <c r="J2428" s="16"/>
      <c r="K2428" s="14"/>
      <c r="L2428" s="16"/>
    </row>
    <row r="2429" spans="8:12" x14ac:dyDescent="0.25">
      <c r="H2429" s="14"/>
      <c r="I2429" s="14"/>
      <c r="J2429" s="16"/>
      <c r="K2429" s="14"/>
      <c r="L2429" s="16"/>
    </row>
    <row r="2430" spans="8:12" x14ac:dyDescent="0.25">
      <c r="H2430" s="14"/>
      <c r="I2430" s="14"/>
      <c r="J2430" s="16"/>
      <c r="K2430" s="14"/>
      <c r="L2430" s="16"/>
    </row>
    <row r="2431" spans="8:12" x14ac:dyDescent="0.25">
      <c r="H2431" s="14"/>
      <c r="I2431" s="14"/>
      <c r="J2431" s="16"/>
      <c r="K2431" s="14"/>
      <c r="L2431" s="16"/>
    </row>
    <row r="2432" spans="8:12" x14ac:dyDescent="0.25">
      <c r="H2432" s="14"/>
      <c r="I2432" s="14"/>
      <c r="J2432" s="16"/>
      <c r="K2432" s="14"/>
      <c r="L2432" s="16"/>
    </row>
    <row r="2433" spans="8:12" x14ac:dyDescent="0.25">
      <c r="H2433" s="14"/>
      <c r="I2433" s="14"/>
      <c r="J2433" s="16"/>
      <c r="K2433" s="14"/>
      <c r="L2433" s="16"/>
    </row>
    <row r="2434" spans="8:12" x14ac:dyDescent="0.25">
      <c r="H2434" s="14"/>
      <c r="I2434" s="14"/>
      <c r="J2434" s="16"/>
      <c r="K2434" s="14"/>
      <c r="L2434" s="16"/>
    </row>
    <row r="2435" spans="8:12" x14ac:dyDescent="0.25">
      <c r="H2435" s="14"/>
      <c r="I2435" s="14"/>
      <c r="J2435" s="16"/>
      <c r="K2435" s="14"/>
      <c r="L2435" s="16"/>
    </row>
    <row r="2436" spans="8:12" x14ac:dyDescent="0.25">
      <c r="H2436" s="14"/>
      <c r="I2436" s="14"/>
      <c r="J2436" s="16"/>
      <c r="K2436" s="14"/>
      <c r="L2436" s="16"/>
    </row>
    <row r="2437" spans="8:12" x14ac:dyDescent="0.25">
      <c r="H2437" s="14"/>
      <c r="I2437" s="14"/>
      <c r="J2437" s="16"/>
      <c r="K2437" s="14"/>
      <c r="L2437" s="16"/>
    </row>
    <row r="2438" spans="8:12" x14ac:dyDescent="0.25">
      <c r="H2438" s="14"/>
      <c r="I2438" s="14"/>
      <c r="J2438" s="16"/>
      <c r="K2438" s="14"/>
      <c r="L2438" s="16"/>
    </row>
    <row r="2439" spans="8:12" x14ac:dyDescent="0.25">
      <c r="H2439" s="14"/>
      <c r="I2439" s="14"/>
      <c r="J2439" s="16"/>
      <c r="K2439" s="14"/>
      <c r="L2439" s="16"/>
    </row>
    <row r="2440" spans="8:12" x14ac:dyDescent="0.25">
      <c r="H2440" s="14"/>
      <c r="I2440" s="14"/>
      <c r="J2440" s="16"/>
      <c r="K2440" s="14"/>
      <c r="L2440" s="16"/>
    </row>
    <row r="2441" spans="8:12" x14ac:dyDescent="0.25">
      <c r="H2441" s="14"/>
      <c r="I2441" s="14"/>
      <c r="J2441" s="16"/>
      <c r="K2441" s="14"/>
      <c r="L2441" s="16"/>
    </row>
    <row r="2442" spans="8:12" x14ac:dyDescent="0.25">
      <c r="H2442" s="14"/>
      <c r="I2442" s="14"/>
      <c r="J2442" s="16"/>
      <c r="K2442" s="14"/>
      <c r="L2442" s="16"/>
    </row>
    <row r="2443" spans="8:12" x14ac:dyDescent="0.25">
      <c r="H2443" s="14"/>
      <c r="I2443" s="14"/>
      <c r="J2443" s="16"/>
      <c r="K2443" s="14"/>
      <c r="L2443" s="16"/>
    </row>
    <row r="2444" spans="8:12" x14ac:dyDescent="0.25">
      <c r="H2444" s="14"/>
      <c r="I2444" s="14"/>
      <c r="J2444" s="16"/>
      <c r="K2444" s="14"/>
      <c r="L2444" s="16"/>
    </row>
    <row r="2445" spans="8:12" x14ac:dyDescent="0.25">
      <c r="H2445" s="14"/>
      <c r="I2445" s="14"/>
      <c r="J2445" s="16"/>
      <c r="K2445" s="14"/>
      <c r="L2445" s="16"/>
    </row>
    <row r="2446" spans="8:12" x14ac:dyDescent="0.25">
      <c r="H2446" s="14"/>
      <c r="I2446" s="14"/>
      <c r="J2446" s="16"/>
      <c r="K2446" s="14"/>
      <c r="L2446" s="16"/>
    </row>
    <row r="2447" spans="8:12" x14ac:dyDescent="0.25">
      <c r="H2447" s="14"/>
      <c r="I2447" s="14"/>
      <c r="J2447" s="16"/>
      <c r="K2447" s="14"/>
      <c r="L2447" s="16"/>
    </row>
    <row r="2448" spans="8:12" x14ac:dyDescent="0.25">
      <c r="H2448" s="14"/>
      <c r="I2448" s="14"/>
      <c r="J2448" s="16"/>
      <c r="K2448" s="14"/>
      <c r="L2448" s="16"/>
    </row>
    <row r="2449" spans="8:12" x14ac:dyDescent="0.25">
      <c r="H2449" s="14"/>
      <c r="I2449" s="14"/>
      <c r="J2449" s="16"/>
      <c r="K2449" s="14"/>
      <c r="L2449" s="16"/>
    </row>
    <row r="2450" spans="8:12" x14ac:dyDescent="0.25">
      <c r="H2450" s="14"/>
      <c r="I2450" s="14"/>
      <c r="J2450" s="16"/>
      <c r="K2450" s="14"/>
      <c r="L2450" s="16"/>
    </row>
    <row r="2451" spans="8:12" x14ac:dyDescent="0.25">
      <c r="H2451" s="14"/>
      <c r="I2451" s="14"/>
      <c r="J2451" s="16"/>
      <c r="K2451" s="14"/>
      <c r="L2451" s="16"/>
    </row>
    <row r="2452" spans="8:12" x14ac:dyDescent="0.25">
      <c r="H2452" s="14"/>
      <c r="I2452" s="14"/>
      <c r="J2452" s="16"/>
      <c r="K2452" s="14"/>
      <c r="L2452" s="16"/>
    </row>
    <row r="2453" spans="8:12" x14ac:dyDescent="0.25">
      <c r="H2453" s="14"/>
      <c r="I2453" s="14"/>
      <c r="J2453" s="16"/>
      <c r="K2453" s="14"/>
      <c r="L2453" s="16"/>
    </row>
    <row r="2454" spans="8:12" x14ac:dyDescent="0.25">
      <c r="H2454" s="14"/>
      <c r="I2454" s="14"/>
      <c r="J2454" s="16"/>
      <c r="K2454" s="14"/>
      <c r="L2454" s="16"/>
    </row>
    <row r="2455" spans="8:12" x14ac:dyDescent="0.25">
      <c r="H2455" s="14"/>
      <c r="I2455" s="14"/>
      <c r="J2455" s="16"/>
      <c r="K2455" s="14"/>
      <c r="L2455" s="16"/>
    </row>
    <row r="2456" spans="8:12" x14ac:dyDescent="0.25">
      <c r="H2456" s="14"/>
      <c r="I2456" s="14"/>
      <c r="J2456" s="16"/>
      <c r="K2456" s="14"/>
      <c r="L2456" s="16"/>
    </row>
    <row r="2457" spans="8:12" x14ac:dyDescent="0.25">
      <c r="H2457" s="14"/>
      <c r="I2457" s="14"/>
      <c r="J2457" s="16"/>
      <c r="K2457" s="14"/>
      <c r="L2457" s="16"/>
    </row>
    <row r="2458" spans="8:12" x14ac:dyDescent="0.25">
      <c r="H2458" s="14"/>
      <c r="I2458" s="14"/>
      <c r="J2458" s="16"/>
      <c r="K2458" s="14"/>
      <c r="L2458" s="16"/>
    </row>
    <row r="2459" spans="8:12" x14ac:dyDescent="0.25">
      <c r="H2459" s="14"/>
      <c r="I2459" s="14"/>
      <c r="J2459" s="16"/>
      <c r="K2459" s="14"/>
      <c r="L2459" s="16"/>
    </row>
    <row r="2460" spans="8:12" x14ac:dyDescent="0.25">
      <c r="H2460" s="14"/>
      <c r="I2460" s="14"/>
      <c r="J2460" s="16"/>
      <c r="K2460" s="14"/>
      <c r="L2460" s="16"/>
    </row>
    <row r="2461" spans="8:12" x14ac:dyDescent="0.25">
      <c r="H2461" s="14"/>
      <c r="I2461" s="14"/>
      <c r="J2461" s="16"/>
      <c r="K2461" s="14"/>
      <c r="L2461" s="16"/>
    </row>
    <row r="2462" spans="8:12" x14ac:dyDescent="0.25">
      <c r="H2462" s="14"/>
      <c r="I2462" s="14"/>
      <c r="J2462" s="16"/>
      <c r="K2462" s="14"/>
      <c r="L2462" s="16"/>
    </row>
    <row r="2463" spans="8:12" x14ac:dyDescent="0.25">
      <c r="H2463" s="14"/>
      <c r="I2463" s="14"/>
      <c r="J2463" s="16"/>
      <c r="K2463" s="14"/>
      <c r="L2463" s="16"/>
    </row>
    <row r="2464" spans="8:12" x14ac:dyDescent="0.25">
      <c r="H2464" s="14"/>
      <c r="I2464" s="14"/>
      <c r="J2464" s="16"/>
      <c r="K2464" s="14"/>
      <c r="L2464" s="16"/>
    </row>
    <row r="2465" spans="8:12" x14ac:dyDescent="0.25">
      <c r="H2465" s="14"/>
      <c r="I2465" s="14"/>
      <c r="J2465" s="16"/>
      <c r="K2465" s="14"/>
      <c r="L2465" s="16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7C0A-FFA8-4681-B355-CE422F935486}">
  <dimension ref="A6:P1853"/>
  <sheetViews>
    <sheetView topLeftCell="A1827" workbookViewId="0">
      <selection activeCell="O709" sqref="O709"/>
    </sheetView>
  </sheetViews>
  <sheetFormatPr defaultColWidth="9.109375" defaultRowHeight="15.6" x14ac:dyDescent="0.3"/>
  <cols>
    <col min="1" max="13" width="9.109375" style="60"/>
    <col min="14" max="14" width="11.88671875" style="61" bestFit="1" customWidth="1"/>
    <col min="15" max="15" width="14" style="60" customWidth="1"/>
    <col min="16" max="16" width="12" style="60" customWidth="1"/>
    <col min="17" max="16384" width="9.109375" style="60"/>
  </cols>
  <sheetData>
    <row r="6" spans="1:14" x14ac:dyDescent="0.3">
      <c r="E6" s="60" t="str">
        <f>'[2]CAPE calculation'!E5</f>
        <v xml:space="preserve">  Consumer</v>
      </c>
    </row>
    <row r="7" spans="1:14" x14ac:dyDescent="0.3">
      <c r="B7" s="60" t="str">
        <f>'[2]CAPE calculation'!B6</f>
        <v>S&amp;P</v>
      </c>
      <c r="E7" s="60" t="str">
        <f>'[2]CAPE calculation'!E6</f>
        <v>Price</v>
      </c>
    </row>
    <row r="8" spans="1:14" x14ac:dyDescent="0.3">
      <c r="B8" s="60" t="str">
        <f>'[2]CAPE calculation'!B7</f>
        <v>Comp.</v>
      </c>
      <c r="C8" s="60" t="str">
        <f>'[2]CAPE calculation'!C7</f>
        <v>Dividend</v>
      </c>
      <c r="D8" s="60" t="str">
        <f>'[2]CAPE calculation'!D7</f>
        <v>Earnings</v>
      </c>
      <c r="E8" s="60" t="str">
        <f>'[2]CAPE calculation'!E7</f>
        <v>Index</v>
      </c>
      <c r="H8" s="60" t="str">
        <f>'[2]CAPE calculation'!H7</f>
        <v>10 year mean</v>
      </c>
    </row>
    <row r="9" spans="1:14" s="62" customFormat="1" ht="62.4" x14ac:dyDescent="0.3">
      <c r="A9" s="62" t="str">
        <f>'[2]CAPE calculation'!A8</f>
        <v>Date</v>
      </c>
      <c r="B9" s="62" t="str">
        <f>'[2]CAPE calculation'!B8</f>
        <v>P</v>
      </c>
      <c r="C9" s="62" t="str">
        <f>'[2]CAPE calculation'!C8</f>
        <v>D</v>
      </c>
      <c r="D9" s="62" t="str">
        <f>'[2]CAPE calculation'!D8</f>
        <v>E</v>
      </c>
      <c r="E9" s="62" t="str">
        <f>'[2]CAPE calculation'!E8</f>
        <v>CPI</v>
      </c>
      <c r="F9" s="62" t="s">
        <v>561</v>
      </c>
      <c r="G9" s="62" t="s">
        <v>562</v>
      </c>
      <c r="H9" s="62" t="str">
        <f>F9</f>
        <v xml:space="preserve">Price at Jun 2023 CPI </v>
      </c>
      <c r="I9" s="62" t="str">
        <f>G9</f>
        <v>EPS at Junr 2022 CPI</v>
      </c>
      <c r="N9" s="63"/>
    </row>
    <row r="10" spans="1:14" x14ac:dyDescent="0.3">
      <c r="A10" s="60">
        <f>Data!A9</f>
        <v>1871.01</v>
      </c>
      <c r="B10" s="60">
        <f>Data!B9</f>
        <v>4.4400000000000004</v>
      </c>
      <c r="C10" s="60">
        <f>Data!C9</f>
        <v>0.26</v>
      </c>
      <c r="D10" s="60">
        <f>Data!D9</f>
        <v>0.4</v>
      </c>
      <c r="E10" s="60">
        <f>Data!E9</f>
        <v>12.46406116</v>
      </c>
      <c r="F10" s="60">
        <f>B10*$E$1837/E10</f>
        <v>108.06523674022152</v>
      </c>
      <c r="G10" s="60">
        <f>D10*$E$1837/E10</f>
        <v>9.73560691353347</v>
      </c>
    </row>
    <row r="11" spans="1:14" x14ac:dyDescent="0.3">
      <c r="A11" s="60">
        <f>Data!A10</f>
        <v>1871.02</v>
      </c>
      <c r="B11" s="60">
        <f>Data!B10</f>
        <v>4.5</v>
      </c>
      <c r="C11" s="60">
        <f>Data!C10</f>
        <v>0.26</v>
      </c>
      <c r="D11" s="60">
        <f>Data!D10</f>
        <v>0.4</v>
      </c>
      <c r="E11" s="60">
        <f>Data!E10</f>
        <v>12.844641319999999</v>
      </c>
      <c r="F11" s="60">
        <f t="shared" ref="F11:F74" si="0">B11*$E$1837/E11</f>
        <v>106.28039086419581</v>
      </c>
      <c r="G11" s="60">
        <f t="shared" ref="G11:G74" si="1">D11*$E$1837/E11</f>
        <v>9.4471458545951847</v>
      </c>
    </row>
    <row r="12" spans="1:14" x14ac:dyDescent="0.3">
      <c r="A12" s="60">
        <f>Data!A11</f>
        <v>1871.03</v>
      </c>
      <c r="B12" s="60">
        <f>Data!B11</f>
        <v>4.6100000000000003</v>
      </c>
      <c r="C12" s="60">
        <f>Data!C11</f>
        <v>0.26</v>
      </c>
      <c r="D12" s="60">
        <f>Data!D11</f>
        <v>0.4</v>
      </c>
      <c r="E12" s="60">
        <f>Data!E11</f>
        <v>13.0349719</v>
      </c>
      <c r="F12" s="60">
        <f t="shared" si="0"/>
        <v>107.28856500258357</v>
      </c>
      <c r="G12" s="60">
        <f t="shared" si="1"/>
        <v>9.3092030371005254</v>
      </c>
    </row>
    <row r="13" spans="1:14" x14ac:dyDescent="0.3">
      <c r="A13" s="60">
        <f>Data!A12</f>
        <v>1871.04</v>
      </c>
      <c r="B13" s="60">
        <f>Data!B12</f>
        <v>4.74</v>
      </c>
      <c r="C13" s="60">
        <f>Data!C12</f>
        <v>0.26</v>
      </c>
      <c r="D13" s="60">
        <f>Data!D12</f>
        <v>0.4</v>
      </c>
      <c r="E13" s="60">
        <f>Data!E12</f>
        <v>12.559226450000001</v>
      </c>
      <c r="F13" s="60">
        <f t="shared" si="0"/>
        <v>114.49276957658488</v>
      </c>
      <c r="G13" s="60">
        <f t="shared" si="1"/>
        <v>9.6618370950704531</v>
      </c>
    </row>
    <row r="14" spans="1:14" x14ac:dyDescent="0.3">
      <c r="A14" s="60">
        <f>Data!A13</f>
        <v>1871.05</v>
      </c>
      <c r="B14" s="60">
        <f>Data!B13</f>
        <v>4.8600000000000003</v>
      </c>
      <c r="C14" s="60">
        <f>Data!C13</f>
        <v>0.26</v>
      </c>
      <c r="D14" s="60">
        <f>Data!D13</f>
        <v>0.4</v>
      </c>
      <c r="E14" s="60">
        <f>Data!E13</f>
        <v>12.273811569999999</v>
      </c>
      <c r="F14" s="60">
        <f t="shared" si="0"/>
        <v>120.1211352799023</v>
      </c>
      <c r="G14" s="60">
        <f t="shared" si="1"/>
        <v>9.886513191761507</v>
      </c>
    </row>
    <row r="15" spans="1:14" x14ac:dyDescent="0.3">
      <c r="A15" s="60">
        <f>Data!A14</f>
        <v>1871.06</v>
      </c>
      <c r="B15" s="60">
        <f>Data!B14</f>
        <v>4.82</v>
      </c>
      <c r="C15" s="60">
        <f>Data!C14</f>
        <v>0.26</v>
      </c>
      <c r="D15" s="60">
        <f>Data!D14</f>
        <v>0.4</v>
      </c>
      <c r="E15" s="60">
        <f>Data!E14</f>
        <v>12.08348099</v>
      </c>
      <c r="F15" s="60">
        <f t="shared" si="0"/>
        <v>121.00897590769496</v>
      </c>
      <c r="G15" s="60">
        <f t="shared" si="1"/>
        <v>10.042238664539001</v>
      </c>
    </row>
    <row r="16" spans="1:14" x14ac:dyDescent="0.3">
      <c r="A16" s="60">
        <f>Data!A15</f>
        <v>1871.07</v>
      </c>
      <c r="B16" s="60">
        <f>Data!B15</f>
        <v>4.7300000000000004</v>
      </c>
      <c r="C16" s="60">
        <f>Data!C15</f>
        <v>0.26</v>
      </c>
      <c r="D16" s="60">
        <f>Data!D15</f>
        <v>0.4</v>
      </c>
      <c r="E16" s="60">
        <f>Data!E15</f>
        <v>12.08348099</v>
      </c>
      <c r="F16" s="60">
        <f t="shared" si="0"/>
        <v>118.7494722081737</v>
      </c>
      <c r="G16" s="60">
        <f t="shared" si="1"/>
        <v>10.042238664539001</v>
      </c>
    </row>
    <row r="17" spans="1:7" x14ac:dyDescent="0.3">
      <c r="A17" s="60">
        <f>Data!A16</f>
        <v>1871.08</v>
      </c>
      <c r="B17" s="60">
        <f>Data!B16</f>
        <v>4.79</v>
      </c>
      <c r="C17" s="60">
        <f>Data!C16</f>
        <v>0.26</v>
      </c>
      <c r="D17" s="60">
        <f>Data!D16</f>
        <v>0.4</v>
      </c>
      <c r="E17" s="60">
        <f>Data!E16</f>
        <v>11.893231399999999</v>
      </c>
      <c r="F17" s="60">
        <f t="shared" si="0"/>
        <v>122.17947512565846</v>
      </c>
      <c r="G17" s="60">
        <f t="shared" si="1"/>
        <v>10.20287892489841</v>
      </c>
    </row>
    <row r="18" spans="1:7" x14ac:dyDescent="0.3">
      <c r="A18" s="60">
        <f>Data!A17</f>
        <v>1871.09</v>
      </c>
      <c r="B18" s="60">
        <f>Data!B17</f>
        <v>4.84</v>
      </c>
      <c r="C18" s="60">
        <f>Data!C17</f>
        <v>0.26</v>
      </c>
      <c r="D18" s="60">
        <f>Data!D17</f>
        <v>0.4</v>
      </c>
      <c r="E18" s="60">
        <f>Data!E17</f>
        <v>12.178646280000001</v>
      </c>
      <c r="F18" s="60">
        <f t="shared" si="0"/>
        <v>120.56158675133145</v>
      </c>
      <c r="G18" s="60">
        <f t="shared" si="1"/>
        <v>9.9637675001100376</v>
      </c>
    </row>
    <row r="19" spans="1:7" x14ac:dyDescent="0.3">
      <c r="A19" s="60">
        <f>Data!A18</f>
        <v>1871.1</v>
      </c>
      <c r="B19" s="60">
        <f>Data!B18</f>
        <v>4.59</v>
      </c>
      <c r="C19" s="60">
        <f>Data!C18</f>
        <v>0.26</v>
      </c>
      <c r="D19" s="60">
        <f>Data!D18</f>
        <v>0.4</v>
      </c>
      <c r="E19" s="60">
        <f>Data!E18</f>
        <v>12.368895869999999</v>
      </c>
      <c r="F19" s="60">
        <f t="shared" si="0"/>
        <v>112.57562393885688</v>
      </c>
      <c r="G19" s="60">
        <f t="shared" si="1"/>
        <v>9.8105118900964605</v>
      </c>
    </row>
    <row r="20" spans="1:7" x14ac:dyDescent="0.3">
      <c r="A20" s="60">
        <f>Data!A19</f>
        <v>1871.11</v>
      </c>
      <c r="B20" s="60">
        <f>Data!B19</f>
        <v>4.6399999999999997</v>
      </c>
      <c r="C20" s="60">
        <f>Data!C19</f>
        <v>0.26</v>
      </c>
      <c r="D20" s="60">
        <f>Data!D19</f>
        <v>0.4</v>
      </c>
      <c r="E20" s="60">
        <f>Data!E19</f>
        <v>12.368895869999999</v>
      </c>
      <c r="F20" s="60">
        <f t="shared" si="0"/>
        <v>113.80193792511893</v>
      </c>
      <c r="G20" s="60">
        <f t="shared" si="1"/>
        <v>9.8105118900964605</v>
      </c>
    </row>
    <row r="21" spans="1:7" x14ac:dyDescent="0.3">
      <c r="A21" s="60">
        <f>Data!A20</f>
        <v>1871.12</v>
      </c>
      <c r="B21" s="60">
        <f>Data!B20</f>
        <v>4.74</v>
      </c>
      <c r="C21" s="60">
        <f>Data!C20</f>
        <v>0.26</v>
      </c>
      <c r="D21" s="60">
        <f>Data!D20</f>
        <v>0.4</v>
      </c>
      <c r="E21" s="60">
        <f>Data!E20</f>
        <v>12.654391739999999</v>
      </c>
      <c r="F21" s="60">
        <f t="shared" si="0"/>
        <v>113.63174536905873</v>
      </c>
      <c r="G21" s="60">
        <f t="shared" si="1"/>
        <v>9.5891768243931423</v>
      </c>
    </row>
    <row r="22" spans="1:7" x14ac:dyDescent="0.3">
      <c r="A22" s="60">
        <f>Data!A21</f>
        <v>1872.01</v>
      </c>
      <c r="B22" s="60">
        <f>Data!B21</f>
        <v>4.8600000000000003</v>
      </c>
      <c r="C22" s="60">
        <f>Data!C21</f>
        <v>0.26329999999999998</v>
      </c>
      <c r="D22" s="60">
        <f>Data!D21</f>
        <v>0.40250000000000002</v>
      </c>
      <c r="E22" s="60">
        <f>Data!E21</f>
        <v>12.654391739999999</v>
      </c>
      <c r="F22" s="60">
        <f t="shared" si="0"/>
        <v>116.50849841637668</v>
      </c>
      <c r="G22" s="60">
        <f t="shared" si="1"/>
        <v>9.649109179545599</v>
      </c>
    </row>
    <row r="23" spans="1:7" x14ac:dyDescent="0.3">
      <c r="A23" s="60">
        <f>Data!A22</f>
        <v>1872.02</v>
      </c>
      <c r="B23" s="60">
        <f>Data!B22</f>
        <v>4.88</v>
      </c>
      <c r="C23" s="60">
        <f>Data!C22</f>
        <v>0.26669999999999999</v>
      </c>
      <c r="D23" s="60">
        <f>Data!D22</f>
        <v>0.40500000000000003</v>
      </c>
      <c r="E23" s="60">
        <f>Data!E22</f>
        <v>12.654391739999999</v>
      </c>
      <c r="F23" s="60">
        <f t="shared" si="0"/>
        <v>116.98795725759632</v>
      </c>
      <c r="G23" s="60">
        <f t="shared" si="1"/>
        <v>9.7090415346980574</v>
      </c>
    </row>
    <row r="24" spans="1:7" x14ac:dyDescent="0.3">
      <c r="A24" s="60">
        <f>Data!A23</f>
        <v>1872.03</v>
      </c>
      <c r="B24" s="60">
        <f>Data!B23</f>
        <v>5.04</v>
      </c>
      <c r="C24" s="60">
        <f>Data!C23</f>
        <v>0.27</v>
      </c>
      <c r="D24" s="60">
        <f>Data!D23</f>
        <v>0.40749999999999997</v>
      </c>
      <c r="E24" s="60">
        <f>Data!E23</f>
        <v>12.844641319999999</v>
      </c>
      <c r="F24" s="60">
        <f t="shared" si="0"/>
        <v>119.03403776789932</v>
      </c>
      <c r="G24" s="60">
        <f t="shared" si="1"/>
        <v>9.6242798393688425</v>
      </c>
    </row>
    <row r="25" spans="1:7" x14ac:dyDescent="0.3">
      <c r="A25" s="60">
        <f>Data!A24</f>
        <v>1872.04</v>
      </c>
      <c r="B25" s="60">
        <f>Data!B24</f>
        <v>5.18</v>
      </c>
      <c r="C25" s="60">
        <f>Data!C24</f>
        <v>0.27329999999999999</v>
      </c>
      <c r="D25" s="60">
        <f>Data!D24</f>
        <v>0.41</v>
      </c>
      <c r="E25" s="60">
        <f>Data!E24</f>
        <v>13.130137189999999</v>
      </c>
      <c r="F25" s="60">
        <f t="shared" si="0"/>
        <v>119.6804204907169</v>
      </c>
      <c r="G25" s="60">
        <f t="shared" si="1"/>
        <v>9.4727745948250828</v>
      </c>
    </row>
    <row r="26" spans="1:7" x14ac:dyDescent="0.3">
      <c r="A26" s="60">
        <f>Data!A25</f>
        <v>1872.05</v>
      </c>
      <c r="B26" s="60">
        <f>Data!B25</f>
        <v>5.18</v>
      </c>
      <c r="C26" s="60">
        <f>Data!C25</f>
        <v>0.2767</v>
      </c>
      <c r="D26" s="60">
        <f>Data!D25</f>
        <v>0.41249999999999998</v>
      </c>
      <c r="E26" s="60">
        <f>Data!E25</f>
        <v>13.130137189999999</v>
      </c>
      <c r="F26" s="60">
        <f t="shared" si="0"/>
        <v>119.6804204907169</v>
      </c>
      <c r="G26" s="60">
        <f t="shared" si="1"/>
        <v>9.530535415525236</v>
      </c>
    </row>
    <row r="27" spans="1:7" x14ac:dyDescent="0.3">
      <c r="A27" s="60">
        <f>Data!A26</f>
        <v>1872.06</v>
      </c>
      <c r="B27" s="60">
        <f>Data!B26</f>
        <v>5.13</v>
      </c>
      <c r="C27" s="60">
        <f>Data!C26</f>
        <v>0.28000000000000003</v>
      </c>
      <c r="D27" s="60">
        <f>Data!D26</f>
        <v>0.41499999999999998</v>
      </c>
      <c r="E27" s="60">
        <f>Data!E26</f>
        <v>13.0349719</v>
      </c>
      <c r="F27" s="60">
        <f t="shared" si="0"/>
        <v>119.39052895081423</v>
      </c>
      <c r="G27" s="60">
        <f t="shared" si="1"/>
        <v>9.6582981509917936</v>
      </c>
    </row>
    <row r="28" spans="1:7" x14ac:dyDescent="0.3">
      <c r="A28" s="60">
        <f>Data!A27</f>
        <v>1872.07</v>
      </c>
      <c r="B28" s="60">
        <f>Data!B27</f>
        <v>5.0999999999999996</v>
      </c>
      <c r="C28" s="60">
        <f>Data!C27</f>
        <v>0.2833</v>
      </c>
      <c r="D28" s="60">
        <f>Data!D27</f>
        <v>0.41749999999999998</v>
      </c>
      <c r="E28" s="60">
        <f>Data!E27</f>
        <v>12.844641319999999</v>
      </c>
      <c r="F28" s="60">
        <f t="shared" si="0"/>
        <v>120.4511096460886</v>
      </c>
      <c r="G28" s="60">
        <f t="shared" si="1"/>
        <v>9.860458485733723</v>
      </c>
    </row>
    <row r="29" spans="1:7" x14ac:dyDescent="0.3">
      <c r="A29" s="60">
        <f>Data!A28</f>
        <v>1872.08</v>
      </c>
      <c r="B29" s="60">
        <f>Data!B28</f>
        <v>5.04</v>
      </c>
      <c r="C29" s="60">
        <f>Data!C28</f>
        <v>0.28670000000000001</v>
      </c>
      <c r="D29" s="60">
        <f>Data!D28</f>
        <v>0.42</v>
      </c>
      <c r="E29" s="60">
        <f>Data!E28</f>
        <v>12.93980661</v>
      </c>
      <c r="F29" s="60">
        <f t="shared" si="0"/>
        <v>118.15860669960972</v>
      </c>
      <c r="G29" s="60">
        <f t="shared" si="1"/>
        <v>9.8465505583008088</v>
      </c>
    </row>
    <row r="30" spans="1:7" x14ac:dyDescent="0.3">
      <c r="A30" s="60">
        <f>Data!A29</f>
        <v>1872.09</v>
      </c>
      <c r="B30" s="60">
        <f>Data!B29</f>
        <v>4.95</v>
      </c>
      <c r="C30" s="60">
        <f>Data!C29</f>
        <v>0.28999999999999998</v>
      </c>
      <c r="D30" s="60">
        <f>Data!D29</f>
        <v>0.42249999999999999</v>
      </c>
      <c r="E30" s="60">
        <f>Data!E29</f>
        <v>13.0349719</v>
      </c>
      <c r="F30" s="60">
        <f t="shared" si="0"/>
        <v>115.201387584119</v>
      </c>
      <c r="G30" s="60">
        <f t="shared" si="1"/>
        <v>9.8328457079374285</v>
      </c>
    </row>
    <row r="31" spans="1:7" x14ac:dyDescent="0.3">
      <c r="A31" s="60">
        <f>Data!A30</f>
        <v>1872.1</v>
      </c>
      <c r="B31" s="60">
        <f>Data!B30</f>
        <v>4.97</v>
      </c>
      <c r="C31" s="60">
        <f>Data!C30</f>
        <v>0.29330000000000001</v>
      </c>
      <c r="D31" s="60">
        <f>Data!D30</f>
        <v>0.42499999999999999</v>
      </c>
      <c r="E31" s="60">
        <f>Data!E30</f>
        <v>12.74947603</v>
      </c>
      <c r="F31" s="60">
        <f t="shared" si="0"/>
        <v>118.25694690921348</v>
      </c>
      <c r="G31" s="60">
        <f t="shared" si="1"/>
        <v>10.112515580767752</v>
      </c>
    </row>
    <row r="32" spans="1:7" x14ac:dyDescent="0.3">
      <c r="A32" s="60">
        <f>Data!A31</f>
        <v>1872.11</v>
      </c>
      <c r="B32" s="60">
        <f>Data!B31</f>
        <v>4.95</v>
      </c>
      <c r="C32" s="60">
        <f>Data!C31</f>
        <v>0.29670000000000002</v>
      </c>
      <c r="D32" s="60">
        <f>Data!D31</f>
        <v>0.42749999999999999</v>
      </c>
      <c r="E32" s="60">
        <f>Data!E31</f>
        <v>13.130137189999999</v>
      </c>
      <c r="F32" s="60">
        <f t="shared" si="0"/>
        <v>114.36642498630285</v>
      </c>
      <c r="G32" s="60">
        <f t="shared" si="1"/>
        <v>9.8771003397261534</v>
      </c>
    </row>
    <row r="33" spans="1:7" x14ac:dyDescent="0.3">
      <c r="A33" s="60">
        <f>Data!A32</f>
        <v>1872.12</v>
      </c>
      <c r="B33" s="60">
        <f>Data!B32</f>
        <v>5.07</v>
      </c>
      <c r="C33" s="60">
        <f>Data!C32</f>
        <v>0.3</v>
      </c>
      <c r="D33" s="60">
        <f>Data!D32</f>
        <v>0.43</v>
      </c>
      <c r="E33" s="60">
        <f>Data!E32</f>
        <v>12.93980661</v>
      </c>
      <c r="F33" s="60">
        <f t="shared" si="0"/>
        <v>118.86193173948834</v>
      </c>
      <c r="G33" s="60">
        <f t="shared" si="1"/>
        <v>10.080992238260352</v>
      </c>
    </row>
    <row r="34" spans="1:7" x14ac:dyDescent="0.3">
      <c r="A34" s="60">
        <f>Data!A33</f>
        <v>1873.01</v>
      </c>
      <c r="B34" s="60">
        <f>Data!B33</f>
        <v>5.1100000000000003</v>
      </c>
      <c r="C34" s="60">
        <f>Data!C33</f>
        <v>0.30249999999999999</v>
      </c>
      <c r="D34" s="60">
        <f>Data!D33</f>
        <v>0.4325</v>
      </c>
      <c r="E34" s="60">
        <f>Data!E33</f>
        <v>12.93980661</v>
      </c>
      <c r="F34" s="60">
        <f t="shared" si="0"/>
        <v>119.79969845932652</v>
      </c>
      <c r="G34" s="60">
        <f t="shared" si="1"/>
        <v>10.139602658250238</v>
      </c>
    </row>
    <row r="35" spans="1:7" x14ac:dyDescent="0.3">
      <c r="A35" s="60">
        <f>Data!A34</f>
        <v>1873.02</v>
      </c>
      <c r="B35" s="60">
        <f>Data!B34</f>
        <v>5.15</v>
      </c>
      <c r="C35" s="60">
        <f>Data!C34</f>
        <v>0.30499999999999999</v>
      </c>
      <c r="D35" s="60">
        <f>Data!D34</f>
        <v>0.435</v>
      </c>
      <c r="E35" s="60">
        <f>Data!E34</f>
        <v>13.225221489999999</v>
      </c>
      <c r="F35" s="60">
        <f t="shared" si="0"/>
        <v>118.13181739007686</v>
      </c>
      <c r="G35" s="60">
        <f t="shared" si="1"/>
        <v>9.9781243814919289</v>
      </c>
    </row>
    <row r="36" spans="1:7" x14ac:dyDescent="0.3">
      <c r="A36" s="60">
        <f>Data!A35</f>
        <v>1873.03</v>
      </c>
      <c r="B36" s="60">
        <f>Data!B35</f>
        <v>5.1100000000000003</v>
      </c>
      <c r="C36" s="60">
        <f>Data!C35</f>
        <v>0.3075</v>
      </c>
      <c r="D36" s="60">
        <f>Data!D35</f>
        <v>0.4375</v>
      </c>
      <c r="E36" s="60">
        <f>Data!E35</f>
        <v>13.225221489999999</v>
      </c>
      <c r="F36" s="60">
        <f t="shared" si="0"/>
        <v>117.21428871131899</v>
      </c>
      <c r="G36" s="60">
        <f t="shared" si="1"/>
        <v>10.035469923914297</v>
      </c>
    </row>
    <row r="37" spans="1:7" x14ac:dyDescent="0.3">
      <c r="A37" s="60">
        <f>Data!A36</f>
        <v>1873.04</v>
      </c>
      <c r="B37" s="60">
        <f>Data!B36</f>
        <v>5.04</v>
      </c>
      <c r="C37" s="60">
        <f>Data!C36</f>
        <v>0.31</v>
      </c>
      <c r="D37" s="60">
        <f>Data!D36</f>
        <v>0.44</v>
      </c>
      <c r="E37" s="60">
        <f>Data!E36</f>
        <v>13.225221489999999</v>
      </c>
      <c r="F37" s="60">
        <f t="shared" si="0"/>
        <v>115.60861352349269</v>
      </c>
      <c r="G37" s="60">
        <f t="shared" si="1"/>
        <v>10.092815466336663</v>
      </c>
    </row>
    <row r="38" spans="1:7" x14ac:dyDescent="0.3">
      <c r="A38" s="60">
        <f>Data!A37</f>
        <v>1873.05</v>
      </c>
      <c r="B38" s="60">
        <f>Data!B37</f>
        <v>5.05</v>
      </c>
      <c r="C38" s="60">
        <f>Data!C37</f>
        <v>0.3125</v>
      </c>
      <c r="D38" s="60">
        <f>Data!D37</f>
        <v>0.4425</v>
      </c>
      <c r="E38" s="60">
        <f>Data!E37</f>
        <v>12.93980661</v>
      </c>
      <c r="F38" s="60">
        <f t="shared" si="0"/>
        <v>118.39304837956925</v>
      </c>
      <c r="G38" s="60">
        <f t="shared" si="1"/>
        <v>10.37404433820978</v>
      </c>
    </row>
    <row r="39" spans="1:7" x14ac:dyDescent="0.3">
      <c r="A39" s="60">
        <f>Data!A38</f>
        <v>1873.06</v>
      </c>
      <c r="B39" s="60">
        <f>Data!B38</f>
        <v>4.9800000000000004</v>
      </c>
      <c r="C39" s="60">
        <f>Data!C38</f>
        <v>0.315</v>
      </c>
      <c r="D39" s="60">
        <f>Data!D38</f>
        <v>0.44500000000000001</v>
      </c>
      <c r="E39" s="60">
        <f>Data!E38</f>
        <v>12.559226450000001</v>
      </c>
      <c r="F39" s="60">
        <f t="shared" si="0"/>
        <v>120.28987183362713</v>
      </c>
      <c r="G39" s="60">
        <f t="shared" si="1"/>
        <v>10.748793768265879</v>
      </c>
    </row>
    <row r="40" spans="1:7" x14ac:dyDescent="0.3">
      <c r="A40" s="60">
        <f>Data!A39</f>
        <v>1873.07</v>
      </c>
      <c r="B40" s="60">
        <f>Data!B39</f>
        <v>4.97</v>
      </c>
      <c r="C40" s="60">
        <f>Data!C39</f>
        <v>0.3175</v>
      </c>
      <c r="D40" s="60">
        <f>Data!D39</f>
        <v>0.44750000000000001</v>
      </c>
      <c r="E40" s="60">
        <f>Data!E39</f>
        <v>12.559226450000001</v>
      </c>
      <c r="F40" s="60">
        <f t="shared" si="0"/>
        <v>120.04832590625037</v>
      </c>
      <c r="G40" s="60">
        <f t="shared" si="1"/>
        <v>10.809180250110069</v>
      </c>
    </row>
    <row r="41" spans="1:7" x14ac:dyDescent="0.3">
      <c r="A41" s="60">
        <f>Data!A40</f>
        <v>1873.08</v>
      </c>
      <c r="B41" s="60">
        <f>Data!B40</f>
        <v>4.97</v>
      </c>
      <c r="C41" s="60">
        <f>Data!C40</f>
        <v>0.32</v>
      </c>
      <c r="D41" s="60">
        <f>Data!D40</f>
        <v>0.45</v>
      </c>
      <c r="E41" s="60">
        <f>Data!E40</f>
        <v>12.559226450000001</v>
      </c>
      <c r="F41" s="60">
        <f t="shared" si="0"/>
        <v>120.04832590625037</v>
      </c>
      <c r="G41" s="60">
        <f t="shared" si="1"/>
        <v>10.86956673195426</v>
      </c>
    </row>
    <row r="42" spans="1:7" x14ac:dyDescent="0.3">
      <c r="A42" s="60">
        <f>Data!A41</f>
        <v>1873.09</v>
      </c>
      <c r="B42" s="60">
        <f>Data!B41</f>
        <v>4.59</v>
      </c>
      <c r="C42" s="60">
        <f>Data!C41</f>
        <v>0.32250000000000001</v>
      </c>
      <c r="D42" s="60">
        <f>Data!D41</f>
        <v>0.45250000000000001</v>
      </c>
      <c r="E42" s="60">
        <f>Data!E41</f>
        <v>12.559226450000001</v>
      </c>
      <c r="F42" s="60">
        <f t="shared" si="0"/>
        <v>110.86958066593344</v>
      </c>
      <c r="G42" s="60">
        <f t="shared" si="1"/>
        <v>10.92995321379845</v>
      </c>
    </row>
    <row r="43" spans="1:7" x14ac:dyDescent="0.3">
      <c r="A43" s="60">
        <f>Data!A42</f>
        <v>1873.1</v>
      </c>
      <c r="B43" s="60">
        <f>Data!B42</f>
        <v>4.1900000000000004</v>
      </c>
      <c r="C43" s="60">
        <f>Data!C42</f>
        <v>0.32500000000000001</v>
      </c>
      <c r="D43" s="60">
        <f>Data!D42</f>
        <v>0.45500000000000002</v>
      </c>
      <c r="E43" s="60">
        <f>Data!E42</f>
        <v>12.273811569999999</v>
      </c>
      <c r="F43" s="60">
        <f t="shared" si="0"/>
        <v>103.56122568370179</v>
      </c>
      <c r="G43" s="60">
        <f t="shared" si="1"/>
        <v>11.245908755628715</v>
      </c>
    </row>
    <row r="44" spans="1:7" x14ac:dyDescent="0.3">
      <c r="A44" s="60">
        <f>Data!A43</f>
        <v>1873.11</v>
      </c>
      <c r="B44" s="60">
        <f>Data!B43</f>
        <v>4.04</v>
      </c>
      <c r="C44" s="60">
        <f>Data!C43</f>
        <v>0.32750000000000001</v>
      </c>
      <c r="D44" s="60">
        <f>Data!D43</f>
        <v>0.45750000000000002</v>
      </c>
      <c r="E44" s="60">
        <f>Data!E43</f>
        <v>11.893231399999999</v>
      </c>
      <c r="F44" s="60">
        <f t="shared" si="0"/>
        <v>103.04907714147394</v>
      </c>
      <c r="G44" s="60">
        <f t="shared" si="1"/>
        <v>11.669542770352557</v>
      </c>
    </row>
    <row r="45" spans="1:7" x14ac:dyDescent="0.3">
      <c r="A45" s="60">
        <f>Data!A44</f>
        <v>1873.12</v>
      </c>
      <c r="B45" s="60">
        <f>Data!B44</f>
        <v>4.42</v>
      </c>
      <c r="C45" s="60">
        <f>Data!C44</f>
        <v>0.33</v>
      </c>
      <c r="D45" s="60">
        <f>Data!D44</f>
        <v>0.46</v>
      </c>
      <c r="E45" s="60">
        <f>Data!E44</f>
        <v>12.178646280000001</v>
      </c>
      <c r="F45" s="60">
        <f t="shared" si="0"/>
        <v>110.0996308762159</v>
      </c>
      <c r="G45" s="60">
        <f t="shared" si="1"/>
        <v>11.458332625126543</v>
      </c>
    </row>
    <row r="46" spans="1:7" x14ac:dyDescent="0.3">
      <c r="A46" s="60">
        <f>Data!A45</f>
        <v>1874.01</v>
      </c>
      <c r="B46" s="60">
        <f>Data!B45</f>
        <v>4.66</v>
      </c>
      <c r="C46" s="60">
        <f>Data!C45</f>
        <v>0.33</v>
      </c>
      <c r="D46" s="60">
        <f>Data!D45</f>
        <v>0.46</v>
      </c>
      <c r="E46" s="60">
        <f>Data!E45</f>
        <v>12.368895869999999</v>
      </c>
      <c r="F46" s="60">
        <f t="shared" si="0"/>
        <v>114.29246351962377</v>
      </c>
      <c r="G46" s="60">
        <f t="shared" si="1"/>
        <v>11.28208867361093</v>
      </c>
    </row>
    <row r="47" spans="1:7" x14ac:dyDescent="0.3">
      <c r="A47" s="60">
        <f>Data!A46</f>
        <v>1874.02</v>
      </c>
      <c r="B47" s="60">
        <f>Data!B46</f>
        <v>4.8</v>
      </c>
      <c r="C47" s="60">
        <f>Data!C46</f>
        <v>0.33</v>
      </c>
      <c r="D47" s="60">
        <f>Data!D46</f>
        <v>0.46</v>
      </c>
      <c r="E47" s="60">
        <f>Data!E46</f>
        <v>12.368895869999999</v>
      </c>
      <c r="F47" s="60">
        <f t="shared" si="0"/>
        <v>117.72614268115753</v>
      </c>
      <c r="G47" s="60">
        <f t="shared" si="1"/>
        <v>11.28208867361093</v>
      </c>
    </row>
    <row r="48" spans="1:7" x14ac:dyDescent="0.3">
      <c r="A48" s="60">
        <f>Data!A47</f>
        <v>1874.03</v>
      </c>
      <c r="B48" s="60">
        <f>Data!B47</f>
        <v>4.7300000000000004</v>
      </c>
      <c r="C48" s="60">
        <f>Data!C47</f>
        <v>0.33</v>
      </c>
      <c r="D48" s="60">
        <f>Data!D47</f>
        <v>0.46</v>
      </c>
      <c r="E48" s="60">
        <f>Data!E47</f>
        <v>12.368895869999999</v>
      </c>
      <c r="F48" s="60">
        <f t="shared" si="0"/>
        <v>116.00930310039067</v>
      </c>
      <c r="G48" s="60">
        <f t="shared" si="1"/>
        <v>11.28208867361093</v>
      </c>
    </row>
    <row r="49" spans="1:7" x14ac:dyDescent="0.3">
      <c r="A49" s="60">
        <f>Data!A48</f>
        <v>1874.04</v>
      </c>
      <c r="B49" s="60">
        <f>Data!B48</f>
        <v>4.5999999999999996</v>
      </c>
      <c r="C49" s="60">
        <f>Data!C48</f>
        <v>0.33</v>
      </c>
      <c r="D49" s="60">
        <f>Data!D48</f>
        <v>0.46</v>
      </c>
      <c r="E49" s="60">
        <f>Data!E48</f>
        <v>12.178646280000001</v>
      </c>
      <c r="F49" s="60">
        <f t="shared" si="0"/>
        <v>114.5833262512654</v>
      </c>
      <c r="G49" s="60">
        <f t="shared" si="1"/>
        <v>11.458332625126543</v>
      </c>
    </row>
    <row r="50" spans="1:7" x14ac:dyDescent="0.3">
      <c r="A50" s="60">
        <f>Data!A49</f>
        <v>1874.05</v>
      </c>
      <c r="B50" s="60">
        <f>Data!B49</f>
        <v>4.4800000000000004</v>
      </c>
      <c r="C50" s="60">
        <f>Data!C49</f>
        <v>0.33</v>
      </c>
      <c r="D50" s="60">
        <f>Data!D49</f>
        <v>0.46</v>
      </c>
      <c r="E50" s="60">
        <f>Data!E49</f>
        <v>12.08348099</v>
      </c>
      <c r="F50" s="60">
        <f t="shared" si="0"/>
        <v>112.47307304283682</v>
      </c>
      <c r="G50" s="60">
        <f t="shared" si="1"/>
        <v>11.548574464219852</v>
      </c>
    </row>
    <row r="51" spans="1:7" x14ac:dyDescent="0.3">
      <c r="A51" s="60">
        <f>Data!A50</f>
        <v>1874.06</v>
      </c>
      <c r="B51" s="60">
        <f>Data!B50</f>
        <v>4.46</v>
      </c>
      <c r="C51" s="60">
        <f>Data!C50</f>
        <v>0.33</v>
      </c>
      <c r="D51" s="60">
        <f>Data!D50</f>
        <v>0.46</v>
      </c>
      <c r="E51" s="60">
        <f>Data!E50</f>
        <v>11.79806612</v>
      </c>
      <c r="F51" s="60">
        <f t="shared" si="0"/>
        <v>114.67972515482056</v>
      </c>
      <c r="G51" s="60">
        <f t="shared" si="1"/>
        <v>11.827953715519609</v>
      </c>
    </row>
    <row r="52" spans="1:7" x14ac:dyDescent="0.3">
      <c r="A52" s="60">
        <f>Data!A51</f>
        <v>1874.07</v>
      </c>
      <c r="B52" s="60">
        <f>Data!B51</f>
        <v>4.46</v>
      </c>
      <c r="C52" s="60">
        <f>Data!C51</f>
        <v>0.33</v>
      </c>
      <c r="D52" s="60">
        <f>Data!D51</f>
        <v>0.46</v>
      </c>
      <c r="E52" s="60">
        <f>Data!E51</f>
        <v>11.893231399999999</v>
      </c>
      <c r="F52" s="60">
        <f t="shared" si="0"/>
        <v>113.76210001261727</v>
      </c>
      <c r="G52" s="60">
        <f t="shared" si="1"/>
        <v>11.733310763633172</v>
      </c>
    </row>
    <row r="53" spans="1:7" x14ac:dyDescent="0.3">
      <c r="A53" s="60">
        <f>Data!A52</f>
        <v>1874.08</v>
      </c>
      <c r="B53" s="60">
        <f>Data!B52</f>
        <v>4.47</v>
      </c>
      <c r="C53" s="60">
        <f>Data!C52</f>
        <v>0.33</v>
      </c>
      <c r="D53" s="60">
        <f>Data!D52</f>
        <v>0.46</v>
      </c>
      <c r="E53" s="60">
        <f>Data!E52</f>
        <v>11.79806612</v>
      </c>
      <c r="F53" s="60">
        <f t="shared" si="0"/>
        <v>114.93685458341879</v>
      </c>
      <c r="G53" s="60">
        <f t="shared" si="1"/>
        <v>11.827953715519609</v>
      </c>
    </row>
    <row r="54" spans="1:7" x14ac:dyDescent="0.3">
      <c r="A54" s="60">
        <f>Data!A53</f>
        <v>1874.09</v>
      </c>
      <c r="B54" s="60">
        <f>Data!B53</f>
        <v>4.54</v>
      </c>
      <c r="C54" s="60">
        <f>Data!C53</f>
        <v>0.33</v>
      </c>
      <c r="D54" s="60">
        <f>Data!D53</f>
        <v>0.46</v>
      </c>
      <c r="E54" s="60">
        <f>Data!E53</f>
        <v>11.79806612</v>
      </c>
      <c r="F54" s="60">
        <f t="shared" si="0"/>
        <v>116.73676058360657</v>
      </c>
      <c r="G54" s="60">
        <f t="shared" si="1"/>
        <v>11.827953715519609</v>
      </c>
    </row>
    <row r="55" spans="1:7" x14ac:dyDescent="0.3">
      <c r="A55" s="60">
        <f>Data!A54</f>
        <v>1874.1</v>
      </c>
      <c r="B55" s="60">
        <f>Data!B54</f>
        <v>4.53</v>
      </c>
      <c r="C55" s="60">
        <f>Data!C54</f>
        <v>0.33</v>
      </c>
      <c r="D55" s="60">
        <f>Data!D54</f>
        <v>0.46</v>
      </c>
      <c r="E55" s="60">
        <f>Data!E54</f>
        <v>11.60773554</v>
      </c>
      <c r="F55" s="60">
        <f t="shared" si="0"/>
        <v>118.38953301997782</v>
      </c>
      <c r="G55" s="60">
        <f t="shared" si="1"/>
        <v>12.021895185251612</v>
      </c>
    </row>
    <row r="56" spans="1:7" x14ac:dyDescent="0.3">
      <c r="A56" s="60">
        <f>Data!A55</f>
        <v>1874.11</v>
      </c>
      <c r="B56" s="60">
        <f>Data!B55</f>
        <v>4.57</v>
      </c>
      <c r="C56" s="60">
        <f>Data!C55</f>
        <v>0.33</v>
      </c>
      <c r="D56" s="60">
        <f>Data!D55</f>
        <v>0.46</v>
      </c>
      <c r="E56" s="60">
        <f>Data!E55</f>
        <v>11.51265124</v>
      </c>
      <c r="F56" s="60">
        <f t="shared" si="0"/>
        <v>120.42134180032714</v>
      </c>
      <c r="G56" s="60">
        <f t="shared" si="1"/>
        <v>12.121185389092011</v>
      </c>
    </row>
    <row r="57" spans="1:7" x14ac:dyDescent="0.3">
      <c r="A57" s="60">
        <f>Data!A56</f>
        <v>1874.12</v>
      </c>
      <c r="B57" s="60">
        <f>Data!B56</f>
        <v>4.54</v>
      </c>
      <c r="C57" s="60">
        <f>Data!C56</f>
        <v>0.33</v>
      </c>
      <c r="D57" s="60">
        <f>Data!D56</f>
        <v>0.46</v>
      </c>
      <c r="E57" s="60">
        <f>Data!E56</f>
        <v>11.51265124</v>
      </c>
      <c r="F57" s="60">
        <f t="shared" si="0"/>
        <v>119.63082970973417</v>
      </c>
      <c r="G57" s="60">
        <f t="shared" si="1"/>
        <v>12.121185389092011</v>
      </c>
    </row>
    <row r="58" spans="1:7" x14ac:dyDescent="0.3">
      <c r="A58" s="60">
        <f>Data!A57</f>
        <v>1875.01</v>
      </c>
      <c r="B58" s="60">
        <f>Data!B57</f>
        <v>4.54</v>
      </c>
      <c r="C58" s="60">
        <f>Data!C57</f>
        <v>0.32750000000000001</v>
      </c>
      <c r="D58" s="60">
        <f>Data!D57</f>
        <v>0.45169999999999999</v>
      </c>
      <c r="E58" s="60">
        <f>Data!E57</f>
        <v>11.51265124</v>
      </c>
      <c r="F58" s="60">
        <f t="shared" si="0"/>
        <v>119.63082970973417</v>
      </c>
      <c r="G58" s="60">
        <f t="shared" si="1"/>
        <v>11.902477044027956</v>
      </c>
    </row>
    <row r="59" spans="1:7" x14ac:dyDescent="0.3">
      <c r="A59" s="60">
        <f>Data!A58</f>
        <v>1875.02</v>
      </c>
      <c r="B59" s="60">
        <f>Data!B58</f>
        <v>4.53</v>
      </c>
      <c r="C59" s="60">
        <f>Data!C58</f>
        <v>0.32500000000000001</v>
      </c>
      <c r="D59" s="60">
        <f>Data!D58</f>
        <v>0.44330000000000003</v>
      </c>
      <c r="E59" s="60">
        <f>Data!E58</f>
        <v>11.51265124</v>
      </c>
      <c r="F59" s="60">
        <f t="shared" si="0"/>
        <v>119.36732567953652</v>
      </c>
      <c r="G59" s="60">
        <f t="shared" si="1"/>
        <v>11.681133658661929</v>
      </c>
    </row>
    <row r="60" spans="1:7" x14ac:dyDescent="0.3">
      <c r="A60" s="60">
        <f>Data!A59</f>
        <v>1875.03</v>
      </c>
      <c r="B60" s="60">
        <f>Data!B59</f>
        <v>4.59</v>
      </c>
      <c r="C60" s="60">
        <f>Data!C59</f>
        <v>0.32250000000000001</v>
      </c>
      <c r="D60" s="60">
        <f>Data!D59</f>
        <v>0.435</v>
      </c>
      <c r="E60" s="60">
        <f>Data!E59</f>
        <v>11.51265124</v>
      </c>
      <c r="F60" s="60">
        <f t="shared" si="0"/>
        <v>120.94834986072243</v>
      </c>
      <c r="G60" s="60">
        <f t="shared" si="1"/>
        <v>11.462425313597878</v>
      </c>
    </row>
    <row r="61" spans="1:7" x14ac:dyDescent="0.3">
      <c r="A61" s="60">
        <f>Data!A60</f>
        <v>1875.04</v>
      </c>
      <c r="B61" s="60">
        <f>Data!B60</f>
        <v>4.6500000000000004</v>
      </c>
      <c r="C61" s="60">
        <f>Data!C60</f>
        <v>0.32</v>
      </c>
      <c r="D61" s="60">
        <f>Data!D60</f>
        <v>0.42670000000000002</v>
      </c>
      <c r="E61" s="60">
        <f>Data!E60</f>
        <v>11.60773554</v>
      </c>
      <c r="F61" s="60">
        <f t="shared" si="0"/>
        <v>121.52567959004345</v>
      </c>
      <c r="G61" s="60">
        <f t="shared" si="1"/>
        <v>11.151614512058396</v>
      </c>
    </row>
    <row r="62" spans="1:7" x14ac:dyDescent="0.3">
      <c r="A62" s="60">
        <f>Data!A61</f>
        <v>1875.05</v>
      </c>
      <c r="B62" s="60">
        <f>Data!B61</f>
        <v>4.47</v>
      </c>
      <c r="C62" s="60">
        <f>Data!C61</f>
        <v>0.3175</v>
      </c>
      <c r="D62" s="60">
        <f>Data!D61</f>
        <v>0.41830000000000001</v>
      </c>
      <c r="E62" s="60">
        <f>Data!E61</f>
        <v>11.322320660000001</v>
      </c>
      <c r="F62" s="60">
        <f t="shared" si="0"/>
        <v>119.76631387862494</v>
      </c>
      <c r="G62" s="60">
        <f t="shared" si="1"/>
        <v>11.207661990028818</v>
      </c>
    </row>
    <row r="63" spans="1:7" x14ac:dyDescent="0.3">
      <c r="A63" s="60">
        <f>Data!A62</f>
        <v>1875.06</v>
      </c>
      <c r="B63" s="60">
        <f>Data!B62</f>
        <v>4.38</v>
      </c>
      <c r="C63" s="60">
        <f>Data!C62</f>
        <v>0.315</v>
      </c>
      <c r="D63" s="60">
        <f>Data!D62</f>
        <v>0.41</v>
      </c>
      <c r="E63" s="60">
        <f>Data!E62</f>
        <v>11.13207107</v>
      </c>
      <c r="F63" s="60">
        <f t="shared" si="0"/>
        <v>119.36053333155732</v>
      </c>
      <c r="G63" s="60">
        <f t="shared" si="1"/>
        <v>11.173017960259932</v>
      </c>
    </row>
    <row r="64" spans="1:7" x14ac:dyDescent="0.3">
      <c r="A64" s="60">
        <f>Data!A63</f>
        <v>1875.07</v>
      </c>
      <c r="B64" s="60">
        <f>Data!B63</f>
        <v>4.3899999999999997</v>
      </c>
      <c r="C64" s="60">
        <f>Data!C63</f>
        <v>0.3125</v>
      </c>
      <c r="D64" s="60">
        <f>Data!D63</f>
        <v>0.4017</v>
      </c>
      <c r="E64" s="60">
        <f>Data!E63</f>
        <v>11.13207107</v>
      </c>
      <c r="F64" s="60">
        <f t="shared" si="0"/>
        <v>119.63304596473438</v>
      </c>
      <c r="G64" s="60">
        <f t="shared" si="1"/>
        <v>10.946832474722962</v>
      </c>
    </row>
    <row r="65" spans="1:7" x14ac:dyDescent="0.3">
      <c r="A65" s="60">
        <f>Data!A64</f>
        <v>1875.08</v>
      </c>
      <c r="B65" s="60">
        <f>Data!B64</f>
        <v>4.41</v>
      </c>
      <c r="C65" s="60">
        <f>Data!C64</f>
        <v>0.31</v>
      </c>
      <c r="D65" s="60">
        <f>Data!D64</f>
        <v>0.39329999999999998</v>
      </c>
      <c r="E65" s="60">
        <f>Data!E64</f>
        <v>11.22715537</v>
      </c>
      <c r="F65" s="60">
        <f t="shared" si="0"/>
        <v>119.16026686286075</v>
      </c>
      <c r="G65" s="60">
        <f t="shared" si="1"/>
        <v>10.627150330422477</v>
      </c>
    </row>
    <row r="66" spans="1:7" x14ac:dyDescent="0.3">
      <c r="A66" s="60">
        <f>Data!A65</f>
        <v>1875.09</v>
      </c>
      <c r="B66" s="60">
        <f>Data!B65</f>
        <v>4.37</v>
      </c>
      <c r="C66" s="60">
        <f>Data!C65</f>
        <v>0.3075</v>
      </c>
      <c r="D66" s="60">
        <f>Data!D65</f>
        <v>0.38500000000000001</v>
      </c>
      <c r="E66" s="60">
        <f>Data!E65</f>
        <v>11.13207107</v>
      </c>
      <c r="F66" s="60">
        <f t="shared" si="0"/>
        <v>119.08802069838025</v>
      </c>
      <c r="G66" s="60">
        <f t="shared" si="1"/>
        <v>10.491736377317254</v>
      </c>
    </row>
    <row r="67" spans="1:7" x14ac:dyDescent="0.3">
      <c r="A67" s="60">
        <f>Data!A66</f>
        <v>1875.1</v>
      </c>
      <c r="B67" s="60">
        <f>Data!B66</f>
        <v>4.3</v>
      </c>
      <c r="C67" s="60">
        <f>Data!C66</f>
        <v>0.30499999999999999</v>
      </c>
      <c r="D67" s="60">
        <f>Data!D66</f>
        <v>0.37669999999999998</v>
      </c>
      <c r="E67" s="60">
        <f>Data!E66</f>
        <v>11.13207107</v>
      </c>
      <c r="F67" s="60">
        <f t="shared" si="0"/>
        <v>117.18043226614076</v>
      </c>
      <c r="G67" s="60">
        <f t="shared" si="1"/>
        <v>10.265550891780283</v>
      </c>
    </row>
    <row r="68" spans="1:7" x14ac:dyDescent="0.3">
      <c r="A68" s="60">
        <f>Data!A67</f>
        <v>1875.11</v>
      </c>
      <c r="B68" s="60">
        <f>Data!B67</f>
        <v>4.37</v>
      </c>
      <c r="C68" s="60">
        <f>Data!C67</f>
        <v>0.30249999999999999</v>
      </c>
      <c r="D68" s="60">
        <f>Data!D67</f>
        <v>0.36830000000000002</v>
      </c>
      <c r="E68" s="60">
        <f>Data!E67</f>
        <v>11.03690579</v>
      </c>
      <c r="F68" s="60">
        <f t="shared" si="0"/>
        <v>120.11485240737929</v>
      </c>
      <c r="G68" s="60">
        <f t="shared" si="1"/>
        <v>10.123180810443431</v>
      </c>
    </row>
    <row r="69" spans="1:7" x14ac:dyDescent="0.3">
      <c r="A69" s="60">
        <f>Data!A68</f>
        <v>1875.12</v>
      </c>
      <c r="B69" s="60">
        <f>Data!B68</f>
        <v>4.37</v>
      </c>
      <c r="C69" s="60">
        <f>Data!C68</f>
        <v>0.3</v>
      </c>
      <c r="D69" s="60">
        <f>Data!D68</f>
        <v>0.36</v>
      </c>
      <c r="E69" s="60">
        <f>Data!E68</f>
        <v>10.9417405</v>
      </c>
      <c r="F69" s="60">
        <f t="shared" si="0"/>
        <v>121.1595458693249</v>
      </c>
      <c r="G69" s="60">
        <f t="shared" si="1"/>
        <v>9.9811067535370626</v>
      </c>
    </row>
    <row r="70" spans="1:7" x14ac:dyDescent="0.3">
      <c r="A70" s="60">
        <f>Data!A69</f>
        <v>1876.01</v>
      </c>
      <c r="B70" s="60">
        <f>Data!B69</f>
        <v>4.46</v>
      </c>
      <c r="C70" s="60">
        <f>Data!C69</f>
        <v>0.3</v>
      </c>
      <c r="D70" s="60">
        <f>Data!D69</f>
        <v>0.3533</v>
      </c>
      <c r="E70" s="60">
        <f>Data!E69</f>
        <v>10.846575209999999</v>
      </c>
      <c r="F70" s="60">
        <f t="shared" si="0"/>
        <v>124.739740775743</v>
      </c>
      <c r="G70" s="60">
        <f t="shared" si="1"/>
        <v>9.881289330957399</v>
      </c>
    </row>
    <row r="71" spans="1:7" x14ac:dyDescent="0.3">
      <c r="A71" s="60">
        <f>Data!A70</f>
        <v>1876.02</v>
      </c>
      <c r="B71" s="60">
        <f>Data!B70</f>
        <v>4.5199999999999996</v>
      </c>
      <c r="C71" s="60">
        <f>Data!C70</f>
        <v>0.3</v>
      </c>
      <c r="D71" s="60">
        <f>Data!D70</f>
        <v>0.34670000000000001</v>
      </c>
      <c r="E71" s="60">
        <f>Data!E70</f>
        <v>10.846575209999999</v>
      </c>
      <c r="F71" s="60">
        <f t="shared" si="0"/>
        <v>126.4178538803494</v>
      </c>
      <c r="G71" s="60">
        <f t="shared" si="1"/>
        <v>9.6966968894506937</v>
      </c>
    </row>
    <row r="72" spans="1:7" x14ac:dyDescent="0.3">
      <c r="A72" s="60">
        <f>Data!A71</f>
        <v>1876.03</v>
      </c>
      <c r="B72" s="60">
        <f>Data!B71</f>
        <v>4.51</v>
      </c>
      <c r="C72" s="60">
        <f>Data!C71</f>
        <v>0.3</v>
      </c>
      <c r="D72" s="60">
        <f>Data!D71</f>
        <v>0.34</v>
      </c>
      <c r="E72" s="60">
        <f>Data!E71</f>
        <v>10.846575209999999</v>
      </c>
      <c r="F72" s="60">
        <f t="shared" si="0"/>
        <v>126.138168362915</v>
      </c>
      <c r="G72" s="60">
        <f t="shared" si="1"/>
        <v>9.5093075927696464</v>
      </c>
    </row>
    <row r="73" spans="1:7" x14ac:dyDescent="0.3">
      <c r="A73" s="60">
        <f>Data!A72</f>
        <v>1876.04</v>
      </c>
      <c r="B73" s="60">
        <f>Data!B72</f>
        <v>4.34</v>
      </c>
      <c r="C73" s="60">
        <f>Data!C72</f>
        <v>0.3</v>
      </c>
      <c r="D73" s="60">
        <f>Data!D72</f>
        <v>0.33329999999999999</v>
      </c>
      <c r="E73" s="60">
        <f>Data!E72</f>
        <v>10.751490909999999</v>
      </c>
      <c r="F73" s="60">
        <f t="shared" si="0"/>
        <v>122.45700908098522</v>
      </c>
      <c r="G73" s="60">
        <f t="shared" si="1"/>
        <v>9.404359706611146</v>
      </c>
    </row>
    <row r="74" spans="1:7" x14ac:dyDescent="0.3">
      <c r="A74" s="60">
        <f>Data!A73</f>
        <v>1876.05</v>
      </c>
      <c r="B74" s="60">
        <f>Data!B73</f>
        <v>4.18</v>
      </c>
      <c r="C74" s="60">
        <f>Data!C73</f>
        <v>0.3</v>
      </c>
      <c r="D74" s="60">
        <f>Data!D73</f>
        <v>0.32669999999999999</v>
      </c>
      <c r="E74" s="60">
        <f>Data!E73</f>
        <v>10.370910739999999</v>
      </c>
      <c r="F74" s="60">
        <f t="shared" si="0"/>
        <v>122.27058662352347</v>
      </c>
      <c r="G74" s="60">
        <f t="shared" si="1"/>
        <v>9.5564116387332838</v>
      </c>
    </row>
    <row r="75" spans="1:7" x14ac:dyDescent="0.3">
      <c r="A75" s="60">
        <f>Data!A74</f>
        <v>1876.06</v>
      </c>
      <c r="B75" s="60">
        <f>Data!B74</f>
        <v>4.1500000000000004</v>
      </c>
      <c r="C75" s="60">
        <f>Data!C74</f>
        <v>0.3</v>
      </c>
      <c r="D75" s="60">
        <f>Data!D74</f>
        <v>0.32</v>
      </c>
      <c r="E75" s="60">
        <f>Data!E74</f>
        <v>10.08541488</v>
      </c>
      <c r="F75" s="60">
        <f t="shared" ref="F75:F138" si="2">B75*$E$1837/E75</f>
        <v>124.82941604084017</v>
      </c>
      <c r="G75" s="60">
        <f t="shared" ref="G75:G138" si="3">D75*$E$1837/E75</f>
        <v>9.6254007549563489</v>
      </c>
    </row>
    <row r="76" spans="1:7" x14ac:dyDescent="0.3">
      <c r="A76" s="60">
        <f>Data!A75</f>
        <v>1876.07</v>
      </c>
      <c r="B76" s="60">
        <f>Data!B75</f>
        <v>4.0999999999999996</v>
      </c>
      <c r="C76" s="60">
        <f>Data!C75</f>
        <v>0.3</v>
      </c>
      <c r="D76" s="60">
        <f>Data!D75</f>
        <v>0.31330000000000002</v>
      </c>
      <c r="E76" s="60">
        <f>Data!E75</f>
        <v>10.08541488</v>
      </c>
      <c r="F76" s="60">
        <f t="shared" si="2"/>
        <v>123.32544717287821</v>
      </c>
      <c r="G76" s="60">
        <f t="shared" si="3"/>
        <v>9.4238689266494511</v>
      </c>
    </row>
    <row r="77" spans="1:7" x14ac:dyDescent="0.3">
      <c r="A77" s="60">
        <f>Data!A76</f>
        <v>1876.08</v>
      </c>
      <c r="B77" s="60">
        <f>Data!B76</f>
        <v>3.93</v>
      </c>
      <c r="C77" s="60">
        <f>Data!C76</f>
        <v>0.3</v>
      </c>
      <c r="D77" s="60">
        <f>Data!D76</f>
        <v>0.30669999999999997</v>
      </c>
      <c r="E77" s="60">
        <f>Data!E76</f>
        <v>10.180580170000001</v>
      </c>
      <c r="F77" s="60">
        <f t="shared" si="2"/>
        <v>117.10693988867237</v>
      </c>
      <c r="G77" s="60">
        <f t="shared" si="3"/>
        <v>9.1391090238818862</v>
      </c>
    </row>
    <row r="78" spans="1:7" x14ac:dyDescent="0.3">
      <c r="A78" s="60">
        <f>Data!A77</f>
        <v>1876.09</v>
      </c>
      <c r="B78" s="60">
        <f>Data!B77</f>
        <v>3.69</v>
      </c>
      <c r="C78" s="60">
        <f>Data!C77</f>
        <v>0.3</v>
      </c>
      <c r="D78" s="60">
        <f>Data!D77</f>
        <v>0.3</v>
      </c>
      <c r="E78" s="60">
        <f>Data!E77</f>
        <v>10.275745450000001</v>
      </c>
      <c r="F78" s="60">
        <f t="shared" si="2"/>
        <v>108.93705721369344</v>
      </c>
      <c r="G78" s="60">
        <f t="shared" si="3"/>
        <v>8.8566713181864571</v>
      </c>
    </row>
    <row r="79" spans="1:7" x14ac:dyDescent="0.3">
      <c r="A79" s="60">
        <f>Data!A78</f>
        <v>1876.1</v>
      </c>
      <c r="B79" s="60">
        <f>Data!B78</f>
        <v>3.67</v>
      </c>
      <c r="C79" s="60">
        <f>Data!C78</f>
        <v>0.3</v>
      </c>
      <c r="D79" s="60">
        <f>Data!D78</f>
        <v>0.29330000000000001</v>
      </c>
      <c r="E79" s="60">
        <f>Data!E78</f>
        <v>10.465995039999999</v>
      </c>
      <c r="F79" s="60">
        <f t="shared" si="2"/>
        <v>106.37710086283397</v>
      </c>
      <c r="G79" s="60">
        <f t="shared" si="3"/>
        <v>8.5014723932068677</v>
      </c>
    </row>
    <row r="80" spans="1:7" x14ac:dyDescent="0.3">
      <c r="A80" s="60">
        <f>Data!A79</f>
        <v>1876.11</v>
      </c>
      <c r="B80" s="60">
        <f>Data!B79</f>
        <v>3.6</v>
      </c>
      <c r="C80" s="60">
        <f>Data!C79</f>
        <v>0.3</v>
      </c>
      <c r="D80" s="60">
        <f>Data!D79</f>
        <v>0.28670000000000001</v>
      </c>
      <c r="E80" s="60">
        <f>Data!E79</f>
        <v>10.56116033</v>
      </c>
      <c r="F80" s="60">
        <f t="shared" si="2"/>
        <v>103.40784211918124</v>
      </c>
      <c r="G80" s="60">
        <f t="shared" si="3"/>
        <v>8.2352856487692403</v>
      </c>
    </row>
    <row r="81" spans="1:7" x14ac:dyDescent="0.3">
      <c r="A81" s="60">
        <f>Data!A80</f>
        <v>1876.12</v>
      </c>
      <c r="B81" s="60">
        <f>Data!B80</f>
        <v>3.58</v>
      </c>
      <c r="C81" s="60">
        <f>Data!C80</f>
        <v>0.3</v>
      </c>
      <c r="D81" s="60">
        <f>Data!D80</f>
        <v>0.28000000000000003</v>
      </c>
      <c r="E81" s="60">
        <f>Data!E80</f>
        <v>10.751490909999999</v>
      </c>
      <c r="F81" s="60">
        <f t="shared" si="2"/>
        <v>101.01292454145785</v>
      </c>
      <c r="G81" s="60">
        <f t="shared" si="3"/>
        <v>7.900452198773241</v>
      </c>
    </row>
    <row r="82" spans="1:7" x14ac:dyDescent="0.3">
      <c r="A82" s="60">
        <f>Data!A81</f>
        <v>1877.01</v>
      </c>
      <c r="B82" s="60">
        <f>Data!B81</f>
        <v>3.55</v>
      </c>
      <c r="C82" s="60">
        <f>Data!C81</f>
        <v>0.2908</v>
      </c>
      <c r="D82" s="60">
        <f>Data!D81</f>
        <v>0.28170000000000001</v>
      </c>
      <c r="E82" s="60">
        <f>Data!E81</f>
        <v>10.9417405</v>
      </c>
      <c r="F82" s="60">
        <f t="shared" si="2"/>
        <v>98.424802708490489</v>
      </c>
      <c r="G82" s="60">
        <f t="shared" si="3"/>
        <v>7.8102160346427514</v>
      </c>
    </row>
    <row r="83" spans="1:7" x14ac:dyDescent="0.3">
      <c r="A83" s="60">
        <f>Data!A82</f>
        <v>1877.02</v>
      </c>
      <c r="B83" s="60">
        <f>Data!B82</f>
        <v>3.34</v>
      </c>
      <c r="C83" s="60">
        <f>Data!C82</f>
        <v>0.28170000000000001</v>
      </c>
      <c r="D83" s="60">
        <f>Data!D82</f>
        <v>0.2833</v>
      </c>
      <c r="E83" s="60">
        <f>Data!E82</f>
        <v>10.65632562</v>
      </c>
      <c r="F83" s="60">
        <f t="shared" si="2"/>
        <v>95.08271951622288</v>
      </c>
      <c r="G83" s="60">
        <f t="shared" si="3"/>
        <v>8.0649504308221385</v>
      </c>
    </row>
    <row r="84" spans="1:7" x14ac:dyDescent="0.3">
      <c r="A84" s="60">
        <f>Data!A83</f>
        <v>1877.03</v>
      </c>
      <c r="B84" s="60">
        <f>Data!B83</f>
        <v>3.17</v>
      </c>
      <c r="C84" s="60">
        <f>Data!C83</f>
        <v>0.27250000000000002</v>
      </c>
      <c r="D84" s="60">
        <f>Data!D83</f>
        <v>0.28499999999999998</v>
      </c>
      <c r="E84" s="60">
        <f>Data!E83</f>
        <v>10.180580170000001</v>
      </c>
      <c r="F84" s="60">
        <f t="shared" si="2"/>
        <v>94.460305202822241</v>
      </c>
      <c r="G84" s="60">
        <f t="shared" si="3"/>
        <v>8.4924880071937956</v>
      </c>
    </row>
    <row r="85" spans="1:7" x14ac:dyDescent="0.3">
      <c r="A85" s="60">
        <f>Data!A84</f>
        <v>1877.04</v>
      </c>
      <c r="B85" s="60">
        <f>Data!B84</f>
        <v>2.94</v>
      </c>
      <c r="C85" s="60">
        <f>Data!C84</f>
        <v>0.26329999999999998</v>
      </c>
      <c r="D85" s="60">
        <f>Data!D84</f>
        <v>0.28670000000000001</v>
      </c>
      <c r="E85" s="60">
        <f>Data!E84</f>
        <v>10.465995039999999</v>
      </c>
      <c r="F85" s="60">
        <f t="shared" si="2"/>
        <v>85.21762303453184</v>
      </c>
      <c r="G85" s="60">
        <f t="shared" si="3"/>
        <v>8.3101675251701632</v>
      </c>
    </row>
    <row r="86" spans="1:7" x14ac:dyDescent="0.3">
      <c r="A86" s="60">
        <f>Data!A85</f>
        <v>1877.05</v>
      </c>
      <c r="B86" s="60">
        <f>Data!B85</f>
        <v>2.94</v>
      </c>
      <c r="C86" s="60">
        <f>Data!C85</f>
        <v>0.25419999999999998</v>
      </c>
      <c r="D86" s="60">
        <f>Data!D85</f>
        <v>0.2883</v>
      </c>
      <c r="E86" s="60">
        <f>Data!E85</f>
        <v>10.65632562</v>
      </c>
      <c r="F86" s="60">
        <f t="shared" si="2"/>
        <v>83.695567478351876</v>
      </c>
      <c r="G86" s="60">
        <f t="shared" si="3"/>
        <v>8.2072898312955278</v>
      </c>
    </row>
    <row r="87" spans="1:7" x14ac:dyDescent="0.3">
      <c r="A87" s="60">
        <f>Data!A86</f>
        <v>1877.06</v>
      </c>
      <c r="B87" s="60">
        <f>Data!B86</f>
        <v>2.73</v>
      </c>
      <c r="C87" s="60">
        <f>Data!C86</f>
        <v>0.245</v>
      </c>
      <c r="D87" s="60">
        <f>Data!D86</f>
        <v>0.28999999999999998</v>
      </c>
      <c r="E87" s="60">
        <f>Data!E86</f>
        <v>10.08541488</v>
      </c>
      <c r="F87" s="60">
        <f t="shared" si="2"/>
        <v>82.116700190721346</v>
      </c>
      <c r="G87" s="60">
        <f t="shared" si="3"/>
        <v>8.7230194341791911</v>
      </c>
    </row>
    <row r="88" spans="1:7" x14ac:dyDescent="0.3">
      <c r="A88" s="60">
        <f>Data!A87</f>
        <v>1877.07</v>
      </c>
      <c r="B88" s="60">
        <f>Data!B87</f>
        <v>2.85</v>
      </c>
      <c r="C88" s="60">
        <f>Data!C87</f>
        <v>0.23580000000000001</v>
      </c>
      <c r="D88" s="60">
        <f>Data!D87</f>
        <v>0.29170000000000001</v>
      </c>
      <c r="E88" s="60">
        <f>Data!E87</f>
        <v>10.180580170000001</v>
      </c>
      <c r="F88" s="60">
        <f t="shared" si="2"/>
        <v>84.924880071937977</v>
      </c>
      <c r="G88" s="60">
        <f t="shared" si="3"/>
        <v>8.6921359708716874</v>
      </c>
    </row>
    <row r="89" spans="1:7" x14ac:dyDescent="0.3">
      <c r="A89" s="60">
        <f>Data!A88</f>
        <v>1877.08</v>
      </c>
      <c r="B89" s="60">
        <f>Data!B88</f>
        <v>3.05</v>
      </c>
      <c r="C89" s="60">
        <f>Data!C88</f>
        <v>0.22670000000000001</v>
      </c>
      <c r="D89" s="60">
        <f>Data!D88</f>
        <v>0.29330000000000001</v>
      </c>
      <c r="E89" s="60">
        <f>Data!E88</f>
        <v>9.8000000000000007</v>
      </c>
      <c r="F89" s="60">
        <f t="shared" si="2"/>
        <v>94.413994897959171</v>
      </c>
      <c r="G89" s="60">
        <f t="shared" si="3"/>
        <v>9.0792212142857132</v>
      </c>
    </row>
    <row r="90" spans="1:7" x14ac:dyDescent="0.3">
      <c r="A90" s="60">
        <f>Data!A89</f>
        <v>1877.09</v>
      </c>
      <c r="B90" s="60">
        <f>Data!B89</f>
        <v>3.24</v>
      </c>
      <c r="C90" s="60">
        <f>Data!C89</f>
        <v>0.2175</v>
      </c>
      <c r="D90" s="60">
        <f>Data!D89</f>
        <v>0.29499999999999998</v>
      </c>
      <c r="E90" s="60">
        <f>Data!E89</f>
        <v>9.7048347110000002</v>
      </c>
      <c r="F90" s="60">
        <f t="shared" si="2"/>
        <v>101.27901703322478</v>
      </c>
      <c r="G90" s="60">
        <f t="shared" si="3"/>
        <v>9.2213919829633646</v>
      </c>
    </row>
    <row r="91" spans="1:7" x14ac:dyDescent="0.3">
      <c r="A91" s="60">
        <f>Data!A90</f>
        <v>1877.1</v>
      </c>
      <c r="B91" s="60">
        <f>Data!B90</f>
        <v>3.31</v>
      </c>
      <c r="C91" s="60">
        <f>Data!C90</f>
        <v>0.20830000000000001</v>
      </c>
      <c r="D91" s="60">
        <f>Data!D90</f>
        <v>0.29670000000000002</v>
      </c>
      <c r="E91" s="60">
        <f>Data!E90</f>
        <v>9.7048347110000002</v>
      </c>
      <c r="F91" s="60">
        <f t="shared" si="2"/>
        <v>103.46714394443642</v>
      </c>
      <c r="G91" s="60">
        <f t="shared" si="3"/>
        <v>9.2745322079499353</v>
      </c>
    </row>
    <row r="92" spans="1:7" x14ac:dyDescent="0.3">
      <c r="A92" s="60">
        <f>Data!A91</f>
        <v>1877.11</v>
      </c>
      <c r="B92" s="60">
        <f>Data!B91</f>
        <v>3.26</v>
      </c>
      <c r="C92" s="60">
        <f>Data!C91</f>
        <v>0.19919999999999999</v>
      </c>
      <c r="D92" s="60">
        <f>Data!D91</f>
        <v>0.29830000000000001</v>
      </c>
      <c r="E92" s="60">
        <f>Data!E91</f>
        <v>9.5145851239999999</v>
      </c>
      <c r="F92" s="60">
        <f t="shared" si="2"/>
        <v>103.94182900370464</v>
      </c>
      <c r="G92" s="60">
        <f t="shared" si="3"/>
        <v>9.5109961938052461</v>
      </c>
    </row>
    <row r="93" spans="1:7" x14ac:dyDescent="0.3">
      <c r="A93" s="60">
        <f>Data!A92</f>
        <v>1877.12</v>
      </c>
      <c r="B93" s="60">
        <f>Data!B92</f>
        <v>3.25</v>
      </c>
      <c r="C93" s="60">
        <f>Data!C92</f>
        <v>0.19</v>
      </c>
      <c r="D93" s="60">
        <f>Data!D92</f>
        <v>0.3</v>
      </c>
      <c r="E93" s="60">
        <f>Data!E92</f>
        <v>9.5145851239999999</v>
      </c>
      <c r="F93" s="60">
        <f t="shared" si="2"/>
        <v>103.62298903743562</v>
      </c>
      <c r="G93" s="60">
        <f t="shared" si="3"/>
        <v>9.5651989880709802</v>
      </c>
    </row>
    <row r="94" spans="1:7" x14ac:dyDescent="0.3">
      <c r="A94" s="60">
        <f>Data!A93</f>
        <v>1878.01</v>
      </c>
      <c r="B94" s="60">
        <f>Data!B93</f>
        <v>3.25</v>
      </c>
      <c r="C94" s="60">
        <f>Data!C93</f>
        <v>0.18920000000000001</v>
      </c>
      <c r="D94" s="60">
        <f>Data!D93</f>
        <v>0.30080000000000001</v>
      </c>
      <c r="E94" s="60">
        <f>Data!E93</f>
        <v>9.229089256</v>
      </c>
      <c r="F94" s="60">
        <f t="shared" si="2"/>
        <v>106.82849874477365</v>
      </c>
      <c r="G94" s="60">
        <f t="shared" si="3"/>
        <v>9.8873884376701273</v>
      </c>
    </row>
    <row r="95" spans="1:7" x14ac:dyDescent="0.3">
      <c r="A95" s="60">
        <f>Data!A94</f>
        <v>1878.02</v>
      </c>
      <c r="B95" s="60">
        <f>Data!B94</f>
        <v>3.18</v>
      </c>
      <c r="C95" s="60">
        <f>Data!C94</f>
        <v>0.1883</v>
      </c>
      <c r="D95" s="60">
        <f>Data!D94</f>
        <v>0.30170000000000002</v>
      </c>
      <c r="E95" s="60">
        <f>Data!E94</f>
        <v>9.1340049590000003</v>
      </c>
      <c r="F95" s="60">
        <f t="shared" si="2"/>
        <v>105.61570136322935</v>
      </c>
      <c r="G95" s="60">
        <f t="shared" si="3"/>
        <v>10.020206635624621</v>
      </c>
    </row>
    <row r="96" spans="1:7" x14ac:dyDescent="0.3">
      <c r="A96" s="60">
        <f>Data!A95</f>
        <v>1878.03</v>
      </c>
      <c r="B96" s="60">
        <f>Data!B95</f>
        <v>3.24</v>
      </c>
      <c r="C96" s="60">
        <f>Data!C95</f>
        <v>0.1875</v>
      </c>
      <c r="D96" s="60">
        <f>Data!D95</f>
        <v>0.30249999999999999</v>
      </c>
      <c r="E96" s="60">
        <f>Data!E95</f>
        <v>8.9436743799999991</v>
      </c>
      <c r="F96" s="60">
        <f t="shared" si="2"/>
        <v>109.89846882149126</v>
      </c>
      <c r="G96" s="60">
        <f t="shared" si="3"/>
        <v>10.26058235138923</v>
      </c>
    </row>
    <row r="97" spans="1:7" x14ac:dyDescent="0.3">
      <c r="A97" s="60">
        <f>Data!A96</f>
        <v>1878.04</v>
      </c>
      <c r="B97" s="60">
        <f>Data!B96</f>
        <v>3.33</v>
      </c>
      <c r="C97" s="60">
        <f>Data!C96</f>
        <v>0.1867</v>
      </c>
      <c r="D97" s="60">
        <f>Data!D96</f>
        <v>0.30330000000000001</v>
      </c>
      <c r="E97" s="60">
        <f>Data!E96</f>
        <v>8.8485090910000004</v>
      </c>
      <c r="F97" s="60">
        <f t="shared" si="2"/>
        <v>114.16598882488508</v>
      </c>
      <c r="G97" s="60">
        <f t="shared" si="3"/>
        <v>10.398361684861154</v>
      </c>
    </row>
    <row r="98" spans="1:7" x14ac:dyDescent="0.3">
      <c r="A98" s="60">
        <f>Data!A97</f>
        <v>1878.05</v>
      </c>
      <c r="B98" s="60">
        <f>Data!B97</f>
        <v>3.34</v>
      </c>
      <c r="C98" s="60">
        <f>Data!C97</f>
        <v>0.18579999999999999</v>
      </c>
      <c r="D98" s="60">
        <f>Data!D97</f>
        <v>0.30420000000000003</v>
      </c>
      <c r="E98" s="60">
        <f>Data!E97</f>
        <v>8.5630942149999996</v>
      </c>
      <c r="F98" s="60">
        <f t="shared" si="2"/>
        <v>118.32550180577454</v>
      </c>
      <c r="G98" s="60">
        <f t="shared" si="3"/>
        <v>10.776831631531921</v>
      </c>
    </row>
    <row r="99" spans="1:7" x14ac:dyDescent="0.3">
      <c r="A99" s="60">
        <f>Data!A98</f>
        <v>1878.06</v>
      </c>
      <c r="B99" s="60">
        <f>Data!B98</f>
        <v>3.41</v>
      </c>
      <c r="C99" s="60">
        <f>Data!C98</f>
        <v>0.185</v>
      </c>
      <c r="D99" s="60">
        <f>Data!D98</f>
        <v>0.30499999999999999</v>
      </c>
      <c r="E99" s="60">
        <f>Data!E98</f>
        <v>8.3728446279999993</v>
      </c>
      <c r="F99" s="60">
        <f t="shared" si="2"/>
        <v>123.55034351653804</v>
      </c>
      <c r="G99" s="60">
        <f t="shared" si="3"/>
        <v>11.050690549133167</v>
      </c>
    </row>
    <row r="100" spans="1:7" x14ac:dyDescent="0.3">
      <c r="A100" s="60">
        <f>Data!A99</f>
        <v>1878.07</v>
      </c>
      <c r="B100" s="60">
        <f>Data!B99</f>
        <v>3.48</v>
      </c>
      <c r="C100" s="60">
        <f>Data!C99</f>
        <v>0.1842</v>
      </c>
      <c r="D100" s="60">
        <f>Data!D99</f>
        <v>0.30580000000000002</v>
      </c>
      <c r="E100" s="60">
        <f>Data!E99</f>
        <v>8.4679289260000008</v>
      </c>
      <c r="F100" s="60">
        <f t="shared" si="2"/>
        <v>124.67077241975424</v>
      </c>
      <c r="G100" s="60">
        <f t="shared" si="3"/>
        <v>10.955265001712887</v>
      </c>
    </row>
    <row r="101" spans="1:7" x14ac:dyDescent="0.3">
      <c r="A101" s="60">
        <f>Data!A100</f>
        <v>1878.08</v>
      </c>
      <c r="B101" s="60">
        <f>Data!B100</f>
        <v>3.45</v>
      </c>
      <c r="C101" s="60">
        <f>Data!C100</f>
        <v>0.18329999999999999</v>
      </c>
      <c r="D101" s="60">
        <f>Data!D100</f>
        <v>0.30669999999999997</v>
      </c>
      <c r="E101" s="60">
        <f>Data!E100</f>
        <v>8.5630942149999996</v>
      </c>
      <c r="F101" s="60">
        <f t="shared" si="2"/>
        <v>122.22244947003659</v>
      </c>
      <c r="G101" s="60">
        <f t="shared" si="3"/>
        <v>10.865398623901513</v>
      </c>
    </row>
    <row r="102" spans="1:7" x14ac:dyDescent="0.3">
      <c r="A102" s="60">
        <f>Data!A101</f>
        <v>1878.09</v>
      </c>
      <c r="B102" s="60">
        <f>Data!B101</f>
        <v>3.52</v>
      </c>
      <c r="C102" s="60">
        <f>Data!C101</f>
        <v>0.1825</v>
      </c>
      <c r="D102" s="60">
        <f>Data!D101</f>
        <v>0.3075</v>
      </c>
      <c r="E102" s="60">
        <f>Data!E101</f>
        <v>8.5630942149999996</v>
      </c>
      <c r="F102" s="60">
        <f t="shared" si="2"/>
        <v>124.70232525638517</v>
      </c>
      <c r="G102" s="60">
        <f t="shared" si="3"/>
        <v>10.893740061459782</v>
      </c>
    </row>
    <row r="103" spans="1:7" x14ac:dyDescent="0.3">
      <c r="A103" s="60">
        <f>Data!A102</f>
        <v>1878.1</v>
      </c>
      <c r="B103" s="60">
        <f>Data!B102</f>
        <v>3.48</v>
      </c>
      <c r="C103" s="60">
        <f>Data!C102</f>
        <v>0.1817</v>
      </c>
      <c r="D103" s="60">
        <f>Data!D102</f>
        <v>0.30830000000000002</v>
      </c>
      <c r="E103" s="60">
        <f>Data!E102</f>
        <v>8.4679289260000008</v>
      </c>
      <c r="F103" s="60">
        <f t="shared" si="2"/>
        <v>124.67077241975424</v>
      </c>
      <c r="G103" s="60">
        <f t="shared" si="3"/>
        <v>11.044827338221332</v>
      </c>
    </row>
    <row r="104" spans="1:7" x14ac:dyDescent="0.3">
      <c r="A104" s="60">
        <f>Data!A103</f>
        <v>1878.11</v>
      </c>
      <c r="B104" s="60">
        <f>Data!B103</f>
        <v>3.47</v>
      </c>
      <c r="C104" s="60">
        <f>Data!C103</f>
        <v>0.18079999999999999</v>
      </c>
      <c r="D104" s="60">
        <f>Data!D103</f>
        <v>0.30919999999999997</v>
      </c>
      <c r="E104" s="60">
        <f>Data!E103</f>
        <v>8.3728446279999993</v>
      </c>
      <c r="F104" s="60">
        <f t="shared" si="2"/>
        <v>125.72424985407244</v>
      </c>
      <c r="G104" s="60">
        <f t="shared" si="3"/>
        <v>11.202863992760575</v>
      </c>
    </row>
    <row r="105" spans="1:7" x14ac:dyDescent="0.3">
      <c r="A105" s="60">
        <f>Data!A104</f>
        <v>1878.12</v>
      </c>
      <c r="B105" s="60">
        <f>Data!B104</f>
        <v>3.45</v>
      </c>
      <c r="C105" s="60">
        <f>Data!C104</f>
        <v>0.18</v>
      </c>
      <c r="D105" s="60">
        <f>Data!D104</f>
        <v>0.31</v>
      </c>
      <c r="E105" s="60">
        <f>Data!E104</f>
        <v>8.18251405</v>
      </c>
      <c r="F105" s="60">
        <f t="shared" si="2"/>
        <v>127.90718642273521</v>
      </c>
      <c r="G105" s="60">
        <f t="shared" si="3"/>
        <v>11.493109504651569</v>
      </c>
    </row>
    <row r="106" spans="1:7" x14ac:dyDescent="0.3">
      <c r="A106" s="60">
        <f>Data!A105</f>
        <v>1879.01</v>
      </c>
      <c r="B106" s="60">
        <f>Data!B105</f>
        <v>3.58</v>
      </c>
      <c r="C106" s="60">
        <f>Data!C105</f>
        <v>0.1817</v>
      </c>
      <c r="D106" s="60">
        <f>Data!D105</f>
        <v>0.31580000000000003</v>
      </c>
      <c r="E106" s="60">
        <f>Data!E105</f>
        <v>8.2776793390000005</v>
      </c>
      <c r="F106" s="60">
        <f t="shared" si="2"/>
        <v>131.20096774988156</v>
      </c>
      <c r="G106" s="60">
        <f t="shared" si="3"/>
        <v>11.573537881400167</v>
      </c>
    </row>
    <row r="107" spans="1:7" x14ac:dyDescent="0.3">
      <c r="A107" s="60">
        <f>Data!A106</f>
        <v>1879.02</v>
      </c>
      <c r="B107" s="60">
        <f>Data!B106</f>
        <v>3.71</v>
      </c>
      <c r="C107" s="60">
        <f>Data!C106</f>
        <v>0.18329999999999999</v>
      </c>
      <c r="D107" s="60">
        <f>Data!D106</f>
        <v>0.32169999999999999</v>
      </c>
      <c r="E107" s="60">
        <f>Data!E106</f>
        <v>8.3728446279999993</v>
      </c>
      <c r="F107" s="60">
        <f t="shared" si="2"/>
        <v>134.41987520421</v>
      </c>
      <c r="G107" s="60">
        <f t="shared" si="3"/>
        <v>11.655761146413573</v>
      </c>
    </row>
    <row r="108" spans="1:7" x14ac:dyDescent="0.3">
      <c r="A108" s="60">
        <f>Data!A107</f>
        <v>1879.03</v>
      </c>
      <c r="B108" s="60">
        <f>Data!B107</f>
        <v>3.65</v>
      </c>
      <c r="C108" s="60">
        <f>Data!C107</f>
        <v>0.185</v>
      </c>
      <c r="D108" s="60">
        <f>Data!D107</f>
        <v>0.32750000000000001</v>
      </c>
      <c r="E108" s="60">
        <f>Data!E107</f>
        <v>8.2776793390000005</v>
      </c>
      <c r="F108" s="60">
        <f t="shared" si="2"/>
        <v>133.76634980085689</v>
      </c>
      <c r="G108" s="60">
        <f t="shared" si="3"/>
        <v>12.002323167063187</v>
      </c>
    </row>
    <row r="109" spans="1:7" x14ac:dyDescent="0.3">
      <c r="A109" s="60">
        <f>Data!A108</f>
        <v>1879.04</v>
      </c>
      <c r="B109" s="60">
        <f>Data!B108</f>
        <v>3.77</v>
      </c>
      <c r="C109" s="60">
        <f>Data!C108</f>
        <v>0.1867</v>
      </c>
      <c r="D109" s="60">
        <f>Data!D108</f>
        <v>0.33329999999999999</v>
      </c>
      <c r="E109" s="60">
        <f>Data!E108</f>
        <v>8.18251405</v>
      </c>
      <c r="F109" s="60">
        <f t="shared" si="2"/>
        <v>139.77104139527876</v>
      </c>
      <c r="G109" s="60">
        <f t="shared" si="3"/>
        <v>12.356946444839895</v>
      </c>
    </row>
    <row r="110" spans="1:7" x14ac:dyDescent="0.3">
      <c r="A110" s="60">
        <f>Data!A109</f>
        <v>1879.05</v>
      </c>
      <c r="B110" s="60">
        <f>Data!B109</f>
        <v>3.94</v>
      </c>
      <c r="C110" s="60">
        <f>Data!C109</f>
        <v>0.1883</v>
      </c>
      <c r="D110" s="60">
        <f>Data!D109</f>
        <v>0.3392</v>
      </c>
      <c r="E110" s="60">
        <f>Data!E109</f>
        <v>8.18251405</v>
      </c>
      <c r="F110" s="60">
        <f t="shared" si="2"/>
        <v>146.0737143494425</v>
      </c>
      <c r="G110" s="60">
        <f t="shared" si="3"/>
        <v>12.575686270896169</v>
      </c>
    </row>
    <row r="111" spans="1:7" x14ac:dyDescent="0.3">
      <c r="A111" s="60">
        <f>Data!A110</f>
        <v>1879.06</v>
      </c>
      <c r="B111" s="60">
        <f>Data!B110</f>
        <v>3.96</v>
      </c>
      <c r="C111" s="60">
        <f>Data!C110</f>
        <v>0.19</v>
      </c>
      <c r="D111" s="60">
        <f>Data!D110</f>
        <v>0.34499999999999997</v>
      </c>
      <c r="E111" s="60">
        <f>Data!E110</f>
        <v>8.0873811569999994</v>
      </c>
      <c r="F111" s="60">
        <f t="shared" si="2"/>
        <v>148.54221121508593</v>
      </c>
      <c r="G111" s="60">
        <f t="shared" si="3"/>
        <v>12.941177492223394</v>
      </c>
    </row>
    <row r="112" spans="1:7" x14ac:dyDescent="0.3">
      <c r="A112" s="60">
        <f>Data!A111</f>
        <v>1879.07</v>
      </c>
      <c r="B112" s="60">
        <f>Data!B111</f>
        <v>4.04</v>
      </c>
      <c r="C112" s="60">
        <f>Data!C111</f>
        <v>0.19170000000000001</v>
      </c>
      <c r="D112" s="60">
        <f>Data!D111</f>
        <v>0.3508</v>
      </c>
      <c r="E112" s="60">
        <f>Data!E111</f>
        <v>8.18251405</v>
      </c>
      <c r="F112" s="60">
        <f t="shared" si="2"/>
        <v>149.7811690283624</v>
      </c>
      <c r="G112" s="60">
        <f t="shared" si="3"/>
        <v>13.005751013650871</v>
      </c>
    </row>
    <row r="113" spans="1:16" x14ac:dyDescent="0.3">
      <c r="A113" s="60">
        <f>Data!A112</f>
        <v>1879.08</v>
      </c>
      <c r="B113" s="60">
        <f>Data!B112</f>
        <v>4.07</v>
      </c>
      <c r="C113" s="60">
        <f>Data!C112</f>
        <v>0.1933</v>
      </c>
      <c r="D113" s="60">
        <f>Data!D112</f>
        <v>0.35670000000000002</v>
      </c>
      <c r="E113" s="60">
        <f>Data!E112</f>
        <v>8.18251405</v>
      </c>
      <c r="F113" s="60">
        <f t="shared" si="2"/>
        <v>150.89340543203835</v>
      </c>
      <c r="G113" s="60">
        <f t="shared" si="3"/>
        <v>13.224490839707144</v>
      </c>
    </row>
    <row r="114" spans="1:16" x14ac:dyDescent="0.3">
      <c r="A114" s="60">
        <f>Data!A113</f>
        <v>1879.09</v>
      </c>
      <c r="B114" s="60">
        <f>Data!B113</f>
        <v>4.22</v>
      </c>
      <c r="C114" s="60">
        <f>Data!C113</f>
        <v>0.19500000000000001</v>
      </c>
      <c r="D114" s="60">
        <f>Data!D113</f>
        <v>0.36249999999999999</v>
      </c>
      <c r="E114" s="60">
        <f>Data!E113</f>
        <v>8.4679289260000008</v>
      </c>
      <c r="F114" s="60">
        <f t="shared" si="2"/>
        <v>151.18122402625369</v>
      </c>
      <c r="G114" s="60">
        <f t="shared" si="3"/>
        <v>12.986538793724399</v>
      </c>
    </row>
    <row r="115" spans="1:16" x14ac:dyDescent="0.3">
      <c r="A115" s="60">
        <f>Data!A114</f>
        <v>1879.1</v>
      </c>
      <c r="B115" s="60">
        <f>Data!B114</f>
        <v>4.68</v>
      </c>
      <c r="C115" s="60">
        <f>Data!C114</f>
        <v>0.19670000000000001</v>
      </c>
      <c r="D115" s="60">
        <f>Data!D114</f>
        <v>0.36830000000000002</v>
      </c>
      <c r="E115" s="60">
        <f>Data!E114</f>
        <v>8.9436743799999991</v>
      </c>
      <c r="F115" s="60">
        <f t="shared" si="2"/>
        <v>158.74223274215402</v>
      </c>
      <c r="G115" s="60">
        <f t="shared" si="3"/>
        <v>12.492471008319516</v>
      </c>
    </row>
    <row r="116" spans="1:16" x14ac:dyDescent="0.3">
      <c r="A116" s="60">
        <f>Data!A115</f>
        <v>1879.11</v>
      </c>
      <c r="B116" s="60">
        <f>Data!B115</f>
        <v>4.93</v>
      </c>
      <c r="C116" s="60">
        <f>Data!C115</f>
        <v>0.1983</v>
      </c>
      <c r="D116" s="60">
        <f>Data!D115</f>
        <v>0.37419999999999998</v>
      </c>
      <c r="E116" s="60">
        <f>Data!E115</f>
        <v>9.4194198349999994</v>
      </c>
      <c r="F116" s="60">
        <f t="shared" si="2"/>
        <v>158.77618963779841</v>
      </c>
      <c r="G116" s="60">
        <f t="shared" si="3"/>
        <v>12.051531473116466</v>
      </c>
    </row>
    <row r="117" spans="1:16" x14ac:dyDescent="0.3">
      <c r="A117" s="60">
        <f>Data!A116</f>
        <v>1879.12</v>
      </c>
      <c r="B117" s="60">
        <f>Data!B116</f>
        <v>4.92</v>
      </c>
      <c r="C117" s="60">
        <f>Data!C116</f>
        <v>0.2</v>
      </c>
      <c r="D117" s="60">
        <f>Data!D116</f>
        <v>0.38</v>
      </c>
      <c r="E117" s="60">
        <f>Data!E116</f>
        <v>9.7048347110000002</v>
      </c>
      <c r="F117" s="60">
        <f t="shared" si="2"/>
        <v>153.79406290230426</v>
      </c>
      <c r="G117" s="60">
        <f t="shared" si="3"/>
        <v>11.878403232291793</v>
      </c>
    </row>
    <row r="118" spans="1:16" x14ac:dyDescent="0.3">
      <c r="A118" s="60">
        <f>Data!A117</f>
        <v>1880.01</v>
      </c>
      <c r="B118" s="60">
        <f>Data!B117</f>
        <v>5.1100000000000003</v>
      </c>
      <c r="C118" s="60">
        <f>Data!C117</f>
        <v>0.20499999999999999</v>
      </c>
      <c r="D118" s="60">
        <f>Data!D117</f>
        <v>0.38919999999999999</v>
      </c>
      <c r="E118" s="60">
        <f>Data!E117</f>
        <v>9.9903305790000001</v>
      </c>
      <c r="F118" s="60">
        <f t="shared" si="2"/>
        <v>155.16853198617264</v>
      </c>
      <c r="G118" s="60">
        <f t="shared" si="3"/>
        <v>11.818315586892052</v>
      </c>
      <c r="M118" s="61"/>
      <c r="O118" s="64"/>
      <c r="P118" s="64"/>
    </row>
    <row r="119" spans="1:16" x14ac:dyDescent="0.3">
      <c r="A119" s="60">
        <f>Data!A118</f>
        <v>1880.02</v>
      </c>
      <c r="B119" s="60">
        <f>Data!B118</f>
        <v>5.2</v>
      </c>
      <c r="C119" s="60">
        <f>Data!C118</f>
        <v>0.21</v>
      </c>
      <c r="D119" s="60">
        <f>Data!D118</f>
        <v>0.39829999999999999</v>
      </c>
      <c r="E119" s="60">
        <f>Data!E118</f>
        <v>9.9903305790000001</v>
      </c>
      <c r="F119" s="60">
        <f t="shared" si="2"/>
        <v>157.90144155148684</v>
      </c>
      <c r="G119" s="60">
        <f t="shared" si="3"/>
        <v>12.094643109607155</v>
      </c>
      <c r="M119" s="61"/>
      <c r="O119" s="64"/>
      <c r="P119" s="64"/>
    </row>
    <row r="120" spans="1:16" x14ac:dyDescent="0.3">
      <c r="A120" s="60">
        <f>Data!A119</f>
        <v>1880.03</v>
      </c>
      <c r="B120" s="60">
        <f>Data!B119</f>
        <v>5.3</v>
      </c>
      <c r="C120" s="60">
        <f>Data!C119</f>
        <v>0.215</v>
      </c>
      <c r="D120" s="60">
        <f>Data!D119</f>
        <v>0.40749999999999997</v>
      </c>
      <c r="E120" s="60">
        <f>Data!E119</f>
        <v>10.08541488</v>
      </c>
      <c r="F120" s="60">
        <f t="shared" si="2"/>
        <v>159.42070000396453</v>
      </c>
      <c r="G120" s="60">
        <f t="shared" si="3"/>
        <v>12.257346273889725</v>
      </c>
      <c r="M120" s="61"/>
      <c r="O120" s="64"/>
      <c r="P120" s="64"/>
    </row>
    <row r="121" spans="1:16" x14ac:dyDescent="0.3">
      <c r="A121" s="60">
        <f>Data!A120</f>
        <v>1880.04</v>
      </c>
      <c r="B121" s="60">
        <f>Data!B120</f>
        <v>5.18</v>
      </c>
      <c r="C121" s="60">
        <f>Data!C120</f>
        <v>0.22</v>
      </c>
      <c r="D121" s="60">
        <f>Data!D120</f>
        <v>0.41670000000000001</v>
      </c>
      <c r="E121" s="60">
        <f>Data!E120</f>
        <v>9.7048347110000002</v>
      </c>
      <c r="F121" s="60">
        <f t="shared" si="2"/>
        <v>161.92139142966181</v>
      </c>
      <c r="G121" s="60">
        <f t="shared" si="3"/>
        <v>13.025606912884186</v>
      </c>
      <c r="M121" s="61"/>
      <c r="O121" s="64"/>
      <c r="P121" s="64"/>
    </row>
    <row r="122" spans="1:16" x14ac:dyDescent="0.3">
      <c r="A122" s="60">
        <f>Data!A121</f>
        <v>1880.05</v>
      </c>
      <c r="B122" s="60">
        <f>Data!B121</f>
        <v>4.7699999999999996</v>
      </c>
      <c r="C122" s="60">
        <f>Data!C121</f>
        <v>0.22500000000000001</v>
      </c>
      <c r="D122" s="60">
        <f>Data!D121</f>
        <v>0.42580000000000001</v>
      </c>
      <c r="E122" s="60">
        <f>Data!E121</f>
        <v>9.4194198349999994</v>
      </c>
      <c r="F122" s="60">
        <f t="shared" si="2"/>
        <v>153.62320985239319</v>
      </c>
      <c r="G122" s="60">
        <f t="shared" si="3"/>
        <v>13.713367453909651</v>
      </c>
      <c r="M122" s="61"/>
      <c r="O122" s="64"/>
      <c r="P122" s="64"/>
    </row>
    <row r="123" spans="1:16" x14ac:dyDescent="0.3">
      <c r="A123" s="60">
        <f>Data!A122</f>
        <v>1880.06</v>
      </c>
      <c r="B123" s="60">
        <f>Data!B122</f>
        <v>4.79</v>
      </c>
      <c r="C123" s="60">
        <f>Data!C122</f>
        <v>0.23</v>
      </c>
      <c r="D123" s="60">
        <f>Data!D122</f>
        <v>0.435</v>
      </c>
      <c r="E123" s="60">
        <f>Data!E122</f>
        <v>9.229089256</v>
      </c>
      <c r="F123" s="60">
        <f t="shared" si="2"/>
        <v>157.44877199614334</v>
      </c>
      <c r="G123" s="60">
        <f t="shared" si="3"/>
        <v>14.298583678146628</v>
      </c>
      <c r="M123" s="61"/>
      <c r="O123" s="64"/>
      <c r="P123" s="64"/>
    </row>
    <row r="124" spans="1:16" x14ac:dyDescent="0.3">
      <c r="A124" s="60">
        <f>Data!A123</f>
        <v>1880.07</v>
      </c>
      <c r="B124" s="60">
        <f>Data!B123</f>
        <v>5.01</v>
      </c>
      <c r="C124" s="60">
        <f>Data!C123</f>
        <v>0.23499999999999999</v>
      </c>
      <c r="D124" s="60">
        <f>Data!D123</f>
        <v>0.44419999999999998</v>
      </c>
      <c r="E124" s="60">
        <f>Data!E123</f>
        <v>9.229089256</v>
      </c>
      <c r="F124" s="60">
        <f t="shared" si="2"/>
        <v>164.68023960348185</v>
      </c>
      <c r="G124" s="60">
        <f t="shared" si="3"/>
        <v>14.600990505362603</v>
      </c>
      <c r="M124" s="61"/>
      <c r="O124" s="64"/>
      <c r="P124" s="64"/>
    </row>
    <row r="125" spans="1:16" x14ac:dyDescent="0.3">
      <c r="A125" s="60">
        <f>Data!A124</f>
        <v>1880.08</v>
      </c>
      <c r="B125" s="60">
        <f>Data!B124</f>
        <v>5.19</v>
      </c>
      <c r="C125" s="60">
        <f>Data!C124</f>
        <v>0.24</v>
      </c>
      <c r="D125" s="60">
        <f>Data!D124</f>
        <v>0.45329999999999998</v>
      </c>
      <c r="E125" s="60">
        <f>Data!E124</f>
        <v>9.229089256</v>
      </c>
      <c r="F125" s="60">
        <f t="shared" si="2"/>
        <v>170.59689491857699</v>
      </c>
      <c r="G125" s="60">
        <f t="shared" si="3"/>
        <v>14.900110301847967</v>
      </c>
      <c r="M125" s="61"/>
      <c r="O125" s="64"/>
      <c r="P125" s="64"/>
    </row>
    <row r="126" spans="1:16" x14ac:dyDescent="0.3">
      <c r="A126" s="60">
        <f>Data!A125</f>
        <v>1880.09</v>
      </c>
      <c r="B126" s="60">
        <f>Data!B125</f>
        <v>5.18</v>
      </c>
      <c r="C126" s="60">
        <f>Data!C125</f>
        <v>0.245</v>
      </c>
      <c r="D126" s="60">
        <f>Data!D125</f>
        <v>0.46250000000000002</v>
      </c>
      <c r="E126" s="60">
        <f>Data!E125</f>
        <v>9.3242545450000005</v>
      </c>
      <c r="F126" s="60">
        <f t="shared" si="2"/>
        <v>168.53039912371889</v>
      </c>
      <c r="G126" s="60">
        <f t="shared" si="3"/>
        <v>15.047357064617758</v>
      </c>
      <c r="M126" s="61"/>
      <c r="O126" s="64"/>
      <c r="P126" s="64"/>
    </row>
    <row r="127" spans="1:16" x14ac:dyDescent="0.3">
      <c r="A127" s="60">
        <f>Data!A126</f>
        <v>1880.1</v>
      </c>
      <c r="B127" s="60">
        <f>Data!B126</f>
        <v>5.33</v>
      </c>
      <c r="C127" s="60">
        <f>Data!C126</f>
        <v>0.25</v>
      </c>
      <c r="D127" s="60">
        <f>Data!D126</f>
        <v>0.47170000000000001</v>
      </c>
      <c r="E127" s="60">
        <f>Data!E126</f>
        <v>9.3242545450000005</v>
      </c>
      <c r="F127" s="60">
        <f t="shared" si="2"/>
        <v>173.4106230365679</v>
      </c>
      <c r="G127" s="60">
        <f t="shared" si="3"/>
        <v>15.346677464605831</v>
      </c>
      <c r="M127" s="61"/>
      <c r="O127" s="64"/>
      <c r="P127" s="64"/>
    </row>
    <row r="128" spans="1:16" x14ac:dyDescent="0.3">
      <c r="A128" s="60">
        <f>Data!A127</f>
        <v>1880.11</v>
      </c>
      <c r="B128" s="60">
        <f>Data!B127</f>
        <v>5.61</v>
      </c>
      <c r="C128" s="60">
        <f>Data!C127</f>
        <v>0.255</v>
      </c>
      <c r="D128" s="60">
        <f>Data!D127</f>
        <v>0.48080000000000001</v>
      </c>
      <c r="E128" s="60">
        <f>Data!E127</f>
        <v>9.4194198349999994</v>
      </c>
      <c r="F128" s="60">
        <f t="shared" si="2"/>
        <v>180.67635372577064</v>
      </c>
      <c r="G128" s="60">
        <f t="shared" si="3"/>
        <v>15.484704255142697</v>
      </c>
      <c r="J128" s="60" t="str">
        <f>'[2]CAPE calculation'!J127</f>
        <v xml:space="preserve">CAPE </v>
      </c>
      <c r="K128" s="60" t="str">
        <f>'[2]CAPE calculation'!K127</f>
        <v xml:space="preserve">Log CAPE </v>
      </c>
      <c r="L128" s="60" t="str">
        <f>'[2]CAPE calculation'!L127</f>
        <v xml:space="preserve">ratio to average </v>
      </c>
      <c r="M128" s="61"/>
      <c r="O128" s="64"/>
      <c r="P128" s="64"/>
    </row>
    <row r="129" spans="1:16" x14ac:dyDescent="0.3">
      <c r="A129" s="60">
        <f>Data!A128</f>
        <v>1880.12</v>
      </c>
      <c r="B129" s="60">
        <f>Data!B128</f>
        <v>5.84</v>
      </c>
      <c r="C129" s="60">
        <f>Data!C128</f>
        <v>0.26</v>
      </c>
      <c r="D129" s="60">
        <f>Data!D128</f>
        <v>0.49</v>
      </c>
      <c r="E129" s="60">
        <f>Data!E128</f>
        <v>9.5145851239999999</v>
      </c>
      <c r="F129" s="60">
        <f t="shared" si="2"/>
        <v>186.20254030111505</v>
      </c>
      <c r="G129" s="60">
        <f t="shared" si="3"/>
        <v>15.623158347182599</v>
      </c>
      <c r="H129" s="60">
        <f t="shared" ref="H129:H192" si="4">GEOMEAN(F10:F130)</f>
        <v>121.63424015928631</v>
      </c>
      <c r="I129" s="60">
        <f t="shared" ref="I129:I144" si="5">GEOMEAN(G10:G129)</f>
        <v>10.674733009090472</v>
      </c>
      <c r="J129" s="60">
        <f t="shared" ref="J129:J192" si="6">F129/I129</f>
        <v>17.443297189966927</v>
      </c>
      <c r="K129" s="60">
        <f t="shared" ref="K129:K192" si="7">LN(J129)</f>
        <v>2.8589554596691586</v>
      </c>
      <c r="L129" s="60">
        <f>K129-$K$1843</f>
        <v>5.8655084344909181E-2</v>
      </c>
      <c r="M129" s="61"/>
      <c r="O129" s="61" t="s">
        <v>558</v>
      </c>
      <c r="P129" s="64" t="s">
        <v>559</v>
      </c>
    </row>
    <row r="130" spans="1:16" x14ac:dyDescent="0.3">
      <c r="A130" s="60">
        <f>Data!A129</f>
        <v>1881.01</v>
      </c>
      <c r="B130" s="60">
        <f>Data!B129</f>
        <v>6.19</v>
      </c>
      <c r="C130" s="60">
        <f>Data!C129</f>
        <v>0.26500000000000001</v>
      </c>
      <c r="D130" s="60">
        <f>Data!D129</f>
        <v>0.48580000000000001</v>
      </c>
      <c r="E130" s="60">
        <f>Data!E129</f>
        <v>9.4194198349999994</v>
      </c>
      <c r="F130" s="60">
        <f t="shared" si="2"/>
        <v>199.35590544786459</v>
      </c>
      <c r="G130" s="60">
        <f t="shared" si="3"/>
        <v>15.645734873436608</v>
      </c>
      <c r="H130" s="60">
        <f t="shared" si="4"/>
        <v>122.23794144820607</v>
      </c>
      <c r="I130" s="60">
        <f t="shared" si="5"/>
        <v>10.717018061109174</v>
      </c>
      <c r="J130" s="60">
        <f t="shared" si="6"/>
        <v>18.601807360137261</v>
      </c>
      <c r="K130" s="60">
        <f t="shared" si="7"/>
        <v>2.9232587458983192</v>
      </c>
      <c r="L130" s="60">
        <f t="shared" ref="L130:L193" si="8">K130-$K$1843</f>
        <v>0.12295837057406978</v>
      </c>
      <c r="M130" s="61"/>
      <c r="N130" s="61">
        <f>INDEX($A$130:$A$2900,(ROW()-ROW($A$130))*3)</f>
        <v>1881.01</v>
      </c>
      <c r="O130" s="61">
        <f>INDEX($L$130:$L$2900,(ROW()-ROW($L$130))*3)</f>
        <v>0.12295837057406978</v>
      </c>
      <c r="P130" s="64">
        <f>EXP(O130)</f>
        <v>1.1308373438581547</v>
      </c>
    </row>
    <row r="131" spans="1:16" x14ac:dyDescent="0.3">
      <c r="A131" s="60">
        <f>Data!A130</f>
        <v>1881.02</v>
      </c>
      <c r="B131" s="60">
        <f>Data!B130</f>
        <v>6.17</v>
      </c>
      <c r="C131" s="60">
        <f>Data!C130</f>
        <v>0.27</v>
      </c>
      <c r="D131" s="60">
        <f>Data!D130</f>
        <v>0.48170000000000002</v>
      </c>
      <c r="E131" s="60">
        <f>Data!E130</f>
        <v>9.5145851239999999</v>
      </c>
      <c r="F131" s="60">
        <f t="shared" si="2"/>
        <v>196.72425918799317</v>
      </c>
      <c r="G131" s="60">
        <f t="shared" si="3"/>
        <v>15.358521175179305</v>
      </c>
      <c r="H131" s="60">
        <f t="shared" si="4"/>
        <v>122.87300384440753</v>
      </c>
      <c r="I131" s="60">
        <f t="shared" si="5"/>
        <v>10.760506209668611</v>
      </c>
      <c r="J131" s="60">
        <f t="shared" si="6"/>
        <v>18.282063627381305</v>
      </c>
      <c r="K131" s="60">
        <f t="shared" si="7"/>
        <v>2.9059204495549276</v>
      </c>
      <c r="L131" s="60">
        <f t="shared" si="8"/>
        <v>0.1056200742306781</v>
      </c>
      <c r="M131" s="61"/>
      <c r="N131" s="61">
        <f t="shared" ref="N131:N194" si="9">INDEX($A$130:$A$2900,(ROW()-ROW($A$130))*3)</f>
        <v>1881.03</v>
      </c>
      <c r="O131" s="61">
        <f t="shared" ref="O131:O194" si="10">INDEX($L$130:$L$2900,(ROW()-ROW($L$130))*3)</f>
        <v>0.11280217196991771</v>
      </c>
      <c r="P131" s="64">
        <f t="shared" ref="P131:P194" si="11">EXP(O131)</f>
        <v>1.1194104602763471</v>
      </c>
    </row>
    <row r="132" spans="1:16" x14ac:dyDescent="0.3">
      <c r="A132" s="60">
        <f>Data!A131</f>
        <v>1881.03</v>
      </c>
      <c r="B132" s="60">
        <f>Data!B131</f>
        <v>6.24</v>
      </c>
      <c r="C132" s="60">
        <f>Data!C131</f>
        <v>0.27500000000000002</v>
      </c>
      <c r="D132" s="60">
        <f>Data!D131</f>
        <v>0.47749999999999998</v>
      </c>
      <c r="E132" s="60">
        <f>Data!E131</f>
        <v>9.5145851239999999</v>
      </c>
      <c r="F132" s="60">
        <f t="shared" si="2"/>
        <v>198.9561389518764</v>
      </c>
      <c r="G132" s="60">
        <f t="shared" si="3"/>
        <v>15.22460838934631</v>
      </c>
      <c r="H132" s="60">
        <f t="shared" si="4"/>
        <v>123.48830328449623</v>
      </c>
      <c r="I132" s="60">
        <f t="shared" si="5"/>
        <v>10.804706711993212</v>
      </c>
      <c r="J132" s="60">
        <f t="shared" si="6"/>
        <v>18.413839843615126</v>
      </c>
      <c r="K132" s="60">
        <f t="shared" si="7"/>
        <v>2.9131025472941672</v>
      </c>
      <c r="L132" s="60">
        <f t="shared" si="8"/>
        <v>0.11280217196991771</v>
      </c>
      <c r="M132" s="61"/>
      <c r="N132" s="61">
        <f t="shared" si="9"/>
        <v>1881.06</v>
      </c>
      <c r="O132" s="61">
        <f t="shared" si="10"/>
        <v>0.1555255396329196</v>
      </c>
      <c r="P132" s="64">
        <f t="shared" si="11"/>
        <v>1.16827177291847</v>
      </c>
    </row>
    <row r="133" spans="1:16" x14ac:dyDescent="0.3">
      <c r="A133" s="60">
        <f>Data!A132</f>
        <v>1881.04</v>
      </c>
      <c r="B133" s="60">
        <f>Data!B132</f>
        <v>6.22</v>
      </c>
      <c r="C133" s="60">
        <f>Data!C132</f>
        <v>0.28000000000000003</v>
      </c>
      <c r="D133" s="60">
        <f>Data!D132</f>
        <v>0.4733</v>
      </c>
      <c r="E133" s="60">
        <f>Data!E132</f>
        <v>9.6096694209999995</v>
      </c>
      <c r="F133" s="60">
        <f t="shared" si="2"/>
        <v>196.35616766134748</v>
      </c>
      <c r="G133" s="60">
        <f t="shared" si="3"/>
        <v>14.941378481369094</v>
      </c>
      <c r="H133" s="60">
        <f t="shared" si="4"/>
        <v>124.09538824110689</v>
      </c>
      <c r="I133" s="60">
        <f t="shared" si="5"/>
        <v>10.844030755841503</v>
      </c>
      <c r="J133" s="60">
        <f t="shared" si="6"/>
        <v>18.107304569896542</v>
      </c>
      <c r="K133" s="60">
        <f t="shared" si="7"/>
        <v>2.8963154242579594</v>
      </c>
      <c r="L133" s="60">
        <f t="shared" si="8"/>
        <v>9.6015048933709934E-2</v>
      </c>
      <c r="M133" s="61"/>
      <c r="N133" s="61">
        <f t="shared" si="9"/>
        <v>1881.09</v>
      </c>
      <c r="O133" s="61">
        <f t="shared" si="10"/>
        <v>2.8089124736868865E-2</v>
      </c>
      <c r="P133" s="64">
        <f t="shared" si="11"/>
        <v>1.0284873440007034</v>
      </c>
    </row>
    <row r="134" spans="1:16" x14ac:dyDescent="0.3">
      <c r="A134" s="60">
        <f>Data!A133</f>
        <v>1881.05</v>
      </c>
      <c r="B134" s="60">
        <f>Data!B133</f>
        <v>6.5</v>
      </c>
      <c r="C134" s="60">
        <f>Data!C133</f>
        <v>0.28499999999999998</v>
      </c>
      <c r="D134" s="60">
        <f>Data!D133</f>
        <v>0.46920000000000001</v>
      </c>
      <c r="E134" s="60">
        <f>Data!E133</f>
        <v>9.5145851239999999</v>
      </c>
      <c r="F134" s="60">
        <f t="shared" si="2"/>
        <v>207.24597807487123</v>
      </c>
      <c r="G134" s="60">
        <f t="shared" si="3"/>
        <v>14.959971217343012</v>
      </c>
      <c r="H134" s="60">
        <f t="shared" si="4"/>
        <v>124.66861170810375</v>
      </c>
      <c r="I134" s="60">
        <f t="shared" si="5"/>
        <v>10.881525999226451</v>
      </c>
      <c r="J134" s="60">
        <f t="shared" si="6"/>
        <v>19.045672278833319</v>
      </c>
      <c r="K134" s="60">
        <f t="shared" si="7"/>
        <v>2.9468398987999844</v>
      </c>
      <c r="L134" s="60">
        <f t="shared" si="8"/>
        <v>0.14653952347573496</v>
      </c>
      <c r="M134" s="61"/>
      <c r="N134" s="61">
        <f t="shared" si="9"/>
        <v>1881.12</v>
      </c>
      <c r="O134" s="61">
        <f t="shared" si="10"/>
        <v>-1.8665444754089489E-2</v>
      </c>
      <c r="P134" s="64">
        <f t="shared" si="11"/>
        <v>0.98150767586208298</v>
      </c>
    </row>
    <row r="135" spans="1:16" x14ac:dyDescent="0.3">
      <c r="A135" s="60">
        <f>Data!A134</f>
        <v>1881.06</v>
      </c>
      <c r="B135" s="60">
        <f>Data!B134</f>
        <v>6.58</v>
      </c>
      <c r="C135" s="60">
        <f>Data!C134</f>
        <v>0.28999999999999998</v>
      </c>
      <c r="D135" s="60">
        <f>Data!D134</f>
        <v>0.46500000000000002</v>
      </c>
      <c r="E135" s="60">
        <f>Data!E134</f>
        <v>9.5145851239999999</v>
      </c>
      <c r="F135" s="60">
        <f t="shared" si="2"/>
        <v>209.79669780502348</v>
      </c>
      <c r="G135" s="60">
        <f t="shared" si="3"/>
        <v>14.826058431510019</v>
      </c>
      <c r="H135" s="60">
        <f t="shared" si="4"/>
        <v>125.18975187202857</v>
      </c>
      <c r="I135" s="60">
        <f t="shared" si="5"/>
        <v>10.916910850557118</v>
      </c>
      <c r="J135" s="60">
        <f t="shared" si="6"/>
        <v>19.217588260722771</v>
      </c>
      <c r="K135" s="60">
        <f t="shared" si="7"/>
        <v>2.9558259149571691</v>
      </c>
      <c r="L135" s="60">
        <f t="shared" si="8"/>
        <v>0.1555255396329196</v>
      </c>
      <c r="M135" s="61"/>
      <c r="N135" s="61">
        <f t="shared" si="9"/>
        <v>1882.03</v>
      </c>
      <c r="O135" s="61">
        <f t="shared" si="10"/>
        <v>-7.4375758033479844E-2</v>
      </c>
      <c r="P135" s="64">
        <f t="shared" si="11"/>
        <v>0.92832280354513186</v>
      </c>
    </row>
    <row r="136" spans="1:16" x14ac:dyDescent="0.3">
      <c r="A136" s="60">
        <f>Data!A135</f>
        <v>1881.07</v>
      </c>
      <c r="B136" s="60">
        <f>Data!B135</f>
        <v>6.35</v>
      </c>
      <c r="C136" s="60">
        <f>Data!C135</f>
        <v>0.29499999999999998</v>
      </c>
      <c r="D136" s="60">
        <f>Data!D135</f>
        <v>0.46079999999999999</v>
      </c>
      <c r="E136" s="60">
        <f>Data!E135</f>
        <v>9.6096694209999995</v>
      </c>
      <c r="F136" s="60">
        <f t="shared" si="2"/>
        <v>200.46007470250106</v>
      </c>
      <c r="G136" s="60">
        <f t="shared" si="3"/>
        <v>14.546772035104329</v>
      </c>
      <c r="H136" s="60">
        <f t="shared" si="4"/>
        <v>125.68744286630933</v>
      </c>
      <c r="I136" s="60">
        <f t="shared" si="5"/>
        <v>10.950675201341928</v>
      </c>
      <c r="J136" s="60">
        <f t="shared" si="6"/>
        <v>18.305727365371595</v>
      </c>
      <c r="K136" s="60">
        <f t="shared" si="7"/>
        <v>2.9072139816675682</v>
      </c>
      <c r="L136" s="60">
        <f t="shared" si="8"/>
        <v>0.1069136063433187</v>
      </c>
      <c r="M136" s="61"/>
      <c r="N136" s="61">
        <f t="shared" si="9"/>
        <v>1882.06</v>
      </c>
      <c r="O136" s="61">
        <f t="shared" si="10"/>
        <v>-0.12621039203937157</v>
      </c>
      <c r="P136" s="64">
        <f t="shared" si="11"/>
        <v>0.88142938154874961</v>
      </c>
    </row>
    <row r="137" spans="1:16" x14ac:dyDescent="0.3">
      <c r="A137" s="60">
        <f>Data!A136</f>
        <v>1881.08</v>
      </c>
      <c r="B137" s="60">
        <f>Data!B136</f>
        <v>6.2</v>
      </c>
      <c r="C137" s="60">
        <f>Data!C136</f>
        <v>0.3</v>
      </c>
      <c r="D137" s="60">
        <f>Data!D136</f>
        <v>0.45669999999999999</v>
      </c>
      <c r="E137" s="60">
        <f>Data!E136</f>
        <v>9.8000000000000007</v>
      </c>
      <c r="F137" s="60">
        <f t="shared" si="2"/>
        <v>191.92353061224489</v>
      </c>
      <c r="G137" s="60">
        <f t="shared" si="3"/>
        <v>14.137334908163265</v>
      </c>
      <c r="H137" s="60">
        <f t="shared" si="4"/>
        <v>126.12607503684453</v>
      </c>
      <c r="I137" s="60">
        <f t="shared" si="5"/>
        <v>10.980478637430394</v>
      </c>
      <c r="J137" s="60">
        <f t="shared" si="6"/>
        <v>17.478612449371152</v>
      </c>
      <c r="K137" s="60">
        <f t="shared" si="7"/>
        <v>2.8609779877500907</v>
      </c>
      <c r="L137" s="60">
        <f t="shared" si="8"/>
        <v>6.0677612425841243E-2</v>
      </c>
      <c r="M137" s="61"/>
      <c r="N137" s="61">
        <f t="shared" si="9"/>
        <v>1882.09</v>
      </c>
      <c r="O137" s="61">
        <f t="shared" si="10"/>
        <v>-1.0947591864336914E-2</v>
      </c>
      <c r="P137" s="64">
        <f t="shared" si="11"/>
        <v>0.98911211493894424</v>
      </c>
    </row>
    <row r="138" spans="1:16" x14ac:dyDescent="0.3">
      <c r="A138" s="60">
        <f>Data!A137</f>
        <v>1881.09</v>
      </c>
      <c r="B138" s="60">
        <f>Data!B137</f>
        <v>6.25</v>
      </c>
      <c r="C138" s="60">
        <f>Data!C137</f>
        <v>0.30499999999999999</v>
      </c>
      <c r="D138" s="60">
        <f>Data!D137</f>
        <v>0.45250000000000001</v>
      </c>
      <c r="E138" s="60">
        <f>Data!E137</f>
        <v>10.180580170000001</v>
      </c>
      <c r="F138" s="60">
        <f t="shared" si="2"/>
        <v>186.23877208758327</v>
      </c>
      <c r="G138" s="60">
        <f t="shared" si="3"/>
        <v>13.483687099141031</v>
      </c>
      <c r="H138" s="60">
        <f t="shared" si="4"/>
        <v>126.55357849699232</v>
      </c>
      <c r="I138" s="60">
        <f t="shared" si="5"/>
        <v>11.008195835128532</v>
      </c>
      <c r="J138" s="60">
        <f t="shared" si="6"/>
        <v>16.918192124932226</v>
      </c>
      <c r="K138" s="60">
        <f t="shared" si="7"/>
        <v>2.8283895000611183</v>
      </c>
      <c r="L138" s="60">
        <f t="shared" si="8"/>
        <v>2.8089124736868865E-2</v>
      </c>
      <c r="M138" s="61"/>
      <c r="N138" s="61">
        <f t="shared" si="9"/>
        <v>1882.12</v>
      </c>
      <c r="O138" s="61">
        <f t="shared" si="10"/>
        <v>-5.5452103327560565E-2</v>
      </c>
      <c r="P138" s="64">
        <f t="shared" si="11"/>
        <v>0.9460573355835924</v>
      </c>
    </row>
    <row r="139" spans="1:16" x14ac:dyDescent="0.3">
      <c r="A139" s="60">
        <f>Data!A138</f>
        <v>1881.1</v>
      </c>
      <c r="B139" s="60">
        <f>Data!B138</f>
        <v>6.15</v>
      </c>
      <c r="C139" s="60">
        <f>Data!C138</f>
        <v>0.31</v>
      </c>
      <c r="D139" s="60">
        <f>Data!D138</f>
        <v>0.44829999999999998</v>
      </c>
      <c r="E139" s="60">
        <f>Data!E138</f>
        <v>10.275745450000001</v>
      </c>
      <c r="F139" s="60">
        <f t="shared" ref="F139:F202" si="12">B139*$E$1837/E139</f>
        <v>181.56176202282239</v>
      </c>
      <c r="G139" s="60">
        <f t="shared" ref="G139:G202" si="13">D139*$E$1837/E139</f>
        <v>13.234819173143295</v>
      </c>
      <c r="H139" s="60">
        <f t="shared" si="4"/>
        <v>127.07105376052127</v>
      </c>
      <c r="I139" s="60">
        <f t="shared" si="5"/>
        <v>11.035695273769495</v>
      </c>
      <c r="J139" s="60">
        <f t="shared" si="6"/>
        <v>16.452226843774184</v>
      </c>
      <c r="K139" s="60">
        <f t="shared" si="7"/>
        <v>2.800460838491829</v>
      </c>
      <c r="L139" s="60">
        <f t="shared" si="8"/>
        <v>1.6046316757956092E-4</v>
      </c>
      <c r="M139" s="61"/>
      <c r="N139" s="61">
        <f t="shared" si="9"/>
        <v>1883.03</v>
      </c>
      <c r="O139" s="61">
        <f t="shared" si="10"/>
        <v>-7.7153561695421313E-2</v>
      </c>
      <c r="P139" s="64">
        <f t="shared" si="11"/>
        <v>0.92574768330703772</v>
      </c>
    </row>
    <row r="140" spans="1:16" x14ac:dyDescent="0.3">
      <c r="A140" s="60">
        <f>Data!A139</f>
        <v>1881.11</v>
      </c>
      <c r="B140" s="60">
        <f>Data!B139</f>
        <v>6.19</v>
      </c>
      <c r="C140" s="60">
        <f>Data!C139</f>
        <v>0.315</v>
      </c>
      <c r="D140" s="60">
        <f>Data!D139</f>
        <v>0.44419999999999998</v>
      </c>
      <c r="E140" s="60">
        <f>Data!E139</f>
        <v>10.180580170000001</v>
      </c>
      <c r="F140" s="60">
        <f t="shared" si="12"/>
        <v>184.45087987554248</v>
      </c>
      <c r="G140" s="60">
        <f t="shared" si="13"/>
        <v>13.236362009808721</v>
      </c>
      <c r="H140" s="60">
        <f t="shared" si="4"/>
        <v>127.54810988246949</v>
      </c>
      <c r="I140" s="60">
        <f t="shared" si="5"/>
        <v>11.063274155211976</v>
      </c>
      <c r="J140" s="60">
        <f t="shared" si="6"/>
        <v>16.672359130560508</v>
      </c>
      <c r="K140" s="60">
        <f t="shared" si="7"/>
        <v>2.8137522062794833</v>
      </c>
      <c r="L140" s="60">
        <f t="shared" si="8"/>
        <v>1.3451830955233834E-2</v>
      </c>
      <c r="M140" s="61"/>
      <c r="N140" s="61">
        <f t="shared" si="9"/>
        <v>1883.06</v>
      </c>
      <c r="O140" s="61">
        <f t="shared" si="10"/>
        <v>-2.1854397275474557E-2</v>
      </c>
      <c r="P140" s="64">
        <f t="shared" si="11"/>
        <v>0.9783826798645987</v>
      </c>
    </row>
    <row r="141" spans="1:16" x14ac:dyDescent="0.3">
      <c r="A141" s="60">
        <f>Data!A140</f>
        <v>1881.12</v>
      </c>
      <c r="B141" s="60">
        <f>Data!B140</f>
        <v>6.01</v>
      </c>
      <c r="C141" s="60">
        <f>Data!C140</f>
        <v>0.32</v>
      </c>
      <c r="D141" s="60">
        <f>Data!D140</f>
        <v>0.44</v>
      </c>
      <c r="E141" s="60">
        <f>Data!E140</f>
        <v>10.180580170000001</v>
      </c>
      <c r="F141" s="60">
        <f t="shared" si="12"/>
        <v>179.08720323942009</v>
      </c>
      <c r="G141" s="60">
        <f t="shared" si="13"/>
        <v>13.111209554965864</v>
      </c>
      <c r="H141" s="60">
        <f t="shared" si="4"/>
        <v>128.01257681111028</v>
      </c>
      <c r="I141" s="60">
        <f t="shared" si="5"/>
        <v>11.092153046520901</v>
      </c>
      <c r="J141" s="60">
        <f t="shared" si="6"/>
        <v>16.145395982936922</v>
      </c>
      <c r="K141" s="60">
        <f t="shared" si="7"/>
        <v>2.78163493057016</v>
      </c>
      <c r="L141" s="60">
        <f t="shared" si="8"/>
        <v>-1.8665444754089489E-2</v>
      </c>
      <c r="M141" s="61"/>
      <c r="N141" s="61">
        <f t="shared" si="9"/>
        <v>1883.09</v>
      </c>
      <c r="O141" s="61">
        <f t="shared" si="10"/>
        <v>-4.7705406771112457E-2</v>
      </c>
      <c r="P141" s="64">
        <f t="shared" si="11"/>
        <v>0.95341461520040249</v>
      </c>
    </row>
    <row r="142" spans="1:16" x14ac:dyDescent="0.3">
      <c r="A142" s="60">
        <f>Data!A141</f>
        <v>1882.01</v>
      </c>
      <c r="B142" s="60">
        <f>Data!B141</f>
        <v>5.92</v>
      </c>
      <c r="C142" s="60">
        <f>Data!C141</f>
        <v>0.32</v>
      </c>
      <c r="D142" s="60">
        <f>Data!D141</f>
        <v>0.43919999999999998</v>
      </c>
      <c r="E142" s="60">
        <f>Data!E141</f>
        <v>10.180580170000001</v>
      </c>
      <c r="F142" s="60">
        <f t="shared" si="12"/>
        <v>176.40536492135888</v>
      </c>
      <c r="G142" s="60">
        <f t="shared" si="13"/>
        <v>13.087370992138652</v>
      </c>
      <c r="H142" s="60">
        <f t="shared" si="4"/>
        <v>128.41874660016472</v>
      </c>
      <c r="I142" s="60">
        <f t="shared" si="5"/>
        <v>11.120361269773435</v>
      </c>
      <c r="J142" s="60">
        <f t="shared" si="6"/>
        <v>15.86327643876564</v>
      </c>
      <c r="K142" s="60">
        <f t="shared" si="7"/>
        <v>2.7640067799129202</v>
      </c>
      <c r="L142" s="60">
        <f t="shared" si="8"/>
        <v>-3.629359541132926E-2</v>
      </c>
      <c r="M142" s="61"/>
      <c r="N142" s="61">
        <f t="shared" si="9"/>
        <v>1883.12</v>
      </c>
      <c r="O142" s="61">
        <f t="shared" si="10"/>
        <v>-8.6352088756386447E-2</v>
      </c>
      <c r="P142" s="64">
        <f t="shared" si="11"/>
        <v>0.91727121347720797</v>
      </c>
    </row>
    <row r="143" spans="1:16" x14ac:dyDescent="0.3">
      <c r="A143" s="60">
        <f>Data!A142</f>
        <v>1882.02</v>
      </c>
      <c r="B143" s="60">
        <f>Data!B142</f>
        <v>5.79</v>
      </c>
      <c r="C143" s="60">
        <f>Data!C142</f>
        <v>0.32</v>
      </c>
      <c r="D143" s="60">
        <f>Data!D142</f>
        <v>0.43830000000000002</v>
      </c>
      <c r="E143" s="60">
        <f>Data!E142</f>
        <v>10.275745450000001</v>
      </c>
      <c r="F143" s="60">
        <f t="shared" si="12"/>
        <v>170.93375644099865</v>
      </c>
      <c r="G143" s="60">
        <f t="shared" si="13"/>
        <v>12.939596795870415</v>
      </c>
      <c r="H143" s="60">
        <f t="shared" si="4"/>
        <v>128.81999245065359</v>
      </c>
      <c r="I143" s="60">
        <f t="shared" si="5"/>
        <v>11.147011085871462</v>
      </c>
      <c r="J143" s="60">
        <f t="shared" si="6"/>
        <v>15.334492369676802</v>
      </c>
      <c r="K143" s="60">
        <f t="shared" si="7"/>
        <v>2.7301046942910041</v>
      </c>
      <c r="L143" s="60">
        <f t="shared" si="8"/>
        <v>-7.0195681033245361E-2</v>
      </c>
      <c r="M143" s="61"/>
      <c r="N143" s="61">
        <f t="shared" si="9"/>
        <v>1884.03</v>
      </c>
      <c r="O143" s="61">
        <f t="shared" si="10"/>
        <v>-9.6738793074327312E-2</v>
      </c>
      <c r="P143" s="64">
        <f t="shared" si="11"/>
        <v>0.90779309701105215</v>
      </c>
    </row>
    <row r="144" spans="1:16" x14ac:dyDescent="0.3">
      <c r="A144" s="60">
        <f>Data!A143</f>
        <v>1882.03</v>
      </c>
      <c r="B144" s="60">
        <f>Data!B143</f>
        <v>5.78</v>
      </c>
      <c r="C144" s="60">
        <f>Data!C143</f>
        <v>0.32</v>
      </c>
      <c r="D144" s="60">
        <f>Data!D143</f>
        <v>0.4375</v>
      </c>
      <c r="E144" s="60">
        <f>Data!E143</f>
        <v>10.275745450000001</v>
      </c>
      <c r="F144" s="60">
        <f t="shared" si="12"/>
        <v>170.63853406372576</v>
      </c>
      <c r="G144" s="60">
        <f t="shared" si="13"/>
        <v>12.915979005688586</v>
      </c>
      <c r="H144" s="60">
        <f t="shared" si="4"/>
        <v>129.19413342314417</v>
      </c>
      <c r="I144" s="60">
        <f t="shared" si="5"/>
        <v>11.174371150415126</v>
      </c>
      <c r="J144" s="60">
        <f t="shared" si="6"/>
        <v>15.270526794466331</v>
      </c>
      <c r="K144" s="60">
        <f t="shared" si="7"/>
        <v>2.7259246172907696</v>
      </c>
      <c r="L144" s="60">
        <f t="shared" si="8"/>
        <v>-7.4375758033479844E-2</v>
      </c>
      <c r="M144" s="61"/>
      <c r="N144" s="61">
        <f t="shared" si="9"/>
        <v>1884.06</v>
      </c>
      <c r="O144" s="61">
        <f t="shared" si="10"/>
        <v>-0.22870542401525196</v>
      </c>
      <c r="P144" s="64">
        <f t="shared" si="11"/>
        <v>0.79556285270175908</v>
      </c>
    </row>
    <row r="145" spans="1:16" x14ac:dyDescent="0.3">
      <c r="A145" s="60">
        <f>Data!A144</f>
        <v>1882.04</v>
      </c>
      <c r="B145" s="60">
        <f>Data!B144</f>
        <v>5.78</v>
      </c>
      <c r="C145" s="60">
        <f>Data!C144</f>
        <v>0.32</v>
      </c>
      <c r="D145" s="60">
        <f>Data!D144</f>
        <v>0.43669999999999998</v>
      </c>
      <c r="E145" s="60">
        <f>Data!E144</f>
        <v>10.370910739999999</v>
      </c>
      <c r="F145" s="60">
        <f t="shared" si="12"/>
        <v>169.07272504401095</v>
      </c>
      <c r="G145" s="60">
        <f t="shared" si="13"/>
        <v>12.774058655141795</v>
      </c>
      <c r="H145" s="60">
        <f t="shared" si="4"/>
        <v>129.5407445834764</v>
      </c>
      <c r="I145" s="60">
        <f t="shared" ref="I145:I208" si="14">GEOMEAN(G26:G145)</f>
        <v>11.202248170268037</v>
      </c>
      <c r="J145" s="60">
        <f t="shared" si="6"/>
        <v>15.092749461911406</v>
      </c>
      <c r="K145" s="60">
        <f t="shared" si="7"/>
        <v>2.7142144604179301</v>
      </c>
      <c r="L145" s="60">
        <f t="shared" si="8"/>
        <v>-8.6085914906319339E-2</v>
      </c>
      <c r="M145" s="61"/>
      <c r="N145" s="61">
        <f t="shared" si="9"/>
        <v>1884.09</v>
      </c>
      <c r="O145" s="61">
        <f t="shared" si="10"/>
        <v>-0.1782981367840768</v>
      </c>
      <c r="P145" s="64">
        <f t="shared" si="11"/>
        <v>0.83669293735851591</v>
      </c>
    </row>
    <row r="146" spans="1:16" x14ac:dyDescent="0.3">
      <c r="A146" s="60">
        <f>Data!A145</f>
        <v>1882.05</v>
      </c>
      <c r="B146" s="60">
        <f>Data!B145</f>
        <v>5.71</v>
      </c>
      <c r="C146" s="60">
        <f>Data!C145</f>
        <v>0.32</v>
      </c>
      <c r="D146" s="60">
        <f>Data!D145</f>
        <v>0.43580000000000002</v>
      </c>
      <c r="E146" s="60">
        <f>Data!E145</f>
        <v>10.465995039999999</v>
      </c>
      <c r="F146" s="60">
        <f t="shared" si="12"/>
        <v>165.50769643781524</v>
      </c>
      <c r="G146" s="60">
        <f t="shared" si="13"/>
        <v>12.631918407635707</v>
      </c>
      <c r="H146" s="60">
        <f t="shared" si="4"/>
        <v>129.87291519056237</v>
      </c>
      <c r="I146" s="60">
        <f t="shared" si="14"/>
        <v>11.228578763775346</v>
      </c>
      <c r="J146" s="60">
        <f t="shared" si="6"/>
        <v>14.73986155503149</v>
      </c>
      <c r="K146" s="60">
        <f t="shared" si="7"/>
        <v>2.6905554942497467</v>
      </c>
      <c r="L146" s="60">
        <f t="shared" si="8"/>
        <v>-0.10974488107450275</v>
      </c>
      <c r="M146" s="61"/>
      <c r="N146" s="61">
        <f t="shared" si="9"/>
        <v>1884.12</v>
      </c>
      <c r="O146" s="61">
        <f t="shared" si="10"/>
        <v>-0.18801726996194867</v>
      </c>
      <c r="P146" s="64">
        <f t="shared" si="11"/>
        <v>0.82860039721178369</v>
      </c>
    </row>
    <row r="147" spans="1:16" x14ac:dyDescent="0.3">
      <c r="A147" s="60">
        <f>Data!A146</f>
        <v>1882.06</v>
      </c>
      <c r="B147" s="60">
        <f>Data!B146</f>
        <v>5.68</v>
      </c>
      <c r="C147" s="60">
        <f>Data!C146</f>
        <v>0.32</v>
      </c>
      <c r="D147" s="60">
        <f>Data!D146</f>
        <v>0.435</v>
      </c>
      <c r="E147" s="60">
        <f>Data!E146</f>
        <v>10.56116033</v>
      </c>
      <c r="F147" s="60">
        <f t="shared" si="12"/>
        <v>163.15459534359704</v>
      </c>
      <c r="G147" s="60">
        <f t="shared" si="13"/>
        <v>12.495114256067733</v>
      </c>
      <c r="H147" s="60">
        <f t="shared" si="4"/>
        <v>130.27728531429293</v>
      </c>
      <c r="I147" s="60">
        <f t="shared" si="14"/>
        <v>11.252701191377231</v>
      </c>
      <c r="J147" s="60">
        <f t="shared" si="6"/>
        <v>14.499149365898017</v>
      </c>
      <c r="K147" s="60">
        <f t="shared" si="7"/>
        <v>2.6740899832848779</v>
      </c>
      <c r="L147" s="60">
        <f t="shared" si="8"/>
        <v>-0.12621039203937157</v>
      </c>
      <c r="M147" s="61"/>
      <c r="N147" s="61">
        <f t="shared" si="9"/>
        <v>1885.03</v>
      </c>
      <c r="O147" s="61">
        <f t="shared" si="10"/>
        <v>-0.16604258022170093</v>
      </c>
      <c r="P147" s="64">
        <f t="shared" si="11"/>
        <v>0.84701016754082536</v>
      </c>
    </row>
    <row r="148" spans="1:16" x14ac:dyDescent="0.3">
      <c r="A148" s="60">
        <f>Data!A147</f>
        <v>1882.07</v>
      </c>
      <c r="B148" s="60">
        <f>Data!B147</f>
        <v>6</v>
      </c>
      <c r="C148" s="60">
        <f>Data!C147</f>
        <v>0.32</v>
      </c>
      <c r="D148" s="60">
        <f>Data!D147</f>
        <v>0.43419999999999997</v>
      </c>
      <c r="E148" s="60">
        <f>Data!E147</f>
        <v>10.465995039999999</v>
      </c>
      <c r="F148" s="60">
        <f t="shared" si="12"/>
        <v>173.91351639700375</v>
      </c>
      <c r="G148" s="60">
        <f t="shared" si="13"/>
        <v>12.585541469929838</v>
      </c>
      <c r="H148" s="60">
        <f t="shared" si="4"/>
        <v>130.69551142610604</v>
      </c>
      <c r="I148" s="60">
        <f t="shared" si="14"/>
        <v>11.27560646346766</v>
      </c>
      <c r="J148" s="60">
        <f t="shared" si="6"/>
        <v>15.423872495060367</v>
      </c>
      <c r="K148" s="60">
        <f t="shared" si="7"/>
        <v>2.7359164711755901</v>
      </c>
      <c r="L148" s="60">
        <f t="shared" si="8"/>
        <v>-6.4383904148659354E-2</v>
      </c>
      <c r="M148" s="61"/>
      <c r="N148" s="61">
        <f t="shared" si="9"/>
        <v>1885.06</v>
      </c>
      <c r="O148" s="61">
        <f t="shared" si="10"/>
        <v>-0.14858195330081525</v>
      </c>
      <c r="P148" s="64">
        <f t="shared" si="11"/>
        <v>0.8619293663192733</v>
      </c>
    </row>
    <row r="149" spans="1:16" x14ac:dyDescent="0.3">
      <c r="A149" s="60">
        <f>Data!A148</f>
        <v>1882.08</v>
      </c>
      <c r="B149" s="60">
        <f>Data!B148</f>
        <v>6.18</v>
      </c>
      <c r="C149" s="60">
        <f>Data!C148</f>
        <v>0.32</v>
      </c>
      <c r="D149" s="60">
        <f>Data!D148</f>
        <v>0.43330000000000002</v>
      </c>
      <c r="E149" s="60">
        <f>Data!E148</f>
        <v>10.56116033</v>
      </c>
      <c r="F149" s="60">
        <f t="shared" si="12"/>
        <v>177.5167956379278</v>
      </c>
      <c r="G149" s="60">
        <f t="shared" si="13"/>
        <v>12.44628277506701</v>
      </c>
      <c r="H149" s="60">
        <f t="shared" si="4"/>
        <v>131.17607352771688</v>
      </c>
      <c r="I149" s="60">
        <f t="shared" si="14"/>
        <v>11.297643668028435</v>
      </c>
      <c r="J149" s="60">
        <f t="shared" si="6"/>
        <v>15.712727437163581</v>
      </c>
      <c r="K149" s="60">
        <f t="shared" si="7"/>
        <v>2.7544710487305286</v>
      </c>
      <c r="L149" s="60">
        <f t="shared" si="8"/>
        <v>-4.5829326593720854E-2</v>
      </c>
      <c r="M149" s="61"/>
      <c r="N149" s="61">
        <f t="shared" si="9"/>
        <v>1885.09</v>
      </c>
      <c r="O149" s="61">
        <f t="shared" si="10"/>
        <v>-7.0586190437896601E-2</v>
      </c>
      <c r="P149" s="64">
        <f t="shared" si="11"/>
        <v>0.93184741972729157</v>
      </c>
    </row>
    <row r="150" spans="1:16" x14ac:dyDescent="0.3">
      <c r="A150" s="60">
        <f>Data!A149</f>
        <v>1882.09</v>
      </c>
      <c r="B150" s="60">
        <f>Data!B149</f>
        <v>6.24</v>
      </c>
      <c r="C150" s="60">
        <f>Data!C149</f>
        <v>0.32</v>
      </c>
      <c r="D150" s="60">
        <f>Data!D149</f>
        <v>0.4325</v>
      </c>
      <c r="E150" s="60">
        <f>Data!E149</f>
        <v>10.275745450000001</v>
      </c>
      <c r="F150" s="60">
        <f t="shared" si="12"/>
        <v>184.21876341827831</v>
      </c>
      <c r="G150" s="60">
        <f t="shared" si="13"/>
        <v>12.768367817052143</v>
      </c>
      <c r="H150" s="60">
        <f t="shared" si="4"/>
        <v>131.66605077901019</v>
      </c>
      <c r="I150" s="60">
        <f t="shared" si="14"/>
        <v>11.322265661802291</v>
      </c>
      <c r="J150" s="60">
        <f t="shared" si="6"/>
        <v>16.270485865719756</v>
      </c>
      <c r="K150" s="60">
        <f t="shared" si="7"/>
        <v>2.7893527834599126</v>
      </c>
      <c r="L150" s="60">
        <f t="shared" si="8"/>
        <v>-1.0947591864336914E-2</v>
      </c>
      <c r="M150" s="61"/>
      <c r="N150" s="61">
        <f t="shared" si="9"/>
        <v>1885.12</v>
      </c>
      <c r="O150" s="61">
        <f t="shared" si="10"/>
        <v>5.182154182880705E-3</v>
      </c>
      <c r="P150" s="64">
        <f t="shared" si="11"/>
        <v>1.0051956047681667</v>
      </c>
    </row>
    <row r="151" spans="1:16" x14ac:dyDescent="0.3">
      <c r="A151" s="60">
        <f>Data!A150</f>
        <v>1882.1</v>
      </c>
      <c r="B151" s="60">
        <f>Data!B150</f>
        <v>6.07</v>
      </c>
      <c r="C151" s="60">
        <f>Data!C150</f>
        <v>0.32</v>
      </c>
      <c r="D151" s="60">
        <f>Data!D150</f>
        <v>0.43169999999999997</v>
      </c>
      <c r="E151" s="60">
        <f>Data!E150</f>
        <v>10.180580170000001</v>
      </c>
      <c r="F151" s="60">
        <f t="shared" si="12"/>
        <v>180.87509545146091</v>
      </c>
      <c r="G151" s="60">
        <f t="shared" si="13"/>
        <v>12.863884465633552</v>
      </c>
      <c r="H151" s="60">
        <f t="shared" si="4"/>
        <v>132.09172559368687</v>
      </c>
      <c r="I151" s="60">
        <f t="shared" si="14"/>
        <v>11.34499429595437</v>
      </c>
      <c r="J151" s="60">
        <f t="shared" si="6"/>
        <v>15.943163190127036</v>
      </c>
      <c r="K151" s="60">
        <f t="shared" si="7"/>
        <v>2.7690300972209911</v>
      </c>
      <c r="L151" s="60">
        <f t="shared" si="8"/>
        <v>-3.1270278103258331E-2</v>
      </c>
      <c r="M151" s="61"/>
      <c r="N151" s="61">
        <f t="shared" si="9"/>
        <v>1886.03</v>
      </c>
      <c r="O151" s="61">
        <f t="shared" si="10"/>
        <v>3.6366860638225251E-2</v>
      </c>
      <c r="P151" s="64">
        <f t="shared" si="11"/>
        <v>1.037036224484978</v>
      </c>
    </row>
    <row r="152" spans="1:16" x14ac:dyDescent="0.3">
      <c r="A152" s="60">
        <f>Data!A151</f>
        <v>1882.11</v>
      </c>
      <c r="B152" s="60">
        <f>Data!B151</f>
        <v>5.81</v>
      </c>
      <c r="C152" s="60">
        <f>Data!C151</f>
        <v>0.32</v>
      </c>
      <c r="D152" s="60">
        <f>Data!D151</f>
        <v>0.43080000000000002</v>
      </c>
      <c r="E152" s="60">
        <f>Data!E151</f>
        <v>10.08541488</v>
      </c>
      <c r="F152" s="60">
        <f t="shared" si="12"/>
        <v>174.7611824571762</v>
      </c>
      <c r="G152" s="60">
        <f t="shared" si="13"/>
        <v>12.958195766359987</v>
      </c>
      <c r="H152" s="60">
        <f t="shared" si="4"/>
        <v>132.57143872730379</v>
      </c>
      <c r="I152" s="60">
        <f t="shared" si="14"/>
        <v>11.370692303187521</v>
      </c>
      <c r="J152" s="60">
        <f t="shared" si="6"/>
        <v>15.369440821838595</v>
      </c>
      <c r="K152" s="60">
        <f t="shared" si="7"/>
        <v>2.7323811757461178</v>
      </c>
      <c r="L152" s="60">
        <f t="shared" si="8"/>
        <v>-6.7919199578131639E-2</v>
      </c>
      <c r="M152" s="61"/>
      <c r="N152" s="61">
        <f t="shared" si="9"/>
        <v>1886.06</v>
      </c>
      <c r="O152" s="61">
        <f t="shared" si="10"/>
        <v>9.2102917238842341E-2</v>
      </c>
      <c r="P152" s="64">
        <f t="shared" si="11"/>
        <v>1.0964776627275936</v>
      </c>
    </row>
    <row r="153" spans="1:16" x14ac:dyDescent="0.3">
      <c r="A153" s="60">
        <f>Data!A152</f>
        <v>1882.12</v>
      </c>
      <c r="B153" s="60">
        <f>Data!B152</f>
        <v>5.84</v>
      </c>
      <c r="C153" s="60">
        <f>Data!C152</f>
        <v>0.32</v>
      </c>
      <c r="D153" s="60">
        <f>Data!D152</f>
        <v>0.43</v>
      </c>
      <c r="E153" s="60">
        <f>Data!E152</f>
        <v>9.9903305790000001</v>
      </c>
      <c r="F153" s="60">
        <f t="shared" si="12"/>
        <v>177.33546512705442</v>
      </c>
      <c r="G153" s="60">
        <f t="shared" si="13"/>
        <v>13.057234589834486</v>
      </c>
      <c r="H153" s="60">
        <f t="shared" si="4"/>
        <v>133.00484392624128</v>
      </c>
      <c r="I153" s="60">
        <f t="shared" si="14"/>
        <v>11.395231176129668</v>
      </c>
      <c r="J153" s="60">
        <f t="shared" si="6"/>
        <v>15.562252523540772</v>
      </c>
      <c r="K153" s="60">
        <f t="shared" si="7"/>
        <v>2.7448482719966889</v>
      </c>
      <c r="L153" s="60">
        <f t="shared" si="8"/>
        <v>-5.5452103327560565E-2</v>
      </c>
      <c r="M153" s="61"/>
      <c r="N153" s="61">
        <f t="shared" si="9"/>
        <v>1886.09</v>
      </c>
      <c r="O153" s="61">
        <f t="shared" si="10"/>
        <v>0.10810399870734422</v>
      </c>
      <c r="P153" s="64">
        <f t="shared" si="11"/>
        <v>1.1141636109367368</v>
      </c>
    </row>
    <row r="154" spans="1:16" x14ac:dyDescent="0.3">
      <c r="A154" s="60">
        <f>Data!A153</f>
        <v>1883.01</v>
      </c>
      <c r="B154" s="60">
        <f>Data!B153</f>
        <v>5.81</v>
      </c>
      <c r="C154" s="60">
        <f>Data!C153</f>
        <v>0.32079999999999997</v>
      </c>
      <c r="D154" s="60">
        <f>Data!D153</f>
        <v>0.42749999999999999</v>
      </c>
      <c r="E154" s="60">
        <f>Data!E153</f>
        <v>9.9903305790000001</v>
      </c>
      <c r="F154" s="60">
        <f t="shared" si="12"/>
        <v>176.4244952719497</v>
      </c>
      <c r="G154" s="60">
        <f t="shared" si="13"/>
        <v>12.981320435242425</v>
      </c>
      <c r="H154" s="60">
        <f t="shared" si="4"/>
        <v>133.39560451711111</v>
      </c>
      <c r="I154" s="60">
        <f t="shared" si="14"/>
        <v>11.418716475090168</v>
      </c>
      <c r="J154" s="60">
        <f t="shared" si="6"/>
        <v>15.450466403716934</v>
      </c>
      <c r="K154" s="60">
        <f t="shared" si="7"/>
        <v>2.7376391908309512</v>
      </c>
      <c r="L154" s="60">
        <f t="shared" si="8"/>
        <v>-6.2661184493298272E-2</v>
      </c>
      <c r="M154" s="61"/>
      <c r="N154" s="61">
        <f t="shared" si="9"/>
        <v>1886.12</v>
      </c>
      <c r="O154" s="61">
        <f t="shared" si="10"/>
        <v>0.10816457536544144</v>
      </c>
      <c r="P154" s="64">
        <f t="shared" si="11"/>
        <v>1.1142311052891314</v>
      </c>
    </row>
    <row r="155" spans="1:16" x14ac:dyDescent="0.3">
      <c r="A155" s="60">
        <f>Data!A154</f>
        <v>1883.02</v>
      </c>
      <c r="B155" s="60">
        <f>Data!B154</f>
        <v>5.68</v>
      </c>
      <c r="C155" s="60">
        <f>Data!C154</f>
        <v>0.32169999999999999</v>
      </c>
      <c r="D155" s="60">
        <f>Data!D154</f>
        <v>0.42499999999999999</v>
      </c>
      <c r="E155" s="60">
        <f>Data!E154</f>
        <v>10.08541488</v>
      </c>
      <c r="F155" s="60">
        <f t="shared" si="12"/>
        <v>170.85086340047519</v>
      </c>
      <c r="G155" s="60">
        <f t="shared" si="13"/>
        <v>12.7837353776764</v>
      </c>
      <c r="H155" s="60">
        <f t="shared" si="4"/>
        <v>133.82703750772535</v>
      </c>
      <c r="I155" s="60">
        <f t="shared" si="14"/>
        <v>11.44231844246937</v>
      </c>
      <c r="J155" s="60">
        <f t="shared" si="6"/>
        <v>14.931489999993726</v>
      </c>
      <c r="K155" s="60">
        <f t="shared" si="7"/>
        <v>2.7034724056333745</v>
      </c>
      <c r="L155" s="60">
        <f t="shared" si="8"/>
        <v>-9.6827969690874927E-2</v>
      </c>
      <c r="M155" s="61"/>
      <c r="N155" s="61">
        <f t="shared" si="9"/>
        <v>1887.03</v>
      </c>
      <c r="O155" s="61">
        <f t="shared" si="10"/>
        <v>6.6515352558884189E-2</v>
      </c>
      <c r="P155" s="64">
        <f t="shared" si="11"/>
        <v>1.0687773724167622</v>
      </c>
    </row>
    <row r="156" spans="1:16" x14ac:dyDescent="0.3">
      <c r="A156" s="60">
        <f>Data!A155</f>
        <v>1883.03</v>
      </c>
      <c r="B156" s="60">
        <f>Data!B155</f>
        <v>5.75</v>
      </c>
      <c r="C156" s="60">
        <f>Data!C155</f>
        <v>0.32250000000000001</v>
      </c>
      <c r="D156" s="60">
        <f>Data!D155</f>
        <v>0.42249999999999999</v>
      </c>
      <c r="E156" s="60">
        <f>Data!E155</f>
        <v>9.9903305790000001</v>
      </c>
      <c r="F156" s="60">
        <f t="shared" si="12"/>
        <v>174.60255556174025</v>
      </c>
      <c r="G156" s="60">
        <f t="shared" si="13"/>
        <v>12.829492126058303</v>
      </c>
      <c r="H156" s="60">
        <f t="shared" si="4"/>
        <v>134.3020628034439</v>
      </c>
      <c r="I156" s="60">
        <f t="shared" si="14"/>
        <v>11.465763021424399</v>
      </c>
      <c r="J156" s="60">
        <f t="shared" si="6"/>
        <v>15.228167129870547</v>
      </c>
      <c r="K156" s="60">
        <f t="shared" si="7"/>
        <v>2.7231468136288282</v>
      </c>
      <c r="L156" s="60">
        <f t="shared" si="8"/>
        <v>-7.7153561695421313E-2</v>
      </c>
      <c r="M156" s="61"/>
      <c r="N156" s="61">
        <f t="shared" si="9"/>
        <v>1887.06</v>
      </c>
      <c r="O156" s="61">
        <f t="shared" si="10"/>
        <v>7.8187167424330628E-2</v>
      </c>
      <c r="P156" s="64">
        <f t="shared" si="11"/>
        <v>1.0813250285514258</v>
      </c>
    </row>
    <row r="157" spans="1:16" x14ac:dyDescent="0.3">
      <c r="A157" s="60">
        <f>Data!A156</f>
        <v>1883.04</v>
      </c>
      <c r="B157" s="60">
        <f>Data!B156</f>
        <v>5.87</v>
      </c>
      <c r="C157" s="60">
        <f>Data!C156</f>
        <v>0.32329999999999998</v>
      </c>
      <c r="D157" s="60">
        <f>Data!D156</f>
        <v>0.42</v>
      </c>
      <c r="E157" s="60">
        <f>Data!E156</f>
        <v>9.8951652889999995</v>
      </c>
      <c r="F157" s="60">
        <f t="shared" si="12"/>
        <v>179.96069373187407</v>
      </c>
      <c r="G157" s="60">
        <f t="shared" si="13"/>
        <v>12.876233623064243</v>
      </c>
      <c r="H157" s="60">
        <f t="shared" si="4"/>
        <v>134.78576359352093</v>
      </c>
      <c r="I157" s="60">
        <f t="shared" si="14"/>
        <v>11.489058276396708</v>
      </c>
      <c r="J157" s="60">
        <f t="shared" si="6"/>
        <v>15.663659231460946</v>
      </c>
      <c r="K157" s="60">
        <f t="shared" si="7"/>
        <v>2.7513433306652102</v>
      </c>
      <c r="L157" s="60">
        <f t="shared" si="8"/>
        <v>-4.8957044659039273E-2</v>
      </c>
      <c r="M157" s="61"/>
      <c r="N157" s="61">
        <f t="shared" si="9"/>
        <v>1887.09</v>
      </c>
      <c r="O157" s="61">
        <f t="shared" si="10"/>
        <v>1.7186609405016373E-2</v>
      </c>
      <c r="P157" s="64">
        <f t="shared" si="11"/>
        <v>1.0173351489198181</v>
      </c>
    </row>
    <row r="158" spans="1:16" x14ac:dyDescent="0.3">
      <c r="A158" s="60">
        <f>Data!A157</f>
        <v>1883.05</v>
      </c>
      <c r="B158" s="60">
        <f>Data!B157</f>
        <v>5.77</v>
      </c>
      <c r="C158" s="60">
        <f>Data!C157</f>
        <v>0.32419999999999999</v>
      </c>
      <c r="D158" s="60">
        <f>Data!D157</f>
        <v>0.41749999999999998</v>
      </c>
      <c r="E158" s="60">
        <f>Data!E157</f>
        <v>9.8000000000000007</v>
      </c>
      <c r="F158" s="60">
        <f t="shared" si="12"/>
        <v>178.61270510204079</v>
      </c>
      <c r="G158" s="60">
        <f t="shared" si="13"/>
        <v>12.923882908163263</v>
      </c>
      <c r="H158" s="60">
        <f t="shared" si="4"/>
        <v>135.28728919477186</v>
      </c>
      <c r="I158" s="60">
        <f t="shared" si="14"/>
        <v>11.5101188122712</v>
      </c>
      <c r="J158" s="60">
        <f t="shared" si="6"/>
        <v>15.517885437604495</v>
      </c>
      <c r="K158" s="60">
        <f t="shared" si="7"/>
        <v>2.7419932578954986</v>
      </c>
      <c r="L158" s="60">
        <f t="shared" si="8"/>
        <v>-5.8307117428750832E-2</v>
      </c>
      <c r="M158" s="61"/>
      <c r="N158" s="61">
        <f t="shared" si="9"/>
        <v>1887.12</v>
      </c>
      <c r="O158" s="61">
        <f t="shared" si="10"/>
        <v>-5.9195349831413502E-2</v>
      </c>
      <c r="P158" s="64">
        <f t="shared" si="11"/>
        <v>0.94252262953508015</v>
      </c>
    </row>
    <row r="159" spans="1:16" x14ac:dyDescent="0.3">
      <c r="A159" s="60">
        <f>Data!A158</f>
        <v>1883.06</v>
      </c>
      <c r="B159" s="60">
        <f>Data!B158</f>
        <v>5.82</v>
      </c>
      <c r="C159" s="60">
        <f>Data!C158</f>
        <v>0.32500000000000001</v>
      </c>
      <c r="D159" s="60">
        <f>Data!D158</f>
        <v>0.41499999999999998</v>
      </c>
      <c r="E159" s="60">
        <f>Data!E158</f>
        <v>9.5145851239999999</v>
      </c>
      <c r="F159" s="60">
        <f t="shared" si="12"/>
        <v>185.56486036857703</v>
      </c>
      <c r="G159" s="60">
        <f t="shared" si="13"/>
        <v>13.231858600164854</v>
      </c>
      <c r="H159" s="60">
        <f t="shared" si="4"/>
        <v>135.77803135193645</v>
      </c>
      <c r="I159" s="60">
        <f t="shared" si="14"/>
        <v>11.530071027169154</v>
      </c>
      <c r="J159" s="60">
        <f t="shared" si="6"/>
        <v>16.093991089154343</v>
      </c>
      <c r="K159" s="60">
        <f t="shared" si="7"/>
        <v>2.7784459780487749</v>
      </c>
      <c r="L159" s="60">
        <f t="shared" si="8"/>
        <v>-2.1854397275474557E-2</v>
      </c>
      <c r="M159" s="61"/>
      <c r="N159" s="61">
        <f t="shared" si="9"/>
        <v>1888.03</v>
      </c>
      <c r="O159" s="61">
        <f t="shared" si="10"/>
        <v>-0.10142066659110682</v>
      </c>
      <c r="P159" s="64">
        <f t="shared" si="11"/>
        <v>0.90355285842728417</v>
      </c>
    </row>
    <row r="160" spans="1:16" x14ac:dyDescent="0.3">
      <c r="A160" s="60">
        <f>Data!A159</f>
        <v>1883.07</v>
      </c>
      <c r="B160" s="60">
        <f>Data!B159</f>
        <v>5.73</v>
      </c>
      <c r="C160" s="60">
        <f>Data!C159</f>
        <v>0.32579999999999998</v>
      </c>
      <c r="D160" s="60">
        <f>Data!D159</f>
        <v>0.41249999999999998</v>
      </c>
      <c r="E160" s="60">
        <f>Data!E159</f>
        <v>9.3242545450000005</v>
      </c>
      <c r="F160" s="60">
        <f t="shared" si="12"/>
        <v>186.42455347083194</v>
      </c>
      <c r="G160" s="60">
        <f t="shared" si="13"/>
        <v>13.420615760334757</v>
      </c>
      <c r="H160" s="60">
        <f t="shared" si="4"/>
        <v>136.22052915178813</v>
      </c>
      <c r="I160" s="60">
        <f t="shared" si="14"/>
        <v>11.550881983781704</v>
      </c>
      <c r="J160" s="60">
        <f t="shared" si="6"/>
        <v>16.139421537903846</v>
      </c>
      <c r="K160" s="60">
        <f t="shared" si="7"/>
        <v>2.7812648219209524</v>
      </c>
      <c r="L160" s="60">
        <f t="shared" si="8"/>
        <v>-1.9035553403297101E-2</v>
      </c>
      <c r="M160" s="61"/>
      <c r="N160" s="61">
        <f t="shared" si="9"/>
        <v>1888.06</v>
      </c>
      <c r="O160" s="61">
        <f t="shared" si="10"/>
        <v>-8.2851928228680372E-2</v>
      </c>
      <c r="P160" s="64">
        <f t="shared" si="11"/>
        <v>0.92048743533469191</v>
      </c>
    </row>
    <row r="161" spans="1:16" x14ac:dyDescent="0.3">
      <c r="A161" s="60">
        <f>Data!A160</f>
        <v>1883.08</v>
      </c>
      <c r="B161" s="60">
        <f>Data!B160</f>
        <v>5.47</v>
      </c>
      <c r="C161" s="60">
        <f>Data!C160</f>
        <v>0.32669999999999999</v>
      </c>
      <c r="D161" s="60">
        <f>Data!D160</f>
        <v>0.41</v>
      </c>
      <c r="E161" s="60">
        <f>Data!E160</f>
        <v>9.3242545450000005</v>
      </c>
      <c r="F161" s="60">
        <f t="shared" si="12"/>
        <v>177.9654986885603</v>
      </c>
      <c r="G161" s="60">
        <f t="shared" si="13"/>
        <v>13.339278695120607</v>
      </c>
      <c r="H161" s="60">
        <f t="shared" si="4"/>
        <v>136.68837933884933</v>
      </c>
      <c r="I161" s="60">
        <f t="shared" si="14"/>
        <v>11.570607126262898</v>
      </c>
      <c r="J161" s="60">
        <f t="shared" si="6"/>
        <v>15.380826325406488</v>
      </c>
      <c r="K161" s="60">
        <f t="shared" si="7"/>
        <v>2.7331216899038426</v>
      </c>
      <c r="L161" s="60">
        <f t="shared" si="8"/>
        <v>-6.7178685420406836E-2</v>
      </c>
      <c r="M161" s="61"/>
      <c r="N161" s="61">
        <f t="shared" si="9"/>
        <v>1888.09</v>
      </c>
      <c r="O161" s="61">
        <f t="shared" si="10"/>
        <v>-2.3652156943709812E-2</v>
      </c>
      <c r="P161" s="64">
        <f t="shared" si="11"/>
        <v>0.97662536303259584</v>
      </c>
    </row>
    <row r="162" spans="1:16" x14ac:dyDescent="0.3">
      <c r="A162" s="60">
        <f>Data!A161</f>
        <v>1883.09</v>
      </c>
      <c r="B162" s="60">
        <f>Data!B161</f>
        <v>5.53</v>
      </c>
      <c r="C162" s="60">
        <f>Data!C161</f>
        <v>0.32750000000000001</v>
      </c>
      <c r="D162" s="60">
        <f>Data!D161</f>
        <v>0.40749999999999997</v>
      </c>
      <c r="E162" s="60">
        <f>Data!E161</f>
        <v>9.229089256</v>
      </c>
      <c r="F162" s="60">
        <f t="shared" si="12"/>
        <v>181.77279940264563</v>
      </c>
      <c r="G162" s="60">
        <f t="shared" si="13"/>
        <v>13.394650227229311</v>
      </c>
      <c r="H162" s="60">
        <f t="shared" si="4"/>
        <v>137.21683867687528</v>
      </c>
      <c r="I162" s="60">
        <f t="shared" si="14"/>
        <v>11.59023094924663</v>
      </c>
      <c r="J162" s="60">
        <f t="shared" si="6"/>
        <v>15.683276735263066</v>
      </c>
      <c r="K162" s="60">
        <f t="shared" si="7"/>
        <v>2.752594968553137</v>
      </c>
      <c r="L162" s="60">
        <f t="shared" si="8"/>
        <v>-4.7705406771112457E-2</v>
      </c>
      <c r="M162" s="61"/>
      <c r="N162" s="61">
        <f t="shared" si="9"/>
        <v>1888.12</v>
      </c>
      <c r="O162" s="61">
        <f t="shared" si="10"/>
        <v>-8.9280489802504803E-2</v>
      </c>
      <c r="P162" s="64">
        <f t="shared" si="11"/>
        <v>0.91458900470435567</v>
      </c>
    </row>
    <row r="163" spans="1:16" x14ac:dyDescent="0.3">
      <c r="A163" s="60">
        <f>Data!A162</f>
        <v>1883.1</v>
      </c>
      <c r="B163" s="60">
        <f>Data!B162</f>
        <v>5.38</v>
      </c>
      <c r="C163" s="60">
        <f>Data!C162</f>
        <v>0.32829999999999998</v>
      </c>
      <c r="D163" s="60">
        <f>Data!D162</f>
        <v>0.40500000000000003</v>
      </c>
      <c r="E163" s="60">
        <f>Data!E162</f>
        <v>9.229089256</v>
      </c>
      <c r="F163" s="60">
        <f t="shared" si="12"/>
        <v>176.842253306733</v>
      </c>
      <c r="G163" s="60">
        <f t="shared" si="13"/>
        <v>13.312474458964102</v>
      </c>
      <c r="H163" s="60">
        <f t="shared" si="4"/>
        <v>137.85360475839749</v>
      </c>
      <c r="I163" s="60">
        <f t="shared" si="14"/>
        <v>11.606536063172385</v>
      </c>
      <c r="J163" s="60">
        <f t="shared" si="6"/>
        <v>15.236436809760548</v>
      </c>
      <c r="K163" s="60">
        <f t="shared" si="7"/>
        <v>2.7236897177879964</v>
      </c>
      <c r="L163" s="60">
        <f t="shared" si="8"/>
        <v>-7.6610657536253068E-2</v>
      </c>
      <c r="M163" s="61"/>
      <c r="N163" s="61">
        <f t="shared" si="9"/>
        <v>1889.03</v>
      </c>
      <c r="O163" s="61">
        <f t="shared" si="10"/>
        <v>-1.6996604583476405E-2</v>
      </c>
      <c r="P163" s="64">
        <f t="shared" si="11"/>
        <v>0.98314702282288879</v>
      </c>
    </row>
    <row r="164" spans="1:16" x14ac:dyDescent="0.3">
      <c r="A164" s="60">
        <f>Data!A163</f>
        <v>1883.11</v>
      </c>
      <c r="B164" s="60">
        <f>Data!B163</f>
        <v>5.46</v>
      </c>
      <c r="C164" s="60">
        <f>Data!C163</f>
        <v>0.32919999999999999</v>
      </c>
      <c r="D164" s="60">
        <f>Data!D163</f>
        <v>0.40250000000000002</v>
      </c>
      <c r="E164" s="60">
        <f>Data!E163</f>
        <v>9.1340049590000003</v>
      </c>
      <c r="F164" s="60">
        <f t="shared" si="12"/>
        <v>181.34016649158247</v>
      </c>
      <c r="G164" s="60">
        <f t="shared" si="13"/>
        <v>13.368025093930759</v>
      </c>
      <c r="H164" s="60">
        <f t="shared" si="4"/>
        <v>138.46171446394268</v>
      </c>
      <c r="I164" s="60">
        <f t="shared" si="14"/>
        <v>11.619686303977385</v>
      </c>
      <c r="J164" s="60">
        <f t="shared" si="6"/>
        <v>15.606287618066784</v>
      </c>
      <c r="K164" s="60">
        <f t="shared" si="7"/>
        <v>2.7476738854918539</v>
      </c>
      <c r="L164" s="60">
        <f t="shared" si="8"/>
        <v>-5.2626489832395595E-2</v>
      </c>
      <c r="M164" s="61"/>
      <c r="N164" s="61">
        <f t="shared" si="9"/>
        <v>1889.06</v>
      </c>
      <c r="O164" s="61">
        <f t="shared" si="10"/>
        <v>5.2797189393356092E-2</v>
      </c>
      <c r="P164" s="64">
        <f t="shared" si="11"/>
        <v>1.054215817287375</v>
      </c>
    </row>
    <row r="165" spans="1:16" x14ac:dyDescent="0.3">
      <c r="A165" s="60">
        <f>Data!A164</f>
        <v>1883.12</v>
      </c>
      <c r="B165" s="60">
        <f>Data!B164</f>
        <v>5.34</v>
      </c>
      <c r="C165" s="60">
        <f>Data!C164</f>
        <v>0.33</v>
      </c>
      <c r="D165" s="60">
        <f>Data!D164</f>
        <v>0.4</v>
      </c>
      <c r="E165" s="60">
        <f>Data!E164</f>
        <v>9.229089256</v>
      </c>
      <c r="F165" s="60">
        <f t="shared" si="12"/>
        <v>175.52744101448963</v>
      </c>
      <c r="G165" s="60">
        <f t="shared" si="13"/>
        <v>13.14812292243368</v>
      </c>
      <c r="H165" s="60">
        <f t="shared" si="4"/>
        <v>138.96152180598943</v>
      </c>
      <c r="I165" s="60">
        <f t="shared" si="14"/>
        <v>11.633014149663277</v>
      </c>
      <c r="J165" s="60">
        <f t="shared" si="6"/>
        <v>15.088732701281065</v>
      </c>
      <c r="K165" s="60">
        <f t="shared" si="7"/>
        <v>2.713948286567863</v>
      </c>
      <c r="L165" s="60">
        <f t="shared" si="8"/>
        <v>-8.6352088756386447E-2</v>
      </c>
      <c r="M165" s="61"/>
      <c r="N165" s="61">
        <f t="shared" si="9"/>
        <v>1889.09</v>
      </c>
      <c r="O165" s="61">
        <f t="shared" si="10"/>
        <v>6.0345021728916759E-2</v>
      </c>
      <c r="P165" s="64">
        <f t="shared" si="11"/>
        <v>1.0622029664342527</v>
      </c>
    </row>
    <row r="166" spans="1:16" x14ac:dyDescent="0.3">
      <c r="A166" s="60">
        <f>Data!A165</f>
        <v>1884.01</v>
      </c>
      <c r="B166" s="60">
        <f>Data!B165</f>
        <v>5.18</v>
      </c>
      <c r="C166" s="60">
        <f>Data!C165</f>
        <v>0.32829999999999998</v>
      </c>
      <c r="D166" s="60">
        <f>Data!D165</f>
        <v>0.39250000000000002</v>
      </c>
      <c r="E166" s="60">
        <f>Data!E165</f>
        <v>9.229089256</v>
      </c>
      <c r="F166" s="60">
        <f t="shared" si="12"/>
        <v>170.26819184551616</v>
      </c>
      <c r="G166" s="60">
        <f t="shared" si="13"/>
        <v>12.90159561763805</v>
      </c>
      <c r="H166" s="60">
        <f t="shared" si="4"/>
        <v>139.45079344982136</v>
      </c>
      <c r="I166" s="60">
        <f t="shared" si="14"/>
        <v>11.646024667307005</v>
      </c>
      <c r="J166" s="60">
        <f t="shared" si="6"/>
        <v>14.620284321009301</v>
      </c>
      <c r="K166" s="60">
        <f t="shared" si="7"/>
        <v>2.6824099015339913</v>
      </c>
      <c r="L166" s="60">
        <f t="shared" si="8"/>
        <v>-0.11789047379025819</v>
      </c>
      <c r="M166" s="61"/>
      <c r="N166" s="61">
        <f t="shared" si="9"/>
        <v>1889.12</v>
      </c>
      <c r="O166" s="61">
        <f t="shared" si="10"/>
        <v>1.5869627327538272E-2</v>
      </c>
      <c r="P166" s="64">
        <f t="shared" si="11"/>
        <v>1.015996218629025</v>
      </c>
    </row>
    <row r="167" spans="1:16" x14ac:dyDescent="0.3">
      <c r="A167" s="60">
        <f>Data!A166</f>
        <v>1884.02</v>
      </c>
      <c r="B167" s="60">
        <f>Data!B166</f>
        <v>5.32</v>
      </c>
      <c r="C167" s="60">
        <f>Data!C166</f>
        <v>0.32669999999999999</v>
      </c>
      <c r="D167" s="60">
        <f>Data!D166</f>
        <v>0.38500000000000001</v>
      </c>
      <c r="E167" s="60">
        <f>Data!E166</f>
        <v>9.229089256</v>
      </c>
      <c r="F167" s="60">
        <f t="shared" si="12"/>
        <v>174.87003486836795</v>
      </c>
      <c r="G167" s="60">
        <f t="shared" si="13"/>
        <v>12.655068312842419</v>
      </c>
      <c r="H167" s="60">
        <f t="shared" si="4"/>
        <v>139.90320275884162</v>
      </c>
      <c r="I167" s="60">
        <f t="shared" si="14"/>
        <v>11.657175383328552</v>
      </c>
      <c r="J167" s="60">
        <f t="shared" si="6"/>
        <v>15.001064075818695</v>
      </c>
      <c r="K167" s="60">
        <f t="shared" si="7"/>
        <v>2.7081211369741145</v>
      </c>
      <c r="L167" s="60">
        <f t="shared" si="8"/>
        <v>-9.2179238350134973E-2</v>
      </c>
      <c r="M167" s="61"/>
      <c r="N167" s="61">
        <f t="shared" si="9"/>
        <v>1890.03</v>
      </c>
      <c r="O167" s="61">
        <f t="shared" si="10"/>
        <v>3.3360116732817691E-2</v>
      </c>
      <c r="P167" s="64">
        <f t="shared" si="11"/>
        <v>1.0339228051102602</v>
      </c>
    </row>
    <row r="168" spans="1:16" x14ac:dyDescent="0.3">
      <c r="A168" s="60">
        <f>Data!A167</f>
        <v>1884.03</v>
      </c>
      <c r="B168" s="60">
        <f>Data!B167</f>
        <v>5.3</v>
      </c>
      <c r="C168" s="60">
        <f>Data!C167</f>
        <v>0.32500000000000001</v>
      </c>
      <c r="D168" s="60">
        <f>Data!D167</f>
        <v>0.3775</v>
      </c>
      <c r="E168" s="60">
        <f>Data!E167</f>
        <v>9.229089256</v>
      </c>
      <c r="F168" s="60">
        <f t="shared" si="12"/>
        <v>174.21262872224625</v>
      </c>
      <c r="G168" s="60">
        <f t="shared" si="13"/>
        <v>12.408541008046786</v>
      </c>
      <c r="H168" s="60">
        <f t="shared" si="4"/>
        <v>140.34452933516644</v>
      </c>
      <c r="I168" s="60">
        <f t="shared" si="14"/>
        <v>11.666424028828988</v>
      </c>
      <c r="J168" s="60">
        <f t="shared" si="6"/>
        <v>14.932821599124814</v>
      </c>
      <c r="K168" s="60">
        <f t="shared" si="7"/>
        <v>2.7035615822499222</v>
      </c>
      <c r="L168" s="60">
        <f t="shared" si="8"/>
        <v>-9.6738793074327312E-2</v>
      </c>
      <c r="M168" s="61"/>
      <c r="N168" s="61">
        <f t="shared" si="9"/>
        <v>1890.06</v>
      </c>
      <c r="O168" s="61">
        <f t="shared" si="10"/>
        <v>8.010444897681479E-2</v>
      </c>
      <c r="P168" s="64">
        <f t="shared" si="11"/>
        <v>1.0834002218100878</v>
      </c>
    </row>
    <row r="169" spans="1:16" x14ac:dyDescent="0.3">
      <c r="A169" s="60">
        <f>Data!A168</f>
        <v>1884.04</v>
      </c>
      <c r="B169" s="60">
        <f>Data!B168</f>
        <v>5.0599999999999996</v>
      </c>
      <c r="C169" s="60">
        <f>Data!C168</f>
        <v>0.32329999999999998</v>
      </c>
      <c r="D169" s="60">
        <f>Data!D168</f>
        <v>0.37</v>
      </c>
      <c r="E169" s="60">
        <f>Data!E168</f>
        <v>9.0388396689999997</v>
      </c>
      <c r="F169" s="60">
        <f t="shared" si="12"/>
        <v>169.82453901296211</v>
      </c>
      <c r="G169" s="60">
        <f t="shared" si="13"/>
        <v>12.417999888299601</v>
      </c>
      <c r="H169" s="60">
        <f t="shared" si="4"/>
        <v>140.7280957245714</v>
      </c>
      <c r="I169" s="60">
        <f t="shared" si="14"/>
        <v>11.674246052939724</v>
      </c>
      <c r="J169" s="60">
        <f t="shared" si="6"/>
        <v>14.546938469760805</v>
      </c>
      <c r="K169" s="60">
        <f t="shared" si="7"/>
        <v>2.6773805570278464</v>
      </c>
      <c r="L169" s="60">
        <f t="shared" si="8"/>
        <v>-0.12291981829640308</v>
      </c>
      <c r="M169" s="61"/>
      <c r="N169" s="61">
        <f t="shared" si="9"/>
        <v>1890.09</v>
      </c>
      <c r="O169" s="61">
        <f t="shared" si="10"/>
        <v>-8.8214170373537293E-3</v>
      </c>
      <c r="P169" s="64">
        <f t="shared" si="11"/>
        <v>0.99121737750383543</v>
      </c>
    </row>
    <row r="170" spans="1:16" x14ac:dyDescent="0.3">
      <c r="A170" s="60">
        <f>Data!A169</f>
        <v>1884.05</v>
      </c>
      <c r="B170" s="60">
        <f>Data!B169</f>
        <v>4.6500000000000004</v>
      </c>
      <c r="C170" s="60">
        <f>Data!C169</f>
        <v>0.32169999999999999</v>
      </c>
      <c r="D170" s="60">
        <f>Data!D169</f>
        <v>0.36249999999999999</v>
      </c>
      <c r="E170" s="60">
        <f>Data!E169</f>
        <v>8.8485090910000004</v>
      </c>
      <c r="F170" s="60">
        <f t="shared" si="12"/>
        <v>159.42097538610079</v>
      </c>
      <c r="G170" s="60">
        <f t="shared" si="13"/>
        <v>12.427979263970222</v>
      </c>
      <c r="H170" s="60">
        <f t="shared" si="4"/>
        <v>141.08573830928145</v>
      </c>
      <c r="I170" s="60">
        <f t="shared" si="14"/>
        <v>11.681387847122638</v>
      </c>
      <c r="J170" s="60">
        <f t="shared" si="6"/>
        <v>13.647434489162125</v>
      </c>
      <c r="K170" s="60">
        <f t="shared" si="7"/>
        <v>2.6135515544543138</v>
      </c>
      <c r="L170" s="60">
        <f t="shared" si="8"/>
        <v>-0.18674882086993572</v>
      </c>
      <c r="M170" s="61"/>
      <c r="N170" s="61">
        <f t="shared" si="9"/>
        <v>1890.12</v>
      </c>
      <c r="O170" s="61">
        <f t="shared" si="10"/>
        <v>-0.12206931739344196</v>
      </c>
      <c r="P170" s="64">
        <f t="shared" si="11"/>
        <v>0.88508701445138915</v>
      </c>
    </row>
    <row r="171" spans="1:16" x14ac:dyDescent="0.3">
      <c r="A171" s="60">
        <f>Data!A170</f>
        <v>1884.06</v>
      </c>
      <c r="B171" s="60">
        <f>Data!B170</f>
        <v>4.46</v>
      </c>
      <c r="C171" s="60">
        <f>Data!C170</f>
        <v>0.32</v>
      </c>
      <c r="D171" s="60">
        <f>Data!D170</f>
        <v>0.35499999999999998</v>
      </c>
      <c r="E171" s="60">
        <f>Data!E170</f>
        <v>8.8485090910000004</v>
      </c>
      <c r="F171" s="60">
        <f t="shared" si="12"/>
        <v>152.90700004774396</v>
      </c>
      <c r="G171" s="60">
        <f t="shared" si="13"/>
        <v>12.170848658508767</v>
      </c>
      <c r="H171" s="60">
        <f t="shared" si="4"/>
        <v>141.43420734094713</v>
      </c>
      <c r="I171" s="60">
        <f t="shared" si="14"/>
        <v>11.684170095991707</v>
      </c>
      <c r="J171" s="60">
        <f t="shared" si="6"/>
        <v>13.086680422446024</v>
      </c>
      <c r="K171" s="60">
        <f t="shared" si="7"/>
        <v>2.5715949513089975</v>
      </c>
      <c r="L171" s="60">
        <f t="shared" si="8"/>
        <v>-0.22870542401525196</v>
      </c>
      <c r="M171" s="61"/>
      <c r="N171" s="61">
        <f t="shared" si="9"/>
        <v>1891.03</v>
      </c>
      <c r="O171" s="61">
        <f t="shared" si="10"/>
        <v>-8.2002859748008472E-2</v>
      </c>
      <c r="P171" s="64">
        <f t="shared" si="11"/>
        <v>0.92126932409446671</v>
      </c>
    </row>
    <row r="172" spans="1:16" x14ac:dyDescent="0.3">
      <c r="A172" s="60">
        <f>Data!A171</f>
        <v>1884.07</v>
      </c>
      <c r="B172" s="60">
        <f>Data!B171</f>
        <v>4.46</v>
      </c>
      <c r="C172" s="60">
        <f>Data!C171</f>
        <v>0.31830000000000003</v>
      </c>
      <c r="D172" s="60">
        <f>Data!D171</f>
        <v>0.34749999999999998</v>
      </c>
      <c r="E172" s="60">
        <f>Data!E171</f>
        <v>8.7534247930000006</v>
      </c>
      <c r="F172" s="60">
        <f t="shared" si="12"/>
        <v>154.56795619949528</v>
      </c>
      <c r="G172" s="60">
        <f t="shared" si="13"/>
        <v>12.043131116440493</v>
      </c>
      <c r="H172" s="60">
        <f t="shared" si="4"/>
        <v>141.8643206567119</v>
      </c>
      <c r="I172" s="60">
        <f t="shared" si="14"/>
        <v>11.686708036548994</v>
      </c>
      <c r="J172" s="60">
        <f t="shared" si="6"/>
        <v>13.225961983143558</v>
      </c>
      <c r="K172" s="60">
        <f t="shared" si="7"/>
        <v>2.5821817148451607</v>
      </c>
      <c r="L172" s="60">
        <f t="shared" si="8"/>
        <v>-0.21811866047908879</v>
      </c>
      <c r="M172" s="61"/>
      <c r="N172" s="61">
        <f t="shared" si="9"/>
        <v>1891.06</v>
      </c>
      <c r="O172" s="61">
        <f t="shared" si="10"/>
        <v>-4.3874421164896038E-2</v>
      </c>
      <c r="P172" s="64">
        <f t="shared" si="11"/>
        <v>0.95707413818219311</v>
      </c>
    </row>
    <row r="173" spans="1:16" x14ac:dyDescent="0.3">
      <c r="A173" s="60">
        <f>Data!A172</f>
        <v>1884.08</v>
      </c>
      <c r="B173" s="60">
        <f>Data!B172</f>
        <v>4.74</v>
      </c>
      <c r="C173" s="60">
        <f>Data!C172</f>
        <v>0.31669999999999998</v>
      </c>
      <c r="D173" s="60">
        <f>Data!D172</f>
        <v>0.34</v>
      </c>
      <c r="E173" s="60">
        <f>Data!E172</f>
        <v>8.7534247930000006</v>
      </c>
      <c r="F173" s="60">
        <f t="shared" si="12"/>
        <v>164.27177407749051</v>
      </c>
      <c r="G173" s="60">
        <f t="shared" si="13"/>
        <v>11.783207423279908</v>
      </c>
      <c r="H173" s="60">
        <f t="shared" si="4"/>
        <v>142.25870373558666</v>
      </c>
      <c r="I173" s="60">
        <f t="shared" si="14"/>
        <v>11.686338910822435</v>
      </c>
      <c r="J173" s="60">
        <f t="shared" si="6"/>
        <v>14.056735418255105</v>
      </c>
      <c r="K173" s="60">
        <f t="shared" si="7"/>
        <v>2.6431016701091141</v>
      </c>
      <c r="L173" s="60">
        <f t="shared" si="8"/>
        <v>-0.15719870521513535</v>
      </c>
      <c r="M173" s="61"/>
      <c r="N173" s="61">
        <f t="shared" si="9"/>
        <v>1891.09</v>
      </c>
      <c r="O173" s="61">
        <f t="shared" si="10"/>
        <v>7.7558421055118121E-2</v>
      </c>
      <c r="P173" s="64">
        <f t="shared" si="11"/>
        <v>1.080645363056782</v>
      </c>
    </row>
    <row r="174" spans="1:16" x14ac:dyDescent="0.3">
      <c r="A174" s="60">
        <f>Data!A173</f>
        <v>1884.09</v>
      </c>
      <c r="B174" s="60">
        <f>Data!B173</f>
        <v>4.59</v>
      </c>
      <c r="C174" s="60">
        <f>Data!C173</f>
        <v>0.315</v>
      </c>
      <c r="D174" s="60">
        <f>Data!D173</f>
        <v>0.33250000000000002</v>
      </c>
      <c r="E174" s="60">
        <f>Data!E173</f>
        <v>8.6582595040000001</v>
      </c>
      <c r="F174" s="60">
        <f t="shared" si="12"/>
        <v>160.82171819367542</v>
      </c>
      <c r="G174" s="60">
        <f t="shared" si="13"/>
        <v>11.649939280914397</v>
      </c>
      <c r="H174" s="60">
        <f t="shared" si="4"/>
        <v>142.60972903004344</v>
      </c>
      <c r="I174" s="60">
        <f t="shared" si="14"/>
        <v>11.684862170245083</v>
      </c>
      <c r="J174" s="60">
        <f t="shared" si="6"/>
        <v>13.763253331579715</v>
      </c>
      <c r="K174" s="60">
        <f t="shared" si="7"/>
        <v>2.6220022385401727</v>
      </c>
      <c r="L174" s="60">
        <f t="shared" si="8"/>
        <v>-0.1782981367840768</v>
      </c>
      <c r="M174" s="61"/>
      <c r="N174" s="61">
        <f t="shared" si="9"/>
        <v>1891.12</v>
      </c>
      <c r="O174" s="61">
        <f t="shared" si="10"/>
        <v>0.1044684479526401</v>
      </c>
      <c r="P174" s="64">
        <f t="shared" si="11"/>
        <v>1.1101203667432442</v>
      </c>
    </row>
    <row r="175" spans="1:16" x14ac:dyDescent="0.3">
      <c r="A175" s="60">
        <f>Data!A174</f>
        <v>1884.1</v>
      </c>
      <c r="B175" s="60">
        <f>Data!B174</f>
        <v>4.4400000000000004</v>
      </c>
      <c r="C175" s="60">
        <f>Data!C174</f>
        <v>0.31330000000000002</v>
      </c>
      <c r="D175" s="60">
        <f>Data!D174</f>
        <v>0.32500000000000001</v>
      </c>
      <c r="E175" s="60">
        <f>Data!E174</f>
        <v>8.5630942149999996</v>
      </c>
      <c r="F175" s="60">
        <f t="shared" si="12"/>
        <v>157.29497844839491</v>
      </c>
      <c r="G175" s="60">
        <f t="shared" si="13"/>
        <v>11.513709008046925</v>
      </c>
      <c r="H175" s="60">
        <f t="shared" si="4"/>
        <v>142.94736113514526</v>
      </c>
      <c r="I175" s="60">
        <f t="shared" si="14"/>
        <v>11.680657236166764</v>
      </c>
      <c r="J175" s="60">
        <f t="shared" si="6"/>
        <v>13.46627807563458</v>
      </c>
      <c r="K175" s="60">
        <f t="shared" si="7"/>
        <v>2.6001886401129495</v>
      </c>
      <c r="L175" s="60">
        <f t="shared" si="8"/>
        <v>-0.20011173521129999</v>
      </c>
      <c r="M175" s="61"/>
      <c r="N175" s="61">
        <f t="shared" si="9"/>
        <v>1892.03</v>
      </c>
      <c r="O175" s="61">
        <f t="shared" si="10"/>
        <v>0.18475387768220353</v>
      </c>
      <c r="P175" s="64">
        <f t="shared" si="11"/>
        <v>1.2029223376566036</v>
      </c>
    </row>
    <row r="176" spans="1:16" x14ac:dyDescent="0.3">
      <c r="A176" s="60">
        <f>Data!A175</f>
        <v>1884.11</v>
      </c>
      <c r="B176" s="60">
        <f>Data!B175</f>
        <v>4.3499999999999996</v>
      </c>
      <c r="C176" s="60">
        <f>Data!C175</f>
        <v>0.31169999999999998</v>
      </c>
      <c r="D176" s="60">
        <f>Data!D175</f>
        <v>0.3175</v>
      </c>
      <c r="E176" s="60">
        <f>Data!E175</f>
        <v>8.3728446279999993</v>
      </c>
      <c r="F176" s="60">
        <f t="shared" si="12"/>
        <v>157.6082094712435</v>
      </c>
      <c r="G176" s="60">
        <f t="shared" si="13"/>
        <v>11.503587702786165</v>
      </c>
      <c r="H176" s="60">
        <f t="shared" si="4"/>
        <v>143.27645335629956</v>
      </c>
      <c r="I176" s="60">
        <f t="shared" si="14"/>
        <v>11.675567932361719</v>
      </c>
      <c r="J176" s="60">
        <f t="shared" si="6"/>
        <v>13.498975842913254</v>
      </c>
      <c r="K176" s="60">
        <f t="shared" si="7"/>
        <v>2.6026138190786967</v>
      </c>
      <c r="L176" s="60">
        <f t="shared" si="8"/>
        <v>-0.19768655624555276</v>
      </c>
      <c r="M176" s="61"/>
      <c r="N176" s="61">
        <f t="shared" si="9"/>
        <v>1892.06</v>
      </c>
      <c r="O176" s="61">
        <f t="shared" si="10"/>
        <v>0.18637902195480383</v>
      </c>
      <c r="P176" s="64">
        <f t="shared" si="11"/>
        <v>1.2048788493803293</v>
      </c>
    </row>
    <row r="177" spans="1:16" x14ac:dyDescent="0.3">
      <c r="A177" s="60">
        <f>Data!A176</f>
        <v>1884.12</v>
      </c>
      <c r="B177" s="60">
        <f>Data!B176</f>
        <v>4.34</v>
      </c>
      <c r="C177" s="60">
        <f>Data!C176</f>
        <v>0.31</v>
      </c>
      <c r="D177" s="60">
        <f>Data!D176</f>
        <v>0.31</v>
      </c>
      <c r="E177" s="60">
        <f>Data!E176</f>
        <v>8.2776793390000005</v>
      </c>
      <c r="F177" s="60">
        <f t="shared" si="12"/>
        <v>159.05368716047093</v>
      </c>
      <c r="G177" s="60">
        <f t="shared" si="13"/>
        <v>11.360977654319353</v>
      </c>
      <c r="H177" s="60">
        <f t="shared" si="4"/>
        <v>143.58645500363559</v>
      </c>
      <c r="I177" s="60">
        <f t="shared" si="14"/>
        <v>11.669267714886388</v>
      </c>
      <c r="J177" s="60">
        <f t="shared" si="6"/>
        <v>13.630134387744612</v>
      </c>
      <c r="K177" s="60">
        <f t="shared" si="7"/>
        <v>2.6122831053623008</v>
      </c>
      <c r="L177" s="60">
        <f t="shared" si="8"/>
        <v>-0.18801726996194867</v>
      </c>
      <c r="M177" s="61"/>
      <c r="N177" s="61">
        <f t="shared" si="9"/>
        <v>1892.09</v>
      </c>
      <c r="O177" s="61">
        <f t="shared" si="10"/>
        <v>0.13143611336247751</v>
      </c>
      <c r="P177" s="64">
        <f t="shared" si="11"/>
        <v>1.1404650449179845</v>
      </c>
    </row>
    <row r="178" spans="1:16" x14ac:dyDescent="0.3">
      <c r="A178" s="60">
        <f>Data!A177</f>
        <v>1885.01</v>
      </c>
      <c r="B178" s="60">
        <f>Data!B177</f>
        <v>4.24</v>
      </c>
      <c r="C178" s="60">
        <f>Data!C177</f>
        <v>0.30420000000000003</v>
      </c>
      <c r="D178" s="60">
        <f>Data!D177</f>
        <v>0.30669999999999997</v>
      </c>
      <c r="E178" s="60">
        <f>Data!E177</f>
        <v>8.2776793390000005</v>
      </c>
      <c r="F178" s="60">
        <f t="shared" si="12"/>
        <v>155.38885565907762</v>
      </c>
      <c r="G178" s="60">
        <f t="shared" si="13"/>
        <v>11.240038214773373</v>
      </c>
      <c r="H178" s="60">
        <f t="shared" si="4"/>
        <v>143.91944947870584</v>
      </c>
      <c r="I178" s="60">
        <f t="shared" si="14"/>
        <v>11.663700440686924</v>
      </c>
      <c r="J178" s="60">
        <f t="shared" si="6"/>
        <v>13.322431971677602</v>
      </c>
      <c r="K178" s="60">
        <f t="shared" si="7"/>
        <v>2.5894492289027364</v>
      </c>
      <c r="L178" s="60">
        <f t="shared" si="8"/>
        <v>-0.21085114642151304</v>
      </c>
      <c r="M178" s="61"/>
      <c r="N178" s="61">
        <f t="shared" si="9"/>
        <v>1892.12</v>
      </c>
      <c r="O178" s="61">
        <f t="shared" si="10"/>
        <v>9.519150436662116E-2</v>
      </c>
      <c r="P178" s="64">
        <f t="shared" si="11"/>
        <v>1.0998694647643423</v>
      </c>
    </row>
    <row r="179" spans="1:16" x14ac:dyDescent="0.3">
      <c r="A179" s="60">
        <f>Data!A178</f>
        <v>1885.02</v>
      </c>
      <c r="B179" s="60">
        <f>Data!B178</f>
        <v>4.37</v>
      </c>
      <c r="C179" s="60">
        <f>Data!C178</f>
        <v>0.29830000000000001</v>
      </c>
      <c r="D179" s="60">
        <f>Data!D178</f>
        <v>0.30330000000000001</v>
      </c>
      <c r="E179" s="60">
        <f>Data!E178</f>
        <v>8.3728446279999993</v>
      </c>
      <c r="F179" s="60">
        <f t="shared" si="12"/>
        <v>158.33284491708832</v>
      </c>
      <c r="G179" s="60">
        <f t="shared" si="13"/>
        <v>10.98909653623636</v>
      </c>
      <c r="H179" s="60">
        <f t="shared" si="4"/>
        <v>144.28598690541816</v>
      </c>
      <c r="I179" s="60">
        <f t="shared" si="14"/>
        <v>11.657765955988305</v>
      </c>
      <c r="J179" s="60">
        <f t="shared" si="6"/>
        <v>13.581748468346689</v>
      </c>
      <c r="K179" s="60">
        <f t="shared" si="7"/>
        <v>2.6087268670345196</v>
      </c>
      <c r="L179" s="60">
        <f t="shared" si="8"/>
        <v>-0.19157350828972985</v>
      </c>
      <c r="M179" s="61"/>
      <c r="N179" s="61">
        <f t="shared" si="9"/>
        <v>1893.03</v>
      </c>
      <c r="O179" s="61">
        <f t="shared" si="10"/>
        <v>3.2308513578986009E-2</v>
      </c>
      <c r="P179" s="64">
        <f t="shared" si="11"/>
        <v>1.0328361001189319</v>
      </c>
    </row>
    <row r="180" spans="1:16" x14ac:dyDescent="0.3">
      <c r="A180" s="60">
        <f>Data!A179</f>
        <v>1885.03</v>
      </c>
      <c r="B180" s="60">
        <f>Data!B179</f>
        <v>4.38</v>
      </c>
      <c r="C180" s="60">
        <f>Data!C179</f>
        <v>0.29249999999999998</v>
      </c>
      <c r="D180" s="60">
        <f>Data!D179</f>
        <v>0.3</v>
      </c>
      <c r="E180" s="60">
        <f>Data!E179</f>
        <v>8.18251405</v>
      </c>
      <c r="F180" s="60">
        <f t="shared" si="12"/>
        <v>162.38651493668991</v>
      </c>
      <c r="G180" s="60">
        <f t="shared" si="13"/>
        <v>11.122364036759581</v>
      </c>
      <c r="H180" s="60">
        <f t="shared" si="4"/>
        <v>144.62117501474961</v>
      </c>
      <c r="I180" s="60">
        <f t="shared" si="14"/>
        <v>11.654840567514409</v>
      </c>
      <c r="J180" s="60">
        <f t="shared" si="6"/>
        <v>13.932967507879138</v>
      </c>
      <c r="K180" s="60">
        <f t="shared" si="7"/>
        <v>2.6342577951025485</v>
      </c>
      <c r="L180" s="60">
        <f t="shared" si="8"/>
        <v>-0.16604258022170093</v>
      </c>
      <c r="M180" s="61"/>
      <c r="N180" s="61">
        <f t="shared" si="9"/>
        <v>1893.06</v>
      </c>
      <c r="O180" s="61">
        <f t="shared" si="10"/>
        <v>-5.8972597694523454E-2</v>
      </c>
      <c r="P180" s="64">
        <f t="shared" si="11"/>
        <v>0.94273260184989904</v>
      </c>
    </row>
    <row r="181" spans="1:16" x14ac:dyDescent="0.3">
      <c r="A181" s="60">
        <f>Data!A180</f>
        <v>1885.04</v>
      </c>
      <c r="B181" s="60">
        <f>Data!B180</f>
        <v>4.37</v>
      </c>
      <c r="C181" s="60">
        <f>Data!C180</f>
        <v>0.28670000000000001</v>
      </c>
      <c r="D181" s="60">
        <f>Data!D180</f>
        <v>0.29670000000000002</v>
      </c>
      <c r="E181" s="60">
        <f>Data!E180</f>
        <v>8.2776793390000005</v>
      </c>
      <c r="F181" s="60">
        <f t="shared" si="12"/>
        <v>160.15313661088896</v>
      </c>
      <c r="G181" s="60">
        <f t="shared" si="13"/>
        <v>10.87355506463404</v>
      </c>
      <c r="H181" s="60">
        <f t="shared" si="4"/>
        <v>144.96551370880823</v>
      </c>
      <c r="I181" s="60">
        <f t="shared" si="14"/>
        <v>11.65238839588322</v>
      </c>
      <c r="J181" s="60">
        <f t="shared" si="6"/>
        <v>13.74423261307278</v>
      </c>
      <c r="K181" s="60">
        <f t="shared" si="7"/>
        <v>2.6206192897983858</v>
      </c>
      <c r="L181" s="60">
        <f t="shared" si="8"/>
        <v>-0.1796810855258637</v>
      </c>
      <c r="M181" s="61"/>
      <c r="N181" s="61">
        <f t="shared" si="9"/>
        <v>1893.09</v>
      </c>
      <c r="O181" s="61">
        <f t="shared" si="10"/>
        <v>-8.4971733452286813E-2</v>
      </c>
      <c r="P181" s="64">
        <f t="shared" si="11"/>
        <v>0.91853824793971761</v>
      </c>
    </row>
    <row r="182" spans="1:16" x14ac:dyDescent="0.3">
      <c r="A182" s="60">
        <f>Data!A181</f>
        <v>1885.05</v>
      </c>
      <c r="B182" s="60">
        <f>Data!B181</f>
        <v>4.32</v>
      </c>
      <c r="C182" s="60">
        <f>Data!C181</f>
        <v>0.28079999999999999</v>
      </c>
      <c r="D182" s="60">
        <f>Data!D181</f>
        <v>0.29330000000000001</v>
      </c>
      <c r="E182" s="60">
        <f>Data!E181</f>
        <v>8.0873811569999994</v>
      </c>
      <c r="F182" s="60">
        <f t="shared" si="12"/>
        <v>162.04604859827558</v>
      </c>
      <c r="G182" s="60">
        <f t="shared" si="13"/>
        <v>11.001876401359775</v>
      </c>
      <c r="H182" s="60">
        <f t="shared" si="4"/>
        <v>145.35121268659418</v>
      </c>
      <c r="I182" s="60">
        <f t="shared" si="14"/>
        <v>11.650589036048952</v>
      </c>
      <c r="J182" s="60">
        <f t="shared" si="6"/>
        <v>13.908828823751046</v>
      </c>
      <c r="K182" s="60">
        <f t="shared" si="7"/>
        <v>2.6325238056796856</v>
      </c>
      <c r="L182" s="60">
        <f t="shared" si="8"/>
        <v>-0.16777656964456389</v>
      </c>
      <c r="M182" s="61"/>
      <c r="N182" s="61">
        <f t="shared" si="9"/>
        <v>1893.12</v>
      </c>
      <c r="O182" s="61">
        <f t="shared" si="10"/>
        <v>-4.5359136356266649E-2</v>
      </c>
      <c r="P182" s="64">
        <f t="shared" si="11"/>
        <v>0.95565421002525697</v>
      </c>
    </row>
    <row r="183" spans="1:16" x14ac:dyDescent="0.3">
      <c r="A183" s="60">
        <f>Data!A182</f>
        <v>1885.06</v>
      </c>
      <c r="B183" s="60">
        <f>Data!B182</f>
        <v>4.3</v>
      </c>
      <c r="C183" s="60">
        <f>Data!C182</f>
        <v>0.27500000000000002</v>
      </c>
      <c r="D183" s="60">
        <f>Data!D182</f>
        <v>0.28999999999999998</v>
      </c>
      <c r="E183" s="60">
        <f>Data!E182</f>
        <v>7.8970910740000004</v>
      </c>
      <c r="F183" s="60">
        <f t="shared" si="12"/>
        <v>165.18245614448387</v>
      </c>
      <c r="G183" s="60">
        <f t="shared" si="13"/>
        <v>11.140212158581468</v>
      </c>
      <c r="H183" s="60">
        <f t="shared" si="4"/>
        <v>145.77160841411006</v>
      </c>
      <c r="I183" s="60">
        <f t="shared" si="14"/>
        <v>11.650303553322678</v>
      </c>
      <c r="J183" s="60">
        <f t="shared" si="6"/>
        <v>14.178382167336204</v>
      </c>
      <c r="K183" s="60">
        <f t="shared" si="7"/>
        <v>2.6517184220234342</v>
      </c>
      <c r="L183" s="60">
        <f t="shared" si="8"/>
        <v>-0.14858195330081525</v>
      </c>
      <c r="M183" s="61"/>
      <c r="N183" s="61">
        <f t="shared" si="9"/>
        <v>1894.03</v>
      </c>
      <c r="O183" s="61">
        <f t="shared" si="10"/>
        <v>5.0575583078302344E-2</v>
      </c>
      <c r="P183" s="64">
        <f t="shared" si="11"/>
        <v>1.0518763644041136</v>
      </c>
    </row>
    <row r="184" spans="1:16" x14ac:dyDescent="0.3">
      <c r="A184" s="60">
        <f>Data!A183</f>
        <v>1885.07</v>
      </c>
      <c r="B184" s="60">
        <f>Data!B183</f>
        <v>4.46</v>
      </c>
      <c r="C184" s="60">
        <f>Data!C183</f>
        <v>0.26919999999999999</v>
      </c>
      <c r="D184" s="60">
        <f>Data!D183</f>
        <v>0.28670000000000001</v>
      </c>
      <c r="E184" s="60">
        <f>Data!E183</f>
        <v>7.9922320659999997</v>
      </c>
      <c r="F184" s="60">
        <f t="shared" si="12"/>
        <v>169.28925096605172</v>
      </c>
      <c r="G184" s="60">
        <f t="shared" si="13"/>
        <v>10.882338173086778</v>
      </c>
      <c r="H184" s="60">
        <f t="shared" si="4"/>
        <v>146.256373006937</v>
      </c>
      <c r="I184" s="60">
        <f t="shared" si="14"/>
        <v>11.649729885262808</v>
      </c>
      <c r="J184" s="60">
        <f t="shared" si="6"/>
        <v>14.5316031043953</v>
      </c>
      <c r="K184" s="60">
        <f t="shared" si="7"/>
        <v>2.6763258021497087</v>
      </c>
      <c r="L184" s="60">
        <f t="shared" si="8"/>
        <v>-0.12397457317454075</v>
      </c>
      <c r="M184" s="61"/>
      <c r="N184" s="61">
        <f t="shared" si="9"/>
        <v>1894.06</v>
      </c>
      <c r="O184" s="61">
        <f t="shared" si="10"/>
        <v>1.7196882780592837E-2</v>
      </c>
      <c r="P184" s="64">
        <f t="shared" si="11"/>
        <v>1.0173456004395762</v>
      </c>
    </row>
    <row r="185" spans="1:16" x14ac:dyDescent="0.3">
      <c r="A185" s="60">
        <f>Data!A184</f>
        <v>1885.08</v>
      </c>
      <c r="B185" s="60">
        <f>Data!B184</f>
        <v>4.71</v>
      </c>
      <c r="C185" s="60">
        <f>Data!C184</f>
        <v>0.26329999999999998</v>
      </c>
      <c r="D185" s="60">
        <f>Data!D184</f>
        <v>0.2833</v>
      </c>
      <c r="E185" s="60">
        <f>Data!E184</f>
        <v>7.9922320659999997</v>
      </c>
      <c r="F185" s="60">
        <f t="shared" si="12"/>
        <v>178.77855875562861</v>
      </c>
      <c r="G185" s="60">
        <f t="shared" si="13"/>
        <v>10.753283587148532</v>
      </c>
      <c r="H185" s="60">
        <f t="shared" si="4"/>
        <v>146.74652703653931</v>
      </c>
      <c r="I185" s="60">
        <f t="shared" si="14"/>
        <v>11.650875408990636</v>
      </c>
      <c r="J185" s="60">
        <f t="shared" si="6"/>
        <v>15.34464600124987</v>
      </c>
      <c r="K185" s="60">
        <f t="shared" si="7"/>
        <v>2.7307666184833352</v>
      </c>
      <c r="L185" s="60">
        <f t="shared" si="8"/>
        <v>-6.9533756840914229E-2</v>
      </c>
      <c r="M185" s="61"/>
      <c r="N185" s="61">
        <f t="shared" si="9"/>
        <v>1894.09</v>
      </c>
      <c r="O185" s="61">
        <f t="shared" si="10"/>
        <v>1.4003333060959466E-2</v>
      </c>
      <c r="P185" s="64">
        <f t="shared" si="11"/>
        <v>1.0141018389961078</v>
      </c>
    </row>
    <row r="186" spans="1:16" x14ac:dyDescent="0.3">
      <c r="A186" s="60">
        <f>Data!A185</f>
        <v>1885.09</v>
      </c>
      <c r="B186" s="60">
        <f>Data!B185</f>
        <v>4.6500000000000004</v>
      </c>
      <c r="C186" s="60">
        <f>Data!C185</f>
        <v>0.25750000000000001</v>
      </c>
      <c r="D186" s="60">
        <f>Data!D185</f>
        <v>0.28000000000000003</v>
      </c>
      <c r="E186" s="60">
        <f>Data!E185</f>
        <v>7.8970910740000004</v>
      </c>
      <c r="F186" s="60">
        <f t="shared" si="12"/>
        <v>178.62753978415117</v>
      </c>
      <c r="G186" s="60">
        <f t="shared" si="13"/>
        <v>10.756066911733834</v>
      </c>
      <c r="H186" s="60">
        <f t="shared" si="4"/>
        <v>147.30775845689149</v>
      </c>
      <c r="I186" s="60">
        <f t="shared" si="14"/>
        <v>11.653291470778639</v>
      </c>
      <c r="J186" s="60">
        <f t="shared" si="6"/>
        <v>15.328505275275312</v>
      </c>
      <c r="K186" s="60">
        <f t="shared" si="7"/>
        <v>2.7297141848863529</v>
      </c>
      <c r="L186" s="60">
        <f t="shared" si="8"/>
        <v>-7.0586190437896601E-2</v>
      </c>
      <c r="M186" s="61"/>
      <c r="N186" s="61">
        <f t="shared" si="9"/>
        <v>1894.12</v>
      </c>
      <c r="O186" s="61">
        <f t="shared" si="10"/>
        <v>2.5500213111025349E-2</v>
      </c>
      <c r="P186" s="64">
        <f t="shared" si="11"/>
        <v>1.0258281248857049</v>
      </c>
    </row>
    <row r="187" spans="1:16" x14ac:dyDescent="0.3">
      <c r="A187" s="60">
        <f>Data!A186</f>
        <v>1885.1</v>
      </c>
      <c r="B187" s="60">
        <f>Data!B186</f>
        <v>4.92</v>
      </c>
      <c r="C187" s="60">
        <f>Data!C186</f>
        <v>0.25169999999999998</v>
      </c>
      <c r="D187" s="60">
        <f>Data!D186</f>
        <v>0.2767</v>
      </c>
      <c r="E187" s="60">
        <f>Data!E186</f>
        <v>7.8970910740000004</v>
      </c>
      <c r="F187" s="60">
        <f t="shared" si="12"/>
        <v>188.99946144903734</v>
      </c>
      <c r="G187" s="60">
        <f t="shared" si="13"/>
        <v>10.629298980274113</v>
      </c>
      <c r="H187" s="60">
        <f t="shared" si="4"/>
        <v>147.95326467272372</v>
      </c>
      <c r="I187" s="60">
        <f t="shared" si="14"/>
        <v>11.656673409330097</v>
      </c>
      <c r="J187" s="60">
        <f t="shared" si="6"/>
        <v>16.213842046716401</v>
      </c>
      <c r="K187" s="60">
        <f t="shared" si="7"/>
        <v>2.785865324734198</v>
      </c>
      <c r="L187" s="60">
        <f t="shared" si="8"/>
        <v>-1.4435050590051457E-2</v>
      </c>
      <c r="M187" s="61"/>
      <c r="N187" s="61">
        <f t="shared" si="9"/>
        <v>1895.03</v>
      </c>
      <c r="O187" s="61">
        <f t="shared" si="10"/>
        <v>7.5574338619430748E-3</v>
      </c>
      <c r="P187" s="64">
        <f t="shared" si="11"/>
        <v>1.0075860633415874</v>
      </c>
    </row>
    <row r="188" spans="1:16" x14ac:dyDescent="0.3">
      <c r="A188" s="60">
        <f>Data!A187</f>
        <v>1885.11</v>
      </c>
      <c r="B188" s="60">
        <f>Data!B187</f>
        <v>5.24</v>
      </c>
      <c r="C188" s="60">
        <f>Data!C187</f>
        <v>0.24579999999999999</v>
      </c>
      <c r="D188" s="60">
        <f>Data!D187</f>
        <v>0.27329999999999999</v>
      </c>
      <c r="E188" s="60">
        <f>Data!E187</f>
        <v>7.9922320659999997</v>
      </c>
      <c r="F188" s="60">
        <f t="shared" si="12"/>
        <v>198.89589126953163</v>
      </c>
      <c r="G188" s="60">
        <f t="shared" si="13"/>
        <v>10.373711275565455</v>
      </c>
      <c r="H188" s="60">
        <f t="shared" si="4"/>
        <v>148.53293230748275</v>
      </c>
      <c r="I188" s="60">
        <f t="shared" si="14"/>
        <v>11.659048399281295</v>
      </c>
      <c r="J188" s="60">
        <f t="shared" si="6"/>
        <v>17.059358916615551</v>
      </c>
      <c r="K188" s="60">
        <f t="shared" si="7"/>
        <v>2.8366989631989306</v>
      </c>
      <c r="L188" s="60">
        <f t="shared" si="8"/>
        <v>3.6398587874681088E-2</v>
      </c>
      <c r="M188" s="61"/>
      <c r="N188" s="61">
        <f t="shared" si="9"/>
        <v>1895.06</v>
      </c>
      <c r="O188" s="61">
        <f t="shared" si="10"/>
        <v>5.8560103863615875E-2</v>
      </c>
      <c r="P188" s="64">
        <f t="shared" si="11"/>
        <v>1.0603087124297093</v>
      </c>
    </row>
    <row r="189" spans="1:16" x14ac:dyDescent="0.3">
      <c r="A189" s="60">
        <f>Data!A188</f>
        <v>1885.12</v>
      </c>
      <c r="B189" s="60">
        <f>Data!B188</f>
        <v>5.2</v>
      </c>
      <c r="C189" s="60">
        <f>Data!C188</f>
        <v>0.24</v>
      </c>
      <c r="D189" s="60">
        <f>Data!D188</f>
        <v>0.27</v>
      </c>
      <c r="E189" s="60">
        <f>Data!E188</f>
        <v>8.18251405</v>
      </c>
      <c r="F189" s="60">
        <f t="shared" si="12"/>
        <v>192.78764330383279</v>
      </c>
      <c r="G189" s="60">
        <f t="shared" si="13"/>
        <v>10.010127633083625</v>
      </c>
      <c r="H189" s="60">
        <f t="shared" si="4"/>
        <v>149.13319666706633</v>
      </c>
      <c r="I189" s="60">
        <f t="shared" si="14"/>
        <v>11.659330489724537</v>
      </c>
      <c r="J189" s="60">
        <f t="shared" si="6"/>
        <v>16.535052632202003</v>
      </c>
      <c r="K189" s="60">
        <f t="shared" si="7"/>
        <v>2.8054825295071302</v>
      </c>
      <c r="L189" s="60">
        <f t="shared" si="8"/>
        <v>5.182154182880705E-3</v>
      </c>
      <c r="M189" s="61"/>
      <c r="N189" s="61">
        <f t="shared" si="9"/>
        <v>1895.09</v>
      </c>
      <c r="O189" s="61">
        <f t="shared" si="10"/>
        <v>0.11386475012225894</v>
      </c>
      <c r="P189" s="64">
        <f t="shared" si="11"/>
        <v>1.120600553546518</v>
      </c>
    </row>
    <row r="190" spans="1:16" x14ac:dyDescent="0.3">
      <c r="A190" s="60">
        <f>Data!A189</f>
        <v>1886.01</v>
      </c>
      <c r="B190" s="60">
        <f>Data!B189</f>
        <v>5.2</v>
      </c>
      <c r="C190" s="60">
        <f>Data!C189</f>
        <v>0.23830000000000001</v>
      </c>
      <c r="D190" s="60">
        <f>Data!D189</f>
        <v>0.27500000000000002</v>
      </c>
      <c r="E190" s="60">
        <f>Data!E189</f>
        <v>7.9922320659999997</v>
      </c>
      <c r="F190" s="60">
        <f t="shared" si="12"/>
        <v>197.37760202319933</v>
      </c>
      <c r="G190" s="60">
        <f t="shared" si="13"/>
        <v>10.438238568534581</v>
      </c>
      <c r="H190" s="60">
        <f t="shared" si="4"/>
        <v>149.72342210914013</v>
      </c>
      <c r="I190" s="60">
        <f t="shared" si="14"/>
        <v>11.664659326094389</v>
      </c>
      <c r="J190" s="60">
        <f t="shared" si="6"/>
        <v>16.920991561378599</v>
      </c>
      <c r="K190" s="60">
        <f t="shared" si="7"/>
        <v>2.8285549553793503</v>
      </c>
      <c r="L190" s="60">
        <f t="shared" si="8"/>
        <v>2.8254580055100842E-2</v>
      </c>
      <c r="M190" s="61"/>
      <c r="N190" s="61">
        <f t="shared" si="9"/>
        <v>1895.12</v>
      </c>
      <c r="O190" s="61">
        <f t="shared" si="10"/>
        <v>1.7264166353489152E-2</v>
      </c>
      <c r="P190" s="64">
        <f t="shared" si="11"/>
        <v>1.0174140533892979</v>
      </c>
    </row>
    <row r="191" spans="1:16" x14ac:dyDescent="0.3">
      <c r="A191" s="60">
        <f>Data!A190</f>
        <v>1886.02</v>
      </c>
      <c r="B191" s="60">
        <f>Data!B190</f>
        <v>5.3</v>
      </c>
      <c r="C191" s="60">
        <f>Data!C190</f>
        <v>0.23669999999999999</v>
      </c>
      <c r="D191" s="60">
        <f>Data!D190</f>
        <v>0.28000000000000003</v>
      </c>
      <c r="E191" s="60">
        <f>Data!E190</f>
        <v>7.9922320659999997</v>
      </c>
      <c r="F191" s="60">
        <f t="shared" si="12"/>
        <v>201.17332513903006</v>
      </c>
      <c r="G191" s="60">
        <f t="shared" si="13"/>
        <v>10.628024724326117</v>
      </c>
      <c r="H191" s="60">
        <f t="shared" si="4"/>
        <v>150.28820773004702</v>
      </c>
      <c r="I191" s="60">
        <f t="shared" si="14"/>
        <v>11.673577357320321</v>
      </c>
      <c r="J191" s="60">
        <f t="shared" si="6"/>
        <v>17.233219858938732</v>
      </c>
      <c r="K191" s="60">
        <f t="shared" si="7"/>
        <v>2.8468389082369008</v>
      </c>
      <c r="L191" s="60">
        <f t="shared" si="8"/>
        <v>4.6538532912651309E-2</v>
      </c>
      <c r="M191" s="61"/>
      <c r="N191" s="61">
        <f t="shared" si="9"/>
        <v>1896.03</v>
      </c>
      <c r="O191" s="61">
        <f t="shared" si="10"/>
        <v>5.8440482651054726E-2</v>
      </c>
      <c r="P191" s="64">
        <f t="shared" si="11"/>
        <v>1.0601818846016398</v>
      </c>
    </row>
    <row r="192" spans="1:16" x14ac:dyDescent="0.3">
      <c r="A192" s="60">
        <f>Data!A191</f>
        <v>1886.03</v>
      </c>
      <c r="B192" s="60">
        <f>Data!B191</f>
        <v>5.19</v>
      </c>
      <c r="C192" s="60">
        <f>Data!C191</f>
        <v>0.23499999999999999</v>
      </c>
      <c r="D192" s="60">
        <f>Data!D191</f>
        <v>0.28499999999999998</v>
      </c>
      <c r="E192" s="60">
        <f>Data!E191</f>
        <v>7.8970910740000004</v>
      </c>
      <c r="F192" s="60">
        <f t="shared" si="12"/>
        <v>199.37138311392354</v>
      </c>
      <c r="G192" s="60">
        <f t="shared" si="13"/>
        <v>10.948139535157649</v>
      </c>
      <c r="H192" s="60">
        <f t="shared" si="4"/>
        <v>150.85606808814353</v>
      </c>
      <c r="I192" s="60">
        <f t="shared" si="14"/>
        <v>11.687291983938142</v>
      </c>
      <c r="J192" s="60">
        <f t="shared" si="6"/>
        <v>17.058817678887451</v>
      </c>
      <c r="K192" s="60">
        <f t="shared" si="7"/>
        <v>2.8366672359624747</v>
      </c>
      <c r="L192" s="60">
        <f t="shared" si="8"/>
        <v>3.6366860638225251E-2</v>
      </c>
      <c r="M192" s="61"/>
      <c r="N192" s="61">
        <f t="shared" si="9"/>
        <v>1896.06</v>
      </c>
      <c r="O192" s="61">
        <f t="shared" si="10"/>
        <v>9.0425109347568089E-2</v>
      </c>
      <c r="P192" s="64">
        <f t="shared" si="11"/>
        <v>1.0946395263035642</v>
      </c>
    </row>
    <row r="193" spans="1:16" x14ac:dyDescent="0.3">
      <c r="A193" s="60">
        <f>Data!A192</f>
        <v>1886.04</v>
      </c>
      <c r="B193" s="60">
        <f>Data!B192</f>
        <v>5.12</v>
      </c>
      <c r="C193" s="60">
        <f>Data!C192</f>
        <v>0.23330000000000001</v>
      </c>
      <c r="D193" s="60">
        <f>Data!D192</f>
        <v>0.28999999999999998</v>
      </c>
      <c r="E193" s="60">
        <f>Data!E192</f>
        <v>7.8019419829999999</v>
      </c>
      <c r="F193" s="60">
        <f t="shared" si="12"/>
        <v>199.08101898019459</v>
      </c>
      <c r="G193" s="60">
        <f t="shared" si="13"/>
        <v>11.276073340675083</v>
      </c>
      <c r="H193" s="60">
        <f t="shared" ref="H193:H256" si="15">GEOMEAN(F74:F194)</f>
        <v>151.46936286931302</v>
      </c>
      <c r="I193" s="60">
        <f t="shared" si="14"/>
        <v>11.704983333923535</v>
      </c>
      <c r="J193" s="60">
        <f t="shared" ref="J193:J256" si="16">F193/I193</f>
        <v>17.008227461820933</v>
      </c>
      <c r="K193" s="60">
        <f t="shared" ref="K193:K256" si="17">LN(J193)</f>
        <v>2.833697195323718</v>
      </c>
      <c r="L193" s="60">
        <f t="shared" si="8"/>
        <v>3.339681999946853E-2</v>
      </c>
      <c r="M193" s="61"/>
      <c r="N193" s="61">
        <f t="shared" si="9"/>
        <v>1896.09</v>
      </c>
      <c r="O193" s="61">
        <f t="shared" si="10"/>
        <v>1.9141999527285236E-2</v>
      </c>
      <c r="P193" s="64">
        <f t="shared" si="11"/>
        <v>1.0193263822055367</v>
      </c>
    </row>
    <row r="194" spans="1:16" x14ac:dyDescent="0.3">
      <c r="A194" s="60">
        <f>Data!A193</f>
        <v>1886.05</v>
      </c>
      <c r="B194" s="60">
        <f>Data!B193</f>
        <v>5.0199999999999996</v>
      </c>
      <c r="C194" s="60">
        <f>Data!C193</f>
        <v>0.23169999999999999</v>
      </c>
      <c r="D194" s="60">
        <f>Data!D193</f>
        <v>0.29499999999999998</v>
      </c>
      <c r="E194" s="60">
        <f>Data!E193</f>
        <v>7.6116519010000001</v>
      </c>
      <c r="F194" s="60">
        <f t="shared" si="12"/>
        <v>200.07250460309768</v>
      </c>
      <c r="G194" s="60">
        <f t="shared" si="13"/>
        <v>11.757248776476857</v>
      </c>
      <c r="H194" s="60">
        <f t="shared" si="15"/>
        <v>152.15920163425793</v>
      </c>
      <c r="I194" s="60">
        <f t="shared" si="14"/>
        <v>11.72521703122705</v>
      </c>
      <c r="J194" s="60">
        <f t="shared" si="16"/>
        <v>17.063437211461149</v>
      </c>
      <c r="K194" s="60">
        <f t="shared" si="17"/>
        <v>2.8369379995809263</v>
      </c>
      <c r="L194" s="60">
        <f t="shared" ref="L194:L257" si="18">K194-$K$1843</f>
        <v>3.6637624256676826E-2</v>
      </c>
      <c r="M194" s="61"/>
      <c r="N194" s="61">
        <f t="shared" si="9"/>
        <v>1896.12</v>
      </c>
      <c r="O194" s="61">
        <f t="shared" si="10"/>
        <v>1.7877413373091233E-2</v>
      </c>
      <c r="P194" s="64">
        <f t="shared" si="11"/>
        <v>1.0180381708747746</v>
      </c>
    </row>
    <row r="195" spans="1:16" x14ac:dyDescent="0.3">
      <c r="A195" s="60">
        <f>Data!A194</f>
        <v>1886.06</v>
      </c>
      <c r="B195" s="60">
        <f>Data!B194</f>
        <v>5.25</v>
      </c>
      <c r="C195" s="60">
        <f>Data!C194</f>
        <v>0.23</v>
      </c>
      <c r="D195" s="60">
        <f>Data!D194</f>
        <v>0.3</v>
      </c>
      <c r="E195" s="60">
        <f>Data!E194</f>
        <v>7.5165028100000004</v>
      </c>
      <c r="F195" s="60">
        <f t="shared" si="12"/>
        <v>211.88786730460887</v>
      </c>
      <c r="G195" s="60">
        <f t="shared" si="13"/>
        <v>12.107878131691937</v>
      </c>
      <c r="H195" s="60">
        <f t="shared" si="15"/>
        <v>152.82923367609536</v>
      </c>
      <c r="I195" s="60">
        <f t="shared" si="14"/>
        <v>11.74765815030287</v>
      </c>
      <c r="J195" s="60">
        <f t="shared" si="16"/>
        <v>18.036604793368635</v>
      </c>
      <c r="K195" s="60">
        <f t="shared" si="17"/>
        <v>2.8924032925630918</v>
      </c>
      <c r="L195" s="60">
        <f t="shared" si="18"/>
        <v>9.2102917238842341E-2</v>
      </c>
      <c r="M195" s="61"/>
      <c r="N195" s="61">
        <f t="shared" ref="N195:N258" si="19">INDEX($A$130:$A$2900,(ROW()-ROW($A$130))*3)</f>
        <v>1897.03</v>
      </c>
      <c r="O195" s="61">
        <f t="shared" ref="O195:O258" si="20">INDEX($L$130:$L$2900,(ROW()-ROW($L$130))*3)</f>
        <v>4.4027510944092629E-2</v>
      </c>
      <c r="P195" s="64">
        <f t="shared" ref="P195:P258" si="21">EXP(O195)</f>
        <v>1.0450111037350391</v>
      </c>
    </row>
    <row r="196" spans="1:16" x14ac:dyDescent="0.3">
      <c r="A196" s="60">
        <f>Data!A195</f>
        <v>1886.07</v>
      </c>
      <c r="B196" s="60">
        <f>Data!B195</f>
        <v>5.33</v>
      </c>
      <c r="C196" s="60">
        <f>Data!C195</f>
        <v>0.2283</v>
      </c>
      <c r="D196" s="60">
        <f>Data!D195</f>
        <v>0.30499999999999999</v>
      </c>
      <c r="E196" s="60">
        <f>Data!E195</f>
        <v>7.6116519010000001</v>
      </c>
      <c r="F196" s="60">
        <f t="shared" si="12"/>
        <v>212.42757958854799</v>
      </c>
      <c r="G196" s="60">
        <f t="shared" si="13"/>
        <v>12.155799582459123</v>
      </c>
      <c r="H196" s="60">
        <f t="shared" si="15"/>
        <v>153.51132018506553</v>
      </c>
      <c r="I196" s="60">
        <f t="shared" si="14"/>
        <v>11.772605366056331</v>
      </c>
      <c r="J196" s="60">
        <f t="shared" si="16"/>
        <v>18.044228357559263</v>
      </c>
      <c r="K196" s="60">
        <f t="shared" si="17"/>
        <v>2.8928258750612388</v>
      </c>
      <c r="L196" s="60">
        <f t="shared" si="18"/>
        <v>9.2525499736989314E-2</v>
      </c>
      <c r="M196" s="61"/>
      <c r="N196" s="61">
        <f t="shared" si="19"/>
        <v>1897.06</v>
      </c>
      <c r="O196" s="61">
        <f t="shared" si="20"/>
        <v>9.440528792423164E-2</v>
      </c>
      <c r="P196" s="64">
        <f t="shared" si="21"/>
        <v>1.09900506915221</v>
      </c>
    </row>
    <row r="197" spans="1:16" x14ac:dyDescent="0.3">
      <c r="A197" s="60">
        <f>Data!A196</f>
        <v>1886.08</v>
      </c>
      <c r="B197" s="60">
        <f>Data!B196</f>
        <v>5.37</v>
      </c>
      <c r="C197" s="60">
        <f>Data!C196</f>
        <v>0.22670000000000001</v>
      </c>
      <c r="D197" s="60">
        <f>Data!D196</f>
        <v>0.31</v>
      </c>
      <c r="E197" s="60">
        <f>Data!E196</f>
        <v>7.7067928930000003</v>
      </c>
      <c r="F197" s="60">
        <f t="shared" si="12"/>
        <v>211.37966630446988</v>
      </c>
      <c r="G197" s="60">
        <f t="shared" si="13"/>
        <v>12.202550568786901</v>
      </c>
      <c r="H197" s="60">
        <f t="shared" si="15"/>
        <v>154.29521405154915</v>
      </c>
      <c r="I197" s="60">
        <f t="shared" si="14"/>
        <v>11.80099996554393</v>
      </c>
      <c r="J197" s="60">
        <f t="shared" si="16"/>
        <v>17.912013127840645</v>
      </c>
      <c r="K197" s="60">
        <f t="shared" si="17"/>
        <v>2.8854716122037694</v>
      </c>
      <c r="L197" s="60">
        <f t="shared" si="18"/>
        <v>8.5171236879519885E-2</v>
      </c>
      <c r="M197" s="61"/>
      <c r="N197" s="61">
        <f t="shared" si="19"/>
        <v>1897.09</v>
      </c>
      <c r="O197" s="61">
        <f t="shared" si="20"/>
        <v>0.17623076425635453</v>
      </c>
      <c r="P197" s="64">
        <f t="shared" si="21"/>
        <v>1.1927132624849057</v>
      </c>
    </row>
    <row r="198" spans="1:16" x14ac:dyDescent="0.3">
      <c r="A198" s="60">
        <f>Data!A197</f>
        <v>1886.09</v>
      </c>
      <c r="B198" s="60">
        <f>Data!B197</f>
        <v>5.51</v>
      </c>
      <c r="C198" s="60">
        <f>Data!C197</f>
        <v>0.22500000000000001</v>
      </c>
      <c r="D198" s="60">
        <f>Data!D197</f>
        <v>0.315</v>
      </c>
      <c r="E198" s="60">
        <f>Data!E197</f>
        <v>7.7067928930000003</v>
      </c>
      <c r="F198" s="60">
        <f t="shared" si="12"/>
        <v>216.89049559359941</v>
      </c>
      <c r="G198" s="60">
        <f t="shared" si="13"/>
        <v>12.399365900541529</v>
      </c>
      <c r="H198" s="60">
        <f t="shared" si="15"/>
        <v>155.20800707948598</v>
      </c>
      <c r="I198" s="60">
        <f t="shared" si="14"/>
        <v>11.834135846645218</v>
      </c>
      <c r="J198" s="60">
        <f t="shared" si="16"/>
        <v>18.327531338512081</v>
      </c>
      <c r="K198" s="60">
        <f t="shared" si="17"/>
        <v>2.9084043740315937</v>
      </c>
      <c r="L198" s="60">
        <f t="shared" si="18"/>
        <v>0.10810399870734422</v>
      </c>
      <c r="M198" s="61"/>
      <c r="N198" s="61">
        <f t="shared" si="19"/>
        <v>1897.12</v>
      </c>
      <c r="O198" s="61">
        <f t="shared" si="20"/>
        <v>0.14243283700111853</v>
      </c>
      <c r="P198" s="64">
        <f t="shared" si="21"/>
        <v>1.1530756343390858</v>
      </c>
    </row>
    <row r="199" spans="1:16" x14ac:dyDescent="0.3">
      <c r="A199" s="60">
        <f>Data!A198</f>
        <v>1886.1</v>
      </c>
      <c r="B199" s="60">
        <f>Data!B198</f>
        <v>5.65</v>
      </c>
      <c r="C199" s="60">
        <f>Data!C198</f>
        <v>0.2233</v>
      </c>
      <c r="D199" s="60">
        <f>Data!D198</f>
        <v>0.32</v>
      </c>
      <c r="E199" s="60">
        <f>Data!E198</f>
        <v>7.7067928930000003</v>
      </c>
      <c r="F199" s="60">
        <f t="shared" si="12"/>
        <v>222.40132488272903</v>
      </c>
      <c r="G199" s="60">
        <f t="shared" si="13"/>
        <v>12.596181232296155</v>
      </c>
      <c r="H199" s="60">
        <f t="shared" si="15"/>
        <v>156.18847804550359</v>
      </c>
      <c r="I199" s="60">
        <f t="shared" si="14"/>
        <v>11.872971443763994</v>
      </c>
      <c r="J199" s="60">
        <f t="shared" si="16"/>
        <v>18.731732484671326</v>
      </c>
      <c r="K199" s="60">
        <f t="shared" si="17"/>
        <v>2.9302190100251759</v>
      </c>
      <c r="L199" s="60">
        <f t="shared" si="18"/>
        <v>0.12991863470092646</v>
      </c>
      <c r="M199" s="61"/>
      <c r="N199" s="61">
        <f t="shared" si="19"/>
        <v>1898.03</v>
      </c>
      <c r="O199" s="61">
        <f t="shared" si="20"/>
        <v>0.10369340211592393</v>
      </c>
      <c r="P199" s="64">
        <f t="shared" si="21"/>
        <v>1.1092603059110826</v>
      </c>
    </row>
    <row r="200" spans="1:16" x14ac:dyDescent="0.3">
      <c r="A200" s="60">
        <f>Data!A199</f>
        <v>1886.11</v>
      </c>
      <c r="B200" s="60">
        <f>Data!B199</f>
        <v>5.79</v>
      </c>
      <c r="C200" s="60">
        <f>Data!C199</f>
        <v>0.22170000000000001</v>
      </c>
      <c r="D200" s="60">
        <f>Data!D199</f>
        <v>0.32500000000000001</v>
      </c>
      <c r="E200" s="60">
        <f>Data!E199</f>
        <v>7.7067928930000003</v>
      </c>
      <c r="F200" s="60">
        <f t="shared" si="12"/>
        <v>227.91215417185859</v>
      </c>
      <c r="G200" s="60">
        <f t="shared" si="13"/>
        <v>12.792996564050785</v>
      </c>
      <c r="H200" s="60">
        <f t="shared" si="15"/>
        <v>157.16188187729037</v>
      </c>
      <c r="I200" s="60">
        <f t="shared" si="14"/>
        <v>11.916632239043309</v>
      </c>
      <c r="J200" s="60">
        <f t="shared" si="16"/>
        <v>19.125550709296355</v>
      </c>
      <c r="K200" s="60">
        <f t="shared" si="17"/>
        <v>2.9510251745553497</v>
      </c>
      <c r="L200" s="60">
        <f t="shared" si="18"/>
        <v>0.15072479923110027</v>
      </c>
      <c r="M200" s="61"/>
      <c r="N200" s="61">
        <f t="shared" si="19"/>
        <v>1898.06</v>
      </c>
      <c r="O200" s="61">
        <f t="shared" si="20"/>
        <v>0.18361077752429011</v>
      </c>
      <c r="P200" s="64">
        <f t="shared" si="21"/>
        <v>1.2015480625591559</v>
      </c>
    </row>
    <row r="201" spans="1:16" x14ac:dyDescent="0.3">
      <c r="A201" s="60">
        <f>Data!A200</f>
        <v>1886.12</v>
      </c>
      <c r="B201" s="60">
        <f>Data!B200</f>
        <v>5.64</v>
      </c>
      <c r="C201" s="60">
        <f>Data!C200</f>
        <v>0.22</v>
      </c>
      <c r="D201" s="60">
        <f>Data!D200</f>
        <v>0.33</v>
      </c>
      <c r="E201" s="60">
        <f>Data!E200</f>
        <v>7.8019419829999999</v>
      </c>
      <c r="F201" s="60">
        <f t="shared" si="12"/>
        <v>219.30018497037059</v>
      </c>
      <c r="G201" s="60">
        <f t="shared" si="13"/>
        <v>12.831393801457855</v>
      </c>
      <c r="H201" s="60">
        <f t="shared" si="15"/>
        <v>158.12650542385578</v>
      </c>
      <c r="I201" s="60">
        <f t="shared" si="14"/>
        <v>11.964890243543518</v>
      </c>
      <c r="J201" s="60">
        <f t="shared" si="16"/>
        <v>18.32864159273915</v>
      </c>
      <c r="K201" s="60">
        <f t="shared" si="17"/>
        <v>2.9084649506896909</v>
      </c>
      <c r="L201" s="60">
        <f t="shared" si="18"/>
        <v>0.10816457536544144</v>
      </c>
      <c r="M201" s="61"/>
      <c r="N201" s="61">
        <f t="shared" si="19"/>
        <v>1898.09</v>
      </c>
      <c r="O201" s="61">
        <f t="shared" si="20"/>
        <v>0.22825603682612794</v>
      </c>
      <c r="P201" s="64">
        <f t="shared" si="21"/>
        <v>1.2564069707071743</v>
      </c>
    </row>
    <row r="202" spans="1:16" x14ac:dyDescent="0.3">
      <c r="A202" s="60">
        <f>Data!A201</f>
        <v>1887.01</v>
      </c>
      <c r="B202" s="60">
        <f>Data!B201</f>
        <v>5.58</v>
      </c>
      <c r="C202" s="60">
        <f>Data!C201</f>
        <v>0.2225</v>
      </c>
      <c r="D202" s="60">
        <f>Data!D201</f>
        <v>0.33250000000000002</v>
      </c>
      <c r="E202" s="60">
        <f>Data!E201</f>
        <v>7.9922320659999997</v>
      </c>
      <c r="F202" s="60">
        <f t="shared" si="12"/>
        <v>211.80134986335619</v>
      </c>
      <c r="G202" s="60">
        <f t="shared" si="13"/>
        <v>12.620779360137265</v>
      </c>
      <c r="H202" s="60">
        <f t="shared" si="15"/>
        <v>159.10615716204714</v>
      </c>
      <c r="I202" s="60">
        <f t="shared" si="14"/>
        <v>12.012836840615012</v>
      </c>
      <c r="J202" s="60">
        <f t="shared" si="16"/>
        <v>17.63125169129599</v>
      </c>
      <c r="K202" s="60">
        <f t="shared" si="17"/>
        <v>2.8696729916942045</v>
      </c>
      <c r="L202" s="60">
        <f t="shared" si="18"/>
        <v>6.9372616369955065E-2</v>
      </c>
      <c r="M202" s="61"/>
      <c r="N202" s="61">
        <f t="shared" si="19"/>
        <v>1898.12</v>
      </c>
      <c r="O202" s="61">
        <f t="shared" si="20"/>
        <v>0.27396398576831693</v>
      </c>
      <c r="P202" s="64">
        <f t="shared" si="21"/>
        <v>1.3151674366410466</v>
      </c>
    </row>
    <row r="203" spans="1:16" x14ac:dyDescent="0.3">
      <c r="A203" s="60">
        <f>Data!A202</f>
        <v>1887.02</v>
      </c>
      <c r="B203" s="60">
        <f>Data!B202</f>
        <v>5.54</v>
      </c>
      <c r="C203" s="60">
        <f>Data!C202</f>
        <v>0.22500000000000001</v>
      </c>
      <c r="D203" s="60">
        <f>Data!D202</f>
        <v>0.33500000000000002</v>
      </c>
      <c r="E203" s="60">
        <f>Data!E202</f>
        <v>8.0873811569999994</v>
      </c>
      <c r="F203" s="60">
        <f t="shared" ref="F203:F266" si="22">B203*$E$1837/E203</f>
        <v>207.80905306352932</v>
      </c>
      <c r="G203" s="60">
        <f t="shared" ref="G203:G266" si="23">D203*$E$1837/E203</f>
        <v>12.566070898245908</v>
      </c>
      <c r="H203" s="60">
        <f t="shared" si="15"/>
        <v>160.16829096024489</v>
      </c>
      <c r="I203" s="60">
        <f t="shared" si="14"/>
        <v>12.057313697470377</v>
      </c>
      <c r="J203" s="60">
        <f t="shared" si="16"/>
        <v>17.235103794896506</v>
      </c>
      <c r="K203" s="60">
        <f t="shared" si="17"/>
        <v>2.846948222282955</v>
      </c>
      <c r="L203" s="60">
        <f t="shared" si="18"/>
        <v>4.6647846958705497E-2</v>
      </c>
      <c r="M203" s="61"/>
      <c r="N203" s="61">
        <f t="shared" si="19"/>
        <v>1899.03</v>
      </c>
      <c r="O203" s="61">
        <f t="shared" si="20"/>
        <v>0.35909307655355827</v>
      </c>
      <c r="P203" s="64">
        <f t="shared" si="21"/>
        <v>1.4320300837936288</v>
      </c>
    </row>
    <row r="204" spans="1:16" x14ac:dyDescent="0.3">
      <c r="A204" s="60">
        <f>Data!A203</f>
        <v>1887.03</v>
      </c>
      <c r="B204" s="60">
        <f>Data!B203</f>
        <v>5.67</v>
      </c>
      <c r="C204" s="60">
        <f>Data!C203</f>
        <v>0.22750000000000001</v>
      </c>
      <c r="D204" s="60">
        <f>Data!D203</f>
        <v>0.33750000000000002</v>
      </c>
      <c r="E204" s="60">
        <f>Data!E203</f>
        <v>8.0873811569999994</v>
      </c>
      <c r="F204" s="60">
        <f t="shared" si="22"/>
        <v>212.68543878523667</v>
      </c>
      <c r="G204" s="60">
        <f t="shared" si="23"/>
        <v>12.659847546740279</v>
      </c>
      <c r="H204" s="60">
        <f t="shared" si="15"/>
        <v>161.2764785240274</v>
      </c>
      <c r="I204" s="60">
        <f t="shared" si="14"/>
        <v>12.097496532405097</v>
      </c>
      <c r="J204" s="60">
        <f t="shared" si="16"/>
        <v>17.580946455783177</v>
      </c>
      <c r="K204" s="60">
        <f t="shared" si="17"/>
        <v>2.8668157278831337</v>
      </c>
      <c r="L204" s="60">
        <f t="shared" si="18"/>
        <v>6.6515352558884189E-2</v>
      </c>
      <c r="M204" s="61"/>
      <c r="N204" s="61">
        <f t="shared" si="19"/>
        <v>1899.06</v>
      </c>
      <c r="O204" s="61">
        <f t="shared" si="20"/>
        <v>0.26761166576550233</v>
      </c>
      <c r="P204" s="64">
        <f t="shared" si="21"/>
        <v>1.3068395509275843</v>
      </c>
    </row>
    <row r="205" spans="1:16" x14ac:dyDescent="0.3">
      <c r="A205" s="60">
        <f>Data!A204</f>
        <v>1887.04</v>
      </c>
      <c r="B205" s="60">
        <f>Data!B204</f>
        <v>5.8</v>
      </c>
      <c r="C205" s="60">
        <f>Data!C204</f>
        <v>0.23</v>
      </c>
      <c r="D205" s="60">
        <f>Data!D204</f>
        <v>0.34</v>
      </c>
      <c r="E205" s="60">
        <f>Data!E204</f>
        <v>8.0873811569999994</v>
      </c>
      <c r="F205" s="60">
        <f t="shared" si="22"/>
        <v>217.56182450694405</v>
      </c>
      <c r="G205" s="60">
        <f t="shared" si="23"/>
        <v>12.753624195234652</v>
      </c>
      <c r="H205" s="60">
        <f t="shared" si="15"/>
        <v>162.55355215049843</v>
      </c>
      <c r="I205" s="60">
        <f t="shared" si="14"/>
        <v>12.140755273499209</v>
      </c>
      <c r="J205" s="60">
        <f t="shared" si="16"/>
        <v>17.919957993209625</v>
      </c>
      <c r="K205" s="60">
        <f t="shared" si="17"/>
        <v>2.8859150634151098</v>
      </c>
      <c r="L205" s="60">
        <f t="shared" si="18"/>
        <v>8.5614688090860369E-2</v>
      </c>
      <c r="M205" s="61"/>
      <c r="N205" s="61">
        <f t="shared" si="19"/>
        <v>1899.09</v>
      </c>
      <c r="O205" s="61">
        <f t="shared" si="20"/>
        <v>0.23994715530546529</v>
      </c>
      <c r="P205" s="64">
        <f t="shared" si="21"/>
        <v>1.271181973323368</v>
      </c>
    </row>
    <row r="206" spans="1:16" x14ac:dyDescent="0.3">
      <c r="A206" s="60">
        <f>Data!A205</f>
        <v>1887.05</v>
      </c>
      <c r="B206" s="60">
        <f>Data!B205</f>
        <v>5.9</v>
      </c>
      <c r="C206" s="60">
        <f>Data!C205</f>
        <v>0.23250000000000001</v>
      </c>
      <c r="D206" s="60">
        <f>Data!D205</f>
        <v>0.34250000000000003</v>
      </c>
      <c r="E206" s="60">
        <f>Data!E205</f>
        <v>8.0873811569999994</v>
      </c>
      <c r="F206" s="60">
        <f t="shared" si="22"/>
        <v>221.31289044671897</v>
      </c>
      <c r="G206" s="60">
        <f t="shared" si="23"/>
        <v>12.847400843729025</v>
      </c>
      <c r="H206" s="60">
        <f t="shared" si="15"/>
        <v>163.84157825815498</v>
      </c>
      <c r="I206" s="60">
        <f t="shared" si="14"/>
        <v>12.186177532937174</v>
      </c>
      <c r="J206" s="60">
        <f t="shared" si="16"/>
        <v>18.160977045389966</v>
      </c>
      <c r="K206" s="60">
        <f t="shared" si="17"/>
        <v>2.8992751737847873</v>
      </c>
      <c r="L206" s="60">
        <f t="shared" si="18"/>
        <v>9.8974798460537805E-2</v>
      </c>
      <c r="M206" s="61"/>
      <c r="N206" s="61">
        <f t="shared" si="19"/>
        <v>1899.12</v>
      </c>
      <c r="O206" s="61">
        <f t="shared" si="20"/>
        <v>0.13536863249546283</v>
      </c>
      <c r="P206" s="64">
        <f t="shared" si="21"/>
        <v>1.1449587755773396</v>
      </c>
    </row>
    <row r="207" spans="1:16" x14ac:dyDescent="0.3">
      <c r="A207" s="60">
        <f>Data!A206</f>
        <v>1887.06</v>
      </c>
      <c r="B207" s="60">
        <f>Data!B206</f>
        <v>5.73</v>
      </c>
      <c r="C207" s="60">
        <f>Data!C206</f>
        <v>0.23499999999999999</v>
      </c>
      <c r="D207" s="60">
        <f>Data!D206</f>
        <v>0.34499999999999997</v>
      </c>
      <c r="E207" s="60">
        <f>Data!E206</f>
        <v>7.9922320659999997</v>
      </c>
      <c r="F207" s="60">
        <f t="shared" si="22"/>
        <v>217.49493453710235</v>
      </c>
      <c r="G207" s="60">
        <f t="shared" si="23"/>
        <v>13.095244749616107</v>
      </c>
      <c r="H207" s="60">
        <f t="shared" si="15"/>
        <v>165.14838683839329</v>
      </c>
      <c r="I207" s="60">
        <f t="shared" si="14"/>
        <v>12.227506169912369</v>
      </c>
      <c r="J207" s="60">
        <f t="shared" si="16"/>
        <v>17.787350218009426</v>
      </c>
      <c r="K207" s="60">
        <f t="shared" si="17"/>
        <v>2.8784875427485801</v>
      </c>
      <c r="L207" s="60">
        <f t="shared" si="18"/>
        <v>7.8187167424330628E-2</v>
      </c>
      <c r="M207" s="61"/>
      <c r="N207" s="61">
        <f t="shared" si="19"/>
        <v>1900.03</v>
      </c>
      <c r="O207" s="61">
        <f t="shared" si="20"/>
        <v>0.15171646847621512</v>
      </c>
      <c r="P207" s="64">
        <f t="shared" si="21"/>
        <v>1.1638302070954183</v>
      </c>
    </row>
    <row r="208" spans="1:16" x14ac:dyDescent="0.3">
      <c r="A208" s="60">
        <f>Data!A207</f>
        <v>1887.07</v>
      </c>
      <c r="B208" s="60">
        <f>Data!B207</f>
        <v>5.59</v>
      </c>
      <c r="C208" s="60">
        <f>Data!C207</f>
        <v>0.23749999999999999</v>
      </c>
      <c r="D208" s="60">
        <f>Data!D207</f>
        <v>0.34749999999999998</v>
      </c>
      <c r="E208" s="60">
        <f>Data!E207</f>
        <v>7.8970910740000004</v>
      </c>
      <c r="F208" s="60">
        <f t="shared" si="22"/>
        <v>214.73719298782902</v>
      </c>
      <c r="G208" s="60">
        <f t="shared" si="23"/>
        <v>13.349047327955381</v>
      </c>
      <c r="H208" s="60">
        <f t="shared" si="15"/>
        <v>166.36801722286796</v>
      </c>
      <c r="I208" s="60">
        <f t="shared" si="14"/>
        <v>12.271300426308146</v>
      </c>
      <c r="J208" s="60">
        <f t="shared" si="16"/>
        <v>17.499139091033832</v>
      </c>
      <c r="K208" s="60">
        <f t="shared" si="17"/>
        <v>2.8621516849212978</v>
      </c>
      <c r="L208" s="60">
        <f t="shared" si="18"/>
        <v>6.1851309597048321E-2</v>
      </c>
      <c r="M208" s="61"/>
      <c r="N208" s="61">
        <f t="shared" si="19"/>
        <v>1900.06</v>
      </c>
      <c r="O208" s="61">
        <f t="shared" si="20"/>
        <v>0.1104628523416844</v>
      </c>
      <c r="P208" s="64">
        <f t="shared" si="21"/>
        <v>1.116794861967608</v>
      </c>
    </row>
    <row r="209" spans="1:16" x14ac:dyDescent="0.3">
      <c r="A209" s="60">
        <f>Data!A208</f>
        <v>1887.08</v>
      </c>
      <c r="B209" s="60">
        <f>Data!B208</f>
        <v>5.45</v>
      </c>
      <c r="C209" s="60">
        <f>Data!C208</f>
        <v>0.24</v>
      </c>
      <c r="D209" s="60">
        <f>Data!D208</f>
        <v>0.35</v>
      </c>
      <c r="E209" s="60">
        <f>Data!E208</f>
        <v>7.9922320659999997</v>
      </c>
      <c r="F209" s="60">
        <f t="shared" si="22"/>
        <v>206.86690981277621</v>
      </c>
      <c r="G209" s="60">
        <f t="shared" si="23"/>
        <v>13.285030905407645</v>
      </c>
      <c r="H209" s="60">
        <f t="shared" si="15"/>
        <v>167.44868943983579</v>
      </c>
      <c r="I209" s="60">
        <f t="shared" ref="I209:I272" si="24">GEOMEAN(G90:G209)</f>
        <v>12.310287764070582</v>
      </c>
      <c r="J209" s="60">
        <f t="shared" si="16"/>
        <v>16.804392697995922</v>
      </c>
      <c r="K209" s="60">
        <f t="shared" si="17"/>
        <v>2.8216403223506639</v>
      </c>
      <c r="L209" s="60">
        <f t="shared" si="18"/>
        <v>2.1339947026414396E-2</v>
      </c>
      <c r="M209" s="61"/>
      <c r="N209" s="61">
        <f t="shared" si="19"/>
        <v>1900.09</v>
      </c>
      <c r="O209" s="61">
        <f t="shared" si="20"/>
        <v>7.5088395650043438E-2</v>
      </c>
      <c r="P209" s="64">
        <f t="shared" si="21"/>
        <v>1.0779794353661254</v>
      </c>
    </row>
    <row r="210" spans="1:16" x14ac:dyDescent="0.3">
      <c r="A210" s="60">
        <f>Data!A209</f>
        <v>1887.09</v>
      </c>
      <c r="B210" s="60">
        <f>Data!B209</f>
        <v>5.38</v>
      </c>
      <c r="C210" s="60">
        <f>Data!C209</f>
        <v>0.24249999999999999</v>
      </c>
      <c r="D210" s="60">
        <f>Data!D209</f>
        <v>0.35249999999999998</v>
      </c>
      <c r="E210" s="60">
        <f>Data!E209</f>
        <v>7.8970910740000004</v>
      </c>
      <c r="F210" s="60">
        <f t="shared" si="22"/>
        <v>206.67014280402864</v>
      </c>
      <c r="G210" s="60">
        <f t="shared" si="23"/>
        <v>13.5411199513792</v>
      </c>
      <c r="H210" s="60">
        <f t="shared" si="15"/>
        <v>168.37461494905699</v>
      </c>
      <c r="I210" s="60">
        <f t="shared" si="24"/>
        <v>12.349764876094023</v>
      </c>
      <c r="J210" s="60">
        <f t="shared" si="16"/>
        <v>16.734743120825648</v>
      </c>
      <c r="K210" s="60">
        <f t="shared" si="17"/>
        <v>2.8174869847292658</v>
      </c>
      <c r="L210" s="60">
        <f t="shared" si="18"/>
        <v>1.7186609405016373E-2</v>
      </c>
      <c r="M210" s="61"/>
      <c r="N210" s="61">
        <f t="shared" si="19"/>
        <v>1900.12</v>
      </c>
      <c r="O210" s="61">
        <f t="shared" si="20"/>
        <v>0.25564933119266176</v>
      </c>
      <c r="P210" s="64">
        <f t="shared" si="21"/>
        <v>1.2912998299644589</v>
      </c>
    </row>
    <row r="211" spans="1:16" x14ac:dyDescent="0.3">
      <c r="A211" s="60">
        <f>Data!A210</f>
        <v>1887.1</v>
      </c>
      <c r="B211" s="60">
        <f>Data!B210</f>
        <v>5.2</v>
      </c>
      <c r="C211" s="60">
        <f>Data!C210</f>
        <v>0.245</v>
      </c>
      <c r="D211" s="60">
        <f>Data!D210</f>
        <v>0.35499999999999998</v>
      </c>
      <c r="E211" s="60">
        <f>Data!E210</f>
        <v>7.9922320659999997</v>
      </c>
      <c r="F211" s="60">
        <f t="shared" si="22"/>
        <v>197.37760202319933</v>
      </c>
      <c r="G211" s="60">
        <f t="shared" si="23"/>
        <v>13.474817061199182</v>
      </c>
      <c r="H211" s="60">
        <f t="shared" si="15"/>
        <v>169.2858464915397</v>
      </c>
      <c r="I211" s="60">
        <f t="shared" si="24"/>
        <v>12.388268601404683</v>
      </c>
      <c r="J211" s="60">
        <f t="shared" si="16"/>
        <v>15.932622093842804</v>
      </c>
      <c r="K211" s="60">
        <f t="shared" si="17"/>
        <v>2.7683687113712261</v>
      </c>
      <c r="L211" s="60">
        <f t="shared" si="18"/>
        <v>-3.1931663953023381E-2</v>
      </c>
      <c r="M211" s="61"/>
      <c r="N211" s="61">
        <f t="shared" si="19"/>
        <v>1901.03</v>
      </c>
      <c r="O211" s="61">
        <f t="shared" si="20"/>
        <v>0.33184117521354795</v>
      </c>
      <c r="P211" s="64">
        <f t="shared" si="21"/>
        <v>1.3935315035919797</v>
      </c>
    </row>
    <row r="212" spans="1:16" x14ac:dyDescent="0.3">
      <c r="A212" s="60">
        <f>Data!A211</f>
        <v>1887.11</v>
      </c>
      <c r="B212" s="60">
        <f>Data!B211</f>
        <v>5.3</v>
      </c>
      <c r="C212" s="60">
        <f>Data!C211</f>
        <v>0.2475</v>
      </c>
      <c r="D212" s="60">
        <f>Data!D211</f>
        <v>0.35749999999999998</v>
      </c>
      <c r="E212" s="60">
        <f>Data!E211</f>
        <v>8.0873811569999994</v>
      </c>
      <c r="F212" s="60">
        <f t="shared" si="22"/>
        <v>198.80649480806954</v>
      </c>
      <c r="G212" s="60">
        <f t="shared" si="23"/>
        <v>13.410060734695257</v>
      </c>
      <c r="H212" s="60">
        <f t="shared" si="15"/>
        <v>170.15487794231109</v>
      </c>
      <c r="I212" s="60">
        <f t="shared" si="24"/>
        <v>12.423786683093132</v>
      </c>
      <c r="J212" s="60">
        <f t="shared" si="16"/>
        <v>16.002085344769696</v>
      </c>
      <c r="K212" s="60">
        <f t="shared" si="17"/>
        <v>2.7727190477951433</v>
      </c>
      <c r="L212" s="60">
        <f t="shared" si="18"/>
        <v>-2.7581327529106137E-2</v>
      </c>
      <c r="M212" s="61"/>
      <c r="N212" s="61">
        <f t="shared" si="19"/>
        <v>1901.06</v>
      </c>
      <c r="O212" s="61">
        <f t="shared" si="20"/>
        <v>0.45552414863995239</v>
      </c>
      <c r="P212" s="64">
        <f t="shared" si="21"/>
        <v>1.5769997487193435</v>
      </c>
    </row>
    <row r="213" spans="1:16" x14ac:dyDescent="0.3">
      <c r="A213" s="60">
        <f>Data!A212</f>
        <v>1887.12</v>
      </c>
      <c r="B213" s="60">
        <f>Data!B212</f>
        <v>5.27</v>
      </c>
      <c r="C213" s="60">
        <f>Data!C212</f>
        <v>0.25</v>
      </c>
      <c r="D213" s="60">
        <f>Data!D212</f>
        <v>0.36</v>
      </c>
      <c r="E213" s="60">
        <f>Data!E212</f>
        <v>8.2776793390000005</v>
      </c>
      <c r="F213" s="60">
        <f t="shared" si="22"/>
        <v>193.136620123429</v>
      </c>
      <c r="G213" s="60">
        <f t="shared" si="23"/>
        <v>13.193393405016023</v>
      </c>
      <c r="H213" s="60">
        <f t="shared" si="15"/>
        <v>171.02724354979773</v>
      </c>
      <c r="I213" s="60">
        <f t="shared" si="24"/>
        <v>12.457125509504477</v>
      </c>
      <c r="J213" s="60">
        <f t="shared" si="16"/>
        <v>15.504108068596608</v>
      </c>
      <c r="K213" s="60">
        <f t="shared" si="17"/>
        <v>2.741105025492836</v>
      </c>
      <c r="L213" s="60">
        <f t="shared" si="18"/>
        <v>-5.9195349831413502E-2</v>
      </c>
      <c r="M213" s="61"/>
      <c r="N213" s="61">
        <f t="shared" si="19"/>
        <v>1901.09</v>
      </c>
      <c r="O213" s="61">
        <f t="shared" si="20"/>
        <v>0.34716627237673281</v>
      </c>
      <c r="P213" s="64">
        <f t="shared" si="21"/>
        <v>1.4150519898684488</v>
      </c>
    </row>
    <row r="214" spans="1:16" x14ac:dyDescent="0.3">
      <c r="A214" s="60">
        <f>Data!A213</f>
        <v>1888.01</v>
      </c>
      <c r="B214" s="60">
        <f>Data!B213</f>
        <v>5.31</v>
      </c>
      <c r="C214" s="60">
        <f>Data!C213</f>
        <v>0.24829999999999999</v>
      </c>
      <c r="D214" s="60">
        <f>Data!D213</f>
        <v>0.35170000000000001</v>
      </c>
      <c r="E214" s="60">
        <f>Data!E213</f>
        <v>8.3728446279999993</v>
      </c>
      <c r="F214" s="60">
        <f t="shared" si="22"/>
        <v>192.3907108717938</v>
      </c>
      <c r="G214" s="60">
        <f t="shared" si="23"/>
        <v>12.74271431518077</v>
      </c>
      <c r="H214" s="60">
        <f t="shared" si="15"/>
        <v>171.8689937680233</v>
      </c>
      <c r="I214" s="60">
        <f t="shared" si="24"/>
        <v>12.483489770193701</v>
      </c>
      <c r="J214" s="60">
        <f t="shared" si="16"/>
        <v>15.411612811279499</v>
      </c>
      <c r="K214" s="60">
        <f t="shared" si="17"/>
        <v>2.7351213038996387</v>
      </c>
      <c r="L214" s="60">
        <f t="shared" si="18"/>
        <v>-6.5179071424610768E-2</v>
      </c>
      <c r="M214" s="61"/>
      <c r="N214" s="61">
        <f t="shared" si="19"/>
        <v>1901.12</v>
      </c>
      <c r="O214" s="61">
        <f t="shared" si="20"/>
        <v>0.30806051216037122</v>
      </c>
      <c r="P214" s="64">
        <f t="shared" si="21"/>
        <v>1.3607833303849144</v>
      </c>
    </row>
    <row r="215" spans="1:16" x14ac:dyDescent="0.3">
      <c r="A215" s="60">
        <f>Data!A214</f>
        <v>1888.02</v>
      </c>
      <c r="B215" s="60">
        <f>Data!B214</f>
        <v>5.28</v>
      </c>
      <c r="C215" s="60">
        <f>Data!C214</f>
        <v>0.2467</v>
      </c>
      <c r="D215" s="60">
        <f>Data!D214</f>
        <v>0.34329999999999999</v>
      </c>
      <c r="E215" s="60">
        <f>Data!E214</f>
        <v>8.2776793390000005</v>
      </c>
      <c r="F215" s="60">
        <f t="shared" si="22"/>
        <v>193.50310327356834</v>
      </c>
      <c r="G215" s="60">
        <f t="shared" si="23"/>
        <v>12.581366544283336</v>
      </c>
      <c r="H215" s="60">
        <f t="shared" si="15"/>
        <v>172.67607012049368</v>
      </c>
      <c r="I215" s="60">
        <f t="shared" si="24"/>
        <v>12.507190628231108</v>
      </c>
      <c r="J215" s="60">
        <f t="shared" si="16"/>
        <v>15.471348364739484</v>
      </c>
      <c r="K215" s="60">
        <f t="shared" si="17"/>
        <v>2.7389898207569967</v>
      </c>
      <c r="L215" s="60">
        <f t="shared" si="18"/>
        <v>-6.1310554567252762E-2</v>
      </c>
      <c r="M215" s="61"/>
      <c r="N215" s="61">
        <f t="shared" si="19"/>
        <v>1902.03</v>
      </c>
      <c r="O215" s="61">
        <f t="shared" si="20"/>
        <v>0.34275960504345537</v>
      </c>
      <c r="P215" s="64">
        <f t="shared" si="21"/>
        <v>1.4088300455776457</v>
      </c>
    </row>
    <row r="216" spans="1:16" x14ac:dyDescent="0.3">
      <c r="A216" s="60">
        <f>Data!A215</f>
        <v>1888.03</v>
      </c>
      <c r="B216" s="60">
        <f>Data!B215</f>
        <v>5.08</v>
      </c>
      <c r="C216" s="60">
        <f>Data!C215</f>
        <v>0.245</v>
      </c>
      <c r="D216" s="60">
        <f>Data!D215</f>
        <v>0.33500000000000002</v>
      </c>
      <c r="E216" s="60">
        <f>Data!E215</f>
        <v>8.2776793390000005</v>
      </c>
      <c r="F216" s="60">
        <f t="shared" si="22"/>
        <v>186.17344027078164</v>
      </c>
      <c r="G216" s="60">
        <f t="shared" si="23"/>
        <v>12.27718552966769</v>
      </c>
      <c r="H216" s="60">
        <f t="shared" si="15"/>
        <v>173.45216021928022</v>
      </c>
      <c r="I216" s="60">
        <f t="shared" si="24"/>
        <v>12.525906317977869</v>
      </c>
      <c r="J216" s="60">
        <f t="shared" si="16"/>
        <v>14.863071425304794</v>
      </c>
      <c r="K216" s="60">
        <f t="shared" si="17"/>
        <v>2.6988797087331426</v>
      </c>
      <c r="L216" s="60">
        <f t="shared" si="18"/>
        <v>-0.10142066659110682</v>
      </c>
      <c r="M216" s="61"/>
      <c r="N216" s="61">
        <f t="shared" si="19"/>
        <v>1902.06</v>
      </c>
      <c r="O216" s="61">
        <f t="shared" si="20"/>
        <v>0.32469786101129472</v>
      </c>
      <c r="P216" s="64">
        <f t="shared" si="21"/>
        <v>1.3836125395273489</v>
      </c>
    </row>
    <row r="217" spans="1:16" x14ac:dyDescent="0.3">
      <c r="A217" s="60">
        <f>Data!A216</f>
        <v>1888.04</v>
      </c>
      <c r="B217" s="60">
        <f>Data!B216</f>
        <v>5.0999999999999996</v>
      </c>
      <c r="C217" s="60">
        <f>Data!C216</f>
        <v>0.24329999999999999</v>
      </c>
      <c r="D217" s="60">
        <f>Data!D216</f>
        <v>0.32669999999999999</v>
      </c>
      <c r="E217" s="60">
        <f>Data!E216</f>
        <v>8.18251405</v>
      </c>
      <c r="F217" s="60">
        <f t="shared" si="22"/>
        <v>189.08018862491289</v>
      </c>
      <c r="G217" s="60">
        <f t="shared" si="23"/>
        <v>12.112254436031185</v>
      </c>
      <c r="H217" s="60">
        <f t="shared" si="15"/>
        <v>174.21335166639224</v>
      </c>
      <c r="I217" s="60">
        <f t="shared" si="24"/>
        <v>12.541842033862457</v>
      </c>
      <c r="J217" s="60">
        <f t="shared" si="16"/>
        <v>15.075950415768606</v>
      </c>
      <c r="K217" s="60">
        <f t="shared" si="17"/>
        <v>2.7131007864480745</v>
      </c>
      <c r="L217" s="60">
        <f t="shared" si="18"/>
        <v>-8.719958887617496E-2</v>
      </c>
      <c r="M217" s="61"/>
      <c r="N217" s="61">
        <f t="shared" si="19"/>
        <v>1902.09</v>
      </c>
      <c r="O217" s="61">
        <f t="shared" si="20"/>
        <v>0.36626246922802297</v>
      </c>
      <c r="P217" s="64">
        <f t="shared" si="21"/>
        <v>1.4423337612064624</v>
      </c>
    </row>
    <row r="218" spans="1:16" x14ac:dyDescent="0.3">
      <c r="A218" s="60">
        <f>Data!A217</f>
        <v>1888.05</v>
      </c>
      <c r="B218" s="60">
        <f>Data!B217</f>
        <v>5.17</v>
      </c>
      <c r="C218" s="60">
        <f>Data!C217</f>
        <v>0.2417</v>
      </c>
      <c r="D218" s="60">
        <f>Data!D217</f>
        <v>0.31830000000000003</v>
      </c>
      <c r="E218" s="60">
        <f>Data!E217</f>
        <v>8.0873811569999994</v>
      </c>
      <c r="F218" s="60">
        <f t="shared" si="22"/>
        <v>193.93010908636219</v>
      </c>
      <c r="G218" s="60">
        <f t="shared" si="23"/>
        <v>11.939642886303501</v>
      </c>
      <c r="H218" s="60">
        <f t="shared" si="15"/>
        <v>174.89780575928103</v>
      </c>
      <c r="I218" s="60">
        <f t="shared" si="24"/>
        <v>12.552555834177198</v>
      </c>
      <c r="J218" s="60">
        <f t="shared" si="16"/>
        <v>15.449452019830353</v>
      </c>
      <c r="K218" s="60">
        <f t="shared" si="17"/>
        <v>2.7375735347426056</v>
      </c>
      <c r="L218" s="60">
        <f t="shared" si="18"/>
        <v>-6.2726840581643906E-2</v>
      </c>
      <c r="M218" s="61"/>
      <c r="N218" s="61">
        <f t="shared" si="19"/>
        <v>1902.12</v>
      </c>
      <c r="O218" s="61">
        <f t="shared" si="20"/>
        <v>0.21647378126439554</v>
      </c>
      <c r="P218" s="64">
        <f t="shared" si="21"/>
        <v>1.2416905293713503</v>
      </c>
    </row>
    <row r="219" spans="1:16" x14ac:dyDescent="0.3">
      <c r="A219" s="60">
        <f>Data!A218</f>
        <v>1888.06</v>
      </c>
      <c r="B219" s="60">
        <f>Data!B218</f>
        <v>5.01</v>
      </c>
      <c r="C219" s="60">
        <f>Data!C218</f>
        <v>0.24</v>
      </c>
      <c r="D219" s="60">
        <f>Data!D218</f>
        <v>0.31</v>
      </c>
      <c r="E219" s="60">
        <f>Data!E218</f>
        <v>7.9922320659999997</v>
      </c>
      <c r="F219" s="60">
        <f t="shared" si="22"/>
        <v>190.16572810312087</v>
      </c>
      <c r="G219" s="60">
        <f t="shared" si="23"/>
        <v>11.766741659075343</v>
      </c>
      <c r="H219" s="60">
        <f t="shared" si="15"/>
        <v>175.54225200445632</v>
      </c>
      <c r="I219" s="60">
        <f t="shared" si="24"/>
        <v>12.559125063289292</v>
      </c>
      <c r="J219" s="60">
        <f t="shared" si="16"/>
        <v>15.141638222791581</v>
      </c>
      <c r="K219" s="60">
        <f t="shared" si="17"/>
        <v>2.7174484470955691</v>
      </c>
      <c r="L219" s="60">
        <f t="shared" si="18"/>
        <v>-8.2851928228680372E-2</v>
      </c>
      <c r="M219" s="61"/>
      <c r="N219" s="61">
        <f t="shared" si="19"/>
        <v>1903.03</v>
      </c>
      <c r="O219" s="61">
        <f t="shared" si="20"/>
        <v>0.23077412048576607</v>
      </c>
      <c r="P219" s="64">
        <f t="shared" si="21"/>
        <v>1.2595746951937905</v>
      </c>
    </row>
    <row r="220" spans="1:16" x14ac:dyDescent="0.3">
      <c r="A220" s="60">
        <f>Data!A219</f>
        <v>1888.07</v>
      </c>
      <c r="B220" s="60">
        <f>Data!B219</f>
        <v>5.14</v>
      </c>
      <c r="C220" s="60">
        <f>Data!C219</f>
        <v>0.23830000000000001</v>
      </c>
      <c r="D220" s="60">
        <f>Data!D219</f>
        <v>0.30170000000000002</v>
      </c>
      <c r="E220" s="60">
        <f>Data!E219</f>
        <v>8.0873811569999994</v>
      </c>
      <c r="F220" s="60">
        <f t="shared" si="22"/>
        <v>192.8047893044297</v>
      </c>
      <c r="G220" s="60">
        <f t="shared" si="23"/>
        <v>11.316965940300866</v>
      </c>
      <c r="H220" s="60">
        <f t="shared" si="15"/>
        <v>176.20676146414172</v>
      </c>
      <c r="I220" s="60">
        <f t="shared" si="24"/>
        <v>12.562525157999717</v>
      </c>
      <c r="J220" s="60">
        <f t="shared" si="16"/>
        <v>15.347614184211455</v>
      </c>
      <c r="K220" s="60">
        <f t="shared" si="17"/>
        <v>2.7309600342143958</v>
      </c>
      <c r="L220" s="60">
        <f t="shared" si="18"/>
        <v>-6.9340341109853654E-2</v>
      </c>
      <c r="M220" s="61"/>
      <c r="N220" s="61">
        <f t="shared" si="19"/>
        <v>1903.06</v>
      </c>
      <c r="O220" s="61">
        <f t="shared" si="20"/>
        <v>0.12287707564249262</v>
      </c>
      <c r="P220" s="64">
        <f t="shared" si="21"/>
        <v>1.1307454162503359</v>
      </c>
    </row>
    <row r="221" spans="1:16" x14ac:dyDescent="0.3">
      <c r="A221" s="60">
        <f>Data!A220</f>
        <v>1888.08</v>
      </c>
      <c r="B221" s="60">
        <f>Data!B220</f>
        <v>5.25</v>
      </c>
      <c r="C221" s="60">
        <f>Data!C220</f>
        <v>0.23669999999999999</v>
      </c>
      <c r="D221" s="60">
        <f>Data!D220</f>
        <v>0.29330000000000001</v>
      </c>
      <c r="E221" s="60">
        <f>Data!E220</f>
        <v>8.0873811569999994</v>
      </c>
      <c r="F221" s="60">
        <f t="shared" si="22"/>
        <v>196.9309618381821</v>
      </c>
      <c r="G221" s="60">
        <f t="shared" si="23"/>
        <v>11.001876401359775</v>
      </c>
      <c r="H221" s="60">
        <f t="shared" si="15"/>
        <v>176.93854575336624</v>
      </c>
      <c r="I221" s="60">
        <f t="shared" si="24"/>
        <v>12.563831994318235</v>
      </c>
      <c r="J221" s="60">
        <f t="shared" si="16"/>
        <v>15.674434513868105</v>
      </c>
      <c r="K221" s="60">
        <f t="shared" si="17"/>
        <v>2.7520310101979453</v>
      </c>
      <c r="L221" s="60">
        <f t="shared" si="18"/>
        <v>-4.8269365126304198E-2</v>
      </c>
      <c r="M221" s="61"/>
      <c r="N221" s="61">
        <f t="shared" si="19"/>
        <v>1903.09</v>
      </c>
      <c r="O221" s="61">
        <f t="shared" si="20"/>
        <v>-5.3247870223973592E-3</v>
      </c>
      <c r="P221" s="64">
        <f t="shared" si="21"/>
        <v>0.99468936452688261</v>
      </c>
    </row>
    <row r="222" spans="1:16" x14ac:dyDescent="0.3">
      <c r="A222" s="60">
        <f>Data!A221</f>
        <v>1888.09</v>
      </c>
      <c r="B222" s="60">
        <f>Data!B221</f>
        <v>5.38</v>
      </c>
      <c r="C222" s="60">
        <f>Data!C221</f>
        <v>0.23499999999999999</v>
      </c>
      <c r="D222" s="60">
        <f>Data!D221</f>
        <v>0.28499999999999998</v>
      </c>
      <c r="E222" s="60">
        <f>Data!E221</f>
        <v>8.0873811569999994</v>
      </c>
      <c r="F222" s="60">
        <f t="shared" si="22"/>
        <v>201.80734755988948</v>
      </c>
      <c r="G222" s="60">
        <f t="shared" si="23"/>
        <v>10.690537928358456</v>
      </c>
      <c r="H222" s="60">
        <f t="shared" si="15"/>
        <v>177.61849995462444</v>
      </c>
      <c r="I222" s="60">
        <f t="shared" si="24"/>
        <v>12.561860750404087</v>
      </c>
      <c r="J222" s="60">
        <f t="shared" si="16"/>
        <v>16.065083952900672</v>
      </c>
      <c r="K222" s="60">
        <f t="shared" si="17"/>
        <v>2.7766482183805397</v>
      </c>
      <c r="L222" s="60">
        <f t="shared" si="18"/>
        <v>-2.3652156943709812E-2</v>
      </c>
      <c r="M222" s="61"/>
      <c r="N222" s="61">
        <f t="shared" si="19"/>
        <v>1903.12</v>
      </c>
      <c r="O222" s="61">
        <f t="shared" si="20"/>
        <v>1.9053409053811254E-2</v>
      </c>
      <c r="P222" s="64">
        <f t="shared" si="21"/>
        <v>1.0192360835985699</v>
      </c>
    </row>
    <row r="223" spans="1:16" x14ac:dyDescent="0.3">
      <c r="A223" s="60">
        <f>Data!A222</f>
        <v>1888.1</v>
      </c>
      <c r="B223" s="60">
        <f>Data!B222</f>
        <v>5.35</v>
      </c>
      <c r="C223" s="60">
        <f>Data!C222</f>
        <v>0.23330000000000001</v>
      </c>
      <c r="D223" s="60">
        <f>Data!D222</f>
        <v>0.2767</v>
      </c>
      <c r="E223" s="60">
        <f>Data!E222</f>
        <v>8.18251405</v>
      </c>
      <c r="F223" s="60">
        <f t="shared" si="22"/>
        <v>198.34882532221255</v>
      </c>
      <c r="G223" s="60">
        <f t="shared" si="23"/>
        <v>10.258527096571255</v>
      </c>
      <c r="H223" s="60">
        <f t="shared" si="15"/>
        <v>178.25379383489926</v>
      </c>
      <c r="I223" s="60">
        <f t="shared" si="24"/>
        <v>12.554132043471236</v>
      </c>
      <c r="J223" s="60">
        <f t="shared" si="16"/>
        <v>15.799485351547155</v>
      </c>
      <c r="K223" s="60">
        <f t="shared" si="17"/>
        <v>2.7599773668155305</v>
      </c>
      <c r="L223" s="60">
        <f t="shared" si="18"/>
        <v>-4.0323008508718949E-2</v>
      </c>
      <c r="M223" s="61"/>
      <c r="N223" s="61">
        <f t="shared" si="19"/>
        <v>1904.03</v>
      </c>
      <c r="O223" s="61">
        <f t="shared" si="20"/>
        <v>-4.3095862010480435E-2</v>
      </c>
      <c r="P223" s="64">
        <f t="shared" si="21"/>
        <v>0.95781956715655148</v>
      </c>
    </row>
    <row r="224" spans="1:16" x14ac:dyDescent="0.3">
      <c r="A224" s="60">
        <f>Data!A223</f>
        <v>1888.11</v>
      </c>
      <c r="B224" s="60">
        <f>Data!B223</f>
        <v>5.24</v>
      </c>
      <c r="C224" s="60">
        <f>Data!C223</f>
        <v>0.23169999999999999</v>
      </c>
      <c r="D224" s="60">
        <f>Data!D223</f>
        <v>0.26829999999999998</v>
      </c>
      <c r="E224" s="60">
        <f>Data!E223</f>
        <v>8.2776793390000005</v>
      </c>
      <c r="F224" s="60">
        <f t="shared" si="22"/>
        <v>192.03717067301099</v>
      </c>
      <c r="G224" s="60">
        <f t="shared" si="23"/>
        <v>9.8327429182383312</v>
      </c>
      <c r="H224" s="60">
        <f t="shared" si="15"/>
        <v>178.85043700239609</v>
      </c>
      <c r="I224" s="60">
        <f t="shared" si="24"/>
        <v>12.540491911255097</v>
      </c>
      <c r="J224" s="60">
        <f t="shared" si="16"/>
        <v>15.313368249985277</v>
      </c>
      <c r="K224" s="60">
        <f t="shared" si="17"/>
        <v>2.7287261887373009</v>
      </c>
      <c r="L224" s="60">
        <f t="shared" si="18"/>
        <v>-7.1574186586948585E-2</v>
      </c>
      <c r="M224" s="61"/>
      <c r="N224" s="61">
        <f t="shared" si="19"/>
        <v>1904.06</v>
      </c>
      <c r="O224" s="61">
        <f t="shared" si="20"/>
        <v>-1.976517081260365E-2</v>
      </c>
      <c r="P224" s="64">
        <f t="shared" si="21"/>
        <v>0.98042887959321456</v>
      </c>
    </row>
    <row r="225" spans="1:16" x14ac:dyDescent="0.3">
      <c r="A225" s="60">
        <f>Data!A224</f>
        <v>1888.12</v>
      </c>
      <c r="B225" s="60">
        <f>Data!B224</f>
        <v>5.14</v>
      </c>
      <c r="C225" s="60">
        <f>Data!C224</f>
        <v>0.23</v>
      </c>
      <c r="D225" s="60">
        <f>Data!D224</f>
        <v>0.26</v>
      </c>
      <c r="E225" s="60">
        <f>Data!E224</f>
        <v>8.2776793390000005</v>
      </c>
      <c r="F225" s="60">
        <f t="shared" si="22"/>
        <v>188.37233917161765</v>
      </c>
      <c r="G225" s="60">
        <f t="shared" si="23"/>
        <v>9.5285619036226841</v>
      </c>
      <c r="H225" s="60">
        <f t="shared" si="15"/>
        <v>179.5041767254645</v>
      </c>
      <c r="I225" s="60">
        <f t="shared" si="24"/>
        <v>12.52091750530121</v>
      </c>
      <c r="J225" s="60">
        <f t="shared" si="16"/>
        <v>15.044611474507601</v>
      </c>
      <c r="K225" s="60">
        <f t="shared" si="17"/>
        <v>2.7110198855217447</v>
      </c>
      <c r="L225" s="60">
        <f t="shared" si="18"/>
        <v>-8.9280489802504803E-2</v>
      </c>
      <c r="M225" s="61"/>
      <c r="N225" s="61">
        <f t="shared" si="19"/>
        <v>1904.09</v>
      </c>
      <c r="O225" s="61">
        <f t="shared" si="20"/>
        <v>5.5224015865167342E-2</v>
      </c>
      <c r="P225" s="64">
        <f t="shared" si="21"/>
        <v>1.0567773230476007</v>
      </c>
    </row>
    <row r="226" spans="1:16" x14ac:dyDescent="0.3">
      <c r="A226" s="60">
        <f>Data!A225</f>
        <v>1889.01</v>
      </c>
      <c r="B226" s="60">
        <f>Data!B225</f>
        <v>5.24</v>
      </c>
      <c r="C226" s="60">
        <f>Data!C225</f>
        <v>0.22919999999999999</v>
      </c>
      <c r="D226" s="60">
        <f>Data!D225</f>
        <v>0.26329999999999998</v>
      </c>
      <c r="E226" s="60">
        <f>Data!E225</f>
        <v>7.9922320659999997</v>
      </c>
      <c r="F226" s="60">
        <f t="shared" si="22"/>
        <v>198.89589126953163</v>
      </c>
      <c r="G226" s="60">
        <f t="shared" si="23"/>
        <v>9.9941389639823797</v>
      </c>
      <c r="H226" s="60">
        <f t="shared" si="15"/>
        <v>180.15723225593743</v>
      </c>
      <c r="I226" s="60">
        <f t="shared" si="24"/>
        <v>12.505617695761229</v>
      </c>
      <c r="J226" s="60">
        <f t="shared" si="16"/>
        <v>15.904523559595722</v>
      </c>
      <c r="K226" s="60">
        <f t="shared" si="17"/>
        <v>2.7666035693670681</v>
      </c>
      <c r="L226" s="60">
        <f t="shared" si="18"/>
        <v>-3.3696805957181386E-2</v>
      </c>
      <c r="M226" s="61"/>
      <c r="N226" s="61">
        <f t="shared" si="19"/>
        <v>1904.12</v>
      </c>
      <c r="O226" s="61">
        <f t="shared" si="20"/>
        <v>0.13113644444704553</v>
      </c>
      <c r="P226" s="64">
        <f t="shared" si="21"/>
        <v>1.1401233341974835</v>
      </c>
    </row>
    <row r="227" spans="1:16" x14ac:dyDescent="0.3">
      <c r="A227" s="60">
        <f>Data!A226</f>
        <v>1889.02</v>
      </c>
      <c r="B227" s="60">
        <f>Data!B226</f>
        <v>5.3</v>
      </c>
      <c r="C227" s="60">
        <f>Data!C226</f>
        <v>0.2283</v>
      </c>
      <c r="D227" s="60">
        <f>Data!D226</f>
        <v>0.26669999999999999</v>
      </c>
      <c r="E227" s="60">
        <f>Data!E226</f>
        <v>7.8970910740000004</v>
      </c>
      <c r="F227" s="60">
        <f t="shared" si="22"/>
        <v>203.59698082924754</v>
      </c>
      <c r="G227" s="60">
        <f t="shared" si="23"/>
        <v>10.245153733426475</v>
      </c>
      <c r="H227" s="60">
        <f t="shared" si="15"/>
        <v>180.76322434019946</v>
      </c>
      <c r="I227" s="60">
        <f t="shared" si="24"/>
        <v>12.492181818371167</v>
      </c>
      <c r="J227" s="60">
        <f t="shared" si="16"/>
        <v>16.29795209431191</v>
      </c>
      <c r="K227" s="60">
        <f t="shared" si="17"/>
        <v>2.791039461533781</v>
      </c>
      <c r="L227" s="60">
        <f t="shared" si="18"/>
        <v>-9.2609137904684502E-3</v>
      </c>
      <c r="M227" s="61"/>
      <c r="N227" s="61">
        <f t="shared" si="19"/>
        <v>1905.03</v>
      </c>
      <c r="O227" s="61">
        <f t="shared" si="20"/>
        <v>0.21401485548490351</v>
      </c>
      <c r="P227" s="64">
        <f t="shared" si="21"/>
        <v>1.2386410552702753</v>
      </c>
    </row>
    <row r="228" spans="1:16" x14ac:dyDescent="0.3">
      <c r="A228" s="60">
        <f>Data!A227</f>
        <v>1889.03</v>
      </c>
      <c r="B228" s="60">
        <f>Data!B227</f>
        <v>5.19</v>
      </c>
      <c r="C228" s="60">
        <f>Data!C227</f>
        <v>0.22750000000000001</v>
      </c>
      <c r="D228" s="60">
        <f>Data!D227</f>
        <v>0.27</v>
      </c>
      <c r="E228" s="60">
        <f>Data!E227</f>
        <v>7.8019419829999999</v>
      </c>
      <c r="F228" s="60">
        <f t="shared" si="22"/>
        <v>201.80282978656444</v>
      </c>
      <c r="G228" s="60">
        <f t="shared" si="23"/>
        <v>10.4984131102837</v>
      </c>
      <c r="H228" s="60">
        <f t="shared" si="15"/>
        <v>181.37566926693606</v>
      </c>
      <c r="I228" s="60">
        <f t="shared" si="24"/>
        <v>12.47825288320897</v>
      </c>
      <c r="J228" s="60">
        <f t="shared" si="16"/>
        <v>16.172362563521617</v>
      </c>
      <c r="K228" s="60">
        <f t="shared" si="17"/>
        <v>2.7833037707407731</v>
      </c>
      <c r="L228" s="60">
        <f t="shared" si="18"/>
        <v>-1.6996604583476405E-2</v>
      </c>
      <c r="M228" s="61"/>
      <c r="N228" s="61">
        <f t="shared" si="19"/>
        <v>1905.06</v>
      </c>
      <c r="O228" s="61">
        <f t="shared" si="20"/>
        <v>0.15264307501167984</v>
      </c>
      <c r="P228" s="64">
        <f t="shared" si="21"/>
        <v>1.1649091195579575</v>
      </c>
    </row>
    <row r="229" spans="1:16" x14ac:dyDescent="0.3">
      <c r="A229" s="60">
        <f>Data!A228</f>
        <v>1889.04</v>
      </c>
      <c r="B229" s="60">
        <f>Data!B228</f>
        <v>5.18</v>
      </c>
      <c r="C229" s="60">
        <f>Data!C228</f>
        <v>0.22670000000000001</v>
      </c>
      <c r="D229" s="60">
        <f>Data!D228</f>
        <v>0.27329999999999999</v>
      </c>
      <c r="E229" s="60">
        <f>Data!E228</f>
        <v>7.8019419829999999</v>
      </c>
      <c r="F229" s="60">
        <f t="shared" si="22"/>
        <v>201.41399967136874</v>
      </c>
      <c r="G229" s="60">
        <f t="shared" si="23"/>
        <v>10.626727048298276</v>
      </c>
      <c r="H229" s="60">
        <f t="shared" si="15"/>
        <v>182.00139423414225</v>
      </c>
      <c r="I229" s="60">
        <f t="shared" si="24"/>
        <v>12.462576937449258</v>
      </c>
      <c r="J229" s="60">
        <f t="shared" si="16"/>
        <v>16.161505014756006</v>
      </c>
      <c r="K229" s="60">
        <f t="shared" si="17"/>
        <v>2.7826321808576626</v>
      </c>
      <c r="L229" s="60">
        <f t="shared" si="18"/>
        <v>-1.7668194466586851E-2</v>
      </c>
      <c r="M229" s="61"/>
      <c r="N229" s="61">
        <f t="shared" si="19"/>
        <v>1905.09</v>
      </c>
      <c r="O229" s="61">
        <f t="shared" si="20"/>
        <v>0.20255088065701887</v>
      </c>
      <c r="P229" s="64">
        <f t="shared" si="21"/>
        <v>1.2245223880405325</v>
      </c>
    </row>
    <row r="230" spans="1:16" x14ac:dyDescent="0.3">
      <c r="A230" s="60">
        <f>Data!A229</f>
        <v>1889.05</v>
      </c>
      <c r="B230" s="60">
        <f>Data!B229</f>
        <v>5.32</v>
      </c>
      <c r="C230" s="60">
        <f>Data!C229</f>
        <v>0.2258</v>
      </c>
      <c r="D230" s="60">
        <f>Data!D229</f>
        <v>0.2767</v>
      </c>
      <c r="E230" s="60">
        <f>Data!E229</f>
        <v>7.6116519010000001</v>
      </c>
      <c r="F230" s="60">
        <f t="shared" si="22"/>
        <v>212.02902878256572</v>
      </c>
      <c r="G230" s="60">
        <f t="shared" si="23"/>
        <v>11.027900801529311</v>
      </c>
      <c r="H230" s="60">
        <f t="shared" si="15"/>
        <v>182.58803257251674</v>
      </c>
      <c r="I230" s="60">
        <f t="shared" si="24"/>
        <v>12.448944441849228</v>
      </c>
      <c r="J230" s="60">
        <f t="shared" si="16"/>
        <v>17.031888106897991</v>
      </c>
      <c r="K230" s="60">
        <f t="shared" si="17"/>
        <v>2.8350873579886917</v>
      </c>
      <c r="L230" s="60">
        <f t="shared" si="18"/>
        <v>3.4786982664442245E-2</v>
      </c>
      <c r="M230" s="61"/>
      <c r="N230" s="61">
        <f t="shared" si="19"/>
        <v>1905.12</v>
      </c>
      <c r="O230" s="61">
        <f t="shared" si="20"/>
        <v>0.19314982358593191</v>
      </c>
      <c r="P230" s="64">
        <f t="shared" si="21"/>
        <v>1.2130645255820944</v>
      </c>
    </row>
    <row r="231" spans="1:16" x14ac:dyDescent="0.3">
      <c r="A231" s="60">
        <f>Data!A230</f>
        <v>1889.06</v>
      </c>
      <c r="B231" s="60">
        <f>Data!B230</f>
        <v>5.41</v>
      </c>
      <c r="C231" s="60">
        <f>Data!C230</f>
        <v>0.22500000000000001</v>
      </c>
      <c r="D231" s="60">
        <f>Data!D230</f>
        <v>0.28000000000000003</v>
      </c>
      <c r="E231" s="60">
        <f>Data!E230</f>
        <v>7.6116519010000001</v>
      </c>
      <c r="F231" s="60">
        <f t="shared" si="22"/>
        <v>215.6159860364061</v>
      </c>
      <c r="G231" s="60">
        <f t="shared" si="23"/>
        <v>11.159422567503459</v>
      </c>
      <c r="H231" s="60">
        <f t="shared" si="15"/>
        <v>183.12010359730277</v>
      </c>
      <c r="I231" s="60">
        <f t="shared" si="24"/>
        <v>12.433586731270015</v>
      </c>
      <c r="J231" s="60">
        <f t="shared" si="16"/>
        <v>17.341414886674638</v>
      </c>
      <c r="K231" s="60">
        <f t="shared" si="17"/>
        <v>2.8530975647176056</v>
      </c>
      <c r="L231" s="60">
        <f t="shared" si="18"/>
        <v>5.2797189393356092E-2</v>
      </c>
      <c r="M231" s="61"/>
      <c r="N231" s="61">
        <f t="shared" si="19"/>
        <v>1906.03</v>
      </c>
      <c r="O231" s="61">
        <f t="shared" si="20"/>
        <v>0.1756120564242436</v>
      </c>
      <c r="P231" s="64">
        <f t="shared" si="21"/>
        <v>1.19197554968582</v>
      </c>
    </row>
    <row r="232" spans="1:16" x14ac:dyDescent="0.3">
      <c r="A232" s="60">
        <f>Data!A231</f>
        <v>1889.07</v>
      </c>
      <c r="B232" s="60">
        <f>Data!B231</f>
        <v>5.3</v>
      </c>
      <c r="C232" s="60">
        <f>Data!C231</f>
        <v>0.22420000000000001</v>
      </c>
      <c r="D232" s="60">
        <f>Data!D231</f>
        <v>0.2833</v>
      </c>
      <c r="E232" s="60">
        <f>Data!E231</f>
        <v>7.6116519010000001</v>
      </c>
      <c r="F232" s="60">
        <f t="shared" si="22"/>
        <v>211.23192717060115</v>
      </c>
      <c r="G232" s="60">
        <f t="shared" si="23"/>
        <v>11.290944333477606</v>
      </c>
      <c r="H232" s="60">
        <f t="shared" si="15"/>
        <v>183.66103330337896</v>
      </c>
      <c r="I232" s="60">
        <f t="shared" si="24"/>
        <v>12.418945420003537</v>
      </c>
      <c r="J232" s="60">
        <f t="shared" si="16"/>
        <v>17.008845761602597</v>
      </c>
      <c r="K232" s="60">
        <f t="shared" si="17"/>
        <v>2.8337335476446639</v>
      </c>
      <c r="L232" s="60">
        <f t="shared" si="18"/>
        <v>3.3433172320414428E-2</v>
      </c>
      <c r="M232" s="61"/>
      <c r="N232" s="61">
        <f t="shared" si="19"/>
        <v>1906.06</v>
      </c>
      <c r="O232" s="61">
        <f t="shared" si="20"/>
        <v>0.11641718733639772</v>
      </c>
      <c r="P232" s="64">
        <f t="shared" si="21"/>
        <v>1.123464469529589</v>
      </c>
    </row>
    <row r="233" spans="1:16" x14ac:dyDescent="0.3">
      <c r="A233" s="60">
        <f>Data!A232</f>
        <v>1889.08</v>
      </c>
      <c r="B233" s="60">
        <f>Data!B232</f>
        <v>5.37</v>
      </c>
      <c r="C233" s="60">
        <f>Data!C232</f>
        <v>0.2233</v>
      </c>
      <c r="D233" s="60">
        <f>Data!D232</f>
        <v>0.28670000000000001</v>
      </c>
      <c r="E233" s="60">
        <f>Data!E232</f>
        <v>7.6116519010000001</v>
      </c>
      <c r="F233" s="60">
        <f t="shared" si="22"/>
        <v>214.02178281247706</v>
      </c>
      <c r="G233" s="60">
        <f t="shared" si="23"/>
        <v>11.426451607511577</v>
      </c>
      <c r="H233" s="60">
        <f t="shared" si="15"/>
        <v>184.20980254873524</v>
      </c>
      <c r="I233" s="60">
        <f t="shared" si="24"/>
        <v>12.403830472345758</v>
      </c>
      <c r="J233" s="60">
        <f t="shared" si="16"/>
        <v>17.254491125917671</v>
      </c>
      <c r="K233" s="60">
        <f t="shared" si="17"/>
        <v>2.8480724647165165</v>
      </c>
      <c r="L233" s="60">
        <f t="shared" si="18"/>
        <v>4.777208939226707E-2</v>
      </c>
      <c r="M233" s="61"/>
      <c r="N233" s="61">
        <f t="shared" si="19"/>
        <v>1906.09</v>
      </c>
      <c r="O233" s="61">
        <f t="shared" si="20"/>
        <v>0.16975112469513221</v>
      </c>
      <c r="P233" s="64">
        <f t="shared" si="21"/>
        <v>1.1850098949193364</v>
      </c>
    </row>
    <row r="234" spans="1:16" x14ac:dyDescent="0.3">
      <c r="A234" s="60">
        <f>Data!A233</f>
        <v>1889.09</v>
      </c>
      <c r="B234" s="60">
        <f>Data!B233</f>
        <v>5.5</v>
      </c>
      <c r="C234" s="60">
        <f>Data!C233</f>
        <v>0.2225</v>
      </c>
      <c r="D234" s="60">
        <f>Data!D233</f>
        <v>0.28999999999999998</v>
      </c>
      <c r="E234" s="60">
        <f>Data!E233</f>
        <v>7.7067928930000003</v>
      </c>
      <c r="F234" s="60">
        <f t="shared" si="22"/>
        <v>216.49686493009017</v>
      </c>
      <c r="G234" s="60">
        <f t="shared" si="23"/>
        <v>11.41528924176839</v>
      </c>
      <c r="H234" s="60">
        <f t="shared" si="15"/>
        <v>184.72928620583852</v>
      </c>
      <c r="I234" s="60">
        <f t="shared" si="24"/>
        <v>12.390507677654302</v>
      </c>
      <c r="J234" s="60">
        <f t="shared" si="16"/>
        <v>17.472800192080271</v>
      </c>
      <c r="K234" s="60">
        <f t="shared" si="17"/>
        <v>2.8606453970531662</v>
      </c>
      <c r="L234" s="60">
        <f t="shared" si="18"/>
        <v>6.0345021728916759E-2</v>
      </c>
      <c r="M234" s="61"/>
      <c r="N234" s="61">
        <f t="shared" si="19"/>
        <v>1906.12</v>
      </c>
      <c r="O234" s="61">
        <f t="shared" si="20"/>
        <v>8.2969654190624631E-2</v>
      </c>
      <c r="P234" s="64">
        <f t="shared" si="21"/>
        <v>1.0865088370579132</v>
      </c>
    </row>
    <row r="235" spans="1:16" x14ac:dyDescent="0.3">
      <c r="A235" s="60">
        <f>Data!A234</f>
        <v>1889.1</v>
      </c>
      <c r="B235" s="60">
        <f>Data!B234</f>
        <v>5.4</v>
      </c>
      <c r="C235" s="60">
        <f>Data!C234</f>
        <v>0.22170000000000001</v>
      </c>
      <c r="D235" s="60">
        <f>Data!D234</f>
        <v>0.29330000000000001</v>
      </c>
      <c r="E235" s="60">
        <f>Data!E234</f>
        <v>7.7067928930000003</v>
      </c>
      <c r="F235" s="60">
        <f t="shared" si="22"/>
        <v>212.56055829499763</v>
      </c>
      <c r="G235" s="60">
        <f t="shared" si="23"/>
        <v>11.545187360726445</v>
      </c>
      <c r="H235" s="60">
        <f t="shared" si="15"/>
        <v>185.16129807626604</v>
      </c>
      <c r="I235" s="60">
        <f t="shared" si="24"/>
        <v>12.382367984816582</v>
      </c>
      <c r="J235" s="60">
        <f t="shared" si="16"/>
        <v>17.166390027791302</v>
      </c>
      <c r="K235" s="60">
        <f t="shared" si="17"/>
        <v>2.8429534039857911</v>
      </c>
      <c r="L235" s="60">
        <f t="shared" si="18"/>
        <v>4.2653028661541637E-2</v>
      </c>
      <c r="M235" s="61"/>
      <c r="N235" s="61">
        <f t="shared" si="19"/>
        <v>1907.03</v>
      </c>
      <c r="O235" s="61">
        <f t="shared" si="20"/>
        <v>-0.10283269628965108</v>
      </c>
      <c r="P235" s="64">
        <f t="shared" si="21"/>
        <v>0.9022779152975966</v>
      </c>
    </row>
    <row r="236" spans="1:16" x14ac:dyDescent="0.3">
      <c r="A236" s="60">
        <f>Data!A235</f>
        <v>1889.11</v>
      </c>
      <c r="B236" s="60">
        <f>Data!B235</f>
        <v>5.35</v>
      </c>
      <c r="C236" s="60">
        <f>Data!C235</f>
        <v>0.2208</v>
      </c>
      <c r="D236" s="60">
        <f>Data!D235</f>
        <v>0.29670000000000002</v>
      </c>
      <c r="E236" s="60">
        <f>Data!E235</f>
        <v>7.7067928930000003</v>
      </c>
      <c r="F236" s="60">
        <f t="shared" si="22"/>
        <v>210.59240497745134</v>
      </c>
      <c r="G236" s="60">
        <f t="shared" si="23"/>
        <v>11.679021786319593</v>
      </c>
      <c r="H236" s="60">
        <f t="shared" si="15"/>
        <v>185.56654808889175</v>
      </c>
      <c r="I236" s="60">
        <f t="shared" si="24"/>
        <v>12.379128611324006</v>
      </c>
      <c r="J236" s="60">
        <f t="shared" si="16"/>
        <v>17.011892483676803</v>
      </c>
      <c r="K236" s="60">
        <f t="shared" si="17"/>
        <v>2.8339126573430122</v>
      </c>
      <c r="L236" s="60">
        <f t="shared" si="18"/>
        <v>3.3612282018762762E-2</v>
      </c>
      <c r="M236" s="61"/>
      <c r="N236" s="61">
        <f t="shared" si="19"/>
        <v>1907.06</v>
      </c>
      <c r="O236" s="61">
        <f t="shared" si="20"/>
        <v>-0.21434511648470478</v>
      </c>
      <c r="P236" s="64">
        <f t="shared" si="21"/>
        <v>0.8070698038603511</v>
      </c>
    </row>
    <row r="237" spans="1:16" x14ac:dyDescent="0.3">
      <c r="A237" s="60">
        <f>Data!A236</f>
        <v>1889.12</v>
      </c>
      <c r="B237" s="60">
        <f>Data!B236</f>
        <v>5.32</v>
      </c>
      <c r="C237" s="60">
        <f>Data!C236</f>
        <v>0.22</v>
      </c>
      <c r="D237" s="60">
        <f>Data!D236</f>
        <v>0.3</v>
      </c>
      <c r="E237" s="60">
        <f>Data!E236</f>
        <v>7.8019419829999999</v>
      </c>
      <c r="F237" s="60">
        <f t="shared" si="22"/>
        <v>206.85762128410846</v>
      </c>
      <c r="G237" s="60">
        <f t="shared" si="23"/>
        <v>11.664903455870776</v>
      </c>
      <c r="H237" s="60">
        <f t="shared" si="15"/>
        <v>186.07690300734217</v>
      </c>
      <c r="I237" s="60">
        <f t="shared" si="24"/>
        <v>12.377257722958072</v>
      </c>
      <c r="J237" s="60">
        <f t="shared" si="16"/>
        <v>16.712718270414349</v>
      </c>
      <c r="K237" s="60">
        <f t="shared" si="17"/>
        <v>2.8161700026517877</v>
      </c>
      <c r="L237" s="60">
        <f t="shared" si="18"/>
        <v>1.5869627327538272E-2</v>
      </c>
      <c r="M237" s="61"/>
      <c r="N237" s="61">
        <f t="shared" si="19"/>
        <v>1907.09</v>
      </c>
      <c r="O237" s="61">
        <f t="shared" si="20"/>
        <v>-0.27969642026040464</v>
      </c>
      <c r="P237" s="64">
        <f t="shared" si="21"/>
        <v>0.75601321691743506</v>
      </c>
    </row>
    <row r="238" spans="1:16" x14ac:dyDescent="0.3">
      <c r="A238" s="60">
        <f>Data!A237</f>
        <v>1890.01</v>
      </c>
      <c r="B238" s="60">
        <f>Data!B237</f>
        <v>5.38</v>
      </c>
      <c r="C238" s="60">
        <f>Data!C237</f>
        <v>0.22</v>
      </c>
      <c r="D238" s="60">
        <f>Data!D237</f>
        <v>0.29920000000000002</v>
      </c>
      <c r="E238" s="60">
        <f>Data!E237</f>
        <v>7.6116519010000001</v>
      </c>
      <c r="F238" s="60">
        <f t="shared" si="22"/>
        <v>214.4203336184593</v>
      </c>
      <c r="G238" s="60">
        <f t="shared" si="23"/>
        <v>11.924640114989412</v>
      </c>
      <c r="H238" s="60">
        <f t="shared" si="15"/>
        <v>186.55764960839042</v>
      </c>
      <c r="I238" s="60">
        <f t="shared" si="24"/>
        <v>12.378181550648721</v>
      </c>
      <c r="J238" s="60">
        <f t="shared" si="16"/>
        <v>17.322442132642809</v>
      </c>
      <c r="K238" s="60">
        <f t="shared" si="17"/>
        <v>2.852002893924575</v>
      </c>
      <c r="L238" s="60">
        <f t="shared" si="18"/>
        <v>5.1702518600325487E-2</v>
      </c>
      <c r="M238" s="61"/>
      <c r="N238" s="61">
        <f t="shared" si="19"/>
        <v>1907.12</v>
      </c>
      <c r="O238" s="61">
        <f t="shared" si="20"/>
        <v>-0.36483493269113643</v>
      </c>
      <c r="P238" s="64">
        <f t="shared" si="21"/>
        <v>0.69431124950894496</v>
      </c>
    </row>
    <row r="239" spans="1:16" x14ac:dyDescent="0.3">
      <c r="A239" s="60">
        <f>Data!A238</f>
        <v>1890.02</v>
      </c>
      <c r="B239" s="60">
        <f>Data!B238</f>
        <v>5.32</v>
      </c>
      <c r="C239" s="60">
        <f>Data!C238</f>
        <v>0.22</v>
      </c>
      <c r="D239" s="60">
        <f>Data!D238</f>
        <v>0.29830000000000001</v>
      </c>
      <c r="E239" s="60">
        <f>Data!E238</f>
        <v>7.6116519010000001</v>
      </c>
      <c r="F239" s="60">
        <f t="shared" si="22"/>
        <v>212.02902878256572</v>
      </c>
      <c r="G239" s="60">
        <f t="shared" si="23"/>
        <v>11.888770542451006</v>
      </c>
      <c r="H239" s="60">
        <f t="shared" si="15"/>
        <v>187.00098776787328</v>
      </c>
      <c r="I239" s="60">
        <f t="shared" si="24"/>
        <v>12.376410737735293</v>
      </c>
      <c r="J239" s="60">
        <f t="shared" si="16"/>
        <v>17.131705894027561</v>
      </c>
      <c r="K239" s="60">
        <f t="shared" si="17"/>
        <v>2.8409308925515759</v>
      </c>
      <c r="L239" s="60">
        <f t="shared" si="18"/>
        <v>4.0630517227326468E-2</v>
      </c>
      <c r="M239" s="61"/>
      <c r="N239" s="61">
        <f t="shared" si="19"/>
        <v>1908.03</v>
      </c>
      <c r="O239" s="61">
        <f t="shared" si="20"/>
        <v>-0.30991230315713336</v>
      </c>
      <c r="P239" s="64">
        <f t="shared" si="21"/>
        <v>0.73351128002721633</v>
      </c>
    </row>
    <row r="240" spans="1:16" x14ac:dyDescent="0.3">
      <c r="A240" s="60">
        <f>Data!A239</f>
        <v>1890.03</v>
      </c>
      <c r="B240" s="60">
        <f>Data!B239</f>
        <v>5.28</v>
      </c>
      <c r="C240" s="60">
        <f>Data!C239</f>
        <v>0.22</v>
      </c>
      <c r="D240" s="60">
        <f>Data!D239</f>
        <v>0.29749999999999999</v>
      </c>
      <c r="E240" s="60">
        <f>Data!E239</f>
        <v>7.6116519010000001</v>
      </c>
      <c r="F240" s="60">
        <f t="shared" si="22"/>
        <v>210.43482555863665</v>
      </c>
      <c r="G240" s="60">
        <f t="shared" si="23"/>
        <v>11.856886477972424</v>
      </c>
      <c r="H240" s="60">
        <f t="shared" si="15"/>
        <v>187.46248847716765</v>
      </c>
      <c r="I240" s="60">
        <f t="shared" si="24"/>
        <v>12.372985357720784</v>
      </c>
      <c r="J240" s="60">
        <f t="shared" si="16"/>
        <v>17.007603215769151</v>
      </c>
      <c r="K240" s="60">
        <f t="shared" si="17"/>
        <v>2.8336604920570672</v>
      </c>
      <c r="L240" s="60">
        <f t="shared" si="18"/>
        <v>3.3360116732817691E-2</v>
      </c>
      <c r="M240" s="61"/>
      <c r="N240" s="61">
        <f t="shared" si="19"/>
        <v>1908.06</v>
      </c>
      <c r="O240" s="61">
        <f t="shared" si="20"/>
        <v>-0.22538034111633465</v>
      </c>
      <c r="P240" s="64">
        <f t="shared" si="21"/>
        <v>0.79821256795842555</v>
      </c>
    </row>
    <row r="241" spans="1:16" x14ac:dyDescent="0.3">
      <c r="A241" s="60">
        <f>Data!A240</f>
        <v>1890.04</v>
      </c>
      <c r="B241" s="60">
        <f>Data!B240</f>
        <v>5.39</v>
      </c>
      <c r="C241" s="60">
        <f>Data!C240</f>
        <v>0.22</v>
      </c>
      <c r="D241" s="60">
        <f>Data!D240</f>
        <v>0.29670000000000002</v>
      </c>
      <c r="E241" s="60">
        <f>Data!E240</f>
        <v>7.6116519010000001</v>
      </c>
      <c r="F241" s="60">
        <f t="shared" si="22"/>
        <v>214.81888442444156</v>
      </c>
      <c r="G241" s="60">
        <f t="shared" si="23"/>
        <v>11.825002413493843</v>
      </c>
      <c r="H241" s="60">
        <f t="shared" si="15"/>
        <v>187.94656213778839</v>
      </c>
      <c r="I241" s="60">
        <f t="shared" si="24"/>
        <v>12.363018702348379</v>
      </c>
      <c r="J241" s="60">
        <f t="shared" si="16"/>
        <v>17.375924893136034</v>
      </c>
      <c r="K241" s="60">
        <f t="shared" si="17"/>
        <v>2.8550856212937505</v>
      </c>
      <c r="L241" s="60">
        <f t="shared" si="18"/>
        <v>5.4785245969501073E-2</v>
      </c>
      <c r="M241" s="61"/>
      <c r="N241" s="61">
        <f t="shared" si="19"/>
        <v>1908.09</v>
      </c>
      <c r="O241" s="61">
        <f t="shared" si="20"/>
        <v>-0.1771299082459401</v>
      </c>
      <c r="P241" s="64">
        <f t="shared" si="21"/>
        <v>0.8376709570896459</v>
      </c>
    </row>
    <row r="242" spans="1:16" x14ac:dyDescent="0.3">
      <c r="A242" s="60">
        <f>Data!A241</f>
        <v>1890.05</v>
      </c>
      <c r="B242" s="60">
        <f>Data!B241</f>
        <v>5.62</v>
      </c>
      <c r="C242" s="60">
        <f>Data!C241</f>
        <v>0.22</v>
      </c>
      <c r="D242" s="60">
        <f>Data!D241</f>
        <v>0.29580000000000001</v>
      </c>
      <c r="E242" s="60">
        <f>Data!E241</f>
        <v>7.7067928930000003</v>
      </c>
      <c r="F242" s="60">
        <f t="shared" si="22"/>
        <v>221.22043289220125</v>
      </c>
      <c r="G242" s="60">
        <f t="shared" si="23"/>
        <v>11.64359502660376</v>
      </c>
      <c r="H242" s="60">
        <f t="shared" si="15"/>
        <v>188.5027014860128</v>
      </c>
      <c r="I242" s="60">
        <f t="shared" si="24"/>
        <v>12.346173744462579</v>
      </c>
      <c r="J242" s="60">
        <f t="shared" si="16"/>
        <v>17.918137025361524</v>
      </c>
      <c r="K242" s="60">
        <f t="shared" si="17"/>
        <v>2.8858134415041947</v>
      </c>
      <c r="L242" s="60">
        <f t="shared" si="18"/>
        <v>8.5513066179945252E-2</v>
      </c>
      <c r="M242" s="61"/>
      <c r="N242" s="61">
        <f t="shared" si="19"/>
        <v>1908.12</v>
      </c>
      <c r="O242" s="61">
        <f t="shared" si="20"/>
        <v>-0.11503347026175792</v>
      </c>
      <c r="P242" s="64">
        <f t="shared" si="21"/>
        <v>0.89133631014794734</v>
      </c>
    </row>
    <row r="243" spans="1:16" x14ac:dyDescent="0.3">
      <c r="A243" s="60">
        <f>Data!A242</f>
        <v>1890.06</v>
      </c>
      <c r="B243" s="60">
        <f>Data!B242</f>
        <v>5.58</v>
      </c>
      <c r="C243" s="60">
        <f>Data!C242</f>
        <v>0.22</v>
      </c>
      <c r="D243" s="60">
        <f>Data!D242</f>
        <v>0.29499999999999998</v>
      </c>
      <c r="E243" s="60">
        <f>Data!E242</f>
        <v>7.7067928930000003</v>
      </c>
      <c r="F243" s="60">
        <f t="shared" si="22"/>
        <v>219.64591023816422</v>
      </c>
      <c r="G243" s="60">
        <f t="shared" si="23"/>
        <v>11.612104573523018</v>
      </c>
      <c r="H243" s="60">
        <f t="shared" si="15"/>
        <v>189.0108192884789</v>
      </c>
      <c r="I243" s="60">
        <f t="shared" si="24"/>
        <v>12.324780697929413</v>
      </c>
      <c r="J243" s="60">
        <f t="shared" si="16"/>
        <v>17.821486290223824</v>
      </c>
      <c r="K243" s="60">
        <f t="shared" si="17"/>
        <v>2.8804048243010643</v>
      </c>
      <c r="L243" s="60">
        <f t="shared" si="18"/>
        <v>8.010444897681479E-2</v>
      </c>
      <c r="M243" s="61"/>
      <c r="N243" s="61">
        <f t="shared" si="19"/>
        <v>1909.03</v>
      </c>
      <c r="O243" s="61">
        <f t="shared" si="20"/>
        <v>-0.13294975893322025</v>
      </c>
      <c r="P243" s="64">
        <f t="shared" si="21"/>
        <v>0.87550907751385465</v>
      </c>
    </row>
    <row r="244" spans="1:16" x14ac:dyDescent="0.3">
      <c r="A244" s="60">
        <f>Data!A243</f>
        <v>1890.07</v>
      </c>
      <c r="B244" s="60">
        <f>Data!B243</f>
        <v>5.54</v>
      </c>
      <c r="C244" s="60">
        <f>Data!C243</f>
        <v>0.22</v>
      </c>
      <c r="D244" s="60">
        <f>Data!D243</f>
        <v>0.29420000000000002</v>
      </c>
      <c r="E244" s="60">
        <f>Data!E243</f>
        <v>7.7067928930000003</v>
      </c>
      <c r="F244" s="60">
        <f t="shared" si="22"/>
        <v>218.07138758412719</v>
      </c>
      <c r="G244" s="60">
        <f t="shared" si="23"/>
        <v>11.580614120442279</v>
      </c>
      <c r="H244" s="60">
        <f t="shared" si="15"/>
        <v>189.35588880356113</v>
      </c>
      <c r="I244" s="60">
        <f t="shared" si="24"/>
        <v>12.301000730661862</v>
      </c>
      <c r="J244" s="60">
        <f t="shared" si="16"/>
        <v>17.727938755466909</v>
      </c>
      <c r="K244" s="60">
        <f t="shared" si="17"/>
        <v>2.8751418558808211</v>
      </c>
      <c r="L244" s="60">
        <f t="shared" si="18"/>
        <v>7.4841480556571582E-2</v>
      </c>
      <c r="M244" s="61"/>
      <c r="N244" s="61">
        <f t="shared" si="19"/>
        <v>1909.06</v>
      </c>
      <c r="O244" s="61">
        <f t="shared" si="20"/>
        <v>-8.5268047536087632E-2</v>
      </c>
      <c r="P244" s="64">
        <f t="shared" si="21"/>
        <v>0.91826611244112499</v>
      </c>
    </row>
    <row r="245" spans="1:16" x14ac:dyDescent="0.3">
      <c r="A245" s="60">
        <f>Data!A244</f>
        <v>1890.08</v>
      </c>
      <c r="B245" s="60">
        <f>Data!B244</f>
        <v>5.41</v>
      </c>
      <c r="C245" s="60">
        <f>Data!C244</f>
        <v>0.22</v>
      </c>
      <c r="D245" s="60">
        <f>Data!D244</f>
        <v>0.29330000000000001</v>
      </c>
      <c r="E245" s="60">
        <f>Data!E244</f>
        <v>7.9922320659999997</v>
      </c>
      <c r="F245" s="60">
        <f t="shared" si="22"/>
        <v>205.34862056644388</v>
      </c>
      <c r="G245" s="60">
        <f t="shared" si="23"/>
        <v>11.132855898731608</v>
      </c>
      <c r="H245" s="60">
        <f t="shared" si="15"/>
        <v>189.60142024046885</v>
      </c>
      <c r="I245" s="60">
        <f t="shared" si="24"/>
        <v>12.271159097226771</v>
      </c>
      <c r="J245" s="60">
        <f t="shared" si="16"/>
        <v>16.7342480803506</v>
      </c>
      <c r="K245" s="60">
        <f t="shared" si="17"/>
        <v>2.8174574026918444</v>
      </c>
      <c r="L245" s="60">
        <f t="shared" si="18"/>
        <v>1.7157027367594946E-2</v>
      </c>
      <c r="M245" s="61"/>
      <c r="N245" s="61">
        <f t="shared" si="19"/>
        <v>1909.09</v>
      </c>
      <c r="O245" s="61">
        <f t="shared" si="20"/>
        <v>-7.1715293554572401E-2</v>
      </c>
      <c r="P245" s="64">
        <f t="shared" si="21"/>
        <v>0.93079586167186712</v>
      </c>
    </row>
    <row r="246" spans="1:16" x14ac:dyDescent="0.3">
      <c r="A246" s="60">
        <f>Data!A245</f>
        <v>1890.09</v>
      </c>
      <c r="B246" s="60">
        <f>Data!B245</f>
        <v>5.32</v>
      </c>
      <c r="C246" s="60">
        <f>Data!C245</f>
        <v>0.22</v>
      </c>
      <c r="D246" s="60">
        <f>Data!D245</f>
        <v>0.29249999999999998</v>
      </c>
      <c r="E246" s="60">
        <f>Data!E245</f>
        <v>8.0873811569999994</v>
      </c>
      <c r="F246" s="60">
        <f t="shared" si="22"/>
        <v>199.55670799602456</v>
      </c>
      <c r="G246" s="60">
        <f t="shared" si="23"/>
        <v>10.971867873841575</v>
      </c>
      <c r="H246" s="60">
        <f t="shared" si="15"/>
        <v>189.79397163329239</v>
      </c>
      <c r="I246" s="60">
        <f t="shared" si="24"/>
        <v>12.238901034107096</v>
      </c>
      <c r="J246" s="60">
        <f t="shared" si="16"/>
        <v>16.305116565605392</v>
      </c>
      <c r="K246" s="60">
        <f t="shared" si="17"/>
        <v>2.7914789582868957</v>
      </c>
      <c r="L246" s="60">
        <f t="shared" si="18"/>
        <v>-8.8214170373537293E-3</v>
      </c>
      <c r="M246" s="61"/>
      <c r="N246" s="61">
        <f t="shared" si="19"/>
        <v>1909.12</v>
      </c>
      <c r="O246" s="61">
        <f t="shared" si="20"/>
        <v>-0.10544552994289358</v>
      </c>
      <c r="P246" s="64">
        <f t="shared" si="21"/>
        <v>0.8999234903956902</v>
      </c>
    </row>
    <row r="247" spans="1:16" x14ac:dyDescent="0.3">
      <c r="A247" s="60">
        <f>Data!A246</f>
        <v>1890.1</v>
      </c>
      <c r="B247" s="60">
        <f>Data!B246</f>
        <v>5.08</v>
      </c>
      <c r="C247" s="60">
        <f>Data!C246</f>
        <v>0.22</v>
      </c>
      <c r="D247" s="60">
        <f>Data!D246</f>
        <v>0.29170000000000001</v>
      </c>
      <c r="E247" s="60">
        <f>Data!E246</f>
        <v>8.0873811569999994</v>
      </c>
      <c r="F247" s="60">
        <f t="shared" si="22"/>
        <v>190.55414974056478</v>
      </c>
      <c r="G247" s="60">
        <f t="shared" si="23"/>
        <v>10.941859346323376</v>
      </c>
      <c r="H247" s="60">
        <f t="shared" si="15"/>
        <v>189.86058566034444</v>
      </c>
      <c r="I247" s="60">
        <f t="shared" si="24"/>
        <v>12.204445790843913</v>
      </c>
      <c r="J247" s="60">
        <f t="shared" si="16"/>
        <v>15.613502899371586</v>
      </c>
      <c r="K247" s="60">
        <f t="shared" si="17"/>
        <v>2.7481361103379327</v>
      </c>
      <c r="L247" s="60">
        <f t="shared" si="18"/>
        <v>-5.2164264986316766E-2</v>
      </c>
      <c r="M247" s="61"/>
      <c r="N247" s="61">
        <f t="shared" si="19"/>
        <v>1910.03</v>
      </c>
      <c r="O247" s="61">
        <f t="shared" si="20"/>
        <v>-0.15421027707771406</v>
      </c>
      <c r="P247" s="64">
        <f t="shared" si="21"/>
        <v>0.85709177530750724</v>
      </c>
    </row>
    <row r="248" spans="1:16" x14ac:dyDescent="0.3">
      <c r="A248" s="60">
        <f>Data!A247</f>
        <v>1890.11</v>
      </c>
      <c r="B248" s="60">
        <f>Data!B247</f>
        <v>4.71</v>
      </c>
      <c r="C248" s="60">
        <f>Data!C247</f>
        <v>0.22</v>
      </c>
      <c r="D248" s="60">
        <f>Data!D247</f>
        <v>0.2908</v>
      </c>
      <c r="E248" s="60">
        <f>Data!E247</f>
        <v>7.8970910740000004</v>
      </c>
      <c r="F248" s="60">
        <f t="shared" si="22"/>
        <v>180.93241126523696</v>
      </c>
      <c r="G248" s="60">
        <f t="shared" si="23"/>
        <v>11.17094377832928</v>
      </c>
      <c r="H248" s="60">
        <f t="shared" si="15"/>
        <v>189.82573078423377</v>
      </c>
      <c r="I248" s="60">
        <f t="shared" si="24"/>
        <v>12.171280947803282</v>
      </c>
      <c r="J248" s="60">
        <f t="shared" si="16"/>
        <v>14.865519253163926</v>
      </c>
      <c r="K248" s="60">
        <f t="shared" si="17"/>
        <v>2.6990443870989043</v>
      </c>
      <c r="L248" s="60">
        <f t="shared" si="18"/>
        <v>-0.10125598822534521</v>
      </c>
      <c r="M248" s="61"/>
      <c r="N248" s="61">
        <f t="shared" si="19"/>
        <v>1910.06</v>
      </c>
      <c r="O248" s="61">
        <f t="shared" si="20"/>
        <v>-0.23038251229766171</v>
      </c>
      <c r="P248" s="64">
        <f t="shared" si="21"/>
        <v>0.79422974174841376</v>
      </c>
    </row>
    <row r="249" spans="1:16" x14ac:dyDescent="0.3">
      <c r="A249" s="60">
        <f>Data!A248</f>
        <v>1890.12</v>
      </c>
      <c r="B249" s="60">
        <f>Data!B248</f>
        <v>4.5999999999999996</v>
      </c>
      <c r="C249" s="60">
        <f>Data!C248</f>
        <v>0.22</v>
      </c>
      <c r="D249" s="60">
        <f>Data!D248</f>
        <v>0.28999999999999998</v>
      </c>
      <c r="E249" s="60">
        <f>Data!E248</f>
        <v>7.8970910740000004</v>
      </c>
      <c r="F249" s="60">
        <f t="shared" si="22"/>
        <v>176.70681354991294</v>
      </c>
      <c r="G249" s="60">
        <f t="shared" si="23"/>
        <v>11.140212158581468</v>
      </c>
      <c r="H249" s="60">
        <f t="shared" si="15"/>
        <v>189.84241915499746</v>
      </c>
      <c r="I249" s="60">
        <f t="shared" si="24"/>
        <v>12.137027217439808</v>
      </c>
      <c r="J249" s="60">
        <f t="shared" si="16"/>
        <v>14.55931591683351</v>
      </c>
      <c r="K249" s="60">
        <f t="shared" si="17"/>
        <v>2.6782310579308075</v>
      </c>
      <c r="L249" s="60">
        <f t="shared" si="18"/>
        <v>-0.12206931739344196</v>
      </c>
      <c r="M249" s="61"/>
      <c r="N249" s="61">
        <f t="shared" si="19"/>
        <v>1910.09</v>
      </c>
      <c r="O249" s="61">
        <f t="shared" si="20"/>
        <v>-0.2370803818042595</v>
      </c>
      <c r="P249" s="64">
        <f t="shared" si="21"/>
        <v>0.78892787002319442</v>
      </c>
    </row>
    <row r="250" spans="1:16" x14ac:dyDescent="0.3">
      <c r="A250" s="60">
        <f>Data!A249</f>
        <v>1891.01</v>
      </c>
      <c r="B250" s="60">
        <f>Data!B249</f>
        <v>4.84</v>
      </c>
      <c r="C250" s="60">
        <f>Data!C249</f>
        <v>0.22</v>
      </c>
      <c r="D250" s="60">
        <f>Data!D249</f>
        <v>0.29420000000000002</v>
      </c>
      <c r="E250" s="60">
        <f>Data!E249</f>
        <v>7.8019419829999999</v>
      </c>
      <c r="F250" s="60">
        <f t="shared" si="22"/>
        <v>188.1937757547152</v>
      </c>
      <c r="G250" s="60">
        <f t="shared" si="23"/>
        <v>11.439381989057276</v>
      </c>
      <c r="H250" s="60">
        <f t="shared" si="15"/>
        <v>189.75235032665807</v>
      </c>
      <c r="I250" s="60">
        <f t="shared" si="24"/>
        <v>12.105397297130231</v>
      </c>
      <c r="J250" s="60">
        <f t="shared" si="16"/>
        <v>15.546270075690073</v>
      </c>
      <c r="K250" s="60">
        <f t="shared" si="17"/>
        <v>2.7438207433375617</v>
      </c>
      <c r="L250" s="60">
        <f t="shared" si="18"/>
        <v>-5.6479631986687817E-2</v>
      </c>
      <c r="M250" s="61"/>
      <c r="N250" s="61">
        <f t="shared" si="19"/>
        <v>1910.12</v>
      </c>
      <c r="O250" s="61">
        <f t="shared" si="20"/>
        <v>-0.17701280447448076</v>
      </c>
      <c r="P250" s="64">
        <f t="shared" si="21"/>
        <v>0.83776905726180106</v>
      </c>
    </row>
    <row r="251" spans="1:16" x14ac:dyDescent="0.3">
      <c r="A251" s="60">
        <f>Data!A250</f>
        <v>1891.02</v>
      </c>
      <c r="B251" s="60">
        <f>Data!B250</f>
        <v>4.9000000000000004</v>
      </c>
      <c r="C251" s="60">
        <f>Data!C250</f>
        <v>0.22</v>
      </c>
      <c r="D251" s="60">
        <f>Data!D250</f>
        <v>0.29830000000000001</v>
      </c>
      <c r="E251" s="60">
        <f>Data!E250</f>
        <v>7.8970910740000004</v>
      </c>
      <c r="F251" s="60">
        <f t="shared" si="22"/>
        <v>188.23117095534209</v>
      </c>
      <c r="G251" s="60">
        <f t="shared" si="23"/>
        <v>11.45905271346501</v>
      </c>
      <c r="H251" s="60">
        <f t="shared" si="15"/>
        <v>189.63532657958268</v>
      </c>
      <c r="I251" s="60">
        <f t="shared" si="24"/>
        <v>12.075887036829451</v>
      </c>
      <c r="J251" s="60">
        <f t="shared" si="16"/>
        <v>15.587357713869652</v>
      </c>
      <c r="K251" s="60">
        <f t="shared" si="17"/>
        <v>2.7464601827444222</v>
      </c>
      <c r="L251" s="60">
        <f t="shared" si="18"/>
        <v>-5.3840192579827306E-2</v>
      </c>
      <c r="M251" s="61"/>
      <c r="N251" s="61">
        <f t="shared" si="19"/>
        <v>1911.03</v>
      </c>
      <c r="O251" s="61">
        <f t="shared" si="20"/>
        <v>-0.13200139210921691</v>
      </c>
      <c r="P251" s="64">
        <f t="shared" si="21"/>
        <v>0.876339775117846</v>
      </c>
    </row>
    <row r="252" spans="1:16" x14ac:dyDescent="0.3">
      <c r="A252" s="60">
        <f>Data!A251</f>
        <v>1891.03</v>
      </c>
      <c r="B252" s="60">
        <f>Data!B251</f>
        <v>4.8099999999999996</v>
      </c>
      <c r="C252" s="60">
        <f>Data!C251</f>
        <v>0.22</v>
      </c>
      <c r="D252" s="60">
        <f>Data!D251</f>
        <v>0.30249999999999999</v>
      </c>
      <c r="E252" s="60">
        <f>Data!E251</f>
        <v>7.9922320659999997</v>
      </c>
      <c r="F252" s="60">
        <f t="shared" si="22"/>
        <v>182.57428187145936</v>
      </c>
      <c r="G252" s="60">
        <f t="shared" si="23"/>
        <v>11.482062425388037</v>
      </c>
      <c r="H252" s="60">
        <f t="shared" si="15"/>
        <v>189.53342198847409</v>
      </c>
      <c r="I252" s="60">
        <f t="shared" si="24"/>
        <v>12.047529264080199</v>
      </c>
      <c r="J252" s="60">
        <f t="shared" si="16"/>
        <v>15.154499970031697</v>
      </c>
      <c r="K252" s="60">
        <f t="shared" si="17"/>
        <v>2.718297515576241</v>
      </c>
      <c r="L252" s="60">
        <f t="shared" si="18"/>
        <v>-8.2002859748008472E-2</v>
      </c>
      <c r="M252" s="61"/>
      <c r="N252" s="61">
        <f t="shared" si="19"/>
        <v>1911.06</v>
      </c>
      <c r="O252" s="61">
        <f t="shared" si="20"/>
        <v>-6.7208014227525315E-2</v>
      </c>
      <c r="P252" s="64">
        <f t="shared" si="21"/>
        <v>0.9350006876608925</v>
      </c>
    </row>
    <row r="253" spans="1:16" x14ac:dyDescent="0.3">
      <c r="A253" s="60">
        <f>Data!A252</f>
        <v>1891.04</v>
      </c>
      <c r="B253" s="60">
        <f>Data!B252</f>
        <v>4.97</v>
      </c>
      <c r="C253" s="60">
        <f>Data!C252</f>
        <v>0.22</v>
      </c>
      <c r="D253" s="60">
        <f>Data!D252</f>
        <v>0.30669999999999997</v>
      </c>
      <c r="E253" s="60">
        <f>Data!E252</f>
        <v>8.0873811569999994</v>
      </c>
      <c r="F253" s="60">
        <f t="shared" si="22"/>
        <v>186.42797720681239</v>
      </c>
      <c r="G253" s="60">
        <f t="shared" si="23"/>
        <v>11.50451923728961</v>
      </c>
      <c r="H253" s="60">
        <f t="shared" si="15"/>
        <v>189.46438395959194</v>
      </c>
      <c r="I253" s="60">
        <f t="shared" si="24"/>
        <v>12.021314842520171</v>
      </c>
      <c r="J253" s="60">
        <f t="shared" si="16"/>
        <v>15.508118674955965</v>
      </c>
      <c r="K253" s="60">
        <f t="shared" si="17"/>
        <v>2.7413636722784975</v>
      </c>
      <c r="L253" s="60">
        <f t="shared" si="18"/>
        <v>-5.8936703045751937E-2</v>
      </c>
      <c r="M253" s="61"/>
      <c r="N253" s="61">
        <f t="shared" si="19"/>
        <v>1911.09</v>
      </c>
      <c r="O253" s="61">
        <f t="shared" si="20"/>
        <v>-0.2315862186927391</v>
      </c>
      <c r="P253" s="64">
        <f t="shared" si="21"/>
        <v>0.79327429748166023</v>
      </c>
    </row>
    <row r="254" spans="1:16" x14ac:dyDescent="0.3">
      <c r="A254" s="60">
        <f>Data!A253</f>
        <v>1891.05</v>
      </c>
      <c r="B254" s="60">
        <f>Data!B253</f>
        <v>4.95</v>
      </c>
      <c r="C254" s="60">
        <f>Data!C253</f>
        <v>0.22</v>
      </c>
      <c r="D254" s="60">
        <f>Data!D253</f>
        <v>0.31080000000000002</v>
      </c>
      <c r="E254" s="60">
        <f>Data!E253</f>
        <v>7.9922320659999997</v>
      </c>
      <c r="F254" s="60">
        <f t="shared" si="22"/>
        <v>187.88829423362245</v>
      </c>
      <c r="G254" s="60">
        <f t="shared" si="23"/>
        <v>11.797107444001989</v>
      </c>
      <c r="H254" s="60">
        <f t="shared" si="15"/>
        <v>189.31667461605389</v>
      </c>
      <c r="I254" s="60">
        <f t="shared" si="24"/>
        <v>11.99754381830285</v>
      </c>
      <c r="J254" s="60">
        <f t="shared" si="16"/>
        <v>15.660563285210888</v>
      </c>
      <c r="K254" s="60">
        <f t="shared" si="17"/>
        <v>2.7511456595971739</v>
      </c>
      <c r="L254" s="60">
        <f t="shared" si="18"/>
        <v>-4.9154715727075526E-2</v>
      </c>
      <c r="M254" s="61"/>
      <c r="N254" s="61">
        <f t="shared" si="19"/>
        <v>1911.12</v>
      </c>
      <c r="O254" s="61">
        <f t="shared" si="20"/>
        <v>-0.16232257845706499</v>
      </c>
      <c r="P254" s="64">
        <f t="shared" si="21"/>
        <v>0.85016691477101169</v>
      </c>
    </row>
    <row r="255" spans="1:16" x14ac:dyDescent="0.3">
      <c r="A255" s="60">
        <f>Data!A254</f>
        <v>1891.06</v>
      </c>
      <c r="B255" s="60">
        <f>Data!B254</f>
        <v>4.8499999999999996</v>
      </c>
      <c r="C255" s="60">
        <f>Data!C254</f>
        <v>0.22</v>
      </c>
      <c r="D255" s="60">
        <f>Data!D254</f>
        <v>0.315</v>
      </c>
      <c r="E255" s="60">
        <f>Data!E254</f>
        <v>7.8019419829999999</v>
      </c>
      <c r="F255" s="60">
        <f t="shared" si="22"/>
        <v>188.58260586991088</v>
      </c>
      <c r="G255" s="60">
        <f t="shared" si="23"/>
        <v>12.248148628664318</v>
      </c>
      <c r="H255" s="60">
        <f t="shared" si="15"/>
        <v>189.14313879813972</v>
      </c>
      <c r="I255" s="60">
        <f t="shared" si="24"/>
        <v>11.978461764626651</v>
      </c>
      <c r="J255" s="60">
        <f t="shared" si="16"/>
        <v>15.743474377220144</v>
      </c>
      <c r="K255" s="60">
        <f t="shared" si="17"/>
        <v>2.7564259541593534</v>
      </c>
      <c r="L255" s="60">
        <f t="shared" si="18"/>
        <v>-4.3874421164896038E-2</v>
      </c>
      <c r="M255" s="61"/>
      <c r="N255" s="61">
        <f t="shared" si="19"/>
        <v>1912.03</v>
      </c>
      <c r="O255" s="61">
        <f t="shared" si="20"/>
        <v>-0.18278719534166088</v>
      </c>
      <c r="P255" s="64">
        <f t="shared" si="21"/>
        <v>0.8329453915375814</v>
      </c>
    </row>
    <row r="256" spans="1:16" x14ac:dyDescent="0.3">
      <c r="A256" s="60">
        <f>Data!A255</f>
        <v>1891.07</v>
      </c>
      <c r="B256" s="60">
        <f>Data!B255</f>
        <v>4.7699999999999996</v>
      </c>
      <c r="C256" s="60">
        <f>Data!C255</f>
        <v>0.22</v>
      </c>
      <c r="D256" s="60">
        <f>Data!D255</f>
        <v>0.31919999999999998</v>
      </c>
      <c r="E256" s="60">
        <f>Data!E255</f>
        <v>7.7067928930000003</v>
      </c>
      <c r="F256" s="60">
        <f t="shared" si="22"/>
        <v>187.76182649391455</v>
      </c>
      <c r="G256" s="60">
        <f t="shared" si="23"/>
        <v>12.564690779215416</v>
      </c>
      <c r="H256" s="60">
        <f t="shared" si="15"/>
        <v>189.09242376168839</v>
      </c>
      <c r="I256" s="60">
        <f t="shared" si="24"/>
        <v>11.963849120208947</v>
      </c>
      <c r="J256" s="60">
        <f t="shared" si="16"/>
        <v>15.694098496841903</v>
      </c>
      <c r="K256" s="60">
        <f t="shared" si="17"/>
        <v>2.7532847497682877</v>
      </c>
      <c r="L256" s="60">
        <f t="shared" si="18"/>
        <v>-4.7015625555961726E-2</v>
      </c>
      <c r="M256" s="61"/>
      <c r="N256" s="61">
        <f t="shared" si="19"/>
        <v>1912.06</v>
      </c>
      <c r="O256" s="61">
        <f t="shared" si="20"/>
        <v>-0.17208154171103907</v>
      </c>
      <c r="P256" s="64">
        <f t="shared" si="21"/>
        <v>0.84191051954516549</v>
      </c>
    </row>
    <row r="257" spans="1:16" x14ac:dyDescent="0.3">
      <c r="A257" s="60">
        <f>Data!A256</f>
        <v>1891.08</v>
      </c>
      <c r="B257" s="60">
        <f>Data!B256</f>
        <v>4.93</v>
      </c>
      <c r="C257" s="60">
        <f>Data!C256</f>
        <v>0.22</v>
      </c>
      <c r="D257" s="60">
        <f>Data!D256</f>
        <v>0.32329999999999998</v>
      </c>
      <c r="E257" s="60">
        <f>Data!E256</f>
        <v>7.7067928930000003</v>
      </c>
      <c r="F257" s="60">
        <f t="shared" si="22"/>
        <v>194.05991711006263</v>
      </c>
      <c r="G257" s="60">
        <f t="shared" si="23"/>
        <v>12.726079351254208</v>
      </c>
      <c r="H257" s="60">
        <f t="shared" ref="H257:H320" si="25">GEOMEAN(F138:F258)</f>
        <v>189.25111559386949</v>
      </c>
      <c r="I257" s="60">
        <f t="shared" si="24"/>
        <v>11.95336881685178</v>
      </c>
      <c r="J257" s="60">
        <f t="shared" ref="J257:J320" si="26">F257/I257</f>
        <v>16.234746880434095</v>
      </c>
      <c r="K257" s="60">
        <f t="shared" ref="K257:K320" si="27">LN(J257)</f>
        <v>2.7871538144529233</v>
      </c>
      <c r="L257" s="60">
        <f t="shared" si="18"/>
        <v>-1.3146560871326152E-2</v>
      </c>
      <c r="M257" s="61"/>
      <c r="N257" s="61">
        <f t="shared" si="19"/>
        <v>1912.09</v>
      </c>
      <c r="O257" s="61">
        <f t="shared" si="20"/>
        <v>-0.16159504272385306</v>
      </c>
      <c r="P257" s="64">
        <f t="shared" si="21"/>
        <v>0.8507856666354553</v>
      </c>
    </row>
    <row r="258" spans="1:16" x14ac:dyDescent="0.3">
      <c r="A258" s="60">
        <f>Data!A257</f>
        <v>1891.09</v>
      </c>
      <c r="B258" s="60">
        <f>Data!B257</f>
        <v>5.33</v>
      </c>
      <c r="C258" s="60">
        <f>Data!C257</f>
        <v>0.22</v>
      </c>
      <c r="D258" s="60">
        <f>Data!D257</f>
        <v>0.32750000000000001</v>
      </c>
      <c r="E258" s="60">
        <f>Data!E257</f>
        <v>7.6116519010000001</v>
      </c>
      <c r="F258" s="60">
        <f t="shared" si="22"/>
        <v>212.42757958854799</v>
      </c>
      <c r="G258" s="60">
        <f t="shared" si="23"/>
        <v>13.052538895919223</v>
      </c>
      <c r="H258" s="60">
        <f t="shared" si="25"/>
        <v>189.45701316923217</v>
      </c>
      <c r="I258" s="60">
        <f t="shared" si="24"/>
        <v>11.950132091072726</v>
      </c>
      <c r="J258" s="60">
        <f t="shared" si="26"/>
        <v>17.776170001270589</v>
      </c>
      <c r="K258" s="60">
        <f t="shared" si="27"/>
        <v>2.8778587963793676</v>
      </c>
      <c r="L258" s="60">
        <f t="shared" ref="L258:L321" si="28">K258-$K$1843</f>
        <v>7.7558421055118121E-2</v>
      </c>
      <c r="M258" s="61"/>
      <c r="N258" s="61">
        <f t="shared" si="19"/>
        <v>1912.12</v>
      </c>
      <c r="O258" s="61">
        <f t="shared" si="20"/>
        <v>-0.20128081169096523</v>
      </c>
      <c r="P258" s="64">
        <f t="shared" si="21"/>
        <v>0.81768278442620146</v>
      </c>
    </row>
    <row r="259" spans="1:16" x14ac:dyDescent="0.3">
      <c r="A259" s="60">
        <f>Data!A258</f>
        <v>1891.1</v>
      </c>
      <c r="B259" s="60">
        <f>Data!B258</f>
        <v>5.33</v>
      </c>
      <c r="C259" s="60">
        <f>Data!C258</f>
        <v>0.22</v>
      </c>
      <c r="D259" s="60">
        <f>Data!D258</f>
        <v>0.33169999999999999</v>
      </c>
      <c r="E259" s="60">
        <f>Data!E258</f>
        <v>7.6116519010000001</v>
      </c>
      <c r="F259" s="60">
        <f t="shared" si="22"/>
        <v>212.42757958854799</v>
      </c>
      <c r="G259" s="60">
        <f t="shared" si="23"/>
        <v>13.219930234431775</v>
      </c>
      <c r="H259" s="60">
        <f t="shared" si="25"/>
        <v>189.6990170314557</v>
      </c>
      <c r="I259" s="60">
        <f t="shared" si="24"/>
        <v>11.950019997798618</v>
      </c>
      <c r="J259" s="60">
        <f t="shared" si="26"/>
        <v>17.776336744849004</v>
      </c>
      <c r="K259" s="60">
        <f t="shared" si="27"/>
        <v>2.8778681765099785</v>
      </c>
      <c r="L259" s="60">
        <f t="shared" si="28"/>
        <v>7.7567801185729035E-2</v>
      </c>
      <c r="M259" s="61"/>
      <c r="N259" s="61">
        <f t="shared" ref="N259:N322" si="29">INDEX($A$130:$A$2900,(ROW()-ROW($A$130))*3)</f>
        <v>1913.03</v>
      </c>
      <c r="O259" s="61">
        <f t="shared" ref="O259:O322" si="30">INDEX($L$130:$L$2900,(ROW()-ROW($L$130))*3)</f>
        <v>-0.27437606258530822</v>
      </c>
      <c r="P259" s="64">
        <f t="shared" ref="P259:P322" si="31">EXP(O259)</f>
        <v>0.76004619657247519</v>
      </c>
    </row>
    <row r="260" spans="1:16" x14ac:dyDescent="0.3">
      <c r="A260" s="60">
        <f>Data!A259</f>
        <v>1891.11</v>
      </c>
      <c r="B260" s="60">
        <f>Data!B259</f>
        <v>5.25</v>
      </c>
      <c r="C260" s="60">
        <f>Data!C259</f>
        <v>0.22</v>
      </c>
      <c r="D260" s="60">
        <f>Data!D259</f>
        <v>0.33579999999999999</v>
      </c>
      <c r="E260" s="60">
        <f>Data!E259</f>
        <v>7.5165028100000004</v>
      </c>
      <c r="F260" s="60">
        <f t="shared" si="22"/>
        <v>211.88786730460887</v>
      </c>
      <c r="G260" s="60">
        <f t="shared" si="23"/>
        <v>13.552751588740508</v>
      </c>
      <c r="H260" s="60">
        <f t="shared" si="25"/>
        <v>189.96367487610644</v>
      </c>
      <c r="I260" s="60">
        <f t="shared" si="24"/>
        <v>11.95237257642982</v>
      </c>
      <c r="J260" s="60">
        <f t="shared" si="26"/>
        <v>17.72768259604403</v>
      </c>
      <c r="K260" s="60">
        <f t="shared" si="27"/>
        <v>2.8751274063005785</v>
      </c>
      <c r="L260" s="60">
        <f t="shared" si="28"/>
        <v>7.4827030976329034E-2</v>
      </c>
      <c r="M260" s="61"/>
      <c r="N260" s="61">
        <f t="shared" si="29"/>
        <v>1913.06</v>
      </c>
      <c r="O260" s="61">
        <f t="shared" si="30"/>
        <v>-0.35384686683523014</v>
      </c>
      <c r="P260" s="64">
        <f t="shared" si="31"/>
        <v>0.70198245592023989</v>
      </c>
    </row>
    <row r="261" spans="1:16" x14ac:dyDescent="0.3">
      <c r="A261" s="60">
        <f>Data!A260</f>
        <v>1891.12</v>
      </c>
      <c r="B261" s="60">
        <f>Data!B260</f>
        <v>5.41</v>
      </c>
      <c r="C261" s="60">
        <f>Data!C260</f>
        <v>0.22</v>
      </c>
      <c r="D261" s="60">
        <f>Data!D260</f>
        <v>0.34</v>
      </c>
      <c r="E261" s="60">
        <f>Data!E260</f>
        <v>7.5165028100000004</v>
      </c>
      <c r="F261" s="60">
        <f t="shared" si="22"/>
        <v>218.34540230817791</v>
      </c>
      <c r="G261" s="60">
        <f t="shared" si="23"/>
        <v>13.722261882584196</v>
      </c>
      <c r="H261" s="60">
        <f t="shared" si="25"/>
        <v>190.34423909442444</v>
      </c>
      <c r="I261" s="60">
        <f t="shared" si="24"/>
        <v>11.956910549687949</v>
      </c>
      <c r="J261" s="60">
        <f t="shared" si="26"/>
        <v>18.261021641069004</v>
      </c>
      <c r="K261" s="60">
        <f t="shared" si="27"/>
        <v>2.9047688232768896</v>
      </c>
      <c r="L261" s="60">
        <f t="shared" si="28"/>
        <v>0.1044684479526401</v>
      </c>
      <c r="M261" s="61"/>
      <c r="N261" s="61">
        <f t="shared" si="29"/>
        <v>1913.09</v>
      </c>
      <c r="O261" s="61">
        <f t="shared" si="30"/>
        <v>-0.32374615277117202</v>
      </c>
      <c r="P261" s="64">
        <f t="shared" si="31"/>
        <v>0.7234338607541414</v>
      </c>
    </row>
    <row r="262" spans="1:16" x14ac:dyDescent="0.3">
      <c r="A262" s="60">
        <f>Data!A261</f>
        <v>1892.01</v>
      </c>
      <c r="B262" s="60">
        <f>Data!B261</f>
        <v>5.51</v>
      </c>
      <c r="C262" s="60">
        <f>Data!C261</f>
        <v>0.22170000000000001</v>
      </c>
      <c r="D262" s="60">
        <f>Data!D261</f>
        <v>0.34250000000000003</v>
      </c>
      <c r="E262" s="60">
        <f>Data!E261</f>
        <v>7.3262127269999997</v>
      </c>
      <c r="F262" s="60">
        <f t="shared" si="22"/>
        <v>228.15746584039914</v>
      </c>
      <c r="G262" s="60">
        <f t="shared" si="23"/>
        <v>14.182201824017554</v>
      </c>
      <c r="H262" s="60">
        <f t="shared" si="25"/>
        <v>190.75220852953044</v>
      </c>
      <c r="I262" s="60">
        <f t="shared" si="24"/>
        <v>11.964918388300511</v>
      </c>
      <c r="J262" s="60">
        <f t="shared" si="26"/>
        <v>19.068869375949539</v>
      </c>
      <c r="K262" s="60">
        <f t="shared" si="27"/>
        <v>2.9480571297555862</v>
      </c>
      <c r="L262" s="60">
        <f t="shared" si="28"/>
        <v>0.14775675443133673</v>
      </c>
      <c r="M262" s="61"/>
      <c r="N262" s="61">
        <f t="shared" si="29"/>
        <v>1913.12</v>
      </c>
      <c r="O262" s="61">
        <f t="shared" si="30"/>
        <v>-0.38177672524533435</v>
      </c>
      <c r="P262" s="64">
        <f t="shared" si="31"/>
        <v>0.68264745413396188</v>
      </c>
    </row>
    <row r="263" spans="1:16" x14ac:dyDescent="0.3">
      <c r="A263" s="60">
        <f>Data!A262</f>
        <v>1892.02</v>
      </c>
      <c r="B263" s="60">
        <f>Data!B262</f>
        <v>5.52</v>
      </c>
      <c r="C263" s="60">
        <f>Data!C262</f>
        <v>0.2233</v>
      </c>
      <c r="D263" s="60">
        <f>Data!D262</f>
        <v>0.34499999999999997</v>
      </c>
      <c r="E263" s="60">
        <f>Data!E262</f>
        <v>7.3262127269999997</v>
      </c>
      <c r="F263" s="60">
        <f t="shared" si="22"/>
        <v>228.5715447257719</v>
      </c>
      <c r="G263" s="60">
        <f t="shared" si="23"/>
        <v>14.285721545360744</v>
      </c>
      <c r="H263" s="60">
        <f t="shared" si="25"/>
        <v>191.2695180997051</v>
      </c>
      <c r="I263" s="60">
        <f t="shared" si="24"/>
        <v>11.974790367140484</v>
      </c>
      <c r="J263" s="60">
        <f t="shared" si="26"/>
        <v>19.087728278983942</v>
      </c>
      <c r="K263" s="60">
        <f t="shared" si="27"/>
        <v>2.9490456300794667</v>
      </c>
      <c r="L263" s="60">
        <f t="shared" si="28"/>
        <v>0.14874525475521727</v>
      </c>
      <c r="M263" s="61"/>
      <c r="N263" s="61">
        <f t="shared" si="29"/>
        <v>1914.03</v>
      </c>
      <c r="O263" s="61">
        <f t="shared" si="30"/>
        <v>-0.33711747978742634</v>
      </c>
      <c r="P263" s="64">
        <f t="shared" si="31"/>
        <v>0.71382497497028019</v>
      </c>
    </row>
    <row r="264" spans="1:16" x14ac:dyDescent="0.3">
      <c r="A264" s="60">
        <f>Data!A263</f>
        <v>1892.03</v>
      </c>
      <c r="B264" s="60">
        <f>Data!B263</f>
        <v>5.58</v>
      </c>
      <c r="C264" s="60">
        <f>Data!C263</f>
        <v>0.22500000000000001</v>
      </c>
      <c r="D264" s="60">
        <f>Data!D263</f>
        <v>0.34749999999999998</v>
      </c>
      <c r="E264" s="60">
        <f>Data!E263</f>
        <v>7.135922645</v>
      </c>
      <c r="F264" s="60">
        <f t="shared" si="22"/>
        <v>237.21747336850513</v>
      </c>
      <c r="G264" s="60">
        <f t="shared" si="23"/>
        <v>14.772951970529663</v>
      </c>
      <c r="H264" s="60">
        <f t="shared" si="25"/>
        <v>191.80940517083874</v>
      </c>
      <c r="I264" s="60">
        <f t="shared" si="24"/>
        <v>11.988202923530469</v>
      </c>
      <c r="J264" s="60">
        <f t="shared" si="26"/>
        <v>19.787575742724055</v>
      </c>
      <c r="K264" s="60">
        <f t="shared" si="27"/>
        <v>2.985054253006453</v>
      </c>
      <c r="L264" s="60">
        <f t="shared" si="28"/>
        <v>0.18475387768220353</v>
      </c>
      <c r="M264" s="61"/>
      <c r="N264" s="61">
        <f t="shared" si="29"/>
        <v>1914.06</v>
      </c>
      <c r="O264" s="61">
        <f t="shared" si="30"/>
        <v>-0.35867131655798712</v>
      </c>
      <c r="P264" s="64">
        <f t="shared" si="31"/>
        <v>0.69860393316499281</v>
      </c>
    </row>
    <row r="265" spans="1:16" x14ac:dyDescent="0.3">
      <c r="A265" s="60">
        <f>Data!A264</f>
        <v>1892.04</v>
      </c>
      <c r="B265" s="60">
        <f>Data!B264</f>
        <v>5.57</v>
      </c>
      <c r="C265" s="60">
        <f>Data!C264</f>
        <v>0.22670000000000001</v>
      </c>
      <c r="D265" s="60">
        <f>Data!D264</f>
        <v>0.35</v>
      </c>
      <c r="E265" s="60">
        <f>Data!E264</f>
        <v>7.0407735540000003</v>
      </c>
      <c r="F265" s="60">
        <f t="shared" si="22"/>
        <v>239.99236689554238</v>
      </c>
      <c r="G265" s="60">
        <f t="shared" si="23"/>
        <v>15.08031030761936</v>
      </c>
      <c r="H265" s="60">
        <f t="shared" si="25"/>
        <v>192.36547119870849</v>
      </c>
      <c r="I265" s="60">
        <f t="shared" si="24"/>
        <v>12.004795428142655</v>
      </c>
      <c r="J265" s="60">
        <f t="shared" si="26"/>
        <v>19.991374974448295</v>
      </c>
      <c r="K265" s="60">
        <f t="shared" si="27"/>
        <v>2.9953009292608304</v>
      </c>
      <c r="L265" s="60">
        <f t="shared" si="28"/>
        <v>0.19500055393658089</v>
      </c>
      <c r="M265" s="61"/>
      <c r="N265" s="61">
        <f t="shared" si="29"/>
        <v>1914.09</v>
      </c>
      <c r="O265" s="61">
        <f t="shared" si="30"/>
        <v>-0.44263584380005749</v>
      </c>
      <c r="P265" s="64">
        <f t="shared" si="31"/>
        <v>0.64234107698828669</v>
      </c>
    </row>
    <row r="266" spans="1:16" x14ac:dyDescent="0.3">
      <c r="A266" s="60">
        <f>Data!A265</f>
        <v>1892.05</v>
      </c>
      <c r="B266" s="60">
        <f>Data!B265</f>
        <v>5.57</v>
      </c>
      <c r="C266" s="60">
        <f>Data!C265</f>
        <v>0.2283</v>
      </c>
      <c r="D266" s="60">
        <f>Data!D265</f>
        <v>0.35249999999999998</v>
      </c>
      <c r="E266" s="60">
        <f>Data!E265</f>
        <v>7.0407735540000003</v>
      </c>
      <c r="F266" s="60">
        <f t="shared" si="22"/>
        <v>239.99236689554238</v>
      </c>
      <c r="G266" s="60">
        <f t="shared" si="23"/>
        <v>15.188026809816641</v>
      </c>
      <c r="H266" s="60">
        <f t="shared" si="25"/>
        <v>192.948519074367</v>
      </c>
      <c r="I266" s="60">
        <f t="shared" si="24"/>
        <v>12.023245013953206</v>
      </c>
      <c r="J266" s="60">
        <f t="shared" si="26"/>
        <v>19.960698348659339</v>
      </c>
      <c r="K266" s="60">
        <f t="shared" si="27"/>
        <v>2.9937652576790552</v>
      </c>
      <c r="L266" s="60">
        <f t="shared" si="28"/>
        <v>0.19346488235480575</v>
      </c>
      <c r="M266" s="61"/>
      <c r="N266" s="61">
        <f t="shared" si="29"/>
        <v>1914.12</v>
      </c>
      <c r="O266" s="61">
        <f t="shared" si="30"/>
        <v>-0.47377593259164019</v>
      </c>
      <c r="P266" s="64">
        <f t="shared" si="31"/>
        <v>0.62264675178248485</v>
      </c>
    </row>
    <row r="267" spans="1:16" x14ac:dyDescent="0.3">
      <c r="A267" s="60">
        <f>Data!A266</f>
        <v>1892.06</v>
      </c>
      <c r="B267" s="60">
        <f>Data!B266</f>
        <v>5.54</v>
      </c>
      <c r="C267" s="60">
        <f>Data!C266</f>
        <v>0.23</v>
      </c>
      <c r="D267" s="60">
        <f>Data!D266</f>
        <v>0.35499999999999998</v>
      </c>
      <c r="E267" s="60">
        <f>Data!E266</f>
        <v>7.0407735540000003</v>
      </c>
      <c r="F267" s="60">
        <f t="shared" ref="F267:F330" si="32">B267*$E$1837/E267</f>
        <v>238.69976886917502</v>
      </c>
      <c r="G267" s="60">
        <f t="shared" ref="G267:G330" si="33">D267*$E$1837/E267</f>
        <v>15.29574331201392</v>
      </c>
      <c r="H267" s="60">
        <f t="shared" si="25"/>
        <v>193.51358241323874</v>
      </c>
      <c r="I267" s="60">
        <f t="shared" si="24"/>
        <v>12.043524959752583</v>
      </c>
      <c r="J267" s="60">
        <f t="shared" si="26"/>
        <v>19.81975955269484</v>
      </c>
      <c r="K267" s="60">
        <f t="shared" si="27"/>
        <v>2.9866793972790533</v>
      </c>
      <c r="L267" s="60">
        <f t="shared" si="28"/>
        <v>0.18637902195480383</v>
      </c>
      <c r="M267" s="61"/>
      <c r="N267" s="61">
        <f t="shared" si="29"/>
        <v>1915.03</v>
      </c>
      <c r="O267" s="61">
        <f t="shared" si="30"/>
        <v>-0.42274635902642776</v>
      </c>
      <c r="P267" s="64">
        <f t="shared" si="31"/>
        <v>0.65524480896768722</v>
      </c>
    </row>
    <row r="268" spans="1:16" x14ac:dyDescent="0.3">
      <c r="A268" s="60">
        <f>Data!A267</f>
        <v>1892.07</v>
      </c>
      <c r="B268" s="60">
        <f>Data!B267</f>
        <v>5.54</v>
      </c>
      <c r="C268" s="60">
        <f>Data!C267</f>
        <v>0.23169999999999999</v>
      </c>
      <c r="D268" s="60">
        <f>Data!D267</f>
        <v>0.35749999999999998</v>
      </c>
      <c r="E268" s="60">
        <f>Data!E267</f>
        <v>7.2310717359999996</v>
      </c>
      <c r="F268" s="60">
        <f t="shared" si="32"/>
        <v>232.41797085665092</v>
      </c>
      <c r="G268" s="60">
        <f t="shared" si="33"/>
        <v>14.9980910796485</v>
      </c>
      <c r="H268" s="60">
        <f t="shared" si="25"/>
        <v>193.979927308545</v>
      </c>
      <c r="I268" s="60">
        <f t="shared" si="24"/>
        <v>12.061138865108722</v>
      </c>
      <c r="J268" s="60">
        <f t="shared" si="26"/>
        <v>19.269985484455812</v>
      </c>
      <c r="K268" s="60">
        <f t="shared" si="27"/>
        <v>2.9585487291543675</v>
      </c>
      <c r="L268" s="60">
        <f t="shared" si="28"/>
        <v>0.15824835383011804</v>
      </c>
      <c r="M268" s="61"/>
      <c r="N268" s="61">
        <f t="shared" si="29"/>
        <v>1915.06</v>
      </c>
      <c r="O268" s="61">
        <f t="shared" si="30"/>
        <v>-0.38196531973332837</v>
      </c>
      <c r="P268" s="64">
        <f t="shared" si="31"/>
        <v>0.68251872272626757</v>
      </c>
    </row>
    <row r="269" spans="1:16" x14ac:dyDescent="0.3">
      <c r="A269" s="60">
        <f>Data!A268</f>
        <v>1892.08</v>
      </c>
      <c r="B269" s="60">
        <f>Data!B268</f>
        <v>5.62</v>
      </c>
      <c r="C269" s="60">
        <f>Data!C268</f>
        <v>0.23330000000000001</v>
      </c>
      <c r="D269" s="60">
        <f>Data!D268</f>
        <v>0.36</v>
      </c>
      <c r="E269" s="60">
        <f>Data!E268</f>
        <v>7.3262127269999997</v>
      </c>
      <c r="F269" s="60">
        <f t="shared" si="32"/>
        <v>232.71233357949967</v>
      </c>
      <c r="G269" s="60">
        <f t="shared" si="33"/>
        <v>14.906839873419909</v>
      </c>
      <c r="H269" s="60">
        <f t="shared" si="25"/>
        <v>194.37391580651703</v>
      </c>
      <c r="I269" s="60">
        <f t="shared" si="24"/>
        <v>12.079284227316949</v>
      </c>
      <c r="J269" s="60">
        <f t="shared" si="26"/>
        <v>19.265407552314027</v>
      </c>
      <c r="K269" s="60">
        <f t="shared" si="27"/>
        <v>2.9583111329186704</v>
      </c>
      <c r="L269" s="60">
        <f t="shared" si="28"/>
        <v>0.15801075759442096</v>
      </c>
      <c r="M269" s="61"/>
      <c r="N269" s="61">
        <f t="shared" si="29"/>
        <v>1915.09</v>
      </c>
      <c r="O269" s="61">
        <f t="shared" si="30"/>
        <v>-0.30828915224754638</v>
      </c>
      <c r="P269" s="64">
        <f t="shared" si="31"/>
        <v>0.73470284631292471</v>
      </c>
    </row>
    <row r="270" spans="1:16" x14ac:dyDescent="0.3">
      <c r="A270" s="60">
        <f>Data!A269</f>
        <v>1892.09</v>
      </c>
      <c r="B270" s="60">
        <f>Data!B269</f>
        <v>5.48</v>
      </c>
      <c r="C270" s="60">
        <f>Data!C269</f>
        <v>0.23499999999999999</v>
      </c>
      <c r="D270" s="60">
        <f>Data!D269</f>
        <v>0.36249999999999999</v>
      </c>
      <c r="E270" s="60">
        <f>Data!E269</f>
        <v>7.3262127269999997</v>
      </c>
      <c r="F270" s="60">
        <f t="shared" si="32"/>
        <v>226.91522918428086</v>
      </c>
      <c r="G270" s="60">
        <f t="shared" si="33"/>
        <v>15.010359594763102</v>
      </c>
      <c r="H270" s="60">
        <f t="shared" si="25"/>
        <v>194.74104519894641</v>
      </c>
      <c r="I270" s="60">
        <f t="shared" si="24"/>
        <v>12.095579065250606</v>
      </c>
      <c r="J270" s="60">
        <f t="shared" si="26"/>
        <v>18.760179067092846</v>
      </c>
      <c r="K270" s="60">
        <f t="shared" si="27"/>
        <v>2.931736488686727</v>
      </c>
      <c r="L270" s="60">
        <f t="shared" si="28"/>
        <v>0.13143611336247751</v>
      </c>
      <c r="M270" s="61"/>
      <c r="N270" s="61">
        <f t="shared" si="29"/>
        <v>1915.12</v>
      </c>
      <c r="O270" s="61">
        <f t="shared" si="30"/>
        <v>-0.23883843215046596</v>
      </c>
      <c r="P270" s="64">
        <f t="shared" si="31"/>
        <v>0.78754211357988346</v>
      </c>
    </row>
    <row r="271" spans="1:16" x14ac:dyDescent="0.3">
      <c r="A271" s="60">
        <f>Data!A270</f>
        <v>1892.1</v>
      </c>
      <c r="B271" s="60">
        <f>Data!B270</f>
        <v>5.59</v>
      </c>
      <c r="C271" s="60">
        <f>Data!C270</f>
        <v>0.23669999999999999</v>
      </c>
      <c r="D271" s="60">
        <f>Data!D270</f>
        <v>0.36499999999999999</v>
      </c>
      <c r="E271" s="60">
        <f>Data!E270</f>
        <v>7.3262127269999997</v>
      </c>
      <c r="F271" s="60">
        <f t="shared" si="32"/>
        <v>231.47009692338136</v>
      </c>
      <c r="G271" s="60">
        <f t="shared" si="33"/>
        <v>15.113879316106296</v>
      </c>
      <c r="H271" s="60">
        <f t="shared" si="25"/>
        <v>195.09127798923512</v>
      </c>
      <c r="I271" s="60">
        <f t="shared" si="24"/>
        <v>12.111837343683929</v>
      </c>
      <c r="J271" s="60">
        <f t="shared" si="26"/>
        <v>19.11106385886929</v>
      </c>
      <c r="K271" s="60">
        <f t="shared" si="27"/>
        <v>2.9502674269731517</v>
      </c>
      <c r="L271" s="60">
        <f t="shared" si="28"/>
        <v>0.14996705164890223</v>
      </c>
      <c r="M271" s="61"/>
      <c r="N271" s="61">
        <f t="shared" si="29"/>
        <v>1916.03</v>
      </c>
      <c r="O271" s="61">
        <f t="shared" si="30"/>
        <v>-0.295236061136948</v>
      </c>
      <c r="P271" s="64">
        <f t="shared" si="31"/>
        <v>0.74435585323570563</v>
      </c>
    </row>
    <row r="272" spans="1:16" x14ac:dyDescent="0.3">
      <c r="A272" s="60">
        <f>Data!A271</f>
        <v>1892.11</v>
      </c>
      <c r="B272" s="60">
        <f>Data!B271</f>
        <v>5.57</v>
      </c>
      <c r="C272" s="60">
        <f>Data!C271</f>
        <v>0.23830000000000001</v>
      </c>
      <c r="D272" s="60">
        <f>Data!D271</f>
        <v>0.36749999999999999</v>
      </c>
      <c r="E272" s="60">
        <f>Data!E271</f>
        <v>7.5165028100000004</v>
      </c>
      <c r="F272" s="60">
        <f t="shared" si="32"/>
        <v>224.80293731174697</v>
      </c>
      <c r="G272" s="60">
        <f t="shared" si="33"/>
        <v>14.832150711322623</v>
      </c>
      <c r="H272" s="60">
        <f t="shared" si="25"/>
        <v>195.45987124782809</v>
      </c>
      <c r="I272" s="60">
        <f t="shared" si="24"/>
        <v>12.125477770363709</v>
      </c>
      <c r="J272" s="60">
        <f t="shared" si="26"/>
        <v>18.539717903833484</v>
      </c>
      <c r="K272" s="60">
        <f t="shared" si="27"/>
        <v>2.9199153444789894</v>
      </c>
      <c r="L272" s="60">
        <f t="shared" si="28"/>
        <v>0.1196149691547399</v>
      </c>
      <c r="M272" s="61"/>
      <c r="N272" s="61">
        <f t="shared" si="29"/>
        <v>1916.06</v>
      </c>
      <c r="O272" s="61">
        <f t="shared" si="30"/>
        <v>-0.30938577128292266</v>
      </c>
      <c r="P272" s="64">
        <f t="shared" si="31"/>
        <v>0.7338975987918902</v>
      </c>
    </row>
    <row r="273" spans="1:16" x14ac:dyDescent="0.3">
      <c r="A273" s="60">
        <f>Data!A272</f>
        <v>1892.12</v>
      </c>
      <c r="B273" s="60">
        <f>Data!B272</f>
        <v>5.51</v>
      </c>
      <c r="C273" s="60">
        <f>Data!C272</f>
        <v>0.24</v>
      </c>
      <c r="D273" s="60">
        <f>Data!D272</f>
        <v>0.37</v>
      </c>
      <c r="E273" s="60">
        <f>Data!E272</f>
        <v>7.6116519010000001</v>
      </c>
      <c r="F273" s="60">
        <f t="shared" si="32"/>
        <v>219.60149409622875</v>
      </c>
      <c r="G273" s="60">
        <f t="shared" si="33"/>
        <v>14.746379821343856</v>
      </c>
      <c r="H273" s="60">
        <f t="shared" si="25"/>
        <v>195.77503050749564</v>
      </c>
      <c r="I273" s="60">
        <f t="shared" ref="I273:I336" si="34">GEOMEAN(G154:G273)</f>
        <v>12.137776738407334</v>
      </c>
      <c r="J273" s="60">
        <f t="shared" si="26"/>
        <v>18.09239853632733</v>
      </c>
      <c r="K273" s="60">
        <f t="shared" si="27"/>
        <v>2.8954918796908706</v>
      </c>
      <c r="L273" s="60">
        <f t="shared" si="28"/>
        <v>9.519150436662116E-2</v>
      </c>
      <c r="M273" s="61"/>
      <c r="N273" s="61">
        <f t="shared" si="29"/>
        <v>1916.09</v>
      </c>
      <c r="O273" s="61">
        <f t="shared" si="30"/>
        <v>-0.31135376923116675</v>
      </c>
      <c r="P273" s="64">
        <f t="shared" si="31"/>
        <v>0.73245471008994323</v>
      </c>
    </row>
    <row r="274" spans="1:16" x14ac:dyDescent="0.3">
      <c r="A274" s="60">
        <f>Data!A273</f>
        <v>1893.01</v>
      </c>
      <c r="B274" s="60">
        <f>Data!B273</f>
        <v>5.61</v>
      </c>
      <c r="C274" s="60">
        <f>Data!C273</f>
        <v>0.24079999999999999</v>
      </c>
      <c r="D274" s="60">
        <f>Data!D273</f>
        <v>0.36080000000000001</v>
      </c>
      <c r="E274" s="60">
        <f>Data!E273</f>
        <v>7.8970910740000004</v>
      </c>
      <c r="F274" s="60">
        <f t="shared" si="32"/>
        <v>215.50548348152429</v>
      </c>
      <c r="G274" s="60">
        <f t="shared" si="33"/>
        <v>13.859960506262738</v>
      </c>
      <c r="H274" s="60">
        <f t="shared" si="25"/>
        <v>196.05049296475383</v>
      </c>
      <c r="I274" s="60">
        <f t="shared" si="34"/>
        <v>12.14440301220154</v>
      </c>
      <c r="J274" s="60">
        <f t="shared" si="26"/>
        <v>17.745251311654012</v>
      </c>
      <c r="K274" s="60">
        <f t="shared" si="27"/>
        <v>2.8761179483906232</v>
      </c>
      <c r="L274" s="60">
        <f t="shared" si="28"/>
        <v>7.5817573066373711E-2</v>
      </c>
      <c r="M274" s="61"/>
      <c r="N274" s="61">
        <f t="shared" si="29"/>
        <v>1916.12</v>
      </c>
      <c r="O274" s="61">
        <f t="shared" si="30"/>
        <v>-0.35344590497788175</v>
      </c>
      <c r="P274" s="64">
        <f t="shared" si="31"/>
        <v>0.70226398054613837</v>
      </c>
    </row>
    <row r="275" spans="1:16" x14ac:dyDescent="0.3">
      <c r="A275" s="60">
        <f>Data!A274</f>
        <v>1893.02</v>
      </c>
      <c r="B275" s="60">
        <f>Data!B274</f>
        <v>5.51</v>
      </c>
      <c r="C275" s="60">
        <f>Data!C274</f>
        <v>0.2417</v>
      </c>
      <c r="D275" s="60">
        <f>Data!D274</f>
        <v>0.35170000000000001</v>
      </c>
      <c r="E275" s="60">
        <f>Data!E274</f>
        <v>7.9922320659999997</v>
      </c>
      <c r="F275" s="60">
        <f t="shared" si="32"/>
        <v>209.14434368227464</v>
      </c>
      <c r="G275" s="60">
        <f t="shared" si="33"/>
        <v>13.349558198376769</v>
      </c>
      <c r="H275" s="60">
        <f t="shared" si="25"/>
        <v>196.35754122171397</v>
      </c>
      <c r="I275" s="60">
        <f t="shared" si="34"/>
        <v>12.148786880348945</v>
      </c>
      <c r="J275" s="60">
        <f t="shared" si="26"/>
        <v>17.215245089250217</v>
      </c>
      <c r="K275" s="60">
        <f t="shared" si="27"/>
        <v>2.8457953336482027</v>
      </c>
      <c r="L275" s="60">
        <f t="shared" si="28"/>
        <v>4.5494958323953227E-2</v>
      </c>
      <c r="M275" s="61"/>
      <c r="N275" s="61">
        <f t="shared" si="29"/>
        <v>1917.03</v>
      </c>
      <c r="O275" s="61">
        <f t="shared" si="30"/>
        <v>-0.44885794690402792</v>
      </c>
      <c r="P275" s="64">
        <f t="shared" si="31"/>
        <v>0.63835677280925918</v>
      </c>
    </row>
    <row r="276" spans="1:16" x14ac:dyDescent="0.3">
      <c r="A276" s="60">
        <f>Data!A275</f>
        <v>1893.03</v>
      </c>
      <c r="B276" s="60">
        <f>Data!B275</f>
        <v>5.31</v>
      </c>
      <c r="C276" s="60">
        <f>Data!C275</f>
        <v>0.24249999999999999</v>
      </c>
      <c r="D276" s="60">
        <f>Data!D275</f>
        <v>0.34250000000000003</v>
      </c>
      <c r="E276" s="60">
        <f>Data!E275</f>
        <v>7.8019419829999999</v>
      </c>
      <c r="F276" s="60">
        <f t="shared" si="32"/>
        <v>206.46879116891273</v>
      </c>
      <c r="G276" s="60">
        <f t="shared" si="33"/>
        <v>13.317431445452472</v>
      </c>
      <c r="H276" s="60">
        <f t="shared" si="25"/>
        <v>196.64971043978801</v>
      </c>
      <c r="I276" s="60">
        <f t="shared" si="34"/>
        <v>12.152566471741572</v>
      </c>
      <c r="J276" s="60">
        <f t="shared" si="26"/>
        <v>16.989727367384965</v>
      </c>
      <c r="K276" s="60">
        <f t="shared" si="27"/>
        <v>2.8326088889032355</v>
      </c>
      <c r="L276" s="60">
        <f t="shared" si="28"/>
        <v>3.2308513578986009E-2</v>
      </c>
      <c r="M276" s="61"/>
      <c r="N276" s="61">
        <f t="shared" si="29"/>
        <v>1917.06</v>
      </c>
      <c r="O276" s="61">
        <f t="shared" si="30"/>
        <v>-0.56694909386812498</v>
      </c>
      <c r="P276" s="64">
        <f t="shared" si="31"/>
        <v>0.56725343837023678</v>
      </c>
    </row>
    <row r="277" spans="1:16" x14ac:dyDescent="0.3">
      <c r="A277" s="60">
        <f>Data!A276</f>
        <v>1893.04</v>
      </c>
      <c r="B277" s="60">
        <f>Data!B276</f>
        <v>5.31</v>
      </c>
      <c r="C277" s="60">
        <f>Data!C276</f>
        <v>0.24329999999999999</v>
      </c>
      <c r="D277" s="60">
        <f>Data!D276</f>
        <v>0.33329999999999999</v>
      </c>
      <c r="E277" s="60">
        <f>Data!E276</f>
        <v>7.7067928930000003</v>
      </c>
      <c r="F277" s="60">
        <f t="shared" si="32"/>
        <v>209.01788232341431</v>
      </c>
      <c r="G277" s="60">
        <f t="shared" si="33"/>
        <v>13.119710014763465</v>
      </c>
      <c r="H277" s="60">
        <f t="shared" si="25"/>
        <v>196.76257449079952</v>
      </c>
      <c r="I277" s="60">
        <f t="shared" si="34"/>
        <v>12.154463678322076</v>
      </c>
      <c r="J277" s="60">
        <f t="shared" si="26"/>
        <v>17.196800110251285</v>
      </c>
      <c r="K277" s="60">
        <f t="shared" si="27"/>
        <v>2.8447233264101315</v>
      </c>
      <c r="L277" s="60">
        <f t="shared" si="28"/>
        <v>4.4422951085882012E-2</v>
      </c>
      <c r="M277" s="61"/>
      <c r="N277" s="61">
        <f t="shared" si="29"/>
        <v>1917.09</v>
      </c>
      <c r="O277" s="61">
        <f t="shared" si="30"/>
        <v>-0.70537089777133355</v>
      </c>
      <c r="P277" s="64">
        <f t="shared" si="31"/>
        <v>0.49392534446901365</v>
      </c>
    </row>
    <row r="278" spans="1:16" x14ac:dyDescent="0.3">
      <c r="A278" s="60">
        <f>Data!A277</f>
        <v>1893.05</v>
      </c>
      <c r="B278" s="60">
        <f>Data!B277</f>
        <v>4.84</v>
      </c>
      <c r="C278" s="60">
        <f>Data!C277</f>
        <v>0.2442</v>
      </c>
      <c r="D278" s="60">
        <f>Data!D277</f>
        <v>0.32419999999999999</v>
      </c>
      <c r="E278" s="60">
        <f>Data!E277</f>
        <v>7.6116519010000001</v>
      </c>
      <c r="F278" s="60">
        <f t="shared" si="32"/>
        <v>192.89859009541692</v>
      </c>
      <c r="G278" s="60">
        <f t="shared" si="33"/>
        <v>12.921017129945074</v>
      </c>
      <c r="H278" s="60">
        <f t="shared" si="25"/>
        <v>196.84971502662162</v>
      </c>
      <c r="I278" s="60">
        <f t="shared" si="34"/>
        <v>12.154441216143741</v>
      </c>
      <c r="J278" s="60">
        <f t="shared" si="26"/>
        <v>15.870625943643187</v>
      </c>
      <c r="K278" s="60">
        <f t="shared" si="27"/>
        <v>2.7644699757039946</v>
      </c>
      <c r="L278" s="60">
        <f t="shared" si="28"/>
        <v>-3.5830399620254916E-2</v>
      </c>
      <c r="M278" s="61"/>
      <c r="N278" s="61">
        <f t="shared" si="29"/>
        <v>1917.12</v>
      </c>
      <c r="O278" s="61">
        <f t="shared" si="30"/>
        <v>-0.91881386368626417</v>
      </c>
      <c r="P278" s="64">
        <f t="shared" si="31"/>
        <v>0.39899201944380996</v>
      </c>
    </row>
    <row r="279" spans="1:16" x14ac:dyDescent="0.3">
      <c r="A279" s="60">
        <f>Data!A278</f>
        <v>1893.06</v>
      </c>
      <c r="B279" s="60">
        <f>Data!B278</f>
        <v>4.6100000000000003</v>
      </c>
      <c r="C279" s="60">
        <f>Data!C278</f>
        <v>0.245</v>
      </c>
      <c r="D279" s="60">
        <f>Data!D278</f>
        <v>0.315</v>
      </c>
      <c r="E279" s="60">
        <f>Data!E278</f>
        <v>7.4213618180000003</v>
      </c>
      <c r="F279" s="60">
        <f t="shared" si="32"/>
        <v>188.44296563038159</v>
      </c>
      <c r="G279" s="60">
        <f t="shared" si="33"/>
        <v>12.876254701425205</v>
      </c>
      <c r="H279" s="60">
        <f t="shared" si="25"/>
        <v>196.75773713573182</v>
      </c>
      <c r="I279" s="60">
        <f t="shared" si="34"/>
        <v>12.151682212115928</v>
      </c>
      <c r="J279" s="60">
        <f t="shared" si="26"/>
        <v>15.50756202647343</v>
      </c>
      <c r="K279" s="60">
        <f t="shared" si="27"/>
        <v>2.741327777629726</v>
      </c>
      <c r="L279" s="60">
        <f t="shared" si="28"/>
        <v>-5.8972597694523454E-2</v>
      </c>
      <c r="M279" s="61"/>
      <c r="N279" s="61">
        <f t="shared" si="29"/>
        <v>1918.03</v>
      </c>
      <c r="O279" s="61">
        <f t="shared" si="30"/>
        <v>-0.87612180381396643</v>
      </c>
      <c r="P279" s="64">
        <f t="shared" si="31"/>
        <v>0.41639464447559166</v>
      </c>
    </row>
    <row r="280" spans="1:16" x14ac:dyDescent="0.3">
      <c r="A280" s="60">
        <f>Data!A279</f>
        <v>1893.07</v>
      </c>
      <c r="B280" s="60">
        <f>Data!B279</f>
        <v>4.18</v>
      </c>
      <c r="C280" s="60">
        <f>Data!C279</f>
        <v>0.24579999999999999</v>
      </c>
      <c r="D280" s="60">
        <f>Data!D279</f>
        <v>0.30580000000000002</v>
      </c>
      <c r="E280" s="60">
        <f>Data!E279</f>
        <v>7.2310717359999996</v>
      </c>
      <c r="F280" s="60">
        <f t="shared" si="32"/>
        <v>175.36229570050554</v>
      </c>
      <c r="G280" s="60">
        <f t="shared" si="33"/>
        <v>12.829136369668566</v>
      </c>
      <c r="H280" s="60">
        <f t="shared" si="25"/>
        <v>196.68439338570414</v>
      </c>
      <c r="I280" s="60">
        <f t="shared" si="34"/>
        <v>12.147118780783433</v>
      </c>
      <c r="J280" s="60">
        <f t="shared" si="26"/>
        <v>14.436534199198427</v>
      </c>
      <c r="K280" s="60">
        <f t="shared" si="27"/>
        <v>2.6697620907508068</v>
      </c>
      <c r="L280" s="60">
        <f t="shared" si="28"/>
        <v>-0.13053828457344263</v>
      </c>
      <c r="M280" s="61"/>
      <c r="N280" s="61">
        <f t="shared" si="29"/>
        <v>1918.06</v>
      </c>
      <c r="O280" s="61">
        <f t="shared" si="30"/>
        <v>-0.9043678062551983</v>
      </c>
      <c r="P280" s="64">
        <f t="shared" si="31"/>
        <v>0.40479771481074112</v>
      </c>
    </row>
    <row r="281" spans="1:16" x14ac:dyDescent="0.3">
      <c r="A281" s="60">
        <f>Data!A280</f>
        <v>1893.08</v>
      </c>
      <c r="B281" s="60">
        <f>Data!B280</f>
        <v>4.08</v>
      </c>
      <c r="C281" s="60">
        <f>Data!C280</f>
        <v>0.2467</v>
      </c>
      <c r="D281" s="60">
        <f>Data!D280</f>
        <v>0.29670000000000002</v>
      </c>
      <c r="E281" s="60">
        <f>Data!E280</f>
        <v>6.9456325620000001</v>
      </c>
      <c r="F281" s="60">
        <f t="shared" si="32"/>
        <v>178.20134148351744</v>
      </c>
      <c r="G281" s="60">
        <f t="shared" si="33"/>
        <v>12.958906376999908</v>
      </c>
      <c r="H281" s="60">
        <f t="shared" si="25"/>
        <v>196.73270265360239</v>
      </c>
      <c r="I281" s="60">
        <f t="shared" si="34"/>
        <v>12.144190699741321</v>
      </c>
      <c r="J281" s="60">
        <f t="shared" si="26"/>
        <v>14.673793082589953</v>
      </c>
      <c r="K281" s="60">
        <f t="shared" si="27"/>
        <v>2.6860631192376299</v>
      </c>
      <c r="L281" s="60">
        <f t="shared" si="28"/>
        <v>-0.11423725608661961</v>
      </c>
      <c r="M281" s="61"/>
      <c r="N281" s="61">
        <f t="shared" si="29"/>
        <v>1918.09</v>
      </c>
      <c r="O281" s="61">
        <f t="shared" si="30"/>
        <v>-0.95862984913659366</v>
      </c>
      <c r="P281" s="64">
        <f t="shared" si="31"/>
        <v>0.38341786656259613</v>
      </c>
    </row>
    <row r="282" spans="1:16" x14ac:dyDescent="0.3">
      <c r="A282" s="60">
        <f>Data!A281</f>
        <v>1893.09</v>
      </c>
      <c r="B282" s="60">
        <f>Data!B281</f>
        <v>4.37</v>
      </c>
      <c r="C282" s="60">
        <f>Data!C281</f>
        <v>0.2475</v>
      </c>
      <c r="D282" s="60">
        <f>Data!D281</f>
        <v>0.28749999999999998</v>
      </c>
      <c r="E282" s="60">
        <f>Data!E281</f>
        <v>7.2310717359999996</v>
      </c>
      <c r="F282" s="60">
        <f t="shared" si="32"/>
        <v>183.33330914143764</v>
      </c>
      <c r="G282" s="60">
        <f t="shared" si="33"/>
        <v>12.061401917199843</v>
      </c>
      <c r="H282" s="60">
        <f t="shared" si="25"/>
        <v>196.77301463369631</v>
      </c>
      <c r="I282" s="60">
        <f t="shared" si="34"/>
        <v>12.133584856980479</v>
      </c>
      <c r="J282" s="60">
        <f t="shared" si="26"/>
        <v>15.109574895004387</v>
      </c>
      <c r="K282" s="60">
        <f t="shared" si="27"/>
        <v>2.7153286418719627</v>
      </c>
      <c r="L282" s="60">
        <f t="shared" si="28"/>
        <v>-8.4971733452286813E-2</v>
      </c>
      <c r="M282" s="61"/>
      <c r="N282" s="61">
        <f t="shared" si="29"/>
        <v>1918.12</v>
      </c>
      <c r="O282" s="61">
        <f t="shared" si="30"/>
        <v>-0.96041214346934889</v>
      </c>
      <c r="P282" s="64">
        <f t="shared" si="31"/>
        <v>0.38273511168775165</v>
      </c>
    </row>
    <row r="283" spans="1:16" x14ac:dyDescent="0.3">
      <c r="A283" s="60">
        <f>Data!A282</f>
        <v>1893.1</v>
      </c>
      <c r="B283" s="60">
        <f>Data!B282</f>
        <v>4.5</v>
      </c>
      <c r="C283" s="60">
        <f>Data!C282</f>
        <v>0.24829999999999999</v>
      </c>
      <c r="D283" s="60">
        <f>Data!D282</f>
        <v>0.27829999999999999</v>
      </c>
      <c r="E283" s="60">
        <f>Data!E282</f>
        <v>7.3262127269999997</v>
      </c>
      <c r="F283" s="60">
        <f t="shared" si="32"/>
        <v>186.33549841774885</v>
      </c>
      <c r="G283" s="60">
        <f t="shared" si="33"/>
        <v>11.523815379924335</v>
      </c>
      <c r="H283" s="60">
        <f t="shared" si="25"/>
        <v>196.92601004808074</v>
      </c>
      <c r="I283" s="60">
        <f t="shared" si="34"/>
        <v>12.119004431619258</v>
      </c>
      <c r="J283" s="60">
        <f t="shared" si="26"/>
        <v>15.375479022978787</v>
      </c>
      <c r="K283" s="60">
        <f t="shared" si="27"/>
        <v>2.7327739691733446</v>
      </c>
      <c r="L283" s="60">
        <f t="shared" si="28"/>
        <v>-6.7526406150904883E-2</v>
      </c>
      <c r="M283" s="61"/>
      <c r="N283" s="61">
        <f t="shared" si="29"/>
        <v>1919.03</v>
      </c>
      <c r="O283" s="61">
        <f t="shared" si="30"/>
        <v>-0.92379249306372357</v>
      </c>
      <c r="P283" s="64">
        <f t="shared" si="31"/>
        <v>0.39701052271624848</v>
      </c>
    </row>
    <row r="284" spans="1:16" x14ac:dyDescent="0.3">
      <c r="A284" s="60">
        <f>Data!A283</f>
        <v>1893.11</v>
      </c>
      <c r="B284" s="60">
        <f>Data!B283</f>
        <v>4.57</v>
      </c>
      <c r="C284" s="60">
        <f>Data!C283</f>
        <v>0.2492</v>
      </c>
      <c r="D284" s="60">
        <f>Data!D283</f>
        <v>0.26919999999999999</v>
      </c>
      <c r="E284" s="60">
        <f>Data!E283</f>
        <v>7.135922645</v>
      </c>
      <c r="F284" s="60">
        <f t="shared" si="32"/>
        <v>194.28026044696568</v>
      </c>
      <c r="G284" s="60">
        <f t="shared" si="33"/>
        <v>11.444255166810319</v>
      </c>
      <c r="H284" s="60">
        <f t="shared" si="25"/>
        <v>197.00204811379504</v>
      </c>
      <c r="I284" s="60">
        <f t="shared" si="34"/>
        <v>12.10332271789723</v>
      </c>
      <c r="J284" s="60">
        <f t="shared" si="26"/>
        <v>16.051811967277608</v>
      </c>
      <c r="K284" s="60">
        <f t="shared" si="27"/>
        <v>2.7758217383613295</v>
      </c>
      <c r="L284" s="60">
        <f t="shared" si="28"/>
        <v>-2.4478636962919964E-2</v>
      </c>
      <c r="M284" s="61"/>
      <c r="N284" s="61">
        <f t="shared" si="29"/>
        <v>1919.06</v>
      </c>
      <c r="O284" s="61">
        <f t="shared" si="30"/>
        <v>-0.82278752790200049</v>
      </c>
      <c r="P284" s="64">
        <f t="shared" si="31"/>
        <v>0.43920564853693356</v>
      </c>
    </row>
    <row r="285" spans="1:16" x14ac:dyDescent="0.3">
      <c r="A285" s="60">
        <f>Data!A284</f>
        <v>1893.12</v>
      </c>
      <c r="B285" s="60">
        <f>Data!B284</f>
        <v>4.41</v>
      </c>
      <c r="C285" s="60">
        <f>Data!C284</f>
        <v>0.25</v>
      </c>
      <c r="D285" s="60">
        <f>Data!D284</f>
        <v>0.26</v>
      </c>
      <c r="E285" s="60">
        <f>Data!E284</f>
        <v>7.0407735540000003</v>
      </c>
      <c r="F285" s="60">
        <f t="shared" si="32"/>
        <v>190.01190987600395</v>
      </c>
      <c r="G285" s="60">
        <f t="shared" si="33"/>
        <v>11.20251622851724</v>
      </c>
      <c r="H285" s="60">
        <f t="shared" si="25"/>
        <v>197.14223136998805</v>
      </c>
      <c r="I285" s="60">
        <f t="shared" si="34"/>
        <v>12.087181546998256</v>
      </c>
      <c r="J285" s="60">
        <f t="shared" si="26"/>
        <v>15.720117145356497</v>
      </c>
      <c r="K285" s="60">
        <f t="shared" si="27"/>
        <v>2.7549412389679828</v>
      </c>
      <c r="L285" s="60">
        <f t="shared" si="28"/>
        <v>-4.5359136356266649E-2</v>
      </c>
      <c r="M285" s="61"/>
      <c r="N285" s="61">
        <f t="shared" si="29"/>
        <v>1919.09</v>
      </c>
      <c r="O285" s="61">
        <f t="shared" si="30"/>
        <v>-0.88884141235062919</v>
      </c>
      <c r="P285" s="64">
        <f t="shared" si="31"/>
        <v>0.41113180915891206</v>
      </c>
    </row>
    <row r="286" spans="1:16" x14ac:dyDescent="0.3">
      <c r="A286" s="60">
        <f>Data!A285</f>
        <v>1894.01</v>
      </c>
      <c r="B286" s="60">
        <f>Data!B285</f>
        <v>4.32</v>
      </c>
      <c r="C286" s="60">
        <f>Data!C285</f>
        <v>0.2467</v>
      </c>
      <c r="D286" s="60">
        <f>Data!D285</f>
        <v>0.25169999999999998</v>
      </c>
      <c r="E286" s="60">
        <f>Data!E285</f>
        <v>6.8504834710000004</v>
      </c>
      <c r="F286" s="60">
        <f t="shared" si="32"/>
        <v>191.30447734788791</v>
      </c>
      <c r="G286" s="60">
        <f t="shared" si="33"/>
        <v>11.1461428121443</v>
      </c>
      <c r="H286" s="60">
        <f t="shared" si="25"/>
        <v>197.3774276104684</v>
      </c>
      <c r="I286" s="60">
        <f t="shared" si="34"/>
        <v>12.072458513866369</v>
      </c>
      <c r="J286" s="60">
        <f t="shared" si="26"/>
        <v>15.846356160856256</v>
      </c>
      <c r="K286" s="60">
        <f t="shared" si="27"/>
        <v>2.7629395786792177</v>
      </c>
      <c r="L286" s="60">
        <f t="shared" si="28"/>
        <v>-3.736079664503178E-2</v>
      </c>
      <c r="M286" s="61"/>
      <c r="N286" s="61">
        <f t="shared" si="29"/>
        <v>1919.12</v>
      </c>
      <c r="O286" s="61">
        <f t="shared" si="30"/>
        <v>-0.9488862151837365</v>
      </c>
      <c r="P286" s="64">
        <f t="shared" si="31"/>
        <v>0.38717200970266685</v>
      </c>
    </row>
    <row r="287" spans="1:16" x14ac:dyDescent="0.3">
      <c r="A287" s="60">
        <f>Data!A286</f>
        <v>1894.02</v>
      </c>
      <c r="B287" s="60">
        <f>Data!B286</f>
        <v>4.38</v>
      </c>
      <c r="C287" s="60">
        <f>Data!C286</f>
        <v>0.24329999999999999</v>
      </c>
      <c r="D287" s="60">
        <f>Data!D286</f>
        <v>0.24329999999999999</v>
      </c>
      <c r="E287" s="60">
        <f>Data!E286</f>
        <v>6.7553424790000003</v>
      </c>
      <c r="F287" s="60">
        <f t="shared" si="32"/>
        <v>196.69320158534629</v>
      </c>
      <c r="G287" s="60">
        <f t="shared" si="33"/>
        <v>10.925903183953141</v>
      </c>
      <c r="H287" s="60">
        <f t="shared" si="25"/>
        <v>197.66378956391756</v>
      </c>
      <c r="I287" s="60">
        <f t="shared" si="34"/>
        <v>12.057686706075195</v>
      </c>
      <c r="J287" s="60">
        <f t="shared" si="26"/>
        <v>16.312681394039171</v>
      </c>
      <c r="K287" s="60">
        <f t="shared" si="27"/>
        <v>2.7919428049621846</v>
      </c>
      <c r="L287" s="60">
        <f t="shared" si="28"/>
        <v>-8.3575703620648589E-3</v>
      </c>
      <c r="M287" s="61"/>
      <c r="N287" s="61">
        <f t="shared" si="29"/>
        <v>1920.03</v>
      </c>
      <c r="O287" s="61">
        <f t="shared" si="30"/>
        <v>-1.0065917010134633</v>
      </c>
      <c r="P287" s="64">
        <f t="shared" si="31"/>
        <v>0.36546246463116333</v>
      </c>
    </row>
    <row r="288" spans="1:16" x14ac:dyDescent="0.3">
      <c r="A288" s="60">
        <f>Data!A287</f>
        <v>1894.03</v>
      </c>
      <c r="B288" s="60">
        <f>Data!B287</f>
        <v>4.51</v>
      </c>
      <c r="C288" s="60">
        <f>Data!C287</f>
        <v>0.24</v>
      </c>
      <c r="D288" s="60">
        <f>Data!D287</f>
        <v>0.23499999999999999</v>
      </c>
      <c r="E288" s="60">
        <f>Data!E287</f>
        <v>6.5650523969999997</v>
      </c>
      <c r="F288" s="60">
        <f t="shared" si="32"/>
        <v>208.40155527550775</v>
      </c>
      <c r="G288" s="60">
        <f t="shared" si="33"/>
        <v>10.859061084200512</v>
      </c>
      <c r="H288" s="60">
        <f t="shared" si="25"/>
        <v>197.97835159428584</v>
      </c>
      <c r="I288" s="60">
        <f t="shared" si="34"/>
        <v>12.04429151365693</v>
      </c>
      <c r="J288" s="60">
        <f t="shared" si="26"/>
        <v>17.302931852753883</v>
      </c>
      <c r="K288" s="60">
        <f t="shared" si="27"/>
        <v>2.8508759584025518</v>
      </c>
      <c r="L288" s="60">
        <f t="shared" si="28"/>
        <v>5.0575583078302344E-2</v>
      </c>
      <c r="M288" s="61"/>
      <c r="N288" s="61">
        <f t="shared" si="29"/>
        <v>1920.06</v>
      </c>
      <c r="O288" s="61">
        <f t="shared" si="30"/>
        <v>-1.1421470349036347</v>
      </c>
      <c r="P288" s="64">
        <f t="shared" si="31"/>
        <v>0.31913309583063038</v>
      </c>
    </row>
    <row r="289" spans="1:16" x14ac:dyDescent="0.3">
      <c r="A289" s="60">
        <f>Data!A288</f>
        <v>1894.04</v>
      </c>
      <c r="B289" s="60">
        <f>Data!B288</f>
        <v>4.57</v>
      </c>
      <c r="C289" s="60">
        <f>Data!C288</f>
        <v>0.23669999999999999</v>
      </c>
      <c r="D289" s="60">
        <f>Data!D288</f>
        <v>0.22670000000000001</v>
      </c>
      <c r="E289" s="60">
        <f>Data!E288</f>
        <v>6.5650523969999997</v>
      </c>
      <c r="F289" s="60">
        <f t="shared" si="32"/>
        <v>211.17408150977172</v>
      </c>
      <c r="G289" s="60">
        <f t="shared" si="33"/>
        <v>10.475528288460668</v>
      </c>
      <c r="H289" s="60">
        <f t="shared" si="25"/>
        <v>198.27309774369093</v>
      </c>
      <c r="I289" s="60">
        <f t="shared" si="34"/>
        <v>12.02723031127829</v>
      </c>
      <c r="J289" s="60">
        <f t="shared" si="26"/>
        <v>17.557997647367536</v>
      </c>
      <c r="K289" s="60">
        <f t="shared" si="27"/>
        <v>2.8655095525119552</v>
      </c>
      <c r="L289" s="60">
        <f t="shared" si="28"/>
        <v>6.5209177187705691E-2</v>
      </c>
      <c r="M289" s="61"/>
      <c r="N289" s="61">
        <f t="shared" si="29"/>
        <v>1920.09</v>
      </c>
      <c r="O289" s="61">
        <f t="shared" si="30"/>
        <v>-1.0894443671295753</v>
      </c>
      <c r="P289" s="64">
        <f t="shared" si="31"/>
        <v>0.33640335855153325</v>
      </c>
    </row>
    <row r="290" spans="1:16" x14ac:dyDescent="0.3">
      <c r="A290" s="60">
        <f>Data!A289</f>
        <v>1894.05</v>
      </c>
      <c r="B290" s="60">
        <f>Data!B289</f>
        <v>4.4000000000000004</v>
      </c>
      <c r="C290" s="60">
        <f>Data!C289</f>
        <v>0.23330000000000001</v>
      </c>
      <c r="D290" s="60">
        <f>Data!D289</f>
        <v>0.21829999999999999</v>
      </c>
      <c r="E290" s="60">
        <f>Data!E289</f>
        <v>6.5650523969999997</v>
      </c>
      <c r="F290" s="60">
        <f t="shared" si="32"/>
        <v>203.31859051269052</v>
      </c>
      <c r="G290" s="60">
        <f t="shared" si="33"/>
        <v>10.087374615663713</v>
      </c>
      <c r="H290" s="60">
        <f t="shared" si="25"/>
        <v>198.64951085471995</v>
      </c>
      <c r="I290" s="60">
        <f t="shared" si="34"/>
        <v>12.00633456196428</v>
      </c>
      <c r="J290" s="60">
        <f t="shared" si="26"/>
        <v>16.934276607350082</v>
      </c>
      <c r="K290" s="60">
        <f t="shared" si="27"/>
        <v>2.8293397695233211</v>
      </c>
      <c r="L290" s="60">
        <f t="shared" si="28"/>
        <v>2.9039394199071644E-2</v>
      </c>
      <c r="M290" s="61"/>
      <c r="N290" s="61">
        <f t="shared" si="29"/>
        <v>1920.12</v>
      </c>
      <c r="O290" s="61">
        <f t="shared" si="30"/>
        <v>-1.1874048488999849</v>
      </c>
      <c r="P290" s="64">
        <f t="shared" si="31"/>
        <v>0.30501178953764768</v>
      </c>
    </row>
    <row r="291" spans="1:16" x14ac:dyDescent="0.3">
      <c r="A291" s="60">
        <f>Data!A290</f>
        <v>1894.06</v>
      </c>
      <c r="B291" s="60">
        <f>Data!B290</f>
        <v>4.34</v>
      </c>
      <c r="C291" s="60">
        <f>Data!C290</f>
        <v>0.23</v>
      </c>
      <c r="D291" s="60">
        <f>Data!D290</f>
        <v>0.21</v>
      </c>
      <c r="E291" s="60">
        <f>Data!E290</f>
        <v>6.5650523969999997</v>
      </c>
      <c r="F291" s="60">
        <f t="shared" si="32"/>
        <v>200.54606427842648</v>
      </c>
      <c r="G291" s="60">
        <f t="shared" si="33"/>
        <v>9.7038418199238627</v>
      </c>
      <c r="H291" s="60">
        <f t="shared" si="25"/>
        <v>199.06079363016769</v>
      </c>
      <c r="I291" s="60">
        <f t="shared" si="34"/>
        <v>11.983691805487149</v>
      </c>
      <c r="J291" s="60">
        <f t="shared" si="26"/>
        <v>16.73491504401002</v>
      </c>
      <c r="K291" s="60">
        <f t="shared" si="27"/>
        <v>2.8174972581048423</v>
      </c>
      <c r="L291" s="60">
        <f t="shared" si="28"/>
        <v>1.7196882780592837E-2</v>
      </c>
      <c r="M291" s="61"/>
      <c r="N291" s="61">
        <f t="shared" si="29"/>
        <v>1921.03</v>
      </c>
      <c r="O291" s="61">
        <f t="shared" si="30"/>
        <v>-1.1011650590380795</v>
      </c>
      <c r="P291" s="64">
        <f t="shared" si="31"/>
        <v>0.33248349505916674</v>
      </c>
    </row>
    <row r="292" spans="1:16" x14ac:dyDescent="0.3">
      <c r="A292" s="60">
        <f>Data!A291</f>
        <v>1894.07</v>
      </c>
      <c r="B292" s="60">
        <f>Data!B291</f>
        <v>4.25</v>
      </c>
      <c r="C292" s="60">
        <f>Data!C291</f>
        <v>0.22670000000000001</v>
      </c>
      <c r="D292" s="60">
        <f>Data!D291</f>
        <v>0.20169999999999999</v>
      </c>
      <c r="E292" s="60">
        <f>Data!E291</f>
        <v>6.5650523969999997</v>
      </c>
      <c r="F292" s="60">
        <f t="shared" si="32"/>
        <v>196.38727492703057</v>
      </c>
      <c r="G292" s="60">
        <f t="shared" si="33"/>
        <v>9.3203090241840147</v>
      </c>
      <c r="H292" s="60">
        <f t="shared" si="25"/>
        <v>199.46893615275874</v>
      </c>
      <c r="I292" s="60">
        <f t="shared" si="34"/>
        <v>11.958124082636761</v>
      </c>
      <c r="J292" s="60">
        <f t="shared" si="26"/>
        <v>16.422916635577113</v>
      </c>
      <c r="K292" s="60">
        <f t="shared" si="27"/>
        <v>2.7986777152649123</v>
      </c>
      <c r="L292" s="60">
        <f t="shared" si="28"/>
        <v>-1.6226600593371998E-3</v>
      </c>
      <c r="M292" s="61"/>
      <c r="N292" s="61">
        <f t="shared" si="29"/>
        <v>1921.06</v>
      </c>
      <c r="O292" s="61">
        <f t="shared" si="30"/>
        <v>-1.0901861353429529</v>
      </c>
      <c r="P292" s="64">
        <f t="shared" si="31"/>
        <v>0.3361539177583493</v>
      </c>
    </row>
    <row r="293" spans="1:16" x14ac:dyDescent="0.3">
      <c r="A293" s="60">
        <f>Data!A292</f>
        <v>1894.08</v>
      </c>
      <c r="B293" s="60">
        <f>Data!B292</f>
        <v>4.41</v>
      </c>
      <c r="C293" s="60">
        <f>Data!C292</f>
        <v>0.2233</v>
      </c>
      <c r="D293" s="60">
        <f>Data!D292</f>
        <v>0.1933</v>
      </c>
      <c r="E293" s="60">
        <f>Data!E292</f>
        <v>6.7553424790000003</v>
      </c>
      <c r="F293" s="60">
        <f t="shared" si="32"/>
        <v>198.04041529483499</v>
      </c>
      <c r="G293" s="60">
        <f t="shared" si="33"/>
        <v>8.6805470014720179</v>
      </c>
      <c r="H293" s="60">
        <f t="shared" si="25"/>
        <v>199.78027080260298</v>
      </c>
      <c r="I293" s="60">
        <f t="shared" si="34"/>
        <v>11.92771037822877</v>
      </c>
      <c r="J293" s="60">
        <f t="shared" si="26"/>
        <v>16.603389000483379</v>
      </c>
      <c r="K293" s="60">
        <f t="shared" si="27"/>
        <v>2.8096068311809885</v>
      </c>
      <c r="L293" s="60">
        <f t="shared" si="28"/>
        <v>9.3064558567390598E-3</v>
      </c>
      <c r="M293" s="61"/>
      <c r="N293" s="61">
        <f t="shared" si="29"/>
        <v>1921.09</v>
      </c>
      <c r="O293" s="61">
        <f t="shared" si="30"/>
        <v>-1.0505527294650627</v>
      </c>
      <c r="P293" s="64">
        <f t="shared" si="31"/>
        <v>0.34974438165115324</v>
      </c>
    </row>
    <row r="294" spans="1:16" x14ac:dyDescent="0.3">
      <c r="A294" s="60">
        <f>Data!A293</f>
        <v>1894.09</v>
      </c>
      <c r="B294" s="60">
        <f>Data!B293</f>
        <v>4.4800000000000004</v>
      </c>
      <c r="C294" s="60">
        <f>Data!C293</f>
        <v>0.22</v>
      </c>
      <c r="D294" s="60">
        <f>Data!D293</f>
        <v>0.185</v>
      </c>
      <c r="E294" s="60">
        <f>Data!E293</f>
        <v>6.8504834710000004</v>
      </c>
      <c r="F294" s="60">
        <f t="shared" si="32"/>
        <v>198.38982836077264</v>
      </c>
      <c r="G294" s="60">
        <f t="shared" si="33"/>
        <v>8.1924371086479759</v>
      </c>
      <c r="H294" s="60">
        <f t="shared" si="25"/>
        <v>200.1212768894639</v>
      </c>
      <c r="I294" s="60">
        <f t="shared" si="34"/>
        <v>11.892764819003286</v>
      </c>
      <c r="J294" s="60">
        <f t="shared" si="26"/>
        <v>16.681556507681734</v>
      </c>
      <c r="K294" s="60">
        <f t="shared" si="27"/>
        <v>2.8143037083852089</v>
      </c>
      <c r="L294" s="60">
        <f t="shared" si="28"/>
        <v>1.4003333060959466E-2</v>
      </c>
      <c r="M294" s="61"/>
      <c r="N294" s="61">
        <f t="shared" si="29"/>
        <v>1921.12</v>
      </c>
      <c r="O294" s="61">
        <f t="shared" si="30"/>
        <v>-0.90732563788099752</v>
      </c>
      <c r="P294" s="64">
        <f t="shared" si="31"/>
        <v>0.40360216032389401</v>
      </c>
    </row>
    <row r="295" spans="1:16" x14ac:dyDescent="0.3">
      <c r="A295" s="60">
        <f>Data!A294</f>
        <v>1894.1</v>
      </c>
      <c r="B295" s="60">
        <f>Data!B294</f>
        <v>4.34</v>
      </c>
      <c r="C295" s="60">
        <f>Data!C294</f>
        <v>0.2167</v>
      </c>
      <c r="D295" s="60">
        <f>Data!D294</f>
        <v>0.1767</v>
      </c>
      <c r="E295" s="60">
        <f>Data!E294</f>
        <v>6.6601933879999997</v>
      </c>
      <c r="F295" s="60">
        <f t="shared" si="32"/>
        <v>197.68125988235943</v>
      </c>
      <c r="G295" s="60">
        <f t="shared" si="33"/>
        <v>8.0484512952103486</v>
      </c>
      <c r="H295" s="60">
        <f t="shared" si="25"/>
        <v>200.49960368308012</v>
      </c>
      <c r="I295" s="60">
        <f t="shared" si="34"/>
        <v>11.857331806393146</v>
      </c>
      <c r="J295" s="60">
        <f t="shared" si="26"/>
        <v>16.671647813361783</v>
      </c>
      <c r="K295" s="60">
        <f t="shared" si="27"/>
        <v>2.8137095409093598</v>
      </c>
      <c r="L295" s="60">
        <f t="shared" si="28"/>
        <v>1.3409165585110294E-2</v>
      </c>
      <c r="M295" s="61"/>
      <c r="N295" s="61">
        <f t="shared" si="29"/>
        <v>1922.03</v>
      </c>
      <c r="O295" s="61">
        <f t="shared" si="30"/>
        <v>-0.78650929194441943</v>
      </c>
      <c r="P295" s="64">
        <f t="shared" si="31"/>
        <v>0.45543180324449045</v>
      </c>
    </row>
    <row r="296" spans="1:16" x14ac:dyDescent="0.3">
      <c r="A296" s="60">
        <f>Data!A295</f>
        <v>1894.11</v>
      </c>
      <c r="B296" s="60">
        <f>Data!B295</f>
        <v>4.34</v>
      </c>
      <c r="C296" s="60">
        <f>Data!C295</f>
        <v>0.21329999999999999</v>
      </c>
      <c r="D296" s="60">
        <f>Data!D295</f>
        <v>0.16830000000000001</v>
      </c>
      <c r="E296" s="60">
        <f>Data!E295</f>
        <v>6.6601933879999997</v>
      </c>
      <c r="F296" s="60">
        <f t="shared" si="32"/>
        <v>197.68125988235943</v>
      </c>
      <c r="G296" s="60">
        <f t="shared" si="33"/>
        <v>7.6658424051154599</v>
      </c>
      <c r="H296" s="60">
        <f t="shared" si="25"/>
        <v>200.88385753216522</v>
      </c>
      <c r="I296" s="60">
        <f t="shared" si="34"/>
        <v>11.817293658127253</v>
      </c>
      <c r="J296" s="60">
        <f t="shared" si="26"/>
        <v>16.728132988927261</v>
      </c>
      <c r="K296" s="60">
        <f t="shared" si="27"/>
        <v>2.8170919121740745</v>
      </c>
      <c r="L296" s="60">
        <f t="shared" si="28"/>
        <v>1.6791536849825039E-2</v>
      </c>
      <c r="M296" s="61"/>
      <c r="N296" s="61">
        <f t="shared" si="29"/>
        <v>1922.06</v>
      </c>
      <c r="O296" s="61">
        <f t="shared" si="30"/>
        <v>-0.67677539627085492</v>
      </c>
      <c r="P296" s="64">
        <f t="shared" si="31"/>
        <v>0.50825326816109384</v>
      </c>
    </row>
    <row r="297" spans="1:16" x14ac:dyDescent="0.3">
      <c r="A297" s="60">
        <f>Data!A296</f>
        <v>1894.12</v>
      </c>
      <c r="B297" s="60">
        <f>Data!B296</f>
        <v>4.3</v>
      </c>
      <c r="C297" s="60">
        <f>Data!C296</f>
        <v>0.21</v>
      </c>
      <c r="D297" s="60">
        <f>Data!D296</f>
        <v>0.16</v>
      </c>
      <c r="E297" s="60">
        <f>Data!E296</f>
        <v>6.5650523969999997</v>
      </c>
      <c r="F297" s="60">
        <f t="shared" si="32"/>
        <v>198.69771345558388</v>
      </c>
      <c r="G297" s="60">
        <f t="shared" si="33"/>
        <v>7.3934032913705625</v>
      </c>
      <c r="H297" s="60">
        <f t="shared" si="25"/>
        <v>201.23420995801553</v>
      </c>
      <c r="I297" s="60">
        <f t="shared" si="34"/>
        <v>11.775063745699194</v>
      </c>
      <c r="J297" s="60">
        <f t="shared" si="26"/>
        <v>16.874449068537537</v>
      </c>
      <c r="K297" s="60">
        <f t="shared" si="27"/>
        <v>2.8258005884352748</v>
      </c>
      <c r="L297" s="60">
        <f t="shared" si="28"/>
        <v>2.5500213111025349E-2</v>
      </c>
      <c r="M297" s="61"/>
      <c r="N297" s="61">
        <f t="shared" si="29"/>
        <v>1922.09</v>
      </c>
      <c r="O297" s="61">
        <f t="shared" si="30"/>
        <v>-0.58313547234950924</v>
      </c>
      <c r="P297" s="64">
        <f t="shared" si="31"/>
        <v>0.5581455700769683</v>
      </c>
    </row>
    <row r="298" spans="1:16" x14ac:dyDescent="0.3">
      <c r="A298" s="60">
        <f>Data!A297</f>
        <v>1895.01</v>
      </c>
      <c r="B298" s="60">
        <f>Data!B297</f>
        <v>4.25</v>
      </c>
      <c r="C298" s="60">
        <f>Data!C297</f>
        <v>0.20830000000000001</v>
      </c>
      <c r="D298" s="60">
        <f>Data!D297</f>
        <v>0.16750000000000001</v>
      </c>
      <c r="E298" s="60">
        <f>Data!E297</f>
        <v>6.5650523969999997</v>
      </c>
      <c r="F298" s="60">
        <f t="shared" si="32"/>
        <v>196.38727492703057</v>
      </c>
      <c r="G298" s="60">
        <f t="shared" si="33"/>
        <v>7.7399690706535589</v>
      </c>
      <c r="H298" s="60">
        <f t="shared" si="25"/>
        <v>201.60032257928739</v>
      </c>
      <c r="I298" s="60">
        <f t="shared" si="34"/>
        <v>11.738511476407448</v>
      </c>
      <c r="J298" s="60">
        <f t="shared" si="26"/>
        <v>16.730168498939406</v>
      </c>
      <c r="K298" s="60">
        <f t="shared" si="27"/>
        <v>2.8172135866120547</v>
      </c>
      <c r="L298" s="60">
        <f t="shared" si="28"/>
        <v>1.6913211287805208E-2</v>
      </c>
      <c r="M298" s="61"/>
      <c r="N298" s="61">
        <f t="shared" si="29"/>
        <v>1922.12</v>
      </c>
      <c r="O298" s="61">
        <f t="shared" si="30"/>
        <v>-0.61759506302108891</v>
      </c>
      <c r="P298" s="64">
        <f t="shared" si="31"/>
        <v>0.53923971697358908</v>
      </c>
    </row>
    <row r="299" spans="1:16" x14ac:dyDescent="0.3">
      <c r="A299" s="60">
        <f>Data!A298</f>
        <v>1895.02</v>
      </c>
      <c r="B299" s="60">
        <f>Data!B298</f>
        <v>4.1900000000000004</v>
      </c>
      <c r="C299" s="60">
        <f>Data!C298</f>
        <v>0.20669999999999999</v>
      </c>
      <c r="D299" s="60">
        <f>Data!D298</f>
        <v>0.17499999999999999</v>
      </c>
      <c r="E299" s="60">
        <f>Data!E298</f>
        <v>6.5650523969999997</v>
      </c>
      <c r="F299" s="60">
        <f t="shared" si="32"/>
        <v>193.61474869276665</v>
      </c>
      <c r="G299" s="60">
        <f t="shared" si="33"/>
        <v>8.0865348499365535</v>
      </c>
      <c r="H299" s="60">
        <f t="shared" si="25"/>
        <v>201.93577592858841</v>
      </c>
      <c r="I299" s="60">
        <f t="shared" si="34"/>
        <v>11.708547788069991</v>
      </c>
      <c r="J299" s="60">
        <f t="shared" si="26"/>
        <v>16.536188107806463</v>
      </c>
      <c r="K299" s="60">
        <f t="shared" si="27"/>
        <v>2.8055511979682763</v>
      </c>
      <c r="L299" s="60">
        <f t="shared" si="28"/>
        <v>5.2508226440268757E-3</v>
      </c>
      <c r="M299" s="61"/>
      <c r="N299" s="61">
        <f t="shared" si="29"/>
        <v>1923.03</v>
      </c>
      <c r="O299" s="61">
        <f t="shared" si="30"/>
        <v>-0.52851046239974853</v>
      </c>
      <c r="P299" s="64">
        <f t="shared" si="31"/>
        <v>0.58948237221219235</v>
      </c>
    </row>
    <row r="300" spans="1:16" x14ac:dyDescent="0.3">
      <c r="A300" s="60">
        <f>Data!A299</f>
        <v>1895.03</v>
      </c>
      <c r="B300" s="60">
        <f>Data!B299</f>
        <v>4.1900000000000004</v>
      </c>
      <c r="C300" s="60">
        <f>Data!C299</f>
        <v>0.20499999999999999</v>
      </c>
      <c r="D300" s="60">
        <f>Data!D299</f>
        <v>0.1825</v>
      </c>
      <c r="E300" s="60">
        <f>Data!E299</f>
        <v>6.5650523969999997</v>
      </c>
      <c r="F300" s="60">
        <f t="shared" si="32"/>
        <v>193.61474869276665</v>
      </c>
      <c r="G300" s="60">
        <f t="shared" si="33"/>
        <v>8.4331006292195472</v>
      </c>
      <c r="H300" s="60">
        <f t="shared" si="25"/>
        <v>202.22870243299241</v>
      </c>
      <c r="I300" s="60">
        <f t="shared" si="34"/>
        <v>11.681571843864633</v>
      </c>
      <c r="J300" s="60">
        <f t="shared" si="26"/>
        <v>16.574374688664566</v>
      </c>
      <c r="K300" s="60">
        <f t="shared" si="27"/>
        <v>2.8078578091861925</v>
      </c>
      <c r="L300" s="60">
        <f t="shared" si="28"/>
        <v>7.5574338619430748E-3</v>
      </c>
      <c r="M300" s="61"/>
      <c r="N300" s="61">
        <f t="shared" si="29"/>
        <v>1923.06</v>
      </c>
      <c r="O300" s="61">
        <f t="shared" si="30"/>
        <v>-0.65415166762037025</v>
      </c>
      <c r="P300" s="64">
        <f t="shared" si="31"/>
        <v>0.5198829090738184</v>
      </c>
    </row>
    <row r="301" spans="1:16" x14ac:dyDescent="0.3">
      <c r="A301" s="60">
        <f>Data!A300</f>
        <v>1895.04</v>
      </c>
      <c r="B301" s="60">
        <f>Data!B300</f>
        <v>4.37</v>
      </c>
      <c r="C301" s="60">
        <f>Data!C300</f>
        <v>0.20330000000000001</v>
      </c>
      <c r="D301" s="60">
        <f>Data!D300</f>
        <v>0.19</v>
      </c>
      <c r="E301" s="60">
        <f>Data!E300</f>
        <v>6.8504834710000004</v>
      </c>
      <c r="F301" s="60">
        <f t="shared" si="32"/>
        <v>193.51864953941438</v>
      </c>
      <c r="G301" s="60">
        <f t="shared" si="33"/>
        <v>8.4138543278006246</v>
      </c>
      <c r="H301" s="60">
        <f t="shared" si="25"/>
        <v>202.61165193512878</v>
      </c>
      <c r="I301" s="60">
        <f t="shared" si="34"/>
        <v>11.656633616646991</v>
      </c>
      <c r="J301" s="60">
        <f t="shared" si="26"/>
        <v>16.601589781722904</v>
      </c>
      <c r="K301" s="60">
        <f t="shared" si="27"/>
        <v>2.8094984607601527</v>
      </c>
      <c r="L301" s="60">
        <f t="shared" si="28"/>
        <v>9.1980854359032804E-3</v>
      </c>
      <c r="M301" s="61"/>
      <c r="N301" s="61">
        <f t="shared" si="29"/>
        <v>1923.09</v>
      </c>
      <c r="O301" s="61">
        <f t="shared" si="30"/>
        <v>-0.68275079104941838</v>
      </c>
      <c r="P301" s="64">
        <f t="shared" si="31"/>
        <v>0.50522530986893921</v>
      </c>
    </row>
    <row r="302" spans="1:16" x14ac:dyDescent="0.3">
      <c r="A302" s="60">
        <f>Data!A301</f>
        <v>1895.05</v>
      </c>
      <c r="B302" s="60">
        <f>Data!B301</f>
        <v>4.6100000000000003</v>
      </c>
      <c r="C302" s="60">
        <f>Data!C301</f>
        <v>0.20169999999999999</v>
      </c>
      <c r="D302" s="60">
        <f>Data!D301</f>
        <v>0.19750000000000001</v>
      </c>
      <c r="E302" s="60">
        <f>Data!E301</f>
        <v>6.9456325620000001</v>
      </c>
      <c r="F302" s="60">
        <f t="shared" si="32"/>
        <v>201.35004515662143</v>
      </c>
      <c r="G302" s="60">
        <f t="shared" si="33"/>
        <v>8.6261678781849742</v>
      </c>
      <c r="H302" s="60">
        <f t="shared" si="25"/>
        <v>202.98522671316448</v>
      </c>
      <c r="I302" s="60">
        <f t="shared" si="34"/>
        <v>11.633027081001975</v>
      </c>
      <c r="J302" s="60">
        <f t="shared" si="26"/>
        <v>17.308482457283059</v>
      </c>
      <c r="K302" s="60">
        <f t="shared" si="27"/>
        <v>2.8511966967882785</v>
      </c>
      <c r="L302" s="60">
        <f t="shared" si="28"/>
        <v>5.0896321464029004E-2</v>
      </c>
      <c r="M302" s="61"/>
      <c r="N302" s="61">
        <f t="shared" si="29"/>
        <v>1923.12</v>
      </c>
      <c r="O302" s="61">
        <f t="shared" si="30"/>
        <v>-0.63720099857926638</v>
      </c>
      <c r="P302" s="64">
        <f t="shared" si="31"/>
        <v>0.52877038372780427</v>
      </c>
    </row>
    <row r="303" spans="1:16" x14ac:dyDescent="0.3">
      <c r="A303" s="60">
        <f>Data!A302</f>
        <v>1895.06</v>
      </c>
      <c r="B303" s="60">
        <f>Data!B302</f>
        <v>4.7</v>
      </c>
      <c r="C303" s="60">
        <f>Data!C302</f>
        <v>0.2</v>
      </c>
      <c r="D303" s="60">
        <f>Data!D302</f>
        <v>0.20499999999999999</v>
      </c>
      <c r="E303" s="60">
        <f>Data!E302</f>
        <v>7.0407735540000003</v>
      </c>
      <c r="F303" s="60">
        <f t="shared" si="32"/>
        <v>202.50702413088857</v>
      </c>
      <c r="G303" s="60">
        <f t="shared" si="33"/>
        <v>8.832753180177054</v>
      </c>
      <c r="H303" s="60">
        <f t="shared" si="25"/>
        <v>203.35727379658886</v>
      </c>
      <c r="I303" s="60">
        <f t="shared" si="34"/>
        <v>11.610549144083935</v>
      </c>
      <c r="J303" s="60">
        <f t="shared" si="26"/>
        <v>17.441640495882528</v>
      </c>
      <c r="K303" s="60">
        <f t="shared" si="27"/>
        <v>2.8588604791878653</v>
      </c>
      <c r="L303" s="60">
        <f t="shared" si="28"/>
        <v>5.8560103863615875E-2</v>
      </c>
      <c r="M303" s="61"/>
      <c r="N303" s="61">
        <f t="shared" si="29"/>
        <v>1924.03</v>
      </c>
      <c r="O303" s="61">
        <f t="shared" si="30"/>
        <v>-0.606028233248046</v>
      </c>
      <c r="P303" s="64">
        <f t="shared" si="31"/>
        <v>0.54551322333172592</v>
      </c>
    </row>
    <row r="304" spans="1:16" x14ac:dyDescent="0.3">
      <c r="A304" s="60">
        <f>Data!A303</f>
        <v>1895.07</v>
      </c>
      <c r="B304" s="60">
        <f>Data!B303</f>
        <v>4.72</v>
      </c>
      <c r="C304" s="60">
        <f>Data!C303</f>
        <v>0.1983</v>
      </c>
      <c r="D304" s="60">
        <f>Data!D303</f>
        <v>0.21249999999999999</v>
      </c>
      <c r="E304" s="60">
        <f>Data!E303</f>
        <v>6.9456325620000001</v>
      </c>
      <c r="F304" s="60">
        <f t="shared" si="32"/>
        <v>206.15449308877504</v>
      </c>
      <c r="G304" s="60">
        <f t="shared" si="33"/>
        <v>9.281319868933199</v>
      </c>
      <c r="H304" s="60">
        <f t="shared" si="25"/>
        <v>203.73666588325281</v>
      </c>
      <c r="I304" s="60">
        <f t="shared" si="34"/>
        <v>11.59516208124889</v>
      </c>
      <c r="J304" s="60">
        <f t="shared" si="26"/>
        <v>17.779354151690356</v>
      </c>
      <c r="K304" s="60">
        <f t="shared" si="27"/>
        <v>2.8780379049991462</v>
      </c>
      <c r="L304" s="60">
        <f t="shared" si="28"/>
        <v>7.7737529674896777E-2</v>
      </c>
      <c r="M304" s="61"/>
      <c r="N304" s="61">
        <f t="shared" si="29"/>
        <v>1924.06</v>
      </c>
      <c r="O304" s="61">
        <f t="shared" si="30"/>
        <v>-0.60703891850860714</v>
      </c>
      <c r="P304" s="64">
        <f t="shared" si="31"/>
        <v>0.54496215968032691</v>
      </c>
    </row>
    <row r="305" spans="1:16" x14ac:dyDescent="0.3">
      <c r="A305" s="60">
        <f>Data!A304</f>
        <v>1895.08</v>
      </c>
      <c r="B305" s="60">
        <f>Data!B304</f>
        <v>4.79</v>
      </c>
      <c r="C305" s="60">
        <f>Data!C304</f>
        <v>0.19670000000000001</v>
      </c>
      <c r="D305" s="60">
        <f>Data!D304</f>
        <v>0.22</v>
      </c>
      <c r="E305" s="60">
        <f>Data!E304</f>
        <v>6.8504834710000004</v>
      </c>
      <c r="F305" s="60">
        <f t="shared" si="32"/>
        <v>212.11769594823681</v>
      </c>
      <c r="G305" s="60">
        <f t="shared" si="33"/>
        <v>9.7423576427165148</v>
      </c>
      <c r="H305" s="60">
        <f t="shared" si="25"/>
        <v>204.03531140183938</v>
      </c>
      <c r="I305" s="60">
        <f t="shared" si="34"/>
        <v>11.585626277012924</v>
      </c>
      <c r="J305" s="60">
        <f t="shared" si="26"/>
        <v>18.308694832414901</v>
      </c>
      <c r="K305" s="60">
        <f t="shared" si="27"/>
        <v>2.9073760744644326</v>
      </c>
      <c r="L305" s="60">
        <f t="shared" si="28"/>
        <v>0.10707569914018311</v>
      </c>
      <c r="M305" s="61"/>
      <c r="N305" s="61">
        <f t="shared" si="29"/>
        <v>1924.09</v>
      </c>
      <c r="O305" s="61">
        <f t="shared" si="30"/>
        <v>-0.54376817948781264</v>
      </c>
      <c r="P305" s="64">
        <f t="shared" si="31"/>
        <v>0.58055648444375474</v>
      </c>
    </row>
    <row r="306" spans="1:16" x14ac:dyDescent="0.3">
      <c r="A306" s="60">
        <f>Data!A305</f>
        <v>1895.09</v>
      </c>
      <c r="B306" s="60">
        <f>Data!B305</f>
        <v>4.82</v>
      </c>
      <c r="C306" s="60">
        <f>Data!C305</f>
        <v>0.19500000000000001</v>
      </c>
      <c r="D306" s="60">
        <f>Data!D305</f>
        <v>0.22750000000000001</v>
      </c>
      <c r="E306" s="60">
        <f>Data!E305</f>
        <v>6.8504834710000004</v>
      </c>
      <c r="F306" s="60">
        <f t="shared" si="32"/>
        <v>213.44619926315269</v>
      </c>
      <c r="G306" s="60">
        <f t="shared" si="33"/>
        <v>10.074483471445486</v>
      </c>
      <c r="H306" s="60">
        <f t="shared" si="25"/>
        <v>204.31111839650359</v>
      </c>
      <c r="I306" s="60">
        <f t="shared" si="34"/>
        <v>11.579307643673157</v>
      </c>
      <c r="J306" s="60">
        <f t="shared" si="26"/>
        <v>18.433416386495097</v>
      </c>
      <c r="K306" s="60">
        <f t="shared" si="27"/>
        <v>2.9141651254465084</v>
      </c>
      <c r="L306" s="60">
        <f t="shared" si="28"/>
        <v>0.11386475012225894</v>
      </c>
      <c r="M306" s="61"/>
      <c r="N306" s="61">
        <f t="shared" si="29"/>
        <v>1924.12</v>
      </c>
      <c r="O306" s="61">
        <f t="shared" si="30"/>
        <v>-0.4624968842816819</v>
      </c>
      <c r="P306" s="64">
        <f t="shared" si="31"/>
        <v>0.6297093695055711</v>
      </c>
    </row>
    <row r="307" spans="1:16" x14ac:dyDescent="0.3">
      <c r="A307" s="60">
        <f>Data!A306</f>
        <v>1895.1</v>
      </c>
      <c r="B307" s="60">
        <f>Data!B306</f>
        <v>4.75</v>
      </c>
      <c r="C307" s="60">
        <f>Data!C306</f>
        <v>0.1933</v>
      </c>
      <c r="D307" s="60">
        <f>Data!D306</f>
        <v>0.23499999999999999</v>
      </c>
      <c r="E307" s="60">
        <f>Data!E306</f>
        <v>6.8504834710000004</v>
      </c>
      <c r="F307" s="60">
        <f t="shared" si="32"/>
        <v>210.34635819501563</v>
      </c>
      <c r="G307" s="60">
        <f t="shared" si="33"/>
        <v>10.406609300174456</v>
      </c>
      <c r="H307" s="60">
        <f t="shared" si="25"/>
        <v>204.43398976879362</v>
      </c>
      <c r="I307" s="60">
        <f t="shared" si="34"/>
        <v>11.577264739123159</v>
      </c>
      <c r="J307" s="60">
        <f t="shared" si="26"/>
        <v>18.168916659924879</v>
      </c>
      <c r="K307" s="60">
        <f t="shared" si="27"/>
        <v>2.8997122581718604</v>
      </c>
      <c r="L307" s="60">
        <f t="shared" si="28"/>
        <v>9.9411882847610933E-2</v>
      </c>
      <c r="M307" s="61"/>
      <c r="N307" s="61">
        <f t="shared" si="29"/>
        <v>1925.03</v>
      </c>
      <c r="O307" s="61">
        <f t="shared" si="30"/>
        <v>-0.4396701653419326</v>
      </c>
      <c r="P307" s="64">
        <f t="shared" si="31"/>
        <v>0.6442488816523757</v>
      </c>
    </row>
    <row r="308" spans="1:16" x14ac:dyDescent="0.3">
      <c r="A308" s="60">
        <f>Data!A307</f>
        <v>1895.11</v>
      </c>
      <c r="B308" s="60">
        <f>Data!B307</f>
        <v>4.59</v>
      </c>
      <c r="C308" s="60">
        <f>Data!C307</f>
        <v>0.19170000000000001</v>
      </c>
      <c r="D308" s="60">
        <f>Data!D307</f>
        <v>0.24249999999999999</v>
      </c>
      <c r="E308" s="60">
        <f>Data!E307</f>
        <v>6.8504834710000004</v>
      </c>
      <c r="F308" s="60">
        <f t="shared" si="32"/>
        <v>203.26100718213087</v>
      </c>
      <c r="G308" s="60">
        <f t="shared" si="33"/>
        <v>10.738735128903429</v>
      </c>
      <c r="H308" s="60">
        <f t="shared" si="25"/>
        <v>204.39187447444311</v>
      </c>
      <c r="I308" s="60">
        <f t="shared" si="34"/>
        <v>11.580601639643703</v>
      </c>
      <c r="J308" s="60">
        <f t="shared" si="26"/>
        <v>17.551852097762389</v>
      </c>
      <c r="K308" s="60">
        <f t="shared" si="27"/>
        <v>2.8651594769797315</v>
      </c>
      <c r="L308" s="60">
        <f t="shared" si="28"/>
        <v>6.4859101655482032E-2</v>
      </c>
      <c r="M308" s="61"/>
      <c r="N308" s="61">
        <f t="shared" si="29"/>
        <v>1925.06</v>
      </c>
      <c r="O308" s="61">
        <f t="shared" si="30"/>
        <v>-0.41043624501903286</v>
      </c>
      <c r="P308" s="64">
        <f t="shared" si="31"/>
        <v>0.66336079916068114</v>
      </c>
    </row>
    <row r="309" spans="1:16" x14ac:dyDescent="0.3">
      <c r="A309" s="60">
        <f>Data!A308</f>
        <v>1895.12</v>
      </c>
      <c r="B309" s="60">
        <f>Data!B308</f>
        <v>4.32</v>
      </c>
      <c r="C309" s="60">
        <f>Data!C308</f>
        <v>0.19</v>
      </c>
      <c r="D309" s="60">
        <f>Data!D308</f>
        <v>0.25</v>
      </c>
      <c r="E309" s="60">
        <f>Data!E308</f>
        <v>6.7553424790000003</v>
      </c>
      <c r="F309" s="60">
        <f t="shared" si="32"/>
        <v>193.99877416636895</v>
      </c>
      <c r="G309" s="60">
        <f t="shared" si="33"/>
        <v>11.22678091240561</v>
      </c>
      <c r="H309" s="60">
        <f t="shared" si="25"/>
        <v>204.40675022521842</v>
      </c>
      <c r="I309" s="60">
        <f t="shared" si="34"/>
        <v>11.59167651372413</v>
      </c>
      <c r="J309" s="60">
        <f t="shared" si="26"/>
        <v>16.736041066767292</v>
      </c>
      <c r="K309" s="60">
        <f t="shared" si="27"/>
        <v>2.8175645416777386</v>
      </c>
      <c r="L309" s="60">
        <f t="shared" si="28"/>
        <v>1.7264166353489152E-2</v>
      </c>
      <c r="M309" s="61"/>
      <c r="N309" s="61">
        <f t="shared" si="29"/>
        <v>1925.09</v>
      </c>
      <c r="O309" s="61">
        <f t="shared" si="30"/>
        <v>-0.3543223228205159</v>
      </c>
      <c r="P309" s="64">
        <f t="shared" si="31"/>
        <v>0.70164877349194688</v>
      </c>
    </row>
    <row r="310" spans="1:16" x14ac:dyDescent="0.3">
      <c r="A310" s="60">
        <f>Data!A309</f>
        <v>1896.01</v>
      </c>
      <c r="B310" s="60">
        <f>Data!B309</f>
        <v>4.2699999999999996</v>
      </c>
      <c r="C310" s="60">
        <f>Data!C309</f>
        <v>0.18920000000000001</v>
      </c>
      <c r="D310" s="60">
        <f>Data!D309</f>
        <v>0.2467</v>
      </c>
      <c r="E310" s="60">
        <f>Data!E309</f>
        <v>6.6601933879999997</v>
      </c>
      <c r="F310" s="60">
        <f t="shared" si="32"/>
        <v>194.49285246490203</v>
      </c>
      <c r="G310" s="60">
        <f t="shared" si="33"/>
        <v>11.236858712667759</v>
      </c>
      <c r="H310" s="60">
        <f t="shared" si="25"/>
        <v>204.47594780867149</v>
      </c>
      <c r="I310" s="60">
        <f t="shared" si="34"/>
        <v>11.598800191452041</v>
      </c>
      <c r="J310" s="60">
        <f t="shared" si="26"/>
        <v>16.768359593627391</v>
      </c>
      <c r="K310" s="60">
        <f t="shared" si="27"/>
        <v>2.8194937531393269</v>
      </c>
      <c r="L310" s="60">
        <f t="shared" si="28"/>
        <v>1.9193377815077461E-2</v>
      </c>
      <c r="M310" s="61"/>
      <c r="N310" s="61">
        <f t="shared" si="29"/>
        <v>1925.12</v>
      </c>
      <c r="O310" s="61">
        <f t="shared" si="30"/>
        <v>-0.28150952608497004</v>
      </c>
      <c r="P310" s="64">
        <f t="shared" si="31"/>
        <v>0.75464372684077741</v>
      </c>
    </row>
    <row r="311" spans="1:16" x14ac:dyDescent="0.3">
      <c r="A311" s="60">
        <f>Data!A310</f>
        <v>1896.02</v>
      </c>
      <c r="B311" s="60">
        <f>Data!B310</f>
        <v>4.45</v>
      </c>
      <c r="C311" s="60">
        <f>Data!C310</f>
        <v>0.1883</v>
      </c>
      <c r="D311" s="60">
        <f>Data!D310</f>
        <v>0.24329999999999999</v>
      </c>
      <c r="E311" s="60">
        <f>Data!E310</f>
        <v>6.5650523969999997</v>
      </c>
      <c r="F311" s="60">
        <f t="shared" si="32"/>
        <v>205.62902904124377</v>
      </c>
      <c r="G311" s="60">
        <f t="shared" si="33"/>
        <v>11.242593879940362</v>
      </c>
      <c r="H311" s="60">
        <f t="shared" si="25"/>
        <v>204.48617438487696</v>
      </c>
      <c r="I311" s="60">
        <f t="shared" si="34"/>
        <v>11.604235041760795</v>
      </c>
      <c r="J311" s="60">
        <f t="shared" si="26"/>
        <v>17.720170980787216</v>
      </c>
      <c r="K311" s="60">
        <f t="shared" si="27"/>
        <v>2.8747035941590071</v>
      </c>
      <c r="L311" s="60">
        <f t="shared" si="28"/>
        <v>7.4403218834757645E-2</v>
      </c>
      <c r="M311" s="61"/>
      <c r="N311" s="61">
        <f t="shared" si="29"/>
        <v>1926.03</v>
      </c>
      <c r="O311" s="61">
        <f t="shared" si="30"/>
        <v>-0.32190337475873276</v>
      </c>
      <c r="P311" s="64">
        <f t="shared" si="31"/>
        <v>0.72476821785054801</v>
      </c>
    </row>
    <row r="312" spans="1:16" x14ac:dyDescent="0.3">
      <c r="A312" s="60">
        <f>Data!A311</f>
        <v>1896.03</v>
      </c>
      <c r="B312" s="60">
        <f>Data!B311</f>
        <v>4.38</v>
      </c>
      <c r="C312" s="60">
        <f>Data!C311</f>
        <v>0.1875</v>
      </c>
      <c r="D312" s="60">
        <f>Data!D311</f>
        <v>0.24</v>
      </c>
      <c r="E312" s="60">
        <f>Data!E311</f>
        <v>6.5650523969999997</v>
      </c>
      <c r="F312" s="60">
        <f t="shared" si="32"/>
        <v>202.39441510126915</v>
      </c>
      <c r="G312" s="60">
        <f t="shared" si="33"/>
        <v>11.090104937055845</v>
      </c>
      <c r="H312" s="60">
        <f t="shared" si="25"/>
        <v>204.55165307297779</v>
      </c>
      <c r="I312" s="60">
        <f t="shared" si="34"/>
        <v>11.605480990306887</v>
      </c>
      <c r="J312" s="60">
        <f t="shared" si="26"/>
        <v>17.439554230480642</v>
      </c>
      <c r="K312" s="60">
        <f t="shared" si="27"/>
        <v>2.8587408579753042</v>
      </c>
      <c r="L312" s="60">
        <f t="shared" si="28"/>
        <v>5.8440482651054726E-2</v>
      </c>
      <c r="M312" s="61"/>
      <c r="N312" s="61">
        <f t="shared" si="29"/>
        <v>1926.06</v>
      </c>
      <c r="O312" s="61">
        <f t="shared" si="30"/>
        <v>-0.28046133640137949</v>
      </c>
      <c r="P312" s="64">
        <f t="shared" si="31"/>
        <v>0.75543515131906336</v>
      </c>
    </row>
    <row r="313" spans="1:16" x14ac:dyDescent="0.3">
      <c r="A313" s="60">
        <f>Data!A312</f>
        <v>1896.04</v>
      </c>
      <c r="B313" s="60">
        <f>Data!B312</f>
        <v>4.42</v>
      </c>
      <c r="C313" s="60">
        <f>Data!C312</f>
        <v>0.1867</v>
      </c>
      <c r="D313" s="60">
        <f>Data!D312</f>
        <v>0.23669999999999999</v>
      </c>
      <c r="E313" s="60">
        <f>Data!E312</f>
        <v>6.469903306</v>
      </c>
      <c r="F313" s="60">
        <f t="shared" si="32"/>
        <v>207.24644505220368</v>
      </c>
      <c r="G313" s="60">
        <f t="shared" si="33"/>
        <v>11.098469127569368</v>
      </c>
      <c r="H313" s="60">
        <f t="shared" si="25"/>
        <v>204.6370031312465</v>
      </c>
      <c r="I313" s="60">
        <f t="shared" si="34"/>
        <v>11.603945696888056</v>
      </c>
      <c r="J313" s="60">
        <f t="shared" si="26"/>
        <v>17.859997837441018</v>
      </c>
      <c r="K313" s="60">
        <f t="shared" si="27"/>
        <v>2.8825634543644161</v>
      </c>
      <c r="L313" s="60">
        <f t="shared" si="28"/>
        <v>8.2263079040166609E-2</v>
      </c>
      <c r="M313" s="61"/>
      <c r="N313" s="61">
        <f t="shared" si="29"/>
        <v>1926.09</v>
      </c>
      <c r="O313" s="61">
        <f t="shared" si="30"/>
        <v>-0.16078732590696987</v>
      </c>
      <c r="P313" s="64">
        <f t="shared" si="31"/>
        <v>0.85147313812972758</v>
      </c>
    </row>
    <row r="314" spans="1:16" x14ac:dyDescent="0.3">
      <c r="A314" s="60">
        <f>Data!A313</f>
        <v>1896.05</v>
      </c>
      <c r="B314" s="60">
        <f>Data!B313</f>
        <v>4.4000000000000004</v>
      </c>
      <c r="C314" s="60">
        <f>Data!C313</f>
        <v>0.18579999999999999</v>
      </c>
      <c r="D314" s="60">
        <f>Data!D313</f>
        <v>0.23330000000000001</v>
      </c>
      <c r="E314" s="60">
        <f>Data!E313</f>
        <v>6.3747542150000003</v>
      </c>
      <c r="F314" s="60">
        <f t="shared" si="32"/>
        <v>209.38802579386979</v>
      </c>
      <c r="G314" s="60">
        <f t="shared" si="33"/>
        <v>11.102324185843139</v>
      </c>
      <c r="H314" s="60">
        <f t="shared" si="25"/>
        <v>204.70838027357979</v>
      </c>
      <c r="I314" s="60">
        <f t="shared" si="34"/>
        <v>11.598404637848278</v>
      </c>
      <c r="J314" s="60">
        <f t="shared" si="26"/>
        <v>18.053174753930229</v>
      </c>
      <c r="K314" s="60">
        <f t="shared" si="27"/>
        <v>2.8933215559569816</v>
      </c>
      <c r="L314" s="60">
        <f t="shared" si="28"/>
        <v>9.3021180632732126E-2</v>
      </c>
      <c r="M314" s="61"/>
      <c r="N314" s="61">
        <f t="shared" si="29"/>
        <v>1926.12</v>
      </c>
      <c r="O314" s="61">
        <f t="shared" si="30"/>
        <v>-0.14433750240305665</v>
      </c>
      <c r="P314" s="64">
        <f t="shared" si="31"/>
        <v>0.86559555817362555</v>
      </c>
    </row>
    <row r="315" spans="1:16" x14ac:dyDescent="0.3">
      <c r="A315" s="60">
        <f>Data!A314</f>
        <v>1896.06</v>
      </c>
      <c r="B315" s="60">
        <f>Data!B314</f>
        <v>4.32</v>
      </c>
      <c r="C315" s="60">
        <f>Data!C314</f>
        <v>0.185</v>
      </c>
      <c r="D315" s="60">
        <f>Data!D314</f>
        <v>0.23</v>
      </c>
      <c r="E315" s="60">
        <f>Data!E314</f>
        <v>6.2796132230000001</v>
      </c>
      <c r="F315" s="60">
        <f t="shared" si="32"/>
        <v>208.69568131998949</v>
      </c>
      <c r="G315" s="60">
        <f t="shared" si="33"/>
        <v>11.111112662869811</v>
      </c>
      <c r="H315" s="60">
        <f t="shared" si="25"/>
        <v>204.56937670507094</v>
      </c>
      <c r="I315" s="60">
        <f t="shared" si="34"/>
        <v>11.590104062460036</v>
      </c>
      <c r="J315" s="60">
        <f t="shared" si="26"/>
        <v>18.006368208198225</v>
      </c>
      <c r="K315" s="60">
        <f t="shared" si="27"/>
        <v>2.8907254846718176</v>
      </c>
      <c r="L315" s="60">
        <f t="shared" si="28"/>
        <v>9.0425109347568089E-2</v>
      </c>
      <c r="M315" s="61"/>
      <c r="N315" s="61">
        <f t="shared" si="29"/>
        <v>1927.03</v>
      </c>
      <c r="O315" s="61">
        <f t="shared" si="30"/>
        <v>-7.9196638600941949E-2</v>
      </c>
      <c r="P315" s="64">
        <f t="shared" si="31"/>
        <v>0.92385824039076403</v>
      </c>
    </row>
    <row r="316" spans="1:16" x14ac:dyDescent="0.3">
      <c r="A316" s="60">
        <f>Data!A315</f>
        <v>1896.07</v>
      </c>
      <c r="B316" s="60">
        <f>Data!B315</f>
        <v>4.04</v>
      </c>
      <c r="C316" s="60">
        <f>Data!C315</f>
        <v>0.1842</v>
      </c>
      <c r="D316" s="60">
        <f>Data!D315</f>
        <v>0.22670000000000001</v>
      </c>
      <c r="E316" s="60">
        <f>Data!E315</f>
        <v>6.2796132230000001</v>
      </c>
      <c r="F316" s="60">
        <f t="shared" si="32"/>
        <v>195.16910938258275</v>
      </c>
      <c r="G316" s="60">
        <f t="shared" si="33"/>
        <v>10.951692350750374</v>
      </c>
      <c r="H316" s="60">
        <f t="shared" si="25"/>
        <v>204.32716429765205</v>
      </c>
      <c r="I316" s="60">
        <f t="shared" si="34"/>
        <v>11.580033511229411</v>
      </c>
      <c r="J316" s="60">
        <f t="shared" si="26"/>
        <v>16.853933038563575</v>
      </c>
      <c r="K316" s="60">
        <f t="shared" si="27"/>
        <v>2.8245840443129335</v>
      </c>
      <c r="L316" s="60">
        <f t="shared" si="28"/>
        <v>2.428366898868406E-2</v>
      </c>
      <c r="M316" s="61"/>
      <c r="N316" s="61">
        <f t="shared" si="29"/>
        <v>1927.06</v>
      </c>
      <c r="O316" s="61">
        <f t="shared" si="30"/>
        <v>-1.3096472896275468E-2</v>
      </c>
      <c r="P316" s="64">
        <f t="shared" si="31"/>
        <v>0.98698891274817269</v>
      </c>
    </row>
    <row r="317" spans="1:16" x14ac:dyDescent="0.3">
      <c r="A317" s="60">
        <f>Data!A316</f>
        <v>1896.08</v>
      </c>
      <c r="B317" s="60">
        <f>Data!B316</f>
        <v>3.81</v>
      </c>
      <c r="C317" s="60">
        <f>Data!C316</f>
        <v>0.18329999999999999</v>
      </c>
      <c r="D317" s="60">
        <f>Data!D316</f>
        <v>0.2233</v>
      </c>
      <c r="E317" s="60">
        <f>Data!E316</f>
        <v>6.2796132230000001</v>
      </c>
      <c r="F317" s="60">
        <f t="shared" si="32"/>
        <v>184.05799671971295</v>
      </c>
      <c r="G317" s="60">
        <f t="shared" si="33"/>
        <v>10.787441120081862</v>
      </c>
      <c r="H317" s="60">
        <f t="shared" si="25"/>
        <v>204.17989426290393</v>
      </c>
      <c r="I317" s="60">
        <f t="shared" si="34"/>
        <v>11.568144762748418</v>
      </c>
      <c r="J317" s="60">
        <f t="shared" si="26"/>
        <v>15.910761880540603</v>
      </c>
      <c r="K317" s="60">
        <f t="shared" si="27"/>
        <v>2.7669957281007411</v>
      </c>
      <c r="L317" s="60">
        <f t="shared" si="28"/>
        <v>-3.3304647223508344E-2</v>
      </c>
      <c r="M317" s="61"/>
      <c r="N317" s="61">
        <f t="shared" si="29"/>
        <v>1927.09</v>
      </c>
      <c r="O317" s="61">
        <f t="shared" si="30"/>
        <v>0.14429918496587302</v>
      </c>
      <c r="P317" s="64">
        <f t="shared" si="31"/>
        <v>1.1552296841804526</v>
      </c>
    </row>
    <row r="318" spans="1:16" x14ac:dyDescent="0.3">
      <c r="A318" s="60">
        <f>Data!A317</f>
        <v>1896.09</v>
      </c>
      <c r="B318" s="60">
        <f>Data!B317</f>
        <v>4.01</v>
      </c>
      <c r="C318" s="60">
        <f>Data!C317</f>
        <v>0.1825</v>
      </c>
      <c r="D318" s="60">
        <f>Data!D317</f>
        <v>0.22</v>
      </c>
      <c r="E318" s="60">
        <f>Data!E317</f>
        <v>6.2796132230000001</v>
      </c>
      <c r="F318" s="60">
        <f t="shared" si="32"/>
        <v>193.71983381786058</v>
      </c>
      <c r="G318" s="60">
        <f t="shared" si="33"/>
        <v>10.628020807962429</v>
      </c>
      <c r="H318" s="60">
        <f t="shared" si="25"/>
        <v>203.97642889401507</v>
      </c>
      <c r="I318" s="60">
        <f t="shared" si="34"/>
        <v>11.553293927483907</v>
      </c>
      <c r="J318" s="60">
        <f t="shared" si="26"/>
        <v>16.76749808615396</v>
      </c>
      <c r="K318" s="60">
        <f t="shared" si="27"/>
        <v>2.8194423748515347</v>
      </c>
      <c r="L318" s="60">
        <f t="shared" si="28"/>
        <v>1.9141999527285236E-2</v>
      </c>
      <c r="M318" s="61"/>
      <c r="N318" s="61">
        <f t="shared" si="29"/>
        <v>1927.12</v>
      </c>
      <c r="O318" s="61">
        <f t="shared" si="30"/>
        <v>0.18438137853009806</v>
      </c>
      <c r="P318" s="64">
        <f t="shared" si="31"/>
        <v>1.2024743335515327</v>
      </c>
    </row>
    <row r="319" spans="1:16" x14ac:dyDescent="0.3">
      <c r="A319" s="60">
        <f>Data!A318</f>
        <v>1896.1</v>
      </c>
      <c r="B319" s="60">
        <f>Data!B318</f>
        <v>4.0999999999999996</v>
      </c>
      <c r="C319" s="60">
        <f>Data!C318</f>
        <v>0.1817</v>
      </c>
      <c r="D319" s="60">
        <f>Data!D318</f>
        <v>0.2167</v>
      </c>
      <c r="E319" s="60">
        <f>Data!E318</f>
        <v>6.469903306</v>
      </c>
      <c r="F319" s="60">
        <f t="shared" si="32"/>
        <v>192.24217753711201</v>
      </c>
      <c r="G319" s="60">
        <f t="shared" si="33"/>
        <v>10.160702407876141</v>
      </c>
      <c r="H319" s="60">
        <f t="shared" si="25"/>
        <v>203.79334835036713</v>
      </c>
      <c r="I319" s="60">
        <f t="shared" si="34"/>
        <v>11.53262567509621</v>
      </c>
      <c r="J319" s="60">
        <f t="shared" si="26"/>
        <v>16.669419692710893</v>
      </c>
      <c r="K319" s="60">
        <f t="shared" si="27"/>
        <v>2.8135758846817178</v>
      </c>
      <c r="L319" s="60">
        <f t="shared" si="28"/>
        <v>1.3275509357468351E-2</v>
      </c>
      <c r="M319" s="61"/>
      <c r="N319" s="61">
        <f t="shared" si="29"/>
        <v>1928.03</v>
      </c>
      <c r="O319" s="61">
        <f t="shared" si="30"/>
        <v>0.24691338656124895</v>
      </c>
      <c r="P319" s="64">
        <f t="shared" si="31"/>
        <v>1.2800682368648364</v>
      </c>
    </row>
    <row r="320" spans="1:16" x14ac:dyDescent="0.3">
      <c r="A320" s="60">
        <f>Data!A319</f>
        <v>1896.11</v>
      </c>
      <c r="B320" s="60">
        <f>Data!B319</f>
        <v>4.38</v>
      </c>
      <c r="C320" s="60">
        <f>Data!C319</f>
        <v>0.18079999999999999</v>
      </c>
      <c r="D320" s="60">
        <f>Data!D319</f>
        <v>0.21329999999999999</v>
      </c>
      <c r="E320" s="60">
        <f>Data!E319</f>
        <v>6.6601933879999997</v>
      </c>
      <c r="F320" s="60">
        <f t="shared" si="32"/>
        <v>199.50320697804938</v>
      </c>
      <c r="G320" s="60">
        <f t="shared" si="33"/>
        <v>9.7155328877666509</v>
      </c>
      <c r="H320" s="60">
        <f t="shared" si="25"/>
        <v>203.50665034762534</v>
      </c>
      <c r="I320" s="60">
        <f t="shared" si="34"/>
        <v>11.50621051437839</v>
      </c>
      <c r="J320" s="60">
        <f t="shared" si="26"/>
        <v>17.338741258796386</v>
      </c>
      <c r="K320" s="60">
        <f t="shared" si="27"/>
        <v>2.8529433769525716</v>
      </c>
      <c r="L320" s="60">
        <f t="shared" si="28"/>
        <v>5.2643001628322139E-2</v>
      </c>
      <c r="M320" s="61"/>
      <c r="N320" s="61">
        <f t="shared" si="29"/>
        <v>1928.06</v>
      </c>
      <c r="O320" s="61">
        <f t="shared" si="30"/>
        <v>0.29114041411537084</v>
      </c>
      <c r="P320" s="64">
        <f t="shared" si="31"/>
        <v>1.3379524381690484</v>
      </c>
    </row>
    <row r="321" spans="1:16" x14ac:dyDescent="0.3">
      <c r="A321" s="60">
        <f>Data!A320</f>
        <v>1896.12</v>
      </c>
      <c r="B321" s="60">
        <f>Data!B320</f>
        <v>4.22</v>
      </c>
      <c r="C321" s="60">
        <f>Data!C320</f>
        <v>0.18</v>
      </c>
      <c r="D321" s="60">
        <f>Data!D320</f>
        <v>0.21</v>
      </c>
      <c r="E321" s="60">
        <f>Data!E320</f>
        <v>6.6601933879999997</v>
      </c>
      <c r="F321" s="60">
        <f t="shared" si="32"/>
        <v>192.21541859528958</v>
      </c>
      <c r="G321" s="60">
        <f t="shared" si="33"/>
        <v>9.5652222523722319</v>
      </c>
      <c r="H321" s="60">
        <f t="shared" ref="H321:H384" si="35">GEOMEAN(F202:F322)</f>
        <v>203.33376432068835</v>
      </c>
      <c r="I321" s="60">
        <f t="shared" si="34"/>
        <v>11.478077666777743</v>
      </c>
      <c r="J321" s="60">
        <f t="shared" ref="J321:J384" si="36">F321/I321</f>
        <v>16.746307541692257</v>
      </c>
      <c r="K321" s="60">
        <f t="shared" ref="K321:K384" si="37">LN(J321)</f>
        <v>2.8181777886973407</v>
      </c>
      <c r="L321" s="60">
        <f t="shared" si="28"/>
        <v>1.7877413373091233E-2</v>
      </c>
      <c r="M321" s="61"/>
      <c r="N321" s="61">
        <f t="shared" si="29"/>
        <v>1928.09</v>
      </c>
      <c r="O321" s="61">
        <f t="shared" si="30"/>
        <v>0.38504208678454876</v>
      </c>
      <c r="P321" s="64">
        <f t="shared" si="31"/>
        <v>1.4696761740840409</v>
      </c>
    </row>
    <row r="322" spans="1:16" x14ac:dyDescent="0.3">
      <c r="A322" s="60">
        <f>Data!A321</f>
        <v>1897.01</v>
      </c>
      <c r="B322" s="60">
        <f>Data!B321</f>
        <v>4.22</v>
      </c>
      <c r="C322" s="60">
        <f>Data!C321</f>
        <v>0.18</v>
      </c>
      <c r="D322" s="60">
        <f>Data!D321</f>
        <v>0.21829999999999999</v>
      </c>
      <c r="E322" s="60">
        <f>Data!E321</f>
        <v>6.469903306</v>
      </c>
      <c r="F322" s="60">
        <f t="shared" si="32"/>
        <v>197.86877785527139</v>
      </c>
      <c r="G322" s="60">
        <f t="shared" si="33"/>
        <v>10.235723745451599</v>
      </c>
      <c r="H322" s="60">
        <f t="shared" si="35"/>
        <v>203.20345635332598</v>
      </c>
      <c r="I322" s="60">
        <f t="shared" si="34"/>
        <v>11.458060092477606</v>
      </c>
      <c r="J322" s="60">
        <f t="shared" si="36"/>
        <v>17.268959689360969</v>
      </c>
      <c r="K322" s="60">
        <f t="shared" si="37"/>
        <v>2.8489106523222572</v>
      </c>
      <c r="L322" s="60">
        <f t="shared" ref="L322:L385" si="38">K322-$K$1843</f>
        <v>4.8610276998007684E-2</v>
      </c>
      <c r="M322" s="61"/>
      <c r="N322" s="61">
        <f t="shared" si="29"/>
        <v>1928.12</v>
      </c>
      <c r="O322" s="61">
        <f t="shared" si="30"/>
        <v>0.48013515518491667</v>
      </c>
      <c r="P322" s="64">
        <f t="shared" si="31"/>
        <v>1.6162928377885799</v>
      </c>
    </row>
    <row r="323" spans="1:16" x14ac:dyDescent="0.3">
      <c r="A323" s="60">
        <f>Data!A322</f>
        <v>1897.02</v>
      </c>
      <c r="B323" s="60">
        <f>Data!B322</f>
        <v>4.18</v>
      </c>
      <c r="C323" s="60">
        <f>Data!C322</f>
        <v>0.18</v>
      </c>
      <c r="D323" s="60">
        <f>Data!D322</f>
        <v>0.22670000000000001</v>
      </c>
      <c r="E323" s="60">
        <f>Data!E322</f>
        <v>6.469903306</v>
      </c>
      <c r="F323" s="60">
        <f t="shared" si="32"/>
        <v>195.9932444158849</v>
      </c>
      <c r="G323" s="60">
        <f t="shared" si="33"/>
        <v>10.629585767722755</v>
      </c>
      <c r="H323" s="60">
        <f t="shared" si="35"/>
        <v>203.10918180755493</v>
      </c>
      <c r="I323" s="60">
        <f t="shared" si="34"/>
        <v>11.442091135218242</v>
      </c>
      <c r="J323" s="60">
        <f t="shared" si="36"/>
        <v>17.129145546885788</v>
      </c>
      <c r="K323" s="60">
        <f t="shared" si="37"/>
        <v>2.8407814305832439</v>
      </c>
      <c r="L323" s="60">
        <f t="shared" si="38"/>
        <v>4.0481055258994481E-2</v>
      </c>
      <c r="M323" s="61"/>
      <c r="N323" s="61">
        <f t="shared" ref="N323:N386" si="39">INDEX($A$130:$A$2900,(ROW()-ROW($A$130))*3)</f>
        <v>1929.03</v>
      </c>
      <c r="O323" s="61">
        <f t="shared" ref="O323:O386" si="40">INDEX($L$130:$L$2900,(ROW()-ROW($L$130))*3)</f>
        <v>0.5717419466798872</v>
      </c>
      <c r="P323" s="64">
        <f t="shared" ref="P323:P386" si="41">EXP(O323)</f>
        <v>1.7713499627071028</v>
      </c>
    </row>
    <row r="324" spans="1:16" x14ac:dyDescent="0.3">
      <c r="A324" s="60">
        <f>Data!A323</f>
        <v>1897.03</v>
      </c>
      <c r="B324" s="60">
        <f>Data!B323</f>
        <v>4.1900000000000004</v>
      </c>
      <c r="C324" s="60">
        <f>Data!C323</f>
        <v>0.18</v>
      </c>
      <c r="D324" s="60">
        <f>Data!D323</f>
        <v>0.23499999999999999</v>
      </c>
      <c r="E324" s="60">
        <f>Data!E323</f>
        <v>6.469903306</v>
      </c>
      <c r="F324" s="60">
        <f t="shared" si="32"/>
        <v>196.46212777573157</v>
      </c>
      <c r="G324" s="60">
        <f t="shared" si="33"/>
        <v>11.018758956395443</v>
      </c>
      <c r="H324" s="60">
        <f t="shared" si="35"/>
        <v>202.94802288811411</v>
      </c>
      <c r="I324" s="60">
        <f t="shared" si="34"/>
        <v>11.428860653729226</v>
      </c>
      <c r="J324" s="60">
        <f t="shared" si="36"/>
        <v>17.190001149556949</v>
      </c>
      <c r="K324" s="60">
        <f t="shared" si="37"/>
        <v>2.8443278862683421</v>
      </c>
      <c r="L324" s="60">
        <f t="shared" si="38"/>
        <v>4.4027510944092629E-2</v>
      </c>
      <c r="M324" s="61"/>
      <c r="N324" s="61">
        <f t="shared" si="39"/>
        <v>1929.06</v>
      </c>
      <c r="O324" s="61">
        <f t="shared" si="40"/>
        <v>0.58341993519048385</v>
      </c>
      <c r="P324" s="64">
        <f t="shared" si="41"/>
        <v>1.7921570230619692</v>
      </c>
    </row>
    <row r="325" spans="1:16" x14ac:dyDescent="0.3">
      <c r="A325" s="60">
        <f>Data!A324</f>
        <v>1897.04</v>
      </c>
      <c r="B325" s="60">
        <f>Data!B324</f>
        <v>4.0599999999999996</v>
      </c>
      <c r="C325" s="60">
        <f>Data!C324</f>
        <v>0.18</v>
      </c>
      <c r="D325" s="60">
        <f>Data!D324</f>
        <v>0.24329999999999999</v>
      </c>
      <c r="E325" s="60">
        <f>Data!E324</f>
        <v>6.3747542150000003</v>
      </c>
      <c r="F325" s="60">
        <f t="shared" si="32"/>
        <v>193.20804198252526</v>
      </c>
      <c r="G325" s="60">
        <f t="shared" si="33"/>
        <v>11.578206062647389</v>
      </c>
      <c r="H325" s="60">
        <f t="shared" si="35"/>
        <v>202.78243733208012</v>
      </c>
      <c r="I325" s="60">
        <f t="shared" si="34"/>
        <v>11.419655468942803</v>
      </c>
      <c r="J325" s="60">
        <f t="shared" si="36"/>
        <v>16.918902895799175</v>
      </c>
      <c r="K325" s="60">
        <f t="shared" si="37"/>
        <v>2.8284315114020222</v>
      </c>
      <c r="L325" s="60">
        <f t="shared" si="38"/>
        <v>2.8131136077772734E-2</v>
      </c>
      <c r="M325" s="61"/>
      <c r="N325" s="61">
        <f t="shared" si="39"/>
        <v>1929.09</v>
      </c>
      <c r="O325" s="61">
        <f t="shared" si="40"/>
        <v>0.73912290790028701</v>
      </c>
      <c r="P325" s="64">
        <f t="shared" si="41"/>
        <v>2.0940979919691376</v>
      </c>
    </row>
    <row r="326" spans="1:16" x14ac:dyDescent="0.3">
      <c r="A326" s="60">
        <f>Data!A325</f>
        <v>1897.05</v>
      </c>
      <c r="B326" s="60">
        <f>Data!B325</f>
        <v>4.08</v>
      </c>
      <c r="C326" s="60">
        <f>Data!C325</f>
        <v>0.18</v>
      </c>
      <c r="D326" s="60">
        <f>Data!D325</f>
        <v>0.25169999999999998</v>
      </c>
      <c r="E326" s="60">
        <f>Data!E325</f>
        <v>6.2796132230000001</v>
      </c>
      <c r="F326" s="60">
        <f t="shared" si="32"/>
        <v>197.10147680221229</v>
      </c>
      <c r="G326" s="60">
        <f t="shared" si="33"/>
        <v>12.159421988018829</v>
      </c>
      <c r="H326" s="60">
        <f t="shared" si="35"/>
        <v>202.66458636986982</v>
      </c>
      <c r="I326" s="60">
        <f t="shared" si="34"/>
        <v>11.414419122858774</v>
      </c>
      <c r="J326" s="60">
        <f t="shared" si="36"/>
        <v>17.267762352224512</v>
      </c>
      <c r="K326" s="60">
        <f t="shared" si="37"/>
        <v>2.8488413152765761</v>
      </c>
      <c r="L326" s="60">
        <f t="shared" si="38"/>
        <v>4.8540939952326667E-2</v>
      </c>
      <c r="M326" s="61"/>
      <c r="N326" s="61">
        <f t="shared" si="39"/>
        <v>1929.12</v>
      </c>
      <c r="O326" s="61">
        <f t="shared" si="40"/>
        <v>0.34968349444797608</v>
      </c>
      <c r="P326" s="64">
        <f t="shared" si="41"/>
        <v>1.4186184769060204</v>
      </c>
    </row>
    <row r="327" spans="1:16" x14ac:dyDescent="0.3">
      <c r="A327" s="60">
        <f>Data!A326</f>
        <v>1897.06</v>
      </c>
      <c r="B327" s="60">
        <f>Data!B326</f>
        <v>4.2699999999999996</v>
      </c>
      <c r="C327" s="60">
        <f>Data!C326</f>
        <v>0.18</v>
      </c>
      <c r="D327" s="60">
        <f>Data!D326</f>
        <v>0.26</v>
      </c>
      <c r="E327" s="60">
        <f>Data!E326</f>
        <v>6.2796132230000001</v>
      </c>
      <c r="F327" s="60">
        <f t="shared" si="32"/>
        <v>206.28022204545255</v>
      </c>
      <c r="G327" s="60">
        <f t="shared" si="33"/>
        <v>12.560388227591959</v>
      </c>
      <c r="H327" s="60">
        <f t="shared" si="35"/>
        <v>202.64883428857263</v>
      </c>
      <c r="I327" s="60">
        <f t="shared" si="34"/>
        <v>11.410453196938523</v>
      </c>
      <c r="J327" s="60">
        <f t="shared" si="36"/>
        <v>18.078179585434739</v>
      </c>
      <c r="K327" s="60">
        <f t="shared" si="37"/>
        <v>2.8947056632484811</v>
      </c>
      <c r="L327" s="60">
        <f t="shared" si="38"/>
        <v>9.440528792423164E-2</v>
      </c>
      <c r="M327" s="61"/>
      <c r="N327" s="61">
        <f t="shared" si="39"/>
        <v>1930.03</v>
      </c>
      <c r="O327" s="61">
        <f t="shared" si="40"/>
        <v>0.4634232461293184</v>
      </c>
      <c r="P327" s="64">
        <f t="shared" si="41"/>
        <v>1.5895059523081156</v>
      </c>
    </row>
    <row r="328" spans="1:16" x14ac:dyDescent="0.3">
      <c r="A328" s="60">
        <f>Data!A327</f>
        <v>1897.07</v>
      </c>
      <c r="B328" s="60">
        <f>Data!B327</f>
        <v>4.46</v>
      </c>
      <c r="C328" s="60">
        <f>Data!C327</f>
        <v>0.18</v>
      </c>
      <c r="D328" s="60">
        <f>Data!D327</f>
        <v>0.26829999999999998</v>
      </c>
      <c r="E328" s="60">
        <f>Data!E327</f>
        <v>6.2796132230000001</v>
      </c>
      <c r="F328" s="60">
        <f t="shared" si="32"/>
        <v>215.45896728869283</v>
      </c>
      <c r="G328" s="60">
        <f t="shared" si="33"/>
        <v>12.961354467165087</v>
      </c>
      <c r="H328" s="60">
        <f t="shared" si="35"/>
        <v>202.68551422487297</v>
      </c>
      <c r="I328" s="60">
        <f t="shared" si="34"/>
        <v>11.407651055381686</v>
      </c>
      <c r="J328" s="60">
        <f t="shared" si="36"/>
        <v>18.887233335126222</v>
      </c>
      <c r="K328" s="60">
        <f t="shared" si="37"/>
        <v>2.938486208908917</v>
      </c>
      <c r="L328" s="60">
        <f t="shared" si="38"/>
        <v>0.13818583358466752</v>
      </c>
      <c r="M328" s="61"/>
      <c r="N328" s="61">
        <f t="shared" si="39"/>
        <v>1930.06</v>
      </c>
      <c r="O328" s="61">
        <f t="shared" si="40"/>
        <v>0.34716066386396971</v>
      </c>
      <c r="P328" s="64">
        <f t="shared" si="41"/>
        <v>1.4150440535535589</v>
      </c>
    </row>
    <row r="329" spans="1:16" x14ac:dyDescent="0.3">
      <c r="A329" s="60">
        <f>Data!A328</f>
        <v>1897.08</v>
      </c>
      <c r="B329" s="60">
        <f>Data!B328</f>
        <v>4.75</v>
      </c>
      <c r="C329" s="60">
        <f>Data!C328</f>
        <v>0.18</v>
      </c>
      <c r="D329" s="60">
        <f>Data!D328</f>
        <v>0.2767</v>
      </c>
      <c r="E329" s="60">
        <f>Data!E328</f>
        <v>6.5650523969999997</v>
      </c>
      <c r="F329" s="60">
        <f t="shared" si="32"/>
        <v>219.49166021256357</v>
      </c>
      <c r="G329" s="60">
        <f t="shared" si="33"/>
        <v>12.785966817013968</v>
      </c>
      <c r="H329" s="60">
        <f t="shared" si="35"/>
        <v>202.81613047304711</v>
      </c>
      <c r="I329" s="60">
        <f t="shared" si="34"/>
        <v>11.404011675282451</v>
      </c>
      <c r="J329" s="60">
        <f t="shared" si="36"/>
        <v>19.246881401244028</v>
      </c>
      <c r="K329" s="60">
        <f t="shared" si="37"/>
        <v>2.9573490424793643</v>
      </c>
      <c r="L329" s="60">
        <f t="shared" si="38"/>
        <v>0.15704866715511479</v>
      </c>
      <c r="M329" s="61"/>
      <c r="N329" s="61">
        <f t="shared" si="39"/>
        <v>1930.09</v>
      </c>
      <c r="O329" s="61">
        <f t="shared" si="40"/>
        <v>0.31053306215558152</v>
      </c>
      <c r="P329" s="64">
        <f t="shared" si="41"/>
        <v>1.364152098209126</v>
      </c>
    </row>
    <row r="330" spans="1:16" x14ac:dyDescent="0.3">
      <c r="A330" s="60">
        <f>Data!A329</f>
        <v>1897.09</v>
      </c>
      <c r="B330" s="60">
        <f>Data!B329</f>
        <v>4.9800000000000004</v>
      </c>
      <c r="C330" s="60">
        <f>Data!C329</f>
        <v>0.18</v>
      </c>
      <c r="D330" s="60">
        <f>Data!D329</f>
        <v>0.28499999999999998</v>
      </c>
      <c r="E330" s="60">
        <f>Data!E329</f>
        <v>6.7553424790000003</v>
      </c>
      <c r="F330" s="60">
        <f t="shared" si="32"/>
        <v>223.63747577511975</v>
      </c>
      <c r="G330" s="60">
        <f t="shared" si="33"/>
        <v>12.798530240142394</v>
      </c>
      <c r="H330" s="60">
        <f t="shared" si="35"/>
        <v>202.91744902930432</v>
      </c>
      <c r="I330" s="60">
        <f t="shared" si="34"/>
        <v>11.398652988472854</v>
      </c>
      <c r="J330" s="60">
        <f t="shared" si="36"/>
        <v>19.619640671689734</v>
      </c>
      <c r="K330" s="60">
        <f t="shared" si="37"/>
        <v>2.976531139580604</v>
      </c>
      <c r="L330" s="60">
        <f t="shared" si="38"/>
        <v>0.17623076425635453</v>
      </c>
      <c r="M330" s="61"/>
      <c r="N330" s="61">
        <f t="shared" si="39"/>
        <v>1930.12</v>
      </c>
      <c r="O330" s="61">
        <f t="shared" si="40"/>
        <v>3.8127720751730543E-2</v>
      </c>
      <c r="P330" s="64">
        <f t="shared" si="41"/>
        <v>1.0388639088849663</v>
      </c>
    </row>
    <row r="331" spans="1:16" x14ac:dyDescent="0.3">
      <c r="A331" s="60">
        <f>Data!A330</f>
        <v>1897.1</v>
      </c>
      <c r="B331" s="60">
        <f>Data!B330</f>
        <v>4.82</v>
      </c>
      <c r="C331" s="60">
        <f>Data!C330</f>
        <v>0.18</v>
      </c>
      <c r="D331" s="60">
        <f>Data!D330</f>
        <v>0.29330000000000001</v>
      </c>
      <c r="E331" s="60">
        <f>Data!E330</f>
        <v>6.6601933879999997</v>
      </c>
      <c r="F331" s="60">
        <f t="shared" ref="F331:F394" si="42">B331*$E$1837/E331</f>
        <v>219.54462503063883</v>
      </c>
      <c r="G331" s="60">
        <f t="shared" ref="G331:G394" si="43">D331*$E$1837/E331</f>
        <v>13.359427079146549</v>
      </c>
      <c r="H331" s="60">
        <f t="shared" si="35"/>
        <v>203.0357628328679</v>
      </c>
      <c r="I331" s="60">
        <f t="shared" si="34"/>
        <v>11.397836089903421</v>
      </c>
      <c r="J331" s="60">
        <f t="shared" si="36"/>
        <v>19.26195668185812</v>
      </c>
      <c r="K331" s="60">
        <f t="shared" si="37"/>
        <v>2.9581319942449653</v>
      </c>
      <c r="L331" s="60">
        <f t="shared" si="38"/>
        <v>0.15783161892071584</v>
      </c>
      <c r="M331" s="61"/>
      <c r="N331" s="61">
        <f t="shared" si="39"/>
        <v>1931.03</v>
      </c>
      <c r="O331" s="61">
        <f t="shared" si="40"/>
        <v>0.18191831557729898</v>
      </c>
      <c r="P331" s="64">
        <f t="shared" si="41"/>
        <v>1.1995162080889881</v>
      </c>
    </row>
    <row r="332" spans="1:16" x14ac:dyDescent="0.3">
      <c r="A332" s="60">
        <f>Data!A331</f>
        <v>1897.11</v>
      </c>
      <c r="B332" s="60">
        <f>Data!B331</f>
        <v>4.6500000000000004</v>
      </c>
      <c r="C332" s="60">
        <f>Data!C331</f>
        <v>0.18</v>
      </c>
      <c r="D332" s="60">
        <f>Data!D331</f>
        <v>0.30170000000000002</v>
      </c>
      <c r="E332" s="60">
        <f>Data!E331</f>
        <v>6.6601933879999997</v>
      </c>
      <c r="F332" s="60">
        <f t="shared" si="42"/>
        <v>211.80134987395655</v>
      </c>
      <c r="G332" s="60">
        <f t="shared" si="43"/>
        <v>13.742035969241439</v>
      </c>
      <c r="H332" s="60">
        <f t="shared" si="35"/>
        <v>203.17776003670062</v>
      </c>
      <c r="I332" s="60">
        <f t="shared" si="34"/>
        <v>11.400159037247976</v>
      </c>
      <c r="J332" s="60">
        <f t="shared" si="36"/>
        <v>18.578806592253109</v>
      </c>
      <c r="K332" s="60">
        <f t="shared" si="37"/>
        <v>2.9220215005506396</v>
      </c>
      <c r="L332" s="60">
        <f t="shared" si="38"/>
        <v>0.12172112522639011</v>
      </c>
      <c r="M332" s="61"/>
      <c r="N332" s="61">
        <f t="shared" si="39"/>
        <v>1931.06</v>
      </c>
      <c r="O332" s="61">
        <f t="shared" si="40"/>
        <v>-3.1842475751890031E-2</v>
      </c>
      <c r="P332" s="64">
        <f t="shared" si="41"/>
        <v>0.96865915736716746</v>
      </c>
    </row>
    <row r="333" spans="1:16" x14ac:dyDescent="0.3">
      <c r="A333" s="60">
        <f>Data!A332</f>
        <v>1897.12</v>
      </c>
      <c r="B333" s="60">
        <f>Data!B332</f>
        <v>4.75</v>
      </c>
      <c r="C333" s="60">
        <f>Data!C332</f>
        <v>0.18</v>
      </c>
      <c r="D333" s="60">
        <f>Data!D332</f>
        <v>0.31</v>
      </c>
      <c r="E333" s="60">
        <f>Data!E332</f>
        <v>6.6601933879999997</v>
      </c>
      <c r="F333" s="60">
        <f t="shared" si="42"/>
        <v>216.35621761318143</v>
      </c>
      <c r="G333" s="60">
        <f t="shared" si="43"/>
        <v>14.120089991597103</v>
      </c>
      <c r="H333" s="60">
        <f t="shared" si="35"/>
        <v>203.41386708251855</v>
      </c>
      <c r="I333" s="60">
        <f t="shared" si="34"/>
        <v>11.406609779657854</v>
      </c>
      <c r="J333" s="60">
        <f t="shared" si="36"/>
        <v>18.96761805589453</v>
      </c>
      <c r="K333" s="60">
        <f t="shared" si="37"/>
        <v>2.942733212325368</v>
      </c>
      <c r="L333" s="60">
        <f t="shared" si="38"/>
        <v>0.14243283700111853</v>
      </c>
      <c r="M333" s="61"/>
      <c r="N333" s="61">
        <f t="shared" si="39"/>
        <v>1931.09</v>
      </c>
      <c r="O333" s="61">
        <f t="shared" si="40"/>
        <v>-0.19982271520386607</v>
      </c>
      <c r="P333" s="64">
        <f t="shared" si="41"/>
        <v>0.81887591445970265</v>
      </c>
    </row>
    <row r="334" spans="1:16" x14ac:dyDescent="0.3">
      <c r="A334" s="60">
        <f>Data!A333</f>
        <v>1898.01</v>
      </c>
      <c r="B334" s="60">
        <f>Data!B333</f>
        <v>4.88</v>
      </c>
      <c r="C334" s="60">
        <f>Data!C333</f>
        <v>0.1817</v>
      </c>
      <c r="D334" s="60">
        <f>Data!D333</f>
        <v>0.31330000000000002</v>
      </c>
      <c r="E334" s="60">
        <f>Data!E333</f>
        <v>6.6601933879999997</v>
      </c>
      <c r="F334" s="60">
        <f t="shared" si="42"/>
        <v>222.27754567417372</v>
      </c>
      <c r="G334" s="60">
        <f t="shared" si="43"/>
        <v>14.270400626991524</v>
      </c>
      <c r="H334" s="60">
        <f t="shared" si="35"/>
        <v>203.62943537606168</v>
      </c>
      <c r="I334" s="60">
        <f t="shared" si="34"/>
        <v>11.417377739018461</v>
      </c>
      <c r="J334" s="60">
        <f t="shared" si="36"/>
        <v>19.468353483177538</v>
      </c>
      <c r="K334" s="60">
        <f t="shared" si="37"/>
        <v>2.9687902489451372</v>
      </c>
      <c r="L334" s="60">
        <f t="shared" si="38"/>
        <v>0.16848987362088774</v>
      </c>
      <c r="M334" s="61"/>
      <c r="N334" s="61">
        <f t="shared" si="39"/>
        <v>1931.12</v>
      </c>
      <c r="O334" s="61">
        <f t="shared" si="40"/>
        <v>-0.53109962378223097</v>
      </c>
      <c r="P334" s="64">
        <f t="shared" si="41"/>
        <v>0.58795808138741545</v>
      </c>
    </row>
    <row r="335" spans="1:16" x14ac:dyDescent="0.3">
      <c r="A335" s="60">
        <f>Data!A334</f>
        <v>1898.02</v>
      </c>
      <c r="B335" s="60">
        <f>Data!B334</f>
        <v>4.87</v>
      </c>
      <c r="C335" s="60">
        <f>Data!C334</f>
        <v>0.18329999999999999</v>
      </c>
      <c r="D335" s="60">
        <f>Data!D334</f>
        <v>0.31669999999999998</v>
      </c>
      <c r="E335" s="60">
        <f>Data!E334</f>
        <v>6.7553424790000003</v>
      </c>
      <c r="F335" s="60">
        <f t="shared" si="42"/>
        <v>218.69769217366127</v>
      </c>
      <c r="G335" s="60">
        <f t="shared" si="43"/>
        <v>14.222086059835426</v>
      </c>
      <c r="H335" s="60">
        <f t="shared" si="35"/>
        <v>203.7576614836203</v>
      </c>
      <c r="I335" s="60">
        <f t="shared" si="34"/>
        <v>11.429046476722727</v>
      </c>
      <c r="J335" s="60">
        <f t="shared" si="36"/>
        <v>19.135252675634646</v>
      </c>
      <c r="K335" s="60">
        <f t="shared" si="37"/>
        <v>2.9515323236838524</v>
      </c>
      <c r="L335" s="60">
        <f t="shared" si="38"/>
        <v>0.15123194835960296</v>
      </c>
      <c r="M335" s="61"/>
      <c r="N335" s="61">
        <f t="shared" si="39"/>
        <v>1932.03</v>
      </c>
      <c r="O335" s="61">
        <f t="shared" si="40"/>
        <v>-0.52714215359493455</v>
      </c>
      <c r="P335" s="64">
        <f t="shared" si="41"/>
        <v>0.59028951821893394</v>
      </c>
    </row>
    <row r="336" spans="1:16" x14ac:dyDescent="0.3">
      <c r="A336" s="60">
        <f>Data!A335</f>
        <v>1898.03</v>
      </c>
      <c r="B336" s="60">
        <f>Data!B335</f>
        <v>4.6500000000000004</v>
      </c>
      <c r="C336" s="60">
        <f>Data!C335</f>
        <v>0.185</v>
      </c>
      <c r="D336" s="60">
        <f>Data!D335</f>
        <v>0.32</v>
      </c>
      <c r="E336" s="60">
        <f>Data!E335</f>
        <v>6.7553424790000003</v>
      </c>
      <c r="F336" s="60">
        <f t="shared" si="42"/>
        <v>208.81812497074435</v>
      </c>
      <c r="G336" s="60">
        <f t="shared" si="43"/>
        <v>14.370279567879182</v>
      </c>
      <c r="H336" s="60">
        <f t="shared" si="35"/>
        <v>203.92179613737858</v>
      </c>
      <c r="I336" s="60">
        <f t="shared" si="34"/>
        <v>11.444049266852391</v>
      </c>
      <c r="J336" s="60">
        <f t="shared" si="36"/>
        <v>18.246873995517007</v>
      </c>
      <c r="K336" s="60">
        <f t="shared" si="37"/>
        <v>2.9039937774401734</v>
      </c>
      <c r="L336" s="60">
        <f t="shared" si="38"/>
        <v>0.10369340211592393</v>
      </c>
      <c r="M336" s="61"/>
      <c r="N336" s="61">
        <f t="shared" si="39"/>
        <v>1932.06</v>
      </c>
      <c r="O336" s="61">
        <f t="shared" si="40"/>
        <v>-1.0557250821834696</v>
      </c>
      <c r="P336" s="64">
        <f t="shared" si="41"/>
        <v>0.34794005068869038</v>
      </c>
    </row>
    <row r="337" spans="1:16" x14ac:dyDescent="0.3">
      <c r="A337" s="60">
        <f>Data!A336</f>
        <v>1898.04</v>
      </c>
      <c r="B337" s="60">
        <f>Data!B336</f>
        <v>4.57</v>
      </c>
      <c r="C337" s="60">
        <f>Data!C336</f>
        <v>0.1867</v>
      </c>
      <c r="D337" s="60">
        <f>Data!D336</f>
        <v>0.32329999999999998</v>
      </c>
      <c r="E337" s="60">
        <f>Data!E336</f>
        <v>6.7553424790000003</v>
      </c>
      <c r="F337" s="60">
        <f t="shared" si="42"/>
        <v>205.22555507877456</v>
      </c>
      <c r="G337" s="60">
        <f t="shared" si="43"/>
        <v>14.518473075922934</v>
      </c>
      <c r="H337" s="60">
        <f t="shared" si="35"/>
        <v>204.05239100017801</v>
      </c>
      <c r="I337" s="60">
        <f t="shared" ref="I337:I400" si="44">GEOMEAN(G218:G337)</f>
        <v>11.461343230057055</v>
      </c>
      <c r="J337" s="60">
        <f t="shared" si="36"/>
        <v>17.905890344560682</v>
      </c>
      <c r="K337" s="60">
        <f t="shared" si="37"/>
        <v>2.8851297282437369</v>
      </c>
      <c r="L337" s="60">
        <f t="shared" si="38"/>
        <v>8.4829352919487455E-2</v>
      </c>
      <c r="M337" s="61"/>
      <c r="N337" s="61">
        <f t="shared" si="39"/>
        <v>1932.09</v>
      </c>
      <c r="O337" s="61">
        <f t="shared" si="40"/>
        <v>-0.49324085965283526</v>
      </c>
      <c r="P337" s="64">
        <f t="shared" si="41"/>
        <v>0.61064417180847053</v>
      </c>
    </row>
    <row r="338" spans="1:16" x14ac:dyDescent="0.3">
      <c r="A338" s="60">
        <f>Data!A337</f>
        <v>1898.05</v>
      </c>
      <c r="B338" s="60">
        <f>Data!B337</f>
        <v>4.87</v>
      </c>
      <c r="C338" s="60">
        <f>Data!C337</f>
        <v>0.1883</v>
      </c>
      <c r="D338" s="60">
        <f>Data!D337</f>
        <v>0.32669999999999999</v>
      </c>
      <c r="E338" s="60">
        <f>Data!E337</f>
        <v>7.2310717359999996</v>
      </c>
      <c r="F338" s="60">
        <f t="shared" si="42"/>
        <v>204.30966030178519</v>
      </c>
      <c r="G338" s="60">
        <f t="shared" si="43"/>
        <v>13.705947848171093</v>
      </c>
      <c r="H338" s="60">
        <f t="shared" si="35"/>
        <v>204.31979896067966</v>
      </c>
      <c r="I338" s="60">
        <f t="shared" si="44"/>
        <v>11.474528075695506</v>
      </c>
      <c r="J338" s="60">
        <f t="shared" si="36"/>
        <v>17.805495699168556</v>
      </c>
      <c r="K338" s="60">
        <f t="shared" si="37"/>
        <v>2.879507156789749</v>
      </c>
      <c r="L338" s="60">
        <f t="shared" si="38"/>
        <v>7.9206781465499532E-2</v>
      </c>
      <c r="M338" s="61"/>
      <c r="N338" s="61">
        <f t="shared" si="39"/>
        <v>1932.12</v>
      </c>
      <c r="O338" s="61">
        <f t="shared" si="40"/>
        <v>-0.65742221849537552</v>
      </c>
      <c r="P338" s="64">
        <f t="shared" si="41"/>
        <v>0.51818538300646166</v>
      </c>
    </row>
    <row r="339" spans="1:16" x14ac:dyDescent="0.3">
      <c r="A339" s="60">
        <f>Data!A338</f>
        <v>1898.06</v>
      </c>
      <c r="B339" s="60">
        <f>Data!B338</f>
        <v>5.0599999999999996</v>
      </c>
      <c r="C339" s="60">
        <f>Data!C338</f>
        <v>0.19</v>
      </c>
      <c r="D339" s="60">
        <f>Data!D338</f>
        <v>0.33</v>
      </c>
      <c r="E339" s="60">
        <f>Data!E338</f>
        <v>6.7553424790000003</v>
      </c>
      <c r="F339" s="60">
        <f t="shared" si="42"/>
        <v>227.23004566708954</v>
      </c>
      <c r="G339" s="60">
        <f t="shared" si="43"/>
        <v>14.819350804375405</v>
      </c>
      <c r="H339" s="60">
        <f t="shared" si="35"/>
        <v>204.65136449061191</v>
      </c>
      <c r="I339" s="60">
        <f t="shared" si="44"/>
        <v>11.49660493234772</v>
      </c>
      <c r="J339" s="60">
        <f t="shared" si="36"/>
        <v>19.764969484837895</v>
      </c>
      <c r="K339" s="60">
        <f t="shared" si="37"/>
        <v>2.9839111528485396</v>
      </c>
      <c r="L339" s="60">
        <f t="shared" si="38"/>
        <v>0.18361077752429011</v>
      </c>
      <c r="M339" s="61"/>
      <c r="N339" s="61">
        <f t="shared" si="39"/>
        <v>1933.03</v>
      </c>
      <c r="O339" s="61">
        <f t="shared" si="40"/>
        <v>-0.70152572481027198</v>
      </c>
      <c r="P339" s="64">
        <f t="shared" si="41"/>
        <v>0.49582822896378453</v>
      </c>
    </row>
    <row r="340" spans="1:16" x14ac:dyDescent="0.3">
      <c r="A340" s="60">
        <f>Data!A339</f>
        <v>1898.07</v>
      </c>
      <c r="B340" s="60">
        <f>Data!B339</f>
        <v>5.08</v>
      </c>
      <c r="C340" s="60">
        <f>Data!C339</f>
        <v>0.19170000000000001</v>
      </c>
      <c r="D340" s="60">
        <f>Data!D339</f>
        <v>0.33329999999999999</v>
      </c>
      <c r="E340" s="60">
        <f>Data!E339</f>
        <v>6.6601933879999997</v>
      </c>
      <c r="F340" s="60">
        <f t="shared" si="42"/>
        <v>231.3872811526235</v>
      </c>
      <c r="G340" s="60">
        <f t="shared" si="43"/>
        <v>15.181374174836497</v>
      </c>
      <c r="H340" s="60">
        <f t="shared" si="35"/>
        <v>205.02232853433833</v>
      </c>
      <c r="I340" s="60">
        <f t="shared" si="44"/>
        <v>11.524783700627774</v>
      </c>
      <c r="J340" s="60">
        <f t="shared" si="36"/>
        <v>20.077364327455399</v>
      </c>
      <c r="K340" s="60">
        <f t="shared" si="37"/>
        <v>2.9995930276155067</v>
      </c>
      <c r="L340" s="60">
        <f t="shared" si="38"/>
        <v>0.19929265229125726</v>
      </c>
      <c r="M340" s="61"/>
      <c r="N340" s="61">
        <f t="shared" si="39"/>
        <v>1933.06</v>
      </c>
      <c r="O340" s="61">
        <f t="shared" si="40"/>
        <v>-0.18899741677869475</v>
      </c>
      <c r="P340" s="64">
        <f t="shared" si="41"/>
        <v>0.82778864505323591</v>
      </c>
    </row>
    <row r="341" spans="1:16" x14ac:dyDescent="0.3">
      <c r="A341" s="60">
        <f>Data!A340</f>
        <v>1898.08</v>
      </c>
      <c r="B341" s="60">
        <f>Data!B340</f>
        <v>5.27</v>
      </c>
      <c r="C341" s="60">
        <f>Data!C340</f>
        <v>0.1933</v>
      </c>
      <c r="D341" s="60">
        <f>Data!D340</f>
        <v>0.3367</v>
      </c>
      <c r="E341" s="60">
        <f>Data!E340</f>
        <v>6.6601933879999997</v>
      </c>
      <c r="F341" s="60">
        <f t="shared" si="42"/>
        <v>240.04152985715075</v>
      </c>
      <c r="G341" s="60">
        <f t="shared" si="43"/>
        <v>15.336239677970145</v>
      </c>
      <c r="H341" s="60">
        <f t="shared" si="35"/>
        <v>205.35480073933803</v>
      </c>
      <c r="I341" s="60">
        <f t="shared" si="44"/>
        <v>11.556727799114782</v>
      </c>
      <c r="J341" s="60">
        <f t="shared" si="36"/>
        <v>20.770717631295025</v>
      </c>
      <c r="K341" s="60">
        <f t="shared" si="37"/>
        <v>3.0335441886293668</v>
      </c>
      <c r="L341" s="60">
        <f t="shared" si="38"/>
        <v>0.23324381330511734</v>
      </c>
      <c r="M341" s="61"/>
      <c r="N341" s="61">
        <f t="shared" si="39"/>
        <v>1933.09</v>
      </c>
      <c r="O341" s="61">
        <f t="shared" si="40"/>
        <v>-0.19813073976701778</v>
      </c>
      <c r="P341" s="64">
        <f t="shared" si="41"/>
        <v>0.82026260518530225</v>
      </c>
    </row>
    <row r="342" spans="1:16" x14ac:dyDescent="0.3">
      <c r="A342" s="60">
        <f>Data!A341</f>
        <v>1898.09</v>
      </c>
      <c r="B342" s="60">
        <f>Data!B341</f>
        <v>5.26</v>
      </c>
      <c r="C342" s="60">
        <f>Data!C341</f>
        <v>0.19500000000000001</v>
      </c>
      <c r="D342" s="60">
        <f>Data!D341</f>
        <v>0.34</v>
      </c>
      <c r="E342" s="60">
        <f>Data!E341</f>
        <v>6.6601933879999997</v>
      </c>
      <c r="F342" s="60">
        <f t="shared" si="42"/>
        <v>239.58604308322828</v>
      </c>
      <c r="G342" s="60">
        <f t="shared" si="43"/>
        <v>15.486550313364566</v>
      </c>
      <c r="H342" s="60">
        <f t="shared" si="35"/>
        <v>205.6103204513457</v>
      </c>
      <c r="I342" s="60">
        <f t="shared" si="44"/>
        <v>11.592475240835245</v>
      </c>
      <c r="J342" s="60">
        <f t="shared" si="36"/>
        <v>20.66737587148523</v>
      </c>
      <c r="K342" s="60">
        <f t="shared" si="37"/>
        <v>3.0285564121503774</v>
      </c>
      <c r="L342" s="60">
        <f t="shared" si="38"/>
        <v>0.22825603682612794</v>
      </c>
      <c r="M342" s="61"/>
      <c r="N342" s="61">
        <f t="shared" si="39"/>
        <v>1933.12</v>
      </c>
      <c r="O342" s="61">
        <f t="shared" si="40"/>
        <v>-0.24474520178398951</v>
      </c>
      <c r="P342" s="64">
        <f t="shared" si="41"/>
        <v>0.78290399537145683</v>
      </c>
    </row>
    <row r="343" spans="1:16" x14ac:dyDescent="0.3">
      <c r="A343" s="60">
        <f>Data!A342</f>
        <v>1898.1</v>
      </c>
      <c r="B343" s="60">
        <f>Data!B342</f>
        <v>5.15</v>
      </c>
      <c r="C343" s="60">
        <f>Data!C342</f>
        <v>0.19670000000000001</v>
      </c>
      <c r="D343" s="60">
        <f>Data!D342</f>
        <v>0.34329999999999999</v>
      </c>
      <c r="E343" s="60">
        <f>Data!E342</f>
        <v>6.6601933879999997</v>
      </c>
      <c r="F343" s="60">
        <f t="shared" si="42"/>
        <v>234.57568857008093</v>
      </c>
      <c r="G343" s="60">
        <f t="shared" si="43"/>
        <v>15.636860948758985</v>
      </c>
      <c r="H343" s="60">
        <f t="shared" si="35"/>
        <v>205.95084074776372</v>
      </c>
      <c r="I343" s="60">
        <f t="shared" si="44"/>
        <v>11.633267513155511</v>
      </c>
      <c r="J343" s="60">
        <f t="shared" si="36"/>
        <v>20.164213391019366</v>
      </c>
      <c r="K343" s="60">
        <f t="shared" si="37"/>
        <v>3.0039094189366233</v>
      </c>
      <c r="L343" s="60">
        <f t="shared" si="38"/>
        <v>0.20360904361237386</v>
      </c>
      <c r="M343" s="61"/>
      <c r="N343" s="61">
        <f t="shared" si="39"/>
        <v>1934.03</v>
      </c>
      <c r="O343" s="61">
        <f t="shared" si="40"/>
        <v>-0.16505169054085655</v>
      </c>
      <c r="P343" s="64">
        <f t="shared" si="41"/>
        <v>0.84784987713649185</v>
      </c>
    </row>
    <row r="344" spans="1:16" x14ac:dyDescent="0.3">
      <c r="A344" s="60">
        <f>Data!A343</f>
        <v>1898.11</v>
      </c>
      <c r="B344" s="60">
        <f>Data!B343</f>
        <v>5.32</v>
      </c>
      <c r="C344" s="60">
        <f>Data!C343</f>
        <v>0.1983</v>
      </c>
      <c r="D344" s="60">
        <f>Data!D343</f>
        <v>0.34670000000000001</v>
      </c>
      <c r="E344" s="60">
        <f>Data!E343</f>
        <v>6.6601933879999997</v>
      </c>
      <c r="F344" s="60">
        <f t="shared" si="42"/>
        <v>242.3189637267632</v>
      </c>
      <c r="G344" s="60">
        <f t="shared" si="43"/>
        <v>15.791726451892632</v>
      </c>
      <c r="H344" s="60">
        <f t="shared" si="35"/>
        <v>206.42552157153906</v>
      </c>
      <c r="I344" s="60">
        <f t="shared" si="44"/>
        <v>11.679287235873634</v>
      </c>
      <c r="J344" s="60">
        <f t="shared" si="36"/>
        <v>20.747752738066577</v>
      </c>
      <c r="K344" s="60">
        <f t="shared" si="37"/>
        <v>3.032437939031722</v>
      </c>
      <c r="L344" s="60">
        <f t="shared" si="38"/>
        <v>0.23213756370747252</v>
      </c>
      <c r="M344" s="61"/>
      <c r="N344" s="61">
        <f t="shared" si="39"/>
        <v>1934.06</v>
      </c>
      <c r="O344" s="61">
        <f t="shared" si="40"/>
        <v>-0.2376980111485727</v>
      </c>
      <c r="P344" s="64">
        <f t="shared" si="41"/>
        <v>0.78844075546372938</v>
      </c>
    </row>
    <row r="345" spans="1:16" x14ac:dyDescent="0.3">
      <c r="A345" s="60">
        <f>Data!A344</f>
        <v>1898.12</v>
      </c>
      <c r="B345" s="60">
        <f>Data!B344</f>
        <v>5.65</v>
      </c>
      <c r="C345" s="60">
        <f>Data!C344</f>
        <v>0.2</v>
      </c>
      <c r="D345" s="60">
        <f>Data!D344</f>
        <v>0.35</v>
      </c>
      <c r="E345" s="60">
        <f>Data!E344</f>
        <v>6.7553424790000003</v>
      </c>
      <c r="F345" s="60">
        <f t="shared" si="42"/>
        <v>253.72524862036681</v>
      </c>
      <c r="G345" s="60">
        <f t="shared" si="43"/>
        <v>15.717493277367854</v>
      </c>
      <c r="H345" s="60">
        <f t="shared" si="35"/>
        <v>207.05972646027811</v>
      </c>
      <c r="I345" s="60">
        <f t="shared" si="44"/>
        <v>11.728099418428476</v>
      </c>
      <c r="J345" s="60">
        <f t="shared" si="36"/>
        <v>21.633961272675254</v>
      </c>
      <c r="K345" s="60">
        <f t="shared" si="37"/>
        <v>3.0742643610925664</v>
      </c>
      <c r="L345" s="60">
        <f t="shared" si="38"/>
        <v>0.27396398576831693</v>
      </c>
      <c r="M345" s="61"/>
      <c r="N345" s="61">
        <f t="shared" si="39"/>
        <v>1934.09</v>
      </c>
      <c r="O345" s="61">
        <f t="shared" si="40"/>
        <v>-0.35387265951550839</v>
      </c>
      <c r="P345" s="64">
        <f t="shared" si="41"/>
        <v>0.70196435014469272</v>
      </c>
    </row>
    <row r="346" spans="1:16" x14ac:dyDescent="0.3">
      <c r="A346" s="60">
        <f>Data!A345</f>
        <v>1899.01</v>
      </c>
      <c r="B346" s="60">
        <f>Data!B345</f>
        <v>6.08</v>
      </c>
      <c r="C346" s="60">
        <f>Data!C345</f>
        <v>0.20080000000000001</v>
      </c>
      <c r="D346" s="60">
        <f>Data!D345</f>
        <v>0.36080000000000001</v>
      </c>
      <c r="E346" s="60">
        <f>Data!E345</f>
        <v>6.7553424790000003</v>
      </c>
      <c r="F346" s="60">
        <f t="shared" si="42"/>
        <v>273.03531178970445</v>
      </c>
      <c r="G346" s="60">
        <f t="shared" si="43"/>
        <v>16.202490212783776</v>
      </c>
      <c r="H346" s="60">
        <f t="shared" si="35"/>
        <v>207.61863579193303</v>
      </c>
      <c r="I346" s="60">
        <f t="shared" si="44"/>
        <v>11.77541644948816</v>
      </c>
      <c r="J346" s="60">
        <f t="shared" si="36"/>
        <v>23.186892197054519</v>
      </c>
      <c r="K346" s="60">
        <f t="shared" si="37"/>
        <v>3.1435871274981491</v>
      </c>
      <c r="L346" s="60">
        <f t="shared" si="38"/>
        <v>0.34328675217389959</v>
      </c>
      <c r="M346" s="61"/>
      <c r="N346" s="61">
        <f t="shared" si="39"/>
        <v>1934.12</v>
      </c>
      <c r="O346" s="61">
        <f t="shared" si="40"/>
        <v>-0.28697566750214643</v>
      </c>
      <c r="P346" s="64">
        <f t="shared" si="41"/>
        <v>0.75052999088427874</v>
      </c>
    </row>
    <row r="347" spans="1:16" x14ac:dyDescent="0.3">
      <c r="A347" s="60">
        <f>Data!A346</f>
        <v>1899.02</v>
      </c>
      <c r="B347" s="60">
        <f>Data!B346</f>
        <v>6.31</v>
      </c>
      <c r="C347" s="60">
        <f>Data!C346</f>
        <v>0.20169999999999999</v>
      </c>
      <c r="D347" s="60">
        <f>Data!D346</f>
        <v>0.37169999999999997</v>
      </c>
      <c r="E347" s="60">
        <f>Data!E346</f>
        <v>6.9456325620000001</v>
      </c>
      <c r="F347" s="60">
        <f t="shared" si="42"/>
        <v>275.60060410808694</v>
      </c>
      <c r="G347" s="60">
        <f t="shared" si="43"/>
        <v>16.234666330741035</v>
      </c>
      <c r="H347" s="60">
        <f t="shared" si="35"/>
        <v>208.16322826575049</v>
      </c>
      <c r="I347" s="60">
        <f t="shared" si="44"/>
        <v>11.820676065485534</v>
      </c>
      <c r="J347" s="60">
        <f t="shared" si="36"/>
        <v>23.315130419045676</v>
      </c>
      <c r="K347" s="60">
        <f t="shared" si="37"/>
        <v>3.149102524027426</v>
      </c>
      <c r="L347" s="60">
        <f t="shared" si="38"/>
        <v>0.3488021487031765</v>
      </c>
      <c r="M347" s="61"/>
      <c r="N347" s="61">
        <f t="shared" si="39"/>
        <v>1935.03</v>
      </c>
      <c r="O347" s="61">
        <f t="shared" si="40"/>
        <v>-0.40077440515235674</v>
      </c>
      <c r="P347" s="64">
        <f t="shared" si="41"/>
        <v>0.66980114768297228</v>
      </c>
    </row>
    <row r="348" spans="1:16" x14ac:dyDescent="0.3">
      <c r="A348" s="60">
        <f>Data!A347</f>
        <v>1899.03</v>
      </c>
      <c r="B348" s="60">
        <f>Data!B347</f>
        <v>6.4</v>
      </c>
      <c r="C348" s="60">
        <f>Data!C347</f>
        <v>0.20250000000000001</v>
      </c>
      <c r="D348" s="60">
        <f>Data!D347</f>
        <v>0.38250000000000001</v>
      </c>
      <c r="E348" s="60">
        <f>Data!E347</f>
        <v>6.9456325620000001</v>
      </c>
      <c r="F348" s="60">
        <f t="shared" si="42"/>
        <v>279.53151605257636</v>
      </c>
      <c r="G348" s="60">
        <f t="shared" si="43"/>
        <v>16.706375764079759</v>
      </c>
      <c r="H348" s="60">
        <f t="shared" si="35"/>
        <v>208.7224774241752</v>
      </c>
      <c r="I348" s="60">
        <f t="shared" si="44"/>
        <v>11.866527161245905</v>
      </c>
      <c r="J348" s="60">
        <f t="shared" si="36"/>
        <v>23.556303563310383</v>
      </c>
      <c r="K348" s="60">
        <f t="shared" si="37"/>
        <v>3.1593934518778077</v>
      </c>
      <c r="L348" s="60">
        <f t="shared" si="38"/>
        <v>0.35909307655355827</v>
      </c>
      <c r="M348" s="61"/>
      <c r="N348" s="61">
        <f t="shared" si="39"/>
        <v>1935.06</v>
      </c>
      <c r="O348" s="61">
        <f t="shared" si="40"/>
        <v>-0.21379662019654422</v>
      </c>
      <c r="P348" s="64">
        <f t="shared" si="41"/>
        <v>0.80751260007699444</v>
      </c>
    </row>
    <row r="349" spans="1:16" x14ac:dyDescent="0.3">
      <c r="A349" s="60">
        <f>Data!A348</f>
        <v>1899.04</v>
      </c>
      <c r="B349" s="60">
        <f>Data!B348</f>
        <v>6.48</v>
      </c>
      <c r="C349" s="60">
        <f>Data!C348</f>
        <v>0.20330000000000001</v>
      </c>
      <c r="D349" s="60">
        <f>Data!D348</f>
        <v>0.39329999999999998</v>
      </c>
      <c r="E349" s="60">
        <f>Data!E348</f>
        <v>7.0407735540000003</v>
      </c>
      <c r="F349" s="60">
        <f t="shared" si="42"/>
        <v>279.20117369535274</v>
      </c>
      <c r="G349" s="60">
        <f t="shared" si="43"/>
        <v>16.945960125676269</v>
      </c>
      <c r="H349" s="60">
        <f t="shared" si="35"/>
        <v>209.21296497450402</v>
      </c>
      <c r="I349" s="60">
        <f t="shared" si="44"/>
        <v>11.91276367670541</v>
      </c>
      <c r="J349" s="60">
        <f t="shared" si="36"/>
        <v>23.437145340279976</v>
      </c>
      <c r="K349" s="60">
        <f t="shared" si="37"/>
        <v>3.1543221714680829</v>
      </c>
      <c r="L349" s="60">
        <f t="shared" si="38"/>
        <v>0.35402179614383344</v>
      </c>
      <c r="M349" s="61"/>
      <c r="N349" s="61">
        <f t="shared" si="39"/>
        <v>1935.09</v>
      </c>
      <c r="O349" s="61">
        <f t="shared" si="40"/>
        <v>-7.3181047577455693E-2</v>
      </c>
      <c r="P349" s="64">
        <f t="shared" si="41"/>
        <v>0.92943254328192904</v>
      </c>
    </row>
    <row r="350" spans="1:16" x14ac:dyDescent="0.3">
      <c r="A350" s="60">
        <f>Data!A349</f>
        <v>1899.05</v>
      </c>
      <c r="B350" s="60">
        <f>Data!B349</f>
        <v>6.21</v>
      </c>
      <c r="C350" s="60">
        <f>Data!C349</f>
        <v>0.20419999999999999</v>
      </c>
      <c r="D350" s="60">
        <f>Data!D349</f>
        <v>0.4042</v>
      </c>
      <c r="E350" s="60">
        <f>Data!E349</f>
        <v>7.0407735540000003</v>
      </c>
      <c r="F350" s="60">
        <f t="shared" si="42"/>
        <v>267.56779145804637</v>
      </c>
      <c r="G350" s="60">
        <f t="shared" si="43"/>
        <v>17.415604075256415</v>
      </c>
      <c r="H350" s="60">
        <f t="shared" si="35"/>
        <v>209.55286425712703</v>
      </c>
      <c r="I350" s="60">
        <f t="shared" si="44"/>
        <v>11.958211780069028</v>
      </c>
      <c r="J350" s="60">
        <f t="shared" si="36"/>
        <v>22.375234389476738</v>
      </c>
      <c r="K350" s="60">
        <f t="shared" si="37"/>
        <v>3.1079547396133917</v>
      </c>
      <c r="L350" s="60">
        <f t="shared" si="38"/>
        <v>0.30765436428914228</v>
      </c>
      <c r="M350" s="61"/>
      <c r="N350" s="61">
        <f t="shared" si="39"/>
        <v>1935.12</v>
      </c>
      <c r="O350" s="61">
        <f t="shared" si="40"/>
        <v>4.108074786998861E-2</v>
      </c>
      <c r="P350" s="64">
        <f t="shared" si="41"/>
        <v>1.0419362362804887</v>
      </c>
    </row>
    <row r="351" spans="1:16" x14ac:dyDescent="0.3">
      <c r="A351" s="60">
        <f>Data!A350</f>
        <v>1899.06</v>
      </c>
      <c r="B351" s="60">
        <f>Data!B350</f>
        <v>6.07</v>
      </c>
      <c r="C351" s="60">
        <f>Data!C350</f>
        <v>0.20499999999999999</v>
      </c>
      <c r="D351" s="60">
        <f>Data!D350</f>
        <v>0.41499999999999998</v>
      </c>
      <c r="E351" s="60">
        <f>Data!E350</f>
        <v>7.135922645</v>
      </c>
      <c r="F351" s="60">
        <f t="shared" si="42"/>
        <v>258.04839844925198</v>
      </c>
      <c r="G351" s="60">
        <f t="shared" si="43"/>
        <v>17.642518180632546</v>
      </c>
      <c r="H351" s="60">
        <f t="shared" si="35"/>
        <v>209.90023694303596</v>
      </c>
      <c r="I351" s="60">
        <f t="shared" si="44"/>
        <v>12.003942255489264</v>
      </c>
      <c r="J351" s="60">
        <f t="shared" si="36"/>
        <v>21.496970991446535</v>
      </c>
      <c r="K351" s="60">
        <f t="shared" si="37"/>
        <v>3.0679120410897518</v>
      </c>
      <c r="L351" s="60">
        <f t="shared" si="38"/>
        <v>0.26761166576550233</v>
      </c>
      <c r="M351" s="61"/>
      <c r="N351" s="61">
        <f t="shared" si="39"/>
        <v>1936.03</v>
      </c>
      <c r="O351" s="61">
        <f t="shared" si="40"/>
        <v>0.18424590134151542</v>
      </c>
      <c r="P351" s="64">
        <f t="shared" si="41"/>
        <v>1.2023114367441303</v>
      </c>
    </row>
    <row r="352" spans="1:16" x14ac:dyDescent="0.3">
      <c r="A352" s="60">
        <f>Data!A351</f>
        <v>1899.07</v>
      </c>
      <c r="B352" s="60">
        <f>Data!B351</f>
        <v>6.28</v>
      </c>
      <c r="C352" s="60">
        <f>Data!C351</f>
        <v>0.20580000000000001</v>
      </c>
      <c r="D352" s="60">
        <f>Data!D351</f>
        <v>0.42580000000000001</v>
      </c>
      <c r="E352" s="60">
        <f>Data!E351</f>
        <v>7.2310717359999996</v>
      </c>
      <c r="F352" s="60">
        <f t="shared" si="42"/>
        <v>263.46297057396532</v>
      </c>
      <c r="G352" s="60">
        <f t="shared" si="43"/>
        <v>17.863460648151978</v>
      </c>
      <c r="H352" s="60">
        <f t="shared" si="35"/>
        <v>210.30488955618847</v>
      </c>
      <c r="I352" s="60">
        <f t="shared" si="44"/>
        <v>12.049920788264902</v>
      </c>
      <c r="J352" s="60">
        <f t="shared" si="36"/>
        <v>21.864290662436961</v>
      </c>
      <c r="K352" s="60">
        <f t="shared" si="37"/>
        <v>3.0848547426481292</v>
      </c>
      <c r="L352" s="60">
        <f t="shared" si="38"/>
        <v>0.28455436732387973</v>
      </c>
      <c r="M352" s="61"/>
      <c r="N352" s="61">
        <f t="shared" si="39"/>
        <v>1936.06</v>
      </c>
      <c r="O352" s="61">
        <f t="shared" si="40"/>
        <v>0.16855471211542561</v>
      </c>
      <c r="P352" s="64">
        <f t="shared" si="41"/>
        <v>1.1835929819492435</v>
      </c>
    </row>
    <row r="353" spans="1:16" x14ac:dyDescent="0.3">
      <c r="A353" s="60">
        <f>Data!A352</f>
        <v>1899.08</v>
      </c>
      <c r="B353" s="60">
        <f>Data!B352</f>
        <v>6.44</v>
      </c>
      <c r="C353" s="60">
        <f>Data!C352</f>
        <v>0.20669999999999999</v>
      </c>
      <c r="D353" s="60">
        <f>Data!D352</f>
        <v>0.43669999999999998</v>
      </c>
      <c r="E353" s="60">
        <f>Data!E352</f>
        <v>7.3262127269999997</v>
      </c>
      <c r="F353" s="60">
        <f t="shared" si="42"/>
        <v>266.66680218006729</v>
      </c>
      <c r="G353" s="60">
        <f t="shared" si="43"/>
        <v>18.082824924229094</v>
      </c>
      <c r="H353" s="60">
        <f t="shared" si="35"/>
        <v>210.6019098010533</v>
      </c>
      <c r="I353" s="60">
        <f t="shared" si="44"/>
        <v>12.096103182473643</v>
      </c>
      <c r="J353" s="60">
        <f t="shared" si="36"/>
        <v>22.045678526159378</v>
      </c>
      <c r="K353" s="60">
        <f t="shared" si="37"/>
        <v>3.0931165974770529</v>
      </c>
      <c r="L353" s="60">
        <f t="shared" si="38"/>
        <v>0.29281622215280345</v>
      </c>
      <c r="M353" s="61"/>
      <c r="N353" s="61">
        <f t="shared" si="39"/>
        <v>1936.09</v>
      </c>
      <c r="O353" s="61">
        <f t="shared" si="40"/>
        <v>0.24464393280322838</v>
      </c>
      <c r="P353" s="64">
        <f t="shared" si="41"/>
        <v>1.2771664751466199</v>
      </c>
    </row>
    <row r="354" spans="1:16" x14ac:dyDescent="0.3">
      <c r="A354" s="60">
        <f>Data!A353</f>
        <v>1899.09</v>
      </c>
      <c r="B354" s="60">
        <f>Data!B353</f>
        <v>6.37</v>
      </c>
      <c r="C354" s="60">
        <f>Data!C353</f>
        <v>0.20749999999999999</v>
      </c>
      <c r="D354" s="60">
        <f>Data!D353</f>
        <v>0.44750000000000001</v>
      </c>
      <c r="E354" s="60">
        <f>Data!E353</f>
        <v>7.6116519010000001</v>
      </c>
      <c r="F354" s="60">
        <f t="shared" si="42"/>
        <v>253.87686341070366</v>
      </c>
      <c r="G354" s="60">
        <f t="shared" si="43"/>
        <v>17.835148567706419</v>
      </c>
      <c r="H354" s="60">
        <f t="shared" si="35"/>
        <v>210.84943524640062</v>
      </c>
      <c r="I354" s="60">
        <f t="shared" si="44"/>
        <v>12.14116602392944</v>
      </c>
      <c r="J354" s="60">
        <f t="shared" si="36"/>
        <v>20.910418563614819</v>
      </c>
      <c r="K354" s="60">
        <f t="shared" si="37"/>
        <v>3.0402475306297148</v>
      </c>
      <c r="L354" s="60">
        <f t="shared" si="38"/>
        <v>0.23994715530546529</v>
      </c>
      <c r="M354" s="61"/>
      <c r="N354" s="61">
        <f t="shared" si="39"/>
        <v>1936.12</v>
      </c>
      <c r="O354" s="61">
        <f t="shared" si="40"/>
        <v>0.30542732179295395</v>
      </c>
      <c r="P354" s="64">
        <f t="shared" si="41"/>
        <v>1.357204842315038</v>
      </c>
    </row>
    <row r="355" spans="1:16" x14ac:dyDescent="0.3">
      <c r="A355" s="60">
        <f>Data!A354</f>
        <v>1899.1</v>
      </c>
      <c r="B355" s="60">
        <f>Data!B354</f>
        <v>6.34</v>
      </c>
      <c r="C355" s="60">
        <f>Data!C354</f>
        <v>0.20830000000000001</v>
      </c>
      <c r="D355" s="60">
        <f>Data!D354</f>
        <v>0.45829999999999999</v>
      </c>
      <c r="E355" s="60">
        <f>Data!E354</f>
        <v>7.7067928930000003</v>
      </c>
      <c r="F355" s="60">
        <f t="shared" si="42"/>
        <v>249.56184066486759</v>
      </c>
      <c r="G355" s="60">
        <f t="shared" si="43"/>
        <v>18.04009330862915</v>
      </c>
      <c r="H355" s="60">
        <f t="shared" si="35"/>
        <v>211.14057312245956</v>
      </c>
      <c r="I355" s="60">
        <f t="shared" si="44"/>
        <v>12.186407962690556</v>
      </c>
      <c r="J355" s="60">
        <f t="shared" si="36"/>
        <v>20.478703932193692</v>
      </c>
      <c r="K355" s="60">
        <f t="shared" si="37"/>
        <v>3.0193855136079</v>
      </c>
      <c r="L355" s="60">
        <f t="shared" si="38"/>
        <v>0.2190851382836505</v>
      </c>
      <c r="M355" s="61"/>
      <c r="N355" s="61">
        <f t="shared" si="39"/>
        <v>1937.03</v>
      </c>
      <c r="O355" s="61">
        <f t="shared" si="40"/>
        <v>0.3476861095569701</v>
      </c>
      <c r="P355" s="64">
        <f t="shared" si="41"/>
        <v>1.4157877777331263</v>
      </c>
    </row>
    <row r="356" spans="1:16" x14ac:dyDescent="0.3">
      <c r="A356" s="60">
        <f>Data!A355</f>
        <v>1899.11</v>
      </c>
      <c r="B356" s="60">
        <f>Data!B355</f>
        <v>6.46</v>
      </c>
      <c r="C356" s="60">
        <f>Data!C355</f>
        <v>0.2092</v>
      </c>
      <c r="D356" s="60">
        <f>Data!D355</f>
        <v>0.46920000000000001</v>
      </c>
      <c r="E356" s="60">
        <f>Data!E355</f>
        <v>7.8019419829999999</v>
      </c>
      <c r="F356" s="60">
        <f t="shared" si="42"/>
        <v>251.18425441641739</v>
      </c>
      <c r="G356" s="60">
        <f t="shared" si="43"/>
        <v>18.243909004981894</v>
      </c>
      <c r="H356" s="60">
        <f t="shared" si="35"/>
        <v>211.30396202047874</v>
      </c>
      <c r="I356" s="60">
        <f t="shared" si="44"/>
        <v>12.23178882888125</v>
      </c>
      <c r="J356" s="60">
        <f t="shared" si="36"/>
        <v>20.535365507891239</v>
      </c>
      <c r="K356" s="60">
        <f t="shared" si="37"/>
        <v>3.0221485465143605</v>
      </c>
      <c r="L356" s="60">
        <f t="shared" si="38"/>
        <v>0.22184817119011102</v>
      </c>
      <c r="M356" s="61"/>
      <c r="N356" s="61">
        <f t="shared" si="39"/>
        <v>1937.06</v>
      </c>
      <c r="O356" s="61">
        <f t="shared" si="40"/>
        <v>0.18410838572135679</v>
      </c>
      <c r="P356" s="64">
        <f t="shared" si="41"/>
        <v>1.2021461115089442</v>
      </c>
    </row>
    <row r="357" spans="1:16" x14ac:dyDescent="0.3">
      <c r="A357" s="60">
        <f>Data!A356</f>
        <v>1899.12</v>
      </c>
      <c r="B357" s="60">
        <f>Data!B356</f>
        <v>6.02</v>
      </c>
      <c r="C357" s="60">
        <f>Data!C356</f>
        <v>0.21</v>
      </c>
      <c r="D357" s="60">
        <f>Data!D356</f>
        <v>0.48</v>
      </c>
      <c r="E357" s="60">
        <f>Data!E356</f>
        <v>7.8970910740000004</v>
      </c>
      <c r="F357" s="60">
        <f t="shared" si="42"/>
        <v>231.25543860227739</v>
      </c>
      <c r="G357" s="60">
        <f t="shared" si="43"/>
        <v>18.43897184868657</v>
      </c>
      <c r="H357" s="60">
        <f t="shared" si="35"/>
        <v>211.52182852762397</v>
      </c>
      <c r="I357" s="60">
        <f t="shared" si="44"/>
        <v>12.278550601711174</v>
      </c>
      <c r="J357" s="60">
        <f t="shared" si="36"/>
        <v>18.834099080884105</v>
      </c>
      <c r="K357" s="60">
        <f t="shared" si="37"/>
        <v>2.9356690078197123</v>
      </c>
      <c r="L357" s="60">
        <f t="shared" si="38"/>
        <v>0.13536863249546283</v>
      </c>
      <c r="M357" s="61"/>
      <c r="N357" s="61">
        <f t="shared" si="39"/>
        <v>1937.09</v>
      </c>
      <c r="O357" s="61">
        <f t="shared" si="40"/>
        <v>8.0257593384737369E-2</v>
      </c>
      <c r="P357" s="64">
        <f t="shared" si="41"/>
        <v>1.083566151200855</v>
      </c>
    </row>
    <row r="358" spans="1:16" x14ac:dyDescent="0.3">
      <c r="A358" s="60">
        <f>Data!A357</f>
        <v>1900.01</v>
      </c>
      <c r="B358" s="60">
        <f>Data!B357</f>
        <v>6.1</v>
      </c>
      <c r="C358" s="60">
        <f>Data!C357</f>
        <v>0.2175</v>
      </c>
      <c r="D358" s="60">
        <f>Data!D357</f>
        <v>0.48</v>
      </c>
      <c r="E358" s="60">
        <f>Data!E357</f>
        <v>7.8970910740000004</v>
      </c>
      <c r="F358" s="60">
        <f t="shared" si="42"/>
        <v>234.32860057705847</v>
      </c>
      <c r="G358" s="60">
        <f t="shared" si="43"/>
        <v>18.43897184868657</v>
      </c>
      <c r="H358" s="60">
        <f t="shared" si="35"/>
        <v>211.68740941622036</v>
      </c>
      <c r="I358" s="60">
        <f t="shared" si="44"/>
        <v>12.32322939448856</v>
      </c>
      <c r="J358" s="60">
        <f t="shared" si="36"/>
        <v>19.015194238115829</v>
      </c>
      <c r="K358" s="60">
        <f t="shared" si="37"/>
        <v>2.9452383563223088</v>
      </c>
      <c r="L358" s="60">
        <f t="shared" si="38"/>
        <v>0.14493798099805932</v>
      </c>
      <c r="M358" s="61"/>
      <c r="N358" s="61">
        <f t="shared" si="39"/>
        <v>1937.12</v>
      </c>
      <c r="O358" s="61">
        <f t="shared" si="40"/>
        <v>-0.17669255276805762</v>
      </c>
      <c r="P358" s="64">
        <f t="shared" si="41"/>
        <v>0.83803739719784542</v>
      </c>
    </row>
    <row r="359" spans="1:16" x14ac:dyDescent="0.3">
      <c r="A359" s="60">
        <f>Data!A358</f>
        <v>1900.02</v>
      </c>
      <c r="B359" s="60">
        <f>Data!B358</f>
        <v>6.21</v>
      </c>
      <c r="C359" s="60">
        <f>Data!C358</f>
        <v>0.22500000000000001</v>
      </c>
      <c r="D359" s="60">
        <f>Data!D358</f>
        <v>0.48</v>
      </c>
      <c r="E359" s="60">
        <f>Data!E358</f>
        <v>7.9922320659999997</v>
      </c>
      <c r="F359" s="60">
        <f t="shared" si="42"/>
        <v>235.71440549308994</v>
      </c>
      <c r="G359" s="60">
        <f t="shared" si="43"/>
        <v>18.219470955987628</v>
      </c>
      <c r="H359" s="60">
        <f t="shared" si="35"/>
        <v>211.88679912165964</v>
      </c>
      <c r="I359" s="60">
        <f t="shared" si="44"/>
        <v>12.367147000492839</v>
      </c>
      <c r="J359" s="60">
        <f t="shared" si="36"/>
        <v>19.0597237571201</v>
      </c>
      <c r="K359" s="60">
        <f t="shared" si="37"/>
        <v>2.947577404790497</v>
      </c>
      <c r="L359" s="60">
        <f t="shared" si="38"/>
        <v>0.14727702946624754</v>
      </c>
      <c r="M359" s="61"/>
      <c r="N359" s="61">
        <f t="shared" si="39"/>
        <v>1938.03</v>
      </c>
      <c r="O359" s="61">
        <f t="shared" si="40"/>
        <v>-0.22405172816193009</v>
      </c>
      <c r="P359" s="64">
        <f t="shared" si="41"/>
        <v>0.79927378833604767</v>
      </c>
    </row>
    <row r="360" spans="1:16" x14ac:dyDescent="0.3">
      <c r="A360" s="60">
        <f>Data!A359</f>
        <v>1900.03</v>
      </c>
      <c r="B360" s="60">
        <f>Data!B359</f>
        <v>6.26</v>
      </c>
      <c r="C360" s="60">
        <f>Data!C359</f>
        <v>0.23250000000000001</v>
      </c>
      <c r="D360" s="60">
        <f>Data!D359</f>
        <v>0.48</v>
      </c>
      <c r="E360" s="60">
        <f>Data!E359</f>
        <v>7.9922320659999997</v>
      </c>
      <c r="F360" s="60">
        <f t="shared" si="42"/>
        <v>237.61226705100532</v>
      </c>
      <c r="G360" s="60">
        <f t="shared" si="43"/>
        <v>18.219470955987628</v>
      </c>
      <c r="H360" s="60">
        <f t="shared" si="35"/>
        <v>212.12186601592043</v>
      </c>
      <c r="I360" s="60">
        <f t="shared" si="44"/>
        <v>12.411498872783074</v>
      </c>
      <c r="J360" s="60">
        <f t="shared" si="36"/>
        <v>19.144526336948754</v>
      </c>
      <c r="K360" s="60">
        <f t="shared" si="37"/>
        <v>2.9520168438004646</v>
      </c>
      <c r="L360" s="60">
        <f t="shared" si="38"/>
        <v>0.15171646847621512</v>
      </c>
      <c r="M360" s="61"/>
      <c r="N360" s="61">
        <f t="shared" si="39"/>
        <v>1938.06</v>
      </c>
      <c r="O360" s="61">
        <f t="shared" si="40"/>
        <v>-0.22908315134729396</v>
      </c>
      <c r="P360" s="64">
        <f t="shared" si="41"/>
        <v>0.79526240361542455</v>
      </c>
    </row>
    <row r="361" spans="1:16" x14ac:dyDescent="0.3">
      <c r="A361" s="60">
        <f>Data!A360</f>
        <v>1900.04</v>
      </c>
      <c r="B361" s="60">
        <f>Data!B360</f>
        <v>6.34</v>
      </c>
      <c r="C361" s="60">
        <f>Data!C360</f>
        <v>0.24</v>
      </c>
      <c r="D361" s="60">
        <f>Data!D360</f>
        <v>0.48</v>
      </c>
      <c r="E361" s="60">
        <f>Data!E360</f>
        <v>7.9922320659999997</v>
      </c>
      <c r="F361" s="60">
        <f t="shared" si="42"/>
        <v>240.64884554366995</v>
      </c>
      <c r="G361" s="60">
        <f t="shared" si="43"/>
        <v>18.219470955987628</v>
      </c>
      <c r="H361" s="60">
        <f t="shared" si="35"/>
        <v>212.27823845496903</v>
      </c>
      <c r="I361" s="60">
        <f t="shared" si="44"/>
        <v>12.456289308037567</v>
      </c>
      <c r="J361" s="60">
        <f t="shared" si="36"/>
        <v>19.319465018236887</v>
      </c>
      <c r="K361" s="60">
        <f t="shared" si="37"/>
        <v>2.9611131378335322</v>
      </c>
      <c r="L361" s="60">
        <f t="shared" si="38"/>
        <v>0.16081276250928278</v>
      </c>
      <c r="M361" s="61"/>
      <c r="N361" s="61">
        <f t="shared" si="39"/>
        <v>1938.09</v>
      </c>
      <c r="O361" s="61">
        <f t="shared" si="40"/>
        <v>-7.7094924908249762E-2</v>
      </c>
      <c r="P361" s="64">
        <f t="shared" si="41"/>
        <v>0.92580196776843593</v>
      </c>
    </row>
    <row r="362" spans="1:16" x14ac:dyDescent="0.3">
      <c r="A362" s="60">
        <f>Data!A361</f>
        <v>1900.05</v>
      </c>
      <c r="B362" s="60">
        <f>Data!B361</f>
        <v>6.04</v>
      </c>
      <c r="C362" s="60">
        <f>Data!C361</f>
        <v>0.2475</v>
      </c>
      <c r="D362" s="60">
        <f>Data!D361</f>
        <v>0.48</v>
      </c>
      <c r="E362" s="60">
        <f>Data!E361</f>
        <v>7.8019419829999999</v>
      </c>
      <c r="F362" s="60">
        <f t="shared" si="42"/>
        <v>234.85338957819829</v>
      </c>
      <c r="G362" s="60">
        <f t="shared" si="43"/>
        <v>18.663845529393242</v>
      </c>
      <c r="H362" s="60">
        <f t="shared" si="35"/>
        <v>212.3516150889628</v>
      </c>
      <c r="I362" s="60">
        <f t="shared" si="44"/>
        <v>12.50536302255018</v>
      </c>
      <c r="J362" s="60">
        <f t="shared" si="36"/>
        <v>18.780213669503325</v>
      </c>
      <c r="K362" s="60">
        <f t="shared" si="37"/>
        <v>2.9328038512182331</v>
      </c>
      <c r="L362" s="60">
        <f t="shared" si="38"/>
        <v>0.13250347589398359</v>
      </c>
      <c r="M362" s="61"/>
      <c r="N362" s="61">
        <f t="shared" si="39"/>
        <v>1938.12</v>
      </c>
      <c r="O362" s="61">
        <f t="shared" si="40"/>
        <v>2.0941516837775787E-2</v>
      </c>
      <c r="P362" s="64">
        <f t="shared" si="41"/>
        <v>1.0211623290890146</v>
      </c>
    </row>
    <row r="363" spans="1:16" x14ac:dyDescent="0.3">
      <c r="A363" s="60">
        <f>Data!A362</f>
        <v>1900.06</v>
      </c>
      <c r="B363" s="60">
        <f>Data!B362</f>
        <v>5.86</v>
      </c>
      <c r="C363" s="60">
        <f>Data!C362</f>
        <v>0.255</v>
      </c>
      <c r="D363" s="60">
        <f>Data!D362</f>
        <v>0.48</v>
      </c>
      <c r="E363" s="60">
        <f>Data!E362</f>
        <v>7.7067928930000003</v>
      </c>
      <c r="F363" s="60">
        <f t="shared" si="42"/>
        <v>230.66756881642337</v>
      </c>
      <c r="G363" s="60">
        <f t="shared" si="43"/>
        <v>18.894271848444234</v>
      </c>
      <c r="H363" s="60">
        <f t="shared" si="35"/>
        <v>212.41601527817969</v>
      </c>
      <c r="I363" s="60">
        <f t="shared" si="44"/>
        <v>12.556197273261933</v>
      </c>
      <c r="J363" s="60">
        <f t="shared" si="36"/>
        <v>18.370814331471475</v>
      </c>
      <c r="K363" s="60">
        <f t="shared" si="37"/>
        <v>2.9107632276659339</v>
      </c>
      <c r="L363" s="60">
        <f t="shared" si="38"/>
        <v>0.1104628523416844</v>
      </c>
      <c r="M363" s="61"/>
      <c r="N363" s="61">
        <f t="shared" si="39"/>
        <v>1939.03</v>
      </c>
      <c r="O363" s="61">
        <f t="shared" si="40"/>
        <v>1.7257065262211491E-2</v>
      </c>
      <c r="P363" s="64">
        <f t="shared" si="41"/>
        <v>1.0174068286648892</v>
      </c>
    </row>
    <row r="364" spans="1:16" x14ac:dyDescent="0.3">
      <c r="A364" s="60">
        <f>Data!A363</f>
        <v>1900.07</v>
      </c>
      <c r="B364" s="60">
        <f>Data!B363</f>
        <v>5.86</v>
      </c>
      <c r="C364" s="60">
        <f>Data!C363</f>
        <v>0.26250000000000001</v>
      </c>
      <c r="D364" s="60">
        <f>Data!D363</f>
        <v>0.48</v>
      </c>
      <c r="E364" s="60">
        <f>Data!E363</f>
        <v>7.8019419829999999</v>
      </c>
      <c r="F364" s="60">
        <f t="shared" si="42"/>
        <v>227.85444750467585</v>
      </c>
      <c r="G364" s="60">
        <f t="shared" si="43"/>
        <v>18.663845529393242</v>
      </c>
      <c r="H364" s="60">
        <f t="shared" si="35"/>
        <v>212.53843487549869</v>
      </c>
      <c r="I364" s="60">
        <f t="shared" si="44"/>
        <v>12.606234354375355</v>
      </c>
      <c r="J364" s="60">
        <f t="shared" si="36"/>
        <v>18.074743107214442</v>
      </c>
      <c r="K364" s="60">
        <f t="shared" si="37"/>
        <v>2.8945155553415844</v>
      </c>
      <c r="L364" s="60">
        <f t="shared" si="38"/>
        <v>9.4215180017334976E-2</v>
      </c>
      <c r="M364" s="61"/>
      <c r="N364" s="61">
        <f t="shared" si="39"/>
        <v>1939.06</v>
      </c>
      <c r="O364" s="61">
        <f t="shared" si="40"/>
        <v>-4.4232764951052328E-2</v>
      </c>
      <c r="P364" s="64">
        <f t="shared" si="41"/>
        <v>0.95673123805361904</v>
      </c>
    </row>
    <row r="365" spans="1:16" x14ac:dyDescent="0.3">
      <c r="A365" s="60">
        <f>Data!A364</f>
        <v>1900.08</v>
      </c>
      <c r="B365" s="60">
        <f>Data!B364</f>
        <v>5.94</v>
      </c>
      <c r="C365" s="60">
        <f>Data!C364</f>
        <v>0.27</v>
      </c>
      <c r="D365" s="60">
        <f>Data!D364</f>
        <v>0.48</v>
      </c>
      <c r="E365" s="60">
        <f>Data!E364</f>
        <v>7.7067928930000003</v>
      </c>
      <c r="F365" s="60">
        <f t="shared" si="42"/>
        <v>233.81661412449739</v>
      </c>
      <c r="G365" s="60">
        <f t="shared" si="43"/>
        <v>18.894271848444234</v>
      </c>
      <c r="H365" s="60">
        <f t="shared" si="35"/>
        <v>212.70309511426305</v>
      </c>
      <c r="I365" s="60">
        <f t="shared" si="44"/>
        <v>12.661925084646752</v>
      </c>
      <c r="J365" s="60">
        <f t="shared" si="36"/>
        <v>18.466118900672718</v>
      </c>
      <c r="K365" s="60">
        <f t="shared" si="37"/>
        <v>2.9159376422267456</v>
      </c>
      <c r="L365" s="60">
        <f t="shared" si="38"/>
        <v>0.11563726690249609</v>
      </c>
      <c r="M365" s="61"/>
      <c r="N365" s="61">
        <f t="shared" si="39"/>
        <v>1939.09</v>
      </c>
      <c r="O365" s="61">
        <f t="shared" si="40"/>
        <v>5.6117351217710887E-2</v>
      </c>
      <c r="P365" s="64">
        <f t="shared" si="41"/>
        <v>1.0577218013951828</v>
      </c>
    </row>
    <row r="366" spans="1:16" x14ac:dyDescent="0.3">
      <c r="A366" s="60">
        <f>Data!A365</f>
        <v>1900.09</v>
      </c>
      <c r="B366" s="60">
        <f>Data!B365</f>
        <v>5.8</v>
      </c>
      <c r="C366" s="60">
        <f>Data!C365</f>
        <v>0.27750000000000002</v>
      </c>
      <c r="D366" s="60">
        <f>Data!D365</f>
        <v>0.48</v>
      </c>
      <c r="E366" s="60">
        <f>Data!E365</f>
        <v>7.8019419829999999</v>
      </c>
      <c r="F366" s="60">
        <f t="shared" si="42"/>
        <v>225.52146681350169</v>
      </c>
      <c r="G366" s="60">
        <f t="shared" si="43"/>
        <v>18.663845529393242</v>
      </c>
      <c r="H366" s="60">
        <f t="shared" si="35"/>
        <v>213.00241578051455</v>
      </c>
      <c r="I366" s="60">
        <f t="shared" si="44"/>
        <v>12.718105141469975</v>
      </c>
      <c r="J366" s="60">
        <f t="shared" si="36"/>
        <v>17.732316591576442</v>
      </c>
      <c r="K366" s="60">
        <f t="shared" si="37"/>
        <v>2.8753887709742929</v>
      </c>
      <c r="L366" s="60">
        <f t="shared" si="38"/>
        <v>7.5088395650043438E-2</v>
      </c>
      <c r="M366" s="61"/>
      <c r="N366" s="61">
        <f t="shared" si="39"/>
        <v>1939.12</v>
      </c>
      <c r="O366" s="61">
        <f t="shared" si="40"/>
        <v>4.1266761967473808E-2</v>
      </c>
      <c r="P366" s="64">
        <f t="shared" si="41"/>
        <v>1.0421300691363804</v>
      </c>
    </row>
    <row r="367" spans="1:16" x14ac:dyDescent="0.3">
      <c r="A367" s="60">
        <f>Data!A366</f>
        <v>1900.1</v>
      </c>
      <c r="B367" s="60">
        <f>Data!B366</f>
        <v>6.01</v>
      </c>
      <c r="C367" s="60">
        <f>Data!C366</f>
        <v>0.28499999999999998</v>
      </c>
      <c r="D367" s="60">
        <f>Data!D366</f>
        <v>0.48</v>
      </c>
      <c r="E367" s="60">
        <f>Data!E366</f>
        <v>7.7067928930000003</v>
      </c>
      <c r="F367" s="60">
        <f t="shared" si="42"/>
        <v>236.57202876906217</v>
      </c>
      <c r="G367" s="60">
        <f t="shared" si="43"/>
        <v>18.894271848444234</v>
      </c>
      <c r="H367" s="60">
        <f t="shared" si="35"/>
        <v>213.51637433977331</v>
      </c>
      <c r="I367" s="60">
        <f t="shared" si="44"/>
        <v>12.776132375237232</v>
      </c>
      <c r="J367" s="60">
        <f t="shared" si="36"/>
        <v>18.516717095667179</v>
      </c>
      <c r="K367" s="60">
        <f t="shared" si="37"/>
        <v>2.9186739508521922</v>
      </c>
      <c r="L367" s="60">
        <f t="shared" si="38"/>
        <v>0.1183735755279427</v>
      </c>
      <c r="M367" s="61"/>
      <c r="N367" s="61">
        <f t="shared" si="39"/>
        <v>1940.03</v>
      </c>
      <c r="O367" s="61">
        <f t="shared" si="40"/>
        <v>2.9618650792444079E-2</v>
      </c>
      <c r="P367" s="64">
        <f t="shared" si="41"/>
        <v>1.0300616458521157</v>
      </c>
    </row>
    <row r="368" spans="1:16" x14ac:dyDescent="0.3">
      <c r="A368" s="60">
        <f>Data!A367</f>
        <v>1900.11</v>
      </c>
      <c r="B368" s="60">
        <f>Data!B367</f>
        <v>6.48</v>
      </c>
      <c r="C368" s="60">
        <f>Data!C367</f>
        <v>0.29249999999999998</v>
      </c>
      <c r="D368" s="60">
        <f>Data!D367</f>
        <v>0.48</v>
      </c>
      <c r="E368" s="60">
        <f>Data!E367</f>
        <v>7.7067928930000003</v>
      </c>
      <c r="F368" s="60">
        <f t="shared" si="42"/>
        <v>255.07266995399718</v>
      </c>
      <c r="G368" s="60">
        <f t="shared" si="43"/>
        <v>18.894271848444234</v>
      </c>
      <c r="H368" s="60">
        <f t="shared" si="35"/>
        <v>214.24868345783349</v>
      </c>
      <c r="I368" s="60">
        <f t="shared" si="44"/>
        <v>12.832208437738201</v>
      </c>
      <c r="J368" s="60">
        <f t="shared" si="36"/>
        <v>19.877534813403965</v>
      </c>
      <c r="K368" s="60">
        <f t="shared" si="37"/>
        <v>2.9895901901894759</v>
      </c>
      <c r="L368" s="60">
        <f t="shared" si="38"/>
        <v>0.18928981486522645</v>
      </c>
      <c r="M368" s="61"/>
      <c r="N368" s="61">
        <f t="shared" si="39"/>
        <v>1940.06</v>
      </c>
      <c r="O368" s="61">
        <f t="shared" si="40"/>
        <v>-0.20365527531703931</v>
      </c>
      <c r="P368" s="64">
        <f t="shared" si="41"/>
        <v>0.81574352965301378</v>
      </c>
    </row>
    <row r="369" spans="1:16" x14ac:dyDescent="0.3">
      <c r="A369" s="60">
        <f>Data!A368</f>
        <v>1900.12</v>
      </c>
      <c r="B369" s="60">
        <f>Data!B368</f>
        <v>6.87</v>
      </c>
      <c r="C369" s="60">
        <f>Data!C368</f>
        <v>0.3</v>
      </c>
      <c r="D369" s="60">
        <f>Data!D368</f>
        <v>0.48</v>
      </c>
      <c r="E369" s="60">
        <f>Data!E368</f>
        <v>7.6116519010000001</v>
      </c>
      <c r="F369" s="60">
        <f t="shared" si="42"/>
        <v>273.804403709817</v>
      </c>
      <c r="G369" s="60">
        <f t="shared" si="43"/>
        <v>19.130438687148786</v>
      </c>
      <c r="H369" s="60">
        <f t="shared" si="35"/>
        <v>215.05441793676223</v>
      </c>
      <c r="I369" s="60">
        <f t="shared" si="44"/>
        <v>12.890160777077426</v>
      </c>
      <c r="J369" s="60">
        <f t="shared" si="36"/>
        <v>21.241348998278081</v>
      </c>
      <c r="K369" s="60">
        <f t="shared" si="37"/>
        <v>3.0559497065169112</v>
      </c>
      <c r="L369" s="60">
        <f t="shared" si="38"/>
        <v>0.25564933119266176</v>
      </c>
      <c r="M369" s="61"/>
      <c r="N369" s="61">
        <f t="shared" si="39"/>
        <v>1940.09</v>
      </c>
      <c r="O369" s="61">
        <f t="shared" si="40"/>
        <v>-0.10351503077029189</v>
      </c>
      <c r="P369" s="64">
        <f t="shared" si="41"/>
        <v>0.9016624699585345</v>
      </c>
    </row>
    <row r="370" spans="1:16" x14ac:dyDescent="0.3">
      <c r="A370" s="60">
        <f>Data!A369</f>
        <v>1901.01</v>
      </c>
      <c r="B370" s="60">
        <f>Data!B369</f>
        <v>7.07</v>
      </c>
      <c r="C370" s="60">
        <f>Data!C369</f>
        <v>0.30170000000000002</v>
      </c>
      <c r="D370" s="60">
        <f>Data!D369</f>
        <v>0.48170000000000002</v>
      </c>
      <c r="E370" s="60">
        <f>Data!E369</f>
        <v>7.7067928930000003</v>
      </c>
      <c r="F370" s="60">
        <f t="shared" si="42"/>
        <v>278.2968791010432</v>
      </c>
      <c r="G370" s="60">
        <f t="shared" si="43"/>
        <v>18.961189061240809</v>
      </c>
      <c r="H370" s="60">
        <f t="shared" si="35"/>
        <v>215.81784302830863</v>
      </c>
      <c r="I370" s="60">
        <f t="shared" si="44"/>
        <v>12.944557013269995</v>
      </c>
      <c r="J370" s="60">
        <f t="shared" si="36"/>
        <v>21.499142752876725</v>
      </c>
      <c r="K370" s="60">
        <f t="shared" si="37"/>
        <v>3.0680130623794875</v>
      </c>
      <c r="L370" s="60">
        <f t="shared" si="38"/>
        <v>0.26771268705523799</v>
      </c>
      <c r="M370" s="61"/>
      <c r="N370" s="61">
        <f t="shared" si="39"/>
        <v>1940.12</v>
      </c>
      <c r="O370" s="61">
        <f t="shared" si="40"/>
        <v>-0.12477961119896763</v>
      </c>
      <c r="P370" s="64">
        <f t="shared" si="41"/>
        <v>0.88269141645242255</v>
      </c>
    </row>
    <row r="371" spans="1:16" x14ac:dyDescent="0.3">
      <c r="A371" s="60">
        <f>Data!A370</f>
        <v>1901.02</v>
      </c>
      <c r="B371" s="60">
        <f>Data!B370</f>
        <v>7.25</v>
      </c>
      <c r="C371" s="60">
        <f>Data!C370</f>
        <v>0.30330000000000001</v>
      </c>
      <c r="D371" s="60">
        <f>Data!D370</f>
        <v>0.48330000000000001</v>
      </c>
      <c r="E371" s="60">
        <f>Data!E370</f>
        <v>7.6116519010000001</v>
      </c>
      <c r="F371" s="60">
        <f t="shared" si="42"/>
        <v>288.94933433714311</v>
      </c>
      <c r="G371" s="60">
        <f t="shared" si="43"/>
        <v>19.261960453122935</v>
      </c>
      <c r="H371" s="60">
        <f t="shared" si="35"/>
        <v>216.6466987573385</v>
      </c>
      <c r="I371" s="60">
        <f t="shared" si="44"/>
        <v>13.000701615860649</v>
      </c>
      <c r="J371" s="60">
        <f t="shared" si="36"/>
        <v>22.225672342531848</v>
      </c>
      <c r="K371" s="60">
        <f t="shared" si="37"/>
        <v>3.1012480325748761</v>
      </c>
      <c r="L371" s="60">
        <f t="shared" si="38"/>
        <v>0.30094765725062667</v>
      </c>
      <c r="M371" s="61"/>
      <c r="N371" s="61">
        <f t="shared" si="39"/>
        <v>1941.03</v>
      </c>
      <c r="O371" s="61">
        <f t="shared" si="40"/>
        <v>-0.19492777479279777</v>
      </c>
      <c r="P371" s="64">
        <f t="shared" si="41"/>
        <v>0.82289408960589183</v>
      </c>
    </row>
    <row r="372" spans="1:16" x14ac:dyDescent="0.3">
      <c r="A372" s="60">
        <f>Data!A371</f>
        <v>1901.03</v>
      </c>
      <c r="B372" s="60">
        <f>Data!B371</f>
        <v>7.51</v>
      </c>
      <c r="C372" s="60">
        <f>Data!C371</f>
        <v>0.30499999999999999</v>
      </c>
      <c r="D372" s="60">
        <f>Data!D371</f>
        <v>0.48499999999999999</v>
      </c>
      <c r="E372" s="60">
        <f>Data!E371</f>
        <v>7.6116519010000001</v>
      </c>
      <c r="F372" s="60">
        <f t="shared" si="42"/>
        <v>299.31165529268202</v>
      </c>
      <c r="G372" s="60">
        <f t="shared" si="43"/>
        <v>19.32971409013992</v>
      </c>
      <c r="H372" s="60">
        <f t="shared" si="35"/>
        <v>217.70108885651905</v>
      </c>
      <c r="I372" s="60">
        <f t="shared" si="44"/>
        <v>13.057253529925376</v>
      </c>
      <c r="J372" s="60">
        <f t="shared" si="36"/>
        <v>22.923017815860135</v>
      </c>
      <c r="K372" s="60">
        <f t="shared" si="37"/>
        <v>3.1321415505377974</v>
      </c>
      <c r="L372" s="60">
        <f t="shared" si="38"/>
        <v>0.33184117521354795</v>
      </c>
      <c r="M372" s="61"/>
      <c r="N372" s="61">
        <f t="shared" si="39"/>
        <v>1941.06</v>
      </c>
      <c r="O372" s="61">
        <f t="shared" si="40"/>
        <v>-0.25710963759998773</v>
      </c>
      <c r="P372" s="64">
        <f t="shared" si="41"/>
        <v>0.77328342817851414</v>
      </c>
    </row>
    <row r="373" spans="1:16" x14ac:dyDescent="0.3">
      <c r="A373" s="60">
        <f>Data!A372</f>
        <v>1901.04</v>
      </c>
      <c r="B373" s="60">
        <f>Data!B372</f>
        <v>8.14</v>
      </c>
      <c r="C373" s="60">
        <f>Data!C372</f>
        <v>0.30669999999999997</v>
      </c>
      <c r="D373" s="60">
        <f>Data!D372</f>
        <v>0.48670000000000002</v>
      </c>
      <c r="E373" s="60">
        <f>Data!E372</f>
        <v>7.5165028100000004</v>
      </c>
      <c r="F373" s="60">
        <f t="shared" si="42"/>
        <v>328.52709330657456</v>
      </c>
      <c r="G373" s="60">
        <f t="shared" si="43"/>
        <v>19.643014288981551</v>
      </c>
      <c r="H373" s="60">
        <f t="shared" si="35"/>
        <v>218.62944920744968</v>
      </c>
      <c r="I373" s="60">
        <f t="shared" si="44"/>
        <v>13.115595093827819</v>
      </c>
      <c r="J373" s="60">
        <f t="shared" si="36"/>
        <v>25.048584601485519</v>
      </c>
      <c r="K373" s="60">
        <f t="shared" si="37"/>
        <v>3.2208173229998129</v>
      </c>
      <c r="L373" s="60">
        <f t="shared" si="38"/>
        <v>0.42051694767556347</v>
      </c>
      <c r="M373" s="61"/>
      <c r="N373" s="61">
        <f t="shared" si="39"/>
        <v>1941.09</v>
      </c>
      <c r="O373" s="61">
        <f t="shared" si="40"/>
        <v>-0.24774062474359981</v>
      </c>
      <c r="P373" s="64">
        <f t="shared" si="41"/>
        <v>0.780562375590238</v>
      </c>
    </row>
    <row r="374" spans="1:16" x14ac:dyDescent="0.3">
      <c r="A374" s="60">
        <f>Data!A373</f>
        <v>1901.05</v>
      </c>
      <c r="B374" s="60">
        <f>Data!B373</f>
        <v>7.73</v>
      </c>
      <c r="C374" s="60">
        <f>Data!C373</f>
        <v>0.30830000000000002</v>
      </c>
      <c r="D374" s="60">
        <f>Data!D373</f>
        <v>0.48830000000000001</v>
      </c>
      <c r="E374" s="60">
        <f>Data!E373</f>
        <v>7.5165028100000004</v>
      </c>
      <c r="F374" s="60">
        <f t="shared" si="42"/>
        <v>311.97965985992897</v>
      </c>
      <c r="G374" s="60">
        <f t="shared" si="43"/>
        <v>19.707589639017243</v>
      </c>
      <c r="H374" s="60">
        <f t="shared" si="35"/>
        <v>219.71997280768153</v>
      </c>
      <c r="I374" s="60">
        <f t="shared" si="44"/>
        <v>13.171800686351991</v>
      </c>
      <c r="J374" s="60">
        <f t="shared" si="36"/>
        <v>23.685422159719423</v>
      </c>
      <c r="K374" s="60">
        <f t="shared" si="37"/>
        <v>3.1648597601442265</v>
      </c>
      <c r="L374" s="60">
        <f t="shared" si="38"/>
        <v>0.36455938481997707</v>
      </c>
      <c r="M374" s="61"/>
      <c r="N374" s="61">
        <f t="shared" si="39"/>
        <v>1941.12</v>
      </c>
      <c r="O374" s="61">
        <f t="shared" si="40"/>
        <v>-0.44398469498725968</v>
      </c>
      <c r="P374" s="64">
        <f t="shared" si="41"/>
        <v>0.64147523853888799</v>
      </c>
    </row>
    <row r="375" spans="1:16" x14ac:dyDescent="0.3">
      <c r="A375" s="60">
        <f>Data!A374</f>
        <v>1901.06</v>
      </c>
      <c r="B375" s="60">
        <f>Data!B374</f>
        <v>8.5</v>
      </c>
      <c r="C375" s="60">
        <f>Data!C374</f>
        <v>0.31</v>
      </c>
      <c r="D375" s="60">
        <f>Data!D374</f>
        <v>0.49</v>
      </c>
      <c r="E375" s="60">
        <f>Data!E374</f>
        <v>7.5165028100000004</v>
      </c>
      <c r="F375" s="60">
        <f t="shared" si="42"/>
        <v>343.0565470646049</v>
      </c>
      <c r="G375" s="60">
        <f t="shared" si="43"/>
        <v>19.776200948430162</v>
      </c>
      <c r="H375" s="60">
        <f t="shared" si="35"/>
        <v>220.65963006266838</v>
      </c>
      <c r="I375" s="60">
        <f t="shared" si="44"/>
        <v>13.224494710388234</v>
      </c>
      <c r="J375" s="60">
        <f t="shared" si="36"/>
        <v>25.940994690339569</v>
      </c>
      <c r="K375" s="60">
        <f t="shared" si="37"/>
        <v>3.2558245239642019</v>
      </c>
      <c r="L375" s="60">
        <f t="shared" si="38"/>
        <v>0.45552414863995239</v>
      </c>
      <c r="M375" s="61"/>
      <c r="N375" s="61">
        <f t="shared" si="39"/>
        <v>1942.03</v>
      </c>
      <c r="O375" s="61">
        <f t="shared" si="40"/>
        <v>-0.55707922604020021</v>
      </c>
      <c r="P375" s="64">
        <f t="shared" si="41"/>
        <v>0.57287987525152806</v>
      </c>
    </row>
    <row r="376" spans="1:16" x14ac:dyDescent="0.3">
      <c r="A376" s="60">
        <f>Data!A375</f>
        <v>1901.07</v>
      </c>
      <c r="B376" s="60">
        <f>Data!B375</f>
        <v>7.93</v>
      </c>
      <c r="C376" s="60">
        <f>Data!C375</f>
        <v>0.31169999999999998</v>
      </c>
      <c r="D376" s="60">
        <f>Data!D375</f>
        <v>0.49170000000000003</v>
      </c>
      <c r="E376" s="60">
        <f>Data!E375</f>
        <v>7.6116519010000001</v>
      </c>
      <c r="F376" s="60">
        <f t="shared" si="42"/>
        <v>316.05078914393721</v>
      </c>
      <c r="G376" s="60">
        <f t="shared" si="43"/>
        <v>19.596743130148038</v>
      </c>
      <c r="H376" s="60">
        <f t="shared" si="35"/>
        <v>221.61377456525932</v>
      </c>
      <c r="I376" s="60">
        <f t="shared" si="44"/>
        <v>13.273568274706708</v>
      </c>
      <c r="J376" s="60">
        <f t="shared" si="36"/>
        <v>23.81053704648388</v>
      </c>
      <c r="K376" s="60">
        <f t="shared" si="37"/>
        <v>3.170128215745613</v>
      </c>
      <c r="L376" s="60">
        <f t="shared" si="38"/>
        <v>0.36982784042136352</v>
      </c>
      <c r="M376" s="61"/>
      <c r="N376" s="61">
        <f t="shared" si="39"/>
        <v>1942.06</v>
      </c>
      <c r="O376" s="61">
        <f t="shared" si="40"/>
        <v>-0.5693373662928467</v>
      </c>
      <c r="P376" s="64">
        <f t="shared" si="41"/>
        <v>0.56590029910132467</v>
      </c>
    </row>
    <row r="377" spans="1:16" x14ac:dyDescent="0.3">
      <c r="A377" s="60">
        <f>Data!A376</f>
        <v>1901.08</v>
      </c>
      <c r="B377" s="60">
        <f>Data!B376</f>
        <v>8.0399999999999991</v>
      </c>
      <c r="C377" s="60">
        <f>Data!C376</f>
        <v>0.31330000000000002</v>
      </c>
      <c r="D377" s="60">
        <f>Data!D376</f>
        <v>0.49330000000000002</v>
      </c>
      <c r="E377" s="60">
        <f>Data!E376</f>
        <v>7.7067928930000003</v>
      </c>
      <c r="F377" s="60">
        <f t="shared" si="42"/>
        <v>316.47905346144086</v>
      </c>
      <c r="G377" s="60">
        <f t="shared" si="43"/>
        <v>19.417800630911543</v>
      </c>
      <c r="H377" s="60">
        <f t="shared" si="35"/>
        <v>222.47963084518054</v>
      </c>
      <c r="I377" s="60">
        <f t="shared" si="44"/>
        <v>13.320388751858863</v>
      </c>
      <c r="J377" s="60">
        <f t="shared" si="36"/>
        <v>23.758995278367994</v>
      </c>
      <c r="K377" s="60">
        <f t="shared" si="37"/>
        <v>3.1679612073363814</v>
      </c>
      <c r="L377" s="60">
        <f t="shared" si="38"/>
        <v>0.36766083201213196</v>
      </c>
      <c r="M377" s="61"/>
      <c r="N377" s="61">
        <f t="shared" si="39"/>
        <v>1942.09</v>
      </c>
      <c r="O377" s="61">
        <f t="shared" si="40"/>
        <v>-0.55274522473865595</v>
      </c>
      <c r="P377" s="64">
        <f t="shared" si="41"/>
        <v>0.5753681255216011</v>
      </c>
    </row>
    <row r="378" spans="1:16" x14ac:dyDescent="0.3">
      <c r="A378" s="60">
        <f>Data!A377</f>
        <v>1901.09</v>
      </c>
      <c r="B378" s="60">
        <f>Data!B377</f>
        <v>8</v>
      </c>
      <c r="C378" s="60">
        <f>Data!C377</f>
        <v>0.315</v>
      </c>
      <c r="D378" s="60">
        <f>Data!D377</f>
        <v>0.495</v>
      </c>
      <c r="E378" s="60">
        <f>Data!E377</f>
        <v>7.8019419829999999</v>
      </c>
      <c r="F378" s="60">
        <f t="shared" si="42"/>
        <v>311.06409215655407</v>
      </c>
      <c r="G378" s="60">
        <f t="shared" si="43"/>
        <v>19.247090702186782</v>
      </c>
      <c r="H378" s="60">
        <f t="shared" si="35"/>
        <v>223.16113674580282</v>
      </c>
      <c r="I378" s="60">
        <f t="shared" si="44"/>
        <v>13.363569724294512</v>
      </c>
      <c r="J378" s="60">
        <f t="shared" si="36"/>
        <v>23.277020928850334</v>
      </c>
      <c r="K378" s="60">
        <f t="shared" si="37"/>
        <v>3.1474666477009823</v>
      </c>
      <c r="L378" s="60">
        <f t="shared" si="38"/>
        <v>0.34716627237673281</v>
      </c>
      <c r="M378" s="61"/>
      <c r="N378" s="61">
        <f t="shared" si="39"/>
        <v>1942.12</v>
      </c>
      <c r="O378" s="61">
        <f t="shared" si="40"/>
        <v>-0.49959491402451794</v>
      </c>
      <c r="P378" s="64">
        <f t="shared" si="41"/>
        <v>0.60677640654752063</v>
      </c>
    </row>
    <row r="379" spans="1:16" x14ac:dyDescent="0.3">
      <c r="A379" s="60">
        <f>Data!A378</f>
        <v>1901.1</v>
      </c>
      <c r="B379" s="60">
        <f>Data!B378</f>
        <v>7.91</v>
      </c>
      <c r="C379" s="60">
        <f>Data!C378</f>
        <v>0.31669999999999998</v>
      </c>
      <c r="D379" s="60">
        <f>Data!D378</f>
        <v>0.49669999999999997</v>
      </c>
      <c r="E379" s="60">
        <f>Data!E378</f>
        <v>7.8019419829999999</v>
      </c>
      <c r="F379" s="60">
        <f t="shared" si="42"/>
        <v>307.56462111979283</v>
      </c>
      <c r="G379" s="60">
        <f t="shared" si="43"/>
        <v>19.313191821770047</v>
      </c>
      <c r="H379" s="60">
        <f t="shared" si="35"/>
        <v>223.86164373641896</v>
      </c>
      <c r="I379" s="60">
        <f t="shared" si="44"/>
        <v>13.405850071389535</v>
      </c>
      <c r="J379" s="60">
        <f t="shared" si="36"/>
        <v>22.942567571764087</v>
      </c>
      <c r="K379" s="60">
        <f t="shared" si="37"/>
        <v>3.1329940309726449</v>
      </c>
      <c r="L379" s="60">
        <f t="shared" si="38"/>
        <v>0.33269365564839548</v>
      </c>
      <c r="M379" s="61"/>
      <c r="N379" s="61">
        <f t="shared" si="39"/>
        <v>1943.03</v>
      </c>
      <c r="O379" s="61">
        <f t="shared" si="40"/>
        <v>-0.38248556700610026</v>
      </c>
      <c r="P379" s="64">
        <f t="shared" si="41"/>
        <v>0.68216373657044982</v>
      </c>
    </row>
    <row r="380" spans="1:16" x14ac:dyDescent="0.3">
      <c r="A380" s="60">
        <f>Data!A379</f>
        <v>1901.11</v>
      </c>
      <c r="B380" s="60">
        <f>Data!B379</f>
        <v>8.08</v>
      </c>
      <c r="C380" s="60">
        <f>Data!C379</f>
        <v>0.31830000000000003</v>
      </c>
      <c r="D380" s="60">
        <f>Data!D379</f>
        <v>0.49830000000000002</v>
      </c>
      <c r="E380" s="60">
        <f>Data!E379</f>
        <v>7.8970910740000004</v>
      </c>
      <c r="F380" s="60">
        <f t="shared" si="42"/>
        <v>310.38935945289063</v>
      </c>
      <c r="G380" s="60">
        <f t="shared" si="43"/>
        <v>19.141957650417748</v>
      </c>
      <c r="H380" s="60">
        <f t="shared" si="35"/>
        <v>224.51674772674286</v>
      </c>
      <c r="I380" s="60">
        <f t="shared" si="44"/>
        <v>13.444480181568323</v>
      </c>
      <c r="J380" s="60">
        <f t="shared" si="36"/>
        <v>23.086750492474835</v>
      </c>
      <c r="K380" s="60">
        <f t="shared" si="37"/>
        <v>3.1392588812182072</v>
      </c>
      <c r="L380" s="60">
        <f t="shared" si="38"/>
        <v>0.33895850589395771</v>
      </c>
      <c r="M380" s="61"/>
      <c r="N380" s="61">
        <f t="shared" si="39"/>
        <v>1943.06</v>
      </c>
      <c r="O380" s="61">
        <f t="shared" si="40"/>
        <v>-0.32640456723758504</v>
      </c>
      <c r="P380" s="64">
        <f t="shared" si="41"/>
        <v>0.72151322776360238</v>
      </c>
    </row>
    <row r="381" spans="1:16" x14ac:dyDescent="0.3">
      <c r="A381" s="60">
        <f>Data!A380</f>
        <v>1901.12</v>
      </c>
      <c r="B381" s="60">
        <f>Data!B380</f>
        <v>7.95</v>
      </c>
      <c r="C381" s="60">
        <f>Data!C380</f>
        <v>0.32</v>
      </c>
      <c r="D381" s="60">
        <f>Data!D380</f>
        <v>0.5</v>
      </c>
      <c r="E381" s="60">
        <f>Data!E380</f>
        <v>7.9922320659999997</v>
      </c>
      <c r="F381" s="60">
        <f t="shared" si="42"/>
        <v>301.75998770854511</v>
      </c>
      <c r="G381" s="60">
        <f t="shared" si="43"/>
        <v>18.978615579153779</v>
      </c>
      <c r="H381" s="60">
        <f t="shared" si="35"/>
        <v>225.17956163542229</v>
      </c>
      <c r="I381" s="60">
        <f t="shared" si="44"/>
        <v>13.480862285803944</v>
      </c>
      <c r="J381" s="60">
        <f t="shared" si="36"/>
        <v>22.384323889007771</v>
      </c>
      <c r="K381" s="60">
        <f t="shared" si="37"/>
        <v>3.1083608874846207</v>
      </c>
      <c r="L381" s="60">
        <f t="shared" si="38"/>
        <v>0.30806051216037122</v>
      </c>
      <c r="M381" s="61"/>
      <c r="N381" s="61">
        <f t="shared" si="39"/>
        <v>1943.09</v>
      </c>
      <c r="O381" s="61">
        <f t="shared" si="40"/>
        <v>-0.34606179350209354</v>
      </c>
      <c r="P381" s="64">
        <f t="shared" si="41"/>
        <v>0.70746876878291654</v>
      </c>
    </row>
    <row r="382" spans="1:16" x14ac:dyDescent="0.3">
      <c r="A382" s="60">
        <f>Data!A381</f>
        <v>1902.01</v>
      </c>
      <c r="B382" s="60">
        <f>Data!B381</f>
        <v>8.1199999999999992</v>
      </c>
      <c r="C382" s="60">
        <f>Data!C381</f>
        <v>0.32079999999999997</v>
      </c>
      <c r="D382" s="60">
        <f>Data!D381</f>
        <v>0.51080000000000003</v>
      </c>
      <c r="E382" s="60">
        <f>Data!E381</f>
        <v>7.8970910740000004</v>
      </c>
      <c r="F382" s="60">
        <f t="shared" si="42"/>
        <v>311.92594044028112</v>
      </c>
      <c r="G382" s="60">
        <f t="shared" si="43"/>
        <v>19.622139208977291</v>
      </c>
      <c r="H382" s="60">
        <f t="shared" si="35"/>
        <v>225.7783168849177</v>
      </c>
      <c r="I382" s="60">
        <f t="shared" si="44"/>
        <v>13.517385346058338</v>
      </c>
      <c r="J382" s="60">
        <f t="shared" si="36"/>
        <v>23.075907984767081</v>
      </c>
      <c r="K382" s="60">
        <f t="shared" si="37"/>
        <v>3.1387891289004335</v>
      </c>
      <c r="L382" s="60">
        <f t="shared" si="38"/>
        <v>0.33848875357618402</v>
      </c>
      <c r="M382" s="61"/>
      <c r="N382" s="61">
        <f t="shared" si="39"/>
        <v>1943.12</v>
      </c>
      <c r="O382" s="61">
        <f t="shared" si="40"/>
        <v>-0.40293501126728071</v>
      </c>
      <c r="P382" s="64">
        <f t="shared" si="41"/>
        <v>0.66835553349130683</v>
      </c>
    </row>
    <row r="383" spans="1:16" x14ac:dyDescent="0.3">
      <c r="A383" s="60">
        <f>Data!A382</f>
        <v>1902.02</v>
      </c>
      <c r="B383" s="60">
        <f>Data!B382</f>
        <v>8.19</v>
      </c>
      <c r="C383" s="60">
        <f>Data!C382</f>
        <v>0.32169999999999999</v>
      </c>
      <c r="D383" s="60">
        <f>Data!D382</f>
        <v>0.52170000000000005</v>
      </c>
      <c r="E383" s="60">
        <f>Data!E382</f>
        <v>7.8970910740000004</v>
      </c>
      <c r="F383" s="60">
        <f t="shared" si="42"/>
        <v>314.61495716821457</v>
      </c>
      <c r="G383" s="60">
        <f t="shared" si="43"/>
        <v>20.040857528041219</v>
      </c>
      <c r="H383" s="60">
        <f t="shared" si="35"/>
        <v>226.37755482830042</v>
      </c>
      <c r="I383" s="60">
        <f t="shared" si="44"/>
        <v>13.555570881835946</v>
      </c>
      <c r="J383" s="60">
        <f t="shared" si="36"/>
        <v>23.209273877929338</v>
      </c>
      <c r="K383" s="60">
        <f t="shared" si="37"/>
        <v>3.144551934916711</v>
      </c>
      <c r="L383" s="60">
        <f t="shared" si="38"/>
        <v>0.34425155959246156</v>
      </c>
      <c r="M383" s="61"/>
      <c r="N383" s="61">
        <f t="shared" si="39"/>
        <v>1944.03</v>
      </c>
      <c r="O383" s="61">
        <f t="shared" si="40"/>
        <v>-0.3618866447364697</v>
      </c>
      <c r="P383" s="64">
        <f t="shared" si="41"/>
        <v>0.69636129958664905</v>
      </c>
    </row>
    <row r="384" spans="1:16" x14ac:dyDescent="0.3">
      <c r="A384" s="60">
        <f>Data!A383</f>
        <v>1902.03</v>
      </c>
      <c r="B384" s="60">
        <f>Data!B383</f>
        <v>8.1999999999999993</v>
      </c>
      <c r="C384" s="60">
        <f>Data!C383</f>
        <v>0.32250000000000001</v>
      </c>
      <c r="D384" s="60">
        <f>Data!D383</f>
        <v>0.53249999999999997</v>
      </c>
      <c r="E384" s="60">
        <f>Data!E383</f>
        <v>7.8970910740000004</v>
      </c>
      <c r="F384" s="60">
        <f t="shared" si="42"/>
        <v>314.99910241506223</v>
      </c>
      <c r="G384" s="60">
        <f t="shared" si="43"/>
        <v>20.455734394636664</v>
      </c>
      <c r="H384" s="60">
        <f t="shared" si="35"/>
        <v>226.94925798853541</v>
      </c>
      <c r="I384" s="60">
        <f t="shared" si="44"/>
        <v>13.5923863527662</v>
      </c>
      <c r="J384" s="60">
        <f t="shared" si="36"/>
        <v>23.174672514437205</v>
      </c>
      <c r="K384" s="60">
        <f t="shared" si="37"/>
        <v>3.1430599803677048</v>
      </c>
      <c r="L384" s="60">
        <f t="shared" si="38"/>
        <v>0.34275960504345537</v>
      </c>
      <c r="M384" s="61"/>
      <c r="N384" s="61">
        <f t="shared" si="39"/>
        <v>1944.06</v>
      </c>
      <c r="O384" s="61">
        <f t="shared" si="40"/>
        <v>-0.3378122302932689</v>
      </c>
      <c r="P384" s="64">
        <f t="shared" si="41"/>
        <v>0.71332921694184803</v>
      </c>
    </row>
    <row r="385" spans="1:16" x14ac:dyDescent="0.3">
      <c r="A385" s="60">
        <f>Data!A384</f>
        <v>1902.04</v>
      </c>
      <c r="B385" s="60">
        <f>Data!B384</f>
        <v>8.48</v>
      </c>
      <c r="C385" s="60">
        <f>Data!C384</f>
        <v>0.32329999999999998</v>
      </c>
      <c r="D385" s="60">
        <f>Data!D384</f>
        <v>0.54330000000000001</v>
      </c>
      <c r="E385" s="60">
        <f>Data!E384</f>
        <v>7.9922320659999997</v>
      </c>
      <c r="F385" s="60">
        <f t="shared" si="42"/>
        <v>321.87732022244813</v>
      </c>
      <c r="G385" s="60">
        <f t="shared" si="43"/>
        <v>20.622163688308497</v>
      </c>
      <c r="H385" s="60">
        <f t="shared" ref="H385:H448" si="45">GEOMEAN(F266:F386)</f>
        <v>227.47384829339347</v>
      </c>
      <c r="I385" s="60">
        <f t="shared" si="44"/>
        <v>13.627883431847389</v>
      </c>
      <c r="J385" s="60">
        <f t="shared" ref="J385:J448" si="46">F385/I385</f>
        <v>23.619025054928475</v>
      </c>
      <c r="K385" s="60">
        <f t="shared" ref="K385:K448" si="47">LN(J385)</f>
        <v>3.1620525336653587</v>
      </c>
      <c r="L385" s="60">
        <f t="shared" si="38"/>
        <v>0.36175215834110919</v>
      </c>
      <c r="M385" s="61"/>
      <c r="N385" s="61">
        <f t="shared" si="39"/>
        <v>1944.09</v>
      </c>
      <c r="O385" s="61">
        <f t="shared" si="40"/>
        <v>-0.35843342421829272</v>
      </c>
      <c r="P385" s="64">
        <f t="shared" si="41"/>
        <v>0.69877014545870497</v>
      </c>
    </row>
    <row r="386" spans="1:16" x14ac:dyDescent="0.3">
      <c r="A386" s="60">
        <f>Data!A385</f>
        <v>1902.05</v>
      </c>
      <c r="B386" s="60">
        <f>Data!B385</f>
        <v>8.4600000000000009</v>
      </c>
      <c r="C386" s="60">
        <f>Data!C385</f>
        <v>0.32419999999999999</v>
      </c>
      <c r="D386" s="60">
        <f>Data!D385</f>
        <v>0.55420000000000003</v>
      </c>
      <c r="E386" s="60">
        <f>Data!E385</f>
        <v>8.0873811569999994</v>
      </c>
      <c r="F386" s="60">
        <f t="shared" si="42"/>
        <v>317.34017850495633</v>
      </c>
      <c r="G386" s="60">
        <f t="shared" si="43"/>
        <v>20.788407438232483</v>
      </c>
      <c r="H386" s="60">
        <f t="shared" si="45"/>
        <v>227.96644822242129</v>
      </c>
      <c r="I386" s="60">
        <f t="shared" si="44"/>
        <v>13.663577013025279</v>
      </c>
      <c r="J386" s="60">
        <f t="shared" si="46"/>
        <v>23.225263648197014</v>
      </c>
      <c r="K386" s="60">
        <f t="shared" si="47"/>
        <v>3.1452406365492269</v>
      </c>
      <c r="L386" s="60">
        <f t="shared" ref="L386:L449" si="48">K386-$K$1843</f>
        <v>0.34494026122497745</v>
      </c>
      <c r="M386" s="61"/>
      <c r="N386" s="61">
        <f t="shared" si="39"/>
        <v>1944.12</v>
      </c>
      <c r="O386" s="61">
        <f t="shared" si="40"/>
        <v>-0.33423336965171213</v>
      </c>
      <c r="P386" s="64">
        <f t="shared" si="41"/>
        <v>0.71588669650256997</v>
      </c>
    </row>
    <row r="387" spans="1:16" x14ac:dyDescent="0.3">
      <c r="A387" s="60">
        <f>Data!A386</f>
        <v>1902.06</v>
      </c>
      <c r="B387" s="60">
        <f>Data!B386</f>
        <v>8.41</v>
      </c>
      <c r="C387" s="60">
        <f>Data!C386</f>
        <v>0.32500000000000001</v>
      </c>
      <c r="D387" s="60">
        <f>Data!D386</f>
        <v>0.56499999999999995</v>
      </c>
      <c r="E387" s="60">
        <f>Data!E386</f>
        <v>8.18251405</v>
      </c>
      <c r="F387" s="60">
        <f t="shared" si="42"/>
        <v>311.79693849716028</v>
      </c>
      <c r="G387" s="60">
        <f t="shared" si="43"/>
        <v>20.947118935897212</v>
      </c>
      <c r="H387" s="60">
        <f t="shared" si="45"/>
        <v>228.51249921167494</v>
      </c>
      <c r="I387" s="60">
        <f t="shared" si="44"/>
        <v>13.69942555189998</v>
      </c>
      <c r="J387" s="60">
        <f t="shared" si="46"/>
        <v>22.759854952744135</v>
      </c>
      <c r="K387" s="60">
        <f t="shared" si="47"/>
        <v>3.1249982363355442</v>
      </c>
      <c r="L387" s="60">
        <f t="shared" si="48"/>
        <v>0.32469786101129472</v>
      </c>
      <c r="M387" s="61"/>
      <c r="N387" s="61">
        <f t="shared" ref="N387:N450" si="49">INDEX($A$130:$A$2900,(ROW()-ROW($A$130))*3)</f>
        <v>1945.03</v>
      </c>
      <c r="O387" s="61">
        <f t="shared" ref="O387:O450" si="50">INDEX($L$130:$L$2900,(ROW()-ROW($L$130))*3)</f>
        <v>-0.27580821184190185</v>
      </c>
      <c r="P387" s="64">
        <f t="shared" ref="P387:P450" si="51">EXP(O387)</f>
        <v>0.75895847605205868</v>
      </c>
    </row>
    <row r="388" spans="1:16" x14ac:dyDescent="0.3">
      <c r="A388" s="60">
        <f>Data!A387</f>
        <v>1902.07</v>
      </c>
      <c r="B388" s="60">
        <f>Data!B387</f>
        <v>8.6</v>
      </c>
      <c r="C388" s="60">
        <f>Data!C387</f>
        <v>0.32579999999999998</v>
      </c>
      <c r="D388" s="60">
        <f>Data!D387</f>
        <v>0.57579999999999998</v>
      </c>
      <c r="E388" s="60">
        <f>Data!E387</f>
        <v>8.18251405</v>
      </c>
      <c r="F388" s="60">
        <f t="shared" si="42"/>
        <v>318.84110238710804</v>
      </c>
      <c r="G388" s="60">
        <f t="shared" si="43"/>
        <v>21.347524041220559</v>
      </c>
      <c r="H388" s="60">
        <f t="shared" si="45"/>
        <v>229.18247871016567</v>
      </c>
      <c r="I388" s="60">
        <f t="shared" si="44"/>
        <v>13.739785496050597</v>
      </c>
      <c r="J388" s="60">
        <f t="shared" si="46"/>
        <v>23.205682685421589</v>
      </c>
      <c r="K388" s="60">
        <f t="shared" si="47"/>
        <v>3.1443971920156804</v>
      </c>
      <c r="L388" s="60">
        <f t="shared" si="48"/>
        <v>0.34409681669143088</v>
      </c>
      <c r="M388" s="61"/>
      <c r="N388" s="61">
        <f t="shared" si="49"/>
        <v>1945.06</v>
      </c>
      <c r="O388" s="61">
        <f t="shared" si="50"/>
        <v>-0.21170187987261402</v>
      </c>
      <c r="P388" s="64">
        <f t="shared" si="51"/>
        <v>0.80920590217737731</v>
      </c>
    </row>
    <row r="389" spans="1:16" x14ac:dyDescent="0.3">
      <c r="A389" s="60">
        <f>Data!A388</f>
        <v>1902.08</v>
      </c>
      <c r="B389" s="60">
        <f>Data!B388</f>
        <v>8.83</v>
      </c>
      <c r="C389" s="60">
        <f>Data!C388</f>
        <v>0.32669999999999999</v>
      </c>
      <c r="D389" s="60">
        <f>Data!D388</f>
        <v>0.5867</v>
      </c>
      <c r="E389" s="60">
        <f>Data!E388</f>
        <v>8.0873811569999994</v>
      </c>
      <c r="F389" s="60">
        <f t="shared" si="42"/>
        <v>331.21912248212345</v>
      </c>
      <c r="G389" s="60">
        <f t="shared" si="43"/>
        <v>22.00750386865932</v>
      </c>
      <c r="H389" s="60">
        <f t="shared" si="45"/>
        <v>229.83410172251914</v>
      </c>
      <c r="I389" s="60">
        <f t="shared" si="44"/>
        <v>13.78446227915008</v>
      </c>
      <c r="J389" s="60">
        <f t="shared" si="46"/>
        <v>24.028439831353776</v>
      </c>
      <c r="K389" s="60">
        <f t="shared" si="47"/>
        <v>3.1792381217710131</v>
      </c>
      <c r="L389" s="60">
        <f t="shared" si="48"/>
        <v>0.37893774644676359</v>
      </c>
      <c r="M389" s="61"/>
      <c r="N389" s="61">
        <f t="shared" si="49"/>
        <v>1945.09</v>
      </c>
      <c r="O389" s="61">
        <f t="shared" si="50"/>
        <v>-0.16238798389988629</v>
      </c>
      <c r="P389" s="64">
        <f t="shared" si="51"/>
        <v>0.85011131104589199</v>
      </c>
    </row>
    <row r="390" spans="1:16" x14ac:dyDescent="0.3">
      <c r="A390" s="60">
        <f>Data!A389</f>
        <v>1902.09</v>
      </c>
      <c r="B390" s="60">
        <f>Data!B389</f>
        <v>8.85</v>
      </c>
      <c r="C390" s="60">
        <f>Data!C389</f>
        <v>0.32750000000000001</v>
      </c>
      <c r="D390" s="60">
        <f>Data!D389</f>
        <v>0.59750000000000003</v>
      </c>
      <c r="E390" s="60">
        <f>Data!E389</f>
        <v>8.18251405</v>
      </c>
      <c r="F390" s="60">
        <f t="shared" si="42"/>
        <v>328.10973908440769</v>
      </c>
      <c r="G390" s="60">
        <f t="shared" si="43"/>
        <v>22.152041706546171</v>
      </c>
      <c r="H390" s="60">
        <f t="shared" si="45"/>
        <v>230.34595923063569</v>
      </c>
      <c r="I390" s="60">
        <f t="shared" si="44"/>
        <v>13.829241204374762</v>
      </c>
      <c r="J390" s="60">
        <f t="shared" si="46"/>
        <v>23.725794802148144</v>
      </c>
      <c r="K390" s="60">
        <f t="shared" si="47"/>
        <v>3.1665628445522724</v>
      </c>
      <c r="L390" s="60">
        <f t="shared" si="48"/>
        <v>0.36626246922802297</v>
      </c>
      <c r="M390" s="61"/>
      <c r="N390" s="61">
        <f t="shared" si="49"/>
        <v>1945.12</v>
      </c>
      <c r="O390" s="61">
        <f t="shared" si="50"/>
        <v>-7.7207873822261686E-2</v>
      </c>
      <c r="P390" s="64">
        <f t="shared" si="51"/>
        <v>0.92569740534680356</v>
      </c>
    </row>
    <row r="391" spans="1:16" x14ac:dyDescent="0.3">
      <c r="A391" s="60">
        <f>Data!A390</f>
        <v>1902.1</v>
      </c>
      <c r="B391" s="60">
        <f>Data!B390</f>
        <v>8.57</v>
      </c>
      <c r="C391" s="60">
        <f>Data!C390</f>
        <v>0.32829999999999998</v>
      </c>
      <c r="D391" s="60">
        <f>Data!D390</f>
        <v>0.60829999999999995</v>
      </c>
      <c r="E391" s="60">
        <f>Data!E390</f>
        <v>8.7534247930000006</v>
      </c>
      <c r="F391" s="60">
        <f t="shared" si="42"/>
        <v>297.00614005149652</v>
      </c>
      <c r="G391" s="60">
        <f t="shared" si="43"/>
        <v>21.08154433994461</v>
      </c>
      <c r="H391" s="60">
        <f t="shared" si="45"/>
        <v>230.80938932531581</v>
      </c>
      <c r="I391" s="60">
        <f t="shared" si="44"/>
        <v>13.867645740929515</v>
      </c>
      <c r="J391" s="60">
        <f t="shared" si="46"/>
        <v>21.417199833343084</v>
      </c>
      <c r="K391" s="60">
        <f t="shared" si="47"/>
        <v>3.064194329739435</v>
      </c>
      <c r="L391" s="60">
        <f t="shared" si="48"/>
        <v>0.26389395441518548</v>
      </c>
      <c r="M391" s="61"/>
      <c r="N391" s="61">
        <f t="shared" si="49"/>
        <v>1946.03</v>
      </c>
      <c r="O391" s="61">
        <f t="shared" si="50"/>
        <v>-6.835798899457135E-2</v>
      </c>
      <c r="P391" s="64">
        <f t="shared" si="51"/>
        <v>0.93392607846806552</v>
      </c>
    </row>
    <row r="392" spans="1:16" x14ac:dyDescent="0.3">
      <c r="A392" s="60">
        <f>Data!A391</f>
        <v>1902.11</v>
      </c>
      <c r="B392" s="60">
        <f>Data!B391</f>
        <v>8.24</v>
      </c>
      <c r="C392" s="60">
        <f>Data!C391</f>
        <v>0.32919999999999999</v>
      </c>
      <c r="D392" s="60">
        <f>Data!D391</f>
        <v>0.61919999999999997</v>
      </c>
      <c r="E392" s="60">
        <f>Data!E391</f>
        <v>8.4679289260000008</v>
      </c>
      <c r="F392" s="60">
        <f t="shared" si="42"/>
        <v>295.19746113183186</v>
      </c>
      <c r="G392" s="60">
        <f t="shared" si="43"/>
        <v>22.182799506411442</v>
      </c>
      <c r="H392" s="60">
        <f t="shared" si="45"/>
        <v>231.26366506917685</v>
      </c>
      <c r="I392" s="60">
        <f t="shared" si="44"/>
        <v>13.914240553366545</v>
      </c>
      <c r="J392" s="60">
        <f t="shared" si="46"/>
        <v>21.215492142717697</v>
      </c>
      <c r="K392" s="60">
        <f t="shared" si="47"/>
        <v>3.0547316762507744</v>
      </c>
      <c r="L392" s="60">
        <f t="shared" si="48"/>
        <v>0.25443130092652488</v>
      </c>
      <c r="M392" s="61"/>
      <c r="N392" s="61">
        <f t="shared" si="49"/>
        <v>1946.06</v>
      </c>
      <c r="O392" s="61">
        <f t="shared" si="50"/>
        <v>-2.4613492960302796E-2</v>
      </c>
      <c r="P392" s="64">
        <f t="shared" si="51"/>
        <v>0.9756869490342529</v>
      </c>
    </row>
    <row r="393" spans="1:16" x14ac:dyDescent="0.3">
      <c r="A393" s="60">
        <f>Data!A392</f>
        <v>1902.12</v>
      </c>
      <c r="B393" s="60">
        <f>Data!B392</f>
        <v>8.0500000000000007</v>
      </c>
      <c r="C393" s="60">
        <f>Data!C392</f>
        <v>0.33</v>
      </c>
      <c r="D393" s="60">
        <f>Data!D392</f>
        <v>0.63</v>
      </c>
      <c r="E393" s="60">
        <f>Data!E392</f>
        <v>8.5630942149999996</v>
      </c>
      <c r="F393" s="60">
        <f t="shared" si="42"/>
        <v>285.18571543008539</v>
      </c>
      <c r="G393" s="60">
        <f t="shared" si="43"/>
        <v>22.318882077137115</v>
      </c>
      <c r="H393" s="60">
        <f t="shared" si="45"/>
        <v>231.8376636534434</v>
      </c>
      <c r="I393" s="60">
        <f t="shared" si="44"/>
        <v>13.96237824965386</v>
      </c>
      <c r="J393" s="60">
        <f t="shared" si="46"/>
        <v>20.425296488236551</v>
      </c>
      <c r="K393" s="60">
        <f t="shared" si="47"/>
        <v>3.016774156588645</v>
      </c>
      <c r="L393" s="60">
        <f t="shared" si="48"/>
        <v>0.21647378126439554</v>
      </c>
      <c r="M393" s="61"/>
      <c r="N393" s="61">
        <f t="shared" si="49"/>
        <v>1946.09</v>
      </c>
      <c r="O393" s="61">
        <f t="shared" si="50"/>
        <v>-0.30923702568284916</v>
      </c>
      <c r="P393" s="64">
        <f t="shared" si="51"/>
        <v>0.73400677094985278</v>
      </c>
    </row>
    <row r="394" spans="1:16" x14ac:dyDescent="0.3">
      <c r="A394" s="60">
        <f>Data!A393</f>
        <v>1903.01</v>
      </c>
      <c r="B394" s="60">
        <f>Data!B393</f>
        <v>8.4600000000000009</v>
      </c>
      <c r="C394" s="60">
        <f>Data!C393</f>
        <v>0.33169999999999999</v>
      </c>
      <c r="D394" s="60">
        <f>Data!D393</f>
        <v>0.62170000000000003</v>
      </c>
      <c r="E394" s="60">
        <f>Data!E393</f>
        <v>8.6582595040000001</v>
      </c>
      <c r="F394" s="60">
        <f t="shared" si="42"/>
        <v>296.41650020010763</v>
      </c>
      <c r="G394" s="60">
        <f t="shared" si="43"/>
        <v>21.782758649457087</v>
      </c>
      <c r="H394" s="60">
        <f t="shared" si="45"/>
        <v>232.4378670344631</v>
      </c>
      <c r="I394" s="60">
        <f t="shared" si="44"/>
        <v>14.01508243374319</v>
      </c>
      <c r="J394" s="60">
        <f t="shared" si="46"/>
        <v>21.14982210068527</v>
      </c>
      <c r="K394" s="60">
        <f t="shared" si="47"/>
        <v>3.0516314941417946</v>
      </c>
      <c r="L394" s="60">
        <f t="shared" si="48"/>
        <v>0.25133111881754511</v>
      </c>
      <c r="M394" s="61"/>
      <c r="N394" s="61">
        <f t="shared" si="49"/>
        <v>1946.12</v>
      </c>
      <c r="O394" s="61">
        <f t="shared" si="50"/>
        <v>-0.3489664081885584</v>
      </c>
      <c r="P394" s="64">
        <f t="shared" si="51"/>
        <v>0.70541682610096934</v>
      </c>
    </row>
    <row r="395" spans="1:16" x14ac:dyDescent="0.3">
      <c r="A395" s="60">
        <f>Data!A394</f>
        <v>1903.02</v>
      </c>
      <c r="B395" s="60">
        <f>Data!B394</f>
        <v>8.41</v>
      </c>
      <c r="C395" s="60">
        <f>Data!C394</f>
        <v>0.33329999999999999</v>
      </c>
      <c r="D395" s="60">
        <f>Data!D394</f>
        <v>0.61329999999999996</v>
      </c>
      <c r="E395" s="60">
        <f>Data!E394</f>
        <v>8.6582595040000001</v>
      </c>
      <c r="F395" s="60">
        <f t="shared" ref="F395:F458" si="52">B395*$E$1837/E395</f>
        <v>294.66462963154913</v>
      </c>
      <c r="G395" s="60">
        <f t="shared" ref="G395:G458" si="53">D395*$E$1837/E395</f>
        <v>21.488444393939243</v>
      </c>
      <c r="H395" s="60">
        <f t="shared" si="45"/>
        <v>233.08479623185508</v>
      </c>
      <c r="I395" s="60">
        <f t="shared" si="44"/>
        <v>14.070789755498099</v>
      </c>
      <c r="J395" s="60">
        <f t="shared" si="46"/>
        <v>20.941584285729963</v>
      </c>
      <c r="K395" s="60">
        <f t="shared" si="47"/>
        <v>3.0417368609247579</v>
      </c>
      <c r="L395" s="60">
        <f t="shared" si="48"/>
        <v>0.24143648560050845</v>
      </c>
      <c r="M395" s="61"/>
      <c r="N395" s="61">
        <f t="shared" si="49"/>
        <v>1947.03</v>
      </c>
      <c r="O395" s="61">
        <f t="shared" si="50"/>
        <v>-0.35738962347714098</v>
      </c>
      <c r="P395" s="64">
        <f t="shared" si="51"/>
        <v>0.69949990304892917</v>
      </c>
    </row>
    <row r="396" spans="1:16" x14ac:dyDescent="0.3">
      <c r="A396" s="60">
        <f>Data!A395</f>
        <v>1903.03</v>
      </c>
      <c r="B396" s="60">
        <f>Data!B395</f>
        <v>8.08</v>
      </c>
      <c r="C396" s="60">
        <f>Data!C395</f>
        <v>0.33500000000000002</v>
      </c>
      <c r="D396" s="60">
        <f>Data!D395</f>
        <v>0.60499999999999998</v>
      </c>
      <c r="E396" s="60">
        <f>Data!E395</f>
        <v>8.3728446279999993</v>
      </c>
      <c r="F396" s="60">
        <f t="shared" si="52"/>
        <v>292.75272012129835</v>
      </c>
      <c r="G396" s="60">
        <f t="shared" si="53"/>
        <v>21.920222236805134</v>
      </c>
      <c r="H396" s="60">
        <f t="shared" si="45"/>
        <v>233.67785449991189</v>
      </c>
      <c r="I396" s="60">
        <f t="shared" si="44"/>
        <v>14.129344405063554</v>
      </c>
      <c r="J396" s="60">
        <f t="shared" si="46"/>
        <v>20.719483631270545</v>
      </c>
      <c r="K396" s="60">
        <f t="shared" si="47"/>
        <v>3.0310744958100155</v>
      </c>
      <c r="L396" s="60">
        <f t="shared" si="48"/>
        <v>0.23077412048576607</v>
      </c>
      <c r="M396" s="61"/>
      <c r="N396" s="61">
        <f t="shared" si="49"/>
        <v>1947.06</v>
      </c>
      <c r="O396" s="61">
        <f t="shared" si="50"/>
        <v>-0.37730896325654584</v>
      </c>
      <c r="P396" s="64">
        <f t="shared" si="51"/>
        <v>0.68570418376692976</v>
      </c>
    </row>
    <row r="397" spans="1:16" x14ac:dyDescent="0.3">
      <c r="A397" s="60">
        <f>Data!A396</f>
        <v>1903.04</v>
      </c>
      <c r="B397" s="60">
        <f>Data!B396</f>
        <v>7.75</v>
      </c>
      <c r="C397" s="60">
        <f>Data!C396</f>
        <v>0.3367</v>
      </c>
      <c r="D397" s="60">
        <f>Data!D396</f>
        <v>0.59670000000000001</v>
      </c>
      <c r="E397" s="60">
        <f>Data!E396</f>
        <v>8.3728446279999993</v>
      </c>
      <c r="F397" s="60">
        <f t="shared" si="52"/>
        <v>280.79623526485921</v>
      </c>
      <c r="G397" s="60">
        <f t="shared" si="53"/>
        <v>21.619498526779545</v>
      </c>
      <c r="H397" s="60">
        <f t="shared" si="45"/>
        <v>234.25534391152601</v>
      </c>
      <c r="I397" s="60">
        <f t="shared" si="44"/>
        <v>14.188278004303037</v>
      </c>
      <c r="J397" s="60">
        <f t="shared" si="46"/>
        <v>19.790719859006078</v>
      </c>
      <c r="K397" s="60">
        <f t="shared" si="47"/>
        <v>2.9852131338395376</v>
      </c>
      <c r="L397" s="60">
        <f t="shared" si="48"/>
        <v>0.1849127585152881</v>
      </c>
      <c r="M397" s="61"/>
      <c r="N397" s="61">
        <f t="shared" si="49"/>
        <v>1947.09</v>
      </c>
      <c r="O397" s="61">
        <f t="shared" si="50"/>
        <v>-0.40177373603176214</v>
      </c>
      <c r="P397" s="64">
        <f t="shared" si="51"/>
        <v>0.66913212905419583</v>
      </c>
    </row>
    <row r="398" spans="1:16" x14ac:dyDescent="0.3">
      <c r="A398" s="60">
        <f>Data!A397</f>
        <v>1903.05</v>
      </c>
      <c r="B398" s="60">
        <f>Data!B397</f>
        <v>7.6</v>
      </c>
      <c r="C398" s="60">
        <f>Data!C397</f>
        <v>0.33829999999999999</v>
      </c>
      <c r="D398" s="60">
        <f>Data!D397</f>
        <v>0.58830000000000005</v>
      </c>
      <c r="E398" s="60">
        <f>Data!E397</f>
        <v>8.18251405</v>
      </c>
      <c r="F398" s="60">
        <f t="shared" si="52"/>
        <v>281.76655559790942</v>
      </c>
      <c r="G398" s="60">
        <f t="shared" si="53"/>
        <v>21.810955876085544</v>
      </c>
      <c r="H398" s="60">
        <f t="shared" si="45"/>
        <v>234.87969139278314</v>
      </c>
      <c r="I398" s="60">
        <f t="shared" si="44"/>
        <v>14.250316366091038</v>
      </c>
      <c r="J398" s="60">
        <f t="shared" si="46"/>
        <v>19.772652645689995</v>
      </c>
      <c r="K398" s="60">
        <f t="shared" si="47"/>
        <v>2.9842998034822799</v>
      </c>
      <c r="L398" s="60">
        <f t="shared" si="48"/>
        <v>0.18399942815803039</v>
      </c>
      <c r="M398" s="61"/>
      <c r="N398" s="61">
        <f t="shared" si="49"/>
        <v>1947.12</v>
      </c>
      <c r="O398" s="61">
        <f t="shared" si="50"/>
        <v>-0.41718279772750755</v>
      </c>
      <c r="P398" s="64">
        <f t="shared" si="51"/>
        <v>0.65890046342749908</v>
      </c>
    </row>
    <row r="399" spans="1:16" x14ac:dyDescent="0.3">
      <c r="A399" s="60">
        <f>Data!A398</f>
        <v>1903.06</v>
      </c>
      <c r="B399" s="60">
        <f>Data!B398</f>
        <v>7.18</v>
      </c>
      <c r="C399" s="60">
        <f>Data!C398</f>
        <v>0.34</v>
      </c>
      <c r="D399" s="60">
        <f>Data!D398</f>
        <v>0.57999999999999996</v>
      </c>
      <c r="E399" s="60">
        <f>Data!E398</f>
        <v>8.18251405</v>
      </c>
      <c r="F399" s="60">
        <f t="shared" si="52"/>
        <v>266.19524594644599</v>
      </c>
      <c r="G399" s="60">
        <f t="shared" si="53"/>
        <v>21.503237137735191</v>
      </c>
      <c r="H399" s="60">
        <f t="shared" si="45"/>
        <v>235.45961543048728</v>
      </c>
      <c r="I399" s="60">
        <f t="shared" si="44"/>
        <v>14.311345236317683</v>
      </c>
      <c r="J399" s="60">
        <f t="shared" si="46"/>
        <v>18.600295188947463</v>
      </c>
      <c r="K399" s="60">
        <f t="shared" si="47"/>
        <v>2.9231774509667421</v>
      </c>
      <c r="L399" s="60">
        <f t="shared" si="48"/>
        <v>0.12287707564249262</v>
      </c>
      <c r="M399" s="61"/>
      <c r="N399" s="61">
        <f t="shared" si="49"/>
        <v>1948.03</v>
      </c>
      <c r="O399" s="61">
        <f t="shared" si="50"/>
        <v>-0.46658756456058148</v>
      </c>
      <c r="P399" s="64">
        <f t="shared" si="51"/>
        <v>0.62713869130234912</v>
      </c>
    </row>
    <row r="400" spans="1:16" x14ac:dyDescent="0.3">
      <c r="A400" s="60">
        <f>Data!A399</f>
        <v>1903.07</v>
      </c>
      <c r="B400" s="60">
        <f>Data!B399</f>
        <v>6.85</v>
      </c>
      <c r="C400" s="60">
        <f>Data!C399</f>
        <v>0.3417</v>
      </c>
      <c r="D400" s="60">
        <f>Data!D399</f>
        <v>0.57169999999999999</v>
      </c>
      <c r="E400" s="60">
        <f>Data!E399</f>
        <v>8.18251405</v>
      </c>
      <c r="F400" s="60">
        <f t="shared" si="52"/>
        <v>253.96064550601045</v>
      </c>
      <c r="G400" s="60">
        <f t="shared" si="53"/>
        <v>21.195518399384842</v>
      </c>
      <c r="H400" s="60">
        <f t="shared" si="45"/>
        <v>236.11764333478791</v>
      </c>
      <c r="I400" s="60">
        <f t="shared" si="44"/>
        <v>14.371348256029098</v>
      </c>
      <c r="J400" s="60">
        <f t="shared" si="46"/>
        <v>17.671316635129788</v>
      </c>
      <c r="K400" s="60">
        <f t="shared" si="47"/>
        <v>2.8719427960135158</v>
      </c>
      <c r="L400" s="60">
        <f t="shared" si="48"/>
        <v>7.1642420689266295E-2</v>
      </c>
      <c r="M400" s="61"/>
      <c r="N400" s="61">
        <f t="shared" si="49"/>
        <v>1948.06</v>
      </c>
      <c r="O400" s="61">
        <f t="shared" si="50"/>
        <v>-0.33992418829250814</v>
      </c>
      <c r="P400" s="64">
        <f t="shared" si="51"/>
        <v>0.71182428533159181</v>
      </c>
    </row>
    <row r="401" spans="1:16" x14ac:dyDescent="0.3">
      <c r="A401" s="60">
        <f>Data!A400</f>
        <v>1903.08</v>
      </c>
      <c r="B401" s="60">
        <f>Data!B400</f>
        <v>6.63</v>
      </c>
      <c r="C401" s="60">
        <f>Data!C400</f>
        <v>0.34329999999999999</v>
      </c>
      <c r="D401" s="60">
        <f>Data!D400</f>
        <v>0.56330000000000002</v>
      </c>
      <c r="E401" s="60">
        <f>Data!E400</f>
        <v>8.18251405</v>
      </c>
      <c r="F401" s="60">
        <f t="shared" si="52"/>
        <v>245.80424521238677</v>
      </c>
      <c r="G401" s="60">
        <f t="shared" si="53"/>
        <v>20.884092206355575</v>
      </c>
      <c r="H401" s="60">
        <f t="shared" si="45"/>
        <v>236.67567500753711</v>
      </c>
      <c r="I401" s="60">
        <f t="shared" ref="I401:I464" si="54">GEOMEAN(G282:G401)</f>
        <v>14.428612634139267</v>
      </c>
      <c r="J401" s="60">
        <f t="shared" si="46"/>
        <v>17.035889135369398</v>
      </c>
      <c r="K401" s="60">
        <f t="shared" si="47"/>
        <v>2.8353222443718771</v>
      </c>
      <c r="L401" s="60">
        <f t="shared" si="48"/>
        <v>3.5021869047627607E-2</v>
      </c>
      <c r="M401" s="61"/>
      <c r="N401" s="61">
        <f t="shared" si="49"/>
        <v>1948.09</v>
      </c>
      <c r="O401" s="61">
        <f t="shared" si="50"/>
        <v>-0.43507760421179942</v>
      </c>
      <c r="P401" s="64">
        <f t="shared" si="51"/>
        <v>0.64721443856271776</v>
      </c>
    </row>
    <row r="402" spans="1:16" x14ac:dyDescent="0.3">
      <c r="A402" s="60">
        <f>Data!A401</f>
        <v>1903.09</v>
      </c>
      <c r="B402" s="60">
        <f>Data!B401</f>
        <v>6.47</v>
      </c>
      <c r="C402" s="60">
        <f>Data!C401</f>
        <v>0.34499999999999997</v>
      </c>
      <c r="D402" s="60">
        <f>Data!D401</f>
        <v>0.55500000000000005</v>
      </c>
      <c r="E402" s="60">
        <f>Data!E401</f>
        <v>8.2776793390000005</v>
      </c>
      <c r="F402" s="60">
        <f t="shared" si="52"/>
        <v>237.11459814014907</v>
      </c>
      <c r="G402" s="60">
        <f t="shared" si="53"/>
        <v>20.339814832733037</v>
      </c>
      <c r="H402" s="60">
        <f t="shared" si="45"/>
        <v>237.13735865596357</v>
      </c>
      <c r="I402" s="60">
        <f t="shared" si="54"/>
        <v>14.491582627580234</v>
      </c>
      <c r="J402" s="60">
        <f t="shared" si="46"/>
        <v>16.362229318478644</v>
      </c>
      <c r="K402" s="60">
        <f t="shared" si="47"/>
        <v>2.7949755883018521</v>
      </c>
      <c r="L402" s="60">
        <f t="shared" si="48"/>
        <v>-5.3247870223973592E-3</v>
      </c>
      <c r="M402" s="61"/>
      <c r="N402" s="61">
        <f t="shared" si="49"/>
        <v>1948.12</v>
      </c>
      <c r="O402" s="61">
        <f t="shared" si="50"/>
        <v>-0.47304850311255642</v>
      </c>
      <c r="P402" s="64">
        <f t="shared" si="51"/>
        <v>0.6230998481626393</v>
      </c>
    </row>
    <row r="403" spans="1:16" x14ac:dyDescent="0.3">
      <c r="A403" s="60">
        <f>Data!A402</f>
        <v>1903.1</v>
      </c>
      <c r="B403" s="60">
        <f>Data!B402</f>
        <v>6.26</v>
      </c>
      <c r="C403" s="60">
        <f>Data!C402</f>
        <v>0.34670000000000001</v>
      </c>
      <c r="D403" s="60">
        <f>Data!D402</f>
        <v>0.54669999999999996</v>
      </c>
      <c r="E403" s="60">
        <f>Data!E402</f>
        <v>8.18251405</v>
      </c>
      <c r="F403" s="60">
        <f t="shared" si="52"/>
        <v>232.08666290038326</v>
      </c>
      <c r="G403" s="60">
        <f t="shared" si="53"/>
        <v>20.268654729654877</v>
      </c>
      <c r="H403" s="60">
        <f t="shared" si="45"/>
        <v>237.59727499041543</v>
      </c>
      <c r="I403" s="60">
        <f t="shared" si="54"/>
        <v>14.559933430945943</v>
      </c>
      <c r="J403" s="60">
        <f t="shared" si="46"/>
        <v>15.940090935244395</v>
      </c>
      <c r="K403" s="60">
        <f t="shared" si="47"/>
        <v>2.7688373781917432</v>
      </c>
      <c r="L403" s="60">
        <f t="shared" si="48"/>
        <v>-3.1462997132506221E-2</v>
      </c>
      <c r="M403" s="61"/>
      <c r="N403" s="61">
        <f t="shared" si="49"/>
        <v>1949.03</v>
      </c>
      <c r="O403" s="61">
        <f t="shared" si="50"/>
        <v>-0.49643882530378081</v>
      </c>
      <c r="P403" s="64">
        <f t="shared" si="51"/>
        <v>0.60869447192034176</v>
      </c>
    </row>
    <row r="404" spans="1:16" x14ac:dyDescent="0.3">
      <c r="A404" s="60">
        <f>Data!A403</f>
        <v>1903.11</v>
      </c>
      <c r="B404" s="60">
        <f>Data!B403</f>
        <v>6.28</v>
      </c>
      <c r="C404" s="60">
        <f>Data!C403</f>
        <v>0.3483</v>
      </c>
      <c r="D404" s="60">
        <f>Data!D403</f>
        <v>0.5383</v>
      </c>
      <c r="E404" s="60">
        <f>Data!E403</f>
        <v>8.0873811569999994</v>
      </c>
      <c r="F404" s="60">
        <f t="shared" si="52"/>
        <v>235.56694101786357</v>
      </c>
      <c r="G404" s="60">
        <f t="shared" si="53"/>
        <v>20.191987953808272</v>
      </c>
      <c r="H404" s="60">
        <f t="shared" si="45"/>
        <v>238.06475473116029</v>
      </c>
      <c r="I404" s="60">
        <f t="shared" si="54"/>
        <v>14.628989187130877</v>
      </c>
      <c r="J404" s="60">
        <f t="shared" si="46"/>
        <v>16.102749000942037</v>
      </c>
      <c r="K404" s="60">
        <f t="shared" si="47"/>
        <v>2.778990002815207</v>
      </c>
      <c r="L404" s="60">
        <f t="shared" si="48"/>
        <v>-2.1310372509042441E-2</v>
      </c>
      <c r="M404" s="61"/>
      <c r="N404" s="61">
        <f t="shared" si="49"/>
        <v>1949.06</v>
      </c>
      <c r="O404" s="61">
        <f t="shared" si="50"/>
        <v>-0.58129292370789276</v>
      </c>
      <c r="P404" s="64">
        <f t="shared" si="51"/>
        <v>0.55917492846917016</v>
      </c>
    </row>
    <row r="405" spans="1:16" x14ac:dyDescent="0.3">
      <c r="A405" s="60">
        <f>Data!A404</f>
        <v>1903.12</v>
      </c>
      <c r="B405" s="60">
        <f>Data!B404</f>
        <v>6.57</v>
      </c>
      <c r="C405" s="60">
        <f>Data!C404</f>
        <v>0.35</v>
      </c>
      <c r="D405" s="60">
        <f>Data!D404</f>
        <v>0.53</v>
      </c>
      <c r="E405" s="60">
        <f>Data!E404</f>
        <v>8.0873811569999994</v>
      </c>
      <c r="F405" s="60">
        <f t="shared" si="52"/>
        <v>246.44503224321076</v>
      </c>
      <c r="G405" s="60">
        <f t="shared" si="53"/>
        <v>19.880649480806959</v>
      </c>
      <c r="H405" s="60">
        <f t="shared" si="45"/>
        <v>238.56383330049843</v>
      </c>
      <c r="I405" s="60">
        <f t="shared" si="54"/>
        <v>14.699084182149928</v>
      </c>
      <c r="J405" s="60">
        <f t="shared" si="46"/>
        <v>16.766012711355533</v>
      </c>
      <c r="K405" s="60">
        <f t="shared" si="47"/>
        <v>2.8193537843780607</v>
      </c>
      <c r="L405" s="60">
        <f t="shared" si="48"/>
        <v>1.9053409053811254E-2</v>
      </c>
      <c r="M405" s="61"/>
      <c r="N405" s="61">
        <f t="shared" si="49"/>
        <v>1949.09</v>
      </c>
      <c r="O405" s="61">
        <f t="shared" si="50"/>
        <v>-0.49217301821290516</v>
      </c>
      <c r="P405" s="64">
        <f t="shared" si="51"/>
        <v>0.61129659123843583</v>
      </c>
    </row>
    <row r="406" spans="1:16" x14ac:dyDescent="0.3">
      <c r="A406" s="60">
        <f>Data!A405</f>
        <v>1904.01</v>
      </c>
      <c r="B406" s="60">
        <f>Data!B405</f>
        <v>6.68</v>
      </c>
      <c r="C406" s="60">
        <f>Data!C405</f>
        <v>0.34670000000000001</v>
      </c>
      <c r="D406" s="60">
        <f>Data!D405</f>
        <v>0.52669999999999995</v>
      </c>
      <c r="E406" s="60">
        <f>Data!E405</f>
        <v>8.2776793390000005</v>
      </c>
      <c r="F406" s="60">
        <f t="shared" si="52"/>
        <v>244.81074429307509</v>
      </c>
      <c r="G406" s="60">
        <f t="shared" si="53"/>
        <v>19.302667517838717</v>
      </c>
      <c r="H406" s="60">
        <f t="shared" si="45"/>
        <v>238.95172589992254</v>
      </c>
      <c r="I406" s="60">
        <f t="shared" si="54"/>
        <v>14.766504990890203</v>
      </c>
      <c r="J406" s="60">
        <f t="shared" si="46"/>
        <v>16.578787224472173</v>
      </c>
      <c r="K406" s="60">
        <f t="shared" si="47"/>
        <v>2.808124000136258</v>
      </c>
      <c r="L406" s="60">
        <f t="shared" si="48"/>
        <v>7.8236248120084895E-3</v>
      </c>
      <c r="M406" s="61"/>
      <c r="N406" s="61">
        <f t="shared" si="49"/>
        <v>1949.12</v>
      </c>
      <c r="O406" s="61">
        <f t="shared" si="50"/>
        <v>-0.42557394199288057</v>
      </c>
      <c r="P406" s="64">
        <f t="shared" si="51"/>
        <v>0.65339466685484715</v>
      </c>
    </row>
    <row r="407" spans="1:16" x14ac:dyDescent="0.3">
      <c r="A407" s="60">
        <f>Data!A406</f>
        <v>1904.02</v>
      </c>
      <c r="B407" s="60">
        <f>Data!B406</f>
        <v>6.5</v>
      </c>
      <c r="C407" s="60">
        <f>Data!C406</f>
        <v>0.34329999999999999</v>
      </c>
      <c r="D407" s="60">
        <f>Data!D406</f>
        <v>0.52329999999999999</v>
      </c>
      <c r="E407" s="60">
        <f>Data!E406</f>
        <v>8.4679289260000008</v>
      </c>
      <c r="F407" s="60">
        <f t="shared" si="52"/>
        <v>232.86207492195476</v>
      </c>
      <c r="G407" s="60">
        <f t="shared" si="53"/>
        <v>18.747188277947526</v>
      </c>
      <c r="H407" s="60">
        <f t="shared" si="45"/>
        <v>239.30154591143241</v>
      </c>
      <c r="I407" s="60">
        <f t="shared" si="54"/>
        <v>14.833092549284684</v>
      </c>
      <c r="J407" s="60">
        <f t="shared" si="46"/>
        <v>15.698821681874046</v>
      </c>
      <c r="K407" s="60">
        <f t="shared" si="47"/>
        <v>2.7535856574277786</v>
      </c>
      <c r="L407" s="60">
        <f t="shared" si="48"/>
        <v>-4.6714717896470859E-2</v>
      </c>
      <c r="M407" s="61"/>
      <c r="N407" s="61">
        <f t="shared" si="49"/>
        <v>1950.03</v>
      </c>
      <c r="O407" s="61">
        <f t="shared" si="50"/>
        <v>-0.38714351776811862</v>
      </c>
      <c r="P407" s="64">
        <f t="shared" si="51"/>
        <v>0.67899364028174758</v>
      </c>
    </row>
    <row r="408" spans="1:16" x14ac:dyDescent="0.3">
      <c r="A408" s="60">
        <f>Data!A407</f>
        <v>1904.03</v>
      </c>
      <c r="B408" s="60">
        <f>Data!B407</f>
        <v>6.48</v>
      </c>
      <c r="C408" s="60">
        <f>Data!C407</f>
        <v>0.34</v>
      </c>
      <c r="D408" s="60">
        <f>Data!D407</f>
        <v>0.52</v>
      </c>
      <c r="E408" s="60">
        <f>Data!E407</f>
        <v>8.3728446279999993</v>
      </c>
      <c r="F408" s="60">
        <f t="shared" si="52"/>
        <v>234.78188445371453</v>
      </c>
      <c r="G408" s="60">
        <f t="shared" si="53"/>
        <v>18.840521591964745</v>
      </c>
      <c r="H408" s="60">
        <f t="shared" si="45"/>
        <v>239.60831067355721</v>
      </c>
      <c r="I408" s="60">
        <f t="shared" si="54"/>
        <v>14.901359025698994</v>
      </c>
      <c r="J408" s="60">
        <f t="shared" si="46"/>
        <v>15.755736376045162</v>
      </c>
      <c r="K408" s="60">
        <f t="shared" si="47"/>
        <v>2.757204513313769</v>
      </c>
      <c r="L408" s="60">
        <f t="shared" si="48"/>
        <v>-4.3095862010480435E-2</v>
      </c>
      <c r="M408" s="61"/>
      <c r="N408" s="61">
        <f t="shared" si="49"/>
        <v>1950.06</v>
      </c>
      <c r="O408" s="61">
        <f t="shared" si="50"/>
        <v>-0.32757491568557606</v>
      </c>
      <c r="P408" s="64">
        <f t="shared" si="51"/>
        <v>0.72066929981849315</v>
      </c>
    </row>
    <row r="409" spans="1:16" x14ac:dyDescent="0.3">
      <c r="A409" s="60">
        <f>Data!A408</f>
        <v>1904.04</v>
      </c>
      <c r="B409" s="60">
        <f>Data!B408</f>
        <v>6.64</v>
      </c>
      <c r="C409" s="60">
        <f>Data!C408</f>
        <v>0.3367</v>
      </c>
      <c r="D409" s="60">
        <f>Data!D408</f>
        <v>0.51670000000000005</v>
      </c>
      <c r="E409" s="60">
        <f>Data!E408</f>
        <v>8.2776793390000005</v>
      </c>
      <c r="F409" s="60">
        <f t="shared" si="52"/>
        <v>243.34481169251774</v>
      </c>
      <c r="G409" s="60">
        <f t="shared" si="53"/>
        <v>18.936184367699386</v>
      </c>
      <c r="H409" s="60">
        <f t="shared" si="45"/>
        <v>239.89312755133602</v>
      </c>
      <c r="I409" s="60">
        <f t="shared" si="54"/>
        <v>14.97505811047556</v>
      </c>
      <c r="J409" s="60">
        <f t="shared" si="46"/>
        <v>16.250007839521491</v>
      </c>
      <c r="K409" s="60">
        <f t="shared" si="47"/>
        <v>2.7880933912077217</v>
      </c>
      <c r="L409" s="60">
        <f t="shared" si="48"/>
        <v>-1.2206984116527764E-2</v>
      </c>
      <c r="M409" s="61"/>
      <c r="N409" s="61">
        <f t="shared" si="49"/>
        <v>1950.09</v>
      </c>
      <c r="O409" s="61">
        <f t="shared" si="50"/>
        <v>-0.34358300186572954</v>
      </c>
      <c r="P409" s="64">
        <f t="shared" si="51"/>
        <v>0.70922461173532581</v>
      </c>
    </row>
    <row r="410" spans="1:16" x14ac:dyDescent="0.3">
      <c r="A410" s="60">
        <f>Data!A409</f>
        <v>1904.05</v>
      </c>
      <c r="B410" s="60">
        <f>Data!B409</f>
        <v>6.5</v>
      </c>
      <c r="C410" s="60">
        <f>Data!C409</f>
        <v>0.33329999999999999</v>
      </c>
      <c r="D410" s="60">
        <f>Data!D409</f>
        <v>0.51329999999999998</v>
      </c>
      <c r="E410" s="60">
        <f>Data!E409</f>
        <v>8.0873811569999994</v>
      </c>
      <c r="F410" s="60">
        <f t="shared" si="52"/>
        <v>243.81928608536833</v>
      </c>
      <c r="G410" s="60">
        <f t="shared" si="53"/>
        <v>19.25422146886455</v>
      </c>
      <c r="H410" s="60">
        <f t="shared" si="45"/>
        <v>240.25659375602663</v>
      </c>
      <c r="I410" s="60">
        <f t="shared" si="54"/>
        <v>15.05594714449294</v>
      </c>
      <c r="J410" s="60">
        <f t="shared" si="46"/>
        <v>16.194217723097605</v>
      </c>
      <c r="K410" s="60">
        <f t="shared" si="47"/>
        <v>2.7846542478504368</v>
      </c>
      <c r="L410" s="60">
        <f t="shared" si="48"/>
        <v>-1.5646127473812665E-2</v>
      </c>
      <c r="M410" s="61"/>
      <c r="N410" s="61">
        <f t="shared" si="49"/>
        <v>1950.12</v>
      </c>
      <c r="O410" s="61">
        <f t="shared" si="50"/>
        <v>-0.34344453888686965</v>
      </c>
      <c r="P410" s="64">
        <f t="shared" si="51"/>
        <v>0.70932281988668711</v>
      </c>
    </row>
    <row r="411" spans="1:16" x14ac:dyDescent="0.3">
      <c r="A411" s="60">
        <f>Data!A410</f>
        <v>1904.06</v>
      </c>
      <c r="B411" s="60">
        <f>Data!B410</f>
        <v>6.51</v>
      </c>
      <c r="C411" s="60">
        <f>Data!C410</f>
        <v>0.33</v>
      </c>
      <c r="D411" s="60">
        <f>Data!D410</f>
        <v>0.51</v>
      </c>
      <c r="E411" s="60">
        <f>Data!E410</f>
        <v>8.0873811569999994</v>
      </c>
      <c r="F411" s="60">
        <f t="shared" si="52"/>
        <v>244.19439267934581</v>
      </c>
      <c r="G411" s="60">
        <f t="shared" si="53"/>
        <v>19.130436292851979</v>
      </c>
      <c r="H411" s="60">
        <f t="shared" si="45"/>
        <v>240.72875083613926</v>
      </c>
      <c r="I411" s="60">
        <f t="shared" si="54"/>
        <v>15.141349744091352</v>
      </c>
      <c r="J411" s="60">
        <f t="shared" si="46"/>
        <v>16.127650229771518</v>
      </c>
      <c r="K411" s="60">
        <f t="shared" si="47"/>
        <v>2.7805352045116458</v>
      </c>
      <c r="L411" s="60">
        <f t="shared" si="48"/>
        <v>-1.976517081260365E-2</v>
      </c>
      <c r="M411" s="61"/>
      <c r="N411" s="61">
        <f t="shared" si="49"/>
        <v>1951.03</v>
      </c>
      <c r="O411" s="61">
        <f t="shared" si="50"/>
        <v>-0.29379036736386999</v>
      </c>
      <c r="P411" s="64">
        <f t="shared" si="51"/>
        <v>0.74543274209588151</v>
      </c>
    </row>
    <row r="412" spans="1:16" x14ac:dyDescent="0.3">
      <c r="A412" s="60">
        <f>Data!A411</f>
        <v>1904.07</v>
      </c>
      <c r="B412" s="60">
        <f>Data!B411</f>
        <v>6.78</v>
      </c>
      <c r="C412" s="60">
        <f>Data!C411</f>
        <v>0.32669999999999999</v>
      </c>
      <c r="D412" s="60">
        <f>Data!D411</f>
        <v>0.50670000000000004</v>
      </c>
      <c r="E412" s="60">
        <f>Data!E411</f>
        <v>8.0873811569999994</v>
      </c>
      <c r="F412" s="60">
        <f t="shared" si="52"/>
        <v>254.32227071673805</v>
      </c>
      <c r="G412" s="60">
        <f t="shared" si="53"/>
        <v>19.006651116839407</v>
      </c>
      <c r="H412" s="60">
        <f t="shared" si="45"/>
        <v>241.28681259565445</v>
      </c>
      <c r="I412" s="60">
        <f t="shared" si="54"/>
        <v>15.23153076180688</v>
      </c>
      <c r="J412" s="60">
        <f t="shared" si="46"/>
        <v>16.697092018778051</v>
      </c>
      <c r="K412" s="60">
        <f t="shared" si="47"/>
        <v>2.8152345736481212</v>
      </c>
      <c r="L412" s="60">
        <f t="shared" si="48"/>
        <v>1.4934198323871772E-2</v>
      </c>
      <c r="M412" s="61"/>
      <c r="N412" s="61">
        <f t="shared" si="49"/>
        <v>1951.06</v>
      </c>
      <c r="O412" s="61">
        <f t="shared" si="50"/>
        <v>-0.31026066059712765</v>
      </c>
      <c r="P412" s="64">
        <f t="shared" si="51"/>
        <v>0.73325580041719407</v>
      </c>
    </row>
    <row r="413" spans="1:16" x14ac:dyDescent="0.3">
      <c r="A413" s="60">
        <f>Data!A412</f>
        <v>1904.08</v>
      </c>
      <c r="B413" s="60">
        <f>Data!B412</f>
        <v>7.01</v>
      </c>
      <c r="C413" s="60">
        <f>Data!C412</f>
        <v>0.32329999999999998</v>
      </c>
      <c r="D413" s="60">
        <f>Data!D412</f>
        <v>0.50329999999999997</v>
      </c>
      <c r="E413" s="60">
        <f>Data!E412</f>
        <v>8.18251405</v>
      </c>
      <c r="F413" s="60">
        <f t="shared" si="52"/>
        <v>259.89257299228223</v>
      </c>
      <c r="G413" s="60">
        <f t="shared" si="53"/>
        <v>18.65961939900366</v>
      </c>
      <c r="H413" s="60">
        <f t="shared" si="45"/>
        <v>241.89279668227343</v>
      </c>
      <c r="I413" s="60">
        <f t="shared" si="54"/>
        <v>15.328977355340665</v>
      </c>
      <c r="J413" s="60">
        <f t="shared" si="46"/>
        <v>16.954332110206607</v>
      </c>
      <c r="K413" s="60">
        <f t="shared" si="47"/>
        <v>2.8305233828941185</v>
      </c>
      <c r="L413" s="60">
        <f t="shared" si="48"/>
        <v>3.0223007569869065E-2</v>
      </c>
      <c r="M413" s="61"/>
      <c r="N413" s="61">
        <f t="shared" si="49"/>
        <v>1951.09</v>
      </c>
      <c r="O413" s="61">
        <f t="shared" si="50"/>
        <v>-0.23834914454602529</v>
      </c>
      <c r="P413" s="64">
        <f t="shared" si="51"/>
        <v>0.78792754245913021</v>
      </c>
    </row>
    <row r="414" spans="1:16" x14ac:dyDescent="0.3">
      <c r="A414" s="60">
        <f>Data!A413</f>
        <v>1904.09</v>
      </c>
      <c r="B414" s="60">
        <f>Data!B413</f>
        <v>7.32</v>
      </c>
      <c r="C414" s="60">
        <f>Data!C413</f>
        <v>0.32</v>
      </c>
      <c r="D414" s="60">
        <f>Data!D413</f>
        <v>0.5</v>
      </c>
      <c r="E414" s="60">
        <f>Data!E413</f>
        <v>8.2776793390000005</v>
      </c>
      <c r="F414" s="60">
        <f t="shared" si="52"/>
        <v>268.26566590199252</v>
      </c>
      <c r="G414" s="60">
        <f t="shared" si="53"/>
        <v>18.324157506966699</v>
      </c>
      <c r="H414" s="60">
        <f t="shared" si="45"/>
        <v>242.61119619381051</v>
      </c>
      <c r="I414" s="60">
        <f t="shared" si="54"/>
        <v>15.432156070669077</v>
      </c>
      <c r="J414" s="60">
        <f t="shared" si="46"/>
        <v>17.383550598731183</v>
      </c>
      <c r="K414" s="60">
        <f t="shared" si="47"/>
        <v>2.8555243911894168</v>
      </c>
      <c r="L414" s="60">
        <f t="shared" si="48"/>
        <v>5.5224015865167342E-2</v>
      </c>
      <c r="M414" s="61"/>
      <c r="N414" s="61">
        <f t="shared" si="49"/>
        <v>1951.12</v>
      </c>
      <c r="O414" s="61">
        <f t="shared" si="50"/>
        <v>-0.261713531782227</v>
      </c>
      <c r="P414" s="64">
        <f t="shared" si="51"/>
        <v>0.76973149573670085</v>
      </c>
    </row>
    <row r="415" spans="1:16" x14ac:dyDescent="0.3">
      <c r="A415" s="60">
        <f>Data!A414</f>
        <v>1904.1</v>
      </c>
      <c r="B415" s="60">
        <f>Data!B414</f>
        <v>7.75</v>
      </c>
      <c r="C415" s="60">
        <f>Data!C414</f>
        <v>0.31669999999999998</v>
      </c>
      <c r="D415" s="60">
        <f>Data!D414</f>
        <v>0.49669999999999997</v>
      </c>
      <c r="E415" s="60">
        <f>Data!E414</f>
        <v>8.2776793390000005</v>
      </c>
      <c r="F415" s="60">
        <f t="shared" si="52"/>
        <v>284.02444135798385</v>
      </c>
      <c r="G415" s="60">
        <f t="shared" si="53"/>
        <v>18.203218067420718</v>
      </c>
      <c r="H415" s="60">
        <f t="shared" si="45"/>
        <v>243.39937033039109</v>
      </c>
      <c r="I415" s="60">
        <f t="shared" si="54"/>
        <v>15.537467703689568</v>
      </c>
      <c r="J415" s="60">
        <f t="shared" si="46"/>
        <v>18.279969862176362</v>
      </c>
      <c r="K415" s="60">
        <f t="shared" si="47"/>
        <v>2.9058059173472031</v>
      </c>
      <c r="L415" s="60">
        <f t="shared" si="48"/>
        <v>0.10550554202295359</v>
      </c>
      <c r="M415" s="61"/>
      <c r="N415" s="61">
        <f t="shared" si="49"/>
        <v>1952.03</v>
      </c>
      <c r="O415" s="61">
        <f t="shared" si="50"/>
        <v>-0.24455754685034936</v>
      </c>
      <c r="P415" s="64">
        <f t="shared" si="51"/>
        <v>0.78305092495435424</v>
      </c>
    </row>
    <row r="416" spans="1:16" x14ac:dyDescent="0.3">
      <c r="A416" s="60">
        <f>Data!A415</f>
        <v>1904.11</v>
      </c>
      <c r="B416" s="60">
        <f>Data!B415</f>
        <v>8.17</v>
      </c>
      <c r="C416" s="60">
        <f>Data!C415</f>
        <v>0.31330000000000002</v>
      </c>
      <c r="D416" s="60">
        <f>Data!D415</f>
        <v>0.49330000000000002</v>
      </c>
      <c r="E416" s="60">
        <f>Data!E415</f>
        <v>8.4679289260000008</v>
      </c>
      <c r="F416" s="60">
        <f t="shared" si="52"/>
        <v>292.68971570959548</v>
      </c>
      <c r="G416" s="60">
        <f t="shared" si="53"/>
        <v>17.672440239846196</v>
      </c>
      <c r="H416" s="60">
        <f t="shared" si="45"/>
        <v>244.20977076537449</v>
      </c>
      <c r="I416" s="60">
        <f t="shared" si="54"/>
        <v>15.645989851557381</v>
      </c>
      <c r="J416" s="60">
        <f t="shared" si="46"/>
        <v>18.707011731856742</v>
      </c>
      <c r="K416" s="60">
        <f t="shared" si="47"/>
        <v>2.9288984125038318</v>
      </c>
      <c r="L416" s="60">
        <f t="shared" si="48"/>
        <v>0.12859803717958229</v>
      </c>
      <c r="M416" s="61"/>
      <c r="N416" s="61">
        <f t="shared" si="49"/>
        <v>1952.06</v>
      </c>
      <c r="O416" s="61">
        <f t="shared" si="50"/>
        <v>-0.23775579252471113</v>
      </c>
      <c r="P416" s="64">
        <f t="shared" si="51"/>
        <v>0.78839519958802828</v>
      </c>
    </row>
    <row r="417" spans="1:16" x14ac:dyDescent="0.3">
      <c r="A417" s="60">
        <f>Data!A416</f>
        <v>1904.12</v>
      </c>
      <c r="B417" s="60">
        <f>Data!B416</f>
        <v>8.25</v>
      </c>
      <c r="C417" s="60">
        <f>Data!C416</f>
        <v>0.31</v>
      </c>
      <c r="D417" s="60">
        <f>Data!D416</f>
        <v>0.49</v>
      </c>
      <c r="E417" s="60">
        <f>Data!E416</f>
        <v>8.4679289260000008</v>
      </c>
      <c r="F417" s="60">
        <f t="shared" si="52"/>
        <v>295.5557104778656</v>
      </c>
      <c r="G417" s="60">
        <f t="shared" si="53"/>
        <v>17.554217955655048</v>
      </c>
      <c r="H417" s="60">
        <f t="shared" si="45"/>
        <v>245.05619251307658</v>
      </c>
      <c r="I417" s="60">
        <f t="shared" si="54"/>
        <v>15.759140227379566</v>
      </c>
      <c r="J417" s="60">
        <f t="shared" si="46"/>
        <v>18.75455806684009</v>
      </c>
      <c r="K417" s="60">
        <f t="shared" si="47"/>
        <v>2.931436819771295</v>
      </c>
      <c r="L417" s="60">
        <f t="shared" si="48"/>
        <v>0.13113644444704553</v>
      </c>
      <c r="M417" s="61"/>
      <c r="N417" s="61">
        <f t="shared" si="49"/>
        <v>1952.09</v>
      </c>
      <c r="O417" s="61">
        <f t="shared" si="50"/>
        <v>-0.23950978355650054</v>
      </c>
      <c r="P417" s="64">
        <f t="shared" si="51"/>
        <v>0.78701357351253054</v>
      </c>
    </row>
    <row r="418" spans="1:16" x14ac:dyDescent="0.3">
      <c r="A418" s="60">
        <f>Data!A417</f>
        <v>1905.01</v>
      </c>
      <c r="B418" s="60">
        <f>Data!B417</f>
        <v>8.43</v>
      </c>
      <c r="C418" s="60">
        <f>Data!C417</f>
        <v>0.31169999999999998</v>
      </c>
      <c r="D418" s="60">
        <f>Data!D417</f>
        <v>0.505</v>
      </c>
      <c r="E418" s="60">
        <f>Data!E417</f>
        <v>8.4679289260000008</v>
      </c>
      <c r="F418" s="60">
        <f t="shared" si="52"/>
        <v>302.00419870647363</v>
      </c>
      <c r="G418" s="60">
        <f t="shared" si="53"/>
        <v>18.091591974705715</v>
      </c>
      <c r="H418" s="60">
        <f t="shared" si="45"/>
        <v>246.01663897453827</v>
      </c>
      <c r="I418" s="60">
        <f t="shared" si="54"/>
        <v>15.871038054063119</v>
      </c>
      <c r="J418" s="60">
        <f t="shared" si="46"/>
        <v>19.028635535856335</v>
      </c>
      <c r="K418" s="60">
        <f t="shared" si="47"/>
        <v>2.9459449780467595</v>
      </c>
      <c r="L418" s="60">
        <f t="shared" si="48"/>
        <v>0.14564460272251001</v>
      </c>
      <c r="M418" s="61"/>
      <c r="N418" s="61">
        <f t="shared" si="49"/>
        <v>1952.12</v>
      </c>
      <c r="O418" s="61">
        <f t="shared" si="50"/>
        <v>-0.20008511571172249</v>
      </c>
      <c r="P418" s="64">
        <f t="shared" si="51"/>
        <v>0.8186610691928633</v>
      </c>
    </row>
    <row r="419" spans="1:16" x14ac:dyDescent="0.3">
      <c r="A419" s="60">
        <f>Data!A418</f>
        <v>1905.02</v>
      </c>
      <c r="B419" s="60">
        <f>Data!B418</f>
        <v>8.8000000000000007</v>
      </c>
      <c r="C419" s="60">
        <f>Data!C418</f>
        <v>0.31330000000000002</v>
      </c>
      <c r="D419" s="60">
        <f>Data!D418</f>
        <v>0.52</v>
      </c>
      <c r="E419" s="60">
        <f>Data!E418</f>
        <v>8.4679289260000008</v>
      </c>
      <c r="F419" s="60">
        <f t="shared" si="52"/>
        <v>315.25942450972337</v>
      </c>
      <c r="G419" s="60">
        <f t="shared" si="53"/>
        <v>18.628965993756381</v>
      </c>
      <c r="H419" s="60">
        <f t="shared" si="45"/>
        <v>247.09012423481241</v>
      </c>
      <c r="I419" s="60">
        <f t="shared" si="54"/>
        <v>15.981794867064199</v>
      </c>
      <c r="J419" s="60">
        <f t="shared" si="46"/>
        <v>19.726158865886848</v>
      </c>
      <c r="K419" s="60">
        <f t="shared" si="47"/>
        <v>2.9819456161284319</v>
      </c>
      <c r="L419" s="60">
        <f t="shared" si="48"/>
        <v>0.18164524080418243</v>
      </c>
      <c r="M419" s="61"/>
      <c r="N419" s="61">
        <f t="shared" si="49"/>
        <v>1953.03</v>
      </c>
      <c r="O419" s="61">
        <f t="shared" si="50"/>
        <v>-0.20781020465413302</v>
      </c>
      <c r="P419" s="64">
        <f t="shared" si="51"/>
        <v>0.81236120445708482</v>
      </c>
    </row>
    <row r="420" spans="1:16" x14ac:dyDescent="0.3">
      <c r="A420" s="60">
        <f>Data!A419</f>
        <v>1905.03</v>
      </c>
      <c r="B420" s="60">
        <f>Data!B419</f>
        <v>9.0500000000000007</v>
      </c>
      <c r="C420" s="60">
        <f>Data!C419</f>
        <v>0.315</v>
      </c>
      <c r="D420" s="60">
        <f>Data!D419</f>
        <v>0.53500000000000003</v>
      </c>
      <c r="E420" s="60">
        <f>Data!E419</f>
        <v>8.3728446279999993</v>
      </c>
      <c r="F420" s="60">
        <f t="shared" si="52"/>
        <v>327.89753924477105</v>
      </c>
      <c r="G420" s="60">
        <f t="shared" si="53"/>
        <v>19.383998176348342</v>
      </c>
      <c r="H420" s="60">
        <f t="shared" si="45"/>
        <v>248.14321312792407</v>
      </c>
      <c r="I420" s="60">
        <f t="shared" si="54"/>
        <v>16.093025001885675</v>
      </c>
      <c r="J420" s="60">
        <f t="shared" si="46"/>
        <v>20.375133898465339</v>
      </c>
      <c r="K420" s="60">
        <f t="shared" si="47"/>
        <v>3.014315230809153</v>
      </c>
      <c r="L420" s="60">
        <f t="shared" si="48"/>
        <v>0.21401485548490351</v>
      </c>
      <c r="M420" s="61"/>
      <c r="N420" s="61">
        <f t="shared" si="49"/>
        <v>1953.06</v>
      </c>
      <c r="O420" s="61">
        <f t="shared" si="50"/>
        <v>-0.3070205371060637</v>
      </c>
      <c r="P420" s="64">
        <f t="shared" si="51"/>
        <v>0.73563549292797425</v>
      </c>
    </row>
    <row r="421" spans="1:16" x14ac:dyDescent="0.3">
      <c r="A421" s="60">
        <f>Data!A420</f>
        <v>1905.04</v>
      </c>
      <c r="B421" s="60">
        <f>Data!B420</f>
        <v>8.94</v>
      </c>
      <c r="C421" s="60">
        <f>Data!C420</f>
        <v>0.31669999999999998</v>
      </c>
      <c r="D421" s="60">
        <f>Data!D420</f>
        <v>0.55000000000000004</v>
      </c>
      <c r="E421" s="60">
        <f>Data!E420</f>
        <v>8.3728446279999993</v>
      </c>
      <c r="F421" s="60">
        <f t="shared" si="52"/>
        <v>323.91204429262461</v>
      </c>
      <c r="G421" s="60">
        <f t="shared" si="53"/>
        <v>19.927474760731943</v>
      </c>
      <c r="H421" s="60">
        <f t="shared" si="45"/>
        <v>249.12142537214359</v>
      </c>
      <c r="I421" s="60">
        <f t="shared" si="54"/>
        <v>16.209072445740087</v>
      </c>
      <c r="J421" s="60">
        <f t="shared" si="46"/>
        <v>19.983379393048001</v>
      </c>
      <c r="K421" s="60">
        <f t="shared" si="47"/>
        <v>2.9949008977092459</v>
      </c>
      <c r="L421" s="60">
        <f t="shared" si="48"/>
        <v>0.19460052238499648</v>
      </c>
      <c r="M421" s="61"/>
      <c r="N421" s="61">
        <f t="shared" si="49"/>
        <v>1953.09</v>
      </c>
      <c r="O421" s="61">
        <f t="shared" si="50"/>
        <v>-0.34983336913272556</v>
      </c>
      <c r="P421" s="64">
        <f t="shared" si="51"/>
        <v>0.70480552228993509</v>
      </c>
    </row>
    <row r="422" spans="1:16" x14ac:dyDescent="0.3">
      <c r="A422" s="60">
        <f>Data!A421</f>
        <v>1905.05</v>
      </c>
      <c r="B422" s="60">
        <f>Data!B421</f>
        <v>8.5</v>
      </c>
      <c r="C422" s="60">
        <f>Data!C421</f>
        <v>0.31830000000000003</v>
      </c>
      <c r="D422" s="60">
        <f>Data!D421</f>
        <v>0.56499999999999995</v>
      </c>
      <c r="E422" s="60">
        <f>Data!E421</f>
        <v>8.2776793390000005</v>
      </c>
      <c r="F422" s="60">
        <f t="shared" si="52"/>
        <v>311.51067761843387</v>
      </c>
      <c r="G422" s="60">
        <f t="shared" si="53"/>
        <v>20.706297982872368</v>
      </c>
      <c r="H422" s="60">
        <f t="shared" si="45"/>
        <v>250.04567705664817</v>
      </c>
      <c r="I422" s="60">
        <f t="shared" si="54"/>
        <v>16.327782300650068</v>
      </c>
      <c r="J422" s="60">
        <f t="shared" si="46"/>
        <v>19.078566328388121</v>
      </c>
      <c r="K422" s="60">
        <f t="shared" si="47"/>
        <v>2.9485655231754007</v>
      </c>
      <c r="L422" s="60">
        <f t="shared" si="48"/>
        <v>0.14826514785115119</v>
      </c>
      <c r="M422" s="61"/>
      <c r="N422" s="61">
        <f t="shared" si="49"/>
        <v>1953.12</v>
      </c>
      <c r="O422" s="61">
        <f t="shared" si="50"/>
        <v>-0.29751697256708232</v>
      </c>
      <c r="P422" s="64">
        <f t="shared" si="51"/>
        <v>0.74265997826751284</v>
      </c>
    </row>
    <row r="423" spans="1:16" x14ac:dyDescent="0.3">
      <c r="A423" s="60">
        <f>Data!A422</f>
        <v>1905.06</v>
      </c>
      <c r="B423" s="60">
        <f>Data!B422</f>
        <v>8.6</v>
      </c>
      <c r="C423" s="60">
        <f>Data!C422</f>
        <v>0.32</v>
      </c>
      <c r="D423" s="60">
        <f>Data!D422</f>
        <v>0.57999999999999996</v>
      </c>
      <c r="E423" s="60">
        <f>Data!E422</f>
        <v>8.2776793390000005</v>
      </c>
      <c r="F423" s="60">
        <f t="shared" si="52"/>
        <v>315.17550911982721</v>
      </c>
      <c r="G423" s="60">
        <f t="shared" si="53"/>
        <v>21.256022708081368</v>
      </c>
      <c r="H423" s="60">
        <f t="shared" si="45"/>
        <v>251.02559662129494</v>
      </c>
      <c r="I423" s="60">
        <f t="shared" si="54"/>
        <v>16.447709133892154</v>
      </c>
      <c r="J423" s="60">
        <f t="shared" si="46"/>
        <v>19.162274001452062</v>
      </c>
      <c r="K423" s="60">
        <f t="shared" si="47"/>
        <v>2.9529434503359293</v>
      </c>
      <c r="L423" s="60">
        <f t="shared" si="48"/>
        <v>0.15264307501167984</v>
      </c>
      <c r="M423" s="61"/>
      <c r="N423" s="61">
        <f t="shared" si="49"/>
        <v>1954.03</v>
      </c>
      <c r="O423" s="61">
        <f t="shared" si="50"/>
        <v>-0.24389138018181233</v>
      </c>
      <c r="P423" s="64">
        <f t="shared" si="51"/>
        <v>0.78357274116931308</v>
      </c>
    </row>
    <row r="424" spans="1:16" x14ac:dyDescent="0.3">
      <c r="A424" s="60">
        <f>Data!A423</f>
        <v>1905.07</v>
      </c>
      <c r="B424" s="60">
        <f>Data!B423</f>
        <v>8.8699999999999992</v>
      </c>
      <c r="C424" s="60">
        <f>Data!C423</f>
        <v>0.32169999999999999</v>
      </c>
      <c r="D424" s="60">
        <f>Data!D423</f>
        <v>0.59499999999999997</v>
      </c>
      <c r="E424" s="60">
        <f>Data!E423</f>
        <v>8.2776793390000005</v>
      </c>
      <c r="F424" s="60">
        <f t="shared" si="52"/>
        <v>325.07055417358919</v>
      </c>
      <c r="G424" s="60">
        <f t="shared" si="53"/>
        <v>21.805747433290371</v>
      </c>
      <c r="H424" s="60">
        <f t="shared" si="45"/>
        <v>252.02444909179872</v>
      </c>
      <c r="I424" s="60">
        <f t="shared" si="54"/>
        <v>16.565202941949327</v>
      </c>
      <c r="J424" s="60">
        <f t="shared" si="46"/>
        <v>19.623698865190974</v>
      </c>
      <c r="K424" s="60">
        <f t="shared" si="47"/>
        <v>2.9767379616076588</v>
      </c>
      <c r="L424" s="60">
        <f t="shared" si="48"/>
        <v>0.17643758628340933</v>
      </c>
      <c r="M424" s="61"/>
      <c r="N424" s="61">
        <f t="shared" si="49"/>
        <v>1954.06</v>
      </c>
      <c r="O424" s="61">
        <f t="shared" si="50"/>
        <v>-0.17293823156566557</v>
      </c>
      <c r="P424" s="64">
        <f t="shared" si="51"/>
        <v>0.84118957220279778</v>
      </c>
    </row>
    <row r="425" spans="1:16" x14ac:dyDescent="0.3">
      <c r="A425" s="60">
        <f>Data!A424</f>
        <v>1905.08</v>
      </c>
      <c r="B425" s="60">
        <f>Data!B424</f>
        <v>9.1999999999999993</v>
      </c>
      <c r="C425" s="60">
        <f>Data!C424</f>
        <v>0.32329999999999998</v>
      </c>
      <c r="D425" s="60">
        <f>Data!D424</f>
        <v>0.61</v>
      </c>
      <c r="E425" s="60">
        <f>Data!E424</f>
        <v>8.3728446279999993</v>
      </c>
      <c r="F425" s="60">
        <f t="shared" si="52"/>
        <v>333.33230508860697</v>
      </c>
      <c r="G425" s="60">
        <f t="shared" si="53"/>
        <v>22.101381098266334</v>
      </c>
      <c r="H425" s="60">
        <f t="shared" si="45"/>
        <v>252.99835976829752</v>
      </c>
      <c r="I425" s="60">
        <f t="shared" si="54"/>
        <v>16.678668954786634</v>
      </c>
      <c r="J425" s="60">
        <f t="shared" si="46"/>
        <v>19.985545968459519</v>
      </c>
      <c r="K425" s="60">
        <f t="shared" si="47"/>
        <v>2.9950093107022924</v>
      </c>
      <c r="L425" s="60">
        <f t="shared" si="48"/>
        <v>0.1947089353780429</v>
      </c>
      <c r="M425" s="61"/>
      <c r="N425" s="61">
        <f t="shared" si="49"/>
        <v>1954.09</v>
      </c>
      <c r="O425" s="61">
        <f t="shared" si="50"/>
        <v>-0.10289025002198393</v>
      </c>
      <c r="P425" s="64">
        <f t="shared" si="51"/>
        <v>0.90222598733030823</v>
      </c>
    </row>
    <row r="426" spans="1:16" x14ac:dyDescent="0.3">
      <c r="A426" s="60">
        <f>Data!A425</f>
        <v>1905.09</v>
      </c>
      <c r="B426" s="60">
        <f>Data!B425</f>
        <v>9.23</v>
      </c>
      <c r="C426" s="60">
        <f>Data!C425</f>
        <v>0.32500000000000001</v>
      </c>
      <c r="D426" s="60">
        <f>Data!D425</f>
        <v>0.625</v>
      </c>
      <c r="E426" s="60">
        <f>Data!E425</f>
        <v>8.2776793390000005</v>
      </c>
      <c r="F426" s="60">
        <f t="shared" si="52"/>
        <v>338.26394757860527</v>
      </c>
      <c r="G426" s="60">
        <f t="shared" si="53"/>
        <v>22.905196883708374</v>
      </c>
      <c r="H426" s="60">
        <f t="shared" si="45"/>
        <v>253.99228628717296</v>
      </c>
      <c r="I426" s="60">
        <f t="shared" si="54"/>
        <v>16.793220188458253</v>
      </c>
      <c r="J426" s="60">
        <f t="shared" si="46"/>
        <v>20.142887652428293</v>
      </c>
      <c r="K426" s="60">
        <f t="shared" si="47"/>
        <v>3.0028512559812683</v>
      </c>
      <c r="L426" s="60">
        <f t="shared" si="48"/>
        <v>0.20255088065701887</v>
      </c>
      <c r="M426" s="61"/>
      <c r="N426" s="61">
        <f t="shared" si="49"/>
        <v>1954.12</v>
      </c>
      <c r="O426" s="61">
        <f t="shared" si="50"/>
        <v>-9.8970231349984061E-3</v>
      </c>
      <c r="P426" s="64">
        <f t="shared" si="51"/>
        <v>0.99015179122678354</v>
      </c>
    </row>
    <row r="427" spans="1:16" x14ac:dyDescent="0.3">
      <c r="A427" s="60">
        <f>Data!A426</f>
        <v>1905.1</v>
      </c>
      <c r="B427" s="60">
        <f>Data!B426</f>
        <v>9.36</v>
      </c>
      <c r="C427" s="60">
        <f>Data!C426</f>
        <v>0.32669999999999999</v>
      </c>
      <c r="D427" s="60">
        <f>Data!D426</f>
        <v>0.64</v>
      </c>
      <c r="E427" s="60">
        <f>Data!E426</f>
        <v>8.2776793390000005</v>
      </c>
      <c r="F427" s="60">
        <f t="shared" si="52"/>
        <v>343.02822853041658</v>
      </c>
      <c r="G427" s="60">
        <f t="shared" si="53"/>
        <v>23.454921608917374</v>
      </c>
      <c r="H427" s="60">
        <f t="shared" si="45"/>
        <v>254.98557006903263</v>
      </c>
      <c r="I427" s="60">
        <f t="shared" si="54"/>
        <v>16.907329706988527</v>
      </c>
      <c r="J427" s="60">
        <f t="shared" si="46"/>
        <v>20.288728881215835</v>
      </c>
      <c r="K427" s="60">
        <f t="shared" si="47"/>
        <v>3.0100655043255466</v>
      </c>
      <c r="L427" s="60">
        <f t="shared" si="48"/>
        <v>0.20976512900129718</v>
      </c>
      <c r="M427" s="61"/>
      <c r="N427" s="61">
        <f t="shared" si="49"/>
        <v>1955.03</v>
      </c>
      <c r="O427" s="61">
        <f t="shared" si="50"/>
        <v>1.519302690857316E-2</v>
      </c>
      <c r="P427" s="64">
        <f t="shared" si="51"/>
        <v>1.0153090276648964</v>
      </c>
    </row>
    <row r="428" spans="1:16" x14ac:dyDescent="0.3">
      <c r="A428" s="60">
        <f>Data!A427</f>
        <v>1905.11</v>
      </c>
      <c r="B428" s="60">
        <f>Data!B427</f>
        <v>9.31</v>
      </c>
      <c r="C428" s="60">
        <f>Data!C427</f>
        <v>0.32829999999999998</v>
      </c>
      <c r="D428" s="60">
        <f>Data!D427</f>
        <v>0.65500000000000003</v>
      </c>
      <c r="E428" s="60">
        <f>Data!E427</f>
        <v>8.3728446279999993</v>
      </c>
      <c r="F428" s="60">
        <f t="shared" si="52"/>
        <v>337.31780004075341</v>
      </c>
      <c r="G428" s="60">
        <f t="shared" si="53"/>
        <v>23.73181085141713</v>
      </c>
      <c r="H428" s="60">
        <f t="shared" si="45"/>
        <v>256.08298616956671</v>
      </c>
      <c r="I428" s="60">
        <f t="shared" si="54"/>
        <v>17.019423158824853</v>
      </c>
      <c r="J428" s="60">
        <f t="shared" si="46"/>
        <v>19.819578894825735</v>
      </c>
      <c r="K428" s="60">
        <f t="shared" si="47"/>
        <v>2.986670282199126</v>
      </c>
      <c r="L428" s="60">
        <f t="shared" si="48"/>
        <v>0.18636990687487653</v>
      </c>
      <c r="M428" s="61"/>
      <c r="N428" s="61">
        <f t="shared" si="49"/>
        <v>1955.06</v>
      </c>
      <c r="O428" s="61">
        <f t="shared" si="50"/>
        <v>8.2312548106211469E-2</v>
      </c>
      <c r="P428" s="64">
        <f t="shared" si="51"/>
        <v>1.0857951200099025</v>
      </c>
    </row>
    <row r="429" spans="1:16" x14ac:dyDescent="0.3">
      <c r="A429" s="60">
        <f>Data!A428</f>
        <v>1905.12</v>
      </c>
      <c r="B429" s="60">
        <f>Data!B428</f>
        <v>9.5399999999999991</v>
      </c>
      <c r="C429" s="60">
        <f>Data!C428</f>
        <v>0.33</v>
      </c>
      <c r="D429" s="60">
        <f>Data!D428</f>
        <v>0.67</v>
      </c>
      <c r="E429" s="60">
        <f>Data!E428</f>
        <v>8.4679289260000008</v>
      </c>
      <c r="F429" s="60">
        <f t="shared" si="52"/>
        <v>341.76987611622275</v>
      </c>
      <c r="G429" s="60">
        <f t="shared" si="53"/>
        <v>24.00270618426303</v>
      </c>
      <c r="H429" s="60">
        <f t="shared" si="45"/>
        <v>257.35659411684526</v>
      </c>
      <c r="I429" s="60">
        <f t="shared" si="54"/>
        <v>17.127535555375964</v>
      </c>
      <c r="J429" s="60">
        <f t="shared" si="46"/>
        <v>19.954410546177414</v>
      </c>
      <c r="K429" s="60">
        <f t="shared" si="47"/>
        <v>2.9934501989101814</v>
      </c>
      <c r="L429" s="60">
        <f t="shared" si="48"/>
        <v>0.19314982358593191</v>
      </c>
      <c r="M429" s="61"/>
      <c r="N429" s="61">
        <f t="shared" si="49"/>
        <v>1955.09</v>
      </c>
      <c r="O429" s="61">
        <f t="shared" si="50"/>
        <v>0.16270460110717355</v>
      </c>
      <c r="P429" s="64">
        <f t="shared" si="51"/>
        <v>1.1766890457028691</v>
      </c>
    </row>
    <row r="430" spans="1:16" x14ac:dyDescent="0.3">
      <c r="A430" s="60">
        <f>Data!A429</f>
        <v>1906.01</v>
      </c>
      <c r="B430" s="60">
        <f>Data!B429</f>
        <v>9.8699999999999992</v>
      </c>
      <c r="C430" s="60">
        <f>Data!C429</f>
        <v>0.33579999999999999</v>
      </c>
      <c r="D430" s="60">
        <f>Data!D429</f>
        <v>0.67749999999999999</v>
      </c>
      <c r="E430" s="60">
        <f>Data!E429</f>
        <v>8.4679289260000008</v>
      </c>
      <c r="F430" s="60">
        <f t="shared" si="52"/>
        <v>353.5921045353374</v>
      </c>
      <c r="G430" s="60">
        <f t="shared" si="53"/>
        <v>24.271393193788363</v>
      </c>
      <c r="H430" s="60">
        <f t="shared" si="45"/>
        <v>258.61588667481425</v>
      </c>
      <c r="I430" s="60">
        <f t="shared" si="54"/>
        <v>17.237804832683508</v>
      </c>
      <c r="J430" s="60">
        <f t="shared" si="46"/>
        <v>20.512594728124188</v>
      </c>
      <c r="K430" s="60">
        <f t="shared" si="47"/>
        <v>3.0210390744737574</v>
      </c>
      <c r="L430" s="60">
        <f t="shared" si="48"/>
        <v>0.22073869914950794</v>
      </c>
      <c r="M430" s="61"/>
      <c r="N430" s="61">
        <f t="shared" si="49"/>
        <v>1955.12</v>
      </c>
      <c r="O430" s="61">
        <f t="shared" si="50"/>
        <v>0.16671728586575174</v>
      </c>
      <c r="P430" s="64">
        <f t="shared" si="51"/>
        <v>1.1814202138971035</v>
      </c>
    </row>
    <row r="431" spans="1:16" x14ac:dyDescent="0.3">
      <c r="A431" s="60">
        <f>Data!A430</f>
        <v>1906.02</v>
      </c>
      <c r="B431" s="60">
        <f>Data!B430</f>
        <v>9.8000000000000007</v>
      </c>
      <c r="C431" s="60">
        <f>Data!C430</f>
        <v>0.3417</v>
      </c>
      <c r="D431" s="60">
        <f>Data!D430</f>
        <v>0.68500000000000005</v>
      </c>
      <c r="E431" s="60">
        <f>Data!E430</f>
        <v>8.4679289260000008</v>
      </c>
      <c r="F431" s="60">
        <f t="shared" si="52"/>
        <v>351.08435911310102</v>
      </c>
      <c r="G431" s="60">
        <f t="shared" si="53"/>
        <v>24.540080203313696</v>
      </c>
      <c r="H431" s="60">
        <f t="shared" si="45"/>
        <v>259.70856045357039</v>
      </c>
      <c r="I431" s="60">
        <f t="shared" si="54"/>
        <v>17.350301982102366</v>
      </c>
      <c r="J431" s="60">
        <f t="shared" si="46"/>
        <v>20.235057549733757</v>
      </c>
      <c r="K431" s="60">
        <f t="shared" si="47"/>
        <v>3.0074166223926628</v>
      </c>
      <c r="L431" s="60">
        <f t="shared" si="48"/>
        <v>0.20711624706841336</v>
      </c>
      <c r="M431" s="61"/>
      <c r="N431" s="61">
        <f t="shared" si="49"/>
        <v>1956.03</v>
      </c>
      <c r="O431" s="61">
        <f t="shared" si="50"/>
        <v>0.18748989718552256</v>
      </c>
      <c r="P431" s="64">
        <f t="shared" si="51"/>
        <v>1.2062180631621116</v>
      </c>
    </row>
    <row r="432" spans="1:16" x14ac:dyDescent="0.3">
      <c r="A432" s="60">
        <f>Data!A431</f>
        <v>1906.03</v>
      </c>
      <c r="B432" s="60">
        <f>Data!B431</f>
        <v>9.56</v>
      </c>
      <c r="C432" s="60">
        <f>Data!C431</f>
        <v>0.34749999999999998</v>
      </c>
      <c r="D432" s="60">
        <f>Data!D431</f>
        <v>0.6925</v>
      </c>
      <c r="E432" s="60">
        <f>Data!E431</f>
        <v>8.4679289260000008</v>
      </c>
      <c r="F432" s="60">
        <f t="shared" si="52"/>
        <v>342.48637480829041</v>
      </c>
      <c r="G432" s="60">
        <f t="shared" si="53"/>
        <v>24.808767212839026</v>
      </c>
      <c r="H432" s="60">
        <f t="shared" si="45"/>
        <v>260.81051468422589</v>
      </c>
      <c r="I432" s="60">
        <f t="shared" si="54"/>
        <v>17.467105800290295</v>
      </c>
      <c r="J432" s="60">
        <f t="shared" si="46"/>
        <v>19.607505600761773</v>
      </c>
      <c r="K432" s="60">
        <f t="shared" si="47"/>
        <v>2.9759124317484931</v>
      </c>
      <c r="L432" s="60">
        <f t="shared" si="48"/>
        <v>0.1756120564242436</v>
      </c>
      <c r="M432" s="61"/>
      <c r="N432" s="61">
        <f t="shared" si="49"/>
        <v>1956.06</v>
      </c>
      <c r="O432" s="61">
        <f t="shared" si="50"/>
        <v>0.12008191772336785</v>
      </c>
      <c r="P432" s="64">
        <f t="shared" si="51"/>
        <v>1.1275892173377062</v>
      </c>
    </row>
    <row r="433" spans="1:16" x14ac:dyDescent="0.3">
      <c r="A433" s="60">
        <f>Data!A432</f>
        <v>1906.04</v>
      </c>
      <c r="B433" s="60">
        <f>Data!B432</f>
        <v>9.43</v>
      </c>
      <c r="C433" s="60">
        <f>Data!C432</f>
        <v>0.3533</v>
      </c>
      <c r="D433" s="60">
        <f>Data!D432</f>
        <v>0.7</v>
      </c>
      <c r="E433" s="60">
        <f>Data!E432</f>
        <v>8.4679289260000008</v>
      </c>
      <c r="F433" s="60">
        <f t="shared" si="52"/>
        <v>337.82913330985122</v>
      </c>
      <c r="G433" s="60">
        <f t="shared" si="53"/>
        <v>25.077454222364356</v>
      </c>
      <c r="H433" s="60">
        <f t="shared" si="45"/>
        <v>261.78354715031486</v>
      </c>
      <c r="I433" s="60">
        <f t="shared" si="54"/>
        <v>17.586164068889197</v>
      </c>
      <c r="J433" s="60">
        <f t="shared" si="46"/>
        <v>19.209938676023604</v>
      </c>
      <c r="K433" s="60">
        <f t="shared" si="47"/>
        <v>2.9554277844809191</v>
      </c>
      <c r="L433" s="60">
        <f t="shared" si="48"/>
        <v>0.15512740915666967</v>
      </c>
      <c r="M433" s="61"/>
      <c r="N433" s="61">
        <f t="shared" si="49"/>
        <v>1956.09</v>
      </c>
      <c r="O433" s="61">
        <f t="shared" si="50"/>
        <v>9.7921067327493283E-2</v>
      </c>
      <c r="P433" s="64">
        <f t="shared" si="51"/>
        <v>1.1028757287440447</v>
      </c>
    </row>
    <row r="434" spans="1:16" x14ac:dyDescent="0.3">
      <c r="A434" s="60">
        <f>Data!A433</f>
        <v>1906.05</v>
      </c>
      <c r="B434" s="60">
        <f>Data!B433</f>
        <v>9.18</v>
      </c>
      <c r="C434" s="60">
        <f>Data!C433</f>
        <v>0.35920000000000002</v>
      </c>
      <c r="D434" s="60">
        <f>Data!D433</f>
        <v>0.70750000000000002</v>
      </c>
      <c r="E434" s="60">
        <f>Data!E433</f>
        <v>8.5630942149999996</v>
      </c>
      <c r="F434" s="60">
        <f t="shared" si="52"/>
        <v>325.2179959811408</v>
      </c>
      <c r="G434" s="60">
        <f t="shared" si="53"/>
        <v>25.064458840594458</v>
      </c>
      <c r="H434" s="60">
        <f t="shared" si="45"/>
        <v>262.76608771786039</v>
      </c>
      <c r="I434" s="60">
        <f t="shared" si="54"/>
        <v>17.705906131406273</v>
      </c>
      <c r="J434" s="60">
        <f t="shared" si="46"/>
        <v>18.36776912559576</v>
      </c>
      <c r="K434" s="60">
        <f t="shared" si="47"/>
        <v>2.9105974506763967</v>
      </c>
      <c r="L434" s="60">
        <f t="shared" si="48"/>
        <v>0.11029707535214728</v>
      </c>
      <c r="M434" s="61"/>
      <c r="N434" s="61">
        <f t="shared" si="49"/>
        <v>1956.12</v>
      </c>
      <c r="O434" s="61">
        <f t="shared" si="50"/>
        <v>5.7876259575722511E-2</v>
      </c>
      <c r="P434" s="64">
        <f t="shared" si="51"/>
        <v>1.0595838742397856</v>
      </c>
    </row>
    <row r="435" spans="1:16" x14ac:dyDescent="0.3">
      <c r="A435" s="60">
        <f>Data!A434</f>
        <v>1906.06</v>
      </c>
      <c r="B435" s="60">
        <f>Data!B434</f>
        <v>9.3000000000000007</v>
      </c>
      <c r="C435" s="60">
        <f>Data!C434</f>
        <v>0.36499999999999999</v>
      </c>
      <c r="D435" s="60">
        <f>Data!D434</f>
        <v>0.71499999999999997</v>
      </c>
      <c r="E435" s="60">
        <f>Data!E434</f>
        <v>8.5630942149999996</v>
      </c>
      <c r="F435" s="60">
        <f t="shared" si="52"/>
        <v>329.4692116148812</v>
      </c>
      <c r="G435" s="60">
        <f t="shared" si="53"/>
        <v>25.33015981770323</v>
      </c>
      <c r="H435" s="60">
        <f t="shared" si="45"/>
        <v>263.77643771079363</v>
      </c>
      <c r="I435" s="60">
        <f t="shared" si="54"/>
        <v>17.827912502526484</v>
      </c>
      <c r="J435" s="60">
        <f t="shared" si="46"/>
        <v>18.480526621845964</v>
      </c>
      <c r="K435" s="60">
        <f t="shared" si="47"/>
        <v>2.9167175626606472</v>
      </c>
      <c r="L435" s="60">
        <f t="shared" si="48"/>
        <v>0.11641718733639772</v>
      </c>
      <c r="M435" s="61"/>
      <c r="N435" s="61">
        <f t="shared" si="49"/>
        <v>1957.03</v>
      </c>
      <c r="O435" s="61">
        <f t="shared" si="50"/>
        <v>-2.2542402799515138E-2</v>
      </c>
      <c r="P435" s="64">
        <f t="shared" si="51"/>
        <v>0.97770977868263464</v>
      </c>
    </row>
    <row r="436" spans="1:16" x14ac:dyDescent="0.3">
      <c r="A436" s="60">
        <f>Data!A435</f>
        <v>1906.07</v>
      </c>
      <c r="B436" s="60">
        <f>Data!B435</f>
        <v>9.06</v>
      </c>
      <c r="C436" s="60">
        <f>Data!C435</f>
        <v>0.37080000000000002</v>
      </c>
      <c r="D436" s="60">
        <f>Data!D435</f>
        <v>0.72250000000000003</v>
      </c>
      <c r="E436" s="60">
        <f>Data!E435</f>
        <v>8.2776793390000005</v>
      </c>
      <c r="F436" s="60">
        <f t="shared" si="52"/>
        <v>332.03373402623657</v>
      </c>
      <c r="G436" s="60">
        <f t="shared" si="53"/>
        <v>26.478407597566878</v>
      </c>
      <c r="H436" s="60">
        <f t="shared" si="45"/>
        <v>265.04383749727441</v>
      </c>
      <c r="I436" s="60">
        <f t="shared" si="54"/>
        <v>17.959555452984979</v>
      </c>
      <c r="J436" s="60">
        <f t="shared" si="46"/>
        <v>18.487859284459667</v>
      </c>
      <c r="K436" s="60">
        <f t="shared" si="47"/>
        <v>2.917114261760708</v>
      </c>
      <c r="L436" s="60">
        <f t="shared" si="48"/>
        <v>0.11681388643645851</v>
      </c>
      <c r="M436" s="61"/>
      <c r="N436" s="61">
        <f t="shared" si="49"/>
        <v>1957.06</v>
      </c>
      <c r="O436" s="61">
        <f t="shared" si="50"/>
        <v>2.7145691289550022E-2</v>
      </c>
      <c r="P436" s="64">
        <f t="shared" si="51"/>
        <v>1.0275174922074755</v>
      </c>
    </row>
    <row r="437" spans="1:16" x14ac:dyDescent="0.3">
      <c r="A437" s="60">
        <f>Data!A436</f>
        <v>1906.08</v>
      </c>
      <c r="B437" s="60">
        <f>Data!B436</f>
        <v>9.73</v>
      </c>
      <c r="C437" s="60">
        <f>Data!C436</f>
        <v>0.37669999999999998</v>
      </c>
      <c r="D437" s="60">
        <f>Data!D436</f>
        <v>0.73</v>
      </c>
      <c r="E437" s="60">
        <f>Data!E436</f>
        <v>8.4679289260000008</v>
      </c>
      <c r="F437" s="60">
        <f t="shared" si="52"/>
        <v>348.57661369086458</v>
      </c>
      <c r="G437" s="60">
        <f t="shared" si="53"/>
        <v>26.152202260465685</v>
      </c>
      <c r="H437" s="60">
        <f t="shared" si="45"/>
        <v>266.48863188867546</v>
      </c>
      <c r="I437" s="60">
        <f t="shared" si="54"/>
        <v>18.092579838613204</v>
      </c>
      <c r="J437" s="60">
        <f t="shared" si="46"/>
        <v>19.26627472699786</v>
      </c>
      <c r="K437" s="60">
        <f t="shared" si="47"/>
        <v>2.9583561439139183</v>
      </c>
      <c r="L437" s="60">
        <f t="shared" si="48"/>
        <v>0.15805576858966885</v>
      </c>
      <c r="M437" s="61"/>
      <c r="N437" s="61">
        <f t="shared" si="49"/>
        <v>1957.09</v>
      </c>
      <c r="O437" s="61">
        <f t="shared" si="50"/>
        <v>-7.2961307150056776E-2</v>
      </c>
      <c r="P437" s="64">
        <f t="shared" si="51"/>
        <v>0.92963679962709467</v>
      </c>
    </row>
    <row r="438" spans="1:16" x14ac:dyDescent="0.3">
      <c r="A438" s="60">
        <f>Data!A437</f>
        <v>1906.09</v>
      </c>
      <c r="B438" s="60">
        <f>Data!B437</f>
        <v>10.029999999999999</v>
      </c>
      <c r="C438" s="60">
        <f>Data!C437</f>
        <v>0.38250000000000001</v>
      </c>
      <c r="D438" s="60">
        <f>Data!D437</f>
        <v>0.73750000000000004</v>
      </c>
      <c r="E438" s="60">
        <f>Data!E437</f>
        <v>8.5630942149999996</v>
      </c>
      <c r="F438" s="60">
        <f t="shared" si="52"/>
        <v>355.33077338680198</v>
      </c>
      <c r="G438" s="60">
        <f t="shared" si="53"/>
        <v>26.127262749029562</v>
      </c>
      <c r="H438" s="60">
        <f t="shared" si="45"/>
        <v>267.71218364085792</v>
      </c>
      <c r="I438" s="60">
        <f t="shared" si="54"/>
        <v>18.228706134650714</v>
      </c>
      <c r="J438" s="60">
        <f t="shared" si="46"/>
        <v>19.492923456117285</v>
      </c>
      <c r="K438" s="60">
        <f t="shared" si="47"/>
        <v>2.9700515000193817</v>
      </c>
      <c r="L438" s="60">
        <f t="shared" si="48"/>
        <v>0.16975112469513221</v>
      </c>
      <c r="M438" s="61"/>
      <c r="N438" s="61">
        <f t="shared" si="49"/>
        <v>1957.12</v>
      </c>
      <c r="O438" s="61">
        <f t="shared" si="50"/>
        <v>-0.17709093252587182</v>
      </c>
      <c r="P438" s="64">
        <f t="shared" si="51"/>
        <v>0.83770360655464282</v>
      </c>
    </row>
    <row r="439" spans="1:16" x14ac:dyDescent="0.3">
      <c r="A439" s="60">
        <f>Data!A438</f>
        <v>1906.1</v>
      </c>
      <c r="B439" s="60">
        <f>Data!B438</f>
        <v>9.73</v>
      </c>
      <c r="C439" s="60">
        <f>Data!C438</f>
        <v>0.38829999999999998</v>
      </c>
      <c r="D439" s="60">
        <f>Data!D438</f>
        <v>0.745</v>
      </c>
      <c r="E439" s="60">
        <f>Data!E438</f>
        <v>8.7534247930000006</v>
      </c>
      <c r="F439" s="60">
        <f t="shared" si="52"/>
        <v>337.20767126033383</v>
      </c>
      <c r="G439" s="60">
        <f t="shared" si="53"/>
        <v>25.819086853951564</v>
      </c>
      <c r="H439" s="60">
        <f t="shared" si="45"/>
        <v>268.97958485575469</v>
      </c>
      <c r="I439" s="60">
        <f t="shared" si="54"/>
        <v>18.370923412155921</v>
      </c>
      <c r="J439" s="60">
        <f t="shared" si="46"/>
        <v>18.355510155641152</v>
      </c>
      <c r="K439" s="60">
        <f t="shared" si="47"/>
        <v>2.9099298103866453</v>
      </c>
      <c r="L439" s="60">
        <f t="shared" si="48"/>
        <v>0.10962943506239586</v>
      </c>
      <c r="M439" s="61"/>
      <c r="N439" s="61">
        <f t="shared" si="49"/>
        <v>1958.03</v>
      </c>
      <c r="O439" s="61">
        <f t="shared" si="50"/>
        <v>-0.15924140469258541</v>
      </c>
      <c r="P439" s="64">
        <f t="shared" si="51"/>
        <v>0.85279046649802237</v>
      </c>
    </row>
    <row r="440" spans="1:16" x14ac:dyDescent="0.3">
      <c r="A440" s="60">
        <f>Data!A439</f>
        <v>1906.11</v>
      </c>
      <c r="B440" s="60">
        <f>Data!B439</f>
        <v>9.93</v>
      </c>
      <c r="C440" s="60">
        <f>Data!C439</f>
        <v>0.39419999999999999</v>
      </c>
      <c r="D440" s="60">
        <f>Data!D439</f>
        <v>0.75249999999999995</v>
      </c>
      <c r="E440" s="60">
        <f>Data!E439</f>
        <v>8.8485090910000004</v>
      </c>
      <c r="F440" s="60">
        <f t="shared" si="52"/>
        <v>340.4409216309636</v>
      </c>
      <c r="G440" s="60">
        <f t="shared" si="53"/>
        <v>25.798770747965769</v>
      </c>
      <c r="H440" s="60">
        <f t="shared" si="45"/>
        <v>270.1259822026708</v>
      </c>
      <c r="I440" s="60">
        <f t="shared" si="54"/>
        <v>18.521042280845403</v>
      </c>
      <c r="J440" s="60">
        <f t="shared" si="46"/>
        <v>18.381304705677934</v>
      </c>
      <c r="K440" s="60">
        <f t="shared" si="47"/>
        <v>2.9113340994831889</v>
      </c>
      <c r="L440" s="60">
        <f t="shared" si="48"/>
        <v>0.11103372415893942</v>
      </c>
      <c r="M440" s="61"/>
      <c r="N440" s="61">
        <f t="shared" si="49"/>
        <v>1958.06</v>
      </c>
      <c r="O440" s="61">
        <f t="shared" si="50"/>
        <v>-0.10982079533870737</v>
      </c>
      <c r="P440" s="64">
        <f t="shared" si="51"/>
        <v>0.89599468733472554</v>
      </c>
    </row>
    <row r="441" spans="1:16" x14ac:dyDescent="0.3">
      <c r="A441" s="60">
        <f>Data!A440</f>
        <v>1906.12</v>
      </c>
      <c r="B441" s="60">
        <f>Data!B440</f>
        <v>9.84</v>
      </c>
      <c r="C441" s="60">
        <f>Data!C440</f>
        <v>0.4</v>
      </c>
      <c r="D441" s="60">
        <f>Data!D440</f>
        <v>0.76</v>
      </c>
      <c r="E441" s="60">
        <f>Data!E440</f>
        <v>8.9436743799999991</v>
      </c>
      <c r="F441" s="60">
        <f t="shared" si="52"/>
        <v>333.76572012452897</v>
      </c>
      <c r="G441" s="60">
        <f t="shared" si="53"/>
        <v>25.778653180349799</v>
      </c>
      <c r="H441" s="60">
        <f t="shared" si="45"/>
        <v>271.319962859025</v>
      </c>
      <c r="I441" s="60">
        <f t="shared" si="54"/>
        <v>18.674692790712623</v>
      </c>
      <c r="J441" s="60">
        <f t="shared" si="46"/>
        <v>17.872621727438471</v>
      </c>
      <c r="K441" s="60">
        <f t="shared" si="47"/>
        <v>2.8832700295148741</v>
      </c>
      <c r="L441" s="60">
        <f t="shared" si="48"/>
        <v>8.2969654190624631E-2</v>
      </c>
      <c r="M441" s="61"/>
      <c r="N441" s="61">
        <f t="shared" si="49"/>
        <v>1958.09</v>
      </c>
      <c r="O441" s="61">
        <f t="shared" si="50"/>
        <v>-2.4986796928514021E-2</v>
      </c>
      <c r="P441" s="64">
        <f t="shared" si="51"/>
        <v>0.97532278919983106</v>
      </c>
    </row>
    <row r="442" spans="1:16" x14ac:dyDescent="0.3">
      <c r="A442" s="60">
        <f>Data!A441</f>
        <v>1907.01</v>
      </c>
      <c r="B442" s="60">
        <f>Data!B441</f>
        <v>9.56</v>
      </c>
      <c r="C442" s="60">
        <f>Data!C441</f>
        <v>0.40329999999999999</v>
      </c>
      <c r="D442" s="60">
        <f>Data!D441</f>
        <v>0.75170000000000003</v>
      </c>
      <c r="E442" s="60">
        <f>Data!E441</f>
        <v>8.8485090910000004</v>
      </c>
      <c r="F442" s="60">
        <f t="shared" si="52"/>
        <v>327.75581176153196</v>
      </c>
      <c r="G442" s="60">
        <f t="shared" si="53"/>
        <v>25.771343483383216</v>
      </c>
      <c r="H442" s="60">
        <f t="shared" si="45"/>
        <v>272.33425707513908</v>
      </c>
      <c r="I442" s="60">
        <f t="shared" si="54"/>
        <v>18.818945607528999</v>
      </c>
      <c r="J442" s="60">
        <f t="shared" si="46"/>
        <v>17.416268615517168</v>
      </c>
      <c r="K442" s="60">
        <f t="shared" si="47"/>
        <v>2.8574047473041855</v>
      </c>
      <c r="L442" s="60">
        <f t="shared" si="48"/>
        <v>5.7104371979936008E-2</v>
      </c>
      <c r="M442" s="61"/>
      <c r="N442" s="61">
        <f t="shared" si="49"/>
        <v>1958.12</v>
      </c>
      <c r="O442" s="61">
        <f t="shared" si="50"/>
        <v>6.1324652318817119E-2</v>
      </c>
      <c r="P442" s="64">
        <f t="shared" si="51"/>
        <v>1.0632440428047261</v>
      </c>
    </row>
    <row r="443" spans="1:16" x14ac:dyDescent="0.3">
      <c r="A443" s="60">
        <f>Data!A442</f>
        <v>1907.02</v>
      </c>
      <c r="B443" s="60">
        <f>Data!B442</f>
        <v>9.26</v>
      </c>
      <c r="C443" s="60">
        <f>Data!C442</f>
        <v>0.40670000000000001</v>
      </c>
      <c r="D443" s="60">
        <f>Data!D442</f>
        <v>0.74329999999999996</v>
      </c>
      <c r="E443" s="60">
        <f>Data!E442</f>
        <v>9.0388396689999997</v>
      </c>
      <c r="F443" s="60">
        <f t="shared" si="52"/>
        <v>310.78561882609273</v>
      </c>
      <c r="G443" s="60">
        <f t="shared" si="53"/>
        <v>24.94675491073809</v>
      </c>
      <c r="H443" s="60">
        <f t="shared" si="45"/>
        <v>273.16414647858858</v>
      </c>
      <c r="I443" s="60">
        <f t="shared" si="54"/>
        <v>18.953209713473999</v>
      </c>
      <c r="J443" s="60">
        <f t="shared" si="46"/>
        <v>16.397519128654636</v>
      </c>
      <c r="K443" s="60">
        <f t="shared" si="47"/>
        <v>2.7971300507442827</v>
      </c>
      <c r="L443" s="60">
        <f t="shared" si="48"/>
        <v>-3.170324579966799E-3</v>
      </c>
      <c r="M443" s="61"/>
      <c r="N443" s="61">
        <f t="shared" si="49"/>
        <v>1959.03</v>
      </c>
      <c r="O443" s="61">
        <f t="shared" si="50"/>
        <v>0.10844251772280833</v>
      </c>
      <c r="P443" s="64">
        <f t="shared" si="51"/>
        <v>1.1145408403514396</v>
      </c>
    </row>
    <row r="444" spans="1:16" x14ac:dyDescent="0.3">
      <c r="A444" s="60">
        <f>Data!A443</f>
        <v>1907.03</v>
      </c>
      <c r="B444" s="60">
        <f>Data!B443</f>
        <v>8.35</v>
      </c>
      <c r="C444" s="60">
        <f>Data!C443</f>
        <v>0.41</v>
      </c>
      <c r="D444" s="60">
        <f>Data!D443</f>
        <v>0.73499999999999999</v>
      </c>
      <c r="E444" s="60">
        <f>Data!E443</f>
        <v>8.9436743799999991</v>
      </c>
      <c r="F444" s="60">
        <f t="shared" si="52"/>
        <v>283.22599217884317</v>
      </c>
      <c r="G444" s="60">
        <f t="shared" si="53"/>
        <v>24.930671167838291</v>
      </c>
      <c r="H444" s="60">
        <f t="shared" si="45"/>
        <v>274.00197572631254</v>
      </c>
      <c r="I444" s="60">
        <f t="shared" si="54"/>
        <v>19.082610186021142</v>
      </c>
      <c r="J444" s="60">
        <f t="shared" si="46"/>
        <v>14.842099137272047</v>
      </c>
      <c r="K444" s="60">
        <f t="shared" si="47"/>
        <v>2.6974676790345984</v>
      </c>
      <c r="L444" s="60">
        <f t="shared" si="48"/>
        <v>-0.10283269628965108</v>
      </c>
      <c r="M444" s="61"/>
      <c r="N444" s="61">
        <f t="shared" si="49"/>
        <v>1959.06</v>
      </c>
      <c r="O444" s="61">
        <f t="shared" si="50"/>
        <v>0.12128024387911251</v>
      </c>
      <c r="P444" s="64">
        <f t="shared" si="51"/>
        <v>1.1289412469141888</v>
      </c>
    </row>
    <row r="445" spans="1:16" x14ac:dyDescent="0.3">
      <c r="A445" s="60">
        <f>Data!A444</f>
        <v>1907.04</v>
      </c>
      <c r="B445" s="60">
        <f>Data!B444</f>
        <v>8.39</v>
      </c>
      <c r="C445" s="60">
        <f>Data!C444</f>
        <v>0.4133</v>
      </c>
      <c r="D445" s="60">
        <f>Data!D444</f>
        <v>0.72670000000000001</v>
      </c>
      <c r="E445" s="60">
        <f>Data!E444</f>
        <v>8.9436743799999991</v>
      </c>
      <c r="F445" s="60">
        <f t="shared" si="52"/>
        <v>284.58276339886163</v>
      </c>
      <c r="G445" s="60">
        <f t="shared" si="53"/>
        <v>24.64914113968447</v>
      </c>
      <c r="H445" s="60">
        <f t="shared" si="45"/>
        <v>274.7525952438387</v>
      </c>
      <c r="I445" s="60">
        <f t="shared" si="54"/>
        <v>19.203148913274887</v>
      </c>
      <c r="J445" s="60">
        <f t="shared" si="46"/>
        <v>14.819588427090375</v>
      </c>
      <c r="K445" s="60">
        <f t="shared" si="47"/>
        <v>2.6959498480309154</v>
      </c>
      <c r="L445" s="60">
        <f t="shared" si="48"/>
        <v>-0.10435052729333405</v>
      </c>
      <c r="M445" s="61"/>
      <c r="N445" s="61">
        <f t="shared" si="49"/>
        <v>1959.09</v>
      </c>
      <c r="O445" s="61">
        <f t="shared" si="50"/>
        <v>0.10348685882988695</v>
      </c>
      <c r="P445" s="64">
        <f t="shared" si="51"/>
        <v>1.1090312193013945</v>
      </c>
    </row>
    <row r="446" spans="1:16" x14ac:dyDescent="0.3">
      <c r="A446" s="60">
        <f>Data!A445</f>
        <v>1907.05</v>
      </c>
      <c r="B446" s="60">
        <f>Data!B445</f>
        <v>8.1</v>
      </c>
      <c r="C446" s="60">
        <f>Data!C445</f>
        <v>0.41670000000000001</v>
      </c>
      <c r="D446" s="60">
        <f>Data!D445</f>
        <v>0.71830000000000005</v>
      </c>
      <c r="E446" s="60">
        <f>Data!E445</f>
        <v>9.1340049590000003</v>
      </c>
      <c r="F446" s="60">
        <f t="shared" si="52"/>
        <v>269.02112611388606</v>
      </c>
      <c r="G446" s="60">
        <f t="shared" si="53"/>
        <v>23.856527763901774</v>
      </c>
      <c r="H446" s="60">
        <f t="shared" si="45"/>
        <v>275.36201710941225</v>
      </c>
      <c r="I446" s="60">
        <f t="shared" si="54"/>
        <v>19.311302591070032</v>
      </c>
      <c r="J446" s="60">
        <f t="shared" si="46"/>
        <v>13.930760229415457</v>
      </c>
      <c r="K446" s="60">
        <f t="shared" si="47"/>
        <v>2.6340993612785386</v>
      </c>
      <c r="L446" s="60">
        <f t="shared" si="48"/>
        <v>-0.16620101404571086</v>
      </c>
      <c r="M446" s="61"/>
      <c r="N446" s="61">
        <f t="shared" si="49"/>
        <v>1959.12</v>
      </c>
      <c r="O446" s="61">
        <f t="shared" si="50"/>
        <v>0.13076341791909174</v>
      </c>
      <c r="P446" s="64">
        <f t="shared" si="51"/>
        <v>1.139698117262218</v>
      </c>
    </row>
    <row r="447" spans="1:16" x14ac:dyDescent="0.3">
      <c r="A447" s="60">
        <f>Data!A446</f>
        <v>1907.06</v>
      </c>
      <c r="B447" s="60">
        <f>Data!B446</f>
        <v>7.84</v>
      </c>
      <c r="C447" s="60">
        <f>Data!C446</f>
        <v>0.42</v>
      </c>
      <c r="D447" s="60">
        <f>Data!D446</f>
        <v>0.71</v>
      </c>
      <c r="E447" s="60">
        <f>Data!E446</f>
        <v>9.229089256</v>
      </c>
      <c r="F447" s="60">
        <f t="shared" si="52"/>
        <v>257.7032092797001</v>
      </c>
      <c r="G447" s="60">
        <f t="shared" si="53"/>
        <v>23.337918187319779</v>
      </c>
      <c r="H447" s="60">
        <f t="shared" si="45"/>
        <v>275.95462388347505</v>
      </c>
      <c r="I447" s="60">
        <f t="shared" si="54"/>
        <v>19.411260043178455</v>
      </c>
      <c r="J447" s="60">
        <f t="shared" si="46"/>
        <v>13.275965017544685</v>
      </c>
      <c r="K447" s="60">
        <f t="shared" si="47"/>
        <v>2.5859552588395447</v>
      </c>
      <c r="L447" s="60">
        <f t="shared" si="48"/>
        <v>-0.21434511648470478</v>
      </c>
      <c r="M447" s="61"/>
      <c r="N447" s="61">
        <f t="shared" si="49"/>
        <v>1960.03</v>
      </c>
      <c r="O447" s="61">
        <f t="shared" si="50"/>
        <v>5.6317027821967347E-2</v>
      </c>
      <c r="P447" s="64">
        <f t="shared" si="51"/>
        <v>1.0579330247802157</v>
      </c>
    </row>
    <row r="448" spans="1:16" x14ac:dyDescent="0.3">
      <c r="A448" s="60">
        <f>Data!A447</f>
        <v>1907.07</v>
      </c>
      <c r="B448" s="60">
        <f>Data!B447</f>
        <v>8.14</v>
      </c>
      <c r="C448" s="60">
        <f>Data!C447</f>
        <v>0.42330000000000001</v>
      </c>
      <c r="D448" s="60">
        <f>Data!D447</f>
        <v>0.70169999999999999</v>
      </c>
      <c r="E448" s="60">
        <f>Data!E447</f>
        <v>9.229089256</v>
      </c>
      <c r="F448" s="60">
        <f t="shared" si="52"/>
        <v>267.56430147152537</v>
      </c>
      <c r="G448" s="60">
        <f t="shared" si="53"/>
        <v>23.065094636679284</v>
      </c>
      <c r="H448" s="60">
        <f t="shared" si="45"/>
        <v>276.27111376167454</v>
      </c>
      <c r="I448" s="60">
        <f t="shared" si="54"/>
        <v>19.504714667192843</v>
      </c>
      <c r="J448" s="60">
        <f t="shared" si="46"/>
        <v>13.717929538419325</v>
      </c>
      <c r="K448" s="60">
        <f t="shared" si="47"/>
        <v>2.6187037026314646</v>
      </c>
      <c r="L448" s="60">
        <f t="shared" si="48"/>
        <v>-0.1815966726927849</v>
      </c>
      <c r="M448" s="61"/>
      <c r="N448" s="61">
        <f t="shared" si="49"/>
        <v>1960.06</v>
      </c>
      <c r="O448" s="61">
        <f t="shared" si="50"/>
        <v>8.780795092035687E-2</v>
      </c>
      <c r="P448" s="64">
        <f t="shared" si="51"/>
        <v>1.0917784268509081</v>
      </c>
    </row>
    <row r="449" spans="1:16" x14ac:dyDescent="0.3">
      <c r="A449" s="60">
        <f>Data!A448</f>
        <v>1907.08</v>
      </c>
      <c r="B449" s="60">
        <f>Data!B448</f>
        <v>7.53</v>
      </c>
      <c r="C449" s="60">
        <f>Data!C448</f>
        <v>0.42670000000000002</v>
      </c>
      <c r="D449" s="60">
        <f>Data!D448</f>
        <v>0.69330000000000003</v>
      </c>
      <c r="E449" s="60">
        <f>Data!E448</f>
        <v>9.229089256</v>
      </c>
      <c r="F449" s="60">
        <f t="shared" si="52"/>
        <v>247.51341401481403</v>
      </c>
      <c r="G449" s="60">
        <f t="shared" si="53"/>
        <v>22.788984055308177</v>
      </c>
      <c r="H449" s="60">
        <f t="shared" ref="H449:H512" si="55">GEOMEAN(F330:F450)</f>
        <v>276.52117123488443</v>
      </c>
      <c r="I449" s="60">
        <f t="shared" si="54"/>
        <v>19.598877407259291</v>
      </c>
      <c r="J449" s="60">
        <f t="shared" ref="J449:J512" si="56">F449/I449</f>
        <v>12.628958734296523</v>
      </c>
      <c r="K449" s="60">
        <f t="shared" ref="K449:K512" si="57">LN(J449)</f>
        <v>2.5359924891233807</v>
      </c>
      <c r="L449" s="60">
        <f t="shared" si="48"/>
        <v>-0.26430788620086876</v>
      </c>
      <c r="M449" s="61"/>
      <c r="N449" s="61">
        <f t="shared" si="49"/>
        <v>1960.09</v>
      </c>
      <c r="O449" s="61">
        <f t="shared" si="50"/>
        <v>4.3905076643647956E-2</v>
      </c>
      <c r="P449" s="64">
        <f t="shared" si="51"/>
        <v>1.0448831663637175</v>
      </c>
    </row>
    <row r="450" spans="1:16" x14ac:dyDescent="0.3">
      <c r="A450" s="60">
        <f>Data!A449</f>
        <v>1907.09</v>
      </c>
      <c r="B450" s="60">
        <f>Data!B449</f>
        <v>7.45</v>
      </c>
      <c r="C450" s="60">
        <f>Data!C449</f>
        <v>0.43</v>
      </c>
      <c r="D450" s="60">
        <f>Data!D449</f>
        <v>0.68500000000000005</v>
      </c>
      <c r="E450" s="60">
        <f>Data!E449</f>
        <v>9.229089256</v>
      </c>
      <c r="F450" s="60">
        <f t="shared" si="52"/>
        <v>244.88378943032728</v>
      </c>
      <c r="G450" s="60">
        <f t="shared" si="53"/>
        <v>22.516160504667681</v>
      </c>
      <c r="H450" s="60">
        <f t="shared" si="55"/>
        <v>276.4421037065116</v>
      </c>
      <c r="I450" s="60">
        <f t="shared" si="54"/>
        <v>19.691357110009125</v>
      </c>
      <c r="J450" s="60">
        <f t="shared" si="56"/>
        <v>12.436105244663546</v>
      </c>
      <c r="K450" s="60">
        <f t="shared" si="57"/>
        <v>2.5206039550638448</v>
      </c>
      <c r="L450" s="60">
        <f t="shared" ref="L450:L513" si="58">K450-$K$1843</f>
        <v>-0.27969642026040464</v>
      </c>
      <c r="M450" s="61"/>
      <c r="N450" s="61">
        <f t="shared" si="49"/>
        <v>1960.12</v>
      </c>
      <c r="O450" s="61">
        <f t="shared" si="50"/>
        <v>7.3579576660129486E-2</v>
      </c>
      <c r="P450" s="64">
        <f t="shared" si="51"/>
        <v>1.0763541859352386</v>
      </c>
    </row>
    <row r="451" spans="1:16" x14ac:dyDescent="0.3">
      <c r="A451" s="60">
        <f>Data!A450</f>
        <v>1907.1</v>
      </c>
      <c r="B451" s="60">
        <f>Data!B450</f>
        <v>6.64</v>
      </c>
      <c r="C451" s="60">
        <f>Data!C450</f>
        <v>0.43330000000000002</v>
      </c>
      <c r="D451" s="60">
        <f>Data!D450</f>
        <v>0.67669999999999997</v>
      </c>
      <c r="E451" s="60">
        <f>Data!E450</f>
        <v>9.3242545450000005</v>
      </c>
      <c r="F451" s="60">
        <f t="shared" si="52"/>
        <v>216.03124520878251</v>
      </c>
      <c r="G451" s="60">
        <f t="shared" si="53"/>
        <v>22.016316812166135</v>
      </c>
      <c r="H451" s="60">
        <f t="shared" si="55"/>
        <v>276.36217448535939</v>
      </c>
      <c r="I451" s="60">
        <f t="shared" si="54"/>
        <v>19.773503356243477</v>
      </c>
      <c r="J451" s="60">
        <f t="shared" si="56"/>
        <v>10.925289328689987</v>
      </c>
      <c r="K451" s="60">
        <f t="shared" si="57"/>
        <v>2.3910802238062656</v>
      </c>
      <c r="L451" s="60">
        <f t="shared" si="58"/>
        <v>-0.40922015151798385</v>
      </c>
      <c r="M451" s="61"/>
      <c r="N451" s="61">
        <f t="shared" ref="N451:N514" si="59">INDEX($A$130:$A$2900,(ROW()-ROW($A$130))*3)</f>
        <v>1961.03</v>
      </c>
      <c r="O451" s="61">
        <f t="shared" ref="O451:O514" si="60">INDEX($L$130:$L$2900,(ROW()-ROW($L$130))*3)</f>
        <v>0.19591979768111267</v>
      </c>
      <c r="P451" s="64">
        <f t="shared" ref="P451:P514" si="61">EXP(O451)</f>
        <v>1.216429340968016</v>
      </c>
    </row>
    <row r="452" spans="1:16" x14ac:dyDescent="0.3">
      <c r="A452" s="60">
        <f>Data!A451</f>
        <v>1907.11</v>
      </c>
      <c r="B452" s="60">
        <f>Data!B451</f>
        <v>6.25</v>
      </c>
      <c r="C452" s="60">
        <f>Data!C451</f>
        <v>0.43669999999999998</v>
      </c>
      <c r="D452" s="60">
        <f>Data!D451</f>
        <v>0.66830000000000001</v>
      </c>
      <c r="E452" s="60">
        <f>Data!E451</f>
        <v>8.9436743799999991</v>
      </c>
      <c r="F452" s="60">
        <f t="shared" si="52"/>
        <v>211.99550312787665</v>
      </c>
      <c r="G452" s="60">
        <f t="shared" si="53"/>
        <v>22.668255158457594</v>
      </c>
      <c r="H452" s="60">
        <f t="shared" si="55"/>
        <v>276.52747044809632</v>
      </c>
      <c r="I452" s="60">
        <f t="shared" si="54"/>
        <v>19.85614857048455</v>
      </c>
      <c r="J452" s="60">
        <f t="shared" si="56"/>
        <v>10.676567128582041</v>
      </c>
      <c r="K452" s="60">
        <f t="shared" si="57"/>
        <v>2.3680513519543349</v>
      </c>
      <c r="L452" s="60">
        <f t="shared" si="58"/>
        <v>-0.43224902336991455</v>
      </c>
      <c r="M452" s="61"/>
      <c r="N452" s="61">
        <f t="shared" si="59"/>
        <v>1961.06</v>
      </c>
      <c r="O452" s="61">
        <f t="shared" si="60"/>
        <v>0.22005377015461658</v>
      </c>
      <c r="P452" s="64">
        <f t="shared" si="61"/>
        <v>1.2461437341272279</v>
      </c>
    </row>
    <row r="453" spans="1:16" x14ac:dyDescent="0.3">
      <c r="A453" s="60">
        <f>Data!A452</f>
        <v>1907.12</v>
      </c>
      <c r="B453" s="60">
        <f>Data!B452</f>
        <v>6.57</v>
      </c>
      <c r="C453" s="60">
        <f>Data!C452</f>
        <v>0.44</v>
      </c>
      <c r="D453" s="60">
        <f>Data!D452</f>
        <v>0.66</v>
      </c>
      <c r="E453" s="60">
        <f>Data!E452</f>
        <v>8.7534247930000006</v>
      </c>
      <c r="F453" s="60">
        <f t="shared" si="52"/>
        <v>227.69315520867352</v>
      </c>
      <c r="G453" s="60">
        <f t="shared" si="53"/>
        <v>22.873284998131588</v>
      </c>
      <c r="H453" s="60">
        <f t="shared" si="55"/>
        <v>276.76465175495366</v>
      </c>
      <c r="I453" s="60">
        <f t="shared" si="54"/>
        <v>19.936126131717881</v>
      </c>
      <c r="J453" s="60">
        <f t="shared" si="56"/>
        <v>11.421133358823376</v>
      </c>
      <c r="K453" s="60">
        <f t="shared" si="57"/>
        <v>2.435465442633113</v>
      </c>
      <c r="L453" s="60">
        <f t="shared" si="58"/>
        <v>-0.36483493269113643</v>
      </c>
      <c r="M453" s="61"/>
      <c r="N453" s="61">
        <f t="shared" si="59"/>
        <v>1961.09</v>
      </c>
      <c r="O453" s="61">
        <f t="shared" si="60"/>
        <v>0.23749669713708332</v>
      </c>
      <c r="P453" s="64">
        <f t="shared" si="61"/>
        <v>1.2680708085197534</v>
      </c>
    </row>
    <row r="454" spans="1:16" x14ac:dyDescent="0.3">
      <c r="A454" s="60">
        <f>Data!A453</f>
        <v>1908.01</v>
      </c>
      <c r="B454" s="60">
        <f>Data!B453</f>
        <v>6.85</v>
      </c>
      <c r="C454" s="60">
        <f>Data!C453</f>
        <v>0.43669999999999998</v>
      </c>
      <c r="D454" s="60">
        <f>Data!D453</f>
        <v>0.65329999999999999</v>
      </c>
      <c r="E454" s="60">
        <f>Data!E453</f>
        <v>8.6582595040000001</v>
      </c>
      <c r="F454" s="60">
        <f t="shared" si="52"/>
        <v>240.00626789252212</v>
      </c>
      <c r="G454" s="60">
        <f t="shared" si="53"/>
        <v>22.889940848786093</v>
      </c>
      <c r="H454" s="60">
        <f t="shared" si="55"/>
        <v>276.8804398797372</v>
      </c>
      <c r="I454" s="60">
        <f t="shared" si="54"/>
        <v>20.014781050543256</v>
      </c>
      <c r="J454" s="60">
        <f t="shared" si="56"/>
        <v>11.99145108239931</v>
      </c>
      <c r="K454" s="60">
        <f t="shared" si="57"/>
        <v>2.4841939861034943</v>
      </c>
      <c r="L454" s="60">
        <f t="shared" si="58"/>
        <v>-0.31610638922075518</v>
      </c>
      <c r="M454" s="61"/>
      <c r="N454" s="61">
        <f t="shared" si="59"/>
        <v>1961.12</v>
      </c>
      <c r="O454" s="61">
        <f t="shared" si="60"/>
        <v>0.29911404280083831</v>
      </c>
      <c r="P454" s="64">
        <f t="shared" si="61"/>
        <v>1.3486634200568588</v>
      </c>
    </row>
    <row r="455" spans="1:16" x14ac:dyDescent="0.3">
      <c r="A455" s="60">
        <f>Data!A454</f>
        <v>1908.02</v>
      </c>
      <c r="B455" s="60">
        <f>Data!B454</f>
        <v>6.6</v>
      </c>
      <c r="C455" s="60">
        <f>Data!C454</f>
        <v>0.43330000000000002</v>
      </c>
      <c r="D455" s="60">
        <f>Data!D454</f>
        <v>0.64670000000000005</v>
      </c>
      <c r="E455" s="60">
        <f>Data!E454</f>
        <v>8.5630942149999996</v>
      </c>
      <c r="F455" s="60">
        <f t="shared" si="52"/>
        <v>233.81685985572216</v>
      </c>
      <c r="G455" s="60">
        <f t="shared" si="53"/>
        <v>22.91050958616599</v>
      </c>
      <c r="H455" s="60">
        <f t="shared" si="55"/>
        <v>277.12526057047614</v>
      </c>
      <c r="I455" s="60">
        <f t="shared" si="54"/>
        <v>20.094464584628533</v>
      </c>
      <c r="J455" s="60">
        <f t="shared" si="56"/>
        <v>11.635884045130656</v>
      </c>
      <c r="K455" s="60">
        <f t="shared" si="57"/>
        <v>2.454093775400306</v>
      </c>
      <c r="L455" s="60">
        <f t="shared" si="58"/>
        <v>-0.34620659992394343</v>
      </c>
      <c r="M455" s="61"/>
      <c r="N455" s="61">
        <f t="shared" si="59"/>
        <v>1962.03</v>
      </c>
      <c r="O455" s="61">
        <f t="shared" si="60"/>
        <v>0.27075436683142629</v>
      </c>
      <c r="P455" s="64">
        <f t="shared" si="61"/>
        <v>1.3109530172892581</v>
      </c>
    </row>
    <row r="456" spans="1:16" x14ac:dyDescent="0.3">
      <c r="A456" s="60">
        <f>Data!A455</f>
        <v>1908.03</v>
      </c>
      <c r="B456" s="60">
        <f>Data!B455</f>
        <v>6.87</v>
      </c>
      <c r="C456" s="60">
        <f>Data!C455</f>
        <v>0.43</v>
      </c>
      <c r="D456" s="60">
        <f>Data!D455</f>
        <v>0.64</v>
      </c>
      <c r="E456" s="60">
        <f>Data!E455</f>
        <v>8.5630942149999996</v>
      </c>
      <c r="F456" s="60">
        <f t="shared" si="52"/>
        <v>243.38209503163807</v>
      </c>
      <c r="G456" s="60">
        <f t="shared" si="53"/>
        <v>22.673150046615483</v>
      </c>
      <c r="H456" s="60">
        <f t="shared" si="55"/>
        <v>277.57125007432188</v>
      </c>
      <c r="I456" s="60">
        <f t="shared" si="54"/>
        <v>20.170972052160732</v>
      </c>
      <c r="J456" s="60">
        <f t="shared" si="56"/>
        <v>12.065957674338593</v>
      </c>
      <c r="K456" s="60">
        <f t="shared" si="57"/>
        <v>2.4903880721671161</v>
      </c>
      <c r="L456" s="60">
        <f t="shared" si="58"/>
        <v>-0.30991230315713336</v>
      </c>
      <c r="M456" s="61"/>
      <c r="N456" s="61">
        <f t="shared" si="59"/>
        <v>1962.06</v>
      </c>
      <c r="O456" s="61">
        <f t="shared" si="60"/>
        <v>2.7465314759895776E-2</v>
      </c>
      <c r="P456" s="64">
        <f t="shared" si="61"/>
        <v>1.0278459634049315</v>
      </c>
    </row>
    <row r="457" spans="1:16" x14ac:dyDescent="0.3">
      <c r="A457" s="60">
        <f>Data!A456</f>
        <v>1908.04</v>
      </c>
      <c r="B457" s="60">
        <f>Data!B456</f>
        <v>7.24</v>
      </c>
      <c r="C457" s="60">
        <f>Data!C456</f>
        <v>0.42670000000000002</v>
      </c>
      <c r="D457" s="60">
        <f>Data!D456</f>
        <v>0.63329999999999997</v>
      </c>
      <c r="E457" s="60">
        <f>Data!E456</f>
        <v>8.6582595040000001</v>
      </c>
      <c r="F457" s="60">
        <f t="shared" si="52"/>
        <v>253.67085832727889</v>
      </c>
      <c r="G457" s="60">
        <f t="shared" si="53"/>
        <v>22.189192621362668</v>
      </c>
      <c r="H457" s="60">
        <f t="shared" si="55"/>
        <v>278.17842837809326</v>
      </c>
      <c r="I457" s="60">
        <f t="shared" si="54"/>
        <v>20.242399835470255</v>
      </c>
      <c r="J457" s="60">
        <f t="shared" si="56"/>
        <v>12.531659308634826</v>
      </c>
      <c r="K457" s="60">
        <f t="shared" si="57"/>
        <v>2.5282581870066205</v>
      </c>
      <c r="L457" s="60">
        <f t="shared" si="58"/>
        <v>-0.27204218831762894</v>
      </c>
      <c r="M457" s="61"/>
      <c r="N457" s="61">
        <f t="shared" si="59"/>
        <v>1962.09</v>
      </c>
      <c r="O457" s="61">
        <f t="shared" si="60"/>
        <v>5.5780200187638407E-2</v>
      </c>
      <c r="P457" s="64">
        <f t="shared" si="61"/>
        <v>1.0573652495096073</v>
      </c>
    </row>
    <row r="458" spans="1:16" x14ac:dyDescent="0.3">
      <c r="A458" s="60">
        <f>Data!A457</f>
        <v>1908.05</v>
      </c>
      <c r="B458" s="60">
        <f>Data!B457</f>
        <v>7.63</v>
      </c>
      <c r="C458" s="60">
        <f>Data!C457</f>
        <v>0.42330000000000001</v>
      </c>
      <c r="D458" s="60">
        <f>Data!D457</f>
        <v>0.62670000000000003</v>
      </c>
      <c r="E458" s="60">
        <f>Data!E457</f>
        <v>8.6582595040000001</v>
      </c>
      <c r="F458" s="60">
        <f t="shared" si="52"/>
        <v>267.33544876203564</v>
      </c>
      <c r="G458" s="60">
        <f t="shared" si="53"/>
        <v>21.957945706312941</v>
      </c>
      <c r="H458" s="60">
        <f t="shared" si="55"/>
        <v>278.80025846931551</v>
      </c>
      <c r="I458" s="60">
        <f t="shared" si="54"/>
        <v>20.322058048154165</v>
      </c>
      <c r="J458" s="60">
        <f t="shared" si="56"/>
        <v>13.154939727490715</v>
      </c>
      <c r="K458" s="60">
        <f t="shared" si="57"/>
        <v>2.5767973327630762</v>
      </c>
      <c r="L458" s="60">
        <f t="shared" si="58"/>
        <v>-0.22350304256117326</v>
      </c>
      <c r="M458" s="61"/>
      <c r="N458" s="61">
        <f t="shared" si="59"/>
        <v>1962.12</v>
      </c>
      <c r="O458" s="61">
        <f t="shared" si="60"/>
        <v>0.12554942159939442</v>
      </c>
      <c r="P458" s="64">
        <f t="shared" si="61"/>
        <v>1.1337712003620037</v>
      </c>
    </row>
    <row r="459" spans="1:16" x14ac:dyDescent="0.3">
      <c r="A459" s="60">
        <f>Data!A458</f>
        <v>1908.06</v>
      </c>
      <c r="B459" s="60">
        <f>Data!B458</f>
        <v>7.64</v>
      </c>
      <c r="C459" s="60">
        <f>Data!C458</f>
        <v>0.42</v>
      </c>
      <c r="D459" s="60">
        <f>Data!D458</f>
        <v>0.62</v>
      </c>
      <c r="E459" s="60">
        <f>Data!E458</f>
        <v>8.6582595040000001</v>
      </c>
      <c r="F459" s="60">
        <f t="shared" ref="F459:F522" si="62">B459*$E$1837/E459</f>
        <v>267.68582287574731</v>
      </c>
      <c r="G459" s="60">
        <f t="shared" ref="G459:G522" si="63">D459*$E$1837/E459</f>
        <v>21.723195050126094</v>
      </c>
      <c r="H459" s="60">
        <f t="shared" si="55"/>
        <v>279.23588021638795</v>
      </c>
      <c r="I459" s="60">
        <f t="shared" si="54"/>
        <v>20.386928912717892</v>
      </c>
      <c r="J459" s="60">
        <f t="shared" si="56"/>
        <v>13.13026714429548</v>
      </c>
      <c r="K459" s="60">
        <f t="shared" si="57"/>
        <v>2.5749200342079148</v>
      </c>
      <c r="L459" s="60">
        <f t="shared" si="58"/>
        <v>-0.22538034111633465</v>
      </c>
      <c r="M459" s="61"/>
      <c r="N459" s="61">
        <f t="shared" si="59"/>
        <v>1963.03</v>
      </c>
      <c r="O459" s="61">
        <f t="shared" si="60"/>
        <v>0.16230890121478492</v>
      </c>
      <c r="P459" s="64">
        <f t="shared" si="61"/>
        <v>1.1762235220840067</v>
      </c>
    </row>
    <row r="460" spans="1:16" x14ac:dyDescent="0.3">
      <c r="A460" s="60">
        <f>Data!A459</f>
        <v>1908.07</v>
      </c>
      <c r="B460" s="60">
        <f>Data!B459</f>
        <v>7.92</v>
      </c>
      <c r="C460" s="60">
        <f>Data!C459</f>
        <v>0.41670000000000001</v>
      </c>
      <c r="D460" s="60">
        <f>Data!D459</f>
        <v>0.61329999999999996</v>
      </c>
      <c r="E460" s="60">
        <f>Data!E459</f>
        <v>8.7534247930000006</v>
      </c>
      <c r="F460" s="60">
        <f t="shared" si="62"/>
        <v>274.47941997757903</v>
      </c>
      <c r="G460" s="60">
        <f t="shared" si="63"/>
        <v>21.254826802051667</v>
      </c>
      <c r="H460" s="60">
        <f t="shared" si="55"/>
        <v>279.72743709341961</v>
      </c>
      <c r="I460" s="60">
        <f t="shared" si="54"/>
        <v>20.44417999678754</v>
      </c>
      <c r="J460" s="60">
        <f t="shared" si="56"/>
        <v>13.42579746513232</v>
      </c>
      <c r="K460" s="60">
        <f t="shared" si="57"/>
        <v>2.5971780401303435</v>
      </c>
      <c r="L460" s="60">
        <f t="shared" si="58"/>
        <v>-0.20312233519390599</v>
      </c>
      <c r="M460" s="61"/>
      <c r="N460" s="61">
        <f t="shared" si="59"/>
        <v>1963.06</v>
      </c>
      <c r="O460" s="61">
        <f t="shared" si="60"/>
        <v>0.21719986669536118</v>
      </c>
      <c r="P460" s="64">
        <f t="shared" si="61"/>
        <v>1.2425924301633839</v>
      </c>
    </row>
    <row r="461" spans="1:16" x14ac:dyDescent="0.3">
      <c r="A461" s="60">
        <f>Data!A460</f>
        <v>1908.08</v>
      </c>
      <c r="B461" s="60">
        <f>Data!B460</f>
        <v>8.26</v>
      </c>
      <c r="C461" s="60">
        <f>Data!C460</f>
        <v>0.4133</v>
      </c>
      <c r="D461" s="60">
        <f>Data!D460</f>
        <v>0.60670000000000002</v>
      </c>
      <c r="E461" s="60">
        <f>Data!E460</f>
        <v>8.7534247930000006</v>
      </c>
      <c r="F461" s="60">
        <f t="shared" si="62"/>
        <v>286.26262740085889</v>
      </c>
      <c r="G461" s="60">
        <f t="shared" si="63"/>
        <v>21.026093952070351</v>
      </c>
      <c r="H461" s="60">
        <f t="shared" si="55"/>
        <v>280.10947260752801</v>
      </c>
      <c r="I461" s="60">
        <f t="shared" si="54"/>
        <v>20.498009665192605</v>
      </c>
      <c r="J461" s="60">
        <f t="shared" si="56"/>
        <v>13.96538649735138</v>
      </c>
      <c r="K461" s="60">
        <f t="shared" si="57"/>
        <v>2.6365818751581926</v>
      </c>
      <c r="L461" s="60">
        <f t="shared" si="58"/>
        <v>-0.16371850016605682</v>
      </c>
      <c r="M461" s="61"/>
      <c r="N461" s="61">
        <f t="shared" si="59"/>
        <v>1963.09</v>
      </c>
      <c r="O461" s="61">
        <f t="shared" si="60"/>
        <v>0.24472838052084045</v>
      </c>
      <c r="P461" s="64">
        <f t="shared" si="61"/>
        <v>1.2772743334945882</v>
      </c>
    </row>
    <row r="462" spans="1:16" x14ac:dyDescent="0.3">
      <c r="A462" s="60">
        <f>Data!A461</f>
        <v>1908.09</v>
      </c>
      <c r="B462" s="60">
        <f>Data!B461</f>
        <v>8.17</v>
      </c>
      <c r="C462" s="60">
        <f>Data!C461</f>
        <v>0.41</v>
      </c>
      <c r="D462" s="60">
        <f>Data!D461</f>
        <v>0.6</v>
      </c>
      <c r="E462" s="60">
        <f>Data!E461</f>
        <v>8.7534247930000006</v>
      </c>
      <c r="F462" s="60">
        <f t="shared" si="62"/>
        <v>283.1435430829319</v>
      </c>
      <c r="G462" s="60">
        <f t="shared" si="63"/>
        <v>20.793895452846897</v>
      </c>
      <c r="H462" s="60">
        <f t="shared" si="55"/>
        <v>280.49958932479495</v>
      </c>
      <c r="I462" s="60">
        <f t="shared" si="54"/>
        <v>20.54840908890198</v>
      </c>
      <c r="J462" s="60">
        <f t="shared" si="56"/>
        <v>13.779341352312054</v>
      </c>
      <c r="K462" s="60">
        <f t="shared" si="57"/>
        <v>2.6231704670783094</v>
      </c>
      <c r="L462" s="60">
        <f t="shared" si="58"/>
        <v>-0.1771299082459401</v>
      </c>
      <c r="M462" s="61"/>
      <c r="N462" s="61">
        <f t="shared" si="59"/>
        <v>1963.12</v>
      </c>
      <c r="O462" s="61">
        <f t="shared" si="60"/>
        <v>0.24805501139905184</v>
      </c>
      <c r="P462" s="64">
        <f t="shared" si="61"/>
        <v>1.2815304290367673</v>
      </c>
    </row>
    <row r="463" spans="1:16" x14ac:dyDescent="0.3">
      <c r="A463" s="60">
        <f>Data!A462</f>
        <v>1908.1</v>
      </c>
      <c r="B463" s="60">
        <f>Data!B462</f>
        <v>8.27</v>
      </c>
      <c r="C463" s="60">
        <f>Data!C462</f>
        <v>0.40670000000000001</v>
      </c>
      <c r="D463" s="60">
        <f>Data!D462</f>
        <v>0.59330000000000005</v>
      </c>
      <c r="E463" s="60">
        <f>Data!E462</f>
        <v>8.8485090910000004</v>
      </c>
      <c r="F463" s="60">
        <f t="shared" si="62"/>
        <v>283.52934762216199</v>
      </c>
      <c r="G463" s="60">
        <f t="shared" si="63"/>
        <v>20.340745096037335</v>
      </c>
      <c r="H463" s="60">
        <f t="shared" si="55"/>
        <v>281.06663250903927</v>
      </c>
      <c r="I463" s="60">
        <f t="shared" si="54"/>
        <v>20.59349288364896</v>
      </c>
      <c r="J463" s="60">
        <f t="shared" si="56"/>
        <v>13.767909563670068</v>
      </c>
      <c r="K463" s="60">
        <f t="shared" si="57"/>
        <v>2.6223404902989134</v>
      </c>
      <c r="L463" s="60">
        <f t="shared" si="58"/>
        <v>-0.17795988502533611</v>
      </c>
      <c r="M463" s="61"/>
      <c r="N463" s="61">
        <f t="shared" si="59"/>
        <v>1964.03</v>
      </c>
      <c r="O463" s="61">
        <f t="shared" si="60"/>
        <v>0.29990968440171839</v>
      </c>
      <c r="P463" s="64">
        <f t="shared" si="61"/>
        <v>1.349736899775372</v>
      </c>
    </row>
    <row r="464" spans="1:16" x14ac:dyDescent="0.3">
      <c r="A464" s="60">
        <f>Data!A463</f>
        <v>1908.11</v>
      </c>
      <c r="B464" s="60">
        <f>Data!B463</f>
        <v>8.83</v>
      </c>
      <c r="C464" s="60">
        <f>Data!C463</f>
        <v>0.40329999999999999</v>
      </c>
      <c r="D464" s="60">
        <f>Data!D463</f>
        <v>0.5867</v>
      </c>
      <c r="E464" s="60">
        <f>Data!E463</f>
        <v>8.9436743799999991</v>
      </c>
      <c r="F464" s="60">
        <f t="shared" si="62"/>
        <v>299.50724681906411</v>
      </c>
      <c r="G464" s="60">
        <f t="shared" si="63"/>
        <v>19.900441869620035</v>
      </c>
      <c r="H464" s="60">
        <f t="shared" si="55"/>
        <v>281.5867304701905</v>
      </c>
      <c r="I464" s="60">
        <f t="shared" si="54"/>
        <v>20.633217516689477</v>
      </c>
      <c r="J464" s="60">
        <f t="shared" si="56"/>
        <v>14.515780031728125</v>
      </c>
      <c r="K464" s="60">
        <f t="shared" si="57"/>
        <v>2.6752363357314701</v>
      </c>
      <c r="L464" s="60">
        <f t="shared" si="58"/>
        <v>-0.12506403959277934</v>
      </c>
      <c r="M464" s="61"/>
      <c r="N464" s="61">
        <f t="shared" si="59"/>
        <v>1964.06</v>
      </c>
      <c r="O464" s="61">
        <f t="shared" si="60"/>
        <v>0.30581887327352364</v>
      </c>
      <c r="P464" s="64">
        <f t="shared" si="61"/>
        <v>1.3577363619323386</v>
      </c>
    </row>
    <row r="465" spans="1:16" x14ac:dyDescent="0.3">
      <c r="A465" s="60">
        <f>Data!A464</f>
        <v>1908.12</v>
      </c>
      <c r="B465" s="60">
        <f>Data!B464</f>
        <v>9.0299999999999994</v>
      </c>
      <c r="C465" s="60">
        <f>Data!C464</f>
        <v>0.4</v>
      </c>
      <c r="D465" s="60">
        <f>Data!D464</f>
        <v>0.57999999999999996</v>
      </c>
      <c r="E465" s="60">
        <f>Data!E464</f>
        <v>9.0388396689999997</v>
      </c>
      <c r="F465" s="60">
        <f t="shared" si="62"/>
        <v>303.06632159823079</v>
      </c>
      <c r="G465" s="60">
        <f t="shared" si="63"/>
        <v>19.466053878956131</v>
      </c>
      <c r="H465" s="60">
        <f t="shared" si="55"/>
        <v>282.03296983700517</v>
      </c>
      <c r="I465" s="60">
        <f t="shared" ref="I465:I528" si="64">GEOMEAN(G346:G465)</f>
        <v>20.670028647900988</v>
      </c>
      <c r="J465" s="60">
        <f t="shared" si="56"/>
        <v>14.662114250577332</v>
      </c>
      <c r="K465" s="60">
        <f t="shared" si="57"/>
        <v>2.6852669050624915</v>
      </c>
      <c r="L465" s="60">
        <f t="shared" si="58"/>
        <v>-0.11503347026175792</v>
      </c>
      <c r="M465" s="61"/>
      <c r="N465" s="61">
        <f t="shared" si="59"/>
        <v>1964.09</v>
      </c>
      <c r="O465" s="61">
        <f t="shared" si="60"/>
        <v>0.33194702317064628</v>
      </c>
      <c r="P465" s="64">
        <f t="shared" si="61"/>
        <v>1.3936790138614799</v>
      </c>
    </row>
    <row r="466" spans="1:16" x14ac:dyDescent="0.3">
      <c r="A466" s="60">
        <f>Data!A465</f>
        <v>1909.01</v>
      </c>
      <c r="B466" s="60">
        <f>Data!B465</f>
        <v>9.06</v>
      </c>
      <c r="C466" s="60">
        <f>Data!C465</f>
        <v>0.40329999999999999</v>
      </c>
      <c r="D466" s="60">
        <f>Data!D465</f>
        <v>0.59499999999999997</v>
      </c>
      <c r="E466" s="60">
        <f>Data!E465</f>
        <v>8.9436743799999991</v>
      </c>
      <c r="F466" s="60">
        <f t="shared" si="62"/>
        <v>307.30868133416999</v>
      </c>
      <c r="G466" s="60">
        <f t="shared" si="63"/>
        <v>20.181971897773856</v>
      </c>
      <c r="H466" s="60">
        <f t="shared" si="55"/>
        <v>282.21611735439029</v>
      </c>
      <c r="I466" s="60">
        <f t="shared" si="64"/>
        <v>20.70789370827119</v>
      </c>
      <c r="J466" s="60">
        <f t="shared" si="56"/>
        <v>14.84017088669062</v>
      </c>
      <c r="K466" s="60">
        <f t="shared" si="57"/>
        <v>2.6973377529485822</v>
      </c>
      <c r="L466" s="60">
        <f t="shared" si="58"/>
        <v>-0.10296262237566722</v>
      </c>
      <c r="M466" s="61"/>
      <c r="N466" s="61">
        <f t="shared" si="59"/>
        <v>1964.12</v>
      </c>
      <c r="O466" s="61">
        <f t="shared" si="60"/>
        <v>0.32642687011718863</v>
      </c>
      <c r="P466" s="64">
        <f t="shared" si="61"/>
        <v>1.3860068875354885</v>
      </c>
    </row>
    <row r="467" spans="1:16" x14ac:dyDescent="0.3">
      <c r="A467" s="60">
        <f>Data!A466</f>
        <v>1909.02</v>
      </c>
      <c r="B467" s="60">
        <f>Data!B466</f>
        <v>8.8000000000000007</v>
      </c>
      <c r="C467" s="60">
        <f>Data!C466</f>
        <v>0.40670000000000001</v>
      </c>
      <c r="D467" s="60">
        <f>Data!D466</f>
        <v>0.61</v>
      </c>
      <c r="E467" s="60">
        <f>Data!E466</f>
        <v>9.0388396689999997</v>
      </c>
      <c r="F467" s="60">
        <f t="shared" si="62"/>
        <v>295.34702437036896</v>
      </c>
      <c r="G467" s="60">
        <f t="shared" si="63"/>
        <v>20.472918734764207</v>
      </c>
      <c r="H467" s="60">
        <f t="shared" si="55"/>
        <v>282.40916906163096</v>
      </c>
      <c r="I467" s="60">
        <f t="shared" si="64"/>
        <v>20.747959762956498</v>
      </c>
      <c r="J467" s="60">
        <f t="shared" si="56"/>
        <v>14.234991186829024</v>
      </c>
      <c r="K467" s="60">
        <f t="shared" si="57"/>
        <v>2.6557031016099653</v>
      </c>
      <c r="L467" s="60">
        <f t="shared" si="58"/>
        <v>-0.14459727371428421</v>
      </c>
      <c r="M467" s="61"/>
      <c r="N467" s="61">
        <f t="shared" si="59"/>
        <v>1965.03</v>
      </c>
      <c r="O467" s="61">
        <f t="shared" si="60"/>
        <v>0.34899495285394089</v>
      </c>
      <c r="P467" s="64">
        <f t="shared" si="61"/>
        <v>1.4176420352775183</v>
      </c>
    </row>
    <row r="468" spans="1:16" x14ac:dyDescent="0.3">
      <c r="A468" s="60">
        <f>Data!A467</f>
        <v>1909.03</v>
      </c>
      <c r="B468" s="60">
        <f>Data!B467</f>
        <v>8.92</v>
      </c>
      <c r="C468" s="60">
        <f>Data!C467</f>
        <v>0.41</v>
      </c>
      <c r="D468" s="60">
        <f>Data!D467</f>
        <v>0.625</v>
      </c>
      <c r="E468" s="60">
        <f>Data!E467</f>
        <v>9.0388396689999997</v>
      </c>
      <c r="F468" s="60">
        <f t="shared" si="62"/>
        <v>299.3744837936012</v>
      </c>
      <c r="G468" s="60">
        <f t="shared" si="63"/>
        <v>20.976351162668244</v>
      </c>
      <c r="H468" s="60">
        <f t="shared" si="55"/>
        <v>282.62308120343147</v>
      </c>
      <c r="I468" s="60">
        <f t="shared" si="64"/>
        <v>20.787349976600314</v>
      </c>
      <c r="J468" s="60">
        <f t="shared" si="56"/>
        <v>14.401762809141037</v>
      </c>
      <c r="K468" s="60">
        <f t="shared" si="57"/>
        <v>2.6673506163910292</v>
      </c>
      <c r="L468" s="60">
        <f t="shared" si="58"/>
        <v>-0.13294975893322025</v>
      </c>
      <c r="M468" s="61"/>
      <c r="N468" s="61">
        <f t="shared" si="59"/>
        <v>1965.06</v>
      </c>
      <c r="O468" s="61">
        <f t="shared" si="60"/>
        <v>0.31213323338209698</v>
      </c>
      <c r="P468" s="64">
        <f t="shared" si="61"/>
        <v>1.366336722565636</v>
      </c>
    </row>
    <row r="469" spans="1:16" x14ac:dyDescent="0.3">
      <c r="A469" s="60">
        <f>Data!A468</f>
        <v>1909.04</v>
      </c>
      <c r="B469" s="60">
        <f>Data!B468</f>
        <v>9.32</v>
      </c>
      <c r="C469" s="60">
        <f>Data!C468</f>
        <v>0.4133</v>
      </c>
      <c r="D469" s="60">
        <f>Data!D468</f>
        <v>0.64</v>
      </c>
      <c r="E469" s="60">
        <f>Data!E468</f>
        <v>9.229089256</v>
      </c>
      <c r="F469" s="60">
        <f t="shared" si="62"/>
        <v>306.35126409270475</v>
      </c>
      <c r="G469" s="60">
        <f t="shared" si="63"/>
        <v>21.036996675893889</v>
      </c>
      <c r="H469" s="60">
        <f t="shared" si="55"/>
        <v>282.892429534261</v>
      </c>
      <c r="I469" s="60">
        <f t="shared" si="64"/>
        <v>20.824844837343534</v>
      </c>
      <c r="J469" s="60">
        <f t="shared" si="56"/>
        <v>14.710854581895825</v>
      </c>
      <c r="K469" s="60">
        <f t="shared" si="57"/>
        <v>2.6885856282281111</v>
      </c>
      <c r="L469" s="60">
        <f t="shared" si="58"/>
        <v>-0.11171474709613838</v>
      </c>
      <c r="M469" s="61"/>
      <c r="N469" s="61">
        <f t="shared" si="59"/>
        <v>1965.09</v>
      </c>
      <c r="O469" s="61">
        <f t="shared" si="60"/>
        <v>0.35644078377341382</v>
      </c>
      <c r="P469" s="64">
        <f t="shared" si="61"/>
        <v>1.428236953211476</v>
      </c>
    </row>
    <row r="470" spans="1:16" x14ac:dyDescent="0.3">
      <c r="A470" s="60">
        <f>Data!A469</f>
        <v>1909.05</v>
      </c>
      <c r="B470" s="60">
        <f>Data!B469</f>
        <v>9.6300000000000008</v>
      </c>
      <c r="C470" s="60">
        <f>Data!C469</f>
        <v>0.41670000000000001</v>
      </c>
      <c r="D470" s="60">
        <f>Data!D469</f>
        <v>0.65500000000000003</v>
      </c>
      <c r="E470" s="60">
        <f>Data!E469</f>
        <v>9.3242545450000005</v>
      </c>
      <c r="F470" s="60">
        <f t="shared" si="62"/>
        <v>313.31037520490599</v>
      </c>
      <c r="G470" s="60">
        <f t="shared" si="63"/>
        <v>21.310311086107312</v>
      </c>
      <c r="H470" s="60">
        <f t="shared" si="55"/>
        <v>283.27884379124816</v>
      </c>
      <c r="I470" s="60">
        <f t="shared" si="64"/>
        <v>20.859898998490934</v>
      </c>
      <c r="J470" s="60">
        <f t="shared" si="56"/>
        <v>15.019745552342885</v>
      </c>
      <c r="K470" s="60">
        <f t="shared" si="57"/>
        <v>2.7093657056028073</v>
      </c>
      <c r="L470" s="60">
        <f t="shared" si="58"/>
        <v>-9.0934669721442152E-2</v>
      </c>
      <c r="M470" s="61"/>
      <c r="N470" s="61">
        <f t="shared" si="59"/>
        <v>1965.12</v>
      </c>
      <c r="O470" s="61">
        <f t="shared" si="60"/>
        <v>0.37116053685058059</v>
      </c>
      <c r="P470" s="64">
        <f t="shared" si="61"/>
        <v>1.4494157393483915</v>
      </c>
    </row>
    <row r="471" spans="1:16" x14ac:dyDescent="0.3">
      <c r="A471" s="60">
        <f>Data!A470</f>
        <v>1909.06</v>
      </c>
      <c r="B471" s="60">
        <f>Data!B470</f>
        <v>9.8000000000000007</v>
      </c>
      <c r="C471" s="60">
        <f>Data!C470</f>
        <v>0.42</v>
      </c>
      <c r="D471" s="60">
        <f>Data!D470</f>
        <v>0.67</v>
      </c>
      <c r="E471" s="60">
        <f>Data!E470</f>
        <v>9.4194198349999994</v>
      </c>
      <c r="F471" s="60">
        <f t="shared" si="62"/>
        <v>315.62001185606994</v>
      </c>
      <c r="G471" s="60">
        <f t="shared" si="63"/>
        <v>21.578102851384376</v>
      </c>
      <c r="H471" s="60">
        <f t="shared" si="55"/>
        <v>283.783989961251</v>
      </c>
      <c r="I471" s="60">
        <f t="shared" si="64"/>
        <v>20.894932555151094</v>
      </c>
      <c r="J471" s="60">
        <f t="shared" si="56"/>
        <v>15.105098378422962</v>
      </c>
      <c r="K471" s="60">
        <f t="shared" si="57"/>
        <v>2.7150323277881618</v>
      </c>
      <c r="L471" s="60">
        <f t="shared" si="58"/>
        <v>-8.5268047536087632E-2</v>
      </c>
      <c r="M471" s="61"/>
      <c r="N471" s="61">
        <f t="shared" si="59"/>
        <v>1966.03</v>
      </c>
      <c r="O471" s="61">
        <f t="shared" si="60"/>
        <v>0.32545259241785285</v>
      </c>
      <c r="P471" s="64">
        <f t="shared" si="61"/>
        <v>1.3846571895309334</v>
      </c>
    </row>
    <row r="472" spans="1:16" x14ac:dyDescent="0.3">
      <c r="A472" s="60">
        <f>Data!A471</f>
        <v>1909.07</v>
      </c>
      <c r="B472" s="60">
        <f>Data!B471</f>
        <v>9.94</v>
      </c>
      <c r="C472" s="60">
        <f>Data!C471</f>
        <v>0.42330000000000001</v>
      </c>
      <c r="D472" s="60">
        <f>Data!D471</f>
        <v>0.68500000000000005</v>
      </c>
      <c r="E472" s="60">
        <f>Data!E471</f>
        <v>9.4194198349999994</v>
      </c>
      <c r="F472" s="60">
        <f t="shared" si="62"/>
        <v>320.12886916829945</v>
      </c>
      <c r="G472" s="60">
        <f t="shared" si="63"/>
        <v>22.061194706266114</v>
      </c>
      <c r="H472" s="60">
        <f t="shared" si="55"/>
        <v>284.27368464592814</v>
      </c>
      <c r="I472" s="60">
        <f t="shared" si="64"/>
        <v>20.931716093859588</v>
      </c>
      <c r="J472" s="60">
        <f t="shared" si="56"/>
        <v>15.293961934741255</v>
      </c>
      <c r="K472" s="60">
        <f t="shared" si="57"/>
        <v>2.727458105717488</v>
      </c>
      <c r="L472" s="60">
        <f t="shared" si="58"/>
        <v>-7.2842269606761434E-2</v>
      </c>
      <c r="M472" s="61"/>
      <c r="N472" s="61">
        <f t="shared" si="59"/>
        <v>1966.06</v>
      </c>
      <c r="O472" s="61">
        <f t="shared" si="60"/>
        <v>0.27836202699388091</v>
      </c>
      <c r="P472" s="64">
        <f t="shared" si="61"/>
        <v>1.3209643354017764</v>
      </c>
    </row>
    <row r="473" spans="1:16" x14ac:dyDescent="0.3">
      <c r="A473" s="60">
        <f>Data!A472</f>
        <v>1909.08</v>
      </c>
      <c r="B473" s="60">
        <f>Data!B472</f>
        <v>10.18</v>
      </c>
      <c r="C473" s="60">
        <f>Data!C472</f>
        <v>0.42670000000000002</v>
      </c>
      <c r="D473" s="60">
        <f>Data!D472</f>
        <v>0.7</v>
      </c>
      <c r="E473" s="60">
        <f>Data!E472</f>
        <v>9.5145851239999999</v>
      </c>
      <c r="F473" s="60">
        <f t="shared" si="62"/>
        <v>324.57908566187524</v>
      </c>
      <c r="G473" s="60">
        <f t="shared" si="63"/>
        <v>22.318797638832287</v>
      </c>
      <c r="H473" s="60">
        <f t="shared" si="55"/>
        <v>284.71469095489493</v>
      </c>
      <c r="I473" s="60">
        <f t="shared" si="64"/>
        <v>20.968460213299345</v>
      </c>
      <c r="J473" s="60">
        <f t="shared" si="56"/>
        <v>15.479395356651388</v>
      </c>
      <c r="K473" s="60">
        <f t="shared" si="57"/>
        <v>2.7395098077508901</v>
      </c>
      <c r="L473" s="60">
        <f t="shared" si="58"/>
        <v>-6.0790567573359322E-2</v>
      </c>
      <c r="M473" s="61"/>
      <c r="N473" s="61">
        <f t="shared" si="59"/>
        <v>1966.09</v>
      </c>
      <c r="O473" s="61">
        <f t="shared" si="60"/>
        <v>0.16154761595918909</v>
      </c>
      <c r="P473" s="64">
        <f t="shared" si="61"/>
        <v>1.1753284212161359</v>
      </c>
    </row>
    <row r="474" spans="1:16" x14ac:dyDescent="0.3">
      <c r="A474" s="60">
        <f>Data!A473</f>
        <v>1909.09</v>
      </c>
      <c r="B474" s="60">
        <f>Data!B473</f>
        <v>10.19</v>
      </c>
      <c r="C474" s="60">
        <f>Data!C473</f>
        <v>0.43</v>
      </c>
      <c r="D474" s="60">
        <f>Data!D473</f>
        <v>0.71499999999999997</v>
      </c>
      <c r="E474" s="60">
        <f>Data!E473</f>
        <v>9.6096694209999995</v>
      </c>
      <c r="F474" s="60">
        <f t="shared" si="62"/>
        <v>321.68317499503712</v>
      </c>
      <c r="G474" s="60">
        <f t="shared" si="63"/>
        <v>22.571488726344604</v>
      </c>
      <c r="H474" s="60">
        <f t="shared" si="55"/>
        <v>285.23523630672867</v>
      </c>
      <c r="I474" s="60">
        <f t="shared" si="64"/>
        <v>21.009654093272488</v>
      </c>
      <c r="J474" s="60">
        <f t="shared" si="56"/>
        <v>15.311207579473832</v>
      </c>
      <c r="K474" s="60">
        <f t="shared" si="57"/>
        <v>2.7285850817696771</v>
      </c>
      <c r="L474" s="60">
        <f t="shared" si="58"/>
        <v>-7.1715293554572401E-2</v>
      </c>
      <c r="M474" s="61"/>
      <c r="N474" s="61">
        <f t="shared" si="59"/>
        <v>1966.12</v>
      </c>
      <c r="O474" s="61">
        <f t="shared" si="60"/>
        <v>0.19215168354957379</v>
      </c>
      <c r="P474" s="64">
        <f t="shared" si="61"/>
        <v>1.211854321389529</v>
      </c>
    </row>
    <row r="475" spans="1:16" x14ac:dyDescent="0.3">
      <c r="A475" s="60">
        <f>Data!A474</f>
        <v>1909.1</v>
      </c>
      <c r="B475" s="60">
        <f>Data!B474</f>
        <v>10.23</v>
      </c>
      <c r="C475" s="60">
        <f>Data!C474</f>
        <v>0.43330000000000002</v>
      </c>
      <c r="D475" s="60">
        <f>Data!D474</f>
        <v>0.73</v>
      </c>
      <c r="E475" s="60">
        <f>Data!E474</f>
        <v>9.8000000000000007</v>
      </c>
      <c r="F475" s="60">
        <f t="shared" si="62"/>
        <v>316.6738255102041</v>
      </c>
      <c r="G475" s="60">
        <f t="shared" si="63"/>
        <v>22.597447959183668</v>
      </c>
      <c r="H475" s="60">
        <f t="shared" si="55"/>
        <v>285.76282442790665</v>
      </c>
      <c r="I475" s="60">
        <f t="shared" si="64"/>
        <v>21.049126298042516</v>
      </c>
      <c r="J475" s="60">
        <f t="shared" si="56"/>
        <v>15.044511635604252</v>
      </c>
      <c r="K475" s="60">
        <f t="shared" si="57"/>
        <v>2.7110132493095169</v>
      </c>
      <c r="L475" s="60">
        <f t="shared" si="58"/>
        <v>-8.9287126014732543E-2</v>
      </c>
      <c r="M475" s="61"/>
      <c r="N475" s="61">
        <f t="shared" si="59"/>
        <v>1967.03</v>
      </c>
      <c r="O475" s="61">
        <f t="shared" si="60"/>
        <v>0.27634895793136183</v>
      </c>
      <c r="P475" s="64">
        <f t="shared" si="61"/>
        <v>1.3183078177393643</v>
      </c>
    </row>
    <row r="476" spans="1:16" x14ac:dyDescent="0.3">
      <c r="A476" s="60">
        <f>Data!A475</f>
        <v>1909.11</v>
      </c>
      <c r="B476" s="60">
        <f>Data!B475</f>
        <v>10.18</v>
      </c>
      <c r="C476" s="60">
        <f>Data!C475</f>
        <v>0.43669999999999998</v>
      </c>
      <c r="D476" s="60">
        <f>Data!D475</f>
        <v>0.745</v>
      </c>
      <c r="E476" s="60">
        <f>Data!E475</f>
        <v>9.8951652889999995</v>
      </c>
      <c r="F476" s="60">
        <f t="shared" si="62"/>
        <v>312.0953768637952</v>
      </c>
      <c r="G476" s="60">
        <f t="shared" si="63"/>
        <v>22.839985831387764</v>
      </c>
      <c r="H476" s="60">
        <f t="shared" si="55"/>
        <v>286.28113764615404</v>
      </c>
      <c r="I476" s="60">
        <f t="shared" si="64"/>
        <v>21.088574459557577</v>
      </c>
      <c r="J476" s="60">
        <f t="shared" si="56"/>
        <v>14.799263812843931</v>
      </c>
      <c r="K476" s="60">
        <f t="shared" si="57"/>
        <v>2.6945774371574664</v>
      </c>
      <c r="L476" s="60">
        <f t="shared" si="58"/>
        <v>-0.10572293816678302</v>
      </c>
      <c r="M476" s="61"/>
      <c r="N476" s="61">
        <f t="shared" si="59"/>
        <v>1967.06</v>
      </c>
      <c r="O476" s="61">
        <f t="shared" si="60"/>
        <v>0.28245903478551204</v>
      </c>
      <c r="P476" s="64">
        <f t="shared" si="61"/>
        <v>1.3263874382378948</v>
      </c>
    </row>
    <row r="477" spans="1:16" x14ac:dyDescent="0.3">
      <c r="A477" s="60">
        <f>Data!A476</f>
        <v>1909.12</v>
      </c>
      <c r="B477" s="60">
        <f>Data!B476</f>
        <v>10.3</v>
      </c>
      <c r="C477" s="60">
        <f>Data!C476</f>
        <v>0.44</v>
      </c>
      <c r="D477" s="60">
        <f>Data!D476</f>
        <v>0.76</v>
      </c>
      <c r="E477" s="60">
        <f>Data!E476</f>
        <v>9.9903305790000001</v>
      </c>
      <c r="F477" s="60">
        <f t="shared" si="62"/>
        <v>312.76631691929123</v>
      </c>
      <c r="G477" s="60">
        <f t="shared" si="63"/>
        <v>23.077902995986534</v>
      </c>
      <c r="H477" s="60">
        <f t="shared" si="55"/>
        <v>286.96788536746959</v>
      </c>
      <c r="I477" s="60">
        <f t="shared" si="64"/>
        <v>21.12804859474555</v>
      </c>
      <c r="J477" s="60">
        <f t="shared" si="56"/>
        <v>14.803369819826843</v>
      </c>
      <c r="K477" s="60">
        <f t="shared" si="57"/>
        <v>2.6948548453813559</v>
      </c>
      <c r="L477" s="60">
        <f t="shared" si="58"/>
        <v>-0.10544552994289358</v>
      </c>
      <c r="M477" s="61"/>
      <c r="N477" s="61">
        <f t="shared" si="59"/>
        <v>1967.09</v>
      </c>
      <c r="O477" s="61">
        <f t="shared" si="60"/>
        <v>0.31374433119613743</v>
      </c>
      <c r="P477" s="64">
        <f t="shared" si="61"/>
        <v>1.3685397988817911</v>
      </c>
    </row>
    <row r="478" spans="1:16" x14ac:dyDescent="0.3">
      <c r="A478" s="60">
        <f>Data!A477</f>
        <v>1910.01</v>
      </c>
      <c r="B478" s="60">
        <f>Data!B477</f>
        <v>10.08</v>
      </c>
      <c r="C478" s="60">
        <f>Data!C477</f>
        <v>0.4425</v>
      </c>
      <c r="D478" s="60">
        <f>Data!D477</f>
        <v>0.75749999999999995</v>
      </c>
      <c r="E478" s="60">
        <f>Data!E477</f>
        <v>9.8951652889999995</v>
      </c>
      <c r="F478" s="60">
        <f t="shared" si="62"/>
        <v>309.02960695354187</v>
      </c>
      <c r="G478" s="60">
        <f t="shared" si="63"/>
        <v>23.223207070169437</v>
      </c>
      <c r="H478" s="60">
        <f t="shared" si="55"/>
        <v>287.53846265766123</v>
      </c>
      <c r="I478" s="60">
        <f t="shared" si="64"/>
        <v>21.16870380179483</v>
      </c>
      <c r="J478" s="60">
        <f t="shared" si="56"/>
        <v>14.598418960698963</v>
      </c>
      <c r="K478" s="60">
        <f t="shared" si="57"/>
        <v>2.6809132324873812</v>
      </c>
      <c r="L478" s="60">
        <f t="shared" si="58"/>
        <v>-0.11938714283686824</v>
      </c>
      <c r="M478" s="61"/>
      <c r="N478" s="61">
        <f t="shared" si="59"/>
        <v>1967.12</v>
      </c>
      <c r="O478" s="61">
        <f t="shared" si="60"/>
        <v>0.29273052469458083</v>
      </c>
      <c r="P478" s="64">
        <f t="shared" si="61"/>
        <v>1.3400816228663885</v>
      </c>
    </row>
    <row r="479" spans="1:16" x14ac:dyDescent="0.3">
      <c r="A479" s="60">
        <f>Data!A478</f>
        <v>1910.02</v>
      </c>
      <c r="B479" s="60">
        <f>Data!B478</f>
        <v>9.7200000000000006</v>
      </c>
      <c r="C479" s="60">
        <f>Data!C478</f>
        <v>0.44500000000000001</v>
      </c>
      <c r="D479" s="60">
        <f>Data!D478</f>
        <v>0.755</v>
      </c>
      <c r="E479" s="60">
        <f>Data!E478</f>
        <v>9.8951652889999995</v>
      </c>
      <c r="F479" s="60">
        <f t="shared" si="62"/>
        <v>297.99283527662965</v>
      </c>
      <c r="G479" s="60">
        <f t="shared" si="63"/>
        <v>23.146562822413102</v>
      </c>
      <c r="H479" s="60">
        <f t="shared" si="55"/>
        <v>288.10886699737557</v>
      </c>
      <c r="I479" s="60">
        <f t="shared" si="64"/>
        <v>21.210969643612497</v>
      </c>
      <c r="J479" s="60">
        <f t="shared" si="56"/>
        <v>14.048996358182411</v>
      </c>
      <c r="K479" s="60">
        <f t="shared" si="57"/>
        <v>2.6425509596469321</v>
      </c>
      <c r="L479" s="60">
        <f t="shared" si="58"/>
        <v>-0.15774941567731737</v>
      </c>
      <c r="M479" s="61"/>
      <c r="N479" s="61">
        <f t="shared" si="59"/>
        <v>1968.03</v>
      </c>
      <c r="O479" s="61">
        <f t="shared" si="60"/>
        <v>0.20505868679873318</v>
      </c>
      <c r="P479" s="64">
        <f t="shared" si="61"/>
        <v>1.2275971065935307</v>
      </c>
    </row>
    <row r="480" spans="1:16" x14ac:dyDescent="0.3">
      <c r="A480" s="60">
        <f>Data!A479</f>
        <v>1910.03</v>
      </c>
      <c r="B480" s="60">
        <f>Data!B479</f>
        <v>9.9600000000000009</v>
      </c>
      <c r="C480" s="60">
        <f>Data!C479</f>
        <v>0.44750000000000001</v>
      </c>
      <c r="D480" s="60">
        <f>Data!D479</f>
        <v>0.75249999999999995</v>
      </c>
      <c r="E480" s="60">
        <f>Data!E479</f>
        <v>10.08541488</v>
      </c>
      <c r="F480" s="60">
        <f t="shared" si="62"/>
        <v>299.59059849801639</v>
      </c>
      <c r="G480" s="60">
        <f t="shared" si="63"/>
        <v>22.634731462827038</v>
      </c>
      <c r="H480" s="60">
        <f t="shared" si="55"/>
        <v>288.58068833742482</v>
      </c>
      <c r="I480" s="60">
        <f t="shared" si="64"/>
        <v>21.249359903403679</v>
      </c>
      <c r="J480" s="60">
        <f t="shared" si="56"/>
        <v>14.098805792734895</v>
      </c>
      <c r="K480" s="60">
        <f t="shared" si="57"/>
        <v>2.6460900982465354</v>
      </c>
      <c r="L480" s="60">
        <f t="shared" si="58"/>
        <v>-0.15421027707771406</v>
      </c>
      <c r="M480" s="61"/>
      <c r="N480" s="61">
        <f t="shared" si="59"/>
        <v>1968.06</v>
      </c>
      <c r="O480" s="61">
        <f t="shared" si="60"/>
        <v>0.30314856982235661</v>
      </c>
      <c r="P480" s="64">
        <f t="shared" si="61"/>
        <v>1.3541156302169683</v>
      </c>
    </row>
    <row r="481" spans="1:16" x14ac:dyDescent="0.3">
      <c r="A481" s="60">
        <f>Data!A480</f>
        <v>1910.04</v>
      </c>
      <c r="B481" s="60">
        <f>Data!B480</f>
        <v>9.7200000000000006</v>
      </c>
      <c r="C481" s="60">
        <f>Data!C480</f>
        <v>0.45</v>
      </c>
      <c r="D481" s="60">
        <f>Data!D480</f>
        <v>0.75</v>
      </c>
      <c r="E481" s="60">
        <f>Data!E480</f>
        <v>10.180580170000001</v>
      </c>
      <c r="F481" s="60">
        <f t="shared" si="62"/>
        <v>289.63853835060951</v>
      </c>
      <c r="G481" s="60">
        <f t="shared" si="63"/>
        <v>22.348652650509994</v>
      </c>
      <c r="H481" s="60">
        <f t="shared" si="55"/>
        <v>289.02836236130338</v>
      </c>
      <c r="I481" s="60">
        <f t="shared" si="64"/>
        <v>21.285563349292421</v>
      </c>
      <c r="J481" s="60">
        <f t="shared" si="56"/>
        <v>13.607276142881027</v>
      </c>
      <c r="K481" s="60">
        <f t="shared" si="57"/>
        <v>2.6106046601808695</v>
      </c>
      <c r="L481" s="60">
        <f t="shared" si="58"/>
        <v>-0.18969571514338002</v>
      </c>
      <c r="M481" s="61"/>
      <c r="N481" s="61">
        <f t="shared" si="59"/>
        <v>1968.09</v>
      </c>
      <c r="O481" s="61">
        <f t="shared" si="60"/>
        <v>0.28776085940199803</v>
      </c>
      <c r="P481" s="64">
        <f t="shared" si="61"/>
        <v>1.3334383867386539</v>
      </c>
    </row>
    <row r="482" spans="1:16" x14ac:dyDescent="0.3">
      <c r="A482" s="60">
        <f>Data!A481</f>
        <v>1910.05</v>
      </c>
      <c r="B482" s="60">
        <f>Data!B481</f>
        <v>9.56</v>
      </c>
      <c r="C482" s="60">
        <f>Data!C481</f>
        <v>0.45250000000000001</v>
      </c>
      <c r="D482" s="60">
        <f>Data!D481</f>
        <v>0.74750000000000005</v>
      </c>
      <c r="E482" s="60">
        <f>Data!E481</f>
        <v>9.9903305790000001</v>
      </c>
      <c r="F482" s="60">
        <f t="shared" si="62"/>
        <v>290.29572716004117</v>
      </c>
      <c r="G482" s="60">
        <f t="shared" si="63"/>
        <v>22.698332223026231</v>
      </c>
      <c r="H482" s="60">
        <f t="shared" si="55"/>
        <v>289.43997548512135</v>
      </c>
      <c r="I482" s="60">
        <f t="shared" si="64"/>
        <v>21.320305443965363</v>
      </c>
      <c r="J482" s="60">
        <f t="shared" si="56"/>
        <v>13.615927216568481</v>
      </c>
      <c r="K482" s="60">
        <f t="shared" si="57"/>
        <v>2.6112402263825718</v>
      </c>
      <c r="L482" s="60">
        <f t="shared" si="58"/>
        <v>-0.18906014894167766</v>
      </c>
      <c r="M482" s="61"/>
      <c r="N482" s="61">
        <f t="shared" si="59"/>
        <v>1968.12</v>
      </c>
      <c r="O482" s="61">
        <f t="shared" si="60"/>
        <v>0.31440526252418399</v>
      </c>
      <c r="P482" s="64">
        <f t="shared" si="61"/>
        <v>1.3694446086841856</v>
      </c>
    </row>
    <row r="483" spans="1:16" x14ac:dyDescent="0.3">
      <c r="A483" s="60">
        <f>Data!A482</f>
        <v>1910.06</v>
      </c>
      <c r="B483" s="60">
        <f>Data!B482</f>
        <v>9.1</v>
      </c>
      <c r="C483" s="60">
        <f>Data!C482</f>
        <v>0.45500000000000002</v>
      </c>
      <c r="D483" s="60">
        <f>Data!D482</f>
        <v>0.745</v>
      </c>
      <c r="E483" s="60">
        <f>Data!E482</f>
        <v>9.8951652889999995</v>
      </c>
      <c r="F483" s="60">
        <f t="shared" si="62"/>
        <v>278.98506183305858</v>
      </c>
      <c r="G483" s="60">
        <f t="shared" si="63"/>
        <v>22.839985831387764</v>
      </c>
      <c r="H483" s="60">
        <f t="shared" si="55"/>
        <v>289.77100847981853</v>
      </c>
      <c r="I483" s="60">
        <f t="shared" si="64"/>
        <v>21.354027755696517</v>
      </c>
      <c r="J483" s="60">
        <f t="shared" si="56"/>
        <v>13.064751297732814</v>
      </c>
      <c r="K483" s="60">
        <f t="shared" si="57"/>
        <v>2.5699178630265878</v>
      </c>
      <c r="L483" s="60">
        <f t="shared" si="58"/>
        <v>-0.23038251229766171</v>
      </c>
      <c r="M483" s="61"/>
      <c r="N483" s="61">
        <f t="shared" si="59"/>
        <v>1969.03</v>
      </c>
      <c r="O483" s="61">
        <f t="shared" si="60"/>
        <v>0.21681020787575767</v>
      </c>
      <c r="P483" s="64">
        <f t="shared" si="61"/>
        <v>1.2421083373854336</v>
      </c>
    </row>
    <row r="484" spans="1:16" x14ac:dyDescent="0.3">
      <c r="A484" s="60">
        <f>Data!A483</f>
        <v>1910.07</v>
      </c>
      <c r="B484" s="60">
        <f>Data!B483</f>
        <v>8.64</v>
      </c>
      <c r="C484" s="60">
        <f>Data!C483</f>
        <v>0.45750000000000002</v>
      </c>
      <c r="D484" s="60">
        <f>Data!D483</f>
        <v>0.74250000000000005</v>
      </c>
      <c r="E484" s="60">
        <f>Data!E483</f>
        <v>9.8951652889999995</v>
      </c>
      <c r="F484" s="60">
        <f t="shared" si="62"/>
        <v>264.88252024589303</v>
      </c>
      <c r="G484" s="60">
        <f t="shared" si="63"/>
        <v>22.76334158363143</v>
      </c>
      <c r="H484" s="60">
        <f t="shared" si="55"/>
        <v>290.21260634816258</v>
      </c>
      <c r="I484" s="60">
        <f t="shared" si="64"/>
        <v>21.389391365559899</v>
      </c>
      <c r="J484" s="60">
        <f t="shared" si="56"/>
        <v>12.383826903667455</v>
      </c>
      <c r="K484" s="60">
        <f t="shared" si="57"/>
        <v>2.5163913393326527</v>
      </c>
      <c r="L484" s="60">
        <f t="shared" si="58"/>
        <v>-0.28390903599159678</v>
      </c>
      <c r="M484" s="61"/>
      <c r="N484" s="61">
        <f t="shared" si="59"/>
        <v>1969.06</v>
      </c>
      <c r="O484" s="61">
        <f t="shared" si="60"/>
        <v>0.19289458725340536</v>
      </c>
      <c r="P484" s="64">
        <f t="shared" si="61"/>
        <v>1.2127549469510046</v>
      </c>
    </row>
    <row r="485" spans="1:16" x14ac:dyDescent="0.3">
      <c r="A485" s="60">
        <f>Data!A484</f>
        <v>1910.08</v>
      </c>
      <c r="B485" s="60">
        <f>Data!B484</f>
        <v>8.85</v>
      </c>
      <c r="C485" s="60">
        <f>Data!C484</f>
        <v>0.46</v>
      </c>
      <c r="D485" s="60">
        <f>Data!D484</f>
        <v>0.74</v>
      </c>
      <c r="E485" s="60">
        <f>Data!E484</f>
        <v>9.8000000000000007</v>
      </c>
      <c r="F485" s="60">
        <f t="shared" si="62"/>
        <v>273.95536224489791</v>
      </c>
      <c r="G485" s="60">
        <f t="shared" si="63"/>
        <v>22.907002040816323</v>
      </c>
      <c r="H485" s="60">
        <f t="shared" si="55"/>
        <v>290.63250222057491</v>
      </c>
      <c r="I485" s="60">
        <f t="shared" si="64"/>
        <v>21.423746016484277</v>
      </c>
      <c r="J485" s="60">
        <f t="shared" si="56"/>
        <v>12.787463127788476</v>
      </c>
      <c r="K485" s="60">
        <f t="shared" si="57"/>
        <v>2.548465247816186</v>
      </c>
      <c r="L485" s="60">
        <f t="shared" si="58"/>
        <v>-0.25183512750806347</v>
      </c>
      <c r="M485" s="61"/>
      <c r="N485" s="61">
        <f t="shared" si="59"/>
        <v>1969.09</v>
      </c>
      <c r="O485" s="61">
        <f t="shared" si="60"/>
        <v>0.12384653072653773</v>
      </c>
      <c r="P485" s="64">
        <f t="shared" si="61"/>
        <v>1.1318421546763051</v>
      </c>
    </row>
    <row r="486" spans="1:16" x14ac:dyDescent="0.3">
      <c r="A486" s="60">
        <f>Data!A485</f>
        <v>1910.09</v>
      </c>
      <c r="B486" s="60">
        <f>Data!B485</f>
        <v>8.91</v>
      </c>
      <c r="C486" s="60">
        <f>Data!C485</f>
        <v>0.46250000000000002</v>
      </c>
      <c r="D486" s="60">
        <f>Data!D485</f>
        <v>0.73750000000000004</v>
      </c>
      <c r="E486" s="60">
        <f>Data!E485</f>
        <v>9.7048347110000002</v>
      </c>
      <c r="F486" s="60">
        <f t="shared" si="62"/>
        <v>278.51729684136814</v>
      </c>
      <c r="G486" s="60">
        <f t="shared" si="63"/>
        <v>23.053479957408417</v>
      </c>
      <c r="H486" s="60">
        <f t="shared" si="55"/>
        <v>291.3200328610323</v>
      </c>
      <c r="I486" s="60">
        <f t="shared" si="64"/>
        <v>21.4614901025076</v>
      </c>
      <c r="J486" s="60">
        <f t="shared" si="56"/>
        <v>12.977537697106394</v>
      </c>
      <c r="K486" s="60">
        <f t="shared" si="57"/>
        <v>2.56321999351999</v>
      </c>
      <c r="L486" s="60">
        <f t="shared" si="58"/>
        <v>-0.2370803818042595</v>
      </c>
      <c r="M486" s="61"/>
      <c r="N486" s="61">
        <f t="shared" si="59"/>
        <v>1969.12</v>
      </c>
      <c r="O486" s="61">
        <f t="shared" si="60"/>
        <v>6.3849646798491033E-2</v>
      </c>
      <c r="P486" s="64">
        <f t="shared" si="61"/>
        <v>1.065932120405731</v>
      </c>
    </row>
    <row r="487" spans="1:16" x14ac:dyDescent="0.3">
      <c r="A487" s="60">
        <f>Data!A486</f>
        <v>1910.1</v>
      </c>
      <c r="B487" s="60">
        <f>Data!B486</f>
        <v>9.32</v>
      </c>
      <c r="C487" s="60">
        <f>Data!C486</f>
        <v>0.46500000000000002</v>
      </c>
      <c r="D487" s="60">
        <f>Data!D486</f>
        <v>0.73499999999999999</v>
      </c>
      <c r="E487" s="60">
        <f>Data!E486</f>
        <v>9.4194198349999994</v>
      </c>
      <c r="F487" s="60">
        <f t="shared" si="62"/>
        <v>300.16107249985424</v>
      </c>
      <c r="G487" s="60">
        <f t="shared" si="63"/>
        <v>23.671500889205245</v>
      </c>
      <c r="H487" s="60">
        <f t="shared" si="55"/>
        <v>291.9404243731712</v>
      </c>
      <c r="I487" s="60">
        <f t="shared" si="64"/>
        <v>21.501842152935463</v>
      </c>
      <c r="J487" s="60">
        <f t="shared" si="56"/>
        <v>13.959784020592664</v>
      </c>
      <c r="K487" s="60">
        <f t="shared" si="57"/>
        <v>2.6361806259102942</v>
      </c>
      <c r="L487" s="60">
        <f t="shared" si="58"/>
        <v>-0.16411974941395524</v>
      </c>
      <c r="M487" s="61"/>
      <c r="N487" s="61">
        <f t="shared" si="59"/>
        <v>1970.03</v>
      </c>
      <c r="O487" s="61">
        <f t="shared" si="60"/>
        <v>1.6843252699525912E-2</v>
      </c>
      <c r="P487" s="64">
        <f t="shared" si="61"/>
        <v>1.0169859000366095</v>
      </c>
    </row>
    <row r="488" spans="1:16" x14ac:dyDescent="0.3">
      <c r="A488" s="60">
        <f>Data!A487</f>
        <v>1910.11</v>
      </c>
      <c r="B488" s="60">
        <f>Data!B487</f>
        <v>9.31</v>
      </c>
      <c r="C488" s="60">
        <f>Data!C487</f>
        <v>0.46750000000000003</v>
      </c>
      <c r="D488" s="60">
        <f>Data!D487</f>
        <v>0.73250000000000004</v>
      </c>
      <c r="E488" s="60">
        <f>Data!E487</f>
        <v>9.229089256</v>
      </c>
      <c r="F488" s="60">
        <f t="shared" si="62"/>
        <v>306.02256101964389</v>
      </c>
      <c r="G488" s="60">
        <f t="shared" si="63"/>
        <v>24.077500101706679</v>
      </c>
      <c r="H488" s="60">
        <f t="shared" si="55"/>
        <v>292.31170450320809</v>
      </c>
      <c r="I488" s="60">
        <f t="shared" si="64"/>
        <v>21.545323182921432</v>
      </c>
      <c r="J488" s="60">
        <f t="shared" si="56"/>
        <v>14.203665381182221</v>
      </c>
      <c r="K488" s="60">
        <f t="shared" si="57"/>
        <v>2.6535000567339444</v>
      </c>
      <c r="L488" s="60">
        <f t="shared" si="58"/>
        <v>-0.14680031859030507</v>
      </c>
      <c r="M488" s="61"/>
      <c r="N488" s="61">
        <f t="shared" si="59"/>
        <v>1970.06</v>
      </c>
      <c r="O488" s="61">
        <f t="shared" si="60"/>
        <v>-0.16440144270608181</v>
      </c>
      <c r="P488" s="64">
        <f t="shared" si="61"/>
        <v>0.8484013689670663</v>
      </c>
    </row>
    <row r="489" spans="1:16" x14ac:dyDescent="0.3">
      <c r="A489" s="60">
        <f>Data!A488</f>
        <v>1910.12</v>
      </c>
      <c r="B489" s="60">
        <f>Data!B488</f>
        <v>9.0500000000000007</v>
      </c>
      <c r="C489" s="60">
        <f>Data!C488</f>
        <v>0.47</v>
      </c>
      <c r="D489" s="60">
        <f>Data!D488</f>
        <v>0.73</v>
      </c>
      <c r="E489" s="60">
        <f>Data!E488</f>
        <v>9.229089256</v>
      </c>
      <c r="F489" s="60">
        <f t="shared" si="62"/>
        <v>297.47628112006203</v>
      </c>
      <c r="G489" s="60">
        <f t="shared" si="63"/>
        <v>23.995324333441463</v>
      </c>
      <c r="H489" s="60">
        <f t="shared" si="55"/>
        <v>292.57016213965682</v>
      </c>
      <c r="I489" s="60">
        <f t="shared" si="64"/>
        <v>21.586042464600467</v>
      </c>
      <c r="J489" s="60">
        <f t="shared" si="56"/>
        <v>13.780955059636401</v>
      </c>
      <c r="K489" s="60">
        <f t="shared" si="57"/>
        <v>2.6232875708497687</v>
      </c>
      <c r="L489" s="60">
        <f t="shared" si="58"/>
        <v>-0.17701280447448076</v>
      </c>
      <c r="M489" s="61"/>
      <c r="N489" s="61">
        <f t="shared" si="59"/>
        <v>1970.09</v>
      </c>
      <c r="O489" s="61">
        <f t="shared" si="60"/>
        <v>-9.1903687198480188E-2</v>
      </c>
      <c r="P489" s="64">
        <f t="shared" si="61"/>
        <v>0.91219300117787427</v>
      </c>
    </row>
    <row r="490" spans="1:16" x14ac:dyDescent="0.3">
      <c r="A490" s="60">
        <f>Data!A489</f>
        <v>1911.01</v>
      </c>
      <c r="B490" s="60">
        <f>Data!B489</f>
        <v>9.27</v>
      </c>
      <c r="C490" s="60">
        <f>Data!C489</f>
        <v>0.47</v>
      </c>
      <c r="D490" s="60">
        <f>Data!D489</f>
        <v>0.71830000000000005</v>
      </c>
      <c r="E490" s="60">
        <f>Data!E489</f>
        <v>9.229089256</v>
      </c>
      <c r="F490" s="60">
        <f t="shared" si="62"/>
        <v>304.70774872740054</v>
      </c>
      <c r="G490" s="60">
        <f t="shared" si="63"/>
        <v>23.610741737960282</v>
      </c>
      <c r="H490" s="60">
        <f t="shared" si="55"/>
        <v>292.90691119603463</v>
      </c>
      <c r="I490" s="60">
        <f t="shared" si="64"/>
        <v>21.625528387245534</v>
      </c>
      <c r="J490" s="60">
        <f t="shared" si="56"/>
        <v>14.090187452118551</v>
      </c>
      <c r="K490" s="60">
        <f t="shared" si="57"/>
        <v>2.6454786297339843</v>
      </c>
      <c r="L490" s="60">
        <f t="shared" si="58"/>
        <v>-0.15482174559026518</v>
      </c>
      <c r="M490" s="61"/>
      <c r="N490" s="61">
        <f t="shared" si="59"/>
        <v>1970.12</v>
      </c>
      <c r="O490" s="61">
        <f t="shared" si="60"/>
        <v>-2.5015435818624088E-2</v>
      </c>
      <c r="P490" s="64">
        <f t="shared" si="61"/>
        <v>0.97529485743761857</v>
      </c>
    </row>
    <row r="491" spans="1:16" x14ac:dyDescent="0.3">
      <c r="A491" s="60">
        <f>Data!A490</f>
        <v>1911.02</v>
      </c>
      <c r="B491" s="60">
        <f>Data!B490</f>
        <v>9.43</v>
      </c>
      <c r="C491" s="60">
        <f>Data!C490</f>
        <v>0.47</v>
      </c>
      <c r="D491" s="60">
        <f>Data!D490</f>
        <v>0.70669999999999999</v>
      </c>
      <c r="E491" s="60">
        <f>Data!E490</f>
        <v>8.9436743799999991</v>
      </c>
      <c r="F491" s="60">
        <f t="shared" si="62"/>
        <v>319.85881511934025</v>
      </c>
      <c r="G491" s="60">
        <f t="shared" si="63"/>
        <v>23.970755529675266</v>
      </c>
      <c r="H491" s="60">
        <f t="shared" si="55"/>
        <v>293.09896266889854</v>
      </c>
      <c r="I491" s="60">
        <f t="shared" si="64"/>
        <v>21.664977278500182</v>
      </c>
      <c r="J491" s="60">
        <f t="shared" si="56"/>
        <v>14.763865708585842</v>
      </c>
      <c r="K491" s="60">
        <f t="shared" si="57"/>
        <v>2.692182689257097</v>
      </c>
      <c r="L491" s="60">
        <f t="shared" si="58"/>
        <v>-0.10811768606715244</v>
      </c>
      <c r="M491" s="61"/>
      <c r="N491" s="61">
        <f t="shared" si="59"/>
        <v>1971.03</v>
      </c>
      <c r="O491" s="61">
        <f t="shared" si="60"/>
        <v>6.5579734593830263E-2</v>
      </c>
      <c r="P491" s="64">
        <f t="shared" si="61"/>
        <v>1.0677778727543181</v>
      </c>
    </row>
    <row r="492" spans="1:16" x14ac:dyDescent="0.3">
      <c r="A492" s="60">
        <f>Data!A491</f>
        <v>1911.03</v>
      </c>
      <c r="B492" s="60">
        <f>Data!B491</f>
        <v>9.32</v>
      </c>
      <c r="C492" s="60">
        <f>Data!C491</f>
        <v>0.47</v>
      </c>
      <c r="D492" s="60">
        <f>Data!D491</f>
        <v>0.69499999999999995</v>
      </c>
      <c r="E492" s="60">
        <f>Data!E491</f>
        <v>9.0388396689999997</v>
      </c>
      <c r="F492" s="60">
        <f t="shared" si="62"/>
        <v>312.79934853770885</v>
      </c>
      <c r="G492" s="60">
        <f t="shared" si="63"/>
        <v>23.325702492887086</v>
      </c>
      <c r="H492" s="60">
        <f t="shared" si="55"/>
        <v>293.27308431762378</v>
      </c>
      <c r="I492" s="60">
        <f t="shared" si="64"/>
        <v>21.698929830727931</v>
      </c>
      <c r="J492" s="60">
        <f t="shared" si="56"/>
        <v>14.41542744171432</v>
      </c>
      <c r="K492" s="60">
        <f t="shared" si="57"/>
        <v>2.6682989832150326</v>
      </c>
      <c r="L492" s="60">
        <f t="shared" si="58"/>
        <v>-0.13200139210921691</v>
      </c>
      <c r="M492" s="61"/>
      <c r="N492" s="61">
        <f t="shared" si="59"/>
        <v>1971.06</v>
      </c>
      <c r="O492" s="61">
        <f t="shared" si="60"/>
        <v>4.5710453151766028E-2</v>
      </c>
      <c r="P492" s="64">
        <f t="shared" si="61"/>
        <v>1.0467712777491285</v>
      </c>
    </row>
    <row r="493" spans="1:16" x14ac:dyDescent="0.3">
      <c r="A493" s="60">
        <f>Data!A492</f>
        <v>1911.04</v>
      </c>
      <c r="B493" s="60">
        <f>Data!B492</f>
        <v>9.2799999999999994</v>
      </c>
      <c r="C493" s="60">
        <f>Data!C492</f>
        <v>0.47</v>
      </c>
      <c r="D493" s="60">
        <f>Data!D492</f>
        <v>0.68330000000000002</v>
      </c>
      <c r="E493" s="60">
        <f>Data!E492</f>
        <v>8.7534247930000006</v>
      </c>
      <c r="F493" s="60">
        <f t="shared" si="62"/>
        <v>321.61224967069865</v>
      </c>
      <c r="G493" s="60">
        <f t="shared" si="63"/>
        <v>23.680781271550476</v>
      </c>
      <c r="H493" s="60">
        <f t="shared" si="55"/>
        <v>293.27320571204945</v>
      </c>
      <c r="I493" s="60">
        <f t="shared" si="64"/>
        <v>21.732759858961646</v>
      </c>
      <c r="J493" s="60">
        <f t="shared" si="56"/>
        <v>14.798500133340392</v>
      </c>
      <c r="K493" s="60">
        <f t="shared" si="57"/>
        <v>2.694525833292722</v>
      </c>
      <c r="L493" s="60">
        <f t="shared" si="58"/>
        <v>-0.10577454203152747</v>
      </c>
      <c r="M493" s="61"/>
      <c r="N493" s="61">
        <f t="shared" si="59"/>
        <v>1971.09</v>
      </c>
      <c r="O493" s="61">
        <f t="shared" si="60"/>
        <v>3.0971874863954252E-2</v>
      </c>
      <c r="P493" s="64">
        <f t="shared" si="61"/>
        <v>1.0314564936243573</v>
      </c>
    </row>
    <row r="494" spans="1:16" x14ac:dyDescent="0.3">
      <c r="A494" s="60">
        <f>Data!A493</f>
        <v>1911.05</v>
      </c>
      <c r="B494" s="60">
        <f>Data!B493</f>
        <v>9.48</v>
      </c>
      <c r="C494" s="60">
        <f>Data!C493</f>
        <v>0.47</v>
      </c>
      <c r="D494" s="60">
        <f>Data!D493</f>
        <v>0.67169999999999996</v>
      </c>
      <c r="E494" s="60">
        <f>Data!E493</f>
        <v>8.7534247930000006</v>
      </c>
      <c r="F494" s="60">
        <f t="shared" si="62"/>
        <v>328.54354815498101</v>
      </c>
      <c r="G494" s="60">
        <f t="shared" si="63"/>
        <v>23.278765959462099</v>
      </c>
      <c r="H494" s="60">
        <f t="shared" si="55"/>
        <v>293.44673757614339</v>
      </c>
      <c r="I494" s="60">
        <f t="shared" si="64"/>
        <v>21.762941846013856</v>
      </c>
      <c r="J494" s="60">
        <f t="shared" si="56"/>
        <v>15.096467677928281</v>
      </c>
      <c r="K494" s="60">
        <f t="shared" si="57"/>
        <v>2.7144607878412916</v>
      </c>
      <c r="L494" s="60">
        <f t="shared" si="58"/>
        <v>-8.5839587482957835E-2</v>
      </c>
      <c r="M494" s="61"/>
      <c r="N494" s="61">
        <f t="shared" si="59"/>
        <v>1971.12</v>
      </c>
      <c r="O494" s="61">
        <f t="shared" si="60"/>
        <v>1.4636873247890758E-2</v>
      </c>
      <c r="P494" s="64">
        <f t="shared" si="61"/>
        <v>1.0147445168243725</v>
      </c>
    </row>
    <row r="495" spans="1:16" x14ac:dyDescent="0.3">
      <c r="A495" s="60">
        <f>Data!A494</f>
        <v>1911.06</v>
      </c>
      <c r="B495" s="60">
        <f>Data!B494</f>
        <v>9.67</v>
      </c>
      <c r="C495" s="60">
        <f>Data!C494</f>
        <v>0.47</v>
      </c>
      <c r="D495" s="60">
        <f>Data!D494</f>
        <v>0.66</v>
      </c>
      <c r="E495" s="60">
        <f>Data!E494</f>
        <v>8.7534247930000006</v>
      </c>
      <c r="F495" s="60">
        <f t="shared" si="62"/>
        <v>335.12828171504918</v>
      </c>
      <c r="G495" s="60">
        <f t="shared" si="63"/>
        <v>22.873284998131588</v>
      </c>
      <c r="H495" s="60">
        <f t="shared" si="55"/>
        <v>293.35379288231093</v>
      </c>
      <c r="I495" s="60">
        <f t="shared" si="64"/>
        <v>21.789343672539193</v>
      </c>
      <c r="J495" s="60">
        <f t="shared" si="56"/>
        <v>15.380375230732934</v>
      </c>
      <c r="K495" s="60">
        <f t="shared" si="57"/>
        <v>2.7330923610967242</v>
      </c>
      <c r="L495" s="60">
        <f t="shared" si="58"/>
        <v>-6.7208014227525315E-2</v>
      </c>
      <c r="M495" s="61"/>
      <c r="N495" s="61">
        <f t="shared" si="59"/>
        <v>1972.03</v>
      </c>
      <c r="O495" s="61">
        <f t="shared" si="60"/>
        <v>8.3884075521855284E-2</v>
      </c>
      <c r="P495" s="64">
        <f t="shared" si="61"/>
        <v>1.087502818304656</v>
      </c>
    </row>
    <row r="496" spans="1:16" x14ac:dyDescent="0.3">
      <c r="A496" s="60">
        <f>Data!A495</f>
        <v>1911.07</v>
      </c>
      <c r="B496" s="60">
        <f>Data!B495</f>
        <v>9.6300000000000008</v>
      </c>
      <c r="C496" s="60">
        <f>Data!C495</f>
        <v>0.47</v>
      </c>
      <c r="D496" s="60">
        <f>Data!D495</f>
        <v>0.64829999999999999</v>
      </c>
      <c r="E496" s="60">
        <f>Data!E495</f>
        <v>8.8485090910000004</v>
      </c>
      <c r="F496" s="60">
        <f t="shared" si="62"/>
        <v>330.1556974125055</v>
      </c>
      <c r="G496" s="60">
        <f t="shared" si="63"/>
        <v>22.226369536087986</v>
      </c>
      <c r="H496" s="60">
        <f t="shared" si="55"/>
        <v>293.26400693463381</v>
      </c>
      <c r="I496" s="60">
        <f t="shared" si="64"/>
        <v>21.812219233202519</v>
      </c>
      <c r="J496" s="60">
        <f t="shared" si="56"/>
        <v>15.136272649870634</v>
      </c>
      <c r="K496" s="60">
        <f t="shared" si="57"/>
        <v>2.7170940254844034</v>
      </c>
      <c r="L496" s="60">
        <f t="shared" si="58"/>
        <v>-8.3206349839846094E-2</v>
      </c>
      <c r="M496" s="61"/>
      <c r="N496" s="61">
        <f t="shared" si="59"/>
        <v>1972.06</v>
      </c>
      <c r="O496" s="61">
        <f t="shared" si="60"/>
        <v>7.3869991075903751E-2</v>
      </c>
      <c r="P496" s="64">
        <f t="shared" si="61"/>
        <v>1.0766668201018503</v>
      </c>
    </row>
    <row r="497" spans="1:16" x14ac:dyDescent="0.3">
      <c r="A497" s="60">
        <f>Data!A496</f>
        <v>1911.08</v>
      </c>
      <c r="B497" s="60">
        <f>Data!B496</f>
        <v>9.17</v>
      </c>
      <c r="C497" s="60">
        <f>Data!C496</f>
        <v>0.47</v>
      </c>
      <c r="D497" s="60">
        <f>Data!D496</f>
        <v>0.63670000000000004</v>
      </c>
      <c r="E497" s="60">
        <f>Data!E496</f>
        <v>9.1340049590000003</v>
      </c>
      <c r="F497" s="60">
        <f t="shared" si="62"/>
        <v>304.55848474868338</v>
      </c>
      <c r="G497" s="60">
        <f t="shared" si="63"/>
        <v>21.146389011939664</v>
      </c>
      <c r="H497" s="60">
        <f t="shared" si="55"/>
        <v>293.0100714666417</v>
      </c>
      <c r="I497" s="60">
        <f t="shared" si="64"/>
        <v>21.827725769650563</v>
      </c>
      <c r="J497" s="60">
        <f t="shared" si="56"/>
        <v>13.95282715032749</v>
      </c>
      <c r="K497" s="60">
        <f t="shared" si="57"/>
        <v>2.6356821508398949</v>
      </c>
      <c r="L497" s="60">
        <f t="shared" si="58"/>
        <v>-0.16461822448435459</v>
      </c>
      <c r="M497" s="61"/>
      <c r="N497" s="61">
        <f t="shared" si="59"/>
        <v>1972.09</v>
      </c>
      <c r="O497" s="61">
        <f t="shared" si="60"/>
        <v>7.1590618657043859E-2</v>
      </c>
      <c r="P497" s="64">
        <f t="shared" si="61"/>
        <v>1.0742154902559602</v>
      </c>
    </row>
    <row r="498" spans="1:16" x14ac:dyDescent="0.3">
      <c r="A498" s="60">
        <f>Data!A497</f>
        <v>1911.09</v>
      </c>
      <c r="B498" s="60">
        <f>Data!B497</f>
        <v>8.67</v>
      </c>
      <c r="C498" s="60">
        <f>Data!C497</f>
        <v>0.47</v>
      </c>
      <c r="D498" s="60">
        <f>Data!D497</f>
        <v>0.625</v>
      </c>
      <c r="E498" s="60">
        <f>Data!E497</f>
        <v>9.229089256</v>
      </c>
      <c r="F498" s="60">
        <f t="shared" si="62"/>
        <v>284.98556434375001</v>
      </c>
      <c r="G498" s="60">
        <f t="shared" si="63"/>
        <v>20.543942066302627</v>
      </c>
      <c r="H498" s="60">
        <f t="shared" si="55"/>
        <v>292.81202971257471</v>
      </c>
      <c r="I498" s="60">
        <f t="shared" si="64"/>
        <v>21.83958984979072</v>
      </c>
      <c r="J498" s="60">
        <f t="shared" si="56"/>
        <v>13.049034634067587</v>
      </c>
      <c r="K498" s="60">
        <f t="shared" si="57"/>
        <v>2.5687141566315104</v>
      </c>
      <c r="L498" s="60">
        <f t="shared" si="58"/>
        <v>-0.2315862186927391</v>
      </c>
      <c r="M498" s="61"/>
      <c r="N498" s="61">
        <f t="shared" si="59"/>
        <v>1972.12</v>
      </c>
      <c r="O498" s="61">
        <f t="shared" si="60"/>
        <v>0.12794527871112171</v>
      </c>
      <c r="P498" s="64">
        <f t="shared" si="61"/>
        <v>1.1364908107535014</v>
      </c>
    </row>
    <row r="499" spans="1:16" x14ac:dyDescent="0.3">
      <c r="A499" s="60">
        <f>Data!A498</f>
        <v>1911.1</v>
      </c>
      <c r="B499" s="60">
        <f>Data!B498</f>
        <v>8.7200000000000006</v>
      </c>
      <c r="C499" s="60">
        <f>Data!C498</f>
        <v>0.47</v>
      </c>
      <c r="D499" s="60">
        <f>Data!D498</f>
        <v>0.61329999999999996</v>
      </c>
      <c r="E499" s="60">
        <f>Data!E498</f>
        <v>9.229089256</v>
      </c>
      <c r="F499" s="60">
        <f t="shared" si="62"/>
        <v>286.62907970905428</v>
      </c>
      <c r="G499" s="60">
        <f t="shared" si="63"/>
        <v>20.159359470821439</v>
      </c>
      <c r="H499" s="60">
        <f t="shared" si="55"/>
        <v>292.76173061941716</v>
      </c>
      <c r="I499" s="60">
        <f t="shared" si="64"/>
        <v>21.847395311224165</v>
      </c>
      <c r="J499" s="60">
        <f t="shared" si="56"/>
        <v>13.119599642241916</v>
      </c>
      <c r="K499" s="60">
        <f t="shared" si="57"/>
        <v>2.574107267977324</v>
      </c>
      <c r="L499" s="60">
        <f t="shared" si="58"/>
        <v>-0.22619310734692544</v>
      </c>
      <c r="M499" s="61"/>
      <c r="N499" s="61">
        <f t="shared" si="59"/>
        <v>1973.03</v>
      </c>
      <c r="O499" s="61">
        <f t="shared" si="60"/>
        <v>5.8760241990098994E-2</v>
      </c>
      <c r="P499" s="64">
        <f t="shared" si="61"/>
        <v>1.060520941865801</v>
      </c>
    </row>
    <row r="500" spans="1:16" x14ac:dyDescent="0.3">
      <c r="A500" s="60">
        <f>Data!A499</f>
        <v>1911.11</v>
      </c>
      <c r="B500" s="60">
        <f>Data!B499</f>
        <v>9.07</v>
      </c>
      <c r="C500" s="60">
        <f>Data!C499</f>
        <v>0.47</v>
      </c>
      <c r="D500" s="60">
        <f>Data!D499</f>
        <v>0.60170000000000001</v>
      </c>
      <c r="E500" s="60">
        <f>Data!E499</f>
        <v>9.1340049590000003</v>
      </c>
      <c r="F500" s="60">
        <f t="shared" si="62"/>
        <v>301.23723627814161</v>
      </c>
      <c r="G500" s="60">
        <f t="shared" si="63"/>
        <v>19.983952047250032</v>
      </c>
      <c r="H500" s="60">
        <f t="shared" si="55"/>
        <v>292.72530582806712</v>
      </c>
      <c r="I500" s="60">
        <f t="shared" si="64"/>
        <v>21.855233904387205</v>
      </c>
      <c r="J500" s="60">
        <f t="shared" si="56"/>
        <v>13.78329957922214</v>
      </c>
      <c r="K500" s="60">
        <f t="shared" si="57"/>
        <v>2.6234576838908876</v>
      </c>
      <c r="L500" s="60">
        <f t="shared" si="58"/>
        <v>-0.17684269143336184</v>
      </c>
      <c r="M500" s="61"/>
      <c r="N500" s="61">
        <f t="shared" si="59"/>
        <v>1973.06</v>
      </c>
      <c r="O500" s="61">
        <f t="shared" si="60"/>
        <v>-3.8345019446752726E-2</v>
      </c>
      <c r="P500" s="64">
        <f t="shared" si="61"/>
        <v>0.96238084349827535</v>
      </c>
    </row>
    <row r="501" spans="1:16" x14ac:dyDescent="0.3">
      <c r="A501" s="60">
        <f>Data!A500</f>
        <v>1911.12</v>
      </c>
      <c r="B501" s="60">
        <f>Data!B500</f>
        <v>9.11</v>
      </c>
      <c r="C501" s="60">
        <f>Data!C500</f>
        <v>0.47</v>
      </c>
      <c r="D501" s="60">
        <f>Data!D500</f>
        <v>0.59</v>
      </c>
      <c r="E501" s="60">
        <f>Data!E500</f>
        <v>9.0388396689999997</v>
      </c>
      <c r="F501" s="60">
        <f t="shared" si="62"/>
        <v>305.75129454705228</v>
      </c>
      <c r="G501" s="60">
        <f t="shared" si="63"/>
        <v>19.801675497558822</v>
      </c>
      <c r="H501" s="60">
        <f t="shared" si="55"/>
        <v>292.7344111684273</v>
      </c>
      <c r="I501" s="60">
        <f t="shared" si="64"/>
        <v>21.862967236164675</v>
      </c>
      <c r="J501" s="60">
        <f t="shared" si="56"/>
        <v>13.984894696328919</v>
      </c>
      <c r="K501" s="60">
        <f t="shared" si="57"/>
        <v>2.6379777968671845</v>
      </c>
      <c r="L501" s="60">
        <f t="shared" si="58"/>
        <v>-0.16232257845706499</v>
      </c>
      <c r="M501" s="61"/>
      <c r="N501" s="61">
        <f t="shared" si="59"/>
        <v>1973.09</v>
      </c>
      <c r="O501" s="61">
        <f t="shared" si="60"/>
        <v>-5.9967543653189015E-2</v>
      </c>
      <c r="P501" s="64">
        <f t="shared" si="61"/>
        <v>0.94179510031660452</v>
      </c>
    </row>
    <row r="502" spans="1:16" x14ac:dyDescent="0.3">
      <c r="A502" s="60">
        <f>Data!A501</f>
        <v>1912.01</v>
      </c>
      <c r="B502" s="60">
        <f>Data!B501</f>
        <v>9.1199999999999992</v>
      </c>
      <c r="C502" s="60">
        <f>Data!C501</f>
        <v>0.4708</v>
      </c>
      <c r="D502" s="60">
        <f>Data!D501</f>
        <v>0.59919999999999995</v>
      </c>
      <c r="E502" s="60">
        <f>Data!E501</f>
        <v>9.1340049590000003</v>
      </c>
      <c r="F502" s="60">
        <f t="shared" si="62"/>
        <v>302.89786051341241</v>
      </c>
      <c r="G502" s="60">
        <f t="shared" si="63"/>
        <v>19.900920835486485</v>
      </c>
      <c r="H502" s="60">
        <f t="shared" si="55"/>
        <v>292.61700980408455</v>
      </c>
      <c r="I502" s="60">
        <f t="shared" si="64"/>
        <v>21.86553765663049</v>
      </c>
      <c r="J502" s="60">
        <f t="shared" si="56"/>
        <v>13.852751543091458</v>
      </c>
      <c r="K502" s="60">
        <f t="shared" si="57"/>
        <v>2.6284838802728232</v>
      </c>
      <c r="L502" s="60">
        <f t="shared" si="58"/>
        <v>-0.17181649505142627</v>
      </c>
      <c r="M502" s="61"/>
      <c r="N502" s="61">
        <f t="shared" si="59"/>
        <v>1973.12</v>
      </c>
      <c r="O502" s="61">
        <f t="shared" si="60"/>
        <v>-0.19733992597842942</v>
      </c>
      <c r="P502" s="64">
        <f t="shared" si="61"/>
        <v>0.82091153672193029</v>
      </c>
    </row>
    <row r="503" spans="1:16" x14ac:dyDescent="0.3">
      <c r="A503" s="60">
        <f>Data!A502</f>
        <v>1912.02</v>
      </c>
      <c r="B503" s="60">
        <f>Data!B502</f>
        <v>9.0399999999999991</v>
      </c>
      <c r="C503" s="60">
        <f>Data!C502</f>
        <v>0.47170000000000001</v>
      </c>
      <c r="D503" s="60">
        <f>Data!D502</f>
        <v>0.60829999999999995</v>
      </c>
      <c r="E503" s="60">
        <f>Data!E502</f>
        <v>9.229089256</v>
      </c>
      <c r="F503" s="60">
        <f t="shared" si="62"/>
        <v>297.14757804700116</v>
      </c>
      <c r="G503" s="60">
        <f t="shared" si="63"/>
        <v>19.995007934291017</v>
      </c>
      <c r="H503" s="60">
        <f t="shared" si="55"/>
        <v>292.49810444681987</v>
      </c>
      <c r="I503" s="60">
        <f t="shared" si="64"/>
        <v>21.86512031546323</v>
      </c>
      <c r="J503" s="60">
        <f t="shared" si="56"/>
        <v>13.590027118984359</v>
      </c>
      <c r="K503" s="60">
        <f t="shared" si="57"/>
        <v>2.609336223671316</v>
      </c>
      <c r="L503" s="60">
        <f t="shared" si="58"/>
        <v>-0.19096415165293346</v>
      </c>
      <c r="M503" s="61"/>
      <c r="N503" s="61">
        <f t="shared" si="59"/>
        <v>1974.03</v>
      </c>
      <c r="O503" s="61">
        <f t="shared" si="60"/>
        <v>-0.21056818762260665</v>
      </c>
      <c r="P503" s="64">
        <f t="shared" si="61"/>
        <v>0.81012381285313306</v>
      </c>
    </row>
    <row r="504" spans="1:16" x14ac:dyDescent="0.3">
      <c r="A504" s="60">
        <f>Data!A503</f>
        <v>1912.03</v>
      </c>
      <c r="B504" s="60">
        <f>Data!B503</f>
        <v>9.3000000000000007</v>
      </c>
      <c r="C504" s="60">
        <f>Data!C503</f>
        <v>0.47249999999999998</v>
      </c>
      <c r="D504" s="60">
        <f>Data!D503</f>
        <v>0.61750000000000005</v>
      </c>
      <c r="E504" s="60">
        <f>Data!E503</f>
        <v>9.4194198349999994</v>
      </c>
      <c r="F504" s="60">
        <f t="shared" si="62"/>
        <v>299.51695002667861</v>
      </c>
      <c r="G504" s="60">
        <f t="shared" si="63"/>
        <v>19.887281359298285</v>
      </c>
      <c r="H504" s="60">
        <f t="shared" si="55"/>
        <v>292.37836675526245</v>
      </c>
      <c r="I504" s="60">
        <f t="shared" si="64"/>
        <v>21.859985739329137</v>
      </c>
      <c r="J504" s="60">
        <f t="shared" si="56"/>
        <v>13.70160775026519</v>
      </c>
      <c r="K504" s="60">
        <f t="shared" si="57"/>
        <v>2.6175131799825886</v>
      </c>
      <c r="L504" s="60">
        <f t="shared" si="58"/>
        <v>-0.18278719534166088</v>
      </c>
      <c r="M504" s="61"/>
      <c r="N504" s="61">
        <f t="shared" si="59"/>
        <v>1974.06</v>
      </c>
      <c r="O504" s="61">
        <f t="shared" si="60"/>
        <v>-0.32334979031345989</v>
      </c>
      <c r="P504" s="64">
        <f t="shared" si="61"/>
        <v>0.72372065961157739</v>
      </c>
    </row>
    <row r="505" spans="1:16" x14ac:dyDescent="0.3">
      <c r="A505" s="60">
        <f>Data!A504</f>
        <v>1912.04</v>
      </c>
      <c r="B505" s="60">
        <f>Data!B504</f>
        <v>9.59</v>
      </c>
      <c r="C505" s="60">
        <f>Data!C504</f>
        <v>0.4733</v>
      </c>
      <c r="D505" s="60">
        <f>Data!D504</f>
        <v>0.62670000000000003</v>
      </c>
      <c r="E505" s="60">
        <f>Data!E504</f>
        <v>9.7048347110000002</v>
      </c>
      <c r="F505" s="60">
        <f t="shared" si="62"/>
        <v>299.77338683599555</v>
      </c>
      <c r="G505" s="60">
        <f t="shared" si="63"/>
        <v>19.589987646519127</v>
      </c>
      <c r="H505" s="60">
        <f t="shared" si="55"/>
        <v>292.20398979360766</v>
      </c>
      <c r="I505" s="60">
        <f t="shared" si="64"/>
        <v>21.850633888233062</v>
      </c>
      <c r="J505" s="60">
        <f t="shared" si="56"/>
        <v>13.719207798242806</v>
      </c>
      <c r="K505" s="60">
        <f t="shared" si="57"/>
        <v>2.6187968799778267</v>
      </c>
      <c r="L505" s="60">
        <f t="shared" si="58"/>
        <v>-0.18150349534642274</v>
      </c>
      <c r="M505" s="61"/>
      <c r="N505" s="61">
        <f t="shared" si="59"/>
        <v>1974.09</v>
      </c>
      <c r="O505" s="61">
        <f t="shared" si="60"/>
        <v>-0.63750837390973825</v>
      </c>
      <c r="P505" s="64">
        <f t="shared" si="61"/>
        <v>0.5286078777328086</v>
      </c>
    </row>
    <row r="506" spans="1:16" x14ac:dyDescent="0.3">
      <c r="A506" s="60">
        <f>Data!A505</f>
        <v>1912.05</v>
      </c>
      <c r="B506" s="60">
        <f>Data!B505</f>
        <v>9.58</v>
      </c>
      <c r="C506" s="60">
        <f>Data!C505</f>
        <v>0.47420000000000001</v>
      </c>
      <c r="D506" s="60">
        <f>Data!D505</f>
        <v>0.63580000000000003</v>
      </c>
      <c r="E506" s="60">
        <f>Data!E505</f>
        <v>9.7048347110000002</v>
      </c>
      <c r="F506" s="60">
        <f t="shared" si="62"/>
        <v>299.460797277251</v>
      </c>
      <c r="G506" s="60">
        <f t="shared" si="63"/>
        <v>19.874444144976639</v>
      </c>
      <c r="H506" s="60">
        <f t="shared" si="55"/>
        <v>292.08776779172183</v>
      </c>
      <c r="I506" s="60">
        <f t="shared" si="64"/>
        <v>21.842448571169481</v>
      </c>
      <c r="J506" s="60">
        <f t="shared" si="56"/>
        <v>13.71003787883555</v>
      </c>
      <c r="K506" s="60">
        <f t="shared" si="57"/>
        <v>2.6181282564322261</v>
      </c>
      <c r="L506" s="60">
        <f t="shared" si="58"/>
        <v>-0.18217211889202334</v>
      </c>
      <c r="M506" s="61"/>
      <c r="N506" s="61">
        <f t="shared" si="59"/>
        <v>1974.12</v>
      </c>
      <c r="O506" s="61">
        <f t="shared" si="60"/>
        <v>-0.68295130774321233</v>
      </c>
      <c r="P506" s="64">
        <f t="shared" si="61"/>
        <v>0.50512401391628747</v>
      </c>
    </row>
    <row r="507" spans="1:16" x14ac:dyDescent="0.3">
      <c r="A507" s="60">
        <f>Data!A506</f>
        <v>1912.06</v>
      </c>
      <c r="B507" s="60">
        <f>Data!B506</f>
        <v>9.58</v>
      </c>
      <c r="C507" s="60">
        <f>Data!C506</f>
        <v>0.47499999999999998</v>
      </c>
      <c r="D507" s="60">
        <f>Data!D506</f>
        <v>0.64500000000000002</v>
      </c>
      <c r="E507" s="60">
        <f>Data!E506</f>
        <v>9.6096694209999995</v>
      </c>
      <c r="F507" s="60">
        <f t="shared" si="62"/>
        <v>302.42638041731658</v>
      </c>
      <c r="G507" s="60">
        <f t="shared" si="63"/>
        <v>20.36169262726192</v>
      </c>
      <c r="H507" s="60">
        <f t="shared" si="55"/>
        <v>292.01663506664357</v>
      </c>
      <c r="I507" s="60">
        <f t="shared" si="64"/>
        <v>21.837289667821505</v>
      </c>
      <c r="J507" s="60">
        <f t="shared" si="56"/>
        <v>13.849080404101574</v>
      </c>
      <c r="K507" s="60">
        <f t="shared" si="57"/>
        <v>2.6282188336132104</v>
      </c>
      <c r="L507" s="60">
        <f t="shared" si="58"/>
        <v>-0.17208154171103907</v>
      </c>
      <c r="M507" s="61"/>
      <c r="N507" s="61">
        <f t="shared" si="59"/>
        <v>1975.03</v>
      </c>
      <c r="O507" s="61">
        <f t="shared" si="60"/>
        <v>-0.47827211938019554</v>
      </c>
      <c r="P507" s="64">
        <f t="shared" si="61"/>
        <v>0.61985349987996019</v>
      </c>
    </row>
    <row r="508" spans="1:16" x14ac:dyDescent="0.3">
      <c r="A508" s="60">
        <f>Data!A507</f>
        <v>1912.07</v>
      </c>
      <c r="B508" s="60">
        <f>Data!B507</f>
        <v>9.59</v>
      </c>
      <c r="C508" s="60">
        <f>Data!C507</f>
        <v>0.4758</v>
      </c>
      <c r="D508" s="60">
        <f>Data!D507</f>
        <v>0.6542</v>
      </c>
      <c r="E508" s="60">
        <f>Data!E507</f>
        <v>9.6096694209999995</v>
      </c>
      <c r="F508" s="60">
        <f t="shared" si="62"/>
        <v>302.74206557432836</v>
      </c>
      <c r="G508" s="60">
        <f t="shared" si="63"/>
        <v>20.652122971712789</v>
      </c>
      <c r="H508" s="60">
        <f t="shared" si="55"/>
        <v>291.9225661531114</v>
      </c>
      <c r="I508" s="60">
        <f t="shared" si="64"/>
        <v>21.831263836608155</v>
      </c>
      <c r="J508" s="60">
        <f t="shared" si="56"/>
        <v>13.867363238342151</v>
      </c>
      <c r="K508" s="60">
        <f t="shared" si="57"/>
        <v>2.6295381108717359</v>
      </c>
      <c r="L508" s="60">
        <f t="shared" si="58"/>
        <v>-0.17076226445251352</v>
      </c>
      <c r="M508" s="61"/>
      <c r="N508" s="61">
        <f t="shared" si="59"/>
        <v>1975.06</v>
      </c>
      <c r="O508" s="61">
        <f t="shared" si="60"/>
        <v>-0.39734974217681618</v>
      </c>
      <c r="P508" s="64">
        <f t="shared" si="61"/>
        <v>0.67209892318200282</v>
      </c>
    </row>
    <row r="509" spans="1:16" x14ac:dyDescent="0.3">
      <c r="A509" s="60">
        <f>Data!A508</f>
        <v>1912.08</v>
      </c>
      <c r="B509" s="60">
        <f>Data!B508</f>
        <v>9.81</v>
      </c>
      <c r="C509" s="60">
        <f>Data!C508</f>
        <v>0.47670000000000001</v>
      </c>
      <c r="D509" s="60">
        <f>Data!D508</f>
        <v>0.6633</v>
      </c>
      <c r="E509" s="60">
        <f>Data!E508</f>
        <v>9.7048347110000002</v>
      </c>
      <c r="F509" s="60">
        <f t="shared" si="62"/>
        <v>306.65035712837499</v>
      </c>
      <c r="G509" s="60">
        <f t="shared" si="63"/>
        <v>20.734065431524069</v>
      </c>
      <c r="H509" s="60">
        <f t="shared" si="55"/>
        <v>291.72541308904761</v>
      </c>
      <c r="I509" s="60">
        <f t="shared" si="64"/>
        <v>21.820422675031725</v>
      </c>
      <c r="J509" s="60">
        <f t="shared" si="56"/>
        <v>14.053364671036517</v>
      </c>
      <c r="K509" s="60">
        <f t="shared" si="57"/>
        <v>2.6428618454749766</v>
      </c>
      <c r="L509" s="60">
        <f t="shared" si="58"/>
        <v>-0.15743852984927287</v>
      </c>
      <c r="M509" s="61"/>
      <c r="N509" s="61">
        <f t="shared" si="59"/>
        <v>1975.09</v>
      </c>
      <c r="O509" s="61">
        <f t="shared" si="60"/>
        <v>-0.50117364377514484</v>
      </c>
      <c r="P509" s="64">
        <f t="shared" si="61"/>
        <v>0.60581922634576146</v>
      </c>
    </row>
    <row r="510" spans="1:16" x14ac:dyDescent="0.3">
      <c r="A510" s="60">
        <f>Data!A509</f>
        <v>1912.09</v>
      </c>
      <c r="B510" s="60">
        <f>Data!B509</f>
        <v>9.86</v>
      </c>
      <c r="C510" s="60">
        <f>Data!C509</f>
        <v>0.47749999999999998</v>
      </c>
      <c r="D510" s="60">
        <f>Data!D509</f>
        <v>0.67249999999999999</v>
      </c>
      <c r="E510" s="60">
        <f>Data!E509</f>
        <v>9.8000000000000007</v>
      </c>
      <c r="F510" s="60">
        <f t="shared" si="62"/>
        <v>305.22032448979587</v>
      </c>
      <c r="G510" s="60">
        <f t="shared" si="63"/>
        <v>20.817511989795918</v>
      </c>
      <c r="H510" s="60">
        <f t="shared" si="55"/>
        <v>291.54622652962649</v>
      </c>
      <c r="I510" s="60">
        <f t="shared" si="64"/>
        <v>21.809127145985659</v>
      </c>
      <c r="J510" s="60">
        <f t="shared" si="56"/>
        <v>13.995072909003461</v>
      </c>
      <c r="K510" s="60">
        <f t="shared" si="57"/>
        <v>2.6387053326003964</v>
      </c>
      <c r="L510" s="60">
        <f t="shared" si="58"/>
        <v>-0.16159504272385306</v>
      </c>
      <c r="M510" s="61"/>
      <c r="N510" s="61">
        <f t="shared" si="59"/>
        <v>1975.12</v>
      </c>
      <c r="O510" s="61">
        <f t="shared" si="60"/>
        <v>-0.46799205865976479</v>
      </c>
      <c r="P510" s="64">
        <f t="shared" si="61"/>
        <v>0.62625849696960822</v>
      </c>
    </row>
    <row r="511" spans="1:16" x14ac:dyDescent="0.3">
      <c r="A511" s="60">
        <f>Data!A510</f>
        <v>1912.1</v>
      </c>
      <c r="B511" s="60">
        <f>Data!B510</f>
        <v>9.84</v>
      </c>
      <c r="C511" s="60">
        <f>Data!C510</f>
        <v>0.4783</v>
      </c>
      <c r="D511" s="60">
        <f>Data!D510</f>
        <v>0.68169999999999997</v>
      </c>
      <c r="E511" s="60">
        <f>Data!E510</f>
        <v>9.8000000000000007</v>
      </c>
      <c r="F511" s="60">
        <f t="shared" si="62"/>
        <v>304.60121632653056</v>
      </c>
      <c r="G511" s="60">
        <f t="shared" si="63"/>
        <v>21.102301744897957</v>
      </c>
      <c r="H511" s="60">
        <f t="shared" si="55"/>
        <v>291.57998232418754</v>
      </c>
      <c r="I511" s="60">
        <f t="shared" si="64"/>
        <v>21.809306007018474</v>
      </c>
      <c r="J511" s="60">
        <f t="shared" si="56"/>
        <v>13.966570794527186</v>
      </c>
      <c r="K511" s="60">
        <f t="shared" si="57"/>
        <v>2.6366666738827607</v>
      </c>
      <c r="L511" s="60">
        <f t="shared" si="58"/>
        <v>-0.16363370144148881</v>
      </c>
      <c r="M511" s="61"/>
      <c r="N511" s="61">
        <f t="shared" si="59"/>
        <v>1976.03</v>
      </c>
      <c r="O511" s="61">
        <f t="shared" si="60"/>
        <v>-0.34204491620862942</v>
      </c>
      <c r="P511" s="64">
        <f t="shared" si="61"/>
        <v>0.71031629927755591</v>
      </c>
    </row>
    <row r="512" spans="1:16" x14ac:dyDescent="0.3">
      <c r="A512" s="60">
        <f>Data!A511</f>
        <v>1912.11</v>
      </c>
      <c r="B512" s="60">
        <f>Data!B511</f>
        <v>9.73</v>
      </c>
      <c r="C512" s="60">
        <f>Data!C511</f>
        <v>0.47920000000000001</v>
      </c>
      <c r="D512" s="60">
        <f>Data!D511</f>
        <v>0.69079999999999997</v>
      </c>
      <c r="E512" s="60">
        <f>Data!E511</f>
        <v>9.8000000000000007</v>
      </c>
      <c r="F512" s="60">
        <f t="shared" si="62"/>
        <v>301.19612142857142</v>
      </c>
      <c r="G512" s="60">
        <f t="shared" si="63"/>
        <v>21.383995959183672</v>
      </c>
      <c r="H512" s="60">
        <f t="shared" si="55"/>
        <v>291.56369573317198</v>
      </c>
      <c r="I512" s="60">
        <f t="shared" si="64"/>
        <v>21.802641665039971</v>
      </c>
      <c r="J512" s="60">
        <f t="shared" si="56"/>
        <v>13.814661821990699</v>
      </c>
      <c r="K512" s="60">
        <f t="shared" si="57"/>
        <v>2.6257304790305729</v>
      </c>
      <c r="L512" s="60">
        <f t="shared" si="58"/>
        <v>-0.17456989629367659</v>
      </c>
      <c r="M512" s="61"/>
      <c r="N512" s="61">
        <f t="shared" si="59"/>
        <v>1976.06</v>
      </c>
      <c r="O512" s="61">
        <f t="shared" si="60"/>
        <v>-0.35000083512044577</v>
      </c>
      <c r="P512" s="64">
        <f t="shared" si="61"/>
        <v>0.7046875012195275</v>
      </c>
    </row>
    <row r="513" spans="1:16" x14ac:dyDescent="0.3">
      <c r="A513" s="60">
        <f>Data!A512</f>
        <v>1912.12</v>
      </c>
      <c r="B513" s="60">
        <f>Data!B512</f>
        <v>9.3800000000000008</v>
      </c>
      <c r="C513" s="60">
        <f>Data!C512</f>
        <v>0.48</v>
      </c>
      <c r="D513" s="60">
        <f>Data!D512</f>
        <v>0.7</v>
      </c>
      <c r="E513" s="60">
        <f>Data!E512</f>
        <v>9.7048347110000002</v>
      </c>
      <c r="F513" s="60">
        <f t="shared" si="62"/>
        <v>293.2090061023606</v>
      </c>
      <c r="G513" s="60">
        <f t="shared" si="63"/>
        <v>21.88126911211646</v>
      </c>
      <c r="H513" s="60">
        <f t="shared" ref="H513:H576" si="65">GEOMEAN(F394:F514)</f>
        <v>291.58639887867832</v>
      </c>
      <c r="I513" s="60">
        <f t="shared" si="64"/>
        <v>21.799044149732861</v>
      </c>
      <c r="J513" s="60">
        <f t="shared" ref="J513:J576" si="66">F513/I513</f>
        <v>13.450544165531852</v>
      </c>
      <c r="K513" s="60">
        <f t="shared" ref="K513:K576" si="67">LN(J513)</f>
        <v>2.5990195636332842</v>
      </c>
      <c r="L513" s="60">
        <f t="shared" si="58"/>
        <v>-0.20128081169096523</v>
      </c>
      <c r="M513" s="61"/>
      <c r="N513" s="61">
        <f t="shared" si="59"/>
        <v>1976.09</v>
      </c>
      <c r="O513" s="61">
        <f t="shared" si="60"/>
        <v>-0.32774418656670612</v>
      </c>
      <c r="P513" s="64">
        <f t="shared" si="61"/>
        <v>0.72054732181506276</v>
      </c>
    </row>
    <row r="514" spans="1:16" x14ac:dyDescent="0.3">
      <c r="A514" s="60">
        <f>Data!A513</f>
        <v>1913.01</v>
      </c>
      <c r="B514" s="60">
        <f>Data!B513</f>
        <v>9.3000000000000007</v>
      </c>
      <c r="C514" s="60">
        <f>Data!C513</f>
        <v>0.48</v>
      </c>
      <c r="D514" s="60">
        <f>Data!D513</f>
        <v>0.69420000000000004</v>
      </c>
      <c r="E514" s="60">
        <f>Data!E513</f>
        <v>9.8000000000000007</v>
      </c>
      <c r="F514" s="60">
        <f t="shared" si="62"/>
        <v>287.88529591836732</v>
      </c>
      <c r="G514" s="60">
        <f t="shared" si="63"/>
        <v>21.489244346938776</v>
      </c>
      <c r="H514" s="60">
        <f t="shared" si="65"/>
        <v>291.42900360699787</v>
      </c>
      <c r="I514" s="60">
        <f t="shared" si="64"/>
        <v>21.796579866723576</v>
      </c>
      <c r="J514" s="60">
        <f t="shared" si="66"/>
        <v>13.207819652379332</v>
      </c>
      <c r="K514" s="60">
        <f t="shared" si="67"/>
        <v>2.5808090521014768</v>
      </c>
      <c r="L514" s="60">
        <f t="shared" ref="L514:L577" si="68">K514-$K$1843</f>
        <v>-0.21949132322277265</v>
      </c>
      <c r="M514" s="61"/>
      <c r="N514" s="61">
        <f t="shared" si="59"/>
        <v>1976.12</v>
      </c>
      <c r="O514" s="61">
        <f t="shared" si="60"/>
        <v>-0.34577826058995464</v>
      </c>
      <c r="P514" s="64">
        <f t="shared" si="61"/>
        <v>0.70766938790289458</v>
      </c>
    </row>
    <row r="515" spans="1:16" x14ac:dyDescent="0.3">
      <c r="A515" s="60">
        <f>Data!A514</f>
        <v>1913.02</v>
      </c>
      <c r="B515" s="60">
        <f>Data!B514</f>
        <v>8.9700000000000006</v>
      </c>
      <c r="C515" s="60">
        <f>Data!C514</f>
        <v>0.48</v>
      </c>
      <c r="D515" s="60">
        <f>Data!D514</f>
        <v>0.68830000000000002</v>
      </c>
      <c r="E515" s="60">
        <f>Data!E514</f>
        <v>9.8000000000000007</v>
      </c>
      <c r="F515" s="60">
        <f t="shared" si="62"/>
        <v>277.67001122448977</v>
      </c>
      <c r="G515" s="60">
        <f t="shared" si="63"/>
        <v>21.306607438775512</v>
      </c>
      <c r="H515" s="60">
        <f t="shared" si="65"/>
        <v>291.23990487963363</v>
      </c>
      <c r="I515" s="60">
        <f t="shared" si="64"/>
        <v>21.795036344337475</v>
      </c>
      <c r="J515" s="60">
        <f t="shared" si="66"/>
        <v>12.740057269811834</v>
      </c>
      <c r="K515" s="60">
        <f t="shared" si="67"/>
        <v>2.5447511454095677</v>
      </c>
      <c r="L515" s="60">
        <f t="shared" si="68"/>
        <v>-0.25554922991468176</v>
      </c>
      <c r="M515" s="61"/>
      <c r="N515" s="61">
        <f t="shared" ref="N515:N578" si="69">INDEX($A$130:$A$2900,(ROW()-ROW($A$130))*3)</f>
        <v>1977.03</v>
      </c>
      <c r="O515" s="61">
        <f t="shared" ref="O515:O578" si="70">INDEX($L$130:$L$2900,(ROW()-ROW($L$130))*3)</f>
        <v>-0.40830631570400566</v>
      </c>
      <c r="P515" s="64">
        <f t="shared" ref="P515:P578" si="71">EXP(O515)</f>
        <v>0.66477521654305616</v>
      </c>
    </row>
    <row r="516" spans="1:16" x14ac:dyDescent="0.3">
      <c r="A516" s="60">
        <f>Data!A515</f>
        <v>1913.03</v>
      </c>
      <c r="B516" s="60">
        <f>Data!B515</f>
        <v>8.8000000000000007</v>
      </c>
      <c r="C516" s="60">
        <f>Data!C515</f>
        <v>0.48</v>
      </c>
      <c r="D516" s="60">
        <f>Data!D515</f>
        <v>0.6825</v>
      </c>
      <c r="E516" s="60">
        <f>Data!E515</f>
        <v>9.8000000000000007</v>
      </c>
      <c r="F516" s="60">
        <f t="shared" si="62"/>
        <v>272.4075918367347</v>
      </c>
      <c r="G516" s="60">
        <f t="shared" si="63"/>
        <v>21.127066071428569</v>
      </c>
      <c r="H516" s="60">
        <f t="shared" si="65"/>
        <v>291.06385217824197</v>
      </c>
      <c r="I516" s="60">
        <f t="shared" si="64"/>
        <v>21.788343638808794</v>
      </c>
      <c r="J516" s="60">
        <f t="shared" si="66"/>
        <v>12.502446094687521</v>
      </c>
      <c r="K516" s="60">
        <f t="shared" si="67"/>
        <v>2.5259243127389412</v>
      </c>
      <c r="L516" s="60">
        <f t="shared" si="68"/>
        <v>-0.27437606258530822</v>
      </c>
      <c r="M516" s="61"/>
      <c r="N516" s="61">
        <f t="shared" si="69"/>
        <v>1977.06</v>
      </c>
      <c r="O516" s="61">
        <f t="shared" si="70"/>
        <v>-0.44274646282929586</v>
      </c>
      <c r="P516" s="64">
        <f t="shared" si="71"/>
        <v>0.64227002577179104</v>
      </c>
    </row>
    <row r="517" spans="1:16" x14ac:dyDescent="0.3">
      <c r="A517" s="60">
        <f>Data!A516</f>
        <v>1913.04</v>
      </c>
      <c r="B517" s="60">
        <f>Data!B516</f>
        <v>8.7899999999999991</v>
      </c>
      <c r="C517" s="60">
        <f>Data!C516</f>
        <v>0.48</v>
      </c>
      <c r="D517" s="60">
        <f>Data!D516</f>
        <v>0.67669999999999997</v>
      </c>
      <c r="E517" s="60">
        <f>Data!E516</f>
        <v>9.8000000000000007</v>
      </c>
      <c r="F517" s="60">
        <f t="shared" si="62"/>
        <v>272.09803775510198</v>
      </c>
      <c r="G517" s="60">
        <f t="shared" si="63"/>
        <v>20.94752470408163</v>
      </c>
      <c r="H517" s="60">
        <f t="shared" si="65"/>
        <v>290.94626266579229</v>
      </c>
      <c r="I517" s="60">
        <f t="shared" si="64"/>
        <v>21.78261131143886</v>
      </c>
      <c r="J517" s="60">
        <f t="shared" si="66"/>
        <v>12.491525183310468</v>
      </c>
      <c r="K517" s="60">
        <f t="shared" si="67"/>
        <v>2.5250504290371008</v>
      </c>
      <c r="L517" s="60">
        <f t="shared" si="68"/>
        <v>-0.27524994628714872</v>
      </c>
      <c r="M517" s="61"/>
      <c r="N517" s="61">
        <f t="shared" si="69"/>
        <v>1977.09</v>
      </c>
      <c r="O517" s="61">
        <f t="shared" si="70"/>
        <v>-0.48776359195845087</v>
      </c>
      <c r="P517" s="64">
        <f t="shared" si="71"/>
        <v>0.6139980099534228</v>
      </c>
    </row>
    <row r="518" spans="1:16" x14ac:dyDescent="0.3">
      <c r="A518" s="60">
        <f>Data!A517</f>
        <v>1913.05</v>
      </c>
      <c r="B518" s="60">
        <f>Data!B517</f>
        <v>8.5500000000000007</v>
      </c>
      <c r="C518" s="60">
        <f>Data!C517</f>
        <v>0.48</v>
      </c>
      <c r="D518" s="60">
        <f>Data!D517</f>
        <v>0.67079999999999995</v>
      </c>
      <c r="E518" s="60">
        <f>Data!E517</f>
        <v>9.6999999999999993</v>
      </c>
      <c r="F518" s="60">
        <f t="shared" si="62"/>
        <v>267.39728350515469</v>
      </c>
      <c r="G518" s="60">
        <f t="shared" si="63"/>
        <v>20.97895880412371</v>
      </c>
      <c r="H518" s="60">
        <f t="shared" si="65"/>
        <v>290.67179415860005</v>
      </c>
      <c r="I518" s="60">
        <f t="shared" si="64"/>
        <v>21.775552632454641</v>
      </c>
      <c r="J518" s="60">
        <f t="shared" si="66"/>
        <v>12.279701370546224</v>
      </c>
      <c r="K518" s="60">
        <f t="shared" si="67"/>
        <v>2.5079476040638724</v>
      </c>
      <c r="L518" s="60">
        <f t="shared" si="68"/>
        <v>-0.29235277126037706</v>
      </c>
      <c r="M518" s="61"/>
      <c r="N518" s="61">
        <f t="shared" si="69"/>
        <v>1977.12</v>
      </c>
      <c r="O518" s="61">
        <f t="shared" si="70"/>
        <v>-0.52712084160782791</v>
      </c>
      <c r="P518" s="64">
        <f t="shared" si="71"/>
        <v>0.59030209859559135</v>
      </c>
    </row>
    <row r="519" spans="1:16" x14ac:dyDescent="0.3">
      <c r="A519" s="60">
        <f>Data!A518</f>
        <v>1913.06</v>
      </c>
      <c r="B519" s="60">
        <f>Data!B518</f>
        <v>8.1199999999999992</v>
      </c>
      <c r="C519" s="60">
        <f>Data!C518</f>
        <v>0.48</v>
      </c>
      <c r="D519" s="60">
        <f>Data!D518</f>
        <v>0.66500000000000004</v>
      </c>
      <c r="E519" s="60">
        <f>Data!E518</f>
        <v>9.8000000000000007</v>
      </c>
      <c r="F519" s="60">
        <f t="shared" si="62"/>
        <v>251.35791428571423</v>
      </c>
      <c r="G519" s="60">
        <f t="shared" si="63"/>
        <v>20.58534642857143</v>
      </c>
      <c r="H519" s="60">
        <f t="shared" si="65"/>
        <v>290.54198491215703</v>
      </c>
      <c r="I519" s="60">
        <f t="shared" si="64"/>
        <v>21.767637931194923</v>
      </c>
      <c r="J519" s="60">
        <f t="shared" si="66"/>
        <v>11.547321536688022</v>
      </c>
      <c r="K519" s="60">
        <f t="shared" si="67"/>
        <v>2.4464535084890193</v>
      </c>
      <c r="L519" s="60">
        <f t="shared" si="68"/>
        <v>-0.35384686683523014</v>
      </c>
      <c r="M519" s="61"/>
      <c r="N519" s="61">
        <f t="shared" si="69"/>
        <v>1978.03</v>
      </c>
      <c r="O519" s="61">
        <f t="shared" si="70"/>
        <v>-0.6049259860191869</v>
      </c>
      <c r="P519" s="64">
        <f t="shared" si="71"/>
        <v>0.5461148452775989</v>
      </c>
    </row>
    <row r="520" spans="1:16" x14ac:dyDescent="0.3">
      <c r="A520" s="60">
        <f>Data!A519</f>
        <v>1913.07</v>
      </c>
      <c r="B520" s="60">
        <f>Data!B519</f>
        <v>8.23</v>
      </c>
      <c r="C520" s="60">
        <f>Data!C519</f>
        <v>0.48</v>
      </c>
      <c r="D520" s="60">
        <f>Data!D519</f>
        <v>0.65920000000000001</v>
      </c>
      <c r="E520" s="60">
        <f>Data!E519</f>
        <v>9.9</v>
      </c>
      <c r="F520" s="60">
        <f t="shared" si="62"/>
        <v>252.18964545454546</v>
      </c>
      <c r="G520" s="60">
        <f t="shared" si="63"/>
        <v>20.199685818181816</v>
      </c>
      <c r="H520" s="60">
        <f t="shared" si="65"/>
        <v>290.58852932731469</v>
      </c>
      <c r="I520" s="60">
        <f t="shared" si="64"/>
        <v>21.758910366465756</v>
      </c>
      <c r="J520" s="60">
        <f t="shared" si="66"/>
        <v>11.590178056122394</v>
      </c>
      <c r="K520" s="60">
        <f t="shared" si="67"/>
        <v>2.4501580201432631</v>
      </c>
      <c r="L520" s="60">
        <f t="shared" si="68"/>
        <v>-0.35014235518098635</v>
      </c>
      <c r="M520" s="61"/>
      <c r="N520" s="61">
        <f t="shared" si="69"/>
        <v>1978.06</v>
      </c>
      <c r="O520" s="61">
        <f t="shared" si="70"/>
        <v>-0.53990443499777729</v>
      </c>
      <c r="P520" s="64">
        <f t="shared" si="71"/>
        <v>0.58280394537313152</v>
      </c>
    </row>
    <row r="521" spans="1:16" x14ac:dyDescent="0.3">
      <c r="A521" s="60">
        <f>Data!A520</f>
        <v>1913.08</v>
      </c>
      <c r="B521" s="60">
        <f>Data!B520</f>
        <v>8.4499999999999993</v>
      </c>
      <c r="C521" s="60">
        <f>Data!C520</f>
        <v>0.48</v>
      </c>
      <c r="D521" s="60">
        <f>Data!D520</f>
        <v>0.65329999999999999</v>
      </c>
      <c r="E521" s="60">
        <f>Data!E520</f>
        <v>9.9</v>
      </c>
      <c r="F521" s="60">
        <f t="shared" si="62"/>
        <v>258.93104545454543</v>
      </c>
      <c r="G521" s="60">
        <f t="shared" si="63"/>
        <v>20.018893727272726</v>
      </c>
      <c r="H521" s="60">
        <f t="shared" si="65"/>
        <v>290.71199301357018</v>
      </c>
      <c r="I521" s="60">
        <f t="shared" si="64"/>
        <v>21.75123966909592</v>
      </c>
      <c r="J521" s="60">
        <f t="shared" si="66"/>
        <v>11.904197158124909</v>
      </c>
      <c r="K521" s="60">
        <f t="shared" si="67"/>
        <v>2.476891040296064</v>
      </c>
      <c r="L521" s="60">
        <f t="shared" si="68"/>
        <v>-0.32340933502818547</v>
      </c>
      <c r="M521" s="61"/>
      <c r="N521" s="61">
        <f t="shared" si="69"/>
        <v>1978.09</v>
      </c>
      <c r="O521" s="61">
        <f t="shared" si="70"/>
        <v>-0.49958839082238482</v>
      </c>
      <c r="P521" s="64">
        <f t="shared" si="71"/>
        <v>0.60678036468557994</v>
      </c>
    </row>
    <row r="522" spans="1:16" x14ac:dyDescent="0.3">
      <c r="A522" s="60">
        <f>Data!A521</f>
        <v>1913.09</v>
      </c>
      <c r="B522" s="60">
        <f>Data!B521</f>
        <v>8.5299999999999994</v>
      </c>
      <c r="C522" s="60">
        <f>Data!C521</f>
        <v>0.48</v>
      </c>
      <c r="D522" s="60">
        <f>Data!D521</f>
        <v>0.64749999999999996</v>
      </c>
      <c r="E522" s="60">
        <f>Data!E521</f>
        <v>10</v>
      </c>
      <c r="F522" s="60">
        <f t="shared" si="62"/>
        <v>258.76863900000001</v>
      </c>
      <c r="G522" s="60">
        <f t="shared" si="63"/>
        <v>19.642754249999999</v>
      </c>
      <c r="H522" s="60">
        <f t="shared" si="65"/>
        <v>290.84470819658918</v>
      </c>
      <c r="I522" s="60">
        <f t="shared" si="64"/>
        <v>21.744919721198901</v>
      </c>
      <c r="J522" s="60">
        <f t="shared" si="66"/>
        <v>11.900188288473151</v>
      </c>
      <c r="K522" s="60">
        <f t="shared" si="67"/>
        <v>2.4765542225530774</v>
      </c>
      <c r="L522" s="60">
        <f t="shared" si="68"/>
        <v>-0.32374615277117202</v>
      </c>
      <c r="M522" s="61"/>
      <c r="N522" s="61">
        <f t="shared" si="69"/>
        <v>1978.12</v>
      </c>
      <c r="O522" s="61">
        <f t="shared" si="70"/>
        <v>-0.5979600748008842</v>
      </c>
      <c r="P522" s="64">
        <f t="shared" si="71"/>
        <v>0.54993231344041971</v>
      </c>
    </row>
    <row r="523" spans="1:16" x14ac:dyDescent="0.3">
      <c r="A523" s="60">
        <f>Data!A522</f>
        <v>1913.1</v>
      </c>
      <c r="B523" s="60">
        <f>Data!B522</f>
        <v>8.26</v>
      </c>
      <c r="C523" s="60">
        <f>Data!C522</f>
        <v>0.48</v>
      </c>
      <c r="D523" s="60">
        <f>Data!D522</f>
        <v>0.64170000000000005</v>
      </c>
      <c r="E523" s="60">
        <f>Data!E522</f>
        <v>10</v>
      </c>
      <c r="F523" s="60">
        <f t="shared" ref="F523:F586" si="72">B523*$E$1837/E523</f>
        <v>250.57783799999999</v>
      </c>
      <c r="G523" s="60">
        <f t="shared" ref="G523:G586" si="73">D523*$E$1837/E523</f>
        <v>19.466803710000001</v>
      </c>
      <c r="H523" s="60">
        <f t="shared" si="65"/>
        <v>290.94316960812506</v>
      </c>
      <c r="I523" s="60">
        <f t="shared" si="64"/>
        <v>21.737606513005915</v>
      </c>
      <c r="J523" s="60">
        <f t="shared" si="66"/>
        <v>11.527388622573316</v>
      </c>
      <c r="K523" s="60">
        <f t="shared" si="67"/>
        <v>2.4447258231629401</v>
      </c>
      <c r="L523" s="60">
        <f t="shared" si="68"/>
        <v>-0.3555745521613094</v>
      </c>
      <c r="M523" s="61"/>
      <c r="N523" s="61">
        <f t="shared" si="69"/>
        <v>1979.03</v>
      </c>
      <c r="O523" s="61">
        <f t="shared" si="70"/>
        <v>-0.59155461679095556</v>
      </c>
      <c r="P523" s="64">
        <f t="shared" si="71"/>
        <v>0.55346618774132339</v>
      </c>
    </row>
    <row r="524" spans="1:16" x14ac:dyDescent="0.3">
      <c r="A524" s="60">
        <f>Data!A523</f>
        <v>1913.11</v>
      </c>
      <c r="B524" s="60">
        <f>Data!B523</f>
        <v>8.0500000000000007</v>
      </c>
      <c r="C524" s="60">
        <f>Data!C523</f>
        <v>0.48</v>
      </c>
      <c r="D524" s="60">
        <f>Data!D523</f>
        <v>0.63580000000000003</v>
      </c>
      <c r="E524" s="60">
        <f>Data!E523</f>
        <v>10.1</v>
      </c>
      <c r="F524" s="60">
        <f t="shared" si="72"/>
        <v>241.78932178217826</v>
      </c>
      <c r="G524" s="60">
        <f t="shared" si="73"/>
        <v>19.096851029702972</v>
      </c>
      <c r="H524" s="60">
        <f t="shared" si="65"/>
        <v>291.02680728999269</v>
      </c>
      <c r="I524" s="60">
        <f t="shared" si="64"/>
        <v>21.727507677176643</v>
      </c>
      <c r="J524" s="60">
        <f t="shared" si="66"/>
        <v>11.128258490326642</v>
      </c>
      <c r="K524" s="60">
        <f t="shared" si="67"/>
        <v>2.4094876831729457</v>
      </c>
      <c r="L524" s="60">
        <f t="shared" si="68"/>
        <v>-0.39081269215130376</v>
      </c>
      <c r="M524" s="61"/>
      <c r="N524" s="61">
        <f t="shared" si="69"/>
        <v>1979.06</v>
      </c>
      <c r="O524" s="61">
        <f t="shared" si="70"/>
        <v>-0.61548454115200979</v>
      </c>
      <c r="P524" s="64">
        <f t="shared" si="71"/>
        <v>0.54037899600269967</v>
      </c>
    </row>
    <row r="525" spans="1:16" x14ac:dyDescent="0.3">
      <c r="A525" s="60">
        <f>Data!A524</f>
        <v>1913.12</v>
      </c>
      <c r="B525" s="60">
        <f>Data!B524</f>
        <v>8.0399999999999991</v>
      </c>
      <c r="C525" s="60">
        <f>Data!C524</f>
        <v>0.48</v>
      </c>
      <c r="D525" s="60">
        <f>Data!D524</f>
        <v>0.63</v>
      </c>
      <c r="E525" s="60">
        <f>Data!E524</f>
        <v>10</v>
      </c>
      <c r="F525" s="60">
        <f t="shared" si="72"/>
        <v>243.90385199999997</v>
      </c>
      <c r="G525" s="60">
        <f t="shared" si="73"/>
        <v>19.111869000000002</v>
      </c>
      <c r="H525" s="60">
        <f t="shared" si="65"/>
        <v>291.09863465119849</v>
      </c>
      <c r="I525" s="60">
        <f t="shared" si="64"/>
        <v>21.720368229024196</v>
      </c>
      <c r="J525" s="60">
        <f t="shared" si="66"/>
        <v>11.229268741129328</v>
      </c>
      <c r="K525" s="60">
        <f t="shared" si="67"/>
        <v>2.4185236500789151</v>
      </c>
      <c r="L525" s="60">
        <f t="shared" si="68"/>
        <v>-0.38177672524533435</v>
      </c>
      <c r="M525" s="61"/>
      <c r="N525" s="61">
        <f t="shared" si="69"/>
        <v>1979.09</v>
      </c>
      <c r="O525" s="61">
        <f t="shared" si="70"/>
        <v>-0.58630415914254863</v>
      </c>
      <c r="P525" s="64">
        <f t="shared" si="71"/>
        <v>0.55637978067471272</v>
      </c>
    </row>
    <row r="526" spans="1:16" x14ac:dyDescent="0.3">
      <c r="A526" s="60">
        <f>Data!A525</f>
        <v>1914.01</v>
      </c>
      <c r="B526" s="60">
        <f>Data!B525</f>
        <v>8.3699999999999992</v>
      </c>
      <c r="C526" s="60">
        <f>Data!C525</f>
        <v>0.47499999999999998</v>
      </c>
      <c r="D526" s="60">
        <f>Data!D525</f>
        <v>0.62080000000000002</v>
      </c>
      <c r="E526" s="60">
        <f>Data!E525</f>
        <v>10</v>
      </c>
      <c r="F526" s="60">
        <f t="shared" si="72"/>
        <v>253.91483099999996</v>
      </c>
      <c r="G526" s="60">
        <f t="shared" si="73"/>
        <v>18.832775040000001</v>
      </c>
      <c r="H526" s="60">
        <f t="shared" si="65"/>
        <v>291.24210309913508</v>
      </c>
      <c r="I526" s="60">
        <f t="shared" si="64"/>
        <v>21.715907939807561</v>
      </c>
      <c r="J526" s="60">
        <f t="shared" si="66"/>
        <v>11.692572638629912</v>
      </c>
      <c r="K526" s="60">
        <f t="shared" si="67"/>
        <v>2.4589538230108299</v>
      </c>
      <c r="L526" s="60">
        <f t="shared" si="68"/>
        <v>-0.34134655231341959</v>
      </c>
      <c r="M526" s="61"/>
      <c r="N526" s="61">
        <f t="shared" si="69"/>
        <v>1979.12</v>
      </c>
      <c r="O526" s="61">
        <f t="shared" si="70"/>
        <v>-0.62714124900931623</v>
      </c>
      <c r="P526" s="64">
        <f t="shared" si="71"/>
        <v>0.53411652671282073</v>
      </c>
    </row>
    <row r="527" spans="1:16" x14ac:dyDescent="0.3">
      <c r="A527" s="60">
        <f>Data!A526</f>
        <v>1914.02</v>
      </c>
      <c r="B527" s="60">
        <f>Data!B526</f>
        <v>8.48</v>
      </c>
      <c r="C527" s="60">
        <f>Data!C526</f>
        <v>0.47</v>
      </c>
      <c r="D527" s="60">
        <f>Data!D526</f>
        <v>0.61170000000000002</v>
      </c>
      <c r="E527" s="60">
        <f>Data!E526</f>
        <v>9.9</v>
      </c>
      <c r="F527" s="60">
        <f t="shared" si="72"/>
        <v>259.85032727272727</v>
      </c>
      <c r="G527" s="60">
        <f t="shared" si="73"/>
        <v>18.74415627272727</v>
      </c>
      <c r="H527" s="60">
        <f t="shared" si="65"/>
        <v>291.46028246692089</v>
      </c>
      <c r="I527" s="60">
        <f t="shared" si="64"/>
        <v>21.715878669628541</v>
      </c>
      <c r="J527" s="60">
        <f t="shared" si="66"/>
        <v>11.965913570706652</v>
      </c>
      <c r="K527" s="60">
        <f t="shared" si="67"/>
        <v>2.4820620720357423</v>
      </c>
      <c r="L527" s="60">
        <f t="shared" si="68"/>
        <v>-0.31823830328850722</v>
      </c>
      <c r="M527" s="61"/>
      <c r="N527" s="61">
        <f t="shared" si="69"/>
        <v>1980.03</v>
      </c>
      <c r="O527" s="61">
        <f t="shared" si="70"/>
        <v>-0.70594066816329137</v>
      </c>
      <c r="P527" s="64">
        <f t="shared" si="71"/>
        <v>0.4936440005902149</v>
      </c>
    </row>
    <row r="528" spans="1:16" x14ac:dyDescent="0.3">
      <c r="A528" s="60">
        <f>Data!A527</f>
        <v>1914.03</v>
      </c>
      <c r="B528" s="60">
        <f>Data!B527</f>
        <v>8.32</v>
      </c>
      <c r="C528" s="60">
        <f>Data!C527</f>
        <v>0.46500000000000002</v>
      </c>
      <c r="D528" s="60">
        <f>Data!D527</f>
        <v>0.60250000000000004</v>
      </c>
      <c r="E528" s="60">
        <f>Data!E527</f>
        <v>9.9</v>
      </c>
      <c r="F528" s="60">
        <f t="shared" si="72"/>
        <v>254.9474909090909</v>
      </c>
      <c r="G528" s="60">
        <f t="shared" si="73"/>
        <v>18.462243181818181</v>
      </c>
      <c r="H528" s="60">
        <f t="shared" si="65"/>
        <v>291.62465686546466</v>
      </c>
      <c r="I528" s="60">
        <f t="shared" si="64"/>
        <v>21.712208595166466</v>
      </c>
      <c r="J528" s="60">
        <f t="shared" si="66"/>
        <v>11.742126085038022</v>
      </c>
      <c r="K528" s="60">
        <f t="shared" si="67"/>
        <v>2.4631828955368231</v>
      </c>
      <c r="L528" s="60">
        <f t="shared" si="68"/>
        <v>-0.33711747978742634</v>
      </c>
      <c r="M528" s="61"/>
      <c r="N528" s="61">
        <f t="shared" si="69"/>
        <v>1980.06</v>
      </c>
      <c r="O528" s="61">
        <f t="shared" si="70"/>
        <v>-0.65369269336669822</v>
      </c>
      <c r="P528" s="64">
        <f t="shared" si="71"/>
        <v>0.52012157671096793</v>
      </c>
    </row>
    <row r="529" spans="1:16" x14ac:dyDescent="0.3">
      <c r="A529" s="60">
        <f>Data!A528</f>
        <v>1914.04</v>
      </c>
      <c r="B529" s="60">
        <f>Data!B528</f>
        <v>8.1199999999999992</v>
      </c>
      <c r="C529" s="60">
        <f>Data!C528</f>
        <v>0.46</v>
      </c>
      <c r="D529" s="60">
        <f>Data!D528</f>
        <v>0.59330000000000005</v>
      </c>
      <c r="E529" s="60">
        <f>Data!E528</f>
        <v>9.8000000000000007</v>
      </c>
      <c r="F529" s="60">
        <f t="shared" si="72"/>
        <v>251.35791428571423</v>
      </c>
      <c r="G529" s="60">
        <f t="shared" si="73"/>
        <v>18.365843663265306</v>
      </c>
      <c r="H529" s="60">
        <f t="shared" si="65"/>
        <v>291.6930758032197</v>
      </c>
      <c r="I529" s="60">
        <f t="shared" ref="I529:I592" si="74">GEOMEAN(G410:G529)</f>
        <v>21.706675945342756</v>
      </c>
      <c r="J529" s="60">
        <f t="shared" si="66"/>
        <v>11.579751543655581</v>
      </c>
      <c r="K529" s="60">
        <f t="shared" si="67"/>
        <v>2.4492580162718047</v>
      </c>
      <c r="L529" s="60">
        <f t="shared" si="68"/>
        <v>-0.35104235905244474</v>
      </c>
      <c r="M529" s="61"/>
      <c r="N529" s="61">
        <f t="shared" si="69"/>
        <v>1980.09</v>
      </c>
      <c r="O529" s="61">
        <f t="shared" si="70"/>
        <v>-0.57659926679960716</v>
      </c>
      <c r="P529" s="64">
        <f t="shared" si="71"/>
        <v>0.56180567281109939</v>
      </c>
    </row>
    <row r="530" spans="1:16" x14ac:dyDescent="0.3">
      <c r="A530" s="60">
        <f>Data!A529</f>
        <v>1914.05</v>
      </c>
      <c r="B530" s="60">
        <f>Data!B529</f>
        <v>8.17</v>
      </c>
      <c r="C530" s="60">
        <f>Data!C529</f>
        <v>0.45500000000000002</v>
      </c>
      <c r="D530" s="60">
        <f>Data!D529</f>
        <v>0.58420000000000005</v>
      </c>
      <c r="E530" s="60">
        <f>Data!E529</f>
        <v>9.9</v>
      </c>
      <c r="F530" s="60">
        <f t="shared" si="72"/>
        <v>250.35108181818183</v>
      </c>
      <c r="G530" s="60">
        <f t="shared" si="73"/>
        <v>17.901481272727274</v>
      </c>
      <c r="H530" s="60">
        <f t="shared" si="65"/>
        <v>291.74497998244567</v>
      </c>
      <c r="I530" s="60">
        <f t="shared" si="74"/>
        <v>21.693502748878544</v>
      </c>
      <c r="J530" s="60">
        <f t="shared" si="66"/>
        <v>11.540371544246069</v>
      </c>
      <c r="K530" s="60">
        <f t="shared" si="67"/>
        <v>2.445851456770165</v>
      </c>
      <c r="L530" s="60">
        <f t="shared" si="68"/>
        <v>-0.35444891855408445</v>
      </c>
      <c r="M530" s="61"/>
      <c r="N530" s="61">
        <f t="shared" si="69"/>
        <v>1980.12</v>
      </c>
      <c r="O530" s="61">
        <f t="shared" si="70"/>
        <v>-0.55655259243110278</v>
      </c>
      <c r="P530" s="64">
        <f t="shared" si="71"/>
        <v>0.57318165250385822</v>
      </c>
    </row>
    <row r="531" spans="1:16" x14ac:dyDescent="0.3">
      <c r="A531" s="60">
        <f>Data!A530</f>
        <v>1914.06</v>
      </c>
      <c r="B531" s="60">
        <f>Data!B530</f>
        <v>8.1300000000000008</v>
      </c>
      <c r="C531" s="60">
        <f>Data!C530</f>
        <v>0.45</v>
      </c>
      <c r="D531" s="60">
        <f>Data!D530</f>
        <v>0.57499999999999996</v>
      </c>
      <c r="E531" s="60">
        <f>Data!E530</f>
        <v>9.9</v>
      </c>
      <c r="F531" s="60">
        <f t="shared" si="72"/>
        <v>249.12537272727272</v>
      </c>
      <c r="G531" s="60">
        <f t="shared" si="73"/>
        <v>17.619568181818178</v>
      </c>
      <c r="H531" s="60">
        <f t="shared" si="65"/>
        <v>291.63167946910892</v>
      </c>
      <c r="I531" s="60">
        <f t="shared" si="74"/>
        <v>21.678635055854741</v>
      </c>
      <c r="J531" s="60">
        <f t="shared" si="66"/>
        <v>11.491746232426728</v>
      </c>
      <c r="K531" s="60">
        <f t="shared" si="67"/>
        <v>2.4416290587662624</v>
      </c>
      <c r="L531" s="60">
        <f t="shared" si="68"/>
        <v>-0.35867131655798712</v>
      </c>
      <c r="M531" s="61"/>
      <c r="N531" s="61">
        <f t="shared" si="69"/>
        <v>1981.03</v>
      </c>
      <c r="O531" s="61">
        <f t="shared" si="70"/>
        <v>-0.59021845647441129</v>
      </c>
      <c r="P531" s="64">
        <f t="shared" si="71"/>
        <v>0.55420620157639544</v>
      </c>
    </row>
    <row r="532" spans="1:16" x14ac:dyDescent="0.3">
      <c r="A532" s="60">
        <f>Data!A531</f>
        <v>1914.07</v>
      </c>
      <c r="B532" s="60">
        <f>Data!B531</f>
        <v>7.68</v>
      </c>
      <c r="C532" s="60">
        <f>Data!C531</f>
        <v>0.44500000000000001</v>
      </c>
      <c r="D532" s="60">
        <f>Data!D531</f>
        <v>0.56579999999999997</v>
      </c>
      <c r="E532" s="60">
        <f>Data!E531</f>
        <v>10</v>
      </c>
      <c r="F532" s="60">
        <f t="shared" si="72"/>
        <v>232.98278399999998</v>
      </c>
      <c r="G532" s="60">
        <f t="shared" si="73"/>
        <v>17.164278539999998</v>
      </c>
      <c r="H532" s="60">
        <f t="shared" si="65"/>
        <v>291.37284400370709</v>
      </c>
      <c r="I532" s="60">
        <f t="shared" si="74"/>
        <v>21.660223521353348</v>
      </c>
      <c r="J532" s="60">
        <f t="shared" si="66"/>
        <v>10.756250219224102</v>
      </c>
      <c r="K532" s="60">
        <f t="shared" si="67"/>
        <v>2.3754870013588025</v>
      </c>
      <c r="L532" s="60">
        <f t="shared" si="68"/>
        <v>-0.42481337396544694</v>
      </c>
      <c r="M532" s="61"/>
      <c r="N532" s="61">
        <f t="shared" si="69"/>
        <v>1981.06</v>
      </c>
      <c r="O532" s="61">
        <f t="shared" si="70"/>
        <v>-0.6262785132906501</v>
      </c>
      <c r="P532" s="64">
        <f t="shared" si="71"/>
        <v>0.53457752695043737</v>
      </c>
    </row>
    <row r="533" spans="1:16" x14ac:dyDescent="0.3">
      <c r="A533" s="60">
        <f>Data!A532</f>
        <v>1914.08</v>
      </c>
      <c r="B533" s="60">
        <f>Data!B532</f>
        <v>7.68</v>
      </c>
      <c r="C533" s="60">
        <f>Data!C532</f>
        <v>0.44</v>
      </c>
      <c r="D533" s="60">
        <f>Data!D532</f>
        <v>0.55669999999999997</v>
      </c>
      <c r="E533" s="60">
        <f>Data!E532</f>
        <v>10.199999999999999</v>
      </c>
      <c r="F533" s="60">
        <f t="shared" si="72"/>
        <v>228.41449411764708</v>
      </c>
      <c r="G533" s="60">
        <f t="shared" si="73"/>
        <v>16.55707667647059</v>
      </c>
      <c r="H533" s="60">
        <f t="shared" si="65"/>
        <v>291.06211635439359</v>
      </c>
      <c r="I533" s="60">
        <f t="shared" si="74"/>
        <v>21.638655594727165</v>
      </c>
      <c r="J533" s="60">
        <f t="shared" si="66"/>
        <v>10.555854226604835</v>
      </c>
      <c r="K533" s="60">
        <f t="shared" si="67"/>
        <v>2.3566806090160584</v>
      </c>
      <c r="L533" s="60">
        <f t="shared" si="68"/>
        <v>-0.44361976630819111</v>
      </c>
      <c r="M533" s="61"/>
      <c r="N533" s="61">
        <f t="shared" si="69"/>
        <v>1981.09</v>
      </c>
      <c r="O533" s="61">
        <f t="shared" si="70"/>
        <v>-0.77184937960262801</v>
      </c>
      <c r="P533" s="64">
        <f t="shared" si="71"/>
        <v>0.46215757269884178</v>
      </c>
    </row>
    <row r="534" spans="1:16" x14ac:dyDescent="0.3">
      <c r="A534" s="60">
        <f>Data!A533</f>
        <v>1914.09</v>
      </c>
      <c r="B534" s="60">
        <f>Data!B533</f>
        <v>7.68</v>
      </c>
      <c r="C534" s="60">
        <f>Data!C533</f>
        <v>0.435</v>
      </c>
      <c r="D534" s="60">
        <f>Data!D533</f>
        <v>0.54749999999999999</v>
      </c>
      <c r="E534" s="60">
        <f>Data!E533</f>
        <v>10.199999999999999</v>
      </c>
      <c r="F534" s="60">
        <f t="shared" si="72"/>
        <v>228.41449411764708</v>
      </c>
      <c r="G534" s="60">
        <f t="shared" si="73"/>
        <v>16.283455147058824</v>
      </c>
      <c r="H534" s="60">
        <f t="shared" si="65"/>
        <v>290.69920419734694</v>
      </c>
      <c r="I534" s="60">
        <f t="shared" si="74"/>
        <v>21.617375305236454</v>
      </c>
      <c r="J534" s="60">
        <f t="shared" si="66"/>
        <v>10.566245480426915</v>
      </c>
      <c r="K534" s="60">
        <f t="shared" si="67"/>
        <v>2.357664531524192</v>
      </c>
      <c r="L534" s="60">
        <f t="shared" si="68"/>
        <v>-0.44263584380005749</v>
      </c>
      <c r="M534" s="61"/>
      <c r="N534" s="61">
        <f t="shared" si="69"/>
        <v>1981.12</v>
      </c>
      <c r="O534" s="61">
        <f t="shared" si="70"/>
        <v>-0.73940302112483192</v>
      </c>
      <c r="P534" s="64">
        <f t="shared" si="71"/>
        <v>0.47739882748439938</v>
      </c>
    </row>
    <row r="535" spans="1:16" x14ac:dyDescent="0.3">
      <c r="A535" s="60">
        <f>Data!A534</f>
        <v>1914.1</v>
      </c>
      <c r="B535" s="60">
        <f>Data!B534</f>
        <v>7.68</v>
      </c>
      <c r="C535" s="60">
        <f>Data!C534</f>
        <v>0.43</v>
      </c>
      <c r="D535" s="60">
        <f>Data!D534</f>
        <v>0.5383</v>
      </c>
      <c r="E535" s="60">
        <f>Data!E534</f>
        <v>10.1</v>
      </c>
      <c r="F535" s="60">
        <f t="shared" si="72"/>
        <v>230.67602376237625</v>
      </c>
      <c r="G535" s="60">
        <f t="shared" si="73"/>
        <v>16.168346821782176</v>
      </c>
      <c r="H535" s="60">
        <f t="shared" si="65"/>
        <v>290.17618039683578</v>
      </c>
      <c r="I535" s="60">
        <f t="shared" si="74"/>
        <v>21.596030951650292</v>
      </c>
      <c r="J535" s="60">
        <f t="shared" si="66"/>
        <v>10.681408277234794</v>
      </c>
      <c r="K535" s="60">
        <f t="shared" si="67"/>
        <v>2.368504686003436</v>
      </c>
      <c r="L535" s="60">
        <f t="shared" si="68"/>
        <v>-0.43179568932081347</v>
      </c>
      <c r="M535" s="61"/>
      <c r="N535" s="61">
        <f t="shared" si="69"/>
        <v>1982.03</v>
      </c>
      <c r="O535" s="61">
        <f t="shared" si="70"/>
        <v>-0.85880175855424046</v>
      </c>
      <c r="P535" s="64">
        <f t="shared" si="71"/>
        <v>0.4236694365687973</v>
      </c>
    </row>
    <row r="536" spans="1:16" x14ac:dyDescent="0.3">
      <c r="A536" s="60">
        <f>Data!A535</f>
        <v>1914.11</v>
      </c>
      <c r="B536" s="60">
        <f>Data!B535</f>
        <v>7.68</v>
      </c>
      <c r="C536" s="60">
        <f>Data!C535</f>
        <v>0.42499999999999999</v>
      </c>
      <c r="D536" s="60">
        <f>Data!D535</f>
        <v>0.5292</v>
      </c>
      <c r="E536" s="60">
        <f>Data!E535</f>
        <v>10.199999999999999</v>
      </c>
      <c r="F536" s="60">
        <f t="shared" si="72"/>
        <v>228.41449411764708</v>
      </c>
      <c r="G536" s="60">
        <f t="shared" si="73"/>
        <v>15.739186235294119</v>
      </c>
      <c r="H536" s="60">
        <f t="shared" si="65"/>
        <v>289.50064626548004</v>
      </c>
      <c r="I536" s="60">
        <f t="shared" si="74"/>
        <v>21.575191334317999</v>
      </c>
      <c r="J536" s="60">
        <f t="shared" si="66"/>
        <v>10.586904680392136</v>
      </c>
      <c r="K536" s="60">
        <f t="shared" si="67"/>
        <v>2.3596178298628985</v>
      </c>
      <c r="L536" s="60">
        <f t="shared" si="68"/>
        <v>-0.44068254546135099</v>
      </c>
      <c r="M536" s="61"/>
      <c r="N536" s="61">
        <f t="shared" si="69"/>
        <v>1982.06</v>
      </c>
      <c r="O536" s="61">
        <f t="shared" si="70"/>
        <v>-0.8962173868851866</v>
      </c>
      <c r="P536" s="64">
        <f t="shared" si="71"/>
        <v>0.40811046777077314</v>
      </c>
    </row>
    <row r="537" spans="1:16" x14ac:dyDescent="0.3">
      <c r="A537" s="60">
        <f>Data!A536</f>
        <v>1914.12</v>
      </c>
      <c r="B537" s="60">
        <f>Data!B536</f>
        <v>7.35</v>
      </c>
      <c r="C537" s="60">
        <f>Data!C536</f>
        <v>0.42</v>
      </c>
      <c r="D537" s="60">
        <f>Data!D536</f>
        <v>0.52</v>
      </c>
      <c r="E537" s="60">
        <f>Data!E536</f>
        <v>10.1</v>
      </c>
      <c r="F537" s="60">
        <f t="shared" si="72"/>
        <v>220.76416336633665</v>
      </c>
      <c r="G537" s="60">
        <f t="shared" si="73"/>
        <v>15.618689108910893</v>
      </c>
      <c r="H537" s="60">
        <f t="shared" si="65"/>
        <v>288.84527576792027</v>
      </c>
      <c r="I537" s="60">
        <f t="shared" si="74"/>
        <v>21.55419702016356</v>
      </c>
      <c r="J537" s="60">
        <f t="shared" si="66"/>
        <v>10.242281962989193</v>
      </c>
      <c r="K537" s="60">
        <f t="shared" si="67"/>
        <v>2.3265244427326093</v>
      </c>
      <c r="L537" s="60">
        <f t="shared" si="68"/>
        <v>-0.47377593259164019</v>
      </c>
      <c r="M537" s="61"/>
      <c r="N537" s="61">
        <f t="shared" si="69"/>
        <v>1982.09</v>
      </c>
      <c r="O537" s="61">
        <f t="shared" si="70"/>
        <v>-0.79521242954690097</v>
      </c>
      <c r="P537" s="64">
        <f t="shared" si="71"/>
        <v>0.45148531591384516</v>
      </c>
    </row>
    <row r="538" spans="1:16" x14ac:dyDescent="0.3">
      <c r="A538" s="60">
        <f>Data!A537</f>
        <v>1915.01</v>
      </c>
      <c r="B538" s="60">
        <f>Data!B537</f>
        <v>7.48</v>
      </c>
      <c r="C538" s="60">
        <f>Data!C537</f>
        <v>0.42080000000000001</v>
      </c>
      <c r="D538" s="60">
        <f>Data!D537</f>
        <v>0.55000000000000004</v>
      </c>
      <c r="E538" s="60">
        <f>Data!E537</f>
        <v>10.1</v>
      </c>
      <c r="F538" s="60">
        <f t="shared" si="72"/>
        <v>224.66883564356436</v>
      </c>
      <c r="G538" s="60">
        <f t="shared" si="73"/>
        <v>16.519767326732676</v>
      </c>
      <c r="H538" s="60">
        <f t="shared" si="65"/>
        <v>288.13163135703638</v>
      </c>
      <c r="I538" s="60">
        <f t="shared" si="74"/>
        <v>21.537877762267133</v>
      </c>
      <c r="J538" s="60">
        <f t="shared" si="66"/>
        <v>10.431335813279086</v>
      </c>
      <c r="K538" s="60">
        <f t="shared" si="67"/>
        <v>2.3448143349517818</v>
      </c>
      <c r="L538" s="60">
        <f t="shared" si="68"/>
        <v>-0.45548604037246765</v>
      </c>
      <c r="M538" s="61"/>
      <c r="N538" s="61">
        <f t="shared" si="69"/>
        <v>1982.12</v>
      </c>
      <c r="O538" s="61">
        <f t="shared" si="70"/>
        <v>-0.65906057337640211</v>
      </c>
      <c r="P538" s="64">
        <f t="shared" si="71"/>
        <v>0.51733710653363207</v>
      </c>
    </row>
    <row r="539" spans="1:16" x14ac:dyDescent="0.3">
      <c r="A539" s="60">
        <f>Data!A538</f>
        <v>1915.02</v>
      </c>
      <c r="B539" s="60">
        <f>Data!B538</f>
        <v>7.38</v>
      </c>
      <c r="C539" s="60">
        <f>Data!C538</f>
        <v>0.42170000000000002</v>
      </c>
      <c r="D539" s="60">
        <f>Data!D538</f>
        <v>0.57999999999999996</v>
      </c>
      <c r="E539" s="60">
        <f>Data!E538</f>
        <v>10</v>
      </c>
      <c r="F539" s="60">
        <f t="shared" si="72"/>
        <v>223.88189400000002</v>
      </c>
      <c r="G539" s="60">
        <f t="shared" si="73"/>
        <v>17.595053999999998</v>
      </c>
      <c r="H539" s="60">
        <f t="shared" si="65"/>
        <v>287.40197060132715</v>
      </c>
      <c r="I539" s="60">
        <f t="shared" si="74"/>
        <v>21.527631788504127</v>
      </c>
      <c r="J539" s="60">
        <f t="shared" si="66"/>
        <v>10.399745601351013</v>
      </c>
      <c r="K539" s="60">
        <f t="shared" si="67"/>
        <v>2.3417813444395854</v>
      </c>
      <c r="L539" s="60">
        <f t="shared" si="68"/>
        <v>-0.45851903088466406</v>
      </c>
      <c r="M539" s="61"/>
      <c r="N539" s="61">
        <f t="shared" si="69"/>
        <v>1983.03</v>
      </c>
      <c r="O539" s="61">
        <f t="shared" si="70"/>
        <v>-0.5713348344868252</v>
      </c>
      <c r="P539" s="64">
        <f t="shared" si="71"/>
        <v>0.56477105943852257</v>
      </c>
    </row>
    <row r="540" spans="1:16" x14ac:dyDescent="0.3">
      <c r="A540" s="60">
        <f>Data!A539</f>
        <v>1915.03</v>
      </c>
      <c r="B540" s="60">
        <f>Data!B539</f>
        <v>7.57</v>
      </c>
      <c r="C540" s="60">
        <f>Data!C539</f>
        <v>0.42249999999999999</v>
      </c>
      <c r="D540" s="60">
        <f>Data!D539</f>
        <v>0.61</v>
      </c>
      <c r="E540" s="60">
        <f>Data!E539</f>
        <v>9.9</v>
      </c>
      <c r="F540" s="60">
        <f t="shared" si="72"/>
        <v>231.96544545454546</v>
      </c>
      <c r="G540" s="60">
        <f t="shared" si="73"/>
        <v>18.692063636363635</v>
      </c>
      <c r="H540" s="60">
        <f t="shared" si="65"/>
        <v>286.72922678564885</v>
      </c>
      <c r="I540" s="60">
        <f t="shared" si="74"/>
        <v>21.521111902040545</v>
      </c>
      <c r="J540" s="60">
        <f t="shared" si="66"/>
        <v>10.778506543267936</v>
      </c>
      <c r="K540" s="60">
        <f t="shared" si="67"/>
        <v>2.3775540162978217</v>
      </c>
      <c r="L540" s="60">
        <f t="shared" si="68"/>
        <v>-0.42274635902642776</v>
      </c>
      <c r="M540" s="61"/>
      <c r="N540" s="61">
        <f t="shared" si="69"/>
        <v>1983.06</v>
      </c>
      <c r="O540" s="61">
        <f t="shared" si="70"/>
        <v>-0.4902758779732701</v>
      </c>
      <c r="P540" s="64">
        <f t="shared" si="71"/>
        <v>0.61245740736735876</v>
      </c>
    </row>
    <row r="541" spans="1:16" x14ac:dyDescent="0.3">
      <c r="A541" s="60">
        <f>Data!A540</f>
        <v>1915.04</v>
      </c>
      <c r="B541" s="60">
        <f>Data!B540</f>
        <v>8.14</v>
      </c>
      <c r="C541" s="60">
        <f>Data!C540</f>
        <v>0.42330000000000001</v>
      </c>
      <c r="D541" s="60">
        <f>Data!D540</f>
        <v>0.64</v>
      </c>
      <c r="E541" s="60">
        <f>Data!E540</f>
        <v>10</v>
      </c>
      <c r="F541" s="60">
        <f t="shared" si="72"/>
        <v>246.93748199999999</v>
      </c>
      <c r="G541" s="60">
        <f t="shared" si="73"/>
        <v>19.415232</v>
      </c>
      <c r="H541" s="60">
        <f t="shared" si="65"/>
        <v>286.00761330813003</v>
      </c>
      <c r="I541" s="60">
        <f t="shared" si="74"/>
        <v>21.516442057011943</v>
      </c>
      <c r="J541" s="60">
        <f t="shared" si="66"/>
        <v>11.476687518581917</v>
      </c>
      <c r="K541" s="60">
        <f t="shared" si="67"/>
        <v>2.4403178055771506</v>
      </c>
      <c r="L541" s="60">
        <f t="shared" si="68"/>
        <v>-0.35998256974709886</v>
      </c>
      <c r="M541" s="61"/>
      <c r="N541" s="61">
        <f t="shared" si="69"/>
        <v>1983.09</v>
      </c>
      <c r="O541" s="61">
        <f t="shared" si="70"/>
        <v>-0.49111497876613175</v>
      </c>
      <c r="P541" s="64">
        <f t="shared" si="71"/>
        <v>0.61194370942355958</v>
      </c>
    </row>
    <row r="542" spans="1:16" x14ac:dyDescent="0.3">
      <c r="A542" s="60">
        <f>Data!A541</f>
        <v>1915.05</v>
      </c>
      <c r="B542" s="60">
        <f>Data!B541</f>
        <v>7.95</v>
      </c>
      <c r="C542" s="60">
        <f>Data!C541</f>
        <v>0.42420000000000002</v>
      </c>
      <c r="D542" s="60">
        <f>Data!D541</f>
        <v>0.67</v>
      </c>
      <c r="E542" s="60">
        <f>Data!E541</f>
        <v>10.1</v>
      </c>
      <c r="F542" s="60">
        <f t="shared" si="72"/>
        <v>238.78572772277229</v>
      </c>
      <c r="G542" s="60">
        <f t="shared" si="73"/>
        <v>20.124080198019804</v>
      </c>
      <c r="H542" s="60">
        <f t="shared" si="65"/>
        <v>285.40642492879039</v>
      </c>
      <c r="I542" s="60">
        <f t="shared" si="74"/>
        <v>21.511328782584364</v>
      </c>
      <c r="J542" s="60">
        <f t="shared" si="66"/>
        <v>11.100463859587043</v>
      </c>
      <c r="K542" s="60">
        <f t="shared" si="67"/>
        <v>2.4069868965971319</v>
      </c>
      <c r="L542" s="60">
        <f t="shared" si="68"/>
        <v>-0.39331347872711753</v>
      </c>
      <c r="M542" s="61"/>
      <c r="N542" s="61">
        <f t="shared" si="69"/>
        <v>1983.12</v>
      </c>
      <c r="O542" s="61">
        <f t="shared" si="70"/>
        <v>-0.50778255872674194</v>
      </c>
      <c r="P542" s="64">
        <f t="shared" si="71"/>
        <v>0.60182861991709702</v>
      </c>
    </row>
    <row r="543" spans="1:16" x14ac:dyDescent="0.3">
      <c r="A543" s="60">
        <f>Data!A542</f>
        <v>1915.06</v>
      </c>
      <c r="B543" s="60">
        <f>Data!B542</f>
        <v>8.0399999999999991</v>
      </c>
      <c r="C543" s="60">
        <f>Data!C542</f>
        <v>0.42499999999999999</v>
      </c>
      <c r="D543" s="60">
        <f>Data!D542</f>
        <v>0.7</v>
      </c>
      <c r="E543" s="60">
        <f>Data!E542</f>
        <v>10.1</v>
      </c>
      <c r="F543" s="60">
        <f t="shared" si="72"/>
        <v>241.48896237623759</v>
      </c>
      <c r="G543" s="60">
        <f t="shared" si="73"/>
        <v>21.025158415841585</v>
      </c>
      <c r="H543" s="60">
        <f t="shared" si="65"/>
        <v>284.77017358504582</v>
      </c>
      <c r="I543" s="60">
        <f t="shared" si="74"/>
        <v>21.509371244601393</v>
      </c>
      <c r="J543" s="60">
        <f t="shared" si="66"/>
        <v>11.22715116262864</v>
      </c>
      <c r="K543" s="60">
        <f t="shared" si="67"/>
        <v>2.4183350555909211</v>
      </c>
      <c r="L543" s="60">
        <f t="shared" si="68"/>
        <v>-0.38196531973332837</v>
      </c>
      <c r="M543" s="61"/>
      <c r="N543" s="61">
        <f t="shared" si="69"/>
        <v>1984.03</v>
      </c>
      <c r="O543" s="61">
        <f t="shared" si="70"/>
        <v>-0.55926497011666587</v>
      </c>
      <c r="P543" s="64">
        <f t="shared" si="71"/>
        <v>0.57162907392144258</v>
      </c>
    </row>
    <row r="544" spans="1:16" x14ac:dyDescent="0.3">
      <c r="A544" s="60">
        <f>Data!A543</f>
        <v>1915.07</v>
      </c>
      <c r="B544" s="60">
        <f>Data!B543</f>
        <v>8.01</v>
      </c>
      <c r="C544" s="60">
        <f>Data!C543</f>
        <v>0.42580000000000001</v>
      </c>
      <c r="D544" s="60">
        <f>Data!D543</f>
        <v>0.73</v>
      </c>
      <c r="E544" s="60">
        <f>Data!E543</f>
        <v>10.1</v>
      </c>
      <c r="F544" s="60">
        <f t="shared" si="72"/>
        <v>240.58788415841585</v>
      </c>
      <c r="G544" s="60">
        <f t="shared" si="73"/>
        <v>21.926236633663365</v>
      </c>
      <c r="H544" s="60">
        <f t="shared" si="65"/>
        <v>284.16036955314098</v>
      </c>
      <c r="I544" s="60">
        <f t="shared" si="74"/>
        <v>21.510358970579563</v>
      </c>
      <c r="J544" s="60">
        <f t="shared" si="66"/>
        <v>11.184745195906583</v>
      </c>
      <c r="K544" s="60">
        <f t="shared" si="67"/>
        <v>2.4145508138070197</v>
      </c>
      <c r="L544" s="60">
        <f t="shared" si="68"/>
        <v>-0.38574956151722972</v>
      </c>
      <c r="M544" s="61"/>
      <c r="N544" s="61">
        <f t="shared" si="69"/>
        <v>1984.06</v>
      </c>
      <c r="O544" s="61">
        <f t="shared" si="70"/>
        <v>-0.59402128522109532</v>
      </c>
      <c r="P544" s="64">
        <f t="shared" si="71"/>
        <v>0.55210265255483482</v>
      </c>
    </row>
    <row r="545" spans="1:16" x14ac:dyDescent="0.3">
      <c r="A545" s="60">
        <f>Data!A544</f>
        <v>1915.08</v>
      </c>
      <c r="B545" s="60">
        <f>Data!B544</f>
        <v>8.35</v>
      </c>
      <c r="C545" s="60">
        <f>Data!C544</f>
        <v>0.42670000000000002</v>
      </c>
      <c r="D545" s="60">
        <f>Data!D544</f>
        <v>0.76</v>
      </c>
      <c r="E545" s="60">
        <f>Data!E544</f>
        <v>10.1</v>
      </c>
      <c r="F545" s="60">
        <f t="shared" si="72"/>
        <v>250.80010396039603</v>
      </c>
      <c r="G545" s="60">
        <f t="shared" si="73"/>
        <v>22.827314851485148</v>
      </c>
      <c r="H545" s="60">
        <f t="shared" si="65"/>
        <v>283.57848318369594</v>
      </c>
      <c r="I545" s="60">
        <f t="shared" si="74"/>
        <v>21.516152802118381</v>
      </c>
      <c r="J545" s="60">
        <f t="shared" si="66"/>
        <v>11.656363768512715</v>
      </c>
      <c r="K545" s="60">
        <f t="shared" si="67"/>
        <v>2.4558522770978164</v>
      </c>
      <c r="L545" s="60">
        <f t="shared" si="68"/>
        <v>-0.34444809822643307</v>
      </c>
      <c r="M545" s="61"/>
      <c r="N545" s="61">
        <f t="shared" si="69"/>
        <v>1984.09</v>
      </c>
      <c r="O545" s="61">
        <f t="shared" si="70"/>
        <v>-0.52164319682735982</v>
      </c>
      <c r="P545" s="64">
        <f t="shared" si="71"/>
        <v>0.59354443588374428</v>
      </c>
    </row>
    <row r="546" spans="1:16" x14ac:dyDescent="0.3">
      <c r="A546" s="60">
        <f>Data!A545</f>
        <v>1915.09</v>
      </c>
      <c r="B546" s="60">
        <f>Data!B545</f>
        <v>8.66</v>
      </c>
      <c r="C546" s="60">
        <f>Data!C545</f>
        <v>0.42749999999999999</v>
      </c>
      <c r="D546" s="60">
        <f>Data!D545</f>
        <v>0.79</v>
      </c>
      <c r="E546" s="60">
        <f>Data!E545</f>
        <v>10.1</v>
      </c>
      <c r="F546" s="60">
        <f t="shared" si="72"/>
        <v>260.11124554455444</v>
      </c>
      <c r="G546" s="60">
        <f t="shared" si="73"/>
        <v>23.728393069306932</v>
      </c>
      <c r="H546" s="60">
        <f t="shared" si="65"/>
        <v>283.06657400702778</v>
      </c>
      <c r="I546" s="60">
        <f t="shared" si="74"/>
        <v>21.522484597616046</v>
      </c>
      <c r="J546" s="60">
        <f t="shared" si="66"/>
        <v>12.085558447715922</v>
      </c>
      <c r="K546" s="60">
        <f t="shared" si="67"/>
        <v>2.4920112230767031</v>
      </c>
      <c r="L546" s="60">
        <f t="shared" si="68"/>
        <v>-0.30828915224754638</v>
      </c>
      <c r="M546" s="61"/>
      <c r="N546" s="61">
        <f t="shared" si="69"/>
        <v>1984.12</v>
      </c>
      <c r="O546" s="61">
        <f t="shared" si="70"/>
        <v>-0.53172154071406519</v>
      </c>
      <c r="P546" s="64">
        <f t="shared" si="71"/>
        <v>0.58759253398323408</v>
      </c>
    </row>
    <row r="547" spans="1:16" x14ac:dyDescent="0.3">
      <c r="A547" s="60">
        <f>Data!A546</f>
        <v>1915.1</v>
      </c>
      <c r="B547" s="60">
        <f>Data!B546</f>
        <v>9.14</v>
      </c>
      <c r="C547" s="60">
        <f>Data!C546</f>
        <v>0.42830000000000001</v>
      </c>
      <c r="D547" s="60">
        <f>Data!D546</f>
        <v>0.82</v>
      </c>
      <c r="E547" s="60">
        <f>Data!E546</f>
        <v>10.199999999999999</v>
      </c>
      <c r="F547" s="60">
        <f t="shared" si="72"/>
        <v>271.83704117647062</v>
      </c>
      <c r="G547" s="60">
        <f t="shared" si="73"/>
        <v>24.388005882352942</v>
      </c>
      <c r="H547" s="60">
        <f t="shared" si="65"/>
        <v>282.58050530161427</v>
      </c>
      <c r="I547" s="60">
        <f t="shared" si="74"/>
        <v>21.529482533305689</v>
      </c>
      <c r="J547" s="60">
        <f t="shared" si="66"/>
        <v>12.626269152356265</v>
      </c>
      <c r="K547" s="60">
        <f t="shared" si="67"/>
        <v>2.5357794970282397</v>
      </c>
      <c r="L547" s="60">
        <f t="shared" si="68"/>
        <v>-0.26452087829600979</v>
      </c>
      <c r="M547" s="61"/>
      <c r="N547" s="61">
        <f t="shared" si="69"/>
        <v>1985.03</v>
      </c>
      <c r="O547" s="61">
        <f t="shared" si="70"/>
        <v>-0.45407805740049323</v>
      </c>
      <c r="P547" s="64">
        <f t="shared" si="71"/>
        <v>0.63503316227338868</v>
      </c>
    </row>
    <row r="548" spans="1:16" x14ac:dyDescent="0.3">
      <c r="A548" s="60">
        <f>Data!A547</f>
        <v>1915.11</v>
      </c>
      <c r="B548" s="60">
        <f>Data!B547</f>
        <v>9.4600000000000009</v>
      </c>
      <c r="C548" s="60">
        <f>Data!C547</f>
        <v>0.42920000000000003</v>
      </c>
      <c r="D548" s="60">
        <f>Data!D547</f>
        <v>0.85</v>
      </c>
      <c r="E548" s="60">
        <f>Data!E547</f>
        <v>10.3</v>
      </c>
      <c r="F548" s="60">
        <f t="shared" si="72"/>
        <v>278.6227165048544</v>
      </c>
      <c r="G548" s="60">
        <f t="shared" si="73"/>
        <v>25.034810679611645</v>
      </c>
      <c r="H548" s="60">
        <f t="shared" si="65"/>
        <v>282.13933555579968</v>
      </c>
      <c r="I548" s="60">
        <f t="shared" si="74"/>
        <v>21.539074422153185</v>
      </c>
      <c r="J548" s="60">
        <f t="shared" si="66"/>
        <v>12.935686605840766</v>
      </c>
      <c r="K548" s="60">
        <f t="shared" si="67"/>
        <v>2.559989895469339</v>
      </c>
      <c r="L548" s="60">
        <f t="shared" si="68"/>
        <v>-0.2403104798549105</v>
      </c>
      <c r="M548" s="61"/>
      <c r="N548" s="61">
        <f t="shared" si="69"/>
        <v>1985.06</v>
      </c>
      <c r="O548" s="61">
        <f t="shared" si="70"/>
        <v>-0.41292058234573537</v>
      </c>
      <c r="P548" s="64">
        <f t="shared" si="71"/>
        <v>0.66171483258092734</v>
      </c>
    </row>
    <row r="549" spans="1:16" x14ac:dyDescent="0.3">
      <c r="A549" s="60">
        <f>Data!A548</f>
        <v>1915.12</v>
      </c>
      <c r="B549" s="60">
        <f>Data!B548</f>
        <v>9.48</v>
      </c>
      <c r="C549" s="60">
        <f>Data!C548</f>
        <v>0.43</v>
      </c>
      <c r="D549" s="60">
        <f>Data!D548</f>
        <v>0.88</v>
      </c>
      <c r="E549" s="60">
        <f>Data!E548</f>
        <v>10.3</v>
      </c>
      <c r="F549" s="60">
        <f t="shared" si="72"/>
        <v>279.21177087378641</v>
      </c>
      <c r="G549" s="60">
        <f t="shared" si="73"/>
        <v>25.918392233009708</v>
      </c>
      <c r="H549" s="60">
        <f t="shared" si="65"/>
        <v>281.60871760248256</v>
      </c>
      <c r="I549" s="60">
        <f t="shared" si="74"/>
        <v>21.552861374096203</v>
      </c>
      <c r="J549" s="60">
        <f t="shared" si="66"/>
        <v>12.954742575821669</v>
      </c>
      <c r="K549" s="60">
        <f t="shared" si="67"/>
        <v>2.5614619431737835</v>
      </c>
      <c r="L549" s="60">
        <f t="shared" si="68"/>
        <v>-0.23883843215046596</v>
      </c>
      <c r="M549" s="61"/>
      <c r="N549" s="61">
        <f t="shared" si="69"/>
        <v>1985.09</v>
      </c>
      <c r="O549" s="61">
        <f t="shared" si="70"/>
        <v>-0.4448268454320119</v>
      </c>
      <c r="P549" s="64">
        <f t="shared" si="71"/>
        <v>0.64093524729030427</v>
      </c>
    </row>
    <row r="550" spans="1:16" x14ac:dyDescent="0.3">
      <c r="A550" s="60">
        <f>Data!A549</f>
        <v>1916.01</v>
      </c>
      <c r="B550" s="60">
        <f>Data!B549</f>
        <v>9.33</v>
      </c>
      <c r="C550" s="60">
        <f>Data!C549</f>
        <v>0.44080000000000003</v>
      </c>
      <c r="D550" s="60">
        <f>Data!D549</f>
        <v>0.93420000000000003</v>
      </c>
      <c r="E550" s="60">
        <f>Data!E549</f>
        <v>10.4</v>
      </c>
      <c r="F550" s="60">
        <f t="shared" si="72"/>
        <v>272.15161442307692</v>
      </c>
      <c r="G550" s="60">
        <f t="shared" si="73"/>
        <v>27.250164865384615</v>
      </c>
      <c r="H550" s="60">
        <f t="shared" si="65"/>
        <v>280.96752923813608</v>
      </c>
      <c r="I550" s="60">
        <f t="shared" si="74"/>
        <v>21.573662939206976</v>
      </c>
      <c r="J550" s="60">
        <f t="shared" si="66"/>
        <v>12.614993345820805</v>
      </c>
      <c r="K550" s="60">
        <f t="shared" si="67"/>
        <v>2.5348860546113761</v>
      </c>
      <c r="L550" s="60">
        <f t="shared" si="68"/>
        <v>-0.26541432071287341</v>
      </c>
      <c r="M550" s="61"/>
      <c r="N550" s="61">
        <f t="shared" si="69"/>
        <v>1985.12</v>
      </c>
      <c r="O550" s="61">
        <f t="shared" si="70"/>
        <v>-0.33407775918149563</v>
      </c>
      <c r="P550" s="64">
        <f t="shared" si="71"/>
        <v>0.71599810463594571</v>
      </c>
    </row>
    <row r="551" spans="1:16" x14ac:dyDescent="0.3">
      <c r="A551" s="60">
        <f>Data!A550</f>
        <v>1916.02</v>
      </c>
      <c r="B551" s="60">
        <f>Data!B550</f>
        <v>9.1999999999999993</v>
      </c>
      <c r="C551" s="60">
        <f>Data!C550</f>
        <v>0.45169999999999999</v>
      </c>
      <c r="D551" s="60">
        <f>Data!D550</f>
        <v>0.98829999999999996</v>
      </c>
      <c r="E551" s="60">
        <f>Data!E550</f>
        <v>10.4</v>
      </c>
      <c r="F551" s="60">
        <f t="shared" si="72"/>
        <v>268.35957692307687</v>
      </c>
      <c r="G551" s="60">
        <f t="shared" si="73"/>
        <v>28.828235855769226</v>
      </c>
      <c r="H551" s="60">
        <f t="shared" si="65"/>
        <v>280.31455344817419</v>
      </c>
      <c r="I551" s="60">
        <f t="shared" si="74"/>
        <v>21.602635600400454</v>
      </c>
      <c r="J551" s="60">
        <f t="shared" si="66"/>
        <v>12.422538707179887</v>
      </c>
      <c r="K551" s="60">
        <f t="shared" si="67"/>
        <v>2.5195124603824115</v>
      </c>
      <c r="L551" s="60">
        <f t="shared" si="68"/>
        <v>-0.28078791494183797</v>
      </c>
      <c r="M551" s="61"/>
      <c r="N551" s="61">
        <f t="shared" si="69"/>
        <v>1986.03</v>
      </c>
      <c r="O551" s="61">
        <f t="shared" si="70"/>
        <v>-0.21248348032698194</v>
      </c>
      <c r="P551" s="64">
        <f t="shared" si="71"/>
        <v>0.80857367358382193</v>
      </c>
    </row>
    <row r="552" spans="1:16" x14ac:dyDescent="0.3">
      <c r="A552" s="60">
        <f>Data!A551</f>
        <v>1916.03</v>
      </c>
      <c r="B552" s="60">
        <f>Data!B551</f>
        <v>9.17</v>
      </c>
      <c r="C552" s="60">
        <f>Data!C551</f>
        <v>0.46250000000000002</v>
      </c>
      <c r="D552" s="60">
        <f>Data!D551</f>
        <v>1.042</v>
      </c>
      <c r="E552" s="60">
        <f>Data!E551</f>
        <v>10.5</v>
      </c>
      <c r="F552" s="60">
        <f t="shared" si="72"/>
        <v>264.93702000000002</v>
      </c>
      <c r="G552" s="60">
        <f t="shared" si="73"/>
        <v>30.105166285714283</v>
      </c>
      <c r="H552" s="60">
        <f t="shared" si="65"/>
        <v>279.67315143828085</v>
      </c>
      <c r="I552" s="60">
        <f t="shared" si="74"/>
        <v>21.637497894098644</v>
      </c>
      <c r="J552" s="60">
        <f t="shared" si="66"/>
        <v>12.244346425667741</v>
      </c>
      <c r="K552" s="60">
        <f t="shared" si="67"/>
        <v>2.5050643141873015</v>
      </c>
      <c r="L552" s="60">
        <f t="shared" si="68"/>
        <v>-0.295236061136948</v>
      </c>
      <c r="M552" s="61"/>
      <c r="N552" s="61">
        <f t="shared" si="69"/>
        <v>1986.06</v>
      </c>
      <c r="O552" s="61">
        <f t="shared" si="70"/>
        <v>-0.16003254510724219</v>
      </c>
      <c r="P552" s="64">
        <f t="shared" si="71"/>
        <v>0.85211605630649734</v>
      </c>
    </row>
    <row r="553" spans="1:16" x14ac:dyDescent="0.3">
      <c r="A553" s="60">
        <f>Data!A552</f>
        <v>1916.04</v>
      </c>
      <c r="B553" s="60">
        <f>Data!B552</f>
        <v>9.07</v>
      </c>
      <c r="C553" s="60">
        <f>Data!C552</f>
        <v>0.4733</v>
      </c>
      <c r="D553" s="60">
        <f>Data!D552</f>
        <v>1.097</v>
      </c>
      <c r="E553" s="60">
        <f>Data!E552</f>
        <v>10.6</v>
      </c>
      <c r="F553" s="60">
        <f t="shared" si="72"/>
        <v>259.57569905660381</v>
      </c>
      <c r="G553" s="60">
        <f t="shared" si="73"/>
        <v>31.395208584905657</v>
      </c>
      <c r="H553" s="60">
        <f t="shared" si="65"/>
        <v>279.09344169954545</v>
      </c>
      <c r="I553" s="60">
        <f t="shared" si="74"/>
        <v>21.678049551987115</v>
      </c>
      <c r="J553" s="60">
        <f t="shared" si="66"/>
        <v>11.974126105492264</v>
      </c>
      <c r="K553" s="60">
        <f t="shared" si="67"/>
        <v>2.4827481640572127</v>
      </c>
      <c r="L553" s="60">
        <f t="shared" si="68"/>
        <v>-0.31755221126703681</v>
      </c>
      <c r="M553" s="61"/>
      <c r="N553" s="61">
        <f t="shared" si="69"/>
        <v>1986.09</v>
      </c>
      <c r="O553" s="61">
        <f t="shared" si="70"/>
        <v>-0.19034825261433364</v>
      </c>
      <c r="P553" s="64">
        <f t="shared" si="71"/>
        <v>0.82667119340395234</v>
      </c>
    </row>
    <row r="554" spans="1:16" x14ac:dyDescent="0.3">
      <c r="A554" s="60">
        <f>Data!A553</f>
        <v>1916.05</v>
      </c>
      <c r="B554" s="60">
        <f>Data!B553</f>
        <v>9.27</v>
      </c>
      <c r="C554" s="60">
        <f>Data!C553</f>
        <v>0.48420000000000002</v>
      </c>
      <c r="D554" s="60">
        <f>Data!D553</f>
        <v>1.151</v>
      </c>
      <c r="E554" s="60">
        <f>Data!E553</f>
        <v>10.7</v>
      </c>
      <c r="F554" s="60">
        <f t="shared" si="72"/>
        <v>262.8200943925234</v>
      </c>
      <c r="G554" s="60">
        <f t="shared" si="73"/>
        <v>32.632786261682249</v>
      </c>
      <c r="H554" s="60">
        <f t="shared" si="65"/>
        <v>278.60334514934516</v>
      </c>
      <c r="I554" s="60">
        <f t="shared" si="74"/>
        <v>21.725769615116693</v>
      </c>
      <c r="J554" s="60">
        <f t="shared" si="66"/>
        <v>12.097159228350391</v>
      </c>
      <c r="K554" s="60">
        <f t="shared" si="67"/>
        <v>2.4929706505223477</v>
      </c>
      <c r="L554" s="60">
        <f t="shared" si="68"/>
        <v>-0.30732972480190179</v>
      </c>
      <c r="M554" s="61"/>
      <c r="N554" s="61">
        <f t="shared" si="69"/>
        <v>1986.12</v>
      </c>
      <c r="O554" s="61">
        <f t="shared" si="70"/>
        <v>-0.14467258308783526</v>
      </c>
      <c r="P554" s="64">
        <f t="shared" si="71"/>
        <v>0.86530556240995427</v>
      </c>
    </row>
    <row r="555" spans="1:16" x14ac:dyDescent="0.3">
      <c r="A555" s="60">
        <f>Data!A554</f>
        <v>1916.06</v>
      </c>
      <c r="B555" s="60">
        <f>Data!B554</f>
        <v>9.36</v>
      </c>
      <c r="C555" s="60">
        <f>Data!C554</f>
        <v>0.495</v>
      </c>
      <c r="D555" s="60">
        <f>Data!D554</f>
        <v>1.2050000000000001</v>
      </c>
      <c r="E555" s="60">
        <f>Data!E554</f>
        <v>10.8</v>
      </c>
      <c r="F555" s="60">
        <f t="shared" si="72"/>
        <v>262.91460000000001</v>
      </c>
      <c r="G555" s="60">
        <f t="shared" si="73"/>
        <v>33.847445833333332</v>
      </c>
      <c r="H555" s="60">
        <f t="shared" si="65"/>
        <v>278.0521186660078</v>
      </c>
      <c r="I555" s="60">
        <f t="shared" si="74"/>
        <v>21.778313053429887</v>
      </c>
      <c r="J555" s="60">
        <f t="shared" si="66"/>
        <v>12.072312458498402</v>
      </c>
      <c r="K555" s="60">
        <f t="shared" si="67"/>
        <v>2.4909146040413268</v>
      </c>
      <c r="L555" s="60">
        <f t="shared" si="68"/>
        <v>-0.30938577128292266</v>
      </c>
      <c r="M555" s="61"/>
      <c r="N555" s="61">
        <f t="shared" si="69"/>
        <v>1987.03</v>
      </c>
      <c r="O555" s="61">
        <f t="shared" si="70"/>
        <v>9.6008656260262448E-3</v>
      </c>
      <c r="P555" s="64">
        <f t="shared" si="71"/>
        <v>1.0096471017870052</v>
      </c>
    </row>
    <row r="556" spans="1:16" x14ac:dyDescent="0.3">
      <c r="A556" s="60">
        <f>Data!A555</f>
        <v>1916.07</v>
      </c>
      <c r="B556" s="60">
        <f>Data!B555</f>
        <v>9.23</v>
      </c>
      <c r="C556" s="60">
        <f>Data!C555</f>
        <v>0.50580000000000003</v>
      </c>
      <c r="D556" s="60">
        <f>Data!D555</f>
        <v>1.2589999999999999</v>
      </c>
      <c r="E556" s="60">
        <f>Data!E555</f>
        <v>10.8</v>
      </c>
      <c r="F556" s="60">
        <f t="shared" si="72"/>
        <v>259.26300833333335</v>
      </c>
      <c r="G556" s="60">
        <f t="shared" si="73"/>
        <v>35.364260833333333</v>
      </c>
      <c r="H556" s="60">
        <f t="shared" si="65"/>
        <v>277.4803913155535</v>
      </c>
      <c r="I556" s="60">
        <f t="shared" si="74"/>
        <v>21.830893399697935</v>
      </c>
      <c r="J556" s="60">
        <f t="shared" si="66"/>
        <v>11.875968774457974</v>
      </c>
      <c r="K556" s="60">
        <f t="shared" si="67"/>
        <v>2.4745169276001429</v>
      </c>
      <c r="L556" s="60">
        <f t="shared" si="68"/>
        <v>-0.32578344772410661</v>
      </c>
      <c r="M556" s="61"/>
      <c r="N556" s="61">
        <f t="shared" si="69"/>
        <v>1987.06</v>
      </c>
      <c r="O556" s="61">
        <f t="shared" si="70"/>
        <v>3.4088288962742297E-2</v>
      </c>
      <c r="P556" s="64">
        <f t="shared" si="71"/>
        <v>1.0346759531622967</v>
      </c>
    </row>
    <row r="557" spans="1:16" x14ac:dyDescent="0.3">
      <c r="A557" s="60">
        <f>Data!A556</f>
        <v>1916.08</v>
      </c>
      <c r="B557" s="60">
        <f>Data!B556</f>
        <v>9.3000000000000007</v>
      </c>
      <c r="C557" s="60">
        <f>Data!C556</f>
        <v>0.51670000000000005</v>
      </c>
      <c r="D557" s="60">
        <f>Data!D556</f>
        <v>1.3129999999999999</v>
      </c>
      <c r="E557" s="60">
        <f>Data!E556</f>
        <v>10.9</v>
      </c>
      <c r="F557" s="60">
        <f t="shared" si="72"/>
        <v>258.83265137614677</v>
      </c>
      <c r="G557" s="60">
        <f t="shared" si="73"/>
        <v>36.542717339449538</v>
      </c>
      <c r="H557" s="60">
        <f t="shared" si="65"/>
        <v>276.84861424714882</v>
      </c>
      <c r="I557" s="60">
        <f t="shared" si="74"/>
        <v>21.891840758580173</v>
      </c>
      <c r="J557" s="60">
        <f t="shared" si="66"/>
        <v>11.823247493461748</v>
      </c>
      <c r="K557" s="60">
        <f t="shared" si="67"/>
        <v>2.4700677198820222</v>
      </c>
      <c r="L557" s="60">
        <f t="shared" si="68"/>
        <v>-0.33023265544222724</v>
      </c>
      <c r="M557" s="61"/>
      <c r="N557" s="61">
        <f t="shared" si="69"/>
        <v>1987.09</v>
      </c>
      <c r="O557" s="61">
        <f t="shared" si="70"/>
        <v>8.3143147192398015E-2</v>
      </c>
      <c r="P557" s="64">
        <f t="shared" si="71"/>
        <v>1.0866973550903145</v>
      </c>
    </row>
    <row r="558" spans="1:16" x14ac:dyDescent="0.3">
      <c r="A558" s="60">
        <f>Data!A557</f>
        <v>1916.09</v>
      </c>
      <c r="B558" s="60">
        <f>Data!B557</f>
        <v>9.68</v>
      </c>
      <c r="C558" s="60">
        <f>Data!C557</f>
        <v>0.52749999999999997</v>
      </c>
      <c r="D558" s="60">
        <f>Data!D557</f>
        <v>1.3680000000000001</v>
      </c>
      <c r="E558" s="60">
        <f>Data!E557</f>
        <v>11.1</v>
      </c>
      <c r="F558" s="60">
        <f t="shared" si="72"/>
        <v>264.55439999999999</v>
      </c>
      <c r="G558" s="60">
        <f t="shared" si="73"/>
        <v>37.387439999999998</v>
      </c>
      <c r="H558" s="60">
        <f t="shared" si="65"/>
        <v>276.20337509418351</v>
      </c>
      <c r="I558" s="60">
        <f t="shared" si="74"/>
        <v>21.957313984011439</v>
      </c>
      <c r="J558" s="60">
        <f t="shared" si="66"/>
        <v>12.048577535150219</v>
      </c>
      <c r="K558" s="60">
        <f t="shared" si="67"/>
        <v>2.4889466060930827</v>
      </c>
      <c r="L558" s="60">
        <f t="shared" si="68"/>
        <v>-0.31135376923116675</v>
      </c>
      <c r="M558" s="61"/>
      <c r="N558" s="61">
        <f t="shared" si="69"/>
        <v>1987.12</v>
      </c>
      <c r="O558" s="61">
        <f t="shared" si="70"/>
        <v>-0.19539907968998049</v>
      </c>
      <c r="P558" s="64">
        <f t="shared" si="71"/>
        <v>0.82250634697127645</v>
      </c>
    </row>
    <row r="559" spans="1:16" x14ac:dyDescent="0.3">
      <c r="A559" s="60">
        <f>Data!A558</f>
        <v>1916.1</v>
      </c>
      <c r="B559" s="60">
        <f>Data!B558</f>
        <v>9.98</v>
      </c>
      <c r="C559" s="60">
        <f>Data!C558</f>
        <v>0.5383</v>
      </c>
      <c r="D559" s="60">
        <f>Data!D558</f>
        <v>1.4219999999999999</v>
      </c>
      <c r="E559" s="60">
        <f>Data!E558</f>
        <v>11.3</v>
      </c>
      <c r="F559" s="60">
        <f t="shared" si="72"/>
        <v>267.9259061946903</v>
      </c>
      <c r="G559" s="60">
        <f t="shared" si="73"/>
        <v>38.175414690265484</v>
      </c>
      <c r="H559" s="60">
        <f t="shared" si="65"/>
        <v>275.6908245515765</v>
      </c>
      <c r="I559" s="60">
        <f t="shared" si="74"/>
        <v>22.02898917912027</v>
      </c>
      <c r="J559" s="60">
        <f t="shared" si="66"/>
        <v>12.16242397761212</v>
      </c>
      <c r="K559" s="60">
        <f t="shared" si="67"/>
        <v>2.4983511969365448</v>
      </c>
      <c r="L559" s="60">
        <f t="shared" si="68"/>
        <v>-0.30194917838770463</v>
      </c>
      <c r="M559" s="61"/>
      <c r="N559" s="61">
        <f t="shared" si="69"/>
        <v>1988.03</v>
      </c>
      <c r="O559" s="61">
        <f t="shared" si="70"/>
        <v>-0.10483937606947391</v>
      </c>
      <c r="P559" s="64">
        <f t="shared" si="71"/>
        <v>0.90046914786466181</v>
      </c>
    </row>
    <row r="560" spans="1:16" x14ac:dyDescent="0.3">
      <c r="A560" s="60">
        <f>Data!A559</f>
        <v>1916.11</v>
      </c>
      <c r="B560" s="60">
        <f>Data!B559</f>
        <v>10.210000000000001</v>
      </c>
      <c r="C560" s="60">
        <f>Data!C559</f>
        <v>0.54920000000000002</v>
      </c>
      <c r="D560" s="60">
        <f>Data!D559</f>
        <v>1.476</v>
      </c>
      <c r="E560" s="60">
        <f>Data!E559</f>
        <v>11.5</v>
      </c>
      <c r="F560" s="60">
        <f t="shared" si="72"/>
        <v>269.33358521739132</v>
      </c>
      <c r="G560" s="60">
        <f t="shared" si="73"/>
        <v>38.935981565217389</v>
      </c>
      <c r="H560" s="60">
        <f t="shared" si="65"/>
        <v>275.04465689840305</v>
      </c>
      <c r="I560" s="60">
        <f t="shared" si="74"/>
        <v>22.10467686254395</v>
      </c>
      <c r="J560" s="60">
        <f t="shared" si="66"/>
        <v>12.184461545953342</v>
      </c>
      <c r="K560" s="60">
        <f t="shared" si="67"/>
        <v>2.5001614961913159</v>
      </c>
      <c r="L560" s="60">
        <f t="shared" si="68"/>
        <v>-0.30013887913293358</v>
      </c>
      <c r="M560" s="61"/>
      <c r="N560" s="61">
        <f t="shared" si="69"/>
        <v>1988.06</v>
      </c>
      <c r="O560" s="61">
        <f t="shared" si="70"/>
        <v>-9.9431434410639508E-2</v>
      </c>
      <c r="P560" s="64">
        <f t="shared" si="71"/>
        <v>0.90535202373550416</v>
      </c>
    </row>
    <row r="561" spans="1:16" x14ac:dyDescent="0.3">
      <c r="A561" s="60">
        <f>Data!A560</f>
        <v>1916.12</v>
      </c>
      <c r="B561" s="60">
        <f>Data!B560</f>
        <v>9.8000000000000007</v>
      </c>
      <c r="C561" s="60">
        <f>Data!C560</f>
        <v>0.56000000000000005</v>
      </c>
      <c r="D561" s="60">
        <f>Data!D560</f>
        <v>1.53</v>
      </c>
      <c r="E561" s="60">
        <f>Data!E560</f>
        <v>11.6</v>
      </c>
      <c r="F561" s="60">
        <f t="shared" si="72"/>
        <v>256.28943103448279</v>
      </c>
      <c r="G561" s="60">
        <f t="shared" si="73"/>
        <v>40.012533620689659</v>
      </c>
      <c r="H561" s="60">
        <f t="shared" si="65"/>
        <v>274.37158864696869</v>
      </c>
      <c r="I561" s="60">
        <f t="shared" si="74"/>
        <v>22.185810669025564</v>
      </c>
      <c r="J561" s="60">
        <f t="shared" si="66"/>
        <v>11.551952500536661</v>
      </c>
      <c r="K561" s="60">
        <f t="shared" si="67"/>
        <v>2.4468544703463677</v>
      </c>
      <c r="L561" s="60">
        <f t="shared" si="68"/>
        <v>-0.35344590497788175</v>
      </c>
      <c r="M561" s="61"/>
      <c r="N561" s="61">
        <f t="shared" si="69"/>
        <v>1988.09</v>
      </c>
      <c r="O561" s="61">
        <f t="shared" si="70"/>
        <v>-0.12659708525458901</v>
      </c>
      <c r="P561" s="64">
        <f t="shared" si="71"/>
        <v>0.88108860467950945</v>
      </c>
    </row>
    <row r="562" spans="1:16" x14ac:dyDescent="0.3">
      <c r="A562" s="60">
        <f>Data!A561</f>
        <v>1917.01</v>
      </c>
      <c r="B562" s="60">
        <f>Data!B561</f>
        <v>9.57</v>
      </c>
      <c r="C562" s="60">
        <f>Data!C561</f>
        <v>0.57079999999999997</v>
      </c>
      <c r="D562" s="60">
        <f>Data!D561</f>
        <v>1.5089999999999999</v>
      </c>
      <c r="E562" s="60">
        <f>Data!E561</f>
        <v>11.7</v>
      </c>
      <c r="F562" s="60">
        <f t="shared" si="72"/>
        <v>248.13537692307696</v>
      </c>
      <c r="G562" s="60">
        <f t="shared" si="73"/>
        <v>39.12604846153846</v>
      </c>
      <c r="H562" s="60">
        <f t="shared" si="65"/>
        <v>273.55266205906651</v>
      </c>
      <c r="I562" s="60">
        <f t="shared" si="74"/>
        <v>22.263137924854043</v>
      </c>
      <c r="J562" s="60">
        <f t="shared" si="66"/>
        <v>11.145570663067423</v>
      </c>
      <c r="K562" s="60">
        <f t="shared" si="67"/>
        <v>2.411042169032354</v>
      </c>
      <c r="L562" s="60">
        <f t="shared" si="68"/>
        <v>-0.38925820629189545</v>
      </c>
      <c r="M562" s="61"/>
      <c r="N562" s="61">
        <f t="shared" si="69"/>
        <v>1988.12</v>
      </c>
      <c r="O562" s="61">
        <f t="shared" si="70"/>
        <v>-0.10326133261740988</v>
      </c>
      <c r="P562" s="64">
        <f t="shared" si="71"/>
        <v>0.90189124908087936</v>
      </c>
    </row>
    <row r="563" spans="1:16" x14ac:dyDescent="0.3">
      <c r="A563" s="60">
        <f>Data!A562</f>
        <v>1917.02</v>
      </c>
      <c r="B563" s="60">
        <f>Data!B562</f>
        <v>9.0299999999999994</v>
      </c>
      <c r="C563" s="60">
        <f>Data!C562</f>
        <v>0.58169999999999999</v>
      </c>
      <c r="D563" s="60">
        <f>Data!D562</f>
        <v>1.488</v>
      </c>
      <c r="E563" s="60">
        <f>Data!E562</f>
        <v>12</v>
      </c>
      <c r="F563" s="60">
        <f t="shared" si="72"/>
        <v>228.28065749999999</v>
      </c>
      <c r="G563" s="60">
        <f t="shared" si="73"/>
        <v>37.617011999999995</v>
      </c>
      <c r="H563" s="60">
        <f t="shared" si="65"/>
        <v>272.92491136107276</v>
      </c>
      <c r="I563" s="60">
        <f t="shared" si="74"/>
        <v>22.339466406976214</v>
      </c>
      <c r="J563" s="60">
        <f t="shared" si="66"/>
        <v>10.2187157625534</v>
      </c>
      <c r="K563" s="60">
        <f t="shared" si="67"/>
        <v>2.3242209176384243</v>
      </c>
      <c r="L563" s="60">
        <f t="shared" si="68"/>
        <v>-0.47607945768582516</v>
      </c>
      <c r="M563" s="61"/>
      <c r="N563" s="61">
        <f t="shared" si="69"/>
        <v>1989.03</v>
      </c>
      <c r="O563" s="61">
        <f t="shared" si="70"/>
        <v>-6.2947269115803728E-2</v>
      </c>
      <c r="P563" s="64">
        <f t="shared" si="71"/>
        <v>0.93899298631412198</v>
      </c>
    </row>
    <row r="564" spans="1:16" x14ac:dyDescent="0.3">
      <c r="A564" s="60">
        <f>Data!A563</f>
        <v>1917.03</v>
      </c>
      <c r="B564" s="60">
        <f>Data!B563</f>
        <v>9.31</v>
      </c>
      <c r="C564" s="60">
        <f>Data!C563</f>
        <v>0.59250000000000003</v>
      </c>
      <c r="D564" s="60">
        <f>Data!D563</f>
        <v>1.468</v>
      </c>
      <c r="E564" s="60">
        <f>Data!E563</f>
        <v>12</v>
      </c>
      <c r="F564" s="60">
        <f t="shared" si="72"/>
        <v>235.3591275</v>
      </c>
      <c r="G564" s="60">
        <f t="shared" si="73"/>
        <v>37.111407</v>
      </c>
      <c r="H564" s="60">
        <f t="shared" si="65"/>
        <v>272.36368215821943</v>
      </c>
      <c r="I564" s="60">
        <f t="shared" si="74"/>
        <v>22.413649396435751</v>
      </c>
      <c r="J564" s="60">
        <f t="shared" si="66"/>
        <v>10.500705321884222</v>
      </c>
      <c r="K564" s="60">
        <f t="shared" si="67"/>
        <v>2.3514424284202216</v>
      </c>
      <c r="L564" s="60">
        <f t="shared" si="68"/>
        <v>-0.44885794690402792</v>
      </c>
      <c r="M564" s="61"/>
      <c r="N564" s="61">
        <f t="shared" si="69"/>
        <v>1989.06</v>
      </c>
      <c r="O564" s="61">
        <f t="shared" si="70"/>
        <v>2.1746043029931883E-2</v>
      </c>
      <c r="P564" s="64">
        <f t="shared" si="71"/>
        <v>1.021984211497841</v>
      </c>
    </row>
    <row r="565" spans="1:16" x14ac:dyDescent="0.3">
      <c r="A565" s="60">
        <f>Data!A564</f>
        <v>1917.04</v>
      </c>
      <c r="B565" s="60">
        <f>Data!B564</f>
        <v>9.17</v>
      </c>
      <c r="C565" s="60">
        <f>Data!C564</f>
        <v>0.60329999999999995</v>
      </c>
      <c r="D565" s="60">
        <f>Data!D564</f>
        <v>1.4470000000000001</v>
      </c>
      <c r="E565" s="60">
        <f>Data!E564</f>
        <v>12.6</v>
      </c>
      <c r="F565" s="60">
        <f t="shared" si="72"/>
        <v>220.78085000000002</v>
      </c>
      <c r="G565" s="60">
        <f t="shared" si="73"/>
        <v>34.838592142857145</v>
      </c>
      <c r="H565" s="60">
        <f t="shared" si="65"/>
        <v>271.68027244733833</v>
      </c>
      <c r="I565" s="60">
        <f t="shared" si="74"/>
        <v>22.478365621397284</v>
      </c>
      <c r="J565" s="60">
        <f t="shared" si="66"/>
        <v>9.8219262787432147</v>
      </c>
      <c r="K565" s="60">
        <f t="shared" si="67"/>
        <v>2.2846172618612544</v>
      </c>
      <c r="L565" s="60">
        <f t="shared" si="68"/>
        <v>-0.51568311346299511</v>
      </c>
      <c r="M565" s="61"/>
      <c r="N565" s="61">
        <f t="shared" si="69"/>
        <v>1989.09</v>
      </c>
      <c r="O565" s="61">
        <f t="shared" si="70"/>
        <v>8.5035283395581196E-2</v>
      </c>
      <c r="P565" s="64">
        <f t="shared" si="71"/>
        <v>1.0887554810110287</v>
      </c>
    </row>
    <row r="566" spans="1:16" x14ac:dyDescent="0.3">
      <c r="A566" s="60">
        <f>Data!A565</f>
        <v>1917.05</v>
      </c>
      <c r="B566" s="60">
        <f>Data!B565</f>
        <v>8.86</v>
      </c>
      <c r="C566" s="60">
        <f>Data!C565</f>
        <v>0.61419999999999997</v>
      </c>
      <c r="D566" s="60">
        <f>Data!D565</f>
        <v>1.4259999999999999</v>
      </c>
      <c r="E566" s="60">
        <f>Data!E565</f>
        <v>12.8</v>
      </c>
      <c r="F566" s="60">
        <f t="shared" si="72"/>
        <v>209.98407656249998</v>
      </c>
      <c r="G566" s="60">
        <f t="shared" si="73"/>
        <v>33.796534218749997</v>
      </c>
      <c r="H566" s="60">
        <f t="shared" si="65"/>
        <v>271.13487801595397</v>
      </c>
      <c r="I566" s="60">
        <f t="shared" si="74"/>
        <v>22.543703924987295</v>
      </c>
      <c r="J566" s="60">
        <f t="shared" si="66"/>
        <v>9.3145331069467687</v>
      </c>
      <c r="K566" s="60">
        <f t="shared" si="67"/>
        <v>2.2315758800863383</v>
      </c>
      <c r="L566" s="60">
        <f t="shared" si="68"/>
        <v>-0.56872449523791113</v>
      </c>
      <c r="M566" s="61"/>
      <c r="N566" s="61">
        <f t="shared" si="69"/>
        <v>1989.12</v>
      </c>
      <c r="O566" s="61">
        <f t="shared" si="70"/>
        <v>8.1429939862923462E-2</v>
      </c>
      <c r="P566" s="64">
        <f t="shared" si="71"/>
        <v>1.0848372110778037</v>
      </c>
    </row>
    <row r="567" spans="1:16" x14ac:dyDescent="0.3">
      <c r="A567" s="60">
        <f>Data!A566</f>
        <v>1917.06</v>
      </c>
      <c r="B567" s="60">
        <f>Data!B566</f>
        <v>9.0399999999999991</v>
      </c>
      <c r="C567" s="60">
        <f>Data!C566</f>
        <v>0.625</v>
      </c>
      <c r="D567" s="60">
        <f>Data!D566</f>
        <v>1.405</v>
      </c>
      <c r="E567" s="60">
        <f>Data!E566</f>
        <v>13</v>
      </c>
      <c r="F567" s="60">
        <f t="shared" si="72"/>
        <v>210.95396307692306</v>
      </c>
      <c r="G567" s="60">
        <f t="shared" si="73"/>
        <v>32.786539615384612</v>
      </c>
      <c r="H567" s="60">
        <f t="shared" si="65"/>
        <v>270.65866194071884</v>
      </c>
      <c r="I567" s="60">
        <f t="shared" si="74"/>
        <v>22.607656763484858</v>
      </c>
      <c r="J567" s="60">
        <f t="shared" si="66"/>
        <v>9.3310848304123652</v>
      </c>
      <c r="K567" s="60">
        <f t="shared" si="67"/>
        <v>2.2333512814561245</v>
      </c>
      <c r="L567" s="60">
        <f t="shared" si="68"/>
        <v>-0.56694909386812498</v>
      </c>
      <c r="M567" s="61"/>
      <c r="N567" s="61">
        <f t="shared" si="69"/>
        <v>1990.03</v>
      </c>
      <c r="O567" s="61">
        <f t="shared" si="70"/>
        <v>3.417541620002007E-2</v>
      </c>
      <c r="P567" s="64">
        <f t="shared" si="71"/>
        <v>1.0347661055468806</v>
      </c>
    </row>
    <row r="568" spans="1:16" x14ac:dyDescent="0.3">
      <c r="A568" s="60">
        <f>Data!A567</f>
        <v>1917.07</v>
      </c>
      <c r="B568" s="60">
        <f>Data!B567</f>
        <v>8.7899999999999991</v>
      </c>
      <c r="C568" s="60">
        <f>Data!C567</f>
        <v>0.63580000000000003</v>
      </c>
      <c r="D568" s="60">
        <f>Data!D567</f>
        <v>1.3839999999999999</v>
      </c>
      <c r="E568" s="60">
        <f>Data!E567</f>
        <v>12.8</v>
      </c>
      <c r="F568" s="60">
        <f t="shared" si="72"/>
        <v>208.32506015624995</v>
      </c>
      <c r="G568" s="60">
        <f t="shared" si="73"/>
        <v>32.801124374999993</v>
      </c>
      <c r="H568" s="60">
        <f t="shared" si="65"/>
        <v>269.99783301799948</v>
      </c>
      <c r="I568" s="60">
        <f t="shared" si="74"/>
        <v>22.674096816750296</v>
      </c>
      <c r="J568" s="60">
        <f t="shared" si="66"/>
        <v>9.1877997099470612</v>
      </c>
      <c r="K568" s="60">
        <f t="shared" si="67"/>
        <v>2.2178764854977224</v>
      </c>
      <c r="L568" s="60">
        <f t="shared" si="68"/>
        <v>-0.58242388982652704</v>
      </c>
      <c r="M568" s="61"/>
      <c r="N568" s="61">
        <f t="shared" si="69"/>
        <v>1990.06</v>
      </c>
      <c r="O568" s="61">
        <f t="shared" si="70"/>
        <v>9.0333429646625607E-2</v>
      </c>
      <c r="P568" s="64">
        <f t="shared" si="71"/>
        <v>1.0945391746793267</v>
      </c>
    </row>
    <row r="569" spans="1:16" x14ac:dyDescent="0.3">
      <c r="A569" s="60">
        <f>Data!A568</f>
        <v>1917.08</v>
      </c>
      <c r="B569" s="60">
        <f>Data!B568</f>
        <v>8.5299999999999994</v>
      </c>
      <c r="C569" s="60">
        <f>Data!C568</f>
        <v>0.64670000000000005</v>
      </c>
      <c r="D569" s="60">
        <f>Data!D568</f>
        <v>1.363</v>
      </c>
      <c r="E569" s="60">
        <f>Data!E568</f>
        <v>13</v>
      </c>
      <c r="F569" s="60">
        <f t="shared" si="72"/>
        <v>199.05279923076921</v>
      </c>
      <c r="G569" s="60">
        <f t="shared" si="73"/>
        <v>31.806443769230768</v>
      </c>
      <c r="H569" s="60">
        <f t="shared" si="65"/>
        <v>269.35157561362001</v>
      </c>
      <c r="I569" s="60">
        <f t="shared" si="74"/>
        <v>22.737179024995822</v>
      </c>
      <c r="J569" s="60">
        <f t="shared" si="66"/>
        <v>8.7545072769116654</v>
      </c>
      <c r="K569" s="60">
        <f t="shared" si="67"/>
        <v>2.1695686851034521</v>
      </c>
      <c r="L569" s="60">
        <f t="shared" si="68"/>
        <v>-0.63073169022079734</v>
      </c>
      <c r="M569" s="61"/>
      <c r="N569" s="61">
        <f t="shared" si="69"/>
        <v>1990.09</v>
      </c>
      <c r="O569" s="61">
        <f t="shared" si="70"/>
        <v>-6.241946673487897E-2</v>
      </c>
      <c r="P569" s="64">
        <f t="shared" si="71"/>
        <v>0.93948871986113514</v>
      </c>
    </row>
    <row r="570" spans="1:16" x14ac:dyDescent="0.3">
      <c r="A570" s="60">
        <f>Data!A569</f>
        <v>1917.09</v>
      </c>
      <c r="B570" s="60">
        <f>Data!B569</f>
        <v>8.1199999999999992</v>
      </c>
      <c r="C570" s="60">
        <f>Data!C569</f>
        <v>0.65749999999999997</v>
      </c>
      <c r="D570" s="60">
        <f>Data!D569</f>
        <v>1.343</v>
      </c>
      <c r="E570" s="60">
        <f>Data!E569</f>
        <v>13.3</v>
      </c>
      <c r="F570" s="60">
        <f t="shared" si="72"/>
        <v>185.21109473684209</v>
      </c>
      <c r="G570" s="60">
        <f t="shared" si="73"/>
        <v>30.632820225563911</v>
      </c>
      <c r="H570" s="60">
        <f t="shared" si="65"/>
        <v>268.57375435760719</v>
      </c>
      <c r="I570" s="60">
        <f t="shared" si="74"/>
        <v>22.795582100229051</v>
      </c>
      <c r="J570" s="60">
        <f t="shared" si="66"/>
        <v>8.1248679644368931</v>
      </c>
      <c r="K570" s="60">
        <f t="shared" si="67"/>
        <v>2.0949294775529159</v>
      </c>
      <c r="L570" s="60">
        <f t="shared" si="68"/>
        <v>-0.70537089777133355</v>
      </c>
      <c r="M570" s="61"/>
      <c r="N570" s="61">
        <f t="shared" si="69"/>
        <v>1990.12</v>
      </c>
      <c r="O570" s="61">
        <f t="shared" si="70"/>
        <v>-2.7454626156880657E-2</v>
      </c>
      <c r="P570" s="64">
        <f t="shared" si="71"/>
        <v>0.97291882661816032</v>
      </c>
    </row>
    <row r="571" spans="1:16" x14ac:dyDescent="0.3">
      <c r="A571" s="60">
        <f>Data!A570</f>
        <v>1917.1</v>
      </c>
      <c r="B571" s="60">
        <f>Data!B570</f>
        <v>7.68</v>
      </c>
      <c r="C571" s="60">
        <f>Data!C570</f>
        <v>0.66830000000000001</v>
      </c>
      <c r="D571" s="60">
        <f>Data!D570</f>
        <v>1.3220000000000001</v>
      </c>
      <c r="E571" s="60">
        <f>Data!E570</f>
        <v>13.5</v>
      </c>
      <c r="F571" s="60">
        <f t="shared" si="72"/>
        <v>172.57983999999999</v>
      </c>
      <c r="G571" s="60">
        <f t="shared" si="73"/>
        <v>29.707102666666668</v>
      </c>
      <c r="H571" s="60">
        <f t="shared" si="65"/>
        <v>267.88306778226394</v>
      </c>
      <c r="I571" s="60">
        <f t="shared" si="74"/>
        <v>22.852566616116373</v>
      </c>
      <c r="J571" s="60">
        <f t="shared" si="66"/>
        <v>7.551879966003078</v>
      </c>
      <c r="K571" s="60">
        <f t="shared" si="67"/>
        <v>2.0217965343846638</v>
      </c>
      <c r="L571" s="60">
        <f t="shared" si="68"/>
        <v>-0.77850384093958569</v>
      </c>
      <c r="M571" s="61"/>
      <c r="N571" s="61">
        <f t="shared" si="69"/>
        <v>1991.03</v>
      </c>
      <c r="O571" s="61">
        <f t="shared" si="70"/>
        <v>8.9639875832765892E-2</v>
      </c>
      <c r="P571" s="64">
        <f t="shared" si="71"/>
        <v>1.0937803160453776</v>
      </c>
    </row>
    <row r="572" spans="1:16" x14ac:dyDescent="0.3">
      <c r="A572" s="60">
        <f>Data!A571</f>
        <v>1917.11</v>
      </c>
      <c r="B572" s="60">
        <f>Data!B571</f>
        <v>7.04</v>
      </c>
      <c r="C572" s="60">
        <f>Data!C571</f>
        <v>0.67920000000000003</v>
      </c>
      <c r="D572" s="60">
        <f>Data!D571</f>
        <v>1.3009999999999999</v>
      </c>
      <c r="E572" s="60">
        <f>Data!E571</f>
        <v>13.5</v>
      </c>
      <c r="F572" s="60">
        <f t="shared" si="72"/>
        <v>158.19818666666669</v>
      </c>
      <c r="G572" s="60">
        <f t="shared" si="73"/>
        <v>29.235204666666665</v>
      </c>
      <c r="H572" s="60">
        <f t="shared" si="65"/>
        <v>267.12674089209065</v>
      </c>
      <c r="I572" s="60">
        <f t="shared" si="74"/>
        <v>22.901066999061808</v>
      </c>
      <c r="J572" s="60">
        <f t="shared" si="66"/>
        <v>6.9078958929358016</v>
      </c>
      <c r="K572" s="60">
        <f t="shared" si="67"/>
        <v>1.9326650896636042</v>
      </c>
      <c r="L572" s="60">
        <f t="shared" si="68"/>
        <v>-0.86763528566064529</v>
      </c>
      <c r="M572" s="61"/>
      <c r="N572" s="61">
        <f t="shared" si="69"/>
        <v>1991.06</v>
      </c>
      <c r="O572" s="61">
        <f t="shared" si="70"/>
        <v>0.1013123439036443</v>
      </c>
      <c r="P572" s="64">
        <f t="shared" si="71"/>
        <v>1.1066222344973045</v>
      </c>
    </row>
    <row r="573" spans="1:16" x14ac:dyDescent="0.3">
      <c r="A573" s="60">
        <f>Data!A572</f>
        <v>1917.12</v>
      </c>
      <c r="B573" s="60">
        <f>Data!B572</f>
        <v>6.8</v>
      </c>
      <c r="C573" s="60">
        <f>Data!C572</f>
        <v>0.69</v>
      </c>
      <c r="D573" s="60">
        <f>Data!D572</f>
        <v>1.28</v>
      </c>
      <c r="E573" s="60">
        <f>Data!E572</f>
        <v>13.7</v>
      </c>
      <c r="F573" s="60">
        <f t="shared" si="72"/>
        <v>150.57433576642336</v>
      </c>
      <c r="G573" s="60">
        <f t="shared" si="73"/>
        <v>28.343404379562045</v>
      </c>
      <c r="H573" s="60">
        <f t="shared" si="65"/>
        <v>266.29650314939425</v>
      </c>
      <c r="I573" s="60">
        <f t="shared" si="74"/>
        <v>22.942024871646421</v>
      </c>
      <c r="J573" s="60">
        <f t="shared" si="66"/>
        <v>6.5632539677225745</v>
      </c>
      <c r="K573" s="60">
        <f t="shared" si="67"/>
        <v>1.8814865116379853</v>
      </c>
      <c r="L573" s="60">
        <f t="shared" si="68"/>
        <v>-0.91881386368626417</v>
      </c>
      <c r="M573" s="61"/>
      <c r="N573" s="61">
        <f t="shared" si="69"/>
        <v>1991.09</v>
      </c>
      <c r="O573" s="61">
        <f t="shared" si="70"/>
        <v>0.12090041920768613</v>
      </c>
      <c r="P573" s="64">
        <f t="shared" si="71"/>
        <v>1.1285125286000703</v>
      </c>
    </row>
    <row r="574" spans="1:16" x14ac:dyDescent="0.3">
      <c r="A574" s="60">
        <f>Data!A573</f>
        <v>1918.01</v>
      </c>
      <c r="B574" s="60">
        <f>Data!B573</f>
        <v>7.21</v>
      </c>
      <c r="C574" s="60">
        <f>Data!C573</f>
        <v>0.68</v>
      </c>
      <c r="D574" s="60">
        <f>Data!D573</f>
        <v>1.256</v>
      </c>
      <c r="E574" s="60">
        <f>Data!E573</f>
        <v>14</v>
      </c>
      <c r="F574" s="60">
        <f t="shared" si="72"/>
        <v>156.231945</v>
      </c>
      <c r="G574" s="60">
        <f t="shared" si="73"/>
        <v>27.215994857142856</v>
      </c>
      <c r="H574" s="60">
        <f t="shared" si="65"/>
        <v>265.40363473450918</v>
      </c>
      <c r="I574" s="60">
        <f t="shared" si="74"/>
        <v>22.975144020016231</v>
      </c>
      <c r="J574" s="60">
        <f t="shared" si="66"/>
        <v>6.8000420308089815</v>
      </c>
      <c r="K574" s="60">
        <f t="shared" si="67"/>
        <v>1.9169287931642796</v>
      </c>
      <c r="L574" s="60">
        <f t="shared" si="68"/>
        <v>-0.88337158215996991</v>
      </c>
      <c r="M574" s="61"/>
      <c r="N574" s="61">
        <f t="shared" si="69"/>
        <v>1991.12</v>
      </c>
      <c r="O574" s="61">
        <f t="shared" si="70"/>
        <v>0.12685524628249834</v>
      </c>
      <c r="P574" s="64">
        <f t="shared" si="71"/>
        <v>1.1352526738422331</v>
      </c>
    </row>
    <row r="575" spans="1:16" x14ac:dyDescent="0.3">
      <c r="A575" s="60">
        <f>Data!A574</f>
        <v>1918.02</v>
      </c>
      <c r="B575" s="60">
        <f>Data!B574</f>
        <v>7.43</v>
      </c>
      <c r="C575" s="60">
        <f>Data!C574</f>
        <v>0.67</v>
      </c>
      <c r="D575" s="60">
        <f>Data!D574</f>
        <v>1.232</v>
      </c>
      <c r="E575" s="60">
        <f>Data!E574</f>
        <v>14.1</v>
      </c>
      <c r="F575" s="60">
        <f t="shared" si="72"/>
        <v>159.85724042553193</v>
      </c>
      <c r="G575" s="60">
        <f t="shared" si="73"/>
        <v>26.506611063829791</v>
      </c>
      <c r="H575" s="60">
        <f t="shared" si="65"/>
        <v>264.54185102620221</v>
      </c>
      <c r="I575" s="60">
        <f t="shared" si="74"/>
        <v>23.00307548546014</v>
      </c>
      <c r="J575" s="60">
        <f t="shared" si="66"/>
        <v>6.949385551796107</v>
      </c>
      <c r="K575" s="60">
        <f t="shared" si="67"/>
        <v>1.9386532458548131</v>
      </c>
      <c r="L575" s="60">
        <f t="shared" si="68"/>
        <v>-0.86164712946943633</v>
      </c>
      <c r="M575" s="61"/>
      <c r="N575" s="61">
        <f t="shared" si="69"/>
        <v>1992.03</v>
      </c>
      <c r="O575" s="61">
        <f t="shared" si="70"/>
        <v>0.17191561056539362</v>
      </c>
      <c r="P575" s="64">
        <f t="shared" si="71"/>
        <v>1.1875776099820168</v>
      </c>
    </row>
    <row r="576" spans="1:16" x14ac:dyDescent="0.3">
      <c r="A576" s="60">
        <f>Data!A575</f>
        <v>1918.03</v>
      </c>
      <c r="B576" s="60">
        <f>Data!B575</f>
        <v>7.28</v>
      </c>
      <c r="C576" s="60">
        <f>Data!C575</f>
        <v>0.66</v>
      </c>
      <c r="D576" s="60">
        <f>Data!D575</f>
        <v>1.208</v>
      </c>
      <c r="E576" s="60">
        <f>Data!E575</f>
        <v>14</v>
      </c>
      <c r="F576" s="60">
        <f t="shared" si="72"/>
        <v>157.74876</v>
      </c>
      <c r="G576" s="60">
        <f t="shared" si="73"/>
        <v>26.175893142857142</v>
      </c>
      <c r="H576" s="60">
        <f t="shared" si="65"/>
        <v>263.54356234094615</v>
      </c>
      <c r="I576" s="60">
        <f t="shared" si="74"/>
        <v>23.03063000598295</v>
      </c>
      <c r="J576" s="60">
        <f t="shared" si="66"/>
        <v>6.8495199635884765</v>
      </c>
      <c r="K576" s="60">
        <f t="shared" si="67"/>
        <v>1.924178571510283</v>
      </c>
      <c r="L576" s="60">
        <f t="shared" si="68"/>
        <v>-0.87612180381396643</v>
      </c>
      <c r="M576" s="61"/>
      <c r="N576" s="61">
        <f t="shared" si="69"/>
        <v>1992.06</v>
      </c>
      <c r="O576" s="61">
        <f t="shared" si="70"/>
        <v>0.17329802234255265</v>
      </c>
      <c r="P576" s="64">
        <f t="shared" si="71"/>
        <v>1.1892204665468447</v>
      </c>
    </row>
    <row r="577" spans="1:16" x14ac:dyDescent="0.3">
      <c r="A577" s="60">
        <f>Data!A576</f>
        <v>1918.04</v>
      </c>
      <c r="B577" s="60">
        <f>Data!B576</f>
        <v>7.21</v>
      </c>
      <c r="C577" s="60">
        <f>Data!C576</f>
        <v>0.65</v>
      </c>
      <c r="D577" s="60">
        <f>Data!D576</f>
        <v>1.1830000000000001</v>
      </c>
      <c r="E577" s="60">
        <f>Data!E576</f>
        <v>14.2</v>
      </c>
      <c r="F577" s="60">
        <f t="shared" si="72"/>
        <v>154.03149507042255</v>
      </c>
      <c r="G577" s="60">
        <f t="shared" si="73"/>
        <v>25.273128802816906</v>
      </c>
      <c r="H577" s="60">
        <f t="shared" ref="H577:H640" si="75">GEOMEAN(F458:F578)</f>
        <v>262.48198057947957</v>
      </c>
      <c r="I577" s="60">
        <f t="shared" si="74"/>
        <v>23.055619576690663</v>
      </c>
      <c r="J577" s="60">
        <f t="shared" ref="J577:J640" si="76">F577/I577</f>
        <v>6.680865571973138</v>
      </c>
      <c r="K577" s="60">
        <f t="shared" ref="K577:K640" si="77">LN(J577)</f>
        <v>1.8992475557969117</v>
      </c>
      <c r="L577" s="60">
        <f t="shared" si="68"/>
        <v>-0.90105281952733773</v>
      </c>
      <c r="M577" s="61"/>
      <c r="N577" s="61">
        <f t="shared" si="69"/>
        <v>1992.09</v>
      </c>
      <c r="O577" s="61">
        <f t="shared" si="70"/>
        <v>0.19303481491833629</v>
      </c>
      <c r="P577" s="64">
        <f t="shared" si="71"/>
        <v>1.2129250206695905</v>
      </c>
    </row>
    <row r="578" spans="1:16" x14ac:dyDescent="0.3">
      <c r="A578" s="60">
        <f>Data!A577</f>
        <v>1918.05</v>
      </c>
      <c r="B578" s="60">
        <f>Data!B577</f>
        <v>7.44</v>
      </c>
      <c r="C578" s="60">
        <f>Data!C577</f>
        <v>0.64</v>
      </c>
      <c r="D578" s="60">
        <f>Data!D577</f>
        <v>1.159</v>
      </c>
      <c r="E578" s="60">
        <f>Data!E577</f>
        <v>14.5</v>
      </c>
      <c r="F578" s="60">
        <f t="shared" si="72"/>
        <v>155.65660137931033</v>
      </c>
      <c r="G578" s="60">
        <f t="shared" si="73"/>
        <v>24.248118413793101</v>
      </c>
      <c r="H578" s="60">
        <f t="shared" si="75"/>
        <v>261.28466167557741</v>
      </c>
      <c r="I578" s="60">
        <f t="shared" si="74"/>
        <v>23.074688683707908</v>
      </c>
      <c r="J578" s="60">
        <f t="shared" si="76"/>
        <v>6.7457725438009088</v>
      </c>
      <c r="K578" s="60">
        <f t="shared" si="77"/>
        <v>1.9089160188757808</v>
      </c>
      <c r="L578" s="60">
        <f t="shared" ref="L578:L641" si="78">K578-$K$1843</f>
        <v>-0.8913843564484687</v>
      </c>
      <c r="M578" s="61"/>
      <c r="N578" s="61">
        <f t="shared" si="69"/>
        <v>1992.12</v>
      </c>
      <c r="O578" s="61">
        <f t="shared" si="70"/>
        <v>0.22900828568306197</v>
      </c>
      <c r="P578" s="64">
        <f t="shared" si="71"/>
        <v>1.2573524569906349</v>
      </c>
    </row>
    <row r="579" spans="1:16" x14ac:dyDescent="0.3">
      <c r="A579" s="60">
        <f>Data!A578</f>
        <v>1918.06</v>
      </c>
      <c r="B579" s="60">
        <f>Data!B578</f>
        <v>7.45</v>
      </c>
      <c r="C579" s="60">
        <f>Data!C578</f>
        <v>0.63</v>
      </c>
      <c r="D579" s="60">
        <f>Data!D578</f>
        <v>1.135</v>
      </c>
      <c r="E579" s="60">
        <f>Data!E578</f>
        <v>14.7</v>
      </c>
      <c r="F579" s="60">
        <f t="shared" si="72"/>
        <v>153.74519387755103</v>
      </c>
      <c r="G579" s="60">
        <f t="shared" si="73"/>
        <v>23.422925510204081</v>
      </c>
      <c r="H579" s="60">
        <f t="shared" si="75"/>
        <v>260.04952600910997</v>
      </c>
      <c r="I579" s="60">
        <f t="shared" si="74"/>
        <v>23.089179267365967</v>
      </c>
      <c r="J579" s="60">
        <f t="shared" si="76"/>
        <v>6.6587552592158641</v>
      </c>
      <c r="K579" s="60">
        <f t="shared" si="77"/>
        <v>1.8959325690690512</v>
      </c>
      <c r="L579" s="60">
        <f t="shared" si="78"/>
        <v>-0.9043678062551983</v>
      </c>
      <c r="M579" s="61"/>
      <c r="N579" s="61">
        <f t="shared" ref="N579:N642" si="79">INDEX($A$130:$A$2900,(ROW()-ROW($A$130))*3)</f>
        <v>1993.03</v>
      </c>
      <c r="O579" s="61">
        <f t="shared" ref="O579:O642" si="80">INDEX($L$130:$L$2900,(ROW()-ROW($L$130))*3)</f>
        <v>0.24813988570765</v>
      </c>
      <c r="P579" s="64">
        <f t="shared" ref="P579:P642" si="81">EXP(O579)</f>
        <v>1.281639202661857</v>
      </c>
    </row>
    <row r="580" spans="1:16" x14ac:dyDescent="0.3">
      <c r="A580" s="60">
        <f>Data!A579</f>
        <v>1918.07</v>
      </c>
      <c r="B580" s="60">
        <f>Data!B579</f>
        <v>7.51</v>
      </c>
      <c r="C580" s="60">
        <f>Data!C579</f>
        <v>0.62</v>
      </c>
      <c r="D580" s="60">
        <f>Data!D579</f>
        <v>1.111</v>
      </c>
      <c r="E580" s="60">
        <f>Data!E579</f>
        <v>15.1</v>
      </c>
      <c r="F580" s="60">
        <f t="shared" si="72"/>
        <v>150.87788940397348</v>
      </c>
      <c r="G580" s="60">
        <f t="shared" si="73"/>
        <v>22.320284304635763</v>
      </c>
      <c r="H580" s="60">
        <f t="shared" si="75"/>
        <v>258.74439656134365</v>
      </c>
      <c r="I580" s="60">
        <f t="shared" si="74"/>
        <v>23.098592308503999</v>
      </c>
      <c r="J580" s="60">
        <f t="shared" si="76"/>
        <v>6.5319084119436202</v>
      </c>
      <c r="K580" s="60">
        <f t="shared" si="77"/>
        <v>1.8766991535683406</v>
      </c>
      <c r="L580" s="60">
        <f t="shared" si="78"/>
        <v>-0.92360122175590886</v>
      </c>
      <c r="M580" s="61"/>
      <c r="N580" s="61">
        <f t="shared" si="79"/>
        <v>1993.06</v>
      </c>
      <c r="O580" s="61">
        <f t="shared" si="80"/>
        <v>0.23623524521293326</v>
      </c>
      <c r="P580" s="64">
        <f t="shared" si="81"/>
        <v>1.2664722066500727</v>
      </c>
    </row>
    <row r="581" spans="1:16" x14ac:dyDescent="0.3">
      <c r="A581" s="60">
        <f>Data!A580</f>
        <v>1918.08</v>
      </c>
      <c r="B581" s="60">
        <f>Data!B580</f>
        <v>7.58</v>
      </c>
      <c r="C581" s="60">
        <f>Data!C580</f>
        <v>0.61</v>
      </c>
      <c r="D581" s="60">
        <f>Data!D580</f>
        <v>1.087</v>
      </c>
      <c r="E581" s="60">
        <f>Data!E580</f>
        <v>15.4</v>
      </c>
      <c r="F581" s="60">
        <f t="shared" si="72"/>
        <v>149.31763246753246</v>
      </c>
      <c r="G581" s="60">
        <f t="shared" si="73"/>
        <v>21.412700064935066</v>
      </c>
      <c r="H581" s="60">
        <f t="shared" si="75"/>
        <v>257.30411723864955</v>
      </c>
      <c r="I581" s="60">
        <f t="shared" si="74"/>
        <v>23.102099705538294</v>
      </c>
      <c r="J581" s="60">
        <f t="shared" si="76"/>
        <v>6.4633792759424535</v>
      </c>
      <c r="K581" s="60">
        <f t="shared" si="77"/>
        <v>1.8661522887523874</v>
      </c>
      <c r="L581" s="60">
        <f t="shared" si="78"/>
        <v>-0.9341480865718621</v>
      </c>
      <c r="M581" s="61"/>
      <c r="N581" s="61">
        <f t="shared" si="79"/>
        <v>1993.09</v>
      </c>
      <c r="O581" s="61">
        <f t="shared" si="80"/>
        <v>0.25451689992184923</v>
      </c>
      <c r="P581" s="64">
        <f t="shared" si="81"/>
        <v>1.2898383493263839</v>
      </c>
    </row>
    <row r="582" spans="1:16" x14ac:dyDescent="0.3">
      <c r="A582" s="60">
        <f>Data!A581</f>
        <v>1918.09</v>
      </c>
      <c r="B582" s="60">
        <f>Data!B581</f>
        <v>7.54</v>
      </c>
      <c r="C582" s="60">
        <f>Data!C581</f>
        <v>0.6</v>
      </c>
      <c r="D582" s="60">
        <f>Data!D581</f>
        <v>1.0629999999999999</v>
      </c>
      <c r="E582" s="60">
        <f>Data!E581</f>
        <v>15.7</v>
      </c>
      <c r="F582" s="60">
        <f t="shared" si="72"/>
        <v>145.69152993630573</v>
      </c>
      <c r="G582" s="60">
        <f t="shared" si="73"/>
        <v>20.539800573248407</v>
      </c>
      <c r="H582" s="60">
        <f t="shared" si="75"/>
        <v>255.9429002724473</v>
      </c>
      <c r="I582" s="60">
        <f t="shared" si="74"/>
        <v>23.09973283176052</v>
      </c>
      <c r="J582" s="60">
        <f t="shared" si="76"/>
        <v>6.3070655837192211</v>
      </c>
      <c r="K582" s="60">
        <f t="shared" si="77"/>
        <v>1.8416705261876558</v>
      </c>
      <c r="L582" s="60">
        <f t="shared" si="78"/>
        <v>-0.95862984913659366</v>
      </c>
      <c r="M582" s="61"/>
      <c r="N582" s="61">
        <f t="shared" si="79"/>
        <v>1993.12</v>
      </c>
      <c r="O582" s="61">
        <f t="shared" si="80"/>
        <v>0.26235801730459141</v>
      </c>
      <c r="P582" s="64">
        <f t="shared" si="81"/>
        <v>1.299991878713598</v>
      </c>
    </row>
    <row r="583" spans="1:16" x14ac:dyDescent="0.3">
      <c r="A583" s="60">
        <f>Data!A582</f>
        <v>1918.1</v>
      </c>
      <c r="B583" s="60">
        <f>Data!B582</f>
        <v>7.86</v>
      </c>
      <c r="C583" s="60">
        <f>Data!C582</f>
        <v>0.59</v>
      </c>
      <c r="D583" s="60">
        <f>Data!D582</f>
        <v>1.038</v>
      </c>
      <c r="E583" s="60">
        <f>Data!E582</f>
        <v>16</v>
      </c>
      <c r="F583" s="60">
        <f t="shared" si="72"/>
        <v>149.02707375</v>
      </c>
      <c r="G583" s="60">
        <f t="shared" si="73"/>
        <v>19.680674625000002</v>
      </c>
      <c r="H583" s="60">
        <f t="shared" si="75"/>
        <v>254.59980248081195</v>
      </c>
      <c r="I583" s="60">
        <f t="shared" si="74"/>
        <v>23.093383424131044</v>
      </c>
      <c r="J583" s="60">
        <f t="shared" si="76"/>
        <v>6.4532368866433254</v>
      </c>
      <c r="K583" s="60">
        <f t="shared" si="77"/>
        <v>1.864581847817089</v>
      </c>
      <c r="L583" s="60">
        <f t="shared" si="78"/>
        <v>-0.93571852750716045</v>
      </c>
      <c r="M583" s="61"/>
      <c r="N583" s="61">
        <f t="shared" si="79"/>
        <v>1994.03</v>
      </c>
      <c r="O583" s="61">
        <f t="shared" si="80"/>
        <v>0.24689150167372809</v>
      </c>
      <c r="P583" s="64">
        <f t="shared" si="81"/>
        <v>1.2800402230219945</v>
      </c>
    </row>
    <row r="584" spans="1:16" x14ac:dyDescent="0.3">
      <c r="A584" s="60">
        <f>Data!A583</f>
        <v>1918.11</v>
      </c>
      <c r="B584" s="60">
        <f>Data!B583</f>
        <v>8.06</v>
      </c>
      <c r="C584" s="60">
        <f>Data!C583</f>
        <v>0.57999999999999996</v>
      </c>
      <c r="D584" s="60">
        <f>Data!D583</f>
        <v>1.014</v>
      </c>
      <c r="E584" s="60">
        <f>Data!E583</f>
        <v>16.3</v>
      </c>
      <c r="F584" s="60">
        <f t="shared" si="72"/>
        <v>150.00648957055216</v>
      </c>
      <c r="G584" s="60">
        <f t="shared" si="73"/>
        <v>18.87178417177914</v>
      </c>
      <c r="H584" s="60">
        <f t="shared" si="75"/>
        <v>253.08157509177047</v>
      </c>
      <c r="I584" s="60">
        <f t="shared" si="74"/>
        <v>23.083171858057657</v>
      </c>
      <c r="J584" s="60">
        <f t="shared" si="76"/>
        <v>6.498521541708719</v>
      </c>
      <c r="K584" s="60">
        <f t="shared" si="77"/>
        <v>1.8715746959080164</v>
      </c>
      <c r="L584" s="60">
        <f t="shared" si="78"/>
        <v>-0.92872567941623307</v>
      </c>
      <c r="M584" s="61"/>
      <c r="N584" s="61">
        <f t="shared" si="79"/>
        <v>1994.06</v>
      </c>
      <c r="O584" s="61">
        <f t="shared" si="80"/>
        <v>0.22013298327475139</v>
      </c>
      <c r="P584" s="64">
        <f t="shared" si="81"/>
        <v>1.2462424489702482</v>
      </c>
    </row>
    <row r="585" spans="1:16" x14ac:dyDescent="0.3">
      <c r="A585" s="60">
        <f>Data!A584</f>
        <v>1918.12</v>
      </c>
      <c r="B585" s="60">
        <f>Data!B584</f>
        <v>7.9</v>
      </c>
      <c r="C585" s="60">
        <f>Data!C584</f>
        <v>0.56999999999999995</v>
      </c>
      <c r="D585" s="60">
        <f>Data!D584</f>
        <v>0.99</v>
      </c>
      <c r="E585" s="60">
        <f>Data!E584</f>
        <v>16.5</v>
      </c>
      <c r="F585" s="60">
        <f t="shared" si="72"/>
        <v>145.24652727272726</v>
      </c>
      <c r="G585" s="60">
        <f t="shared" si="73"/>
        <v>18.201779999999999</v>
      </c>
      <c r="H585" s="60">
        <f t="shared" si="75"/>
        <v>251.53464262828504</v>
      </c>
      <c r="I585" s="60">
        <f t="shared" si="74"/>
        <v>23.070257988272694</v>
      </c>
      <c r="J585" s="60">
        <f t="shared" si="76"/>
        <v>6.2958345479517588</v>
      </c>
      <c r="K585" s="60">
        <f t="shared" si="77"/>
        <v>1.8398882318549006</v>
      </c>
      <c r="L585" s="60">
        <f t="shared" si="78"/>
        <v>-0.96041214346934889</v>
      </c>
      <c r="M585" s="61"/>
      <c r="N585" s="61">
        <f t="shared" si="79"/>
        <v>1994.09</v>
      </c>
      <c r="O585" s="61">
        <f t="shared" si="80"/>
        <v>0.23384459241437128</v>
      </c>
      <c r="P585" s="64">
        <f t="shared" si="81"/>
        <v>1.2634481275268263</v>
      </c>
    </row>
    <row r="586" spans="1:16" x14ac:dyDescent="0.3">
      <c r="A586" s="60">
        <f>Data!A585</f>
        <v>1919.01</v>
      </c>
      <c r="B586" s="60">
        <f>Data!B585</f>
        <v>7.85</v>
      </c>
      <c r="C586" s="60">
        <f>Data!C585</f>
        <v>0.56669999999999998</v>
      </c>
      <c r="D586" s="60">
        <f>Data!D585</f>
        <v>0.98499999999999999</v>
      </c>
      <c r="E586" s="60">
        <f>Data!E585</f>
        <v>16.5</v>
      </c>
      <c r="F586" s="60">
        <f t="shared" si="72"/>
        <v>144.32724545454545</v>
      </c>
      <c r="G586" s="60">
        <f t="shared" si="73"/>
        <v>18.109851818181816</v>
      </c>
      <c r="H586" s="60">
        <f t="shared" si="75"/>
        <v>250.0142371944381</v>
      </c>
      <c r="I586" s="60">
        <f t="shared" si="74"/>
        <v>23.04944001227673</v>
      </c>
      <c r="J586" s="60">
        <f t="shared" si="76"/>
        <v>6.2616378262410288</v>
      </c>
      <c r="K586" s="60">
        <f t="shared" si="77"/>
        <v>1.8344417844767382</v>
      </c>
      <c r="L586" s="60">
        <f t="shared" si="78"/>
        <v>-0.96585859084751124</v>
      </c>
      <c r="M586" s="61"/>
      <c r="N586" s="61">
        <f t="shared" si="79"/>
        <v>1994.12</v>
      </c>
      <c r="O586" s="61">
        <f t="shared" si="80"/>
        <v>0.20074250851280162</v>
      </c>
      <c r="P586" s="64">
        <f t="shared" si="81"/>
        <v>1.222309996880218</v>
      </c>
    </row>
    <row r="587" spans="1:16" x14ac:dyDescent="0.3">
      <c r="A587" s="60">
        <f>Data!A586</f>
        <v>1919.02</v>
      </c>
      <c r="B587" s="60">
        <f>Data!B586</f>
        <v>7.88</v>
      </c>
      <c r="C587" s="60">
        <f>Data!C586</f>
        <v>0.56330000000000002</v>
      </c>
      <c r="D587" s="60">
        <f>Data!D586</f>
        <v>0.98</v>
      </c>
      <c r="E587" s="60">
        <f>Data!E586</f>
        <v>16.2</v>
      </c>
      <c r="F587" s="60">
        <f t="shared" ref="F587:F650" si="82">B587*$E$1837/E587</f>
        <v>147.56175555555555</v>
      </c>
      <c r="G587" s="60">
        <f t="shared" ref="G587:G650" si="83">D587*$E$1837/E587</f>
        <v>18.351588888888887</v>
      </c>
      <c r="H587" s="60">
        <f t="shared" si="75"/>
        <v>248.62100431601803</v>
      </c>
      <c r="I587" s="60">
        <f t="shared" si="74"/>
        <v>23.028438711742062</v>
      </c>
      <c r="J587" s="60">
        <f t="shared" si="76"/>
        <v>6.4078054705599605</v>
      </c>
      <c r="K587" s="60">
        <f t="shared" si="77"/>
        <v>1.8575168520268583</v>
      </c>
      <c r="L587" s="60">
        <f t="shared" si="78"/>
        <v>-0.94278352329739112</v>
      </c>
      <c r="M587" s="61"/>
      <c r="N587" s="61">
        <f t="shared" si="79"/>
        <v>1995.03</v>
      </c>
      <c r="O587" s="61">
        <f t="shared" si="80"/>
        <v>0.26186243846213841</v>
      </c>
      <c r="P587" s="64">
        <f t="shared" si="81"/>
        <v>1.2993477898547345</v>
      </c>
    </row>
    <row r="588" spans="1:16" x14ac:dyDescent="0.3">
      <c r="A588" s="60">
        <f>Data!A587</f>
        <v>1919.03</v>
      </c>
      <c r="B588" s="60">
        <f>Data!B587</f>
        <v>8.1199999999999992</v>
      </c>
      <c r="C588" s="60">
        <f>Data!C587</f>
        <v>0.56000000000000005</v>
      </c>
      <c r="D588" s="60">
        <f>Data!D587</f>
        <v>0.97499999999999998</v>
      </c>
      <c r="E588" s="60">
        <f>Data!E587</f>
        <v>16.399999999999999</v>
      </c>
      <c r="F588" s="60">
        <f t="shared" si="82"/>
        <v>150.20168048780488</v>
      </c>
      <c r="G588" s="60">
        <f t="shared" si="83"/>
        <v>18.035300304878053</v>
      </c>
      <c r="H588" s="60">
        <f t="shared" si="75"/>
        <v>247.23765785502815</v>
      </c>
      <c r="I588" s="60">
        <f t="shared" si="74"/>
        <v>22.999467082650565</v>
      </c>
      <c r="J588" s="60">
        <f t="shared" si="76"/>
        <v>6.530659164755523</v>
      </c>
      <c r="K588" s="60">
        <f t="shared" si="77"/>
        <v>1.8765078822605259</v>
      </c>
      <c r="L588" s="60">
        <f t="shared" si="78"/>
        <v>-0.92379249306372357</v>
      </c>
      <c r="M588" s="61"/>
      <c r="N588" s="61">
        <f t="shared" si="79"/>
        <v>1995.06</v>
      </c>
      <c r="O588" s="61">
        <f t="shared" si="80"/>
        <v>0.33401890655914768</v>
      </c>
      <c r="P588" s="64">
        <f t="shared" si="81"/>
        <v>1.396569547649656</v>
      </c>
    </row>
    <row r="589" spans="1:16" x14ac:dyDescent="0.3">
      <c r="A589" s="60">
        <f>Data!A588</f>
        <v>1919.04</v>
      </c>
      <c r="B589" s="60">
        <f>Data!B588</f>
        <v>8.39</v>
      </c>
      <c r="C589" s="60">
        <f>Data!C588</f>
        <v>0.55669999999999997</v>
      </c>
      <c r="D589" s="60">
        <f>Data!D588</f>
        <v>0.97</v>
      </c>
      <c r="E589" s="60">
        <f>Data!E588</f>
        <v>16.7</v>
      </c>
      <c r="F589" s="60">
        <f t="shared" si="82"/>
        <v>152.40811796407189</v>
      </c>
      <c r="G589" s="60">
        <f t="shared" si="83"/>
        <v>17.620485628742514</v>
      </c>
      <c r="H589" s="60">
        <f t="shared" si="75"/>
        <v>245.92684151599755</v>
      </c>
      <c r="I589" s="60">
        <f t="shared" si="74"/>
        <v>22.965525685357989</v>
      </c>
      <c r="J589" s="60">
        <f t="shared" si="76"/>
        <v>6.6363870808862844</v>
      </c>
      <c r="K589" s="60">
        <f t="shared" si="77"/>
        <v>1.8925677010800699</v>
      </c>
      <c r="L589" s="60">
        <f t="shared" si="78"/>
        <v>-0.90773267424417958</v>
      </c>
      <c r="M589" s="61"/>
      <c r="N589" s="61">
        <f t="shared" si="79"/>
        <v>1995.09</v>
      </c>
      <c r="O589" s="61">
        <f t="shared" si="80"/>
        <v>0.38811280508557644</v>
      </c>
      <c r="P589" s="64">
        <f t="shared" si="81"/>
        <v>1.4741960717229583</v>
      </c>
    </row>
    <row r="590" spans="1:16" x14ac:dyDescent="0.3">
      <c r="A590" s="60">
        <f>Data!A589</f>
        <v>1919.05</v>
      </c>
      <c r="B590" s="60">
        <f>Data!B589</f>
        <v>8.9700000000000006</v>
      </c>
      <c r="C590" s="60">
        <f>Data!C589</f>
        <v>0.55330000000000001</v>
      </c>
      <c r="D590" s="60">
        <f>Data!D589</f>
        <v>0.96499999999999997</v>
      </c>
      <c r="E590" s="60">
        <f>Data!E589</f>
        <v>16.899999999999999</v>
      </c>
      <c r="F590" s="60">
        <f t="shared" si="82"/>
        <v>161.01574615384618</v>
      </c>
      <c r="G590" s="60">
        <f t="shared" si="83"/>
        <v>17.322206804733728</v>
      </c>
      <c r="H590" s="60">
        <f t="shared" si="75"/>
        <v>244.63094496530255</v>
      </c>
      <c r="I590" s="60">
        <f t="shared" si="74"/>
        <v>22.925905760877669</v>
      </c>
      <c r="J590" s="60">
        <f t="shared" si="76"/>
        <v>7.0233101293042237</v>
      </c>
      <c r="K590" s="60">
        <f t="shared" si="77"/>
        <v>1.949234635294057</v>
      </c>
      <c r="L590" s="60">
        <f t="shared" si="78"/>
        <v>-0.85106574003019242</v>
      </c>
      <c r="M590" s="61"/>
      <c r="N590" s="61">
        <f t="shared" si="79"/>
        <v>1995.12</v>
      </c>
      <c r="O590" s="61">
        <f t="shared" si="80"/>
        <v>0.43371551259653263</v>
      </c>
      <c r="P590" s="64">
        <f t="shared" si="81"/>
        <v>1.5429798473411351</v>
      </c>
    </row>
    <row r="591" spans="1:16" x14ac:dyDescent="0.3">
      <c r="A591" s="60">
        <f>Data!A590</f>
        <v>1919.06</v>
      </c>
      <c r="B591" s="60">
        <f>Data!B590</f>
        <v>9.2100000000000009</v>
      </c>
      <c r="C591" s="60">
        <f>Data!C590</f>
        <v>0.55000000000000004</v>
      </c>
      <c r="D591" s="60">
        <f>Data!D590</f>
        <v>0.96</v>
      </c>
      <c r="E591" s="60">
        <f>Data!E590</f>
        <v>16.899999999999999</v>
      </c>
      <c r="F591" s="60">
        <f t="shared" si="82"/>
        <v>165.32385976331364</v>
      </c>
      <c r="G591" s="60">
        <f t="shared" si="83"/>
        <v>17.232454437869823</v>
      </c>
      <c r="H591" s="60">
        <f t="shared" si="75"/>
        <v>243.33293342649455</v>
      </c>
      <c r="I591" s="60">
        <f t="shared" si="74"/>
        <v>22.882981976825803</v>
      </c>
      <c r="J591" s="60">
        <f t="shared" si="76"/>
        <v>7.2247515612581195</v>
      </c>
      <c r="K591" s="60">
        <f t="shared" si="77"/>
        <v>1.977512847422249</v>
      </c>
      <c r="L591" s="60">
        <f t="shared" si="78"/>
        <v>-0.82278752790200049</v>
      </c>
      <c r="M591" s="61"/>
      <c r="N591" s="61">
        <f t="shared" si="79"/>
        <v>1996.03</v>
      </c>
      <c r="O591" s="61">
        <f t="shared" si="80"/>
        <v>0.45853601056189142</v>
      </c>
      <c r="P591" s="64">
        <f t="shared" si="81"/>
        <v>1.5817566141283983</v>
      </c>
    </row>
    <row r="592" spans="1:16" x14ac:dyDescent="0.3">
      <c r="A592" s="60">
        <f>Data!A591</f>
        <v>1919.07</v>
      </c>
      <c r="B592" s="60">
        <f>Data!B591</f>
        <v>9.51</v>
      </c>
      <c r="C592" s="60">
        <f>Data!C591</f>
        <v>0.54669999999999996</v>
      </c>
      <c r="D592" s="60">
        <f>Data!D591</f>
        <v>0.95499999999999996</v>
      </c>
      <c r="E592" s="60">
        <f>Data!E591</f>
        <v>17.399999999999999</v>
      </c>
      <c r="F592" s="60">
        <f t="shared" si="82"/>
        <v>165.80357068965517</v>
      </c>
      <c r="G592" s="60">
        <f t="shared" si="83"/>
        <v>16.650095689655174</v>
      </c>
      <c r="H592" s="60">
        <f t="shared" si="75"/>
        <v>241.83996216814049</v>
      </c>
      <c r="I592" s="60">
        <f t="shared" si="74"/>
        <v>22.829383451823105</v>
      </c>
      <c r="J592" s="60">
        <f t="shared" si="76"/>
        <v>7.26272661018423</v>
      </c>
      <c r="K592" s="60">
        <f t="shared" si="77"/>
        <v>1.982755324470473</v>
      </c>
      <c r="L592" s="60">
        <f t="shared" si="78"/>
        <v>-0.81754505085377649</v>
      </c>
      <c r="M592" s="61"/>
      <c r="N592" s="61">
        <f t="shared" si="79"/>
        <v>1996.06</v>
      </c>
      <c r="O592" s="61">
        <f t="shared" si="80"/>
        <v>0.47225897571667952</v>
      </c>
      <c r="P592" s="64">
        <f t="shared" si="81"/>
        <v>1.6036126266846038</v>
      </c>
    </row>
    <row r="593" spans="1:16" x14ac:dyDescent="0.3">
      <c r="A593" s="60">
        <f>Data!A592</f>
        <v>1919.08</v>
      </c>
      <c r="B593" s="60">
        <f>Data!B592</f>
        <v>8.8699999999999992</v>
      </c>
      <c r="C593" s="60">
        <f>Data!C592</f>
        <v>0.54330000000000001</v>
      </c>
      <c r="D593" s="60">
        <f>Data!D592</f>
        <v>0.95</v>
      </c>
      <c r="E593" s="60">
        <f>Data!E592</f>
        <v>17.7</v>
      </c>
      <c r="F593" s="60">
        <f t="shared" si="82"/>
        <v>152.02428305084746</v>
      </c>
      <c r="G593" s="60">
        <f t="shared" si="83"/>
        <v>16.282194915254237</v>
      </c>
      <c r="H593" s="60">
        <f t="shared" si="75"/>
        <v>240.34864423936816</v>
      </c>
      <c r="I593" s="60">
        <f t="shared" ref="I593:I656" si="84">GEOMEAN(G474:G593)</f>
        <v>22.769467149019569</v>
      </c>
      <c r="J593" s="60">
        <f t="shared" si="76"/>
        <v>6.6766728468388195</v>
      </c>
      <c r="K593" s="60">
        <f t="shared" si="77"/>
        <v>1.8986197866465557</v>
      </c>
      <c r="L593" s="60">
        <f t="shared" si="78"/>
        <v>-0.90168058867769374</v>
      </c>
      <c r="M593" s="61"/>
      <c r="N593" s="61">
        <f t="shared" si="79"/>
        <v>1996.09</v>
      </c>
      <c r="O593" s="61">
        <f t="shared" si="80"/>
        <v>0.46179791886244681</v>
      </c>
      <c r="P593" s="64">
        <f t="shared" si="81"/>
        <v>1.5869245832959595</v>
      </c>
    </row>
    <row r="594" spans="1:16" x14ac:dyDescent="0.3">
      <c r="A594" s="60">
        <f>Data!A593</f>
        <v>1919.09</v>
      </c>
      <c r="B594" s="60">
        <f>Data!B593</f>
        <v>9.01</v>
      </c>
      <c r="C594" s="60">
        <f>Data!C593</f>
        <v>0.54</v>
      </c>
      <c r="D594" s="60">
        <f>Data!D593</f>
        <v>0.94499999999999995</v>
      </c>
      <c r="E594" s="60">
        <f>Data!E593</f>
        <v>17.8</v>
      </c>
      <c r="F594" s="60">
        <f t="shared" si="82"/>
        <v>153.5562151685393</v>
      </c>
      <c r="G594" s="60">
        <f t="shared" si="83"/>
        <v>16.10550758426966</v>
      </c>
      <c r="H594" s="60">
        <f t="shared" si="75"/>
        <v>238.94953315126745</v>
      </c>
      <c r="I594" s="60">
        <f t="shared" si="84"/>
        <v>22.705513026563668</v>
      </c>
      <c r="J594" s="60">
        <f t="shared" si="76"/>
        <v>6.7629484957635873</v>
      </c>
      <c r="K594" s="60">
        <f t="shared" si="77"/>
        <v>1.9114589629736203</v>
      </c>
      <c r="L594" s="60">
        <f t="shared" si="78"/>
        <v>-0.88884141235062919</v>
      </c>
      <c r="M594" s="61"/>
      <c r="N594" s="61">
        <f t="shared" si="79"/>
        <v>1996.12</v>
      </c>
      <c r="O594" s="61">
        <f t="shared" si="80"/>
        <v>0.53849421616749593</v>
      </c>
      <c r="P594" s="64">
        <f t="shared" si="81"/>
        <v>1.7134248712432862</v>
      </c>
    </row>
    <row r="595" spans="1:16" x14ac:dyDescent="0.3">
      <c r="A595" s="60">
        <f>Data!A594</f>
        <v>1919.1</v>
      </c>
      <c r="B595" s="60">
        <f>Data!B594</f>
        <v>9.4700000000000006</v>
      </c>
      <c r="C595" s="60">
        <f>Data!C594</f>
        <v>0.53669999999999995</v>
      </c>
      <c r="D595" s="60">
        <f>Data!D594</f>
        <v>0.94</v>
      </c>
      <c r="E595" s="60">
        <f>Data!E594</f>
        <v>18.100000000000001</v>
      </c>
      <c r="F595" s="60">
        <f t="shared" si="82"/>
        <v>158.72086243093923</v>
      </c>
      <c r="G595" s="60">
        <f t="shared" si="83"/>
        <v>15.754763535911598</v>
      </c>
      <c r="H595" s="60">
        <f t="shared" si="75"/>
        <v>237.48755119144465</v>
      </c>
      <c r="I595" s="60">
        <f t="shared" si="84"/>
        <v>22.637367600479557</v>
      </c>
      <c r="J595" s="60">
        <f t="shared" si="76"/>
        <v>7.0114540361829372</v>
      </c>
      <c r="K595" s="60">
        <f t="shared" si="77"/>
        <v>1.947545102673234</v>
      </c>
      <c r="L595" s="60">
        <f t="shared" si="78"/>
        <v>-0.85275527265101547</v>
      </c>
      <c r="M595" s="61"/>
      <c r="N595" s="61">
        <f t="shared" si="79"/>
        <v>1997.03</v>
      </c>
      <c r="O595" s="61">
        <f t="shared" si="80"/>
        <v>0.57783347813275476</v>
      </c>
      <c r="P595" s="64">
        <f t="shared" si="81"/>
        <v>1.7821731280774133</v>
      </c>
    </row>
    <row r="596" spans="1:16" x14ac:dyDescent="0.3">
      <c r="A596" s="60">
        <f>Data!A595</f>
        <v>1919.11</v>
      </c>
      <c r="B596" s="60">
        <f>Data!B595</f>
        <v>9.19</v>
      </c>
      <c r="C596" s="60">
        <f>Data!C595</f>
        <v>0.5333</v>
      </c>
      <c r="D596" s="60">
        <f>Data!D595</f>
        <v>0.93500000000000005</v>
      </c>
      <c r="E596" s="60">
        <f>Data!E595</f>
        <v>18.5</v>
      </c>
      <c r="F596" s="60">
        <f t="shared" si="82"/>
        <v>150.69762</v>
      </c>
      <c r="G596" s="60">
        <f t="shared" si="83"/>
        <v>15.332130000000001</v>
      </c>
      <c r="H596" s="60">
        <f t="shared" si="75"/>
        <v>235.96303636675472</v>
      </c>
      <c r="I596" s="60">
        <f t="shared" si="84"/>
        <v>22.562305676080776</v>
      </c>
      <c r="J596" s="60">
        <f t="shared" si="76"/>
        <v>6.679176417672628</v>
      </c>
      <c r="K596" s="60">
        <f t="shared" si="77"/>
        <v>1.8989946891800522</v>
      </c>
      <c r="L596" s="60">
        <f t="shared" si="78"/>
        <v>-0.90130568614419726</v>
      </c>
      <c r="M596" s="61"/>
      <c r="N596" s="61">
        <f t="shared" si="79"/>
        <v>1997.06</v>
      </c>
      <c r="O596" s="61">
        <f t="shared" si="80"/>
        <v>0.66020156806716424</v>
      </c>
      <c r="P596" s="64">
        <f t="shared" si="81"/>
        <v>1.9351823660608845</v>
      </c>
    </row>
    <row r="597" spans="1:16" x14ac:dyDescent="0.3">
      <c r="A597" s="60">
        <f>Data!A596</f>
        <v>1919.12</v>
      </c>
      <c r="B597" s="60">
        <f>Data!B596</f>
        <v>8.92</v>
      </c>
      <c r="C597" s="60">
        <f>Data!C596</f>
        <v>0.53</v>
      </c>
      <c r="D597" s="60">
        <f>Data!D596</f>
        <v>0.93</v>
      </c>
      <c r="E597" s="60">
        <f>Data!E596</f>
        <v>18.899999999999999</v>
      </c>
      <c r="F597" s="60">
        <f t="shared" si="82"/>
        <v>143.17449523809526</v>
      </c>
      <c r="G597" s="60">
        <f t="shared" si="83"/>
        <v>14.927385714285716</v>
      </c>
      <c r="H597" s="60">
        <f t="shared" si="75"/>
        <v>234.38392759775499</v>
      </c>
      <c r="I597" s="60">
        <f t="shared" si="84"/>
        <v>22.480538348911811</v>
      </c>
      <c r="J597" s="60">
        <f t="shared" si="76"/>
        <v>6.3688196882093679</v>
      </c>
      <c r="K597" s="60">
        <f t="shared" si="77"/>
        <v>1.851414160140513</v>
      </c>
      <c r="L597" s="60">
        <f t="shared" si="78"/>
        <v>-0.9488862151837365</v>
      </c>
      <c r="M597" s="61"/>
      <c r="N597" s="61">
        <f t="shared" si="79"/>
        <v>1997.09</v>
      </c>
      <c r="O597" s="61">
        <f t="shared" si="80"/>
        <v>0.70584544057708509</v>
      </c>
      <c r="P597" s="64">
        <f t="shared" si="81"/>
        <v>2.0255584505276709</v>
      </c>
    </row>
    <row r="598" spans="1:16" x14ac:dyDescent="0.3">
      <c r="A598" s="60">
        <f>Data!A597</f>
        <v>1920.01</v>
      </c>
      <c r="B598" s="60">
        <f>Data!B597</f>
        <v>8.83</v>
      </c>
      <c r="C598" s="60">
        <f>Data!C597</f>
        <v>0.52829999999999999</v>
      </c>
      <c r="D598" s="60">
        <f>Data!D597</f>
        <v>0.91920000000000002</v>
      </c>
      <c r="E598" s="60">
        <f>Data!E597</f>
        <v>19.3</v>
      </c>
      <c r="F598" s="60">
        <f t="shared" si="82"/>
        <v>138.79250207253887</v>
      </c>
      <c r="G598" s="60">
        <f t="shared" si="83"/>
        <v>14.448252310880831</v>
      </c>
      <c r="H598" s="60">
        <f t="shared" si="75"/>
        <v>232.65270141009887</v>
      </c>
      <c r="I598" s="60">
        <f t="shared" si="84"/>
        <v>22.391807397563138</v>
      </c>
      <c r="J598" s="60">
        <f t="shared" si="76"/>
        <v>6.1983608383324791</v>
      </c>
      <c r="K598" s="60">
        <f t="shared" si="77"/>
        <v>1.8242848761821346</v>
      </c>
      <c r="L598" s="60">
        <f t="shared" si="78"/>
        <v>-0.97601549914211483</v>
      </c>
      <c r="M598" s="61"/>
      <c r="N598" s="61">
        <f t="shared" si="79"/>
        <v>1997.12</v>
      </c>
      <c r="O598" s="61">
        <f t="shared" si="80"/>
        <v>0.71883901182394894</v>
      </c>
      <c r="P598" s="64">
        <f t="shared" si="81"/>
        <v>2.0520494220208043</v>
      </c>
    </row>
    <row r="599" spans="1:16" x14ac:dyDescent="0.3">
      <c r="A599" s="60">
        <f>Data!A598</f>
        <v>1920.02</v>
      </c>
      <c r="B599" s="60">
        <f>Data!B598</f>
        <v>8.1</v>
      </c>
      <c r="C599" s="60">
        <f>Data!C598</f>
        <v>0.52669999999999995</v>
      </c>
      <c r="D599" s="60">
        <f>Data!D598</f>
        <v>0.9083</v>
      </c>
      <c r="E599" s="60">
        <f>Data!E598</f>
        <v>19.5</v>
      </c>
      <c r="F599" s="60">
        <f t="shared" si="82"/>
        <v>126.01232307692307</v>
      </c>
      <c r="G599" s="60">
        <f t="shared" si="83"/>
        <v>14.130492969230769</v>
      </c>
      <c r="H599" s="60">
        <f t="shared" si="75"/>
        <v>231.11405700398745</v>
      </c>
      <c r="I599" s="60">
        <f t="shared" si="84"/>
        <v>22.299908099419621</v>
      </c>
      <c r="J599" s="60">
        <f t="shared" si="76"/>
        <v>5.6508001071180498</v>
      </c>
      <c r="K599" s="60">
        <f t="shared" si="77"/>
        <v>1.7317971470116347</v>
      </c>
      <c r="L599" s="60">
        <f t="shared" si="78"/>
        <v>-1.0685032283126148</v>
      </c>
      <c r="M599" s="61"/>
      <c r="N599" s="61">
        <f t="shared" si="79"/>
        <v>1998.03</v>
      </c>
      <c r="O599" s="61">
        <f t="shared" si="80"/>
        <v>0.81457122927831671</v>
      </c>
      <c r="P599" s="64">
        <f t="shared" si="81"/>
        <v>2.2582072116049021</v>
      </c>
    </row>
    <row r="600" spans="1:16" x14ac:dyDescent="0.3">
      <c r="A600" s="60">
        <f>Data!A599</f>
        <v>1920.03</v>
      </c>
      <c r="B600" s="60">
        <f>Data!B599</f>
        <v>8.67</v>
      </c>
      <c r="C600" s="60">
        <f>Data!C599</f>
        <v>0.52500000000000002</v>
      </c>
      <c r="D600" s="60">
        <f>Data!D599</f>
        <v>0.89749999999999996</v>
      </c>
      <c r="E600" s="60">
        <f>Data!E599</f>
        <v>19.7</v>
      </c>
      <c r="F600" s="60">
        <f t="shared" si="82"/>
        <v>133.51051827411166</v>
      </c>
      <c r="G600" s="60">
        <f t="shared" si="83"/>
        <v>13.820725507614211</v>
      </c>
      <c r="H600" s="60">
        <f t="shared" si="75"/>
        <v>229.50314921383489</v>
      </c>
      <c r="I600" s="60">
        <f t="shared" si="84"/>
        <v>22.208422059757268</v>
      </c>
      <c r="J600" s="60">
        <f t="shared" si="76"/>
        <v>6.0117066361071716</v>
      </c>
      <c r="K600" s="60">
        <f t="shared" si="77"/>
        <v>1.7937086743107862</v>
      </c>
      <c r="L600" s="60">
        <f t="shared" si="78"/>
        <v>-1.0065917010134633</v>
      </c>
      <c r="M600" s="61"/>
      <c r="N600" s="61">
        <f t="shared" si="79"/>
        <v>1998.06</v>
      </c>
      <c r="O600" s="61">
        <f t="shared" si="80"/>
        <v>0.8306511121495932</v>
      </c>
      <c r="P600" s="64">
        <f t="shared" si="81"/>
        <v>2.2948124341872185</v>
      </c>
    </row>
    <row r="601" spans="1:16" x14ac:dyDescent="0.3">
      <c r="A601" s="60">
        <f>Data!A600</f>
        <v>1920.04</v>
      </c>
      <c r="B601" s="60">
        <f>Data!B600</f>
        <v>8.6</v>
      </c>
      <c r="C601" s="60">
        <f>Data!C600</f>
        <v>0.52329999999999999</v>
      </c>
      <c r="D601" s="60">
        <f>Data!D600</f>
        <v>0.88670000000000004</v>
      </c>
      <c r="E601" s="60">
        <f>Data!E600</f>
        <v>20.3</v>
      </c>
      <c r="F601" s="60">
        <f t="shared" si="82"/>
        <v>128.51831527093597</v>
      </c>
      <c r="G601" s="60">
        <f t="shared" si="83"/>
        <v>13.250836064039408</v>
      </c>
      <c r="H601" s="60">
        <f t="shared" si="75"/>
        <v>227.81734286390034</v>
      </c>
      <c r="I601" s="60">
        <f t="shared" si="84"/>
        <v>22.111895260080896</v>
      </c>
      <c r="J601" s="60">
        <f t="shared" si="76"/>
        <v>5.8121799944916068</v>
      </c>
      <c r="K601" s="60">
        <f t="shared" si="77"/>
        <v>1.759955714686787</v>
      </c>
      <c r="L601" s="60">
        <f t="shared" si="78"/>
        <v>-1.0403446606374624</v>
      </c>
      <c r="M601" s="61"/>
      <c r="N601" s="61">
        <f t="shared" si="79"/>
        <v>1998.09</v>
      </c>
      <c r="O601" s="61">
        <f t="shared" si="80"/>
        <v>0.73891273475679542</v>
      </c>
      <c r="P601" s="64">
        <f t="shared" si="81"/>
        <v>2.0936579150591799</v>
      </c>
    </row>
    <row r="602" spans="1:16" x14ac:dyDescent="0.3">
      <c r="A602" s="60">
        <f>Data!A601</f>
        <v>1920.05</v>
      </c>
      <c r="B602" s="60">
        <f>Data!B601</f>
        <v>8.06</v>
      </c>
      <c r="C602" s="60">
        <f>Data!C601</f>
        <v>0.52170000000000005</v>
      </c>
      <c r="D602" s="60">
        <f>Data!D601</f>
        <v>0.87580000000000002</v>
      </c>
      <c r="E602" s="60">
        <f>Data!E601</f>
        <v>20.6</v>
      </c>
      <c r="F602" s="60">
        <f t="shared" si="82"/>
        <v>118.69445533980583</v>
      </c>
      <c r="G602" s="60">
        <f t="shared" si="83"/>
        <v>12.897345407766988</v>
      </c>
      <c r="H602" s="60">
        <f t="shared" si="75"/>
        <v>226.07992265173823</v>
      </c>
      <c r="I602" s="60">
        <f t="shared" si="84"/>
        <v>22.007980287392222</v>
      </c>
      <c r="J602" s="60">
        <f t="shared" si="76"/>
        <v>5.3932461675187282</v>
      </c>
      <c r="K602" s="60">
        <f t="shared" si="77"/>
        <v>1.6851474610613109</v>
      </c>
      <c r="L602" s="60">
        <f t="shared" si="78"/>
        <v>-1.1151529142629386</v>
      </c>
      <c r="M602" s="61"/>
      <c r="N602" s="61">
        <f t="shared" si="79"/>
        <v>1998.12</v>
      </c>
      <c r="O602" s="61">
        <f t="shared" si="80"/>
        <v>0.88638009201030732</v>
      </c>
      <c r="P602" s="64">
        <f t="shared" si="81"/>
        <v>2.4263306414206181</v>
      </c>
    </row>
    <row r="603" spans="1:16" x14ac:dyDescent="0.3">
      <c r="A603" s="60">
        <f>Data!A602</f>
        <v>1920.06</v>
      </c>
      <c r="B603" s="60">
        <f>Data!B602</f>
        <v>7.92</v>
      </c>
      <c r="C603" s="60">
        <f>Data!C602</f>
        <v>0.52</v>
      </c>
      <c r="D603" s="60">
        <f>Data!D602</f>
        <v>0.86499999999999999</v>
      </c>
      <c r="E603" s="60">
        <f>Data!E602</f>
        <v>20.9</v>
      </c>
      <c r="F603" s="60">
        <f t="shared" si="82"/>
        <v>114.95861052631579</v>
      </c>
      <c r="G603" s="60">
        <f t="shared" si="83"/>
        <v>12.555454306220097</v>
      </c>
      <c r="H603" s="60">
        <f t="shared" si="75"/>
        <v>224.43600600841864</v>
      </c>
      <c r="I603" s="60">
        <f t="shared" si="84"/>
        <v>21.898514745736865</v>
      </c>
      <c r="J603" s="60">
        <f t="shared" si="76"/>
        <v>5.2496076497012467</v>
      </c>
      <c r="K603" s="60">
        <f t="shared" si="77"/>
        <v>1.6581533404206148</v>
      </c>
      <c r="L603" s="60">
        <f t="shared" si="78"/>
        <v>-1.1421470349036347</v>
      </c>
      <c r="M603" s="61"/>
      <c r="N603" s="61">
        <f t="shared" si="79"/>
        <v>1999.03</v>
      </c>
      <c r="O603" s="61">
        <f t="shared" si="80"/>
        <v>0.95039142862208559</v>
      </c>
      <c r="P603" s="64">
        <f t="shared" si="81"/>
        <v>2.5867219781972728</v>
      </c>
    </row>
    <row r="604" spans="1:16" x14ac:dyDescent="0.3">
      <c r="A604" s="60">
        <f>Data!A603</f>
        <v>1920.07</v>
      </c>
      <c r="B604" s="60">
        <f>Data!B603</f>
        <v>7.91</v>
      </c>
      <c r="C604" s="60">
        <f>Data!C603</f>
        <v>0.51829999999999998</v>
      </c>
      <c r="D604" s="60">
        <f>Data!D603</f>
        <v>0.85419999999999996</v>
      </c>
      <c r="E604" s="60">
        <f>Data!E603</f>
        <v>20.8</v>
      </c>
      <c r="F604" s="60">
        <f t="shared" si="82"/>
        <v>115.3654485576923</v>
      </c>
      <c r="G604" s="60">
        <f t="shared" si="83"/>
        <v>12.458301663461537</v>
      </c>
      <c r="H604" s="60">
        <f t="shared" si="75"/>
        <v>222.87075492008836</v>
      </c>
      <c r="I604" s="60">
        <f t="shared" si="84"/>
        <v>21.788793534290487</v>
      </c>
      <c r="J604" s="60">
        <f t="shared" si="76"/>
        <v>5.2947148439464513</v>
      </c>
      <c r="K604" s="60">
        <f t="shared" si="77"/>
        <v>1.6667091237687244</v>
      </c>
      <c r="L604" s="60">
        <f t="shared" si="78"/>
        <v>-1.1335912515555251</v>
      </c>
      <c r="M604" s="61"/>
      <c r="N604" s="61">
        <f t="shared" si="79"/>
        <v>1999.06</v>
      </c>
      <c r="O604" s="61">
        <f t="shared" si="80"/>
        <v>0.97024024318565427</v>
      </c>
      <c r="P604" s="64">
        <f t="shared" si="81"/>
        <v>2.6385782836675844</v>
      </c>
    </row>
    <row r="605" spans="1:16" x14ac:dyDescent="0.3">
      <c r="A605" s="60">
        <f>Data!A604</f>
        <v>1920.08</v>
      </c>
      <c r="B605" s="60">
        <f>Data!B604</f>
        <v>7.6</v>
      </c>
      <c r="C605" s="60">
        <f>Data!C604</f>
        <v>0.51670000000000005</v>
      </c>
      <c r="D605" s="60">
        <f>Data!D604</f>
        <v>0.84330000000000005</v>
      </c>
      <c r="E605" s="60">
        <f>Data!E604</f>
        <v>20.3</v>
      </c>
      <c r="F605" s="60">
        <f t="shared" si="82"/>
        <v>113.57432512315269</v>
      </c>
      <c r="G605" s="60">
        <f t="shared" si="83"/>
        <v>12.602266891625616</v>
      </c>
      <c r="H605" s="60">
        <f t="shared" si="75"/>
        <v>221.34590593212903</v>
      </c>
      <c r="I605" s="60">
        <f t="shared" si="84"/>
        <v>21.680561237217916</v>
      </c>
      <c r="J605" s="60">
        <f t="shared" si="76"/>
        <v>5.2385325213899643</v>
      </c>
      <c r="K605" s="60">
        <f t="shared" si="77"/>
        <v>1.6560414059408846</v>
      </c>
      <c r="L605" s="60">
        <f t="shared" si="78"/>
        <v>-1.1442589693833649</v>
      </c>
      <c r="M605" s="61"/>
      <c r="N605" s="61">
        <f t="shared" si="79"/>
        <v>1999.09</v>
      </c>
      <c r="O605" s="61">
        <f t="shared" si="80"/>
        <v>0.94973095885673775</v>
      </c>
      <c r="P605" s="64">
        <f t="shared" si="81"/>
        <v>2.5850140906054557</v>
      </c>
    </row>
    <row r="606" spans="1:16" x14ac:dyDescent="0.3">
      <c r="A606" s="60">
        <f>Data!A605</f>
        <v>1920.09</v>
      </c>
      <c r="B606" s="60">
        <f>Data!B605</f>
        <v>7.87</v>
      </c>
      <c r="C606" s="60">
        <f>Data!C605</f>
        <v>0.51500000000000001</v>
      </c>
      <c r="D606" s="60">
        <f>Data!D605</f>
        <v>0.83250000000000002</v>
      </c>
      <c r="E606" s="60">
        <f>Data!E605</f>
        <v>20</v>
      </c>
      <c r="F606" s="60">
        <f t="shared" si="82"/>
        <v>119.3733405</v>
      </c>
      <c r="G606" s="60">
        <f t="shared" si="83"/>
        <v>12.627484875</v>
      </c>
      <c r="H606" s="60">
        <f t="shared" si="75"/>
        <v>219.81290004677399</v>
      </c>
      <c r="I606" s="60">
        <f t="shared" si="84"/>
        <v>21.5720800638485</v>
      </c>
      <c r="J606" s="60">
        <f t="shared" si="76"/>
        <v>5.5336963402083521</v>
      </c>
      <c r="K606" s="60">
        <f t="shared" si="77"/>
        <v>1.7108560081946742</v>
      </c>
      <c r="L606" s="60">
        <f t="shared" si="78"/>
        <v>-1.0894443671295753</v>
      </c>
      <c r="M606" s="61"/>
      <c r="N606" s="61">
        <f t="shared" si="79"/>
        <v>1999.12</v>
      </c>
      <c r="O606" s="61">
        <f t="shared" si="80"/>
        <v>1.0175466582657586</v>
      </c>
      <c r="P606" s="64">
        <f t="shared" si="81"/>
        <v>2.7663995084629645</v>
      </c>
    </row>
    <row r="607" spans="1:16" x14ac:dyDescent="0.3">
      <c r="A607" s="60">
        <f>Data!A606</f>
        <v>1920.1</v>
      </c>
      <c r="B607" s="60">
        <f>Data!B606</f>
        <v>7.88</v>
      </c>
      <c r="C607" s="60">
        <f>Data!C606</f>
        <v>0.51329999999999998</v>
      </c>
      <c r="D607" s="60">
        <f>Data!D606</f>
        <v>0.82169999999999999</v>
      </c>
      <c r="E607" s="60">
        <f>Data!E606</f>
        <v>19.899999999999999</v>
      </c>
      <c r="F607" s="60">
        <f t="shared" si="82"/>
        <v>120.12565025125627</v>
      </c>
      <c r="G607" s="60">
        <f t="shared" si="83"/>
        <v>12.526300356783921</v>
      </c>
      <c r="H607" s="60">
        <f t="shared" si="75"/>
        <v>218.0707145918004</v>
      </c>
      <c r="I607" s="60">
        <f t="shared" si="84"/>
        <v>21.457971560831488</v>
      </c>
      <c r="J607" s="60">
        <f t="shared" si="76"/>
        <v>5.5981829368498541</v>
      </c>
      <c r="K607" s="60">
        <f t="shared" si="77"/>
        <v>1.722442069524992</v>
      </c>
      <c r="L607" s="60">
        <f t="shared" si="78"/>
        <v>-1.0778583057992575</v>
      </c>
      <c r="M607" s="61"/>
      <c r="N607" s="61">
        <f t="shared" si="79"/>
        <v>2000.03</v>
      </c>
      <c r="O607" s="61">
        <f t="shared" si="80"/>
        <v>0.99652025181715498</v>
      </c>
      <c r="P607" s="64">
        <f t="shared" si="81"/>
        <v>2.7088393304915641</v>
      </c>
    </row>
    <row r="608" spans="1:16" x14ac:dyDescent="0.3">
      <c r="A608" s="60">
        <f>Data!A607</f>
        <v>1920.11</v>
      </c>
      <c r="B608" s="60">
        <f>Data!B607</f>
        <v>7.48</v>
      </c>
      <c r="C608" s="60">
        <f>Data!C607</f>
        <v>0.51170000000000004</v>
      </c>
      <c r="D608" s="60">
        <f>Data!D607</f>
        <v>0.81079999999999997</v>
      </c>
      <c r="E608" s="60">
        <f>Data!E607</f>
        <v>19.8</v>
      </c>
      <c r="F608" s="60">
        <f t="shared" si="82"/>
        <v>114.60379999999999</v>
      </c>
      <c r="G608" s="60">
        <f t="shared" si="83"/>
        <v>12.422561636363636</v>
      </c>
      <c r="H608" s="60">
        <f t="shared" si="75"/>
        <v>216.17652995816431</v>
      </c>
      <c r="I608" s="60">
        <f t="shared" si="84"/>
        <v>21.339963065356997</v>
      </c>
      <c r="J608" s="60">
        <f t="shared" si="76"/>
        <v>5.3703841777517516</v>
      </c>
      <c r="K608" s="60">
        <f t="shared" si="77"/>
        <v>1.6808994474425767</v>
      </c>
      <c r="L608" s="60">
        <f t="shared" si="78"/>
        <v>-1.1194009278816728</v>
      </c>
      <c r="M608" s="61"/>
      <c r="N608" s="61">
        <f t="shared" si="79"/>
        <v>2000.06</v>
      </c>
      <c r="O608" s="61">
        <f t="shared" si="80"/>
        <v>0.98821991842730617</v>
      </c>
      <c r="P608" s="64">
        <f t="shared" si="81"/>
        <v>2.6864481167727892</v>
      </c>
    </row>
    <row r="609" spans="1:16" x14ac:dyDescent="0.3">
      <c r="A609" s="60">
        <f>Data!A608</f>
        <v>1920.12</v>
      </c>
      <c r="B609" s="60">
        <f>Data!B608</f>
        <v>6.81</v>
      </c>
      <c r="C609" s="60">
        <f>Data!C608</f>
        <v>0.51</v>
      </c>
      <c r="D609" s="60">
        <f>Data!D608</f>
        <v>0.8</v>
      </c>
      <c r="E609" s="60">
        <f>Data!E608</f>
        <v>19.399999999999999</v>
      </c>
      <c r="F609" s="60">
        <f t="shared" si="82"/>
        <v>106.48979536082474</v>
      </c>
      <c r="G609" s="60">
        <f t="shared" si="83"/>
        <v>12.509814432989693</v>
      </c>
      <c r="H609" s="60">
        <f t="shared" si="75"/>
        <v>214.4622742665513</v>
      </c>
      <c r="I609" s="60">
        <f t="shared" si="84"/>
        <v>21.224446113869465</v>
      </c>
      <c r="J609" s="60">
        <f t="shared" si="76"/>
        <v>5.0173179921636315</v>
      </c>
      <c r="K609" s="60">
        <f t="shared" si="77"/>
        <v>1.6128955264242646</v>
      </c>
      <c r="L609" s="60">
        <f t="shared" si="78"/>
        <v>-1.1874048488999849</v>
      </c>
      <c r="M609" s="61"/>
      <c r="N609" s="61">
        <f t="shared" si="79"/>
        <v>2000.09</v>
      </c>
      <c r="O609" s="61">
        <f t="shared" si="80"/>
        <v>0.96921124267913195</v>
      </c>
      <c r="P609" s="64">
        <f t="shared" si="81"/>
        <v>2.635864581716981</v>
      </c>
    </row>
    <row r="610" spans="1:16" x14ac:dyDescent="0.3">
      <c r="A610" s="60">
        <f>Data!A609</f>
        <v>1921.01</v>
      </c>
      <c r="B610" s="60">
        <f>Data!B609</f>
        <v>7.11</v>
      </c>
      <c r="C610" s="60">
        <f>Data!C609</f>
        <v>0.50580000000000003</v>
      </c>
      <c r="D610" s="60">
        <f>Data!D609</f>
        <v>0.75749999999999995</v>
      </c>
      <c r="E610" s="60">
        <f>Data!E609</f>
        <v>19</v>
      </c>
      <c r="F610" s="60">
        <f t="shared" si="82"/>
        <v>113.52162789473684</v>
      </c>
      <c r="G610" s="60">
        <f t="shared" si="83"/>
        <v>12.094603815789474</v>
      </c>
      <c r="H610" s="60">
        <f t="shared" si="75"/>
        <v>212.76339277878913</v>
      </c>
      <c r="I610" s="60">
        <f t="shared" si="84"/>
        <v>21.106459183946676</v>
      </c>
      <c r="J610" s="60">
        <f t="shared" si="76"/>
        <v>5.3785254506866815</v>
      </c>
      <c r="K610" s="60">
        <f t="shared" si="77"/>
        <v>1.6824142568089462</v>
      </c>
      <c r="L610" s="60">
        <f t="shared" si="78"/>
        <v>-1.1178861185153033</v>
      </c>
      <c r="M610" s="61"/>
      <c r="N610" s="61">
        <f t="shared" si="79"/>
        <v>2000.12</v>
      </c>
      <c r="O610" s="61">
        <f t="shared" si="80"/>
        <v>0.85428484196382248</v>
      </c>
      <c r="P610" s="64">
        <f t="shared" si="81"/>
        <v>2.3496933774536632</v>
      </c>
    </row>
    <row r="611" spans="1:16" x14ac:dyDescent="0.3">
      <c r="A611" s="60">
        <f>Data!A610</f>
        <v>1921.02</v>
      </c>
      <c r="B611" s="60">
        <f>Data!B610</f>
        <v>7.06</v>
      </c>
      <c r="C611" s="60">
        <f>Data!C610</f>
        <v>0.50170000000000003</v>
      </c>
      <c r="D611" s="60">
        <f>Data!D610</f>
        <v>0.71499999999999997</v>
      </c>
      <c r="E611" s="60">
        <f>Data!E610</f>
        <v>18.399999999999999</v>
      </c>
      <c r="F611" s="60">
        <f t="shared" si="82"/>
        <v>116.39906413043479</v>
      </c>
      <c r="G611" s="60">
        <f t="shared" si="83"/>
        <v>11.788290489130436</v>
      </c>
      <c r="H611" s="60">
        <f t="shared" si="75"/>
        <v>210.95780512766848</v>
      </c>
      <c r="I611" s="60">
        <f t="shared" si="84"/>
        <v>20.98199559277522</v>
      </c>
      <c r="J611" s="60">
        <f t="shared" si="76"/>
        <v>5.5475688008682429</v>
      </c>
      <c r="K611" s="60">
        <f t="shared" si="77"/>
        <v>1.7133597778870919</v>
      </c>
      <c r="L611" s="60">
        <f t="shared" si="78"/>
        <v>-1.0869405974371575</v>
      </c>
      <c r="M611" s="61"/>
      <c r="N611" s="61">
        <f t="shared" si="79"/>
        <v>2001.03</v>
      </c>
      <c r="O611" s="61">
        <f t="shared" si="80"/>
        <v>0.71287543747598869</v>
      </c>
      <c r="P611" s="64">
        <f t="shared" si="81"/>
        <v>2.0398482900659545</v>
      </c>
    </row>
    <row r="612" spans="1:16" x14ac:dyDescent="0.3">
      <c r="A612" s="60">
        <f>Data!A611</f>
        <v>1921.03</v>
      </c>
      <c r="B612" s="60">
        <f>Data!B611</f>
        <v>6.88</v>
      </c>
      <c r="C612" s="60">
        <f>Data!C611</f>
        <v>0.4975</v>
      </c>
      <c r="D612" s="60">
        <f>Data!D611</f>
        <v>0.67249999999999999</v>
      </c>
      <c r="E612" s="60">
        <f>Data!E611</f>
        <v>18.3</v>
      </c>
      <c r="F612" s="60">
        <f t="shared" si="82"/>
        <v>114.05122622950819</v>
      </c>
      <c r="G612" s="60">
        <f t="shared" si="83"/>
        <v>11.148175819672131</v>
      </c>
      <c r="H612" s="60">
        <f t="shared" si="75"/>
        <v>209.23264804835375</v>
      </c>
      <c r="I612" s="60">
        <f t="shared" si="84"/>
        <v>20.85330364865586</v>
      </c>
      <c r="J612" s="60">
        <f t="shared" si="76"/>
        <v>5.4692162043523291</v>
      </c>
      <c r="K612" s="60">
        <f t="shared" si="77"/>
        <v>1.69913531628617</v>
      </c>
      <c r="L612" s="60">
        <f t="shared" si="78"/>
        <v>-1.1011650590380795</v>
      </c>
      <c r="M612" s="61"/>
      <c r="N612" s="61">
        <f t="shared" si="79"/>
        <v>2001.06</v>
      </c>
      <c r="O612" s="61">
        <f t="shared" si="80"/>
        <v>0.73581953046446946</v>
      </c>
      <c r="P612" s="64">
        <f t="shared" si="81"/>
        <v>2.0871918090586683</v>
      </c>
    </row>
    <row r="613" spans="1:16" x14ac:dyDescent="0.3">
      <c r="A613" s="60">
        <f>Data!A612</f>
        <v>1921.04</v>
      </c>
      <c r="B613" s="60">
        <f>Data!B612</f>
        <v>6.91</v>
      </c>
      <c r="C613" s="60">
        <f>Data!C612</f>
        <v>0.49330000000000002</v>
      </c>
      <c r="D613" s="60">
        <f>Data!D612</f>
        <v>0.63</v>
      </c>
      <c r="E613" s="60">
        <f>Data!E612</f>
        <v>18.100000000000001</v>
      </c>
      <c r="F613" s="60">
        <f t="shared" si="82"/>
        <v>115.81427237569061</v>
      </c>
      <c r="G613" s="60">
        <f t="shared" si="83"/>
        <v>10.55904364640884</v>
      </c>
      <c r="H613" s="60">
        <f t="shared" si="75"/>
        <v>207.56362311400994</v>
      </c>
      <c r="I613" s="60">
        <f t="shared" si="84"/>
        <v>20.713418113320607</v>
      </c>
      <c r="J613" s="60">
        <f t="shared" si="76"/>
        <v>5.5912680245280963</v>
      </c>
      <c r="K613" s="60">
        <f t="shared" si="77"/>
        <v>1.7212060994624918</v>
      </c>
      <c r="L613" s="60">
        <f t="shared" si="78"/>
        <v>-1.0790942758617577</v>
      </c>
      <c r="M613" s="61"/>
      <c r="N613" s="61">
        <f t="shared" si="79"/>
        <v>2001.09</v>
      </c>
      <c r="O613" s="61">
        <f t="shared" si="80"/>
        <v>0.55712693308464578</v>
      </c>
      <c r="P613" s="64">
        <f t="shared" si="81"/>
        <v>1.7456499196159836</v>
      </c>
    </row>
    <row r="614" spans="1:16" x14ac:dyDescent="0.3">
      <c r="A614" s="60">
        <f>Data!A613</f>
        <v>1921.05</v>
      </c>
      <c r="B614" s="60">
        <f>Data!B613</f>
        <v>7.12</v>
      </c>
      <c r="C614" s="60">
        <f>Data!C613</f>
        <v>0.48920000000000002</v>
      </c>
      <c r="D614" s="60">
        <f>Data!D613</f>
        <v>0.58750000000000002</v>
      </c>
      <c r="E614" s="60">
        <f>Data!E613</f>
        <v>17.7</v>
      </c>
      <c r="F614" s="60">
        <f t="shared" si="82"/>
        <v>122.03076610169491</v>
      </c>
      <c r="G614" s="60">
        <f t="shared" si="83"/>
        <v>10.069252118644068</v>
      </c>
      <c r="H614" s="60">
        <f t="shared" si="75"/>
        <v>205.73934105647447</v>
      </c>
      <c r="I614" s="60">
        <f t="shared" si="84"/>
        <v>20.569263843644961</v>
      </c>
      <c r="J614" s="60">
        <f t="shared" si="76"/>
        <v>5.9326754243272193</v>
      </c>
      <c r="K614" s="60">
        <f t="shared" si="77"/>
        <v>1.7804752789415392</v>
      </c>
      <c r="L614" s="60">
        <f t="shared" si="78"/>
        <v>-1.0198250963827102</v>
      </c>
      <c r="M614" s="61"/>
      <c r="N614" s="61">
        <f t="shared" si="79"/>
        <v>2001.12</v>
      </c>
      <c r="O614" s="61">
        <f t="shared" si="80"/>
        <v>0.65299536438397965</v>
      </c>
      <c r="P614" s="64">
        <f t="shared" si="81"/>
        <v>1.9212871736908257</v>
      </c>
    </row>
    <row r="615" spans="1:16" x14ac:dyDescent="0.3">
      <c r="A615" s="60">
        <f>Data!A614</f>
        <v>1921.06</v>
      </c>
      <c r="B615" s="60">
        <f>Data!B614</f>
        <v>6.55</v>
      </c>
      <c r="C615" s="60">
        <f>Data!C614</f>
        <v>0.48499999999999999</v>
      </c>
      <c r="D615" s="60">
        <f>Data!D614</f>
        <v>0.54500000000000004</v>
      </c>
      <c r="E615" s="60">
        <f>Data!E614</f>
        <v>17.600000000000001</v>
      </c>
      <c r="F615" s="60">
        <f t="shared" si="82"/>
        <v>112.89929829545454</v>
      </c>
      <c r="G615" s="60">
        <f t="shared" si="83"/>
        <v>9.3939110795454539</v>
      </c>
      <c r="H615" s="60">
        <f t="shared" si="75"/>
        <v>203.88295065663127</v>
      </c>
      <c r="I615" s="60">
        <f t="shared" si="84"/>
        <v>20.417288468235775</v>
      </c>
      <c r="J615" s="60">
        <f t="shared" si="76"/>
        <v>5.5295931421597819</v>
      </c>
      <c r="K615" s="60">
        <f t="shared" si="77"/>
        <v>1.7101142399812965</v>
      </c>
      <c r="L615" s="60">
        <f t="shared" si="78"/>
        <v>-1.0901861353429529</v>
      </c>
      <c r="M615" s="61"/>
      <c r="N615" s="61">
        <f t="shared" si="79"/>
        <v>2002.03</v>
      </c>
      <c r="O615" s="61">
        <f t="shared" si="80"/>
        <v>0.64445288445214244</v>
      </c>
      <c r="P615" s="64">
        <f t="shared" si="81"/>
        <v>1.9049445193468926</v>
      </c>
    </row>
    <row r="616" spans="1:16" x14ac:dyDescent="0.3">
      <c r="A616" s="60">
        <f>Data!A615</f>
        <v>1921.07</v>
      </c>
      <c r="B616" s="60">
        <f>Data!B615</f>
        <v>6.53</v>
      </c>
      <c r="C616" s="60">
        <f>Data!C615</f>
        <v>0.48080000000000001</v>
      </c>
      <c r="D616" s="60">
        <f>Data!D615</f>
        <v>0.50249999999999995</v>
      </c>
      <c r="E616" s="60">
        <f>Data!E615</f>
        <v>17.7</v>
      </c>
      <c r="F616" s="60">
        <f t="shared" si="82"/>
        <v>111.91866610169492</v>
      </c>
      <c r="G616" s="60">
        <f t="shared" si="83"/>
        <v>8.6124241525423724</v>
      </c>
      <c r="H616" s="60">
        <f t="shared" si="75"/>
        <v>202.04768908786093</v>
      </c>
      <c r="I616" s="60">
        <f t="shared" si="84"/>
        <v>20.256614917163354</v>
      </c>
      <c r="J616" s="60">
        <f t="shared" si="76"/>
        <v>5.5250428839848587</v>
      </c>
      <c r="K616" s="60">
        <f t="shared" si="77"/>
        <v>1.7092910091809081</v>
      </c>
      <c r="L616" s="60">
        <f t="shared" si="78"/>
        <v>-1.0910093661433413</v>
      </c>
      <c r="M616" s="61"/>
      <c r="N616" s="61">
        <f t="shared" si="79"/>
        <v>2002.06</v>
      </c>
      <c r="O616" s="61">
        <f t="shared" si="80"/>
        <v>0.5044636314910167</v>
      </c>
      <c r="P616" s="64">
        <f t="shared" si="81"/>
        <v>1.6560970039152831</v>
      </c>
    </row>
    <row r="617" spans="1:16" x14ac:dyDescent="0.3">
      <c r="A617" s="60">
        <f>Data!A616</f>
        <v>1921.08</v>
      </c>
      <c r="B617" s="60">
        <f>Data!B616</f>
        <v>6.45</v>
      </c>
      <c r="C617" s="60">
        <f>Data!C616</f>
        <v>0.47670000000000001</v>
      </c>
      <c r="D617" s="60">
        <f>Data!D616</f>
        <v>0.46</v>
      </c>
      <c r="E617" s="60">
        <f>Data!E616</f>
        <v>17.7</v>
      </c>
      <c r="F617" s="60">
        <f t="shared" si="82"/>
        <v>110.54753389830509</v>
      </c>
      <c r="G617" s="60">
        <f t="shared" si="83"/>
        <v>7.8840101694915266</v>
      </c>
      <c r="H617" s="60">
        <f t="shared" si="75"/>
        <v>200.42193642092212</v>
      </c>
      <c r="I617" s="60">
        <f t="shared" si="84"/>
        <v>20.09074910237041</v>
      </c>
      <c r="J617" s="60">
        <f t="shared" si="76"/>
        <v>5.5024097575964515</v>
      </c>
      <c r="K617" s="60">
        <f t="shared" si="77"/>
        <v>1.7051861340289194</v>
      </c>
      <c r="L617" s="60">
        <f t="shared" si="78"/>
        <v>-1.0951142412953301</v>
      </c>
      <c r="M617" s="61"/>
      <c r="N617" s="61">
        <f t="shared" si="79"/>
        <v>2002.09</v>
      </c>
      <c r="O617" s="61">
        <f t="shared" si="80"/>
        <v>0.33660027160267836</v>
      </c>
      <c r="P617" s="64">
        <f t="shared" si="81"/>
        <v>1.4001792604496108</v>
      </c>
    </row>
    <row r="618" spans="1:16" x14ac:dyDescent="0.3">
      <c r="A618" s="60">
        <f>Data!A617</f>
        <v>1921.09</v>
      </c>
      <c r="B618" s="60">
        <f>Data!B617</f>
        <v>6.61</v>
      </c>
      <c r="C618" s="60">
        <f>Data!C617</f>
        <v>0.47249999999999998</v>
      </c>
      <c r="D618" s="60">
        <f>Data!D617</f>
        <v>0.41749999999999998</v>
      </c>
      <c r="E618" s="60">
        <f>Data!E617</f>
        <v>17.5</v>
      </c>
      <c r="F618" s="60">
        <f t="shared" si="82"/>
        <v>114.58453885714286</v>
      </c>
      <c r="G618" s="60">
        <f t="shared" si="83"/>
        <v>7.2373744285714281</v>
      </c>
      <c r="H618" s="60">
        <f t="shared" si="75"/>
        <v>198.94066808064733</v>
      </c>
      <c r="I618" s="60">
        <f t="shared" si="84"/>
        <v>19.916832636719612</v>
      </c>
      <c r="J618" s="60">
        <f t="shared" si="76"/>
        <v>5.7531506614103591</v>
      </c>
      <c r="K618" s="60">
        <f t="shared" si="77"/>
        <v>1.7497476458591867</v>
      </c>
      <c r="L618" s="60">
        <f t="shared" si="78"/>
        <v>-1.0505527294650627</v>
      </c>
      <c r="M618" s="61"/>
      <c r="N618" s="61">
        <f t="shared" si="79"/>
        <v>2002.12</v>
      </c>
      <c r="O618" s="61">
        <f t="shared" si="80"/>
        <v>0.36837560568156924</v>
      </c>
      <c r="P618" s="64">
        <f t="shared" si="81"/>
        <v>1.4453848317843381</v>
      </c>
    </row>
    <row r="619" spans="1:16" x14ac:dyDescent="0.3">
      <c r="A619" s="60">
        <f>Data!A618</f>
        <v>1921.1</v>
      </c>
      <c r="B619" s="60">
        <f>Data!B618</f>
        <v>6.7</v>
      </c>
      <c r="C619" s="60">
        <f>Data!C618</f>
        <v>0.46829999999999999</v>
      </c>
      <c r="D619" s="60">
        <f>Data!D618</f>
        <v>0.375</v>
      </c>
      <c r="E619" s="60">
        <f>Data!E618</f>
        <v>17.5</v>
      </c>
      <c r="F619" s="60">
        <f t="shared" si="82"/>
        <v>116.14469142857143</v>
      </c>
      <c r="G619" s="60">
        <f t="shared" si="83"/>
        <v>6.5006357142857141</v>
      </c>
      <c r="H619" s="60">
        <f t="shared" si="75"/>
        <v>197.55574774285498</v>
      </c>
      <c r="I619" s="60">
        <f t="shared" si="84"/>
        <v>19.729871942808003</v>
      </c>
      <c r="J619" s="60">
        <f t="shared" si="76"/>
        <v>5.8867432979416208</v>
      </c>
      <c r="K619" s="60">
        <f t="shared" si="77"/>
        <v>1.7727029241933512</v>
      </c>
      <c r="L619" s="60">
        <f t="shared" si="78"/>
        <v>-1.0275974511308983</v>
      </c>
      <c r="M619" s="61"/>
      <c r="N619" s="61">
        <f t="shared" si="79"/>
        <v>2003.03</v>
      </c>
      <c r="O619" s="61">
        <f t="shared" si="80"/>
        <v>0.28607541004059422</v>
      </c>
      <c r="P619" s="64">
        <f t="shared" si="81"/>
        <v>1.3311928367732166</v>
      </c>
    </row>
    <row r="620" spans="1:16" x14ac:dyDescent="0.3">
      <c r="A620" s="60">
        <f>Data!A619</f>
        <v>1921.11</v>
      </c>
      <c r="B620" s="60">
        <f>Data!B619</f>
        <v>7.06</v>
      </c>
      <c r="C620" s="60">
        <f>Data!C619</f>
        <v>0.4642</v>
      </c>
      <c r="D620" s="60">
        <f>Data!D619</f>
        <v>0.33250000000000002</v>
      </c>
      <c r="E620" s="60">
        <f>Data!E619</f>
        <v>17.399999999999999</v>
      </c>
      <c r="F620" s="60">
        <f t="shared" si="82"/>
        <v>123.0886655172414</v>
      </c>
      <c r="G620" s="60">
        <f t="shared" si="83"/>
        <v>5.7970228448275876</v>
      </c>
      <c r="H620" s="60">
        <f t="shared" si="75"/>
        <v>196.16563843685353</v>
      </c>
      <c r="I620" s="60">
        <f t="shared" si="84"/>
        <v>19.527439310729118</v>
      </c>
      <c r="J620" s="60">
        <f t="shared" si="76"/>
        <v>6.3033695078295189</v>
      </c>
      <c r="K620" s="60">
        <f t="shared" si="77"/>
        <v>1.8410843329328304</v>
      </c>
      <c r="L620" s="60">
        <f t="shared" si="78"/>
        <v>-0.95921604239141911</v>
      </c>
      <c r="M620" s="61"/>
      <c r="N620" s="61">
        <f t="shared" si="79"/>
        <v>2003.06</v>
      </c>
      <c r="O620" s="61">
        <f t="shared" si="80"/>
        <v>0.43601682058630375</v>
      </c>
      <c r="P620" s="64">
        <f t="shared" si="81"/>
        <v>1.5465348081528087</v>
      </c>
    </row>
    <row r="621" spans="1:16" x14ac:dyDescent="0.3">
      <c r="A621" s="60">
        <f>Data!A620</f>
        <v>1921.12</v>
      </c>
      <c r="B621" s="60">
        <f>Data!B620</f>
        <v>7.31</v>
      </c>
      <c r="C621" s="60">
        <f>Data!C620</f>
        <v>0.46</v>
      </c>
      <c r="D621" s="60">
        <f>Data!D620</f>
        <v>0.28999999999999998</v>
      </c>
      <c r="E621" s="60">
        <f>Data!E620</f>
        <v>17.3</v>
      </c>
      <c r="F621" s="60">
        <f t="shared" si="82"/>
        <v>128.1840190751445</v>
      </c>
      <c r="G621" s="60">
        <f t="shared" si="83"/>
        <v>5.0852757225433525</v>
      </c>
      <c r="H621" s="60">
        <f t="shared" si="75"/>
        <v>194.7968211712288</v>
      </c>
      <c r="I621" s="60">
        <f t="shared" si="84"/>
        <v>19.307471456038709</v>
      </c>
      <c r="J621" s="60">
        <f t="shared" si="76"/>
        <v>6.639088881576618</v>
      </c>
      <c r="K621" s="60">
        <f t="shared" si="77"/>
        <v>1.892974737443252</v>
      </c>
      <c r="L621" s="60">
        <f t="shared" si="78"/>
        <v>-0.90732563788099752</v>
      </c>
      <c r="M621" s="61"/>
      <c r="N621" s="61">
        <f t="shared" si="79"/>
        <v>2003.09</v>
      </c>
      <c r="O621" s="61">
        <f t="shared" si="80"/>
        <v>0.44981420716142306</v>
      </c>
      <c r="P621" s="64">
        <f t="shared" si="81"/>
        <v>1.5680208313840431</v>
      </c>
    </row>
    <row r="622" spans="1:16" x14ac:dyDescent="0.3">
      <c r="A622" s="60">
        <f>Data!A621</f>
        <v>1922.01</v>
      </c>
      <c r="B622" s="60">
        <f>Data!B621</f>
        <v>7.3</v>
      </c>
      <c r="C622" s="60">
        <f>Data!C621</f>
        <v>0.4642</v>
      </c>
      <c r="D622" s="60">
        <f>Data!D621</f>
        <v>0.32329999999999998</v>
      </c>
      <c r="E622" s="60">
        <f>Data!E621</f>
        <v>16.899999999999999</v>
      </c>
      <c r="F622" s="60">
        <f t="shared" si="82"/>
        <v>131.03845562130178</v>
      </c>
      <c r="G622" s="60">
        <f t="shared" si="83"/>
        <v>5.803388041420118</v>
      </c>
      <c r="H622" s="60">
        <f t="shared" si="75"/>
        <v>193.48721187641934</v>
      </c>
      <c r="I622" s="60">
        <f t="shared" si="84"/>
        <v>19.110210540293355</v>
      </c>
      <c r="J622" s="60">
        <f t="shared" si="76"/>
        <v>6.8569864965647964</v>
      </c>
      <c r="K622" s="60">
        <f t="shared" si="77"/>
        <v>1.9252680590082942</v>
      </c>
      <c r="L622" s="60">
        <f t="shared" si="78"/>
        <v>-0.87503231631595524</v>
      </c>
      <c r="M622" s="61"/>
      <c r="N622" s="61">
        <f t="shared" si="79"/>
        <v>2003.12</v>
      </c>
      <c r="O622" s="61">
        <f t="shared" si="80"/>
        <v>0.50014726613803839</v>
      </c>
      <c r="P622" s="64">
        <f t="shared" si="81"/>
        <v>1.6489640893934128</v>
      </c>
    </row>
    <row r="623" spans="1:16" x14ac:dyDescent="0.3">
      <c r="A623" s="60">
        <f>Data!A622</f>
        <v>1922.02</v>
      </c>
      <c r="B623" s="60">
        <f>Data!B622</f>
        <v>7.46</v>
      </c>
      <c r="C623" s="60">
        <f>Data!C622</f>
        <v>0.46829999999999999</v>
      </c>
      <c r="D623" s="60">
        <f>Data!D622</f>
        <v>0.35670000000000002</v>
      </c>
      <c r="E623" s="60">
        <f>Data!E622</f>
        <v>16.899999999999999</v>
      </c>
      <c r="F623" s="60">
        <f t="shared" si="82"/>
        <v>133.91053136094675</v>
      </c>
      <c r="G623" s="60">
        <f t="shared" si="83"/>
        <v>6.4029338520710066</v>
      </c>
      <c r="H623" s="60">
        <f t="shared" si="75"/>
        <v>192.29431251461935</v>
      </c>
      <c r="I623" s="60">
        <f t="shared" si="84"/>
        <v>18.929724080079765</v>
      </c>
      <c r="J623" s="60">
        <f t="shared" si="76"/>
        <v>7.0740878627948014</v>
      </c>
      <c r="K623" s="60">
        <f t="shared" si="77"/>
        <v>1.9564385112312892</v>
      </c>
      <c r="L623" s="60">
        <f t="shared" si="78"/>
        <v>-0.84386186409296027</v>
      </c>
      <c r="M623" s="61"/>
      <c r="N623" s="61">
        <f t="shared" si="79"/>
        <v>2004.03</v>
      </c>
      <c r="O623" s="61">
        <f t="shared" si="80"/>
        <v>0.50827191463676735</v>
      </c>
      <c r="P623" s="64">
        <f t="shared" si="81"/>
        <v>1.6624159146867781</v>
      </c>
    </row>
    <row r="624" spans="1:16" x14ac:dyDescent="0.3">
      <c r="A624" s="60">
        <f>Data!A623</f>
        <v>1922.03</v>
      </c>
      <c r="B624" s="60">
        <f>Data!B623</f>
        <v>7.74</v>
      </c>
      <c r="C624" s="60">
        <f>Data!C623</f>
        <v>0.47249999999999998</v>
      </c>
      <c r="D624" s="60">
        <f>Data!D623</f>
        <v>0.39</v>
      </c>
      <c r="E624" s="60">
        <f>Data!E623</f>
        <v>16.7</v>
      </c>
      <c r="F624" s="60">
        <f t="shared" si="82"/>
        <v>140.60057604790421</v>
      </c>
      <c r="G624" s="60">
        <f t="shared" si="83"/>
        <v>7.0845251497005997</v>
      </c>
      <c r="H624" s="60">
        <f t="shared" si="75"/>
        <v>191.18934908086541</v>
      </c>
      <c r="I624" s="60">
        <f t="shared" si="84"/>
        <v>18.767600267369605</v>
      </c>
      <c r="J624" s="60">
        <f t="shared" si="76"/>
        <v>7.4916651060796626</v>
      </c>
      <c r="K624" s="60">
        <f t="shared" si="77"/>
        <v>2.01379108337983</v>
      </c>
      <c r="L624" s="60">
        <f t="shared" si="78"/>
        <v>-0.78650929194441943</v>
      </c>
      <c r="M624" s="61"/>
      <c r="N624" s="61">
        <f t="shared" si="79"/>
        <v>2004.06</v>
      </c>
      <c r="O624" s="61">
        <f t="shared" si="80"/>
        <v>0.48977343525711925</v>
      </c>
      <c r="P624" s="64">
        <f t="shared" si="81"/>
        <v>1.6319464365422285</v>
      </c>
    </row>
    <row r="625" spans="1:16" x14ac:dyDescent="0.3">
      <c r="A625" s="60">
        <f>Data!A624</f>
        <v>1922.04</v>
      </c>
      <c r="B625" s="60">
        <f>Data!B624</f>
        <v>8.2100000000000009</v>
      </c>
      <c r="C625" s="60">
        <f>Data!C624</f>
        <v>0.47670000000000001</v>
      </c>
      <c r="D625" s="60">
        <f>Data!D624</f>
        <v>0.42330000000000001</v>
      </c>
      <c r="E625" s="60">
        <f>Data!E624</f>
        <v>16.7</v>
      </c>
      <c r="F625" s="60">
        <f t="shared" si="82"/>
        <v>149.13833712574854</v>
      </c>
      <c r="G625" s="60">
        <f t="shared" si="83"/>
        <v>7.6894346047904198</v>
      </c>
      <c r="H625" s="60">
        <f t="shared" si="75"/>
        <v>190.14946896848059</v>
      </c>
      <c r="I625" s="60">
        <f t="shared" si="84"/>
        <v>18.621911006752899</v>
      </c>
      <c r="J625" s="60">
        <f t="shared" si="76"/>
        <v>8.008755764736831</v>
      </c>
      <c r="K625" s="60">
        <f t="shared" si="77"/>
        <v>2.0805354137756527</v>
      </c>
      <c r="L625" s="60">
        <f t="shared" si="78"/>
        <v>-0.71976496154859682</v>
      </c>
      <c r="M625" s="61"/>
      <c r="N625" s="61">
        <f t="shared" si="79"/>
        <v>2004.09</v>
      </c>
      <c r="O625" s="61">
        <f t="shared" si="80"/>
        <v>0.46219472615970369</v>
      </c>
      <c r="P625" s="64">
        <f t="shared" si="81"/>
        <v>1.5875544115027578</v>
      </c>
    </row>
    <row r="626" spans="1:16" x14ac:dyDescent="0.3">
      <c r="A626" s="60">
        <f>Data!A625</f>
        <v>1922.05</v>
      </c>
      <c r="B626" s="60">
        <f>Data!B625</f>
        <v>8.5299999999999994</v>
      </c>
      <c r="C626" s="60">
        <f>Data!C625</f>
        <v>0.48080000000000001</v>
      </c>
      <c r="D626" s="60">
        <f>Data!D625</f>
        <v>0.45669999999999999</v>
      </c>
      <c r="E626" s="60">
        <f>Data!E625</f>
        <v>16.7</v>
      </c>
      <c r="F626" s="60">
        <f t="shared" si="82"/>
        <v>154.95128083832336</v>
      </c>
      <c r="G626" s="60">
        <f t="shared" si="83"/>
        <v>8.2961606047904191</v>
      </c>
      <c r="H626" s="60">
        <f t="shared" si="75"/>
        <v>189.10214841025086</v>
      </c>
      <c r="I626" s="60">
        <f t="shared" si="84"/>
        <v>18.486829315849977</v>
      </c>
      <c r="J626" s="60">
        <f t="shared" si="76"/>
        <v>8.3817120930236211</v>
      </c>
      <c r="K626" s="60">
        <f t="shared" si="77"/>
        <v>2.1260522006695415</v>
      </c>
      <c r="L626" s="60">
        <f t="shared" si="78"/>
        <v>-0.67424817465470799</v>
      </c>
      <c r="M626" s="61"/>
      <c r="N626" s="61">
        <f t="shared" si="79"/>
        <v>2004.12</v>
      </c>
      <c r="O626" s="61">
        <f t="shared" si="80"/>
        <v>0.51955479999666832</v>
      </c>
      <c r="P626" s="64">
        <f t="shared" si="81"/>
        <v>1.6812789776504014</v>
      </c>
    </row>
    <row r="627" spans="1:16" x14ac:dyDescent="0.3">
      <c r="A627" s="60">
        <f>Data!A626</f>
        <v>1922.06</v>
      </c>
      <c r="B627" s="60">
        <f>Data!B626</f>
        <v>8.4499999999999993</v>
      </c>
      <c r="C627" s="60">
        <f>Data!C626</f>
        <v>0.48499999999999999</v>
      </c>
      <c r="D627" s="60">
        <f>Data!D626</f>
        <v>0.49</v>
      </c>
      <c r="E627" s="60">
        <f>Data!E626</f>
        <v>16.7</v>
      </c>
      <c r="F627" s="60">
        <f t="shared" si="82"/>
        <v>153.49804491017963</v>
      </c>
      <c r="G627" s="60">
        <f t="shared" si="83"/>
        <v>8.9010700598802384</v>
      </c>
      <c r="H627" s="60">
        <f t="shared" si="75"/>
        <v>188.04699894752065</v>
      </c>
      <c r="I627" s="60">
        <f t="shared" si="84"/>
        <v>18.359788236226638</v>
      </c>
      <c r="J627" s="60">
        <f t="shared" si="76"/>
        <v>8.3605563928730273</v>
      </c>
      <c r="K627" s="60">
        <f t="shared" si="77"/>
        <v>2.1235249790533945</v>
      </c>
      <c r="L627" s="60">
        <f t="shared" si="78"/>
        <v>-0.67677539627085492</v>
      </c>
      <c r="M627" s="61"/>
      <c r="N627" s="61">
        <f t="shared" si="79"/>
        <v>2005.03</v>
      </c>
      <c r="O627" s="61">
        <f t="shared" si="80"/>
        <v>0.49067567228072262</v>
      </c>
      <c r="P627" s="64">
        <f t="shared" si="81"/>
        <v>1.6334195034656458</v>
      </c>
    </row>
    <row r="628" spans="1:16" x14ac:dyDescent="0.3">
      <c r="A628" s="60">
        <f>Data!A627</f>
        <v>1922.07</v>
      </c>
      <c r="B628" s="60">
        <f>Data!B627</f>
        <v>8.51</v>
      </c>
      <c r="C628" s="60">
        <f>Data!C627</f>
        <v>0.48920000000000002</v>
      </c>
      <c r="D628" s="60">
        <f>Data!D627</f>
        <v>0.52329999999999999</v>
      </c>
      <c r="E628" s="60">
        <f>Data!E627</f>
        <v>16.8</v>
      </c>
      <c r="F628" s="60">
        <f t="shared" si="82"/>
        <v>153.66780535714284</v>
      </c>
      <c r="G628" s="60">
        <f t="shared" si="83"/>
        <v>9.4493963035714277</v>
      </c>
      <c r="H628" s="60">
        <f t="shared" si="75"/>
        <v>187.0716944849361</v>
      </c>
      <c r="I628" s="60">
        <f t="shared" si="84"/>
        <v>18.240552789114496</v>
      </c>
      <c r="J628" s="60">
        <f t="shared" si="76"/>
        <v>8.4245147136575778</v>
      </c>
      <c r="K628" s="60">
        <f t="shared" si="77"/>
        <v>2.1311458738266285</v>
      </c>
      <c r="L628" s="60">
        <f t="shared" si="78"/>
        <v>-0.66915450149762101</v>
      </c>
      <c r="M628" s="61"/>
      <c r="N628" s="61">
        <f t="shared" si="79"/>
        <v>2005.06</v>
      </c>
      <c r="O628" s="61">
        <f t="shared" si="80"/>
        <v>0.4814858500424295</v>
      </c>
      <c r="P628" s="64">
        <f t="shared" si="81"/>
        <v>1.6184774312402597</v>
      </c>
    </row>
    <row r="629" spans="1:16" x14ac:dyDescent="0.3">
      <c r="A629" s="60">
        <f>Data!A628</f>
        <v>1922.08</v>
      </c>
      <c r="B629" s="60">
        <f>Data!B628</f>
        <v>8.83</v>
      </c>
      <c r="C629" s="60">
        <f>Data!C628</f>
        <v>0.49330000000000002</v>
      </c>
      <c r="D629" s="60">
        <f>Data!D628</f>
        <v>0.55669999999999997</v>
      </c>
      <c r="E629" s="60">
        <f>Data!E628</f>
        <v>16.600000000000001</v>
      </c>
      <c r="F629" s="60">
        <f t="shared" si="82"/>
        <v>161.36718614457831</v>
      </c>
      <c r="G629" s="60">
        <f t="shared" si="83"/>
        <v>10.173625427710842</v>
      </c>
      <c r="H629" s="60">
        <f t="shared" si="75"/>
        <v>186.12127018868082</v>
      </c>
      <c r="I629" s="60">
        <f t="shared" si="84"/>
        <v>18.132649063470936</v>
      </c>
      <c r="J629" s="60">
        <f t="shared" si="76"/>
        <v>8.8992615243218935</v>
      </c>
      <c r="K629" s="60">
        <f t="shared" si="77"/>
        <v>2.1859682985002027</v>
      </c>
      <c r="L629" s="60">
        <f t="shared" si="78"/>
        <v>-0.61433207682404678</v>
      </c>
      <c r="M629" s="61"/>
      <c r="N629" s="61">
        <f t="shared" si="79"/>
        <v>2005.09</v>
      </c>
      <c r="O629" s="61">
        <f t="shared" si="80"/>
        <v>0.46976130316266484</v>
      </c>
      <c r="P629" s="64">
        <f t="shared" si="81"/>
        <v>1.599612325240837</v>
      </c>
    </row>
    <row r="630" spans="1:16" x14ac:dyDescent="0.3">
      <c r="A630" s="60">
        <f>Data!A629</f>
        <v>1922.09</v>
      </c>
      <c r="B630" s="60">
        <f>Data!B629</f>
        <v>9.06</v>
      </c>
      <c r="C630" s="60">
        <f>Data!C629</f>
        <v>0.4975</v>
      </c>
      <c r="D630" s="60">
        <f>Data!D629</f>
        <v>0.59</v>
      </c>
      <c r="E630" s="60">
        <f>Data!E629</f>
        <v>16.600000000000001</v>
      </c>
      <c r="F630" s="60">
        <f t="shared" si="82"/>
        <v>165.57040843373494</v>
      </c>
      <c r="G630" s="60">
        <f t="shared" si="83"/>
        <v>10.782178915662648</v>
      </c>
      <c r="H630" s="60">
        <f t="shared" si="75"/>
        <v>185.20705486575247</v>
      </c>
      <c r="I630" s="60">
        <f t="shared" si="84"/>
        <v>18.033508848862454</v>
      </c>
      <c r="J630" s="60">
        <f t="shared" si="76"/>
        <v>9.1812641578169103</v>
      </c>
      <c r="K630" s="60">
        <f t="shared" si="77"/>
        <v>2.2171649029747402</v>
      </c>
      <c r="L630" s="60">
        <f t="shared" si="78"/>
        <v>-0.58313547234950924</v>
      </c>
      <c r="M630" s="61"/>
      <c r="N630" s="61">
        <f t="shared" si="79"/>
        <v>2005.12</v>
      </c>
      <c r="O630" s="61">
        <f t="shared" si="80"/>
        <v>0.49794584243309892</v>
      </c>
      <c r="P630" s="64">
        <f t="shared" si="81"/>
        <v>1.6453380134875664</v>
      </c>
    </row>
    <row r="631" spans="1:16" x14ac:dyDescent="0.3">
      <c r="A631" s="60">
        <f>Data!A630</f>
        <v>1922.1</v>
      </c>
      <c r="B631" s="60">
        <f>Data!B630</f>
        <v>9.26</v>
      </c>
      <c r="C631" s="60">
        <f>Data!C630</f>
        <v>0.50170000000000003</v>
      </c>
      <c r="D631" s="60">
        <f>Data!D630</f>
        <v>0.62329999999999997</v>
      </c>
      <c r="E631" s="60">
        <f>Data!E630</f>
        <v>16.7</v>
      </c>
      <c r="F631" s="60">
        <f t="shared" si="82"/>
        <v>168.21205868263473</v>
      </c>
      <c r="G631" s="60">
        <f t="shared" si="83"/>
        <v>11.3225244251497</v>
      </c>
      <c r="H631" s="60">
        <f t="shared" si="75"/>
        <v>184.21374199658143</v>
      </c>
      <c r="I631" s="60">
        <f t="shared" si="84"/>
        <v>17.940189078599584</v>
      </c>
      <c r="J631" s="60">
        <f t="shared" si="76"/>
        <v>9.3762701131890971</v>
      </c>
      <c r="K631" s="60">
        <f t="shared" si="77"/>
        <v>2.2381820414202291</v>
      </c>
      <c r="L631" s="60">
        <f t="shared" si="78"/>
        <v>-0.56211833390402033</v>
      </c>
      <c r="M631" s="61"/>
      <c r="N631" s="61">
        <f t="shared" si="79"/>
        <v>2006.03</v>
      </c>
      <c r="O631" s="61">
        <f t="shared" si="80"/>
        <v>0.49518947626482435</v>
      </c>
      <c r="P631" s="64">
        <f t="shared" si="81"/>
        <v>1.6408091039856643</v>
      </c>
    </row>
    <row r="632" spans="1:16" x14ac:dyDescent="0.3">
      <c r="A632" s="60">
        <f>Data!A631</f>
        <v>1922.11</v>
      </c>
      <c r="B632" s="60">
        <f>Data!B631</f>
        <v>8.8000000000000007</v>
      </c>
      <c r="C632" s="60">
        <f>Data!C631</f>
        <v>0.50580000000000003</v>
      </c>
      <c r="D632" s="60">
        <f>Data!D631</f>
        <v>0.65669999999999995</v>
      </c>
      <c r="E632" s="60">
        <f>Data!E631</f>
        <v>16.8</v>
      </c>
      <c r="F632" s="60">
        <f t="shared" si="82"/>
        <v>158.90442857142858</v>
      </c>
      <c r="G632" s="60">
        <f t="shared" si="83"/>
        <v>11.858242982142857</v>
      </c>
      <c r="H632" s="60">
        <f t="shared" si="75"/>
        <v>183.23034746491265</v>
      </c>
      <c r="I632" s="60">
        <f t="shared" si="84"/>
        <v>17.852256232034993</v>
      </c>
      <c r="J632" s="60">
        <f t="shared" si="76"/>
        <v>8.9010837905341305</v>
      </c>
      <c r="K632" s="60">
        <f t="shared" si="77"/>
        <v>2.1861730435415341</v>
      </c>
      <c r="L632" s="60">
        <f t="shared" si="78"/>
        <v>-0.61412733178271539</v>
      </c>
      <c r="M632" s="61"/>
      <c r="N632" s="61">
        <f t="shared" si="79"/>
        <v>2006.06</v>
      </c>
      <c r="O632" s="61">
        <f t="shared" si="80"/>
        <v>0.43539275012640521</v>
      </c>
      <c r="P632" s="64">
        <f t="shared" si="81"/>
        <v>1.5455699625609662</v>
      </c>
    </row>
    <row r="633" spans="1:16" x14ac:dyDescent="0.3">
      <c r="A633" s="60">
        <f>Data!A632</f>
        <v>1922.12</v>
      </c>
      <c r="B633" s="60">
        <f>Data!B632</f>
        <v>8.7799999999999994</v>
      </c>
      <c r="C633" s="60">
        <f>Data!C632</f>
        <v>0.51</v>
      </c>
      <c r="D633" s="60">
        <f>Data!D632</f>
        <v>0.69</v>
      </c>
      <c r="E633" s="60">
        <f>Data!E632</f>
        <v>16.899999999999999</v>
      </c>
      <c r="F633" s="60">
        <f t="shared" si="82"/>
        <v>157.60515621301775</v>
      </c>
      <c r="G633" s="60">
        <f t="shared" si="83"/>
        <v>12.385826627218934</v>
      </c>
      <c r="H633" s="60">
        <f t="shared" si="75"/>
        <v>182.32208267936852</v>
      </c>
      <c r="I633" s="60">
        <f t="shared" si="84"/>
        <v>17.767795581774681</v>
      </c>
      <c r="J633" s="60">
        <f t="shared" si="76"/>
        <v>8.8702706808874616</v>
      </c>
      <c r="K633" s="60">
        <f t="shared" si="77"/>
        <v>2.1827053123031606</v>
      </c>
      <c r="L633" s="60">
        <f t="shared" si="78"/>
        <v>-0.61759506302108891</v>
      </c>
      <c r="M633" s="61"/>
      <c r="N633" s="61">
        <f t="shared" si="79"/>
        <v>2006.09</v>
      </c>
      <c r="O633" s="61">
        <f t="shared" si="80"/>
        <v>0.47272642805007248</v>
      </c>
      <c r="P633" s="64">
        <f t="shared" si="81"/>
        <v>1.6043624143801569</v>
      </c>
    </row>
    <row r="634" spans="1:16" x14ac:dyDescent="0.3">
      <c r="A634" s="60">
        <f>Data!A633</f>
        <v>1923.01</v>
      </c>
      <c r="B634" s="60">
        <f>Data!B633</f>
        <v>8.9</v>
      </c>
      <c r="C634" s="60">
        <f>Data!C633</f>
        <v>0.51170000000000004</v>
      </c>
      <c r="D634" s="60">
        <f>Data!D633</f>
        <v>0.71419999999999995</v>
      </c>
      <c r="E634" s="60">
        <f>Data!E633</f>
        <v>16.8</v>
      </c>
      <c r="F634" s="60">
        <f t="shared" si="82"/>
        <v>160.71016071428571</v>
      </c>
      <c r="G634" s="60">
        <f t="shared" si="83"/>
        <v>12.896538964285712</v>
      </c>
      <c r="H634" s="60">
        <f t="shared" si="75"/>
        <v>181.50850268721351</v>
      </c>
      <c r="I634" s="60">
        <f t="shared" si="84"/>
        <v>17.692355175041808</v>
      </c>
      <c r="J634" s="60">
        <f t="shared" si="76"/>
        <v>9.083593400894177</v>
      </c>
      <c r="K634" s="60">
        <f t="shared" si="77"/>
        <v>2.2064698633223778</v>
      </c>
      <c r="L634" s="60">
        <f t="shared" si="78"/>
        <v>-0.59383051200187165</v>
      </c>
      <c r="M634" s="61"/>
      <c r="N634" s="61">
        <f t="shared" si="79"/>
        <v>2006.12</v>
      </c>
      <c r="O634" s="61">
        <f t="shared" si="80"/>
        <v>0.53750427066703654</v>
      </c>
      <c r="P634" s="64">
        <f t="shared" si="81"/>
        <v>1.7117295132960626</v>
      </c>
    </row>
    <row r="635" spans="1:16" x14ac:dyDescent="0.3">
      <c r="A635" s="60">
        <f>Data!A634</f>
        <v>1923.02</v>
      </c>
      <c r="B635" s="60">
        <f>Data!B634</f>
        <v>9.2799999999999994</v>
      </c>
      <c r="C635" s="60">
        <f>Data!C634</f>
        <v>0.51329999999999998</v>
      </c>
      <c r="D635" s="60">
        <f>Data!D634</f>
        <v>0.73829999999999996</v>
      </c>
      <c r="E635" s="60">
        <f>Data!E634</f>
        <v>16.8</v>
      </c>
      <c r="F635" s="60">
        <f t="shared" si="82"/>
        <v>167.57194285714283</v>
      </c>
      <c r="G635" s="60">
        <f t="shared" si="83"/>
        <v>13.331720410714285</v>
      </c>
      <c r="H635" s="60">
        <f t="shared" si="75"/>
        <v>180.77646935133376</v>
      </c>
      <c r="I635" s="60">
        <f t="shared" si="84"/>
        <v>17.623361442306656</v>
      </c>
      <c r="J635" s="60">
        <f t="shared" si="76"/>
        <v>9.508511949080809</v>
      </c>
      <c r="K635" s="60">
        <f t="shared" si="77"/>
        <v>2.252187392082992</v>
      </c>
      <c r="L635" s="60">
        <f t="shared" si="78"/>
        <v>-0.54811298324125746</v>
      </c>
      <c r="M635" s="61"/>
      <c r="N635" s="61">
        <f t="shared" si="79"/>
        <v>2007.03</v>
      </c>
      <c r="O635" s="61">
        <f t="shared" si="80"/>
        <v>0.50116323245336725</v>
      </c>
      <c r="P635" s="64">
        <f t="shared" si="81"/>
        <v>1.6506402326718039</v>
      </c>
    </row>
    <row r="636" spans="1:16" x14ac:dyDescent="0.3">
      <c r="A636" s="60">
        <f>Data!A635</f>
        <v>1923.03</v>
      </c>
      <c r="B636" s="60">
        <f>Data!B635</f>
        <v>9.43</v>
      </c>
      <c r="C636" s="60">
        <f>Data!C635</f>
        <v>0.51500000000000001</v>
      </c>
      <c r="D636" s="60">
        <f>Data!D635</f>
        <v>0.76249999999999996</v>
      </c>
      <c r="E636" s="60">
        <f>Data!E635</f>
        <v>16.8</v>
      </c>
      <c r="F636" s="60">
        <f t="shared" si="82"/>
        <v>170.28054107142856</v>
      </c>
      <c r="G636" s="60">
        <f t="shared" si="83"/>
        <v>13.768707589285713</v>
      </c>
      <c r="H636" s="60">
        <f t="shared" si="75"/>
        <v>180.01402692241356</v>
      </c>
      <c r="I636" s="60">
        <f t="shared" si="84"/>
        <v>17.560593842934384</v>
      </c>
      <c r="J636" s="60">
        <f t="shared" si="76"/>
        <v>9.6967416133220343</v>
      </c>
      <c r="K636" s="60">
        <f t="shared" si="77"/>
        <v>2.2717899129245009</v>
      </c>
      <c r="L636" s="60">
        <f t="shared" si="78"/>
        <v>-0.52851046239974853</v>
      </c>
      <c r="M636" s="61"/>
      <c r="N636" s="61">
        <f t="shared" si="79"/>
        <v>2007.06</v>
      </c>
      <c r="O636" s="61">
        <f t="shared" si="80"/>
        <v>0.54823488963366263</v>
      </c>
      <c r="P636" s="64">
        <f t="shared" si="81"/>
        <v>1.7301963334843384</v>
      </c>
    </row>
    <row r="637" spans="1:16" x14ac:dyDescent="0.3">
      <c r="A637" s="60">
        <f>Data!A636</f>
        <v>1923.04</v>
      </c>
      <c r="B637" s="60">
        <f>Data!B636</f>
        <v>9.1</v>
      </c>
      <c r="C637" s="60">
        <f>Data!C636</f>
        <v>0.51670000000000005</v>
      </c>
      <c r="D637" s="60">
        <f>Data!D636</f>
        <v>0.78669999999999995</v>
      </c>
      <c r="E637" s="60">
        <f>Data!E636</f>
        <v>16.899999999999999</v>
      </c>
      <c r="F637" s="60">
        <f t="shared" si="82"/>
        <v>163.34930769230769</v>
      </c>
      <c r="G637" s="60">
        <f t="shared" si="83"/>
        <v>14.121637402366863</v>
      </c>
      <c r="H637" s="60">
        <f t="shared" si="75"/>
        <v>179.18478801217552</v>
      </c>
      <c r="I637" s="60">
        <f t="shared" si="84"/>
        <v>17.502985559037771</v>
      </c>
      <c r="J637" s="60">
        <f t="shared" si="76"/>
        <v>9.3326539715940804</v>
      </c>
      <c r="K637" s="60">
        <f t="shared" si="77"/>
        <v>2.2335194301000869</v>
      </c>
      <c r="L637" s="60">
        <f t="shared" si="78"/>
        <v>-0.56678094522416256</v>
      </c>
      <c r="M637" s="61"/>
      <c r="N637" s="61">
        <f t="shared" si="79"/>
        <v>2007.09</v>
      </c>
      <c r="O637" s="61">
        <f t="shared" si="80"/>
        <v>0.52552842139703326</v>
      </c>
      <c r="P637" s="64">
        <f t="shared" si="81"/>
        <v>1.6913523590596689</v>
      </c>
    </row>
    <row r="638" spans="1:16" x14ac:dyDescent="0.3">
      <c r="A638" s="60">
        <f>Data!A637</f>
        <v>1923.05</v>
      </c>
      <c r="B638" s="60">
        <f>Data!B637</f>
        <v>8.67</v>
      </c>
      <c r="C638" s="60">
        <f>Data!C637</f>
        <v>0.51829999999999998</v>
      </c>
      <c r="D638" s="60">
        <f>Data!D637</f>
        <v>0.81079999999999997</v>
      </c>
      <c r="E638" s="60">
        <f>Data!E637</f>
        <v>16.899999999999999</v>
      </c>
      <c r="F638" s="60">
        <f t="shared" si="82"/>
        <v>155.63060414201183</v>
      </c>
      <c r="G638" s="60">
        <f t="shared" si="83"/>
        <v>14.554243810650888</v>
      </c>
      <c r="H638" s="60">
        <f t="shared" si="75"/>
        <v>178.31916401808189</v>
      </c>
      <c r="I638" s="60">
        <f t="shared" si="84"/>
        <v>17.449735515354519</v>
      </c>
      <c r="J638" s="60">
        <f t="shared" si="76"/>
        <v>8.9187944427620707</v>
      </c>
      <c r="K638" s="60">
        <f t="shared" si="77"/>
        <v>2.1881607853013239</v>
      </c>
      <c r="L638" s="60">
        <f t="shared" si="78"/>
        <v>-0.61213959002292562</v>
      </c>
      <c r="M638" s="61"/>
      <c r="N638" s="61">
        <f t="shared" si="79"/>
        <v>2007.12</v>
      </c>
      <c r="O638" s="61">
        <f t="shared" si="80"/>
        <v>0.4985892484119776</v>
      </c>
      <c r="P638" s="64">
        <f t="shared" si="81"/>
        <v>1.6463969744370921</v>
      </c>
    </row>
    <row r="639" spans="1:16" x14ac:dyDescent="0.3">
      <c r="A639" s="60">
        <f>Data!A638</f>
        <v>1923.06</v>
      </c>
      <c r="B639" s="60">
        <f>Data!B638</f>
        <v>8.34</v>
      </c>
      <c r="C639" s="60">
        <f>Data!C638</f>
        <v>0.52</v>
      </c>
      <c r="D639" s="60">
        <f>Data!D638</f>
        <v>0.83499999999999996</v>
      </c>
      <c r="E639" s="60">
        <f>Data!E638</f>
        <v>17</v>
      </c>
      <c r="F639" s="60">
        <f t="shared" si="82"/>
        <v>148.82631882352939</v>
      </c>
      <c r="G639" s="60">
        <f t="shared" si="83"/>
        <v>14.900476764705882</v>
      </c>
      <c r="H639" s="60">
        <f t="shared" si="75"/>
        <v>177.48120630106993</v>
      </c>
      <c r="I639" s="60">
        <f t="shared" si="84"/>
        <v>17.402802785392709</v>
      </c>
      <c r="J639" s="60">
        <f t="shared" si="76"/>
        <v>8.5518591837660125</v>
      </c>
      <c r="K639" s="60">
        <f t="shared" si="77"/>
        <v>2.1461487077038792</v>
      </c>
      <c r="L639" s="60">
        <f t="shared" si="78"/>
        <v>-0.65415166762037025</v>
      </c>
      <c r="M639" s="61"/>
      <c r="N639" s="61">
        <f t="shared" si="79"/>
        <v>2008.03</v>
      </c>
      <c r="O639" s="61">
        <f t="shared" si="80"/>
        <v>0.36131955112234682</v>
      </c>
      <c r="P639" s="64">
        <f t="shared" si="81"/>
        <v>1.4352220144145282</v>
      </c>
    </row>
    <row r="640" spans="1:16" x14ac:dyDescent="0.3">
      <c r="A640" s="60">
        <f>Data!A639</f>
        <v>1923.07</v>
      </c>
      <c r="B640" s="60">
        <f>Data!B639</f>
        <v>8.06</v>
      </c>
      <c r="C640" s="60">
        <f>Data!C639</f>
        <v>0.52170000000000005</v>
      </c>
      <c r="D640" s="60">
        <f>Data!D639</f>
        <v>0.85919999999999996</v>
      </c>
      <c r="E640" s="60">
        <f>Data!E639</f>
        <v>17.2</v>
      </c>
      <c r="F640" s="60">
        <f t="shared" si="82"/>
        <v>142.15731279069769</v>
      </c>
      <c r="G640" s="60">
        <f t="shared" si="83"/>
        <v>15.154040093023255</v>
      </c>
      <c r="H640" s="60">
        <f t="shared" si="75"/>
        <v>176.65810364899866</v>
      </c>
      <c r="I640" s="60">
        <f t="shared" si="84"/>
        <v>17.361172961496816</v>
      </c>
      <c r="J640" s="60">
        <f t="shared" si="76"/>
        <v>8.1882320454943152</v>
      </c>
      <c r="K640" s="60">
        <f t="shared" si="77"/>
        <v>2.1026980071012327</v>
      </c>
      <c r="L640" s="60">
        <f t="shared" si="78"/>
        <v>-0.6976023682230168</v>
      </c>
      <c r="M640" s="61"/>
      <c r="N640" s="61">
        <f t="shared" si="79"/>
        <v>2008.06</v>
      </c>
      <c r="O640" s="61">
        <f t="shared" si="80"/>
        <v>0.35413114167294912</v>
      </c>
      <c r="P640" s="64">
        <f t="shared" si="81"/>
        <v>1.4249420435106903</v>
      </c>
    </row>
    <row r="641" spans="1:16" x14ac:dyDescent="0.3">
      <c r="A641" s="60">
        <f>Data!A640</f>
        <v>1923.08</v>
      </c>
      <c r="B641" s="60">
        <f>Data!B640</f>
        <v>8.1</v>
      </c>
      <c r="C641" s="60">
        <f>Data!C640</f>
        <v>0.52329999999999999</v>
      </c>
      <c r="D641" s="60">
        <f>Data!D640</f>
        <v>0.88329999999999997</v>
      </c>
      <c r="E641" s="60">
        <f>Data!E640</f>
        <v>17.100000000000001</v>
      </c>
      <c r="F641" s="60">
        <f t="shared" si="82"/>
        <v>143.69826315789473</v>
      </c>
      <c r="G641" s="60">
        <f t="shared" si="83"/>
        <v>15.670206894736841</v>
      </c>
      <c r="H641" s="60">
        <f t="shared" ref="H641:H704" si="85">GEOMEAN(F522:F642)</f>
        <v>175.80095528767782</v>
      </c>
      <c r="I641" s="60">
        <f t="shared" si="84"/>
        <v>17.325775628615354</v>
      </c>
      <c r="J641" s="60">
        <f t="shared" ref="J641:J704" si="86">F641/I641</f>
        <v>8.2939007313797735</v>
      </c>
      <c r="K641" s="60">
        <f t="shared" ref="K641:K704" si="87">LN(J641)</f>
        <v>2.1155203930257462</v>
      </c>
      <c r="L641" s="60">
        <f t="shared" si="78"/>
        <v>-0.68477998229850323</v>
      </c>
      <c r="M641" s="61"/>
      <c r="N641" s="61">
        <f t="shared" si="79"/>
        <v>2008.09</v>
      </c>
      <c r="O641" s="61">
        <f t="shared" si="80"/>
        <v>0.25892556095266572</v>
      </c>
      <c r="P641" s="64">
        <f t="shared" si="81"/>
        <v>1.2955373626714985</v>
      </c>
    </row>
    <row r="642" spans="1:16" x14ac:dyDescent="0.3">
      <c r="A642" s="60">
        <f>Data!A641</f>
        <v>1923.09</v>
      </c>
      <c r="B642" s="60">
        <f>Data!B641</f>
        <v>8.15</v>
      </c>
      <c r="C642" s="60">
        <f>Data!C641</f>
        <v>0.52500000000000002</v>
      </c>
      <c r="D642" s="60">
        <f>Data!D641</f>
        <v>0.90749999999999997</v>
      </c>
      <c r="E642" s="60">
        <f>Data!E641</f>
        <v>17.2</v>
      </c>
      <c r="F642" s="60">
        <f t="shared" si="82"/>
        <v>143.74467732558139</v>
      </c>
      <c r="G642" s="60">
        <f t="shared" si="83"/>
        <v>16.005925726744184</v>
      </c>
      <c r="H642" s="60">
        <f t="shared" si="85"/>
        <v>174.91904671328044</v>
      </c>
      <c r="I642" s="60">
        <f t="shared" si="84"/>
        <v>17.296238799217463</v>
      </c>
      <c r="J642" s="60">
        <f t="shared" si="86"/>
        <v>8.3107477292742313</v>
      </c>
      <c r="K642" s="60">
        <f t="shared" si="87"/>
        <v>2.1175495842748311</v>
      </c>
      <c r="L642" s="60">
        <f t="shared" ref="L642:L705" si="88">K642-$K$1843</f>
        <v>-0.68275079104941838</v>
      </c>
      <c r="M642" s="61"/>
      <c r="N642" s="61">
        <f t="shared" si="79"/>
        <v>2008.12</v>
      </c>
      <c r="O642" s="61">
        <f t="shared" si="80"/>
        <v>-9.9354827640514287E-3</v>
      </c>
      <c r="P642" s="64">
        <f t="shared" si="81"/>
        <v>0.99011371108846546</v>
      </c>
    </row>
    <row r="643" spans="1:16" x14ac:dyDescent="0.3">
      <c r="A643" s="60">
        <f>Data!A642</f>
        <v>1923.1</v>
      </c>
      <c r="B643" s="60">
        <f>Data!B642</f>
        <v>8.0299999999999994</v>
      </c>
      <c r="C643" s="60">
        <f>Data!C642</f>
        <v>0.52669999999999995</v>
      </c>
      <c r="D643" s="60">
        <f>Data!D642</f>
        <v>0.93169999999999997</v>
      </c>
      <c r="E643" s="60">
        <f>Data!E642</f>
        <v>17.3</v>
      </c>
      <c r="F643" s="60">
        <f t="shared" si="82"/>
        <v>140.80953121387282</v>
      </c>
      <c r="G643" s="60">
        <f t="shared" si="83"/>
        <v>16.33776341618497</v>
      </c>
      <c r="H643" s="60">
        <f t="shared" si="85"/>
        <v>174.13020901704516</v>
      </c>
      <c r="I643" s="60">
        <f t="shared" si="84"/>
        <v>17.271000191102477</v>
      </c>
      <c r="J643" s="60">
        <f t="shared" si="86"/>
        <v>8.1529459588804727</v>
      </c>
      <c r="K643" s="60">
        <f t="shared" si="87"/>
        <v>2.0983793292864856</v>
      </c>
      <c r="L643" s="60">
        <f t="shared" si="88"/>
        <v>-0.70192104603776384</v>
      </c>
      <c r="M643" s="61"/>
      <c r="N643" s="61">
        <f t="shared" ref="N643:N699" si="89">INDEX($A$130:$A$2900,(ROW()-ROW($A$130))*3)</f>
        <v>2009.03</v>
      </c>
      <c r="O643" s="61">
        <f t="shared" ref="O643:O699" si="90">INDEX($L$130:$L$2900,(ROW()-ROW($L$130))*3)</f>
        <v>-0.12759497163265321</v>
      </c>
      <c r="P643" s="64">
        <f t="shared" ref="P643:P699" si="91">EXP(O643)</f>
        <v>0.88020981690113187</v>
      </c>
    </row>
    <row r="644" spans="1:16" x14ac:dyDescent="0.3">
      <c r="A644" s="60">
        <f>Data!A643</f>
        <v>1923.11</v>
      </c>
      <c r="B644" s="60">
        <f>Data!B643</f>
        <v>8.27</v>
      </c>
      <c r="C644" s="60">
        <f>Data!C643</f>
        <v>0.52829999999999999</v>
      </c>
      <c r="D644" s="60">
        <f>Data!D643</f>
        <v>0.95579999999999998</v>
      </c>
      <c r="E644" s="60">
        <f>Data!E643</f>
        <v>17.3</v>
      </c>
      <c r="F644" s="60">
        <f t="shared" si="82"/>
        <v>145.01803526011557</v>
      </c>
      <c r="G644" s="60">
        <f t="shared" si="83"/>
        <v>16.760367364161848</v>
      </c>
      <c r="H644" s="60">
        <f t="shared" si="85"/>
        <v>173.44380597104052</v>
      </c>
      <c r="I644" s="60">
        <f t="shared" si="84"/>
        <v>17.252227261653669</v>
      </c>
      <c r="J644" s="60">
        <f t="shared" si="86"/>
        <v>8.4057573008237334</v>
      </c>
      <c r="K644" s="60">
        <f t="shared" si="87"/>
        <v>2.1289168640299918</v>
      </c>
      <c r="L644" s="60">
        <f t="shared" si="88"/>
        <v>-0.67138351129425766</v>
      </c>
      <c r="M644" s="61"/>
      <c r="N644" s="61">
        <f t="shared" si="89"/>
        <v>2009.06</v>
      </c>
      <c r="O644" s="61">
        <f t="shared" si="90"/>
        <v>0.10893149057789131</v>
      </c>
      <c r="P644" s="64">
        <f t="shared" si="91"/>
        <v>1.1150859538302389</v>
      </c>
    </row>
    <row r="645" spans="1:16" x14ac:dyDescent="0.3">
      <c r="A645" s="60">
        <f>Data!A644</f>
        <v>1923.12</v>
      </c>
      <c r="B645" s="60">
        <f>Data!B644</f>
        <v>8.5500000000000007</v>
      </c>
      <c r="C645" s="60">
        <f>Data!C644</f>
        <v>0.53</v>
      </c>
      <c r="D645" s="60">
        <f>Data!D644</f>
        <v>0.98</v>
      </c>
      <c r="E645" s="60">
        <f>Data!E644</f>
        <v>17.3</v>
      </c>
      <c r="F645" s="60">
        <f t="shared" si="82"/>
        <v>149.92795664739884</v>
      </c>
      <c r="G645" s="60">
        <f t="shared" si="83"/>
        <v>17.184724855491329</v>
      </c>
      <c r="H645" s="60">
        <f t="shared" si="85"/>
        <v>172.79368792835155</v>
      </c>
      <c r="I645" s="60">
        <f t="shared" si="84"/>
        <v>17.236953060023566</v>
      </c>
      <c r="J645" s="60">
        <f t="shared" si="86"/>
        <v>8.6980544720003934</v>
      </c>
      <c r="K645" s="60">
        <f t="shared" si="87"/>
        <v>2.1630993767449831</v>
      </c>
      <c r="L645" s="60">
        <f t="shared" si="88"/>
        <v>-0.63720099857926638</v>
      </c>
      <c r="M645" s="61"/>
      <c r="N645" s="61">
        <f t="shared" si="89"/>
        <v>2009.09</v>
      </c>
      <c r="O645" s="61">
        <f t="shared" si="90"/>
        <v>0.26893510986554947</v>
      </c>
      <c r="P645" s="64">
        <f t="shared" si="91"/>
        <v>1.3085702249935516</v>
      </c>
    </row>
    <row r="646" spans="1:16" x14ac:dyDescent="0.3">
      <c r="A646" s="60">
        <f>Data!A645</f>
        <v>1924.01</v>
      </c>
      <c r="B646" s="60">
        <f>Data!B645</f>
        <v>8.83</v>
      </c>
      <c r="C646" s="60">
        <f>Data!C645</f>
        <v>0.53169999999999995</v>
      </c>
      <c r="D646" s="60">
        <f>Data!D645</f>
        <v>0.9758</v>
      </c>
      <c r="E646" s="60">
        <f>Data!E645</f>
        <v>17.3</v>
      </c>
      <c r="F646" s="60">
        <f t="shared" si="82"/>
        <v>154.83787803468209</v>
      </c>
      <c r="G646" s="60">
        <f t="shared" si="83"/>
        <v>17.111076034682078</v>
      </c>
      <c r="H646" s="60">
        <f t="shared" si="85"/>
        <v>172.10346217540746</v>
      </c>
      <c r="I646" s="60">
        <f t="shared" si="84"/>
        <v>17.223187278546057</v>
      </c>
      <c r="J646" s="60">
        <f t="shared" si="86"/>
        <v>8.9900827024946075</v>
      </c>
      <c r="K646" s="60">
        <f t="shared" si="87"/>
        <v>2.1961220478288239</v>
      </c>
      <c r="L646" s="60">
        <f t="shared" si="88"/>
        <v>-0.60417832749542555</v>
      </c>
      <c r="M646" s="61"/>
      <c r="N646" s="61">
        <f t="shared" si="89"/>
        <v>2009.12</v>
      </c>
      <c r="O646" s="61">
        <f t="shared" si="90"/>
        <v>0.34247803442108138</v>
      </c>
      <c r="P646" s="64">
        <f t="shared" si="91"/>
        <v>1.4084334162670946</v>
      </c>
    </row>
    <row r="647" spans="1:16" x14ac:dyDescent="0.3">
      <c r="A647" s="60">
        <f>Data!A646</f>
        <v>1924.02</v>
      </c>
      <c r="B647" s="60">
        <f>Data!B646</f>
        <v>8.8699999999999992</v>
      </c>
      <c r="C647" s="60">
        <f>Data!C646</f>
        <v>0.5333</v>
      </c>
      <c r="D647" s="60">
        <f>Data!D646</f>
        <v>0.97170000000000001</v>
      </c>
      <c r="E647" s="60">
        <f>Data!E646</f>
        <v>17.2</v>
      </c>
      <c r="F647" s="60">
        <f t="shared" si="82"/>
        <v>156.44359360465114</v>
      </c>
      <c r="G647" s="60">
        <f t="shared" si="83"/>
        <v>17.13824576162791</v>
      </c>
      <c r="H647" s="60">
        <f t="shared" si="85"/>
        <v>171.36411227667139</v>
      </c>
      <c r="I647" s="60">
        <f t="shared" si="84"/>
        <v>17.210336476012607</v>
      </c>
      <c r="J647" s="60">
        <f t="shared" si="86"/>
        <v>9.0900950032382468</v>
      </c>
      <c r="K647" s="60">
        <f t="shared" si="87"/>
        <v>2.2071853595361191</v>
      </c>
      <c r="L647" s="60">
        <f t="shared" si="88"/>
        <v>-0.59311501578813042</v>
      </c>
      <c r="M647" s="61"/>
      <c r="N647" s="61">
        <f t="shared" si="89"/>
        <v>2010.03</v>
      </c>
      <c r="O647" s="61">
        <f t="shared" si="90"/>
        <v>0.37416961046933572</v>
      </c>
      <c r="P647" s="64">
        <f t="shared" si="91"/>
        <v>1.4537837064837891</v>
      </c>
    </row>
    <row r="648" spans="1:16" x14ac:dyDescent="0.3">
      <c r="A648" s="60">
        <f>Data!A647</f>
        <v>1924.03</v>
      </c>
      <c r="B648" s="60">
        <f>Data!B647</f>
        <v>8.6999999999999993</v>
      </c>
      <c r="C648" s="60">
        <f>Data!C647</f>
        <v>0.53500000000000003</v>
      </c>
      <c r="D648" s="60">
        <f>Data!D647</f>
        <v>0.96750000000000003</v>
      </c>
      <c r="E648" s="60">
        <f>Data!E647</f>
        <v>17.100000000000001</v>
      </c>
      <c r="F648" s="60">
        <f t="shared" si="82"/>
        <v>154.34257894736839</v>
      </c>
      <c r="G648" s="60">
        <f t="shared" si="83"/>
        <v>17.163959210526315</v>
      </c>
      <c r="H648" s="60">
        <f t="shared" si="85"/>
        <v>170.63027445610257</v>
      </c>
      <c r="I648" s="60">
        <f t="shared" si="84"/>
        <v>17.19988208605492</v>
      </c>
      <c r="J648" s="60">
        <f t="shared" si="86"/>
        <v>8.9734672700171654</v>
      </c>
      <c r="K648" s="60">
        <f t="shared" si="87"/>
        <v>2.1942721420762035</v>
      </c>
      <c r="L648" s="60">
        <f t="shared" si="88"/>
        <v>-0.606028233248046</v>
      </c>
      <c r="M648" s="61"/>
      <c r="N648" s="61">
        <f t="shared" si="89"/>
        <v>2010.06</v>
      </c>
      <c r="O648" s="61">
        <f t="shared" si="90"/>
        <v>0.3113482392366298</v>
      </c>
      <c r="P648" s="64">
        <f t="shared" si="91"/>
        <v>1.3652645771066954</v>
      </c>
    </row>
    <row r="649" spans="1:16" x14ac:dyDescent="0.3">
      <c r="A649" s="60">
        <f>Data!A648</f>
        <v>1924.04</v>
      </c>
      <c r="B649" s="60">
        <f>Data!B648</f>
        <v>8.5</v>
      </c>
      <c r="C649" s="60">
        <f>Data!C648</f>
        <v>0.53669999999999995</v>
      </c>
      <c r="D649" s="60">
        <f>Data!D648</f>
        <v>0.96330000000000005</v>
      </c>
      <c r="E649" s="60">
        <f>Data!E648</f>
        <v>17</v>
      </c>
      <c r="F649" s="60">
        <f t="shared" si="82"/>
        <v>151.6815</v>
      </c>
      <c r="G649" s="60">
        <f t="shared" si="83"/>
        <v>17.189975170588237</v>
      </c>
      <c r="H649" s="60">
        <f t="shared" si="85"/>
        <v>169.91452548010761</v>
      </c>
      <c r="I649" s="60">
        <f t="shared" si="84"/>
        <v>17.190400937191537</v>
      </c>
      <c r="J649" s="60">
        <f t="shared" si="86"/>
        <v>8.8236161887205409</v>
      </c>
      <c r="K649" s="60">
        <f t="shared" si="87"/>
        <v>2.1774317847133404</v>
      </c>
      <c r="L649" s="60">
        <f t="shared" si="88"/>
        <v>-0.62286859061090905</v>
      </c>
      <c r="M649" s="61"/>
      <c r="N649" s="61">
        <f t="shared" si="89"/>
        <v>2010.09</v>
      </c>
      <c r="O649" s="61">
        <f t="shared" si="90"/>
        <v>0.3430885012125362</v>
      </c>
      <c r="P649" s="64">
        <f t="shared" si="91"/>
        <v>1.4092934805893444</v>
      </c>
    </row>
    <row r="650" spans="1:16" x14ac:dyDescent="0.3">
      <c r="A650" s="60">
        <f>Data!A649</f>
        <v>1924.05</v>
      </c>
      <c r="B650" s="60">
        <f>Data!B649</f>
        <v>8.4700000000000006</v>
      </c>
      <c r="C650" s="60">
        <f>Data!C649</f>
        <v>0.5383</v>
      </c>
      <c r="D650" s="60">
        <f>Data!D649</f>
        <v>0.95920000000000005</v>
      </c>
      <c r="E650" s="60">
        <f>Data!E649</f>
        <v>17</v>
      </c>
      <c r="F650" s="60">
        <f t="shared" si="82"/>
        <v>151.14615352941178</v>
      </c>
      <c r="G650" s="60">
        <f t="shared" si="83"/>
        <v>17.116811152941178</v>
      </c>
      <c r="H650" s="60">
        <f t="shared" si="85"/>
        <v>169.23356329346427</v>
      </c>
      <c r="I650" s="60">
        <f t="shared" si="84"/>
        <v>17.183981181506461</v>
      </c>
      <c r="J650" s="60">
        <f t="shared" si="86"/>
        <v>8.7957587902899057</v>
      </c>
      <c r="K650" s="60">
        <f t="shared" si="87"/>
        <v>2.1742696496573326</v>
      </c>
      <c r="L650" s="60">
        <f t="shared" si="88"/>
        <v>-0.62603072566691687</v>
      </c>
      <c r="M650" s="61"/>
      <c r="N650" s="61">
        <f t="shared" si="89"/>
        <v>2010.12</v>
      </c>
      <c r="O650" s="61">
        <f t="shared" si="90"/>
        <v>0.43690074984498128</v>
      </c>
      <c r="P650" s="64">
        <f t="shared" si="91"/>
        <v>1.5479024398750978</v>
      </c>
    </row>
    <row r="651" spans="1:16" x14ac:dyDescent="0.3">
      <c r="A651" s="60">
        <f>Data!A650</f>
        <v>1924.06</v>
      </c>
      <c r="B651" s="60">
        <f>Data!B650</f>
        <v>8.6300000000000008</v>
      </c>
      <c r="C651" s="60">
        <f>Data!C650</f>
        <v>0.54</v>
      </c>
      <c r="D651" s="60">
        <f>Data!D650</f>
        <v>0.95499999999999996</v>
      </c>
      <c r="E651" s="60">
        <f>Data!E650</f>
        <v>17</v>
      </c>
      <c r="F651" s="60">
        <f t="shared" ref="F651:F714" si="92">B651*$E$1837/E651</f>
        <v>154.00133470588236</v>
      </c>
      <c r="G651" s="60">
        <f t="shared" ref="G651:G714" si="93">D651*$E$1837/E651</f>
        <v>17.041862647058821</v>
      </c>
      <c r="H651" s="60">
        <f t="shared" si="85"/>
        <v>168.6171229242895</v>
      </c>
      <c r="I651" s="60">
        <f t="shared" si="84"/>
        <v>17.179207950260896</v>
      </c>
      <c r="J651" s="60">
        <f t="shared" si="86"/>
        <v>8.9644025004973287</v>
      </c>
      <c r="K651" s="60">
        <f t="shared" si="87"/>
        <v>2.1932614568156423</v>
      </c>
      <c r="L651" s="60">
        <f t="shared" si="88"/>
        <v>-0.60703891850860714</v>
      </c>
      <c r="M651" s="61"/>
      <c r="N651" s="61">
        <f t="shared" si="89"/>
        <v>2011.03</v>
      </c>
      <c r="O651" s="61">
        <f t="shared" si="90"/>
        <v>0.45948131643835621</v>
      </c>
      <c r="P651" s="64">
        <f t="shared" si="91"/>
        <v>1.5832525649050022</v>
      </c>
    </row>
    <row r="652" spans="1:16" x14ac:dyDescent="0.3">
      <c r="A652" s="60">
        <f>Data!A651</f>
        <v>1924.07</v>
      </c>
      <c r="B652" s="60">
        <f>Data!B651</f>
        <v>9.0299999999999994</v>
      </c>
      <c r="C652" s="60">
        <f>Data!C651</f>
        <v>0.54169999999999996</v>
      </c>
      <c r="D652" s="60">
        <f>Data!D651</f>
        <v>0.95079999999999998</v>
      </c>
      <c r="E652" s="60">
        <f>Data!E651</f>
        <v>17.100000000000001</v>
      </c>
      <c r="F652" s="60">
        <f t="shared" si="92"/>
        <v>160.19695263157894</v>
      </c>
      <c r="G652" s="60">
        <f t="shared" si="93"/>
        <v>16.867692421052631</v>
      </c>
      <c r="H652" s="60">
        <f t="shared" si="85"/>
        <v>168.15101726525307</v>
      </c>
      <c r="I652" s="60">
        <f t="shared" si="84"/>
        <v>17.176712809448993</v>
      </c>
      <c r="J652" s="60">
        <f t="shared" si="86"/>
        <v>9.3264033932880235</v>
      </c>
      <c r="K652" s="60">
        <f t="shared" si="87"/>
        <v>2.2328494521459348</v>
      </c>
      <c r="L652" s="60">
        <f t="shared" si="88"/>
        <v>-0.56745092317831469</v>
      </c>
      <c r="M652" s="61"/>
      <c r="N652" s="61">
        <f t="shared" si="89"/>
        <v>2011.06</v>
      </c>
      <c r="O652" s="61">
        <f t="shared" si="90"/>
        <v>0.42364816230527857</v>
      </c>
      <c r="P652" s="64">
        <f t="shared" si="91"/>
        <v>1.5275240586836083</v>
      </c>
    </row>
    <row r="653" spans="1:16" x14ac:dyDescent="0.3">
      <c r="A653" s="60">
        <f>Data!A652</f>
        <v>1924.08</v>
      </c>
      <c r="B653" s="60">
        <f>Data!B652</f>
        <v>9.34</v>
      </c>
      <c r="C653" s="60">
        <f>Data!C652</f>
        <v>0.54330000000000001</v>
      </c>
      <c r="D653" s="60">
        <f>Data!D652</f>
        <v>0.94669999999999999</v>
      </c>
      <c r="E653" s="60">
        <f>Data!E652</f>
        <v>17</v>
      </c>
      <c r="F653" s="60">
        <f t="shared" si="92"/>
        <v>166.67120117647059</v>
      </c>
      <c r="G653" s="60">
        <f t="shared" si="93"/>
        <v>16.893750123529411</v>
      </c>
      <c r="H653" s="60">
        <f t="shared" si="85"/>
        <v>167.69209662486514</v>
      </c>
      <c r="I653" s="60">
        <f t="shared" si="84"/>
        <v>17.179594463922744</v>
      </c>
      <c r="J653" s="60">
        <f t="shared" si="86"/>
        <v>9.7016959001262322</v>
      </c>
      <c r="K653" s="60">
        <f t="shared" si="87"/>
        <v>2.2723007052920283</v>
      </c>
      <c r="L653" s="60">
        <f t="shared" si="88"/>
        <v>-0.52799967003222115</v>
      </c>
      <c r="M653" s="61"/>
      <c r="N653" s="61">
        <f t="shared" si="89"/>
        <v>2011.09</v>
      </c>
      <c r="O653" s="61">
        <f t="shared" si="90"/>
        <v>0.30686791719085349</v>
      </c>
      <c r="P653" s="64">
        <f t="shared" si="91"/>
        <v>1.3591614343552496</v>
      </c>
    </row>
    <row r="654" spans="1:16" x14ac:dyDescent="0.3">
      <c r="A654" s="60">
        <f>Data!A653</f>
        <v>1924.09</v>
      </c>
      <c r="B654" s="60">
        <f>Data!B653</f>
        <v>9.25</v>
      </c>
      <c r="C654" s="60">
        <f>Data!C653</f>
        <v>0.54500000000000004</v>
      </c>
      <c r="D654" s="60">
        <f>Data!D653</f>
        <v>0.9425</v>
      </c>
      <c r="E654" s="60">
        <f>Data!E653</f>
        <v>17.100000000000001</v>
      </c>
      <c r="F654" s="60">
        <f t="shared" si="92"/>
        <v>164.09986842105263</v>
      </c>
      <c r="G654" s="60">
        <f t="shared" si="93"/>
        <v>16.720446052631576</v>
      </c>
      <c r="H654" s="60">
        <f t="shared" si="85"/>
        <v>167.20832428583398</v>
      </c>
      <c r="I654" s="60">
        <f t="shared" si="84"/>
        <v>17.183386234758299</v>
      </c>
      <c r="J654" s="60">
        <f t="shared" si="86"/>
        <v>9.5499144452164995</v>
      </c>
      <c r="K654" s="60">
        <f t="shared" si="87"/>
        <v>2.2565321958364368</v>
      </c>
      <c r="L654" s="60">
        <f t="shared" si="88"/>
        <v>-0.54376817948781264</v>
      </c>
      <c r="M654" s="61"/>
      <c r="N654" s="61">
        <f t="shared" si="89"/>
        <v>2011.12</v>
      </c>
      <c r="O654" s="61">
        <f t="shared" si="90"/>
        <v>0.34549941587722177</v>
      </c>
      <c r="P654" s="64">
        <f t="shared" si="91"/>
        <v>1.4126952659679284</v>
      </c>
    </row>
    <row r="655" spans="1:16" x14ac:dyDescent="0.3">
      <c r="A655" s="60">
        <f>Data!A654</f>
        <v>1924.1</v>
      </c>
      <c r="B655" s="60">
        <f>Data!B654</f>
        <v>9.1300000000000008</v>
      </c>
      <c r="C655" s="60">
        <f>Data!C654</f>
        <v>0.54669999999999996</v>
      </c>
      <c r="D655" s="60">
        <f>Data!D654</f>
        <v>0.93830000000000002</v>
      </c>
      <c r="E655" s="60">
        <f>Data!E654</f>
        <v>17.2</v>
      </c>
      <c r="F655" s="60">
        <f t="shared" si="92"/>
        <v>161.02931337209304</v>
      </c>
      <c r="G655" s="60">
        <f t="shared" si="93"/>
        <v>16.549157145348836</v>
      </c>
      <c r="H655" s="60">
        <f t="shared" si="85"/>
        <v>166.78727971546755</v>
      </c>
      <c r="I655" s="60">
        <f t="shared" si="84"/>
        <v>17.186720098079448</v>
      </c>
      <c r="J655" s="60">
        <f t="shared" si="86"/>
        <v>9.3694033796528444</v>
      </c>
      <c r="K655" s="60">
        <f t="shared" si="87"/>
        <v>2.2374494207602131</v>
      </c>
      <c r="L655" s="60">
        <f t="shared" si="88"/>
        <v>-0.56285095456403633</v>
      </c>
      <c r="M655" s="61"/>
      <c r="N655" s="61">
        <f t="shared" si="89"/>
        <v>2012.03</v>
      </c>
      <c r="O655" s="61">
        <f t="shared" si="90"/>
        <v>0.41454481681476674</v>
      </c>
      <c r="P655" s="64">
        <f t="shared" si="91"/>
        <v>1.5136815814534237</v>
      </c>
    </row>
    <row r="656" spans="1:16" x14ac:dyDescent="0.3">
      <c r="A656" s="60">
        <f>Data!A655</f>
        <v>1924.11</v>
      </c>
      <c r="B656" s="60">
        <f>Data!B655</f>
        <v>9.64</v>
      </c>
      <c r="C656" s="60">
        <f>Data!C655</f>
        <v>0.54830000000000001</v>
      </c>
      <c r="D656" s="60">
        <f>Data!D655</f>
        <v>0.93420000000000003</v>
      </c>
      <c r="E656" s="60">
        <f>Data!E655</f>
        <v>17.2</v>
      </c>
      <c r="F656" s="60">
        <f t="shared" si="92"/>
        <v>170.02437906976743</v>
      </c>
      <c r="G656" s="60">
        <f t="shared" si="93"/>
        <v>16.476843872093024</v>
      </c>
      <c r="H656" s="60">
        <f t="shared" si="85"/>
        <v>166.44512467071866</v>
      </c>
      <c r="I656" s="60">
        <f t="shared" si="84"/>
        <v>17.193281299558215</v>
      </c>
      <c r="J656" s="60">
        <f t="shared" si="86"/>
        <v>9.8890011806028113</v>
      </c>
      <c r="K656" s="60">
        <f t="shared" si="87"/>
        <v>2.2914231476733065</v>
      </c>
      <c r="L656" s="60">
        <f t="shared" si="88"/>
        <v>-0.50887722765094301</v>
      </c>
      <c r="M656" s="61"/>
      <c r="N656" s="61">
        <f t="shared" si="89"/>
        <v>2012.06</v>
      </c>
      <c r="O656" s="61">
        <f t="shared" si="90"/>
        <v>0.34134146914129593</v>
      </c>
      <c r="P656" s="64">
        <f t="shared" si="91"/>
        <v>1.4068335490962383</v>
      </c>
    </row>
    <row r="657" spans="1:16" x14ac:dyDescent="0.3">
      <c r="A657" s="60">
        <f>Data!A656</f>
        <v>1924.12</v>
      </c>
      <c r="B657" s="60">
        <f>Data!B656</f>
        <v>10.16</v>
      </c>
      <c r="C657" s="60">
        <f>Data!C656</f>
        <v>0.55000000000000004</v>
      </c>
      <c r="D657" s="60">
        <f>Data!D656</f>
        <v>0.93</v>
      </c>
      <c r="E657" s="60">
        <f>Data!E656</f>
        <v>17.3</v>
      </c>
      <c r="F657" s="60">
        <f t="shared" si="92"/>
        <v>178.16000462427743</v>
      </c>
      <c r="G657" s="60">
        <f t="shared" si="93"/>
        <v>16.307953179190751</v>
      </c>
      <c r="H657" s="60">
        <f t="shared" si="85"/>
        <v>166.20607501060209</v>
      </c>
      <c r="I657" s="60">
        <f t="shared" ref="I657:I720" si="94">GEOMEAN(G538:G657)</f>
        <v>17.199469801709729</v>
      </c>
      <c r="J657" s="60">
        <f t="shared" si="86"/>
        <v>10.358459108231772</v>
      </c>
      <c r="K657" s="60">
        <f t="shared" si="87"/>
        <v>2.3378034910425676</v>
      </c>
      <c r="L657" s="60">
        <f t="shared" si="88"/>
        <v>-0.4624968842816819</v>
      </c>
      <c r="M657" s="61"/>
      <c r="N657" s="61">
        <f t="shared" si="89"/>
        <v>2012.09</v>
      </c>
      <c r="O657" s="61">
        <f t="shared" si="90"/>
        <v>0.39827694963364024</v>
      </c>
      <c r="P657" s="64">
        <f t="shared" si="91"/>
        <v>1.4892564218191664</v>
      </c>
    </row>
    <row r="658" spans="1:16" x14ac:dyDescent="0.3">
      <c r="A658" s="60">
        <f>Data!A657</f>
        <v>1925.01</v>
      </c>
      <c r="B658" s="60">
        <f>Data!B657</f>
        <v>10.58</v>
      </c>
      <c r="C658" s="60">
        <f>Data!C657</f>
        <v>0.55420000000000003</v>
      </c>
      <c r="D658" s="60">
        <f>Data!D657</f>
        <v>0.95669999999999999</v>
      </c>
      <c r="E658" s="60">
        <f>Data!E657</f>
        <v>17.3</v>
      </c>
      <c r="F658" s="60">
        <f t="shared" si="92"/>
        <v>185.52488670520231</v>
      </c>
      <c r="G658" s="60">
        <f t="shared" si="93"/>
        <v>16.776149254335259</v>
      </c>
      <c r="H658" s="60">
        <f t="shared" si="85"/>
        <v>165.96289074105661</v>
      </c>
      <c r="I658" s="60">
        <f t="shared" si="94"/>
        <v>17.201677281288433</v>
      </c>
      <c r="J658" s="60">
        <f t="shared" si="86"/>
        <v>10.785278881322334</v>
      </c>
      <c r="K658" s="60">
        <f t="shared" si="87"/>
        <v>2.3781821377657097</v>
      </c>
      <c r="L658" s="60">
        <f t="shared" si="88"/>
        <v>-0.42211823755853972</v>
      </c>
      <c r="M658" s="61"/>
      <c r="N658" s="61">
        <f t="shared" si="89"/>
        <v>2012.12</v>
      </c>
      <c r="O658" s="61">
        <f t="shared" si="90"/>
        <v>0.36952579115559692</v>
      </c>
      <c r="P658" s="64">
        <f t="shared" si="91"/>
        <v>1.4470482488579324</v>
      </c>
    </row>
    <row r="659" spans="1:16" x14ac:dyDescent="0.3">
      <c r="A659" s="60">
        <f>Data!A658</f>
        <v>1925.02</v>
      </c>
      <c r="B659" s="60">
        <f>Data!B658</f>
        <v>10.67</v>
      </c>
      <c r="C659" s="60">
        <f>Data!C658</f>
        <v>0.55830000000000002</v>
      </c>
      <c r="D659" s="60">
        <f>Data!D658</f>
        <v>0.98329999999999995</v>
      </c>
      <c r="E659" s="60">
        <f>Data!E658</f>
        <v>17.2</v>
      </c>
      <c r="F659" s="60">
        <f t="shared" si="92"/>
        <v>188.1908843023256</v>
      </c>
      <c r="G659" s="60">
        <f t="shared" si="93"/>
        <v>17.342839412790696</v>
      </c>
      <c r="H659" s="60">
        <f t="shared" si="85"/>
        <v>165.68051256484921</v>
      </c>
      <c r="I659" s="60">
        <f t="shared" si="94"/>
        <v>17.199607738315823</v>
      </c>
      <c r="J659" s="60">
        <f t="shared" si="86"/>
        <v>10.941580015402907</v>
      </c>
      <c r="K659" s="60">
        <f t="shared" si="87"/>
        <v>2.3925702121050421</v>
      </c>
      <c r="L659" s="60">
        <f t="shared" si="88"/>
        <v>-0.40773016321920741</v>
      </c>
      <c r="M659" s="61"/>
      <c r="N659" s="61">
        <f t="shared" si="89"/>
        <v>2013.03</v>
      </c>
      <c r="O659" s="61">
        <f t="shared" si="90"/>
        <v>0.42102128637420311</v>
      </c>
      <c r="P659" s="64">
        <f t="shared" si="91"/>
        <v>1.523516708210352</v>
      </c>
    </row>
    <row r="660" spans="1:16" x14ac:dyDescent="0.3">
      <c r="A660" s="60">
        <f>Data!A659</f>
        <v>1925.03</v>
      </c>
      <c r="B660" s="60">
        <f>Data!B659</f>
        <v>10.39</v>
      </c>
      <c r="C660" s="60">
        <f>Data!C659</f>
        <v>0.5625</v>
      </c>
      <c r="D660" s="60">
        <f>Data!D659</f>
        <v>1.01</v>
      </c>
      <c r="E660" s="60">
        <f>Data!E659</f>
        <v>17.3</v>
      </c>
      <c r="F660" s="60">
        <f t="shared" si="92"/>
        <v>182.19315433526012</v>
      </c>
      <c r="G660" s="60">
        <f t="shared" si="93"/>
        <v>17.710787861271676</v>
      </c>
      <c r="H660" s="60">
        <f t="shared" si="85"/>
        <v>165.34351458129848</v>
      </c>
      <c r="I660" s="60">
        <f t="shared" si="94"/>
        <v>17.19188038781779</v>
      </c>
      <c r="J660" s="60">
        <f t="shared" si="86"/>
        <v>10.597628079378836</v>
      </c>
      <c r="K660" s="60">
        <f t="shared" si="87"/>
        <v>2.3606302099823169</v>
      </c>
      <c r="L660" s="60">
        <f t="shared" si="88"/>
        <v>-0.4396701653419326</v>
      </c>
      <c r="M660" s="61"/>
      <c r="N660" s="61">
        <f t="shared" si="89"/>
        <v>2013.06</v>
      </c>
      <c r="O660" s="61">
        <f t="shared" si="90"/>
        <v>0.44175575107228005</v>
      </c>
      <c r="P660" s="64">
        <f t="shared" si="91"/>
        <v>1.5554357805120675</v>
      </c>
    </row>
    <row r="661" spans="1:16" x14ac:dyDescent="0.3">
      <c r="A661" s="60">
        <f>Data!A660</f>
        <v>1925.04</v>
      </c>
      <c r="B661" s="60">
        <f>Data!B660</f>
        <v>10.28</v>
      </c>
      <c r="C661" s="60">
        <f>Data!C660</f>
        <v>0.56669999999999998</v>
      </c>
      <c r="D661" s="60">
        <f>Data!D660</f>
        <v>1.0369999999999999</v>
      </c>
      <c r="E661" s="60">
        <f>Data!E660</f>
        <v>17.2</v>
      </c>
      <c r="F661" s="60">
        <f t="shared" si="92"/>
        <v>181.31230465116278</v>
      </c>
      <c r="G661" s="60">
        <f t="shared" si="93"/>
        <v>18.289966918604652</v>
      </c>
      <c r="H661" s="60">
        <f t="shared" si="85"/>
        <v>164.95709766018516</v>
      </c>
      <c r="I661" s="60">
        <f t="shared" si="94"/>
        <v>17.183328801468818</v>
      </c>
      <c r="J661" s="60">
        <f t="shared" si="86"/>
        <v>10.551640298919516</v>
      </c>
      <c r="K661" s="60">
        <f t="shared" si="87"/>
        <v>2.3562813264071054</v>
      </c>
      <c r="L661" s="60">
        <f t="shared" si="88"/>
        <v>-0.44401904891714405</v>
      </c>
      <c r="M661" s="61"/>
      <c r="N661" s="61">
        <f t="shared" si="89"/>
        <v>2013.09</v>
      </c>
      <c r="O661" s="61">
        <f t="shared" si="90"/>
        <v>0.46334865072011766</v>
      </c>
      <c r="P661" s="64">
        <f t="shared" si="91"/>
        <v>1.5893873868834494</v>
      </c>
    </row>
    <row r="662" spans="1:16" x14ac:dyDescent="0.3">
      <c r="A662" s="60">
        <f>Data!A661</f>
        <v>1925.05</v>
      </c>
      <c r="B662" s="60">
        <f>Data!B661</f>
        <v>10.61</v>
      </c>
      <c r="C662" s="60">
        <f>Data!C661</f>
        <v>0.57079999999999997</v>
      </c>
      <c r="D662" s="60">
        <f>Data!D661</f>
        <v>1.0629999999999999</v>
      </c>
      <c r="E662" s="60">
        <f>Data!E661</f>
        <v>17.3</v>
      </c>
      <c r="F662" s="60">
        <f t="shared" si="92"/>
        <v>186.05094971098262</v>
      </c>
      <c r="G662" s="60">
        <f t="shared" si="93"/>
        <v>18.640165838150285</v>
      </c>
      <c r="H662" s="60">
        <f t="shared" si="85"/>
        <v>164.6257563459335</v>
      </c>
      <c r="I662" s="60">
        <f t="shared" si="94"/>
        <v>17.172363837303756</v>
      </c>
      <c r="J662" s="60">
        <f t="shared" si="86"/>
        <v>10.834323770081184</v>
      </c>
      <c r="K662" s="60">
        <f t="shared" si="87"/>
        <v>2.3827192214191486</v>
      </c>
      <c r="L662" s="60">
        <f t="shared" si="88"/>
        <v>-0.41758115390510087</v>
      </c>
      <c r="M662" s="61"/>
      <c r="N662" s="61">
        <f t="shared" si="89"/>
        <v>2013.12</v>
      </c>
      <c r="O662" s="61">
        <f t="shared" si="90"/>
        <v>0.52357870030173936</v>
      </c>
      <c r="P662" s="64">
        <f t="shared" si="91"/>
        <v>1.688057906361228</v>
      </c>
    </row>
    <row r="663" spans="1:16" x14ac:dyDescent="0.3">
      <c r="A663" s="60">
        <f>Data!A662</f>
        <v>1925.06</v>
      </c>
      <c r="B663" s="60">
        <f>Data!B662</f>
        <v>10.8</v>
      </c>
      <c r="C663" s="60">
        <f>Data!C662</f>
        <v>0.57499999999999996</v>
      </c>
      <c r="D663" s="60">
        <f>Data!D662</f>
        <v>1.0900000000000001</v>
      </c>
      <c r="E663" s="60">
        <f>Data!E662</f>
        <v>17.5</v>
      </c>
      <c r="F663" s="60">
        <f t="shared" si="92"/>
        <v>187.21830857142857</v>
      </c>
      <c r="G663" s="60">
        <f t="shared" si="93"/>
        <v>18.895181142857144</v>
      </c>
      <c r="H663" s="60">
        <f t="shared" si="85"/>
        <v>164.30156841080148</v>
      </c>
      <c r="I663" s="60">
        <f t="shared" si="94"/>
        <v>17.157085400080188</v>
      </c>
      <c r="J663" s="60">
        <f t="shared" si="86"/>
        <v>10.912011230681031</v>
      </c>
      <c r="K663" s="60">
        <f t="shared" si="87"/>
        <v>2.3898641303052166</v>
      </c>
      <c r="L663" s="60">
        <f t="shared" si="88"/>
        <v>-0.41043624501903286</v>
      </c>
      <c r="M663" s="61"/>
      <c r="N663" s="61">
        <f t="shared" si="89"/>
        <v>2014.03</v>
      </c>
      <c r="O663" s="61">
        <f t="shared" si="90"/>
        <v>0.52889461777770519</v>
      </c>
      <c r="P663" s="64">
        <f t="shared" si="91"/>
        <v>1.6970553766024767</v>
      </c>
    </row>
    <row r="664" spans="1:16" x14ac:dyDescent="0.3">
      <c r="A664" s="60">
        <f>Data!A663</f>
        <v>1925.07</v>
      </c>
      <c r="B664" s="60">
        <f>Data!B663</f>
        <v>11.1</v>
      </c>
      <c r="C664" s="60">
        <f>Data!C663</f>
        <v>0.57920000000000005</v>
      </c>
      <c r="D664" s="60">
        <f>Data!D663</f>
        <v>1.117</v>
      </c>
      <c r="E664" s="60">
        <f>Data!E663</f>
        <v>17.7</v>
      </c>
      <c r="F664" s="60">
        <f t="shared" si="92"/>
        <v>190.24459322033897</v>
      </c>
      <c r="G664" s="60">
        <f t="shared" si="93"/>
        <v>19.14443338983051</v>
      </c>
      <c r="H664" s="60">
        <f t="shared" si="85"/>
        <v>164.00127741322322</v>
      </c>
      <c r="I664" s="60">
        <f t="shared" si="94"/>
        <v>17.137698567797859</v>
      </c>
      <c r="J664" s="60">
        <f t="shared" si="86"/>
        <v>11.100941731920356</v>
      </c>
      <c r="K664" s="60">
        <f t="shared" si="87"/>
        <v>2.4070299454330644</v>
      </c>
      <c r="L664" s="60">
        <f t="shared" si="88"/>
        <v>-0.3932704298911851</v>
      </c>
      <c r="M664" s="61"/>
      <c r="N664" s="61">
        <f t="shared" si="89"/>
        <v>2014.06</v>
      </c>
      <c r="O664" s="61">
        <f t="shared" si="90"/>
        <v>0.55423213700490814</v>
      </c>
      <c r="P664" s="64">
        <f t="shared" si="91"/>
        <v>1.7406039261568464</v>
      </c>
    </row>
    <row r="665" spans="1:16" x14ac:dyDescent="0.3">
      <c r="A665" s="60">
        <f>Data!A664</f>
        <v>1925.08</v>
      </c>
      <c r="B665" s="60">
        <f>Data!B664</f>
        <v>11.25</v>
      </c>
      <c r="C665" s="60">
        <f>Data!C664</f>
        <v>0.58330000000000004</v>
      </c>
      <c r="D665" s="60">
        <f>Data!D664</f>
        <v>1.143</v>
      </c>
      <c r="E665" s="60">
        <f>Data!E664</f>
        <v>17.7</v>
      </c>
      <c r="F665" s="60">
        <f t="shared" si="92"/>
        <v>192.81546610169491</v>
      </c>
      <c r="G665" s="60">
        <f t="shared" si="93"/>
        <v>19.590051355932207</v>
      </c>
      <c r="H665" s="60">
        <f t="shared" si="85"/>
        <v>163.6762071945783</v>
      </c>
      <c r="I665" s="60">
        <f t="shared" si="94"/>
        <v>17.115871056511782</v>
      </c>
      <c r="J665" s="60">
        <f t="shared" si="86"/>
        <v>11.265302564214966</v>
      </c>
      <c r="K665" s="60">
        <f t="shared" si="87"/>
        <v>2.4217274323086895</v>
      </c>
      <c r="L665" s="60">
        <f t="shared" si="88"/>
        <v>-0.37857294301555999</v>
      </c>
      <c r="M665" s="61"/>
      <c r="N665" s="61">
        <f t="shared" si="89"/>
        <v>2014.09</v>
      </c>
      <c r="O665" s="61">
        <f t="shared" si="90"/>
        <v>0.56947574750079433</v>
      </c>
      <c r="P665" s="64">
        <f t="shared" si="91"/>
        <v>1.7673402759661618</v>
      </c>
    </row>
    <row r="666" spans="1:16" x14ac:dyDescent="0.3">
      <c r="A666" s="60">
        <f>Data!A665</f>
        <v>1925.09</v>
      </c>
      <c r="B666" s="60">
        <f>Data!B665</f>
        <v>11.51</v>
      </c>
      <c r="C666" s="60">
        <f>Data!C665</f>
        <v>0.58750000000000002</v>
      </c>
      <c r="D666" s="60">
        <f>Data!D665</f>
        <v>1.17</v>
      </c>
      <c r="E666" s="60">
        <f>Data!E665</f>
        <v>17.7</v>
      </c>
      <c r="F666" s="60">
        <f t="shared" si="92"/>
        <v>197.27164576271187</v>
      </c>
      <c r="G666" s="60">
        <f t="shared" si="93"/>
        <v>20.05280847457627</v>
      </c>
      <c r="H666" s="60">
        <f t="shared" si="85"/>
        <v>163.34641954440383</v>
      </c>
      <c r="I666" s="60">
        <f t="shared" si="94"/>
        <v>17.091882426702984</v>
      </c>
      <c r="J666" s="60">
        <f t="shared" si="86"/>
        <v>11.541832598527035</v>
      </c>
      <c r="K666" s="60">
        <f t="shared" si="87"/>
        <v>2.4459780525037336</v>
      </c>
      <c r="L666" s="60">
        <f t="shared" si="88"/>
        <v>-0.3543223228205159</v>
      </c>
      <c r="M666" s="61"/>
      <c r="N666" s="61">
        <f t="shared" si="89"/>
        <v>2014.12</v>
      </c>
      <c r="O666" s="61">
        <f t="shared" si="90"/>
        <v>0.60423424743521537</v>
      </c>
      <c r="P666" s="64">
        <f t="shared" si="91"/>
        <v>1.8298504595751124</v>
      </c>
    </row>
    <row r="667" spans="1:16" x14ac:dyDescent="0.3">
      <c r="A667" s="60">
        <f>Data!A666</f>
        <v>1925.1</v>
      </c>
      <c r="B667" s="60">
        <f>Data!B666</f>
        <v>11.89</v>
      </c>
      <c r="C667" s="60">
        <f>Data!C666</f>
        <v>0.5917</v>
      </c>
      <c r="D667" s="60">
        <f>Data!D666</f>
        <v>1.1970000000000001</v>
      </c>
      <c r="E667" s="60">
        <f>Data!E666</f>
        <v>17.7</v>
      </c>
      <c r="F667" s="60">
        <f t="shared" si="92"/>
        <v>203.78452372881358</v>
      </c>
      <c r="G667" s="60">
        <f t="shared" si="93"/>
        <v>20.515565593220341</v>
      </c>
      <c r="H667" s="60">
        <f t="shared" si="85"/>
        <v>162.97653870764628</v>
      </c>
      <c r="I667" s="60">
        <f t="shared" si="94"/>
        <v>17.067272531251945</v>
      </c>
      <c r="J667" s="60">
        <f t="shared" si="86"/>
        <v>11.940075566008746</v>
      </c>
      <c r="K667" s="60">
        <f t="shared" si="87"/>
        <v>2.4799004367558819</v>
      </c>
      <c r="L667" s="60">
        <f t="shared" si="88"/>
        <v>-0.32039993856836757</v>
      </c>
      <c r="M667" s="61"/>
      <c r="N667" s="61">
        <f t="shared" si="89"/>
        <v>2015.03</v>
      </c>
      <c r="O667" s="61">
        <f t="shared" si="90"/>
        <v>0.60319253866305811</v>
      </c>
      <c r="P667" s="64">
        <f t="shared" si="91"/>
        <v>1.8279452807926471</v>
      </c>
    </row>
    <row r="668" spans="1:16" x14ac:dyDescent="0.3">
      <c r="A668" s="60">
        <f>Data!A667</f>
        <v>1925.11</v>
      </c>
      <c r="B668" s="60">
        <f>Data!B667</f>
        <v>12.26</v>
      </c>
      <c r="C668" s="60">
        <f>Data!C667</f>
        <v>0.5958</v>
      </c>
      <c r="D668" s="60">
        <f>Data!D667</f>
        <v>1.2230000000000001</v>
      </c>
      <c r="E668" s="60">
        <f>Data!E667</f>
        <v>18</v>
      </c>
      <c r="F668" s="60">
        <f t="shared" si="92"/>
        <v>206.62391</v>
      </c>
      <c r="G668" s="60">
        <f t="shared" si="93"/>
        <v>20.611830500000003</v>
      </c>
      <c r="H668" s="60">
        <f t="shared" si="85"/>
        <v>162.60359397631208</v>
      </c>
      <c r="I668" s="60">
        <f t="shared" si="94"/>
        <v>17.039645638486693</v>
      </c>
      <c r="J668" s="60">
        <f t="shared" si="86"/>
        <v>12.126068486618507</v>
      </c>
      <c r="K668" s="60">
        <f t="shared" si="87"/>
        <v>2.49535755554869</v>
      </c>
      <c r="L668" s="60">
        <f t="shared" si="88"/>
        <v>-0.30494281977555948</v>
      </c>
      <c r="M668" s="61"/>
      <c r="N668" s="61">
        <f t="shared" si="89"/>
        <v>2015.06</v>
      </c>
      <c r="O668" s="61">
        <f t="shared" si="90"/>
        <v>0.59590492468516887</v>
      </c>
      <c r="P668" s="64">
        <f t="shared" si="91"/>
        <v>1.8146723439764598</v>
      </c>
    </row>
    <row r="669" spans="1:16" x14ac:dyDescent="0.3">
      <c r="A669" s="60">
        <f>Data!A668</f>
        <v>1925.12</v>
      </c>
      <c r="B669" s="60">
        <f>Data!B668</f>
        <v>12.46</v>
      </c>
      <c r="C669" s="60">
        <f>Data!C668</f>
        <v>0.6</v>
      </c>
      <c r="D669" s="60">
        <f>Data!D668</f>
        <v>1.25</v>
      </c>
      <c r="E669" s="60">
        <f>Data!E668</f>
        <v>17.899999999999999</v>
      </c>
      <c r="F669" s="60">
        <f t="shared" si="92"/>
        <v>211.16776424581008</v>
      </c>
      <c r="G669" s="60">
        <f t="shared" si="93"/>
        <v>21.184567039106149</v>
      </c>
      <c r="H669" s="60">
        <f t="shared" si="85"/>
        <v>162.24896262378425</v>
      </c>
      <c r="I669" s="60">
        <f t="shared" si="94"/>
        <v>17.011031740924903</v>
      </c>
      <c r="J669" s="60">
        <f t="shared" si="86"/>
        <v>12.413577698393544</v>
      </c>
      <c r="K669" s="60">
        <f t="shared" si="87"/>
        <v>2.5187908492392794</v>
      </c>
      <c r="L669" s="60">
        <f t="shared" si="88"/>
        <v>-0.28150952608497004</v>
      </c>
      <c r="M669" s="61"/>
      <c r="N669" s="61">
        <f t="shared" si="89"/>
        <v>2015.09</v>
      </c>
      <c r="O669" s="61">
        <f t="shared" si="90"/>
        <v>0.51839603944404944</v>
      </c>
      <c r="P669" s="64">
        <f t="shared" si="91"/>
        <v>1.6793319062058096</v>
      </c>
    </row>
    <row r="670" spans="1:16" x14ac:dyDescent="0.3">
      <c r="A670" s="60">
        <f>Data!A669</f>
        <v>1926.01</v>
      </c>
      <c r="B670" s="60">
        <f>Data!B669</f>
        <v>12.65</v>
      </c>
      <c r="C670" s="60">
        <f>Data!C669</f>
        <v>0.60750000000000004</v>
      </c>
      <c r="D670" s="60">
        <f>Data!D669</f>
        <v>1.2490000000000001</v>
      </c>
      <c r="E670" s="60">
        <f>Data!E669</f>
        <v>17.899999999999999</v>
      </c>
      <c r="F670" s="60">
        <f t="shared" si="92"/>
        <v>214.38781843575421</v>
      </c>
      <c r="G670" s="60">
        <f t="shared" si="93"/>
        <v>21.167619385474865</v>
      </c>
      <c r="H670" s="60">
        <f t="shared" si="85"/>
        <v>161.93148969079812</v>
      </c>
      <c r="I670" s="60">
        <f t="shared" si="94"/>
        <v>16.975263027650833</v>
      </c>
      <c r="J670" s="60">
        <f t="shared" si="86"/>
        <v>12.629425422542207</v>
      </c>
      <c r="K670" s="60">
        <f t="shared" si="87"/>
        <v>2.5360294422588496</v>
      </c>
      <c r="L670" s="60">
        <f t="shared" si="88"/>
        <v>-0.26427093306539984</v>
      </c>
      <c r="M670" s="61"/>
      <c r="N670" s="61">
        <f t="shared" si="89"/>
        <v>2015.12</v>
      </c>
      <c r="O670" s="61">
        <f t="shared" si="90"/>
        <v>0.57762794736389944</v>
      </c>
      <c r="P670" s="64">
        <f t="shared" si="91"/>
        <v>1.7818068743036655</v>
      </c>
    </row>
    <row r="671" spans="1:16" x14ac:dyDescent="0.3">
      <c r="A671" s="60">
        <f>Data!A670</f>
        <v>1926.02</v>
      </c>
      <c r="B671" s="60">
        <f>Data!B670</f>
        <v>12.67</v>
      </c>
      <c r="C671" s="60">
        <f>Data!C670</f>
        <v>0.61499999999999999</v>
      </c>
      <c r="D671" s="60">
        <f>Data!D670</f>
        <v>1.248</v>
      </c>
      <c r="E671" s="60">
        <f>Data!E670</f>
        <v>17.899999999999999</v>
      </c>
      <c r="F671" s="60">
        <f t="shared" si="92"/>
        <v>214.7267715083799</v>
      </c>
      <c r="G671" s="60">
        <f t="shared" si="93"/>
        <v>21.150671731843577</v>
      </c>
      <c r="H671" s="60">
        <f t="shared" si="85"/>
        <v>161.54699224705743</v>
      </c>
      <c r="I671" s="60">
        <f t="shared" si="94"/>
        <v>16.931511494430403</v>
      </c>
      <c r="J671" s="60">
        <f t="shared" si="86"/>
        <v>12.682079303966097</v>
      </c>
      <c r="K671" s="60">
        <f t="shared" si="87"/>
        <v>2.5401899185279695</v>
      </c>
      <c r="L671" s="60">
        <f t="shared" si="88"/>
        <v>-0.26011045679627998</v>
      </c>
      <c r="M671" s="61"/>
      <c r="N671" s="61">
        <f t="shared" si="89"/>
        <v>2016.03</v>
      </c>
      <c r="O671" s="61">
        <f t="shared" si="90"/>
        <v>0.55483310596114421</v>
      </c>
      <c r="P671" s="64">
        <f t="shared" si="91"/>
        <v>1.7416502894660097</v>
      </c>
    </row>
    <row r="672" spans="1:16" x14ac:dyDescent="0.3">
      <c r="A672" s="60">
        <f>Data!A671</f>
        <v>1926.03</v>
      </c>
      <c r="B672" s="60">
        <f>Data!B671</f>
        <v>11.81</v>
      </c>
      <c r="C672" s="60">
        <f>Data!C671</f>
        <v>0.62250000000000005</v>
      </c>
      <c r="D672" s="60">
        <f>Data!D671</f>
        <v>1.248</v>
      </c>
      <c r="E672" s="60">
        <f>Data!E671</f>
        <v>17.8</v>
      </c>
      <c r="F672" s="60">
        <f t="shared" si="92"/>
        <v>201.27623764044944</v>
      </c>
      <c r="G672" s="60">
        <f t="shared" si="93"/>
        <v>21.269495730337077</v>
      </c>
      <c r="H672" s="60">
        <f t="shared" si="85"/>
        <v>161.13529740307067</v>
      </c>
      <c r="I672" s="60">
        <f t="shared" si="94"/>
        <v>16.882562433915371</v>
      </c>
      <c r="J672" s="60">
        <f t="shared" si="86"/>
        <v>11.92213791172516</v>
      </c>
      <c r="K672" s="60">
        <f t="shared" si="87"/>
        <v>2.4783970005655167</v>
      </c>
      <c r="L672" s="60">
        <f t="shared" si="88"/>
        <v>-0.32190337475873276</v>
      </c>
      <c r="M672" s="61"/>
      <c r="N672" s="61">
        <f t="shared" si="89"/>
        <v>2016.06</v>
      </c>
      <c r="O672" s="61">
        <f t="shared" si="90"/>
        <v>0.57323338767210652</v>
      </c>
      <c r="P672" s="64">
        <f t="shared" si="91"/>
        <v>1.7739937977249334</v>
      </c>
    </row>
    <row r="673" spans="1:16" x14ac:dyDescent="0.3">
      <c r="A673" s="60">
        <f>Data!A672</f>
        <v>1926.04</v>
      </c>
      <c r="B673" s="60">
        <f>Data!B672</f>
        <v>11.48</v>
      </c>
      <c r="C673" s="60">
        <f>Data!C672</f>
        <v>0.63</v>
      </c>
      <c r="D673" s="60">
        <f>Data!D672</f>
        <v>1.2470000000000001</v>
      </c>
      <c r="E673" s="60">
        <f>Data!E672</f>
        <v>17.899999999999999</v>
      </c>
      <c r="F673" s="60">
        <f t="shared" si="92"/>
        <v>194.55906368715088</v>
      </c>
      <c r="G673" s="60">
        <f t="shared" si="93"/>
        <v>21.133724078212296</v>
      </c>
      <c r="H673" s="60">
        <f t="shared" si="85"/>
        <v>160.76847908740001</v>
      </c>
      <c r="I673" s="60">
        <f t="shared" si="94"/>
        <v>16.826971918962688</v>
      </c>
      <c r="J673" s="60">
        <f t="shared" si="86"/>
        <v>11.56233365243202</v>
      </c>
      <c r="K673" s="60">
        <f t="shared" si="87"/>
        <v>2.4477527159183623</v>
      </c>
      <c r="L673" s="60">
        <f t="shared" si="88"/>
        <v>-0.35254765940588717</v>
      </c>
      <c r="M673" s="61"/>
      <c r="N673" s="61">
        <f t="shared" si="89"/>
        <v>2016.09</v>
      </c>
      <c r="O673" s="61">
        <f t="shared" si="90"/>
        <v>0.60719261314001027</v>
      </c>
      <c r="P673" s="64">
        <f t="shared" si="91"/>
        <v>1.8352718416811087</v>
      </c>
    </row>
    <row r="674" spans="1:16" x14ac:dyDescent="0.3">
      <c r="A674" s="60">
        <f>Data!A673</f>
        <v>1926.05</v>
      </c>
      <c r="B674" s="60">
        <f>Data!B673</f>
        <v>11.56</v>
      </c>
      <c r="C674" s="60">
        <f>Data!C673</f>
        <v>0.63749999999999996</v>
      </c>
      <c r="D674" s="60">
        <f>Data!D673</f>
        <v>1.246</v>
      </c>
      <c r="E674" s="60">
        <f>Data!E673</f>
        <v>17.8</v>
      </c>
      <c r="F674" s="60">
        <f t="shared" si="92"/>
        <v>197.01552134831459</v>
      </c>
      <c r="G674" s="60">
        <f t="shared" si="93"/>
        <v>21.235409999999998</v>
      </c>
      <c r="H674" s="60">
        <f t="shared" si="85"/>
        <v>160.45512327944672</v>
      </c>
      <c r="I674" s="60">
        <f t="shared" si="94"/>
        <v>16.766832435109677</v>
      </c>
      <c r="J674" s="60">
        <f t="shared" si="86"/>
        <v>11.750312535823101</v>
      </c>
      <c r="K674" s="60">
        <f t="shared" si="87"/>
        <v>2.4638798390298815</v>
      </c>
      <c r="L674" s="60">
        <f t="shared" si="88"/>
        <v>-0.33642053629436797</v>
      </c>
      <c r="M674" s="61"/>
      <c r="N674" s="61">
        <f t="shared" si="89"/>
        <v>2016.12</v>
      </c>
      <c r="O674" s="61">
        <f t="shared" si="90"/>
        <v>0.64854726022962961</v>
      </c>
      <c r="P674" s="64">
        <f t="shared" si="91"/>
        <v>1.9127600670206446</v>
      </c>
    </row>
    <row r="675" spans="1:16" x14ac:dyDescent="0.3">
      <c r="A675" s="60">
        <f>Data!A674</f>
        <v>1926.06</v>
      </c>
      <c r="B675" s="60">
        <f>Data!B674</f>
        <v>12.11</v>
      </c>
      <c r="C675" s="60">
        <f>Data!C674</f>
        <v>0.64500000000000002</v>
      </c>
      <c r="D675" s="60">
        <f>Data!D674</f>
        <v>1.2450000000000001</v>
      </c>
      <c r="E675" s="60">
        <f>Data!E674</f>
        <v>17.7</v>
      </c>
      <c r="F675" s="60">
        <f t="shared" si="92"/>
        <v>207.55513728813557</v>
      </c>
      <c r="G675" s="60">
        <f t="shared" si="93"/>
        <v>21.33824491525424</v>
      </c>
      <c r="H675" s="60">
        <f t="shared" si="85"/>
        <v>160.21155289574904</v>
      </c>
      <c r="I675" s="60">
        <f t="shared" si="94"/>
        <v>16.702492959949797</v>
      </c>
      <c r="J675" s="60">
        <f t="shared" si="86"/>
        <v>12.426596304265672</v>
      </c>
      <c r="K675" s="60">
        <f t="shared" si="87"/>
        <v>2.51983903892287</v>
      </c>
      <c r="L675" s="60">
        <f t="shared" si="88"/>
        <v>-0.28046133640137949</v>
      </c>
      <c r="M675" s="61"/>
      <c r="N675" s="61">
        <f t="shared" si="89"/>
        <v>2017.03</v>
      </c>
      <c r="O675" s="61">
        <f t="shared" si="90"/>
        <v>0.69097920847207028</v>
      </c>
      <c r="P675" s="64">
        <f t="shared" si="91"/>
        <v>1.9956687525324999</v>
      </c>
    </row>
    <row r="676" spans="1:16" x14ac:dyDescent="0.3">
      <c r="A676" s="60">
        <f>Data!A675</f>
        <v>1926.07</v>
      </c>
      <c r="B676" s="60">
        <f>Data!B675</f>
        <v>12.62</v>
      </c>
      <c r="C676" s="60">
        <f>Data!C675</f>
        <v>0.65249999999999997</v>
      </c>
      <c r="D676" s="60">
        <f>Data!D675</f>
        <v>1.244</v>
      </c>
      <c r="E676" s="60">
        <f>Data!E675</f>
        <v>17.5</v>
      </c>
      <c r="F676" s="60">
        <f t="shared" si="92"/>
        <v>218.76806057142855</v>
      </c>
      <c r="G676" s="60">
        <f t="shared" si="93"/>
        <v>21.564775542857145</v>
      </c>
      <c r="H676" s="60">
        <f t="shared" si="85"/>
        <v>160.04580604742307</v>
      </c>
      <c r="I676" s="60">
        <f t="shared" si="94"/>
        <v>16.633786913912786</v>
      </c>
      <c r="J676" s="60">
        <f t="shared" si="86"/>
        <v>13.152029763495838</v>
      </c>
      <c r="K676" s="60">
        <f t="shared" si="87"/>
        <v>2.5765761013507888</v>
      </c>
      <c r="L676" s="60">
        <f t="shared" si="88"/>
        <v>-0.22372427397346062</v>
      </c>
      <c r="M676" s="61"/>
      <c r="N676" s="61">
        <f t="shared" si="89"/>
        <v>2017.06</v>
      </c>
      <c r="O676" s="61">
        <f t="shared" si="90"/>
        <v>0.71340384975869497</v>
      </c>
      <c r="P676" s="64">
        <f t="shared" si="91"/>
        <v>2.0409264557902014</v>
      </c>
    </row>
    <row r="677" spans="1:16" x14ac:dyDescent="0.3">
      <c r="A677" s="60">
        <f>Data!A676</f>
        <v>1926.08</v>
      </c>
      <c r="B677" s="60">
        <f>Data!B676</f>
        <v>13.12</v>
      </c>
      <c r="C677" s="60">
        <f>Data!C676</f>
        <v>0.66</v>
      </c>
      <c r="D677" s="60">
        <f>Data!D676</f>
        <v>1.2430000000000001</v>
      </c>
      <c r="E677" s="60">
        <f>Data!E676</f>
        <v>17.399999999999999</v>
      </c>
      <c r="F677" s="60">
        <f t="shared" si="92"/>
        <v>228.74267586206898</v>
      </c>
      <c r="G677" s="60">
        <f t="shared" si="93"/>
        <v>21.671276379310349</v>
      </c>
      <c r="H677" s="60">
        <f t="shared" si="85"/>
        <v>159.89484453922373</v>
      </c>
      <c r="I677" s="60">
        <f t="shared" si="94"/>
        <v>16.561518883340842</v>
      </c>
      <c r="J677" s="60">
        <f t="shared" si="86"/>
        <v>13.811696709301236</v>
      </c>
      <c r="K677" s="60">
        <f t="shared" si="87"/>
        <v>2.6255158207941292</v>
      </c>
      <c r="L677" s="60">
        <f t="shared" si="88"/>
        <v>-0.17478455453012032</v>
      </c>
      <c r="M677" s="61"/>
      <c r="N677" s="61">
        <f t="shared" si="89"/>
        <v>2017.09</v>
      </c>
      <c r="O677" s="61">
        <f t="shared" si="90"/>
        <v>0.72701607320260742</v>
      </c>
      <c r="P677" s="64">
        <f t="shared" si="91"/>
        <v>2.0688979479316161</v>
      </c>
    </row>
    <row r="678" spans="1:16" x14ac:dyDescent="0.3">
      <c r="A678" s="60">
        <f>Data!A677</f>
        <v>1926.09</v>
      </c>
      <c r="B678" s="60">
        <f>Data!B677</f>
        <v>13.32</v>
      </c>
      <c r="C678" s="60">
        <f>Data!C677</f>
        <v>0.66749999999999998</v>
      </c>
      <c r="D678" s="60">
        <f>Data!D677</f>
        <v>1.242</v>
      </c>
      <c r="E678" s="60">
        <f>Data!E677</f>
        <v>17.5</v>
      </c>
      <c r="F678" s="60">
        <f t="shared" si="92"/>
        <v>230.90258057142859</v>
      </c>
      <c r="G678" s="60">
        <f t="shared" si="93"/>
        <v>21.530105485714284</v>
      </c>
      <c r="H678" s="60">
        <f t="shared" si="85"/>
        <v>159.6775761866682</v>
      </c>
      <c r="I678" s="60">
        <f t="shared" si="94"/>
        <v>16.485526976176335</v>
      </c>
      <c r="J678" s="60">
        <f t="shared" si="86"/>
        <v>14.00638153121292</v>
      </c>
      <c r="K678" s="60">
        <f t="shared" si="87"/>
        <v>2.6395130494172796</v>
      </c>
      <c r="L678" s="60">
        <f t="shared" si="88"/>
        <v>-0.16078732590696987</v>
      </c>
      <c r="M678" s="61"/>
      <c r="N678" s="61">
        <f t="shared" si="89"/>
        <v>2017.12</v>
      </c>
      <c r="O678" s="61">
        <f t="shared" si="90"/>
        <v>0.78782464023959076</v>
      </c>
      <c r="P678" s="64">
        <f t="shared" si="91"/>
        <v>2.1986084560010752</v>
      </c>
    </row>
    <row r="679" spans="1:16" x14ac:dyDescent="0.3">
      <c r="A679" s="60">
        <f>Data!A678</f>
        <v>1926.1</v>
      </c>
      <c r="B679" s="60">
        <f>Data!B678</f>
        <v>13.02</v>
      </c>
      <c r="C679" s="60">
        <f>Data!C678</f>
        <v>0.67500000000000004</v>
      </c>
      <c r="D679" s="60">
        <f>Data!D678</f>
        <v>1.242</v>
      </c>
      <c r="E679" s="60">
        <f>Data!E678</f>
        <v>17.600000000000001</v>
      </c>
      <c r="F679" s="60">
        <f t="shared" si="92"/>
        <v>224.41967386363635</v>
      </c>
      <c r="G679" s="60">
        <f t="shared" si="93"/>
        <v>21.407775340909087</v>
      </c>
      <c r="H679" s="60">
        <f t="shared" si="85"/>
        <v>159.45354349061614</v>
      </c>
      <c r="I679" s="60">
        <f t="shared" si="94"/>
        <v>16.40625279776188</v>
      </c>
      <c r="J679" s="60">
        <f t="shared" si="86"/>
        <v>13.678911121877348</v>
      </c>
      <c r="K679" s="60">
        <f t="shared" si="87"/>
        <v>2.6158553126724513</v>
      </c>
      <c r="L679" s="60">
        <f t="shared" si="88"/>
        <v>-0.18444506265179816</v>
      </c>
      <c r="M679" s="61"/>
      <c r="N679" s="61">
        <f t="shared" si="89"/>
        <v>2018.03</v>
      </c>
      <c r="O679" s="61">
        <f t="shared" si="90"/>
        <v>0.7789069485197575</v>
      </c>
      <c r="P679" s="64">
        <f t="shared" si="91"/>
        <v>2.1790891067041898</v>
      </c>
    </row>
    <row r="680" spans="1:16" x14ac:dyDescent="0.3">
      <c r="A680" s="60">
        <f>Data!A679</f>
        <v>1926.11</v>
      </c>
      <c r="B680" s="60">
        <f>Data!B679</f>
        <v>13.19</v>
      </c>
      <c r="C680" s="60">
        <f>Data!C679</f>
        <v>0.6825</v>
      </c>
      <c r="D680" s="60">
        <f>Data!D679</f>
        <v>1.2410000000000001</v>
      </c>
      <c r="E680" s="60">
        <f>Data!E679</f>
        <v>17.7</v>
      </c>
      <c r="F680" s="60">
        <f t="shared" si="92"/>
        <v>226.06542203389833</v>
      </c>
      <c r="G680" s="60">
        <f t="shared" si="93"/>
        <v>21.269688305084749</v>
      </c>
      <c r="H680" s="60">
        <f t="shared" si="85"/>
        <v>159.252526161535</v>
      </c>
      <c r="I680" s="60">
        <f t="shared" si="94"/>
        <v>16.323795639662503</v>
      </c>
      <c r="J680" s="60">
        <f t="shared" si="86"/>
        <v>13.848827014509983</v>
      </c>
      <c r="K680" s="60">
        <f t="shared" si="87"/>
        <v>2.6282005369536274</v>
      </c>
      <c r="L680" s="60">
        <f t="shared" si="88"/>
        <v>-0.17209983837062204</v>
      </c>
      <c r="M680" s="61"/>
      <c r="N680" s="61">
        <f t="shared" si="89"/>
        <v>2018.06</v>
      </c>
      <c r="O680" s="61">
        <f t="shared" si="90"/>
        <v>0.77196696114120211</v>
      </c>
      <c r="P680" s="64">
        <f t="shared" si="91"/>
        <v>2.1640186108197046</v>
      </c>
    </row>
    <row r="681" spans="1:16" x14ac:dyDescent="0.3">
      <c r="A681" s="60">
        <f>Data!A680</f>
        <v>1926.12</v>
      </c>
      <c r="B681" s="60">
        <f>Data!B680</f>
        <v>13.49</v>
      </c>
      <c r="C681" s="60">
        <f>Data!C680</f>
        <v>0.69</v>
      </c>
      <c r="D681" s="60">
        <f>Data!D680</f>
        <v>1.24</v>
      </c>
      <c r="E681" s="60">
        <f>Data!E680</f>
        <v>17.7</v>
      </c>
      <c r="F681" s="60">
        <f t="shared" si="92"/>
        <v>231.20716779661018</v>
      </c>
      <c r="G681" s="60">
        <f t="shared" si="93"/>
        <v>21.252549152542375</v>
      </c>
      <c r="H681" s="60">
        <f t="shared" si="85"/>
        <v>159.12317162040847</v>
      </c>
      <c r="I681" s="60">
        <f t="shared" si="94"/>
        <v>16.237952772441595</v>
      </c>
      <c r="J681" s="60">
        <f t="shared" si="86"/>
        <v>14.2386895094932</v>
      </c>
      <c r="K681" s="60">
        <f t="shared" si="87"/>
        <v>2.6559628729211928</v>
      </c>
      <c r="L681" s="60">
        <f t="shared" si="88"/>
        <v>-0.14433750240305665</v>
      </c>
      <c r="M681" s="61"/>
      <c r="N681" s="61">
        <f t="shared" si="89"/>
        <v>2018.09</v>
      </c>
      <c r="O681" s="61">
        <f t="shared" si="90"/>
        <v>0.80111802709250979</v>
      </c>
      <c r="P681" s="64">
        <f t="shared" si="91"/>
        <v>2.2280305350104492</v>
      </c>
    </row>
    <row r="682" spans="1:16" x14ac:dyDescent="0.3">
      <c r="A682" s="60">
        <f>Data!A681</f>
        <v>1927.01</v>
      </c>
      <c r="B682" s="60">
        <f>Data!B681</f>
        <v>13.4</v>
      </c>
      <c r="C682" s="60">
        <f>Data!C681</f>
        <v>0.69669999999999999</v>
      </c>
      <c r="D682" s="60">
        <f>Data!D681</f>
        <v>1.2290000000000001</v>
      </c>
      <c r="E682" s="60">
        <f>Data!E681</f>
        <v>17.5</v>
      </c>
      <c r="F682" s="60">
        <f t="shared" si="92"/>
        <v>232.28938285714287</v>
      </c>
      <c r="G682" s="60">
        <f t="shared" si="93"/>
        <v>21.304750114285717</v>
      </c>
      <c r="H682" s="60">
        <f t="shared" si="85"/>
        <v>159.0692068302686</v>
      </c>
      <c r="I682" s="60">
        <f t="shared" si="94"/>
        <v>16.155907615512589</v>
      </c>
      <c r="J682" s="60">
        <f t="shared" si="86"/>
        <v>14.377984102490355</v>
      </c>
      <c r="K682" s="60">
        <f t="shared" si="87"/>
        <v>2.6656981548781054</v>
      </c>
      <c r="L682" s="60">
        <f t="shared" si="88"/>
        <v>-0.13460222044614412</v>
      </c>
      <c r="M682" s="61"/>
      <c r="N682" s="61">
        <f t="shared" si="89"/>
        <v>2018.12</v>
      </c>
      <c r="O682" s="61">
        <f t="shared" si="90"/>
        <v>0.64489247108547598</v>
      </c>
      <c r="P682" s="64">
        <f t="shared" si="91"/>
        <v>1.9057820915741297</v>
      </c>
    </row>
    <row r="683" spans="1:16" x14ac:dyDescent="0.3">
      <c r="A683" s="60">
        <f>Data!A682</f>
        <v>1927.02</v>
      </c>
      <c r="B683" s="60">
        <f>Data!B682</f>
        <v>13.66</v>
      </c>
      <c r="C683" s="60">
        <f>Data!C682</f>
        <v>0.70330000000000004</v>
      </c>
      <c r="D683" s="60">
        <f>Data!D682</f>
        <v>1.218</v>
      </c>
      <c r="E683" s="60">
        <f>Data!E682</f>
        <v>17.399999999999999</v>
      </c>
      <c r="F683" s="60">
        <f t="shared" si="92"/>
        <v>238.15738965517244</v>
      </c>
      <c r="G683" s="60">
        <f t="shared" si="93"/>
        <v>21.235410000000002</v>
      </c>
      <c r="H683" s="60">
        <f t="shared" si="85"/>
        <v>159.15254412803287</v>
      </c>
      <c r="I683" s="60">
        <f t="shared" si="94"/>
        <v>16.079109669053071</v>
      </c>
      <c r="J683" s="60">
        <f t="shared" si="86"/>
        <v>14.811603040033122</v>
      </c>
      <c r="K683" s="60">
        <f t="shared" si="87"/>
        <v>2.6954108628024995</v>
      </c>
      <c r="L683" s="60">
        <f t="shared" si="88"/>
        <v>-0.10488951252174994</v>
      </c>
      <c r="M683" s="61"/>
      <c r="N683" s="61">
        <f t="shared" si="89"/>
        <v>2019.03</v>
      </c>
      <c r="O683" s="61">
        <f t="shared" si="90"/>
        <v>0.65902648188055535</v>
      </c>
      <c r="P683" s="64">
        <f t="shared" si="91"/>
        <v>1.9329096955473346</v>
      </c>
    </row>
    <row r="684" spans="1:16" x14ac:dyDescent="0.3">
      <c r="A684" s="60">
        <f>Data!A683</f>
        <v>1927.03</v>
      </c>
      <c r="B684" s="60">
        <f>Data!B683</f>
        <v>13.87</v>
      </c>
      <c r="C684" s="60">
        <f>Data!C683</f>
        <v>0.71</v>
      </c>
      <c r="D684" s="60">
        <f>Data!D683</f>
        <v>1.208</v>
      </c>
      <c r="E684" s="60">
        <f>Data!E683</f>
        <v>17.3</v>
      </c>
      <c r="F684" s="60">
        <f t="shared" si="92"/>
        <v>243.21646300578033</v>
      </c>
      <c r="G684" s="60">
        <f t="shared" si="93"/>
        <v>21.182803699421964</v>
      </c>
      <c r="H684" s="60">
        <f t="shared" si="85"/>
        <v>159.22760948258983</v>
      </c>
      <c r="I684" s="60">
        <f t="shared" si="94"/>
        <v>16.004150652170136</v>
      </c>
      <c r="J684" s="60">
        <f t="shared" si="86"/>
        <v>15.197086574088241</v>
      </c>
      <c r="K684" s="60">
        <f t="shared" si="87"/>
        <v>2.7211037367233075</v>
      </c>
      <c r="L684" s="60">
        <f t="shared" si="88"/>
        <v>-7.9196638600941949E-2</v>
      </c>
      <c r="M684" s="61"/>
      <c r="N684" s="61">
        <f t="shared" si="89"/>
        <v>2019.06</v>
      </c>
      <c r="O684" s="61">
        <f t="shared" si="90"/>
        <v>0.61317701113794865</v>
      </c>
      <c r="P684" s="64">
        <f t="shared" si="91"/>
        <v>1.8462877677830813</v>
      </c>
    </row>
    <row r="685" spans="1:16" x14ac:dyDescent="0.3">
      <c r="A685" s="60">
        <f>Data!A684</f>
        <v>1927.04</v>
      </c>
      <c r="B685" s="60">
        <f>Data!B684</f>
        <v>14.21</v>
      </c>
      <c r="C685" s="60">
        <f>Data!C684</f>
        <v>0.7167</v>
      </c>
      <c r="D685" s="60">
        <f>Data!D684</f>
        <v>1.1970000000000001</v>
      </c>
      <c r="E685" s="60">
        <f>Data!E684</f>
        <v>17.3</v>
      </c>
      <c r="F685" s="60">
        <f t="shared" si="92"/>
        <v>249.17851040462426</v>
      </c>
      <c r="G685" s="60">
        <f t="shared" si="93"/>
        <v>20.98991393063584</v>
      </c>
      <c r="H685" s="60">
        <f t="shared" si="85"/>
        <v>159.42398418440274</v>
      </c>
      <c r="I685" s="60">
        <f t="shared" si="94"/>
        <v>15.936717762085458</v>
      </c>
      <c r="J685" s="60">
        <f t="shared" si="86"/>
        <v>15.635497479753139</v>
      </c>
      <c r="K685" s="60">
        <f t="shared" si="87"/>
        <v>2.7495438087440749</v>
      </c>
      <c r="L685" s="60">
        <f t="shared" si="88"/>
        <v>-5.0756566580174578E-2</v>
      </c>
      <c r="M685" s="61"/>
      <c r="N685" s="61">
        <f t="shared" si="89"/>
        <v>2019.09</v>
      </c>
      <c r="O685" s="61">
        <f t="shared" si="90"/>
        <v>0.58349384758479417</v>
      </c>
      <c r="P685" s="64">
        <f t="shared" si="91"/>
        <v>1.792289490573959</v>
      </c>
    </row>
    <row r="686" spans="1:16" x14ac:dyDescent="0.3">
      <c r="A686" s="60">
        <f>Data!A685</f>
        <v>1927.05</v>
      </c>
      <c r="B686" s="60">
        <f>Data!B685</f>
        <v>14.7</v>
      </c>
      <c r="C686" s="60">
        <f>Data!C685</f>
        <v>0.72330000000000005</v>
      </c>
      <c r="D686" s="60">
        <f>Data!D685</f>
        <v>1.1859999999999999</v>
      </c>
      <c r="E686" s="60">
        <f>Data!E685</f>
        <v>17.399999999999999</v>
      </c>
      <c r="F686" s="60">
        <f t="shared" si="92"/>
        <v>256.28943103448279</v>
      </c>
      <c r="G686" s="60">
        <f t="shared" si="93"/>
        <v>20.677501034482759</v>
      </c>
      <c r="H686" s="60">
        <f t="shared" si="85"/>
        <v>159.68862256146801</v>
      </c>
      <c r="I686" s="60">
        <f t="shared" si="94"/>
        <v>15.871601973921747</v>
      </c>
      <c r="J686" s="60">
        <f t="shared" si="86"/>
        <v>16.147672519483912</v>
      </c>
      <c r="K686" s="60">
        <f t="shared" si="87"/>
        <v>2.7817759228422689</v>
      </c>
      <c r="L686" s="60">
        <f t="shared" si="88"/>
        <v>-1.8524452481980536E-2</v>
      </c>
      <c r="M686" s="61"/>
      <c r="N686" s="61">
        <f t="shared" si="89"/>
        <v>2019.12</v>
      </c>
      <c r="O686" s="61">
        <f t="shared" si="90"/>
        <v>0.61721321225472225</v>
      </c>
      <c r="P686" s="64">
        <f t="shared" si="91"/>
        <v>1.853754815649675</v>
      </c>
    </row>
    <row r="687" spans="1:16" x14ac:dyDescent="0.3">
      <c r="A687" s="60">
        <f>Data!A686</f>
        <v>1927.06</v>
      </c>
      <c r="B687" s="60">
        <f>Data!B686</f>
        <v>14.89</v>
      </c>
      <c r="C687" s="60">
        <f>Data!C686</f>
        <v>0.73</v>
      </c>
      <c r="D687" s="60">
        <f>Data!D686</f>
        <v>1.175</v>
      </c>
      <c r="E687" s="60">
        <f>Data!E686</f>
        <v>17.600000000000001</v>
      </c>
      <c r="F687" s="60">
        <f t="shared" si="92"/>
        <v>256.65199261363631</v>
      </c>
      <c r="G687" s="60">
        <f t="shared" si="93"/>
        <v>20.252927556818179</v>
      </c>
      <c r="H687" s="60">
        <f t="shared" si="85"/>
        <v>159.99931955754684</v>
      </c>
      <c r="I687" s="60">
        <f t="shared" si="94"/>
        <v>15.808015957813998</v>
      </c>
      <c r="J687" s="60">
        <f t="shared" si="86"/>
        <v>16.23556006639604</v>
      </c>
      <c r="K687" s="60">
        <f t="shared" si="87"/>
        <v>2.787203902427974</v>
      </c>
      <c r="L687" s="60">
        <f t="shared" si="88"/>
        <v>-1.3096472896275468E-2</v>
      </c>
      <c r="M687" s="61"/>
      <c r="N687" s="61">
        <f t="shared" si="89"/>
        <v>2020.03</v>
      </c>
      <c r="O687" s="61">
        <f t="shared" si="90"/>
        <v>0.41756706234815733</v>
      </c>
      <c r="P687" s="64">
        <f t="shared" si="91"/>
        <v>1.5182632187810445</v>
      </c>
    </row>
    <row r="688" spans="1:16" x14ac:dyDescent="0.3">
      <c r="A688" s="60">
        <f>Data!A687</f>
        <v>1927.07</v>
      </c>
      <c r="B688" s="60">
        <f>Data!B687</f>
        <v>15.22</v>
      </c>
      <c r="C688" s="60">
        <f>Data!C687</f>
        <v>0.73670000000000002</v>
      </c>
      <c r="D688" s="60">
        <f>Data!D687</f>
        <v>1.1639999999999999</v>
      </c>
      <c r="E688" s="60">
        <f>Data!E687</f>
        <v>17.3</v>
      </c>
      <c r="F688" s="60">
        <f t="shared" si="92"/>
        <v>266.88929826589595</v>
      </c>
      <c r="G688" s="60">
        <f t="shared" si="93"/>
        <v>20.411244624277455</v>
      </c>
      <c r="H688" s="60">
        <f t="shared" si="85"/>
        <v>160.40364013014087</v>
      </c>
      <c r="I688" s="60">
        <f t="shared" si="94"/>
        <v>15.745648008391559</v>
      </c>
      <c r="J688" s="60">
        <f t="shared" si="86"/>
        <v>16.950035852678702</v>
      </c>
      <c r="K688" s="60">
        <f t="shared" si="87"/>
        <v>2.8302699490265057</v>
      </c>
      <c r="L688" s="60">
        <f t="shared" si="88"/>
        <v>2.996957370225628E-2</v>
      </c>
      <c r="M688" s="61"/>
      <c r="N688" s="61">
        <f t="shared" si="89"/>
        <v>2020.06</v>
      </c>
      <c r="O688" s="61">
        <f t="shared" si="90"/>
        <v>0.5683971508363066</v>
      </c>
      <c r="P688" s="64">
        <f t="shared" si="91"/>
        <v>1.7654350563059815</v>
      </c>
    </row>
    <row r="689" spans="1:16" s="64" customFormat="1" x14ac:dyDescent="0.3">
      <c r="A689" s="60">
        <f>Data!A688</f>
        <v>1927.08</v>
      </c>
      <c r="B689" s="60">
        <f>Data!B688</f>
        <v>16.03</v>
      </c>
      <c r="C689" s="60">
        <f>Data!C688</f>
        <v>0.74329999999999996</v>
      </c>
      <c r="D689" s="60">
        <f>Data!D688</f>
        <v>1.153</v>
      </c>
      <c r="E689" s="60">
        <f>Data!E688</f>
        <v>17.2</v>
      </c>
      <c r="F689" s="60">
        <f t="shared" si="92"/>
        <v>282.72726104651167</v>
      </c>
      <c r="G689" s="60">
        <f t="shared" si="93"/>
        <v>20.335903430232559</v>
      </c>
      <c r="H689" s="60">
        <f t="shared" si="85"/>
        <v>160.9352180148382</v>
      </c>
      <c r="I689" s="60">
        <f t="shared" si="94"/>
        <v>15.687067848606164</v>
      </c>
      <c r="J689" s="60">
        <f t="shared" si="86"/>
        <v>18.022951374665769</v>
      </c>
      <c r="K689" s="60">
        <f t="shared" si="87"/>
        <v>2.8916460220469649</v>
      </c>
      <c r="L689" s="60">
        <f t="shared" si="88"/>
        <v>9.134564672271539E-2</v>
      </c>
      <c r="M689" s="61"/>
      <c r="N689" s="61">
        <f t="shared" si="89"/>
        <v>2020.09</v>
      </c>
      <c r="O689" s="61">
        <f t="shared" si="90"/>
        <v>0.63538152499129774</v>
      </c>
      <c r="P689" s="64">
        <f t="shared" si="91"/>
        <v>1.8877422249210201</v>
      </c>
    </row>
    <row r="690" spans="1:16" s="64" customFormat="1" x14ac:dyDescent="0.3">
      <c r="A690" s="60">
        <f>Data!A689</f>
        <v>1927.09</v>
      </c>
      <c r="B690" s="60">
        <f>Data!B689</f>
        <v>16.940000000000001</v>
      </c>
      <c r="C690" s="60">
        <f>Data!C689</f>
        <v>0.75</v>
      </c>
      <c r="D690" s="60">
        <f>Data!D689</f>
        <v>1.143</v>
      </c>
      <c r="E690" s="60">
        <f>Data!E689</f>
        <v>17.3</v>
      </c>
      <c r="F690" s="60">
        <f t="shared" si="92"/>
        <v>297.05024393063582</v>
      </c>
      <c r="G690" s="60">
        <f t="shared" si="93"/>
        <v>20.043000520231214</v>
      </c>
      <c r="H690" s="60">
        <f t="shared" si="85"/>
        <v>161.53641914293087</v>
      </c>
      <c r="I690" s="60">
        <f t="shared" si="94"/>
        <v>15.631713005178071</v>
      </c>
      <c r="J690" s="60">
        <f t="shared" si="86"/>
        <v>19.003051286332898</v>
      </c>
      <c r="K690" s="60">
        <f t="shared" si="87"/>
        <v>2.9445995602901225</v>
      </c>
      <c r="L690" s="60">
        <f t="shared" si="88"/>
        <v>0.14429918496587302</v>
      </c>
      <c r="M690" s="61"/>
      <c r="N690" s="61">
        <f t="shared" si="89"/>
        <v>2020.12</v>
      </c>
      <c r="O690" s="61">
        <f t="shared" si="90"/>
        <v>0.72658662244630268</v>
      </c>
      <c r="P690" s="64">
        <f t="shared" si="91"/>
        <v>2.0680096488971582</v>
      </c>
    </row>
    <row r="691" spans="1:16" s="64" customFormat="1" x14ac:dyDescent="0.3">
      <c r="A691" s="60">
        <f>Data!A690</f>
        <v>1927.1</v>
      </c>
      <c r="B691" s="60">
        <f>Data!B690</f>
        <v>16.68</v>
      </c>
      <c r="C691" s="60">
        <f>Data!C690</f>
        <v>0.75670000000000004</v>
      </c>
      <c r="D691" s="60">
        <f>Data!D690</f>
        <v>1.1319999999999999</v>
      </c>
      <c r="E691" s="60">
        <f>Data!E690</f>
        <v>17.399999999999999</v>
      </c>
      <c r="F691" s="60">
        <f t="shared" si="92"/>
        <v>290.81004827586207</v>
      </c>
      <c r="G691" s="60">
        <f t="shared" si="93"/>
        <v>19.736029655172413</v>
      </c>
      <c r="H691" s="60">
        <f t="shared" si="85"/>
        <v>162.27248123882885</v>
      </c>
      <c r="I691" s="60">
        <f t="shared" si="94"/>
        <v>15.57853336096289</v>
      </c>
      <c r="J691" s="60">
        <f t="shared" si="86"/>
        <v>18.667357288240094</v>
      </c>
      <c r="K691" s="60">
        <f t="shared" si="87"/>
        <v>2.9267763989669366</v>
      </c>
      <c r="L691" s="60">
        <f t="shared" si="88"/>
        <v>0.12647602364268717</v>
      </c>
      <c r="M691" s="61"/>
      <c r="N691" s="61">
        <f t="shared" si="89"/>
        <v>2021.03</v>
      </c>
      <c r="O691" s="61">
        <f t="shared" si="90"/>
        <v>0.76132016677075898</v>
      </c>
      <c r="P691" s="64">
        <f t="shared" si="91"/>
        <v>2.1411009658670528</v>
      </c>
    </row>
    <row r="692" spans="1:16" s="64" customFormat="1" x14ac:dyDescent="0.3">
      <c r="A692" s="60">
        <f>Data!A691</f>
        <v>1927.11</v>
      </c>
      <c r="B692" s="60">
        <f>Data!B691</f>
        <v>17.059999999999999</v>
      </c>
      <c r="C692" s="60">
        <f>Data!C691</f>
        <v>0.76329999999999998</v>
      </c>
      <c r="D692" s="60">
        <f>Data!D691</f>
        <v>1.121</v>
      </c>
      <c r="E692" s="60">
        <f>Data!E691</f>
        <v>17.3</v>
      </c>
      <c r="F692" s="60">
        <f t="shared" si="92"/>
        <v>299.15449595375719</v>
      </c>
      <c r="G692" s="60">
        <f t="shared" si="93"/>
        <v>19.657220982658959</v>
      </c>
      <c r="H692" s="60">
        <f t="shared" si="85"/>
        <v>163.16040999020504</v>
      </c>
      <c r="I692" s="60">
        <f t="shared" si="94"/>
        <v>15.527088743371607</v>
      </c>
      <c r="J692" s="60">
        <f t="shared" si="86"/>
        <v>19.266618546343011</v>
      </c>
      <c r="K692" s="60">
        <f t="shared" si="87"/>
        <v>2.9583739894124497</v>
      </c>
      <c r="L692" s="60">
        <f t="shared" si="88"/>
        <v>0.1580736140882002</v>
      </c>
      <c r="M692" s="61"/>
      <c r="N692" s="61">
        <f t="shared" si="89"/>
        <v>2021.06</v>
      </c>
      <c r="O692" s="61">
        <f t="shared" si="90"/>
        <v>0.80636407443894509</v>
      </c>
      <c r="P692" s="64">
        <f t="shared" si="91"/>
        <v>2.2397496011977531</v>
      </c>
    </row>
    <row r="693" spans="1:16" s="64" customFormat="1" x14ac:dyDescent="0.3">
      <c r="A693" s="60">
        <f>Data!A692</f>
        <v>1927.12</v>
      </c>
      <c r="B693" s="60">
        <f>Data!B692</f>
        <v>17.46</v>
      </c>
      <c r="C693" s="60">
        <f>Data!C692</f>
        <v>0.77</v>
      </c>
      <c r="D693" s="60">
        <f>Data!D692</f>
        <v>1.1100000000000001</v>
      </c>
      <c r="E693" s="60">
        <f>Data!E692</f>
        <v>17.3</v>
      </c>
      <c r="F693" s="60">
        <f t="shared" si="92"/>
        <v>306.16866936416187</v>
      </c>
      <c r="G693" s="60">
        <f t="shared" si="93"/>
        <v>19.464331213872832</v>
      </c>
      <c r="H693" s="60">
        <f t="shared" si="85"/>
        <v>164.12560396591485</v>
      </c>
      <c r="I693" s="60">
        <f t="shared" si="94"/>
        <v>15.478537753189471</v>
      </c>
      <c r="J693" s="60">
        <f t="shared" si="86"/>
        <v>19.780206260185881</v>
      </c>
      <c r="K693" s="60">
        <f t="shared" si="87"/>
        <v>2.9846817538543475</v>
      </c>
      <c r="L693" s="60">
        <f t="shared" si="88"/>
        <v>0.18438137853009806</v>
      </c>
      <c r="M693" s="61"/>
      <c r="N693" s="61">
        <f t="shared" si="89"/>
        <v>2021.09</v>
      </c>
      <c r="O693" s="61">
        <f t="shared" si="90"/>
        <v>0.83218851335361732</v>
      </c>
      <c r="P693" s="64">
        <f t="shared" si="91"/>
        <v>2.2983431949890587</v>
      </c>
    </row>
    <row r="694" spans="1:16" s="64" customFormat="1" x14ac:dyDescent="0.3">
      <c r="A694" s="60">
        <f>Data!A693</f>
        <v>1928.01</v>
      </c>
      <c r="B694" s="60">
        <f>Data!B693</f>
        <v>17.53</v>
      </c>
      <c r="C694" s="60">
        <f>Data!C693</f>
        <v>0.77669999999999995</v>
      </c>
      <c r="D694" s="60">
        <f>Data!D693</f>
        <v>1.133</v>
      </c>
      <c r="E694" s="60">
        <f>Data!E693</f>
        <v>17.3</v>
      </c>
      <c r="F694" s="60">
        <f t="shared" si="92"/>
        <v>307.39614971098268</v>
      </c>
      <c r="G694" s="60">
        <f t="shared" si="93"/>
        <v>19.867646184971097</v>
      </c>
      <c r="H694" s="60">
        <f t="shared" si="85"/>
        <v>165.04561038300182</v>
      </c>
      <c r="I694" s="60">
        <f t="shared" si="94"/>
        <v>15.437996891326003</v>
      </c>
      <c r="J694" s="60">
        <f t="shared" si="86"/>
        <v>19.91166029342164</v>
      </c>
      <c r="K694" s="60">
        <f t="shared" si="87"/>
        <v>2.9913055045251062</v>
      </c>
      <c r="L694" s="60">
        <f t="shared" si="88"/>
        <v>0.19100512920085677</v>
      </c>
      <c r="M694" s="61"/>
      <c r="N694" s="61">
        <f t="shared" si="89"/>
        <v>2021.12</v>
      </c>
      <c r="O694" s="61">
        <f t="shared" si="90"/>
        <v>0.85179149286605016</v>
      </c>
      <c r="P694" s="64">
        <f t="shared" si="91"/>
        <v>2.3438420692992636</v>
      </c>
    </row>
    <row r="695" spans="1:16" s="64" customFormat="1" x14ac:dyDescent="0.3">
      <c r="A695" s="60">
        <f>Data!A694</f>
        <v>1928.02</v>
      </c>
      <c r="B695" s="60">
        <f>Data!B694</f>
        <v>17.32</v>
      </c>
      <c r="C695" s="60">
        <f>Data!C694</f>
        <v>0.7833</v>
      </c>
      <c r="D695" s="60">
        <f>Data!D694</f>
        <v>1.155</v>
      </c>
      <c r="E695" s="60">
        <f>Data!E694</f>
        <v>17.100000000000001</v>
      </c>
      <c r="F695" s="60">
        <f t="shared" si="92"/>
        <v>307.26591578947364</v>
      </c>
      <c r="G695" s="60">
        <f t="shared" si="93"/>
        <v>20.490307894736841</v>
      </c>
      <c r="H695" s="60">
        <f t="shared" si="85"/>
        <v>166.01105582842419</v>
      </c>
      <c r="I695" s="60">
        <f t="shared" si="94"/>
        <v>15.404912462159155</v>
      </c>
      <c r="J695" s="60">
        <f t="shared" si="86"/>
        <v>19.945969608347077</v>
      </c>
      <c r="K695" s="60">
        <f t="shared" si="87"/>
        <v>2.9930270982818885</v>
      </c>
      <c r="L695" s="60">
        <f t="shared" si="88"/>
        <v>0.19272672295763904</v>
      </c>
      <c r="M695" s="61"/>
      <c r="N695" s="61">
        <f t="shared" si="89"/>
        <v>2022.03</v>
      </c>
      <c r="O695" s="61">
        <f t="shared" si="90"/>
        <v>0.74374674692740905</v>
      </c>
      <c r="P695" s="64">
        <f t="shared" si="91"/>
        <v>2.1038031843232883</v>
      </c>
    </row>
    <row r="696" spans="1:16" s="64" customFormat="1" x14ac:dyDescent="0.3">
      <c r="A696" s="60">
        <f>Data!A695</f>
        <v>1928.03</v>
      </c>
      <c r="B696" s="60">
        <f>Data!B695</f>
        <v>18.25</v>
      </c>
      <c r="C696" s="60">
        <f>Data!C695</f>
        <v>0.79</v>
      </c>
      <c r="D696" s="60">
        <f>Data!D695</f>
        <v>1.177</v>
      </c>
      <c r="E696" s="60">
        <f>Data!E695</f>
        <v>17.100000000000001</v>
      </c>
      <c r="F696" s="60">
        <f t="shared" si="92"/>
        <v>323.76460526315788</v>
      </c>
      <c r="G696" s="60">
        <f t="shared" si="93"/>
        <v>20.88059947368421</v>
      </c>
      <c r="H696" s="60">
        <f t="shared" si="85"/>
        <v>167.08483360339528</v>
      </c>
      <c r="I696" s="60">
        <f t="shared" si="94"/>
        <v>15.375924821764462</v>
      </c>
      <c r="J696" s="60">
        <f t="shared" si="86"/>
        <v>21.056593929548384</v>
      </c>
      <c r="K696" s="60">
        <f t="shared" si="87"/>
        <v>3.0472137618854984</v>
      </c>
      <c r="L696" s="60">
        <f t="shared" si="88"/>
        <v>0.24691338656124895</v>
      </c>
      <c r="M696" s="61"/>
      <c r="N696" s="61">
        <f t="shared" si="89"/>
        <v>2022.06</v>
      </c>
      <c r="O696" s="61">
        <f t="shared" si="90"/>
        <v>0.58095526383848028</v>
      </c>
      <c r="P696" s="64">
        <f t="shared" si="91"/>
        <v>1.787745383842583</v>
      </c>
    </row>
    <row r="697" spans="1:16" s="64" customFormat="1" x14ac:dyDescent="0.3">
      <c r="A697" s="60">
        <f>Data!A696</f>
        <v>1928.04</v>
      </c>
      <c r="B697" s="60">
        <f>Data!B696</f>
        <v>19.399999999999999</v>
      </c>
      <c r="C697" s="60">
        <f>Data!C696</f>
        <v>0.79669999999999996</v>
      </c>
      <c r="D697" s="60">
        <f>Data!D696</f>
        <v>1.2</v>
      </c>
      <c r="E697" s="60">
        <f>Data!E696</f>
        <v>17.100000000000001</v>
      </c>
      <c r="F697" s="60">
        <f t="shared" si="92"/>
        <v>344.16621052631575</v>
      </c>
      <c r="G697" s="60">
        <f t="shared" si="93"/>
        <v>21.288631578947367</v>
      </c>
      <c r="H697" s="60">
        <f t="shared" si="85"/>
        <v>168.23294041337795</v>
      </c>
      <c r="I697" s="60">
        <f t="shared" si="94"/>
        <v>15.353956989837895</v>
      </c>
      <c r="J697" s="60">
        <f t="shared" si="86"/>
        <v>22.415473141816413</v>
      </c>
      <c r="K697" s="60">
        <f t="shared" si="87"/>
        <v>3.1097514856521444</v>
      </c>
      <c r="L697" s="60">
        <f t="shared" si="88"/>
        <v>0.30945111032789496</v>
      </c>
      <c r="M697" s="61"/>
      <c r="N697" s="61">
        <f t="shared" si="89"/>
        <v>2022.09</v>
      </c>
      <c r="O697" s="61">
        <f t="shared" si="90"/>
        <v>0.55370067919675892</v>
      </c>
      <c r="P697" s="64">
        <f t="shared" si="91"/>
        <v>1.7396791143803825</v>
      </c>
    </row>
    <row r="698" spans="1:16" s="64" customFormat="1" x14ac:dyDescent="0.3">
      <c r="A698" s="60">
        <f>Data!A697</f>
        <v>1928.05</v>
      </c>
      <c r="B698" s="60">
        <f>Data!B697</f>
        <v>20</v>
      </c>
      <c r="C698" s="60">
        <f>Data!C697</f>
        <v>0.80330000000000001</v>
      </c>
      <c r="D698" s="60">
        <f>Data!D697</f>
        <v>1.222</v>
      </c>
      <c r="E698" s="60">
        <f>Data!E697</f>
        <v>17.2</v>
      </c>
      <c r="F698" s="60">
        <f t="shared" si="92"/>
        <v>352.74767441860467</v>
      </c>
      <c r="G698" s="60">
        <f t="shared" si="93"/>
        <v>21.552882906976745</v>
      </c>
      <c r="H698" s="60">
        <f t="shared" si="85"/>
        <v>169.31209106912553</v>
      </c>
      <c r="I698" s="60">
        <f t="shared" si="94"/>
        <v>15.338888154823406</v>
      </c>
      <c r="J698" s="60">
        <f t="shared" si="86"/>
        <v>22.996951986228613</v>
      </c>
      <c r="K698" s="60">
        <f t="shared" si="87"/>
        <v>3.1353616848094026</v>
      </c>
      <c r="L698" s="60">
        <f t="shared" si="88"/>
        <v>0.33506130948515311</v>
      </c>
      <c r="M698" s="61"/>
      <c r="N698" s="61">
        <f t="shared" si="89"/>
        <v>2022.12</v>
      </c>
      <c r="O698" s="61">
        <f t="shared" si="90"/>
        <v>0.55809495568841205</v>
      </c>
      <c r="P698" s="64">
        <f t="shared" si="91"/>
        <v>1.7473405663565438</v>
      </c>
    </row>
    <row r="699" spans="1:16" s="64" customFormat="1" x14ac:dyDescent="0.3">
      <c r="A699" s="60">
        <f>Data!A698</f>
        <v>1928.06</v>
      </c>
      <c r="B699" s="60">
        <f>Data!B698</f>
        <v>19.02</v>
      </c>
      <c r="C699" s="60">
        <f>Data!C698</f>
        <v>0.81</v>
      </c>
      <c r="D699" s="60">
        <f>Data!D698</f>
        <v>1.2450000000000001</v>
      </c>
      <c r="E699" s="60">
        <f>Data!E698</f>
        <v>17.100000000000001</v>
      </c>
      <c r="F699" s="60">
        <f t="shared" si="92"/>
        <v>337.42481052631575</v>
      </c>
      <c r="G699" s="60">
        <f t="shared" si="93"/>
        <v>22.086955263157893</v>
      </c>
      <c r="H699" s="60">
        <f t="shared" si="85"/>
        <v>170.42589387416226</v>
      </c>
      <c r="I699" s="60">
        <f t="shared" si="94"/>
        <v>15.3313831279943</v>
      </c>
      <c r="J699" s="60">
        <f t="shared" si="86"/>
        <v>22.008765139408446</v>
      </c>
      <c r="K699" s="60">
        <f t="shared" si="87"/>
        <v>3.0914407894396203</v>
      </c>
      <c r="L699" s="60">
        <f t="shared" si="88"/>
        <v>0.29114041411537084</v>
      </c>
      <c r="M699" s="61"/>
      <c r="N699" s="61">
        <f t="shared" si="89"/>
        <v>2023.03</v>
      </c>
      <c r="O699" s="61">
        <f t="shared" si="90"/>
        <v>0.54525730373333925</v>
      </c>
      <c r="P699" s="64">
        <f t="shared" si="91"/>
        <v>1.7250521876456968</v>
      </c>
    </row>
    <row r="700" spans="1:16" s="64" customFormat="1" x14ac:dyDescent="0.3">
      <c r="A700" s="60">
        <f>Data!A699</f>
        <v>1928.07</v>
      </c>
      <c r="B700" s="60">
        <f>Data!B699</f>
        <v>19.16</v>
      </c>
      <c r="C700" s="60">
        <f>Data!C699</f>
        <v>0.81669999999999998</v>
      </c>
      <c r="D700" s="60">
        <f>Data!D699</f>
        <v>1.268</v>
      </c>
      <c r="E700" s="60">
        <f>Data!E699</f>
        <v>17.100000000000001</v>
      </c>
      <c r="F700" s="60">
        <f t="shared" si="92"/>
        <v>339.9084842105263</v>
      </c>
      <c r="G700" s="60">
        <f t="shared" si="93"/>
        <v>22.49498736842105</v>
      </c>
      <c r="H700" s="60">
        <f t="shared" si="85"/>
        <v>171.61887921414177</v>
      </c>
      <c r="I700" s="60">
        <f t="shared" si="94"/>
        <v>15.332379269148275</v>
      </c>
      <c r="J700" s="60">
        <f t="shared" si="86"/>
        <v>22.16932403273432</v>
      </c>
      <c r="K700" s="60">
        <f t="shared" si="87"/>
        <v>3.0987095329845094</v>
      </c>
      <c r="L700" s="60">
        <f t="shared" si="88"/>
        <v>0.29840915766025988</v>
      </c>
      <c r="M700" s="61"/>
      <c r="N700" s="61"/>
      <c r="O700" s="61"/>
    </row>
    <row r="701" spans="1:16" s="64" customFormat="1" x14ac:dyDescent="0.3">
      <c r="A701" s="60">
        <f>Data!A700</f>
        <v>1928.08</v>
      </c>
      <c r="B701" s="60">
        <f>Data!B700</f>
        <v>19.78</v>
      </c>
      <c r="C701" s="60">
        <f>Data!C700</f>
        <v>0.82330000000000003</v>
      </c>
      <c r="D701" s="60">
        <f>Data!D700</f>
        <v>1.29</v>
      </c>
      <c r="E701" s="60">
        <f>Data!E700</f>
        <v>17.100000000000001</v>
      </c>
      <c r="F701" s="60">
        <f t="shared" si="92"/>
        <v>350.90761052631581</v>
      </c>
      <c r="G701" s="60">
        <f t="shared" si="93"/>
        <v>22.88527894736842</v>
      </c>
      <c r="H701" s="60">
        <f t="shared" si="85"/>
        <v>172.91547959492283</v>
      </c>
      <c r="I701" s="60">
        <f t="shared" si="94"/>
        <v>15.340879551835028</v>
      </c>
      <c r="J701" s="60">
        <f t="shared" si="86"/>
        <v>22.874021619206399</v>
      </c>
      <c r="K701" s="60">
        <f t="shared" si="87"/>
        <v>3.1300018395018152</v>
      </c>
      <c r="L701" s="60">
        <f t="shared" si="88"/>
        <v>0.32970146417756574</v>
      </c>
      <c r="M701" s="61"/>
      <c r="N701" s="61"/>
      <c r="O701" s="61"/>
    </row>
    <row r="702" spans="1:16" s="64" customFormat="1" x14ac:dyDescent="0.3">
      <c r="A702" s="60">
        <f>Data!A701</f>
        <v>1928.09</v>
      </c>
      <c r="B702" s="60">
        <f>Data!B701</f>
        <v>21.17</v>
      </c>
      <c r="C702" s="60">
        <f>Data!C701</f>
        <v>0.83</v>
      </c>
      <c r="D702" s="60">
        <f>Data!D701</f>
        <v>1.3120000000000001</v>
      </c>
      <c r="E702" s="60">
        <f>Data!E701</f>
        <v>17.3</v>
      </c>
      <c r="F702" s="60">
        <f t="shared" si="92"/>
        <v>371.22512774566474</v>
      </c>
      <c r="G702" s="60">
        <f t="shared" si="93"/>
        <v>23.006488786127168</v>
      </c>
      <c r="H702" s="60">
        <f t="shared" si="85"/>
        <v>174.29458852510226</v>
      </c>
      <c r="I702" s="60">
        <f t="shared" si="94"/>
        <v>15.355385045267882</v>
      </c>
      <c r="J702" s="60">
        <f t="shared" si="86"/>
        <v>24.175566203731659</v>
      </c>
      <c r="K702" s="60">
        <f t="shared" si="87"/>
        <v>3.1853424621087982</v>
      </c>
      <c r="L702" s="60">
        <f t="shared" si="88"/>
        <v>0.38504208678454876</v>
      </c>
      <c r="M702" s="61"/>
      <c r="N702" s="61"/>
      <c r="O702" s="61"/>
    </row>
    <row r="703" spans="1:16" s="64" customFormat="1" x14ac:dyDescent="0.3">
      <c r="A703" s="60">
        <f>Data!A702</f>
        <v>1928.1</v>
      </c>
      <c r="B703" s="60">
        <f>Data!B702</f>
        <v>21.6</v>
      </c>
      <c r="C703" s="60">
        <f>Data!C702</f>
        <v>0.8367</v>
      </c>
      <c r="D703" s="60">
        <f>Data!D702</f>
        <v>1.335</v>
      </c>
      <c r="E703" s="60">
        <f>Data!E702</f>
        <v>17.2</v>
      </c>
      <c r="F703" s="60">
        <f t="shared" si="92"/>
        <v>380.96748837209304</v>
      </c>
      <c r="G703" s="60">
        <f t="shared" si="93"/>
        <v>23.545907267441862</v>
      </c>
      <c r="H703" s="60">
        <f t="shared" si="85"/>
        <v>175.74680683379975</v>
      </c>
      <c r="I703" s="60">
        <f t="shared" si="94"/>
        <v>15.378347601503791</v>
      </c>
      <c r="J703" s="60">
        <f t="shared" si="86"/>
        <v>24.772979402210915</v>
      </c>
      <c r="K703" s="60">
        <f t="shared" si="87"/>
        <v>3.2097535189570627</v>
      </c>
      <c r="L703" s="60">
        <f t="shared" si="88"/>
        <v>0.40945314363281327</v>
      </c>
      <c r="M703" s="61"/>
      <c r="N703" s="61"/>
      <c r="O703" s="61"/>
    </row>
    <row r="704" spans="1:16" s="64" customFormat="1" x14ac:dyDescent="0.3">
      <c r="A704" s="60">
        <f>Data!A703</f>
        <v>1928.11</v>
      </c>
      <c r="B704" s="60">
        <f>Data!B703</f>
        <v>23.06</v>
      </c>
      <c r="C704" s="60">
        <f>Data!C703</f>
        <v>0.84330000000000005</v>
      </c>
      <c r="D704" s="60">
        <f>Data!D703</f>
        <v>1.357</v>
      </c>
      <c r="E704" s="60">
        <f>Data!E703</f>
        <v>17.2</v>
      </c>
      <c r="F704" s="60">
        <f t="shared" si="92"/>
        <v>406.71806860465114</v>
      </c>
      <c r="G704" s="60">
        <f t="shared" si="93"/>
        <v>23.933929709302326</v>
      </c>
      <c r="H704" s="60">
        <f t="shared" si="85"/>
        <v>177.21577592301296</v>
      </c>
      <c r="I704" s="60">
        <f t="shared" si="94"/>
        <v>15.408830643737248</v>
      </c>
      <c r="J704" s="60">
        <f t="shared" si="86"/>
        <v>26.395128741969611</v>
      </c>
      <c r="K704" s="60">
        <f t="shared" si="87"/>
        <v>3.2731794757772139</v>
      </c>
      <c r="L704" s="60">
        <f t="shared" si="88"/>
        <v>0.47287910045296444</v>
      </c>
      <c r="M704" s="61"/>
      <c r="N704" s="61"/>
      <c r="O704" s="61"/>
    </row>
    <row r="705" spans="1:15" s="64" customFormat="1" x14ac:dyDescent="0.3">
      <c r="A705" s="60">
        <f>Data!A704</f>
        <v>1928.12</v>
      </c>
      <c r="B705" s="60">
        <f>Data!B704</f>
        <v>23.15</v>
      </c>
      <c r="C705" s="60">
        <f>Data!C704</f>
        <v>0.85</v>
      </c>
      <c r="D705" s="60">
        <f>Data!D704</f>
        <v>1.38</v>
      </c>
      <c r="E705" s="60">
        <f>Data!E704</f>
        <v>17.100000000000001</v>
      </c>
      <c r="F705" s="60">
        <f t="shared" si="92"/>
        <v>410.69318421052628</v>
      </c>
      <c r="G705" s="60">
        <f t="shared" si="93"/>
        <v>24.481926315789469</v>
      </c>
      <c r="H705" s="60">
        <f t="shared" ref="H705:H768" si="95">GEOMEAN(F586:F706)</f>
        <v>178.84995792015388</v>
      </c>
      <c r="I705" s="60">
        <f t="shared" si="94"/>
        <v>15.446939525740737</v>
      </c>
      <c r="J705" s="60">
        <f t="shared" ref="J705:J768" si="96">F705/I705</f>
        <v>26.587349780592351</v>
      </c>
      <c r="K705" s="60">
        <f t="shared" ref="K705:K768" si="97">LN(J705)</f>
        <v>3.2804355305091661</v>
      </c>
      <c r="L705" s="60">
        <f t="shared" si="88"/>
        <v>0.48013515518491667</v>
      </c>
      <c r="M705" s="61"/>
      <c r="N705" s="61"/>
      <c r="O705" s="61"/>
    </row>
    <row r="706" spans="1:15" s="64" customFormat="1" x14ac:dyDescent="0.3">
      <c r="A706" s="60">
        <f>Data!A705</f>
        <v>1929.01</v>
      </c>
      <c r="B706" s="60">
        <f>Data!B705</f>
        <v>24.86</v>
      </c>
      <c r="C706" s="60">
        <f>Data!C705</f>
        <v>0.86</v>
      </c>
      <c r="D706" s="60">
        <f>Data!D705</f>
        <v>1.399</v>
      </c>
      <c r="E706" s="60">
        <f>Data!E705</f>
        <v>17.100000000000001</v>
      </c>
      <c r="F706" s="60">
        <f t="shared" si="92"/>
        <v>441.02948421052628</v>
      </c>
      <c r="G706" s="60">
        <f t="shared" si="93"/>
        <v>24.81899631578947</v>
      </c>
      <c r="H706" s="60">
        <f t="shared" si="95"/>
        <v>180.51646190510627</v>
      </c>
      <c r="I706" s="60">
        <f t="shared" si="94"/>
        <v>15.487560787135468</v>
      </c>
      <c r="J706" s="60">
        <f t="shared" si="96"/>
        <v>28.47636824624194</v>
      </c>
      <c r="K706" s="60">
        <f t="shared" si="97"/>
        <v>3.3490745589687272</v>
      </c>
      <c r="L706" s="60">
        <f t="shared" ref="L706:L769" si="98">K706-$K$1843</f>
        <v>0.54877418364447772</v>
      </c>
      <c r="M706" s="61"/>
      <c r="N706" s="61"/>
      <c r="O706" s="61"/>
    </row>
    <row r="707" spans="1:15" s="64" customFormat="1" x14ac:dyDescent="0.3">
      <c r="A707" s="60">
        <f>Data!A706</f>
        <v>1929.02</v>
      </c>
      <c r="B707" s="60">
        <f>Data!B706</f>
        <v>24.99</v>
      </c>
      <c r="C707" s="60">
        <f>Data!C706</f>
        <v>0.87</v>
      </c>
      <c r="D707" s="60">
        <f>Data!D706</f>
        <v>1.4179999999999999</v>
      </c>
      <c r="E707" s="60">
        <f>Data!E706</f>
        <v>17.100000000000001</v>
      </c>
      <c r="F707" s="60">
        <f t="shared" si="92"/>
        <v>443.33575263157888</v>
      </c>
      <c r="G707" s="60">
        <f t="shared" si="93"/>
        <v>25.15606631578947</v>
      </c>
      <c r="H707" s="60">
        <f t="shared" si="95"/>
        <v>182.20023403180497</v>
      </c>
      <c r="I707" s="60">
        <f t="shared" si="94"/>
        <v>15.528318590438172</v>
      </c>
      <c r="J707" s="60">
        <f t="shared" si="96"/>
        <v>28.550145339275204</v>
      </c>
      <c r="K707" s="60">
        <f t="shared" si="97"/>
        <v>3.3516620267817134</v>
      </c>
      <c r="L707" s="60">
        <f t="shared" si="98"/>
        <v>0.55136165145746396</v>
      </c>
      <c r="M707" s="61"/>
      <c r="N707" s="61"/>
      <c r="O707" s="61"/>
    </row>
    <row r="708" spans="1:15" s="64" customFormat="1" x14ac:dyDescent="0.3">
      <c r="A708" s="60">
        <f>Data!A707</f>
        <v>1929.03</v>
      </c>
      <c r="B708" s="60">
        <f>Data!B707</f>
        <v>25.43</v>
      </c>
      <c r="C708" s="60">
        <f>Data!C707</f>
        <v>0.88</v>
      </c>
      <c r="D708" s="60">
        <f>Data!D707</f>
        <v>1.4379999999999999</v>
      </c>
      <c r="E708" s="60">
        <f>Data!E707</f>
        <v>17</v>
      </c>
      <c r="F708" s="60">
        <f t="shared" si="92"/>
        <v>453.79535823529415</v>
      </c>
      <c r="G708" s="60">
        <f t="shared" si="93"/>
        <v>25.660940823529412</v>
      </c>
      <c r="H708" s="60">
        <f t="shared" si="95"/>
        <v>183.87273890470178</v>
      </c>
      <c r="I708" s="60">
        <f t="shared" si="94"/>
        <v>15.574018135577639</v>
      </c>
      <c r="J708" s="60">
        <f t="shared" si="96"/>
        <v>29.137975459180556</v>
      </c>
      <c r="K708" s="60">
        <f t="shared" si="97"/>
        <v>3.3720423220041367</v>
      </c>
      <c r="L708" s="60">
        <f t="shared" si="98"/>
        <v>0.5717419466798872</v>
      </c>
      <c r="M708" s="61"/>
      <c r="N708" s="61"/>
    </row>
    <row r="709" spans="1:15" s="64" customFormat="1" x14ac:dyDescent="0.3">
      <c r="A709" s="60">
        <f>Data!A708</f>
        <v>1929.04</v>
      </c>
      <c r="B709" s="60">
        <f>Data!B708</f>
        <v>25.28</v>
      </c>
      <c r="C709" s="60">
        <f>Data!C708</f>
        <v>0.89</v>
      </c>
      <c r="D709" s="60">
        <f>Data!D708</f>
        <v>1.4570000000000001</v>
      </c>
      <c r="E709" s="60">
        <f>Data!E708</f>
        <v>16.899999999999999</v>
      </c>
      <c r="F709" s="60">
        <f t="shared" si="92"/>
        <v>453.78796686390541</v>
      </c>
      <c r="G709" s="60">
        <f t="shared" si="93"/>
        <v>26.153839704142015</v>
      </c>
      <c r="H709" s="60">
        <f t="shared" si="95"/>
        <v>185.55206565744035</v>
      </c>
      <c r="I709" s="60">
        <f t="shared" si="94"/>
        <v>15.625358461576418</v>
      </c>
      <c r="J709" s="60">
        <f t="shared" si="96"/>
        <v>29.041763616482399</v>
      </c>
      <c r="K709" s="60">
        <f t="shared" si="97"/>
        <v>3.3687349187076912</v>
      </c>
      <c r="L709" s="60">
        <f t="shared" si="98"/>
        <v>0.56843454338344168</v>
      </c>
      <c r="M709" s="61"/>
      <c r="N709" s="61"/>
    </row>
    <row r="710" spans="1:15" s="64" customFormat="1" x14ac:dyDescent="0.3">
      <c r="A710" s="60">
        <f>Data!A709</f>
        <v>1929.05</v>
      </c>
      <c r="B710" s="60">
        <f>Data!B709</f>
        <v>25.66</v>
      </c>
      <c r="C710" s="60">
        <f>Data!C709</f>
        <v>0.9</v>
      </c>
      <c r="D710" s="60">
        <f>Data!D709</f>
        <v>1.476</v>
      </c>
      <c r="E710" s="60">
        <f>Data!E709</f>
        <v>17</v>
      </c>
      <c r="F710" s="60">
        <f t="shared" si="92"/>
        <v>457.89968117647055</v>
      </c>
      <c r="G710" s="60">
        <f t="shared" si="93"/>
        <v>26.339046352941175</v>
      </c>
      <c r="H710" s="60">
        <f t="shared" si="95"/>
        <v>187.18191727805151</v>
      </c>
      <c r="I710" s="60">
        <f t="shared" si="94"/>
        <v>15.680020621702392</v>
      </c>
      <c r="J710" s="60">
        <f t="shared" si="96"/>
        <v>29.202747383042411</v>
      </c>
      <c r="K710" s="60">
        <f t="shared" si="97"/>
        <v>3.3742627933085512</v>
      </c>
      <c r="L710" s="60">
        <f t="shared" si="98"/>
        <v>0.5739624179843017</v>
      </c>
      <c r="M710" s="61"/>
      <c r="N710" s="61"/>
    </row>
    <row r="711" spans="1:15" s="64" customFormat="1" x14ac:dyDescent="0.3">
      <c r="A711" s="60">
        <f>Data!A710</f>
        <v>1929.06</v>
      </c>
      <c r="B711" s="60">
        <f>Data!B710</f>
        <v>26.15</v>
      </c>
      <c r="C711" s="60">
        <f>Data!C710</f>
        <v>0.91</v>
      </c>
      <c r="D711" s="60">
        <f>Data!D710</f>
        <v>1.4950000000000001</v>
      </c>
      <c r="E711" s="60">
        <f>Data!E710</f>
        <v>17.100000000000001</v>
      </c>
      <c r="F711" s="60">
        <f t="shared" si="92"/>
        <v>463.9147631578947</v>
      </c>
      <c r="G711" s="60">
        <f t="shared" si="93"/>
        <v>26.522086842105264</v>
      </c>
      <c r="H711" s="60">
        <f t="shared" si="95"/>
        <v>188.89994573707759</v>
      </c>
      <c r="I711" s="60">
        <f t="shared" si="94"/>
        <v>15.736463332240525</v>
      </c>
      <c r="J711" s="60">
        <f t="shared" si="96"/>
        <v>29.480243010348847</v>
      </c>
      <c r="K711" s="60">
        <f t="shared" si="97"/>
        <v>3.3837203105147333</v>
      </c>
      <c r="L711" s="60">
        <f t="shared" si="98"/>
        <v>0.58341993519048385</v>
      </c>
      <c r="M711" s="61"/>
      <c r="N711" s="61"/>
    </row>
    <row r="712" spans="1:15" s="64" customFormat="1" x14ac:dyDescent="0.3">
      <c r="A712" s="60">
        <f>Data!A711</f>
        <v>1929.07</v>
      </c>
      <c r="B712" s="60">
        <f>Data!B711</f>
        <v>28.48</v>
      </c>
      <c r="C712" s="60">
        <f>Data!C711</f>
        <v>0.92</v>
      </c>
      <c r="D712" s="60">
        <f>Data!D711</f>
        <v>1.514</v>
      </c>
      <c r="E712" s="60">
        <f>Data!E711</f>
        <v>17.3</v>
      </c>
      <c r="F712" s="60">
        <f t="shared" si="92"/>
        <v>499.40914682080921</v>
      </c>
      <c r="G712" s="60">
        <f t="shared" si="93"/>
        <v>26.548646358381504</v>
      </c>
      <c r="H712" s="60">
        <f t="shared" si="95"/>
        <v>190.71635666501226</v>
      </c>
      <c r="I712" s="60">
        <f t="shared" si="94"/>
        <v>15.79776616482523</v>
      </c>
      <c r="J712" s="60">
        <f t="shared" si="96"/>
        <v>31.612643307303578</v>
      </c>
      <c r="K712" s="60">
        <f t="shared" si="97"/>
        <v>3.4535571452338458</v>
      </c>
      <c r="L712" s="60">
        <f t="shared" si="98"/>
        <v>0.65325676990959636</v>
      </c>
      <c r="M712" s="61"/>
      <c r="N712" s="61"/>
    </row>
    <row r="713" spans="1:15" s="64" customFormat="1" x14ac:dyDescent="0.3">
      <c r="A713" s="60">
        <f>Data!A712</f>
        <v>1929.08</v>
      </c>
      <c r="B713" s="60">
        <f>Data!B712</f>
        <v>30.1</v>
      </c>
      <c r="C713" s="60">
        <f>Data!C712</f>
        <v>0.93</v>
      </c>
      <c r="D713" s="60">
        <f>Data!D712</f>
        <v>1.5329999999999999</v>
      </c>
      <c r="E713" s="60">
        <f>Data!E712</f>
        <v>17.3</v>
      </c>
      <c r="F713" s="60">
        <f t="shared" si="92"/>
        <v>527.81654913294801</v>
      </c>
      <c r="G713" s="60">
        <f t="shared" si="93"/>
        <v>26.88181959537572</v>
      </c>
      <c r="H713" s="60">
        <f t="shared" si="95"/>
        <v>192.75061630845627</v>
      </c>
      <c r="I713" s="60">
        <f t="shared" si="94"/>
        <v>15.863909688354443</v>
      </c>
      <c r="J713" s="60">
        <f t="shared" si="96"/>
        <v>33.2715301273061</v>
      </c>
      <c r="K713" s="60">
        <f t="shared" si="97"/>
        <v>3.5047020801752899</v>
      </c>
      <c r="L713" s="60">
        <f t="shared" si="98"/>
        <v>0.70440170485104048</v>
      </c>
      <c r="M713" s="61"/>
      <c r="N713" s="61"/>
    </row>
    <row r="714" spans="1:15" s="64" customFormat="1" x14ac:dyDescent="0.3">
      <c r="A714" s="60">
        <f>Data!A713</f>
        <v>1929.09</v>
      </c>
      <c r="B714" s="60">
        <f>Data!B713</f>
        <v>31.3</v>
      </c>
      <c r="C714" s="60">
        <f>Data!C713</f>
        <v>0.94</v>
      </c>
      <c r="D714" s="60">
        <f>Data!D713</f>
        <v>1.552</v>
      </c>
      <c r="E714" s="60">
        <f>Data!E713</f>
        <v>17.3</v>
      </c>
      <c r="F714" s="60">
        <f t="shared" si="92"/>
        <v>548.85906936416177</v>
      </c>
      <c r="G714" s="60">
        <f t="shared" si="93"/>
        <v>27.214992832369944</v>
      </c>
      <c r="H714" s="60">
        <f t="shared" si="95"/>
        <v>194.61058273897763</v>
      </c>
      <c r="I714" s="60">
        <f t="shared" si="94"/>
        <v>15.933414119470518</v>
      </c>
      <c r="J714" s="60">
        <f t="shared" si="96"/>
        <v>34.447047271146985</v>
      </c>
      <c r="K714" s="60">
        <f t="shared" si="97"/>
        <v>3.5394232832245365</v>
      </c>
      <c r="L714" s="60">
        <f t="shared" si="98"/>
        <v>0.73912290790028701</v>
      </c>
      <c r="M714" s="61"/>
      <c r="N714" s="61"/>
    </row>
    <row r="715" spans="1:15" s="64" customFormat="1" x14ac:dyDescent="0.3">
      <c r="A715" s="60">
        <f>Data!A714</f>
        <v>1929.1</v>
      </c>
      <c r="B715" s="60">
        <f>Data!B714</f>
        <v>27.99</v>
      </c>
      <c r="C715" s="60">
        <f>Data!C714</f>
        <v>0.95</v>
      </c>
      <c r="D715" s="60">
        <f>Data!D714</f>
        <v>1.5720000000000001</v>
      </c>
      <c r="E715" s="60">
        <f>Data!E714</f>
        <v>17.3</v>
      </c>
      <c r="F715" s="60">
        <f t="shared" ref="F715:F778" si="99">B715*$E$1837/E715</f>
        <v>490.81678439306353</v>
      </c>
      <c r="G715" s="60">
        <f t="shared" ref="G715:G778" si="100">D715*$E$1837/E715</f>
        <v>27.565701502890175</v>
      </c>
      <c r="H715" s="60">
        <f t="shared" si="95"/>
        <v>195.93617121475606</v>
      </c>
      <c r="I715" s="60">
        <f t="shared" si="94"/>
        <v>16.007867719753015</v>
      </c>
      <c r="J715" s="60">
        <f t="shared" si="96"/>
        <v>30.66097202861171</v>
      </c>
      <c r="K715" s="60">
        <f t="shared" si="97"/>
        <v>3.4229905764183481</v>
      </c>
      <c r="L715" s="60">
        <f t="shared" si="98"/>
        <v>0.62269020109409867</v>
      </c>
      <c r="M715" s="61"/>
      <c r="N715" s="61"/>
    </row>
    <row r="716" spans="1:15" s="64" customFormat="1" x14ac:dyDescent="0.3">
      <c r="A716" s="60">
        <f>Data!A715</f>
        <v>1929.11</v>
      </c>
      <c r="B716" s="60">
        <f>Data!B715</f>
        <v>20.58</v>
      </c>
      <c r="C716" s="60">
        <f>Data!C715</f>
        <v>0.96</v>
      </c>
      <c r="D716" s="60">
        <f>Data!D715</f>
        <v>1.591</v>
      </c>
      <c r="E716" s="60">
        <f>Data!E715</f>
        <v>17.3</v>
      </c>
      <c r="F716" s="60">
        <f t="shared" si="99"/>
        <v>360.87922196531787</v>
      </c>
      <c r="G716" s="60">
        <f t="shared" si="100"/>
        <v>27.898874739884391</v>
      </c>
      <c r="H716" s="60">
        <f t="shared" si="95"/>
        <v>197.4285709229616</v>
      </c>
      <c r="I716" s="60">
        <f t="shared" si="94"/>
        <v>16.087924587249482</v>
      </c>
      <c r="J716" s="60">
        <f t="shared" si="96"/>
        <v>22.43168284436971</v>
      </c>
      <c r="K716" s="60">
        <f t="shared" si="97"/>
        <v>3.1104743722166424</v>
      </c>
      <c r="L716" s="60">
        <f t="shared" si="98"/>
        <v>0.31017399689239289</v>
      </c>
      <c r="M716" s="61"/>
      <c r="N716" s="61"/>
    </row>
    <row r="717" spans="1:15" s="64" customFormat="1" x14ac:dyDescent="0.3">
      <c r="A717" s="60">
        <f>Data!A716</f>
        <v>1929.12</v>
      </c>
      <c r="B717" s="60">
        <f>Data!B716</f>
        <v>21.4</v>
      </c>
      <c r="C717" s="60">
        <f>Data!C716</f>
        <v>0.97</v>
      </c>
      <c r="D717" s="60">
        <f>Data!D716</f>
        <v>1.61</v>
      </c>
      <c r="E717" s="60">
        <f>Data!E716</f>
        <v>17.2</v>
      </c>
      <c r="F717" s="60">
        <f t="shared" si="99"/>
        <v>377.44001162790693</v>
      </c>
      <c r="G717" s="60">
        <f t="shared" si="100"/>
        <v>28.396187790697677</v>
      </c>
      <c r="H717" s="60">
        <f t="shared" si="95"/>
        <v>199.04979879661136</v>
      </c>
      <c r="I717" s="60">
        <f t="shared" si="94"/>
        <v>16.174368157114522</v>
      </c>
      <c r="J717" s="60">
        <f t="shared" si="96"/>
        <v>23.335688167941488</v>
      </c>
      <c r="K717" s="60">
        <f t="shared" si="97"/>
        <v>3.1499838697722256</v>
      </c>
      <c r="L717" s="60">
        <f t="shared" si="98"/>
        <v>0.34968349444797608</v>
      </c>
      <c r="M717" s="61"/>
      <c r="N717" s="61"/>
    </row>
    <row r="718" spans="1:15" s="64" customFormat="1" x14ac:dyDescent="0.3">
      <c r="A718" s="60">
        <f>Data!A717</f>
        <v>1930.01</v>
      </c>
      <c r="B718" s="60">
        <f>Data!B717</f>
        <v>21.71</v>
      </c>
      <c r="C718" s="60">
        <f>Data!C717</f>
        <v>0.9708</v>
      </c>
      <c r="D718" s="60">
        <f>Data!D717</f>
        <v>1.5569999999999999</v>
      </c>
      <c r="E718" s="60">
        <f>Data!E717</f>
        <v>17.100000000000001</v>
      </c>
      <c r="F718" s="60">
        <f t="shared" si="99"/>
        <v>385.14682631578944</v>
      </c>
      <c r="G718" s="60">
        <f t="shared" si="100"/>
        <v>27.621999473684209</v>
      </c>
      <c r="H718" s="60">
        <f t="shared" si="95"/>
        <v>200.84646079840584</v>
      </c>
      <c r="I718" s="60">
        <f t="shared" si="94"/>
        <v>16.261951288167605</v>
      </c>
      <c r="J718" s="60">
        <f t="shared" si="96"/>
        <v>23.683924486726692</v>
      </c>
      <c r="K718" s="60">
        <f t="shared" si="97"/>
        <v>3.1647965262978994</v>
      </c>
      <c r="L718" s="60">
        <f t="shared" si="98"/>
        <v>0.36449615097364996</v>
      </c>
      <c r="M718" s="61"/>
      <c r="N718" s="61"/>
    </row>
    <row r="719" spans="1:15" s="64" customFormat="1" x14ac:dyDescent="0.3">
      <c r="A719" s="60">
        <f>Data!A718</f>
        <v>1930.02</v>
      </c>
      <c r="B719" s="60">
        <f>Data!B718</f>
        <v>23.07</v>
      </c>
      <c r="C719" s="60">
        <f>Data!C718</f>
        <v>0.97170000000000001</v>
      </c>
      <c r="D719" s="60">
        <f>Data!D718</f>
        <v>1.5029999999999999</v>
      </c>
      <c r="E719" s="60">
        <f>Data!E718</f>
        <v>17</v>
      </c>
      <c r="F719" s="60">
        <f t="shared" si="99"/>
        <v>411.68143588235296</v>
      </c>
      <c r="G719" s="60">
        <f t="shared" si="100"/>
        <v>26.820858176470583</v>
      </c>
      <c r="H719" s="60">
        <f t="shared" si="95"/>
        <v>202.89314863341514</v>
      </c>
      <c r="I719" s="60">
        <f t="shared" si="94"/>
        <v>16.34902848333428</v>
      </c>
      <c r="J719" s="60">
        <f t="shared" si="96"/>
        <v>25.180788956481965</v>
      </c>
      <c r="K719" s="60">
        <f t="shared" si="97"/>
        <v>3.2260813607894407</v>
      </c>
      <c r="L719" s="60">
        <f t="shared" si="98"/>
        <v>0.42578098546519128</v>
      </c>
      <c r="M719" s="61"/>
      <c r="N719" s="61"/>
    </row>
    <row r="720" spans="1:15" s="64" customFormat="1" x14ac:dyDescent="0.3">
      <c r="A720" s="60">
        <f>Data!A719</f>
        <v>1930.03</v>
      </c>
      <c r="B720" s="60">
        <f>Data!B719</f>
        <v>23.94</v>
      </c>
      <c r="C720" s="60">
        <f>Data!C719</f>
        <v>0.97250000000000003</v>
      </c>
      <c r="D720" s="60">
        <f>Data!D719</f>
        <v>1.45</v>
      </c>
      <c r="E720" s="60">
        <f>Data!E719</f>
        <v>16.899999999999999</v>
      </c>
      <c r="F720" s="60">
        <f t="shared" si="99"/>
        <v>429.73433254437873</v>
      </c>
      <c r="G720" s="60">
        <f t="shared" si="100"/>
        <v>26.028186390532547</v>
      </c>
      <c r="H720" s="60">
        <f t="shared" si="95"/>
        <v>204.95706391568538</v>
      </c>
      <c r="I720" s="60">
        <f t="shared" si="94"/>
        <v>16.435498939484212</v>
      </c>
      <c r="J720" s="60">
        <f t="shared" si="96"/>
        <v>26.146716575302513</v>
      </c>
      <c r="K720" s="60">
        <f t="shared" si="97"/>
        <v>3.2637236214535679</v>
      </c>
      <c r="L720" s="60">
        <f t="shared" si="98"/>
        <v>0.4634232461293184</v>
      </c>
      <c r="M720" s="61"/>
      <c r="N720" s="61"/>
    </row>
    <row r="721" spans="1:14" s="64" customFormat="1" x14ac:dyDescent="0.3">
      <c r="A721" s="60">
        <f>Data!A720</f>
        <v>1930.04</v>
      </c>
      <c r="B721" s="60">
        <f>Data!B720</f>
        <v>25.46</v>
      </c>
      <c r="C721" s="60">
        <f>Data!C720</f>
        <v>0.97330000000000005</v>
      </c>
      <c r="D721" s="60">
        <f>Data!D720</f>
        <v>1.397</v>
      </c>
      <c r="E721" s="60">
        <f>Data!E720</f>
        <v>17</v>
      </c>
      <c r="F721" s="60">
        <f t="shared" si="99"/>
        <v>454.33070470588234</v>
      </c>
      <c r="G721" s="60">
        <f t="shared" si="100"/>
        <v>24.929300647058824</v>
      </c>
      <c r="H721" s="60">
        <f t="shared" si="95"/>
        <v>207.0119478978292</v>
      </c>
      <c r="I721" s="60">
        <f t="shared" ref="I721:I784" si="101">GEOMEAN(G602:G721)</f>
        <v>16.522285262872472</v>
      </c>
      <c r="J721" s="60">
        <f t="shared" si="96"/>
        <v>27.498054747112807</v>
      </c>
      <c r="K721" s="60">
        <f t="shared" si="97"/>
        <v>3.3141152657019584</v>
      </c>
      <c r="L721" s="60">
        <f t="shared" si="98"/>
        <v>0.51381489037770889</v>
      </c>
      <c r="M721" s="61"/>
      <c r="N721" s="61"/>
    </row>
    <row r="722" spans="1:14" s="64" customFormat="1" x14ac:dyDescent="0.3">
      <c r="A722" s="60">
        <f>Data!A721</f>
        <v>1930.05</v>
      </c>
      <c r="B722" s="60">
        <f>Data!B721</f>
        <v>23.94</v>
      </c>
      <c r="C722" s="60">
        <f>Data!C721</f>
        <v>0.97419999999999995</v>
      </c>
      <c r="D722" s="60">
        <f>Data!D721</f>
        <v>1.343</v>
      </c>
      <c r="E722" s="60">
        <f>Data!E721</f>
        <v>16.899999999999999</v>
      </c>
      <c r="F722" s="60">
        <f t="shared" si="99"/>
        <v>429.73433254437873</v>
      </c>
      <c r="G722" s="60">
        <f t="shared" si="100"/>
        <v>24.107485739644975</v>
      </c>
      <c r="H722" s="60">
        <f t="shared" si="95"/>
        <v>209.05095160209501</v>
      </c>
      <c r="I722" s="60">
        <f t="shared" si="101"/>
        <v>16.608632645857497</v>
      </c>
      <c r="J722" s="60">
        <f t="shared" si="96"/>
        <v>25.874154827041856</v>
      </c>
      <c r="K722" s="60">
        <f t="shared" si="97"/>
        <v>3.2532445873628597</v>
      </c>
      <c r="L722" s="60">
        <f t="shared" si="98"/>
        <v>0.45294421203861024</v>
      </c>
      <c r="M722" s="61"/>
      <c r="N722" s="61"/>
    </row>
    <row r="723" spans="1:14" s="64" customFormat="1" x14ac:dyDescent="0.3">
      <c r="A723" s="60">
        <f>Data!A722</f>
        <v>1930.06</v>
      </c>
      <c r="B723" s="60">
        <f>Data!B722</f>
        <v>21.52</v>
      </c>
      <c r="C723" s="60">
        <f>Data!C722</f>
        <v>0.97499999999999998</v>
      </c>
      <c r="D723" s="60">
        <f>Data!D722</f>
        <v>1.29</v>
      </c>
      <c r="E723" s="60">
        <f>Data!E722</f>
        <v>16.8</v>
      </c>
      <c r="F723" s="60">
        <f t="shared" si="99"/>
        <v>388.59355714285715</v>
      </c>
      <c r="G723" s="60">
        <f t="shared" si="100"/>
        <v>23.293944642857142</v>
      </c>
      <c r="H723" s="60">
        <f t="shared" si="95"/>
        <v>211.14903570306555</v>
      </c>
      <c r="I723" s="60">
        <f t="shared" si="101"/>
        <v>16.694393056942051</v>
      </c>
      <c r="J723" s="60">
        <f t="shared" si="96"/>
        <v>23.276890379747456</v>
      </c>
      <c r="K723" s="60">
        <f t="shared" si="97"/>
        <v>3.1474610391882192</v>
      </c>
      <c r="L723" s="60">
        <f t="shared" si="98"/>
        <v>0.34716066386396971</v>
      </c>
      <c r="M723" s="61"/>
      <c r="N723" s="61"/>
    </row>
    <row r="724" spans="1:14" s="64" customFormat="1" x14ac:dyDescent="0.3">
      <c r="A724" s="60">
        <f>Data!A723</f>
        <v>1930.07</v>
      </c>
      <c r="B724" s="60">
        <f>Data!B723</f>
        <v>21.06</v>
      </c>
      <c r="C724" s="60">
        <f>Data!C723</f>
        <v>0.9758</v>
      </c>
      <c r="D724" s="60">
        <f>Data!D723</f>
        <v>1.2370000000000001</v>
      </c>
      <c r="E724" s="60">
        <f>Data!E723</f>
        <v>16.600000000000001</v>
      </c>
      <c r="F724" s="60">
        <f t="shared" si="99"/>
        <v>384.86896265060238</v>
      </c>
      <c r="G724" s="60">
        <f t="shared" si="100"/>
        <v>22.606025963855423</v>
      </c>
      <c r="H724" s="60">
        <f t="shared" si="95"/>
        <v>213.2498578239983</v>
      </c>
      <c r="I724" s="60">
        <f t="shared" si="101"/>
        <v>16.77749092530842</v>
      </c>
      <c r="J724" s="60">
        <f t="shared" si="96"/>
        <v>22.939601896612402</v>
      </c>
      <c r="K724" s="60">
        <f t="shared" si="97"/>
        <v>3.1328647574360979</v>
      </c>
      <c r="L724" s="60">
        <f t="shared" si="98"/>
        <v>0.33256438211184847</v>
      </c>
      <c r="M724" s="61"/>
      <c r="N724" s="61"/>
    </row>
    <row r="725" spans="1:14" s="64" customFormat="1" x14ac:dyDescent="0.3">
      <c r="A725" s="60">
        <f>Data!A724</f>
        <v>1930.08</v>
      </c>
      <c r="B725" s="60">
        <f>Data!B724</f>
        <v>20.79</v>
      </c>
      <c r="C725" s="60">
        <f>Data!C724</f>
        <v>0.97670000000000001</v>
      </c>
      <c r="D725" s="60">
        <f>Data!D724</f>
        <v>1.1830000000000001</v>
      </c>
      <c r="E725" s="60">
        <f>Data!E724</f>
        <v>16.5</v>
      </c>
      <c r="F725" s="60">
        <f t="shared" si="99"/>
        <v>382.23737999999997</v>
      </c>
      <c r="G725" s="60">
        <f t="shared" si="100"/>
        <v>21.750207818181821</v>
      </c>
      <c r="H725" s="60">
        <f t="shared" si="95"/>
        <v>215.38782272598624</v>
      </c>
      <c r="I725" s="60">
        <f t="shared" si="101"/>
        <v>16.853966851076894</v>
      </c>
      <c r="J725" s="60">
        <f t="shared" si="96"/>
        <v>22.679371769120142</v>
      </c>
      <c r="K725" s="60">
        <f t="shared" si="97"/>
        <v>3.1214557787016615</v>
      </c>
      <c r="L725" s="60">
        <f t="shared" si="98"/>
        <v>0.321155403377412</v>
      </c>
      <c r="M725" s="61"/>
      <c r="N725" s="61"/>
    </row>
    <row r="726" spans="1:14" s="64" customFormat="1" x14ac:dyDescent="0.3">
      <c r="A726" s="60">
        <f>Data!A725</f>
        <v>1930.09</v>
      </c>
      <c r="B726" s="60">
        <f>Data!B725</f>
        <v>20.78</v>
      </c>
      <c r="C726" s="60">
        <f>Data!C725</f>
        <v>0.97750000000000004</v>
      </c>
      <c r="D726" s="60">
        <f>Data!D725</f>
        <v>1.1299999999999999</v>
      </c>
      <c r="E726" s="60">
        <f>Data!E725</f>
        <v>16.600000000000001</v>
      </c>
      <c r="F726" s="60">
        <f t="shared" si="99"/>
        <v>379.75199638554216</v>
      </c>
      <c r="G726" s="60">
        <f t="shared" si="100"/>
        <v>20.650613855421685</v>
      </c>
      <c r="H726" s="60">
        <f t="shared" si="95"/>
        <v>217.20260262911785</v>
      </c>
      <c r="I726" s="60">
        <f t="shared" si="101"/>
        <v>16.923191529862105</v>
      </c>
      <c r="J726" s="60">
        <f t="shared" si="96"/>
        <v>22.439738728681544</v>
      </c>
      <c r="K726" s="60">
        <f t="shared" si="97"/>
        <v>3.110833437479831</v>
      </c>
      <c r="L726" s="60">
        <f t="shared" si="98"/>
        <v>0.31053306215558152</v>
      </c>
      <c r="M726" s="61"/>
      <c r="N726" s="61"/>
    </row>
    <row r="727" spans="1:14" s="64" customFormat="1" x14ac:dyDescent="0.3">
      <c r="A727" s="60">
        <f>Data!A726</f>
        <v>1930.1</v>
      </c>
      <c r="B727" s="60">
        <f>Data!B726</f>
        <v>17.920000000000002</v>
      </c>
      <c r="C727" s="60">
        <f>Data!C726</f>
        <v>0.97829999999999995</v>
      </c>
      <c r="D727" s="60">
        <f>Data!D726</f>
        <v>1.077</v>
      </c>
      <c r="E727" s="60">
        <f>Data!E726</f>
        <v>16.5</v>
      </c>
      <c r="F727" s="60">
        <f t="shared" si="99"/>
        <v>329.47060363636365</v>
      </c>
      <c r="G727" s="60">
        <f t="shared" si="100"/>
        <v>19.801330363636364</v>
      </c>
      <c r="H727" s="60">
        <f t="shared" si="95"/>
        <v>218.89602144778226</v>
      </c>
      <c r="I727" s="60">
        <f t="shared" si="101"/>
        <v>16.987893612892851</v>
      </c>
      <c r="J727" s="60">
        <f t="shared" si="96"/>
        <v>19.394435304581499</v>
      </c>
      <c r="K727" s="60">
        <f t="shared" si="97"/>
        <v>2.9649861849528039</v>
      </c>
      <c r="L727" s="60">
        <f t="shared" si="98"/>
        <v>0.16468580962855439</v>
      </c>
      <c r="M727" s="61"/>
      <c r="N727" s="61"/>
    </row>
    <row r="728" spans="1:14" s="64" customFormat="1" x14ac:dyDescent="0.3">
      <c r="A728" s="60">
        <f>Data!A727</f>
        <v>1930.11</v>
      </c>
      <c r="B728" s="60">
        <f>Data!B727</f>
        <v>16.62</v>
      </c>
      <c r="C728" s="60">
        <f>Data!C727</f>
        <v>0.97919999999999996</v>
      </c>
      <c r="D728" s="60">
        <f>Data!D727</f>
        <v>1.0229999999999999</v>
      </c>
      <c r="E728" s="60">
        <f>Data!E727</f>
        <v>16.399999999999999</v>
      </c>
      <c r="F728" s="60">
        <f t="shared" si="99"/>
        <v>307.43250365853663</v>
      </c>
      <c r="G728" s="60">
        <f t="shared" si="100"/>
        <v>18.92319201219512</v>
      </c>
      <c r="H728" s="60">
        <f t="shared" si="95"/>
        <v>220.5960752765894</v>
      </c>
      <c r="I728" s="60">
        <f t="shared" si="101"/>
        <v>17.047579569137497</v>
      </c>
      <c r="J728" s="60">
        <f t="shared" si="96"/>
        <v>18.033791976844888</v>
      </c>
      <c r="K728" s="60">
        <f t="shared" si="97"/>
        <v>2.8922473299576694</v>
      </c>
      <c r="L728" s="60">
        <f t="shared" si="98"/>
        <v>9.1946954633419953E-2</v>
      </c>
      <c r="M728" s="61"/>
      <c r="N728" s="61"/>
    </row>
    <row r="729" spans="1:14" s="64" customFormat="1" x14ac:dyDescent="0.3">
      <c r="A729" s="60">
        <f>Data!A728</f>
        <v>1930.12</v>
      </c>
      <c r="B729" s="60">
        <f>Data!B728</f>
        <v>15.51</v>
      </c>
      <c r="C729" s="60">
        <f>Data!C728</f>
        <v>0.98</v>
      </c>
      <c r="D729" s="60">
        <f>Data!D728</f>
        <v>0.97</v>
      </c>
      <c r="E729" s="60">
        <f>Data!E728</f>
        <v>16.100000000000001</v>
      </c>
      <c r="F729" s="60">
        <f t="shared" si="99"/>
        <v>292.24597080745338</v>
      </c>
      <c r="G729" s="60">
        <f t="shared" si="100"/>
        <v>18.277149689440993</v>
      </c>
      <c r="H729" s="60">
        <f t="shared" si="95"/>
        <v>222.52216221740392</v>
      </c>
      <c r="I729" s="60">
        <f t="shared" si="101"/>
        <v>17.101526309319578</v>
      </c>
      <c r="J729" s="60">
        <f t="shared" si="96"/>
        <v>17.088882332578244</v>
      </c>
      <c r="K729" s="60">
        <f t="shared" si="97"/>
        <v>2.83842809607598</v>
      </c>
      <c r="L729" s="60">
        <f t="shared" si="98"/>
        <v>3.8127720751730543E-2</v>
      </c>
      <c r="M729" s="61"/>
      <c r="N729" s="61"/>
    </row>
    <row r="730" spans="1:14" s="64" customFormat="1" x14ac:dyDescent="0.3">
      <c r="A730" s="60">
        <f>Data!A729</f>
        <v>1931.01</v>
      </c>
      <c r="B730" s="60">
        <f>Data!B729</f>
        <v>15.98</v>
      </c>
      <c r="C730" s="60">
        <f>Data!C729</f>
        <v>0.9667</v>
      </c>
      <c r="D730" s="60">
        <f>Data!D729</f>
        <v>0.94</v>
      </c>
      <c r="E730" s="60">
        <f>Data!E729</f>
        <v>15.9</v>
      </c>
      <c r="F730" s="60">
        <f t="shared" si="99"/>
        <v>304.88935471698113</v>
      </c>
      <c r="G730" s="60">
        <f t="shared" si="100"/>
        <v>17.934667924528298</v>
      </c>
      <c r="H730" s="60">
        <f t="shared" si="95"/>
        <v>224.5064118745924</v>
      </c>
      <c r="I730" s="60">
        <f t="shared" si="101"/>
        <v>17.157765199433303</v>
      </c>
      <c r="J730" s="60">
        <f t="shared" si="96"/>
        <v>17.769759124985065</v>
      </c>
      <c r="K730" s="60">
        <f t="shared" si="97"/>
        <v>2.87749808692472</v>
      </c>
      <c r="L730" s="60">
        <f t="shared" si="98"/>
        <v>7.7197711600470509E-2</v>
      </c>
      <c r="M730" s="61"/>
      <c r="N730" s="61"/>
    </row>
    <row r="731" spans="1:14" s="64" customFormat="1" x14ac:dyDescent="0.3">
      <c r="A731" s="60">
        <f>Data!A730</f>
        <v>1931.02</v>
      </c>
      <c r="B731" s="60">
        <f>Data!B730</f>
        <v>17.2</v>
      </c>
      <c r="C731" s="60">
        <f>Data!C730</f>
        <v>0.95330000000000004</v>
      </c>
      <c r="D731" s="60">
        <f>Data!D730</f>
        <v>0.91</v>
      </c>
      <c r="E731" s="60">
        <f>Data!E730</f>
        <v>15.7</v>
      </c>
      <c r="F731" s="60">
        <f t="shared" si="99"/>
        <v>332.3467261146497</v>
      </c>
      <c r="G731" s="60">
        <f t="shared" si="100"/>
        <v>17.583460509554143</v>
      </c>
      <c r="H731" s="60">
        <f t="shared" si="95"/>
        <v>226.50903476936753</v>
      </c>
      <c r="I731" s="60">
        <f t="shared" si="101"/>
        <v>17.215031946432735</v>
      </c>
      <c r="J731" s="60">
        <f t="shared" si="96"/>
        <v>19.305611929666963</v>
      </c>
      <c r="K731" s="60">
        <f t="shared" si="97"/>
        <v>2.9603958272022757</v>
      </c>
      <c r="L731" s="60">
        <f t="shared" si="98"/>
        <v>0.16009545187802621</v>
      </c>
      <c r="M731" s="61"/>
      <c r="N731" s="61"/>
    </row>
    <row r="732" spans="1:14" s="64" customFormat="1" x14ac:dyDescent="0.3">
      <c r="A732" s="60">
        <f>Data!A731</f>
        <v>1931.03</v>
      </c>
      <c r="B732" s="60">
        <f>Data!B731</f>
        <v>17.53</v>
      </c>
      <c r="C732" s="60">
        <f>Data!C731</f>
        <v>0.94</v>
      </c>
      <c r="D732" s="60">
        <f>Data!D731</f>
        <v>0.88</v>
      </c>
      <c r="E732" s="60">
        <f>Data!E731</f>
        <v>15.6</v>
      </c>
      <c r="F732" s="60">
        <f t="shared" si="99"/>
        <v>340.89444807692314</v>
      </c>
      <c r="G732" s="60">
        <f t="shared" si="100"/>
        <v>17.112784615384619</v>
      </c>
      <c r="H732" s="60">
        <f t="shared" si="95"/>
        <v>228.39111248599841</v>
      </c>
      <c r="I732" s="60">
        <f t="shared" si="101"/>
        <v>17.276621030426856</v>
      </c>
      <c r="J732" s="60">
        <f t="shared" si="96"/>
        <v>19.731546317798731</v>
      </c>
      <c r="K732" s="60">
        <f t="shared" si="97"/>
        <v>2.9822186909015485</v>
      </c>
      <c r="L732" s="60">
        <f t="shared" si="98"/>
        <v>0.18191831557729898</v>
      </c>
      <c r="M732" s="61"/>
      <c r="N732" s="61"/>
    </row>
    <row r="733" spans="1:14" s="64" customFormat="1" x14ac:dyDescent="0.3">
      <c r="A733" s="60">
        <f>Data!A732</f>
        <v>1931.04</v>
      </c>
      <c r="B733" s="60">
        <f>Data!B732</f>
        <v>15.86</v>
      </c>
      <c r="C733" s="60">
        <f>Data!C732</f>
        <v>0.92669999999999997</v>
      </c>
      <c r="D733" s="60">
        <f>Data!D732</f>
        <v>0.85</v>
      </c>
      <c r="E733" s="60">
        <f>Data!E732</f>
        <v>15.5</v>
      </c>
      <c r="F733" s="60">
        <f t="shared" si="99"/>
        <v>310.40885032258063</v>
      </c>
      <c r="G733" s="60">
        <f t="shared" si="100"/>
        <v>16.636035483870966</v>
      </c>
      <c r="H733" s="60">
        <f t="shared" si="95"/>
        <v>230.091363677934</v>
      </c>
      <c r="I733" s="60">
        <f t="shared" si="101"/>
        <v>17.342193088922322</v>
      </c>
      <c r="J733" s="60">
        <f t="shared" si="96"/>
        <v>17.899053985326724</v>
      </c>
      <c r="K733" s="60">
        <f t="shared" si="97"/>
        <v>2.8847478614683526</v>
      </c>
      <c r="L733" s="60">
        <f t="shared" si="98"/>
        <v>8.4447486144103134E-2</v>
      </c>
      <c r="M733" s="61"/>
      <c r="N733" s="61"/>
    </row>
    <row r="734" spans="1:14" s="64" customFormat="1" x14ac:dyDescent="0.3">
      <c r="A734" s="60">
        <f>Data!A733</f>
        <v>1931.05</v>
      </c>
      <c r="B734" s="60">
        <f>Data!B733</f>
        <v>14.33</v>
      </c>
      <c r="C734" s="60">
        <f>Data!C733</f>
        <v>0.9133</v>
      </c>
      <c r="D734" s="60">
        <f>Data!D733</f>
        <v>0.82</v>
      </c>
      <c r="E734" s="60">
        <f>Data!E733</f>
        <v>15.3</v>
      </c>
      <c r="F734" s="60">
        <f t="shared" si="99"/>
        <v>284.13018235294118</v>
      </c>
      <c r="G734" s="60">
        <f t="shared" si="100"/>
        <v>16.258670588235294</v>
      </c>
      <c r="H734" s="60">
        <f t="shared" si="95"/>
        <v>231.66685065046991</v>
      </c>
      <c r="I734" s="60">
        <f t="shared" si="101"/>
        <v>17.411575986859745</v>
      </c>
      <c r="J734" s="60">
        <f t="shared" si="96"/>
        <v>16.318464369185762</v>
      </c>
      <c r="K734" s="60">
        <f t="shared" si="97"/>
        <v>2.7922972500833643</v>
      </c>
      <c r="L734" s="60">
        <f t="shared" si="98"/>
        <v>-8.0031252408852005E-3</v>
      </c>
      <c r="M734" s="61"/>
      <c r="N734" s="61"/>
    </row>
    <row r="735" spans="1:14" s="64" customFormat="1" x14ac:dyDescent="0.3">
      <c r="A735" s="60">
        <f>Data!A734</f>
        <v>1931.06</v>
      </c>
      <c r="B735" s="60">
        <f>Data!B734</f>
        <v>13.87</v>
      </c>
      <c r="C735" s="60">
        <f>Data!C734</f>
        <v>0.9</v>
      </c>
      <c r="D735" s="60">
        <f>Data!D734</f>
        <v>0.79</v>
      </c>
      <c r="E735" s="60">
        <f>Data!E734</f>
        <v>15.1</v>
      </c>
      <c r="F735" s="60">
        <f t="shared" si="99"/>
        <v>278.65197417218542</v>
      </c>
      <c r="G735" s="60">
        <f t="shared" si="100"/>
        <v>15.871309271523181</v>
      </c>
      <c r="H735" s="60">
        <f t="shared" si="95"/>
        <v>233.46604944536588</v>
      </c>
      <c r="I735" s="60">
        <f t="shared" si="101"/>
        <v>17.487838547289922</v>
      </c>
      <c r="J735" s="60">
        <f t="shared" si="96"/>
        <v>15.934043159116879</v>
      </c>
      <c r="K735" s="60">
        <f t="shared" si="97"/>
        <v>2.7684578995723594</v>
      </c>
      <c r="L735" s="60">
        <f t="shared" si="98"/>
        <v>-3.1842475751890031E-2</v>
      </c>
      <c r="M735" s="61"/>
      <c r="N735" s="61"/>
    </row>
    <row r="736" spans="1:14" s="64" customFormat="1" x14ac:dyDescent="0.3">
      <c r="A736" s="60">
        <f>Data!A735</f>
        <v>1931.07</v>
      </c>
      <c r="B736" s="60">
        <f>Data!B735</f>
        <v>14.33</v>
      </c>
      <c r="C736" s="60">
        <f>Data!C735</f>
        <v>0.88670000000000004</v>
      </c>
      <c r="D736" s="60">
        <f>Data!D735</f>
        <v>0.76</v>
      </c>
      <c r="E736" s="60">
        <f>Data!E735</f>
        <v>15.1</v>
      </c>
      <c r="F736" s="60">
        <f t="shared" si="99"/>
        <v>287.89349602649008</v>
      </c>
      <c r="G736" s="60">
        <f t="shared" si="100"/>
        <v>15.268601324503312</v>
      </c>
      <c r="H736" s="60">
        <f t="shared" si="95"/>
        <v>235.23694773612362</v>
      </c>
      <c r="I736" s="60">
        <f t="shared" si="101"/>
        <v>17.571483018643963</v>
      </c>
      <c r="J736" s="60">
        <f t="shared" si="96"/>
        <v>16.384131932462669</v>
      </c>
      <c r="K736" s="60">
        <f t="shared" si="97"/>
        <v>2.7963133013431491</v>
      </c>
      <c r="L736" s="60">
        <f t="shared" si="98"/>
        <v>-3.9870739811003197E-3</v>
      </c>
      <c r="M736" s="61"/>
      <c r="N736" s="61"/>
    </row>
    <row r="737" spans="1:14" s="64" customFormat="1" x14ac:dyDescent="0.3">
      <c r="A737" s="60">
        <f>Data!A736</f>
        <v>1931.08</v>
      </c>
      <c r="B737" s="60">
        <f>Data!B736</f>
        <v>13.9</v>
      </c>
      <c r="C737" s="60">
        <f>Data!C736</f>
        <v>0.87329999999999997</v>
      </c>
      <c r="D737" s="60">
        <f>Data!D736</f>
        <v>0.73</v>
      </c>
      <c r="E737" s="60">
        <f>Data!E736</f>
        <v>15.1</v>
      </c>
      <c r="F737" s="60">
        <f t="shared" si="99"/>
        <v>279.25468211920531</v>
      </c>
      <c r="G737" s="60">
        <f t="shared" si="100"/>
        <v>14.665893377483442</v>
      </c>
      <c r="H737" s="60">
        <f t="shared" si="95"/>
        <v>236.74273918112394</v>
      </c>
      <c r="I737" s="60">
        <f t="shared" si="101"/>
        <v>17.66260520570798</v>
      </c>
      <c r="J737" s="60">
        <f t="shared" si="96"/>
        <v>15.810503539362317</v>
      </c>
      <c r="K737" s="60">
        <f t="shared" si="97"/>
        <v>2.7606745001362301</v>
      </c>
      <c r="L737" s="60">
        <f t="shared" si="98"/>
        <v>-3.962587518801941E-2</v>
      </c>
      <c r="M737" s="61"/>
      <c r="N737" s="61"/>
    </row>
    <row r="738" spans="1:14" s="64" customFormat="1" x14ac:dyDescent="0.3">
      <c r="A738" s="60">
        <f>Data!A737</f>
        <v>1931.09</v>
      </c>
      <c r="B738" s="60">
        <f>Data!B737</f>
        <v>11.83</v>
      </c>
      <c r="C738" s="60">
        <f>Data!C737</f>
        <v>0.86</v>
      </c>
      <c r="D738" s="60">
        <f>Data!D737</f>
        <v>0.7</v>
      </c>
      <c r="E738" s="60">
        <f>Data!E737</f>
        <v>15</v>
      </c>
      <c r="F738" s="60">
        <f t="shared" si="99"/>
        <v>239.252286</v>
      </c>
      <c r="G738" s="60">
        <f t="shared" si="100"/>
        <v>14.156939999999999</v>
      </c>
      <c r="H738" s="60">
        <f t="shared" si="95"/>
        <v>237.91866867389038</v>
      </c>
      <c r="I738" s="60">
        <f t="shared" si="101"/>
        <v>17.761637324793359</v>
      </c>
      <c r="J738" s="60">
        <f t="shared" si="96"/>
        <v>13.470170661914667</v>
      </c>
      <c r="K738" s="60">
        <f t="shared" si="97"/>
        <v>2.6004776601203834</v>
      </c>
      <c r="L738" s="60">
        <f t="shared" si="98"/>
        <v>-0.19982271520386607</v>
      </c>
      <c r="M738" s="61"/>
      <c r="N738" s="61"/>
    </row>
    <row r="739" spans="1:14" s="64" customFormat="1" x14ac:dyDescent="0.3">
      <c r="A739" s="60">
        <f>Data!A738</f>
        <v>1931.1</v>
      </c>
      <c r="B739" s="60">
        <f>Data!B738</f>
        <v>10.25</v>
      </c>
      <c r="C739" s="60">
        <f>Data!C738</f>
        <v>0.84670000000000001</v>
      </c>
      <c r="D739" s="60">
        <f>Data!D738</f>
        <v>0.67</v>
      </c>
      <c r="E739" s="60">
        <f>Data!E738</f>
        <v>14.9</v>
      </c>
      <c r="F739" s="60">
        <f t="shared" si="99"/>
        <v>208.68931208053689</v>
      </c>
      <c r="G739" s="60">
        <f t="shared" si="100"/>
        <v>13.641155033557048</v>
      </c>
      <c r="H739" s="60">
        <f t="shared" si="95"/>
        <v>239.12722769656224</v>
      </c>
      <c r="I739" s="60">
        <f t="shared" si="101"/>
        <v>17.871683263052983</v>
      </c>
      <c r="J739" s="60">
        <f t="shared" si="96"/>
        <v>11.677093254666763</v>
      </c>
      <c r="K739" s="60">
        <f t="shared" si="97"/>
        <v>2.4576290812453627</v>
      </c>
      <c r="L739" s="60">
        <f t="shared" si="98"/>
        <v>-0.34267129407888675</v>
      </c>
      <c r="M739" s="61"/>
      <c r="N739" s="61"/>
    </row>
    <row r="740" spans="1:14" s="64" customFormat="1" x14ac:dyDescent="0.3">
      <c r="A740" s="60">
        <f>Data!A739</f>
        <v>1931.11</v>
      </c>
      <c r="B740" s="60">
        <f>Data!B739</f>
        <v>10.39</v>
      </c>
      <c r="C740" s="60">
        <f>Data!C739</f>
        <v>0.83330000000000004</v>
      </c>
      <c r="D740" s="60">
        <f>Data!D739</f>
        <v>0.64</v>
      </c>
      <c r="E740" s="60">
        <f>Data!E739</f>
        <v>14.7</v>
      </c>
      <c r="F740" s="60">
        <f t="shared" si="99"/>
        <v>214.41779387755102</v>
      </c>
      <c r="G740" s="60">
        <f t="shared" si="100"/>
        <v>13.207640816326531</v>
      </c>
      <c r="H740" s="60">
        <f t="shared" si="95"/>
        <v>239.82781955241117</v>
      </c>
      <c r="I740" s="60">
        <f t="shared" si="101"/>
        <v>17.994742133869966</v>
      </c>
      <c r="J740" s="60">
        <f t="shared" si="96"/>
        <v>11.915580244629941</v>
      </c>
      <c r="K740" s="60">
        <f t="shared" si="97"/>
        <v>2.4778468080330245</v>
      </c>
      <c r="L740" s="60">
        <f t="shared" si="98"/>
        <v>-0.32245356729122499</v>
      </c>
      <c r="M740" s="61"/>
      <c r="N740" s="61"/>
    </row>
    <row r="741" spans="1:14" s="64" customFormat="1" x14ac:dyDescent="0.3">
      <c r="A741" s="60">
        <f>Data!A740</f>
        <v>1931.12</v>
      </c>
      <c r="B741" s="60">
        <f>Data!B740</f>
        <v>8.44</v>
      </c>
      <c r="C741" s="60">
        <f>Data!C740</f>
        <v>0.82</v>
      </c>
      <c r="D741" s="60">
        <f>Data!D740</f>
        <v>0.61</v>
      </c>
      <c r="E741" s="60">
        <f>Data!E740</f>
        <v>14.6</v>
      </c>
      <c r="F741" s="60">
        <f t="shared" si="99"/>
        <v>175.36874794520548</v>
      </c>
      <c r="G741" s="60">
        <f t="shared" si="100"/>
        <v>12.674755479452054</v>
      </c>
      <c r="H741" s="60">
        <f t="shared" si="95"/>
        <v>240.45786510736369</v>
      </c>
      <c r="I741" s="60">
        <f t="shared" si="101"/>
        <v>18.132214022891173</v>
      </c>
      <c r="J741" s="60">
        <f t="shared" si="96"/>
        <v>9.6716676586659336</v>
      </c>
      <c r="K741" s="60">
        <f t="shared" si="97"/>
        <v>2.2692007515420185</v>
      </c>
      <c r="L741" s="60">
        <f t="shared" si="98"/>
        <v>-0.53109962378223097</v>
      </c>
      <c r="M741" s="61"/>
      <c r="N741" s="61"/>
    </row>
    <row r="742" spans="1:14" s="64" customFormat="1" x14ac:dyDescent="0.3">
      <c r="A742" s="60">
        <f>Data!A741</f>
        <v>1932.01</v>
      </c>
      <c r="B742" s="60">
        <f>Data!B741</f>
        <v>8.3000000000000007</v>
      </c>
      <c r="C742" s="60">
        <f>Data!C741</f>
        <v>0.79330000000000001</v>
      </c>
      <c r="D742" s="60">
        <f>Data!D741</f>
        <v>0.59330000000000005</v>
      </c>
      <c r="E742" s="60">
        <f>Data!E741</f>
        <v>14.3</v>
      </c>
      <c r="F742" s="60">
        <f t="shared" si="99"/>
        <v>176.07782517482519</v>
      </c>
      <c r="G742" s="60">
        <f t="shared" si="100"/>
        <v>12.586382370629371</v>
      </c>
      <c r="H742" s="60">
        <f t="shared" si="95"/>
        <v>241.05687409050128</v>
      </c>
      <c r="I742" s="60">
        <f t="shared" si="101"/>
        <v>18.24957118523734</v>
      </c>
      <c r="J742" s="60">
        <f t="shared" si="96"/>
        <v>9.6483267134112261</v>
      </c>
      <c r="K742" s="60">
        <f t="shared" si="97"/>
        <v>2.2667845027418307</v>
      </c>
      <c r="L742" s="60">
        <f t="shared" si="98"/>
        <v>-0.53351587258241873</v>
      </c>
      <c r="M742" s="61"/>
      <c r="N742" s="61"/>
    </row>
    <row r="743" spans="1:14" s="64" customFormat="1" x14ac:dyDescent="0.3">
      <c r="A743" s="60">
        <f>Data!A742</f>
        <v>1932.02</v>
      </c>
      <c r="B743" s="60">
        <f>Data!B742</f>
        <v>8.23</v>
      </c>
      <c r="C743" s="60">
        <f>Data!C742</f>
        <v>0.76670000000000005</v>
      </c>
      <c r="D743" s="60">
        <f>Data!D742</f>
        <v>0.57669999999999999</v>
      </c>
      <c r="E743" s="60">
        <f>Data!E742</f>
        <v>14.1</v>
      </c>
      <c r="F743" s="60">
        <f t="shared" si="99"/>
        <v>177.0693255319149</v>
      </c>
      <c r="G743" s="60">
        <f t="shared" si="100"/>
        <v>12.40776185106383</v>
      </c>
      <c r="H743" s="60">
        <f t="shared" si="95"/>
        <v>241.6355571453611</v>
      </c>
      <c r="I743" s="60">
        <f t="shared" si="101"/>
        <v>18.350459819924488</v>
      </c>
      <c r="J743" s="60">
        <f t="shared" si="96"/>
        <v>9.6493127294639933</v>
      </c>
      <c r="K743" s="60">
        <f t="shared" si="97"/>
        <v>2.266886693069984</v>
      </c>
      <c r="L743" s="60">
        <f t="shared" si="98"/>
        <v>-0.53341368225426544</v>
      </c>
      <c r="M743" s="61"/>
      <c r="N743" s="61"/>
    </row>
    <row r="744" spans="1:14" s="64" customFormat="1" x14ac:dyDescent="0.3">
      <c r="A744" s="60">
        <f>Data!A743</f>
        <v>1932.03</v>
      </c>
      <c r="B744" s="60">
        <f>Data!B743</f>
        <v>8.26</v>
      </c>
      <c r="C744" s="60">
        <f>Data!C743</f>
        <v>0.74</v>
      </c>
      <c r="D744" s="60">
        <f>Data!D743</f>
        <v>0.56000000000000005</v>
      </c>
      <c r="E744" s="60">
        <f>Data!E743</f>
        <v>14</v>
      </c>
      <c r="F744" s="60">
        <f t="shared" si="99"/>
        <v>178.98416999999998</v>
      </c>
      <c r="G744" s="60">
        <f t="shared" si="100"/>
        <v>12.13452</v>
      </c>
      <c r="H744" s="60">
        <f t="shared" si="95"/>
        <v>241.58461569986281</v>
      </c>
      <c r="I744" s="60">
        <f t="shared" si="101"/>
        <v>18.432937474126582</v>
      </c>
      <c r="J744" s="60">
        <f t="shared" si="96"/>
        <v>9.7100188318455132</v>
      </c>
      <c r="K744" s="60">
        <f t="shared" si="97"/>
        <v>2.2731582217293149</v>
      </c>
      <c r="L744" s="60">
        <f t="shared" si="98"/>
        <v>-0.52714215359493455</v>
      </c>
      <c r="M744" s="61"/>
      <c r="N744" s="61"/>
    </row>
    <row r="745" spans="1:14" s="64" customFormat="1" x14ac:dyDescent="0.3">
      <c r="A745" s="60">
        <f>Data!A744</f>
        <v>1932.04</v>
      </c>
      <c r="B745" s="60">
        <f>Data!B744</f>
        <v>6.28</v>
      </c>
      <c r="C745" s="60">
        <f>Data!C744</f>
        <v>0.71330000000000005</v>
      </c>
      <c r="D745" s="60">
        <f>Data!D744</f>
        <v>0.54330000000000001</v>
      </c>
      <c r="E745" s="60">
        <f>Data!E744</f>
        <v>13.9</v>
      </c>
      <c r="F745" s="60">
        <f t="shared" si="99"/>
        <v>137.05896690647484</v>
      </c>
      <c r="G745" s="60">
        <f t="shared" si="100"/>
        <v>11.85734661151079</v>
      </c>
      <c r="H745" s="60">
        <f t="shared" si="95"/>
        <v>241.1840865111277</v>
      </c>
      <c r="I745" s="60">
        <f t="shared" si="101"/>
        <v>18.499585276087455</v>
      </c>
      <c r="J745" s="60">
        <f t="shared" si="96"/>
        <v>7.4087588916729459</v>
      </c>
      <c r="K745" s="60">
        <f t="shared" si="97"/>
        <v>2.0026629342775095</v>
      </c>
      <c r="L745" s="60">
        <f t="shared" si="98"/>
        <v>-0.79763744104673995</v>
      </c>
      <c r="M745" s="61"/>
      <c r="N745" s="61"/>
    </row>
    <row r="746" spans="1:14" s="64" customFormat="1" x14ac:dyDescent="0.3">
      <c r="A746" s="60">
        <f>Data!A745</f>
        <v>1932.05</v>
      </c>
      <c r="B746" s="60">
        <f>Data!B745</f>
        <v>5.51</v>
      </c>
      <c r="C746" s="60">
        <f>Data!C745</f>
        <v>0.68669999999999998</v>
      </c>
      <c r="D746" s="60">
        <f>Data!D745</f>
        <v>0.52669999999999995</v>
      </c>
      <c r="E746" s="60">
        <f>Data!E745</f>
        <v>13.7</v>
      </c>
      <c r="F746" s="60">
        <f t="shared" si="99"/>
        <v>122.00949854014598</v>
      </c>
      <c r="G746" s="60">
        <f t="shared" si="100"/>
        <v>11.662868036496349</v>
      </c>
      <c r="H746" s="60">
        <f t="shared" si="95"/>
        <v>240.43597566477183</v>
      </c>
      <c r="I746" s="60">
        <f t="shared" si="101"/>
        <v>18.552170527274598</v>
      </c>
      <c r="J746" s="60">
        <f t="shared" si="96"/>
        <v>6.5765619370937163</v>
      </c>
      <c r="K746" s="60">
        <f t="shared" si="97"/>
        <v>1.883512106824067</v>
      </c>
      <c r="L746" s="60">
        <f t="shared" si="98"/>
        <v>-0.91678826850018247</v>
      </c>
      <c r="M746" s="61"/>
      <c r="N746" s="61"/>
    </row>
    <row r="747" spans="1:14" s="64" customFormat="1" x14ac:dyDescent="0.3">
      <c r="A747" s="60">
        <f>Data!A746</f>
        <v>1932.06</v>
      </c>
      <c r="B747" s="60">
        <f>Data!B746</f>
        <v>4.7699999999999996</v>
      </c>
      <c r="C747" s="60">
        <f>Data!C746</f>
        <v>0.66</v>
      </c>
      <c r="D747" s="60">
        <f>Data!D746</f>
        <v>0.51</v>
      </c>
      <c r="E747" s="60">
        <f>Data!E746</f>
        <v>13.6</v>
      </c>
      <c r="F747" s="60">
        <f t="shared" si="99"/>
        <v>106.40011102941175</v>
      </c>
      <c r="G747" s="60">
        <f t="shared" si="100"/>
        <v>11.376112500000001</v>
      </c>
      <c r="H747" s="60">
        <f t="shared" si="95"/>
        <v>239.8061214499044</v>
      </c>
      <c r="I747" s="60">
        <f t="shared" si="101"/>
        <v>18.590139900359183</v>
      </c>
      <c r="J747" s="60">
        <f t="shared" si="96"/>
        <v>5.7234701621237383</v>
      </c>
      <c r="K747" s="60">
        <f t="shared" si="97"/>
        <v>1.7445752931407799</v>
      </c>
      <c r="L747" s="60">
        <f t="shared" si="98"/>
        <v>-1.0557250821834696</v>
      </c>
      <c r="M747" s="61"/>
      <c r="N747" s="61"/>
    </row>
    <row r="748" spans="1:14" s="64" customFormat="1" x14ac:dyDescent="0.3">
      <c r="A748" s="60">
        <f>Data!A747</f>
        <v>1932.07</v>
      </c>
      <c r="B748" s="60">
        <f>Data!B747</f>
        <v>5.01</v>
      </c>
      <c r="C748" s="60">
        <f>Data!C747</f>
        <v>0.63329999999999997</v>
      </c>
      <c r="D748" s="60">
        <f>Data!D747</f>
        <v>0.49330000000000002</v>
      </c>
      <c r="E748" s="60">
        <f>Data!E747</f>
        <v>13.6</v>
      </c>
      <c r="F748" s="60">
        <f t="shared" si="99"/>
        <v>111.75357573529412</v>
      </c>
      <c r="G748" s="60">
        <f t="shared" si="100"/>
        <v>11.003600580882354</v>
      </c>
      <c r="H748" s="60">
        <f t="shared" si="95"/>
        <v>239.99713528027877</v>
      </c>
      <c r="I748" s="60">
        <f t="shared" si="101"/>
        <v>18.613744473414467</v>
      </c>
      <c r="J748" s="60">
        <f t="shared" si="96"/>
        <v>6.0038202358965913</v>
      </c>
      <c r="K748" s="60">
        <f t="shared" si="97"/>
        <v>1.792395972599564</v>
      </c>
      <c r="L748" s="60">
        <f t="shared" si="98"/>
        <v>-1.0079044027246855</v>
      </c>
      <c r="M748" s="61"/>
      <c r="N748" s="61"/>
    </row>
    <row r="749" spans="1:14" s="64" customFormat="1" x14ac:dyDescent="0.3">
      <c r="A749" s="60">
        <f>Data!A748</f>
        <v>1932.08</v>
      </c>
      <c r="B749" s="60">
        <f>Data!B748</f>
        <v>7.53</v>
      </c>
      <c r="C749" s="60">
        <f>Data!C748</f>
        <v>0.60670000000000002</v>
      </c>
      <c r="D749" s="60">
        <f>Data!D748</f>
        <v>0.47670000000000001</v>
      </c>
      <c r="E749" s="60">
        <f>Data!E748</f>
        <v>13.5</v>
      </c>
      <c r="F749" s="60">
        <f t="shared" si="99"/>
        <v>169.20913999999999</v>
      </c>
      <c r="G749" s="60">
        <f t="shared" si="100"/>
        <v>10.712084600000001</v>
      </c>
      <c r="H749" s="60">
        <f t="shared" si="95"/>
        <v>240.28970844755099</v>
      </c>
      <c r="I749" s="60">
        <f t="shared" si="101"/>
        <v>18.621746050816618</v>
      </c>
      <c r="J749" s="60">
        <f t="shared" si="96"/>
        <v>9.0866420118847913</v>
      </c>
      <c r="K749" s="60">
        <f t="shared" si="97"/>
        <v>2.2068054243043864</v>
      </c>
      <c r="L749" s="60">
        <f t="shared" si="98"/>
        <v>-0.59349495101986305</v>
      </c>
      <c r="M749" s="61"/>
      <c r="N749" s="61"/>
    </row>
    <row r="750" spans="1:14" s="64" customFormat="1" x14ac:dyDescent="0.3">
      <c r="A750" s="60">
        <f>Data!A749</f>
        <v>1932.09</v>
      </c>
      <c r="B750" s="60">
        <f>Data!B749</f>
        <v>8.26</v>
      </c>
      <c r="C750" s="60">
        <f>Data!C749</f>
        <v>0.57999999999999996</v>
      </c>
      <c r="D750" s="60">
        <f>Data!D749</f>
        <v>0.46</v>
      </c>
      <c r="E750" s="60">
        <f>Data!E749</f>
        <v>13.4</v>
      </c>
      <c r="F750" s="60">
        <f t="shared" si="99"/>
        <v>186.99838656716415</v>
      </c>
      <c r="G750" s="60">
        <f t="shared" si="100"/>
        <v>10.413953731343284</v>
      </c>
      <c r="H750" s="60">
        <f t="shared" si="95"/>
        <v>240.25133916218832</v>
      </c>
      <c r="I750" s="60">
        <f t="shared" si="101"/>
        <v>18.616354585361108</v>
      </c>
      <c r="J750" s="60">
        <f t="shared" si="96"/>
        <v>10.044844478532308</v>
      </c>
      <c r="K750" s="60">
        <f t="shared" si="97"/>
        <v>2.3070595156714142</v>
      </c>
      <c r="L750" s="60">
        <f t="shared" si="98"/>
        <v>-0.49324085965283526</v>
      </c>
      <c r="M750" s="61"/>
      <c r="N750" s="61"/>
    </row>
    <row r="751" spans="1:14" s="64" customFormat="1" x14ac:dyDescent="0.3">
      <c r="A751" s="60">
        <f>Data!A750</f>
        <v>1932.1</v>
      </c>
      <c r="B751" s="60">
        <f>Data!B750</f>
        <v>7.12</v>
      </c>
      <c r="C751" s="60">
        <f>Data!C750</f>
        <v>0.55330000000000001</v>
      </c>
      <c r="D751" s="60">
        <f>Data!D750</f>
        <v>0.44330000000000003</v>
      </c>
      <c r="E751" s="60">
        <f>Data!E750</f>
        <v>13.3</v>
      </c>
      <c r="F751" s="60">
        <f t="shared" si="99"/>
        <v>162.40184661654135</v>
      </c>
      <c r="G751" s="60">
        <f t="shared" si="100"/>
        <v>10.111339691729324</v>
      </c>
      <c r="H751" s="60">
        <f t="shared" si="95"/>
        <v>240.17692332235049</v>
      </c>
      <c r="I751" s="60">
        <f t="shared" si="101"/>
        <v>18.598811277170615</v>
      </c>
      <c r="J751" s="60">
        <f t="shared" si="96"/>
        <v>8.7318401265721697</v>
      </c>
      <c r="K751" s="60">
        <f t="shared" si="97"/>
        <v>2.1669761296071428</v>
      </c>
      <c r="L751" s="60">
        <f t="shared" si="98"/>
        <v>-0.63332424571710666</v>
      </c>
      <c r="M751" s="61"/>
      <c r="N751" s="61"/>
    </row>
    <row r="752" spans="1:14" s="64" customFormat="1" x14ac:dyDescent="0.3">
      <c r="A752" s="60">
        <f>Data!A751</f>
        <v>1932.11</v>
      </c>
      <c r="B752" s="60">
        <f>Data!B751</f>
        <v>7.05</v>
      </c>
      <c r="C752" s="60">
        <f>Data!C751</f>
        <v>0.52669999999999995</v>
      </c>
      <c r="D752" s="60">
        <f>Data!D751</f>
        <v>0.42670000000000002</v>
      </c>
      <c r="E752" s="60">
        <f>Data!E751</f>
        <v>13.2</v>
      </c>
      <c r="F752" s="60">
        <f t="shared" si="99"/>
        <v>162.02342045454549</v>
      </c>
      <c r="G752" s="60">
        <f t="shared" si="100"/>
        <v>9.8064387954545467</v>
      </c>
      <c r="H752" s="60">
        <f t="shared" si="95"/>
        <v>240.16476473604345</v>
      </c>
      <c r="I752" s="60">
        <f t="shared" si="101"/>
        <v>18.569388928880432</v>
      </c>
      <c r="J752" s="60">
        <f t="shared" si="96"/>
        <v>8.725296296775559</v>
      </c>
      <c r="K752" s="60">
        <f t="shared" si="97"/>
        <v>2.166226427027703</v>
      </c>
      <c r="L752" s="60">
        <f t="shared" si="98"/>
        <v>-0.63407394829654651</v>
      </c>
      <c r="M752" s="61"/>
      <c r="N752" s="61"/>
    </row>
    <row r="753" spans="1:14" s="64" customFormat="1" x14ac:dyDescent="0.3">
      <c r="A753" s="60">
        <f>Data!A752</f>
        <v>1932.12</v>
      </c>
      <c r="B753" s="60">
        <f>Data!B752</f>
        <v>6.82</v>
      </c>
      <c r="C753" s="60">
        <f>Data!C752</f>
        <v>0.5</v>
      </c>
      <c r="D753" s="60">
        <f>Data!D752</f>
        <v>0.41</v>
      </c>
      <c r="E753" s="60">
        <f>Data!E752</f>
        <v>13.1</v>
      </c>
      <c r="F753" s="60">
        <f t="shared" si="99"/>
        <v>157.93401984732824</v>
      </c>
      <c r="G753" s="60">
        <f t="shared" si="100"/>
        <v>9.4945671755725183</v>
      </c>
      <c r="H753" s="60">
        <f t="shared" si="95"/>
        <v>240.27652737661819</v>
      </c>
      <c r="I753" s="60">
        <f t="shared" si="101"/>
        <v>18.528298149176909</v>
      </c>
      <c r="J753" s="60">
        <f t="shared" si="96"/>
        <v>8.5239355809019202</v>
      </c>
      <c r="K753" s="60">
        <f t="shared" si="97"/>
        <v>2.1428781568288739</v>
      </c>
      <c r="L753" s="60">
        <f t="shared" si="98"/>
        <v>-0.65742221849537552</v>
      </c>
      <c r="M753" s="61"/>
      <c r="N753" s="61"/>
    </row>
    <row r="754" spans="1:14" s="64" customFormat="1" x14ac:dyDescent="0.3">
      <c r="A754" s="60">
        <f>Data!A753</f>
        <v>1933.01</v>
      </c>
      <c r="B754" s="60">
        <f>Data!B753</f>
        <v>7.09</v>
      </c>
      <c r="C754" s="60">
        <f>Data!C753</f>
        <v>0.495</v>
      </c>
      <c r="D754" s="60">
        <f>Data!D753</f>
        <v>0.41249999999999998</v>
      </c>
      <c r="E754" s="60">
        <f>Data!E753</f>
        <v>12.9</v>
      </c>
      <c r="F754" s="60">
        <f t="shared" si="99"/>
        <v>166.73206744186044</v>
      </c>
      <c r="G754" s="60">
        <f t="shared" si="100"/>
        <v>9.700561046511627</v>
      </c>
      <c r="H754" s="60">
        <f t="shared" si="95"/>
        <v>240.13023573988605</v>
      </c>
      <c r="I754" s="60">
        <f t="shared" si="101"/>
        <v>18.484380274321364</v>
      </c>
      <c r="J754" s="60">
        <f t="shared" si="96"/>
        <v>9.0201599927851426</v>
      </c>
      <c r="K754" s="60">
        <f t="shared" si="97"/>
        <v>2.1994620714765523</v>
      </c>
      <c r="L754" s="60">
        <f t="shared" si="98"/>
        <v>-0.60083830384769721</v>
      </c>
      <c r="M754" s="61"/>
      <c r="N754" s="61"/>
    </row>
    <row r="755" spans="1:14" s="64" customFormat="1" x14ac:dyDescent="0.3">
      <c r="A755" s="60">
        <f>Data!A754</f>
        <v>1933.02</v>
      </c>
      <c r="B755" s="60">
        <f>Data!B754</f>
        <v>6.25</v>
      </c>
      <c r="C755" s="60">
        <f>Data!C754</f>
        <v>0.49</v>
      </c>
      <c r="D755" s="60">
        <f>Data!D754</f>
        <v>0.41499999999999998</v>
      </c>
      <c r="E755" s="60">
        <f>Data!E754</f>
        <v>12.7</v>
      </c>
      <c r="F755" s="60">
        <f t="shared" si="99"/>
        <v>149.29281496062993</v>
      </c>
      <c r="G755" s="60">
        <f t="shared" si="100"/>
        <v>9.9130429133858264</v>
      </c>
      <c r="H755" s="60">
        <f t="shared" si="95"/>
        <v>239.91044230401542</v>
      </c>
      <c r="I755" s="60">
        <f t="shared" si="101"/>
        <v>18.438796353943367</v>
      </c>
      <c r="J755" s="60">
        <f t="shared" si="96"/>
        <v>8.0966681390079884</v>
      </c>
      <c r="K755" s="60">
        <f t="shared" si="97"/>
        <v>2.0914526361913222</v>
      </c>
      <c r="L755" s="60">
        <f t="shared" si="98"/>
        <v>-0.70884773913292731</v>
      </c>
      <c r="M755" s="61"/>
      <c r="N755" s="61"/>
    </row>
    <row r="756" spans="1:14" s="64" customFormat="1" x14ac:dyDescent="0.3">
      <c r="A756" s="60">
        <f>Data!A755</f>
        <v>1933.03</v>
      </c>
      <c r="B756" s="60">
        <f>Data!B755</f>
        <v>6.23</v>
      </c>
      <c r="C756" s="60">
        <f>Data!C755</f>
        <v>0.48499999999999999</v>
      </c>
      <c r="D756" s="60">
        <f>Data!D755</f>
        <v>0.41749999999999998</v>
      </c>
      <c r="E756" s="60">
        <f>Data!E755</f>
        <v>12.6</v>
      </c>
      <c r="F756" s="60">
        <f t="shared" si="99"/>
        <v>149.99615000000003</v>
      </c>
      <c r="G756" s="60">
        <f t="shared" si="100"/>
        <v>10.051908928571429</v>
      </c>
      <c r="H756" s="60">
        <f t="shared" si="95"/>
        <v>239.8586134891745</v>
      </c>
      <c r="I756" s="60">
        <f t="shared" si="101"/>
        <v>18.390513786445112</v>
      </c>
      <c r="J756" s="60">
        <f t="shared" si="96"/>
        <v>8.1561696286351708</v>
      </c>
      <c r="K756" s="60">
        <f t="shared" si="97"/>
        <v>2.0987746505139775</v>
      </c>
      <c r="L756" s="60">
        <f t="shared" si="98"/>
        <v>-0.70152572481027198</v>
      </c>
      <c r="M756" s="61"/>
      <c r="N756" s="61"/>
    </row>
    <row r="757" spans="1:14" s="64" customFormat="1" x14ac:dyDescent="0.3">
      <c r="A757" s="60">
        <f>Data!A756</f>
        <v>1933.04</v>
      </c>
      <c r="B757" s="60">
        <f>Data!B756</f>
        <v>6.89</v>
      </c>
      <c r="C757" s="60">
        <f>Data!C756</f>
        <v>0.48</v>
      </c>
      <c r="D757" s="60">
        <f>Data!D756</f>
        <v>0.42</v>
      </c>
      <c r="E757" s="60">
        <f>Data!E756</f>
        <v>12.6</v>
      </c>
      <c r="F757" s="60">
        <f t="shared" si="99"/>
        <v>165.88659285714286</v>
      </c>
      <c r="G757" s="60">
        <f t="shared" si="100"/>
        <v>10.1121</v>
      </c>
      <c r="H757" s="60">
        <f t="shared" si="95"/>
        <v>240.39049350529166</v>
      </c>
      <c r="I757" s="60">
        <f t="shared" si="101"/>
        <v>18.339401775594506</v>
      </c>
      <c r="J757" s="60">
        <f t="shared" si="96"/>
        <v>9.0453655406524476</v>
      </c>
      <c r="K757" s="60">
        <f t="shared" si="97"/>
        <v>2.2022525315909012</v>
      </c>
      <c r="L757" s="60">
        <f t="shared" si="98"/>
        <v>-0.59804784373334829</v>
      </c>
      <c r="M757" s="61"/>
      <c r="N757" s="61"/>
    </row>
    <row r="758" spans="1:14" s="64" customFormat="1" x14ac:dyDescent="0.3">
      <c r="A758" s="60">
        <f>Data!A757</f>
        <v>1933.05</v>
      </c>
      <c r="B758" s="60">
        <f>Data!B757</f>
        <v>8.8699999999999992</v>
      </c>
      <c r="C758" s="60">
        <f>Data!C757</f>
        <v>0.47499999999999998</v>
      </c>
      <c r="D758" s="60">
        <f>Data!D757</f>
        <v>0.42249999999999999</v>
      </c>
      <c r="E758" s="60">
        <f>Data!E757</f>
        <v>12.6</v>
      </c>
      <c r="F758" s="60">
        <f t="shared" si="99"/>
        <v>213.5579214285714</v>
      </c>
      <c r="G758" s="60">
        <f t="shared" si="100"/>
        <v>10.172291071428571</v>
      </c>
      <c r="H758" s="60">
        <f t="shared" si="95"/>
        <v>241.31944936210959</v>
      </c>
      <c r="I758" s="60">
        <f t="shared" si="101"/>
        <v>18.284737974214558</v>
      </c>
      <c r="J758" s="60">
        <f t="shared" si="96"/>
        <v>11.679572424266311</v>
      </c>
      <c r="K758" s="60">
        <f t="shared" si="97"/>
        <v>2.4578413692185639</v>
      </c>
      <c r="L758" s="60">
        <f t="shared" si="98"/>
        <v>-0.34245900610568558</v>
      </c>
      <c r="M758" s="61"/>
      <c r="N758" s="61"/>
    </row>
    <row r="759" spans="1:14" s="64" customFormat="1" x14ac:dyDescent="0.3">
      <c r="A759" s="60">
        <f>Data!A758</f>
        <v>1933.06</v>
      </c>
      <c r="B759" s="60">
        <f>Data!B758</f>
        <v>10.39</v>
      </c>
      <c r="C759" s="60">
        <f>Data!C758</f>
        <v>0.47</v>
      </c>
      <c r="D759" s="60">
        <f>Data!D758</f>
        <v>0.42499999999999999</v>
      </c>
      <c r="E759" s="60">
        <f>Data!E758</f>
        <v>12.7</v>
      </c>
      <c r="F759" s="60">
        <f t="shared" si="99"/>
        <v>248.18437559055118</v>
      </c>
      <c r="G759" s="60">
        <f t="shared" si="100"/>
        <v>10.151911417322834</v>
      </c>
      <c r="H759" s="60">
        <f t="shared" si="95"/>
        <v>242.43513471158963</v>
      </c>
      <c r="I759" s="60">
        <f t="shared" si="101"/>
        <v>18.226361156969276</v>
      </c>
      <c r="J759" s="60">
        <f t="shared" si="96"/>
        <v>13.616781399925902</v>
      </c>
      <c r="K759" s="60">
        <f t="shared" si="97"/>
        <v>2.6113029585455547</v>
      </c>
      <c r="L759" s="60">
        <f t="shared" si="98"/>
        <v>-0.18899741677869475</v>
      </c>
      <c r="M759" s="61"/>
      <c r="N759" s="61"/>
    </row>
    <row r="760" spans="1:14" s="64" customFormat="1" x14ac:dyDescent="0.3">
      <c r="A760" s="60">
        <f>Data!A759</f>
        <v>1933.07</v>
      </c>
      <c r="B760" s="60">
        <f>Data!B759</f>
        <v>11.23</v>
      </c>
      <c r="C760" s="60">
        <f>Data!C759</f>
        <v>0.46500000000000002</v>
      </c>
      <c r="D760" s="60">
        <f>Data!D759</f>
        <v>0.42749999999999999</v>
      </c>
      <c r="E760" s="60">
        <f>Data!E759</f>
        <v>13.1</v>
      </c>
      <c r="F760" s="60">
        <f t="shared" si="99"/>
        <v>260.05851068702293</v>
      </c>
      <c r="G760" s="60">
        <f t="shared" si="100"/>
        <v>9.8998230916030536</v>
      </c>
      <c r="H760" s="60">
        <f t="shared" si="95"/>
        <v>243.52999032310106</v>
      </c>
      <c r="I760" s="60">
        <f t="shared" si="101"/>
        <v>18.161810082356578</v>
      </c>
      <c r="J760" s="60">
        <f t="shared" si="96"/>
        <v>14.318975339339037</v>
      </c>
      <c r="K760" s="60">
        <f t="shared" si="97"/>
        <v>2.6615856044569228</v>
      </c>
      <c r="L760" s="60">
        <f t="shared" si="98"/>
        <v>-0.13871477086732664</v>
      </c>
      <c r="M760" s="61"/>
      <c r="N760" s="61"/>
    </row>
    <row r="761" spans="1:14" s="64" customFormat="1" x14ac:dyDescent="0.3">
      <c r="A761" s="60">
        <f>Data!A760</f>
        <v>1933.08</v>
      </c>
      <c r="B761" s="60">
        <f>Data!B760</f>
        <v>10.67</v>
      </c>
      <c r="C761" s="60">
        <f>Data!C760</f>
        <v>0.46</v>
      </c>
      <c r="D761" s="60">
        <f>Data!D760</f>
        <v>0.43</v>
      </c>
      <c r="E761" s="60">
        <f>Data!E760</f>
        <v>13.2</v>
      </c>
      <c r="F761" s="60">
        <f t="shared" si="99"/>
        <v>245.218425</v>
      </c>
      <c r="G761" s="60">
        <f t="shared" si="100"/>
        <v>9.882279545454546</v>
      </c>
      <c r="H761" s="60">
        <f t="shared" si="95"/>
        <v>244.5908709332582</v>
      </c>
      <c r="I761" s="60">
        <f t="shared" si="101"/>
        <v>18.092169588619122</v>
      </c>
      <c r="J761" s="60">
        <f t="shared" si="96"/>
        <v>13.553842937347582</v>
      </c>
      <c r="K761" s="60">
        <f t="shared" si="97"/>
        <v>2.6066701187279069</v>
      </c>
      <c r="L761" s="60">
        <f t="shared" si="98"/>
        <v>-0.19363025659634259</v>
      </c>
      <c r="M761" s="61"/>
      <c r="N761" s="61"/>
    </row>
    <row r="762" spans="1:14" s="64" customFormat="1" x14ac:dyDescent="0.3">
      <c r="A762" s="60">
        <f>Data!A761</f>
        <v>1933.09</v>
      </c>
      <c r="B762" s="60">
        <f>Data!B761</f>
        <v>10.58</v>
      </c>
      <c r="C762" s="60">
        <f>Data!C761</f>
        <v>0.45500000000000002</v>
      </c>
      <c r="D762" s="60">
        <f>Data!D761</f>
        <v>0.4325</v>
      </c>
      <c r="E762" s="60">
        <f>Data!E761</f>
        <v>13.2</v>
      </c>
      <c r="F762" s="60">
        <f t="shared" si="99"/>
        <v>243.1500409090909</v>
      </c>
      <c r="G762" s="60">
        <f t="shared" si="100"/>
        <v>9.9397346590909095</v>
      </c>
      <c r="H762" s="60">
        <f t="shared" si="95"/>
        <v>245.44786231347152</v>
      </c>
      <c r="I762" s="60">
        <f t="shared" si="101"/>
        <v>18.020483255283018</v>
      </c>
      <c r="J762" s="60">
        <f t="shared" si="96"/>
        <v>13.492981151757251</v>
      </c>
      <c r="K762" s="60">
        <f t="shared" si="97"/>
        <v>2.6021696355572317</v>
      </c>
      <c r="L762" s="60">
        <f t="shared" si="98"/>
        <v>-0.19813073976701778</v>
      </c>
      <c r="M762" s="61"/>
      <c r="N762" s="61"/>
    </row>
    <row r="763" spans="1:14" s="64" customFormat="1" x14ac:dyDescent="0.3">
      <c r="A763" s="60">
        <f>Data!A762</f>
        <v>1933.1</v>
      </c>
      <c r="B763" s="60">
        <f>Data!B762</f>
        <v>9.5500000000000007</v>
      </c>
      <c r="C763" s="60">
        <f>Data!C762</f>
        <v>0.45</v>
      </c>
      <c r="D763" s="60">
        <f>Data!D762</f>
        <v>0.435</v>
      </c>
      <c r="E763" s="60">
        <f>Data!E762</f>
        <v>13.2</v>
      </c>
      <c r="F763" s="60">
        <f t="shared" si="99"/>
        <v>219.47853409090914</v>
      </c>
      <c r="G763" s="60">
        <f t="shared" si="100"/>
        <v>9.9971897727272729</v>
      </c>
      <c r="H763" s="60">
        <f t="shared" si="95"/>
        <v>246.39831245864582</v>
      </c>
      <c r="I763" s="60">
        <f t="shared" si="101"/>
        <v>17.946873888003317</v>
      </c>
      <c r="J763" s="60">
        <f t="shared" si="96"/>
        <v>12.229346205949589</v>
      </c>
      <c r="K763" s="60">
        <f t="shared" si="97"/>
        <v>2.5038384900485195</v>
      </c>
      <c r="L763" s="60">
        <f t="shared" si="98"/>
        <v>-0.29646188527572992</v>
      </c>
      <c r="M763" s="61"/>
      <c r="N763" s="61"/>
    </row>
    <row r="764" spans="1:14" s="64" customFormat="1" x14ac:dyDescent="0.3">
      <c r="A764" s="60">
        <f>Data!A763</f>
        <v>1933.11</v>
      </c>
      <c r="B764" s="60">
        <f>Data!B763</f>
        <v>9.7799999999999994</v>
      </c>
      <c r="C764" s="60">
        <f>Data!C763</f>
        <v>0.44500000000000001</v>
      </c>
      <c r="D764" s="60">
        <f>Data!D763</f>
        <v>0.4375</v>
      </c>
      <c r="E764" s="60">
        <f>Data!E763</f>
        <v>13.2</v>
      </c>
      <c r="F764" s="60">
        <f t="shared" si="99"/>
        <v>224.76440454545457</v>
      </c>
      <c r="G764" s="60">
        <f t="shared" si="100"/>
        <v>10.054644886363638</v>
      </c>
      <c r="H764" s="60">
        <f t="shared" si="95"/>
        <v>247.33157456868668</v>
      </c>
      <c r="I764" s="60">
        <f t="shared" si="101"/>
        <v>17.870615239577884</v>
      </c>
      <c r="J764" s="60">
        <f t="shared" si="96"/>
        <v>12.577317654272527</v>
      </c>
      <c r="K764" s="60">
        <f t="shared" si="97"/>
        <v>2.5318950055062315</v>
      </c>
      <c r="L764" s="60">
        <f t="shared" si="98"/>
        <v>-0.26840536981801799</v>
      </c>
      <c r="M764" s="61"/>
      <c r="N764" s="61"/>
    </row>
    <row r="765" spans="1:14" s="64" customFormat="1" x14ac:dyDescent="0.3">
      <c r="A765" s="60">
        <f>Data!A764</f>
        <v>1933.12</v>
      </c>
      <c r="B765" s="60">
        <f>Data!B764</f>
        <v>9.9700000000000006</v>
      </c>
      <c r="C765" s="60">
        <f>Data!C764</f>
        <v>0.44</v>
      </c>
      <c r="D765" s="60">
        <f>Data!D764</f>
        <v>0.44</v>
      </c>
      <c r="E765" s="60">
        <f>Data!E764</f>
        <v>13.2</v>
      </c>
      <c r="F765" s="60">
        <f t="shared" si="99"/>
        <v>229.13099318181821</v>
      </c>
      <c r="G765" s="60">
        <f t="shared" si="100"/>
        <v>10.112100000000002</v>
      </c>
      <c r="H765" s="60">
        <f t="shared" si="95"/>
        <v>248.31413135891819</v>
      </c>
      <c r="I765" s="60">
        <f t="shared" si="101"/>
        <v>17.791818007118895</v>
      </c>
      <c r="J765" s="60">
        <f t="shared" si="96"/>
        <v>12.878447446468815</v>
      </c>
      <c r="K765" s="60">
        <f t="shared" si="97"/>
        <v>2.55555517354026</v>
      </c>
      <c r="L765" s="60">
        <f t="shared" si="98"/>
        <v>-0.24474520178398951</v>
      </c>
      <c r="M765" s="61"/>
      <c r="N765" s="61"/>
    </row>
    <row r="766" spans="1:14" s="64" customFormat="1" x14ac:dyDescent="0.3">
      <c r="A766" s="60">
        <f>Data!A765</f>
        <v>1934.01</v>
      </c>
      <c r="B766" s="60">
        <f>Data!B765</f>
        <v>10.54</v>
      </c>
      <c r="C766" s="60">
        <f>Data!C765</f>
        <v>0.44080000000000003</v>
      </c>
      <c r="D766" s="60">
        <f>Data!D765</f>
        <v>0.44419999999999998</v>
      </c>
      <c r="E766" s="60">
        <f>Data!E765</f>
        <v>13.2</v>
      </c>
      <c r="F766" s="60">
        <f t="shared" si="99"/>
        <v>242.23075909090909</v>
      </c>
      <c r="G766" s="60">
        <f t="shared" si="100"/>
        <v>10.208624590909093</v>
      </c>
      <c r="H766" s="60">
        <f t="shared" si="95"/>
        <v>249.36575314657657</v>
      </c>
      <c r="I766" s="60">
        <f t="shared" si="101"/>
        <v>17.715404649149971</v>
      </c>
      <c r="J766" s="60">
        <f t="shared" si="96"/>
        <v>13.673453352505382</v>
      </c>
      <c r="K766" s="60">
        <f t="shared" si="97"/>
        <v>2.6154562415464793</v>
      </c>
      <c r="L766" s="60">
        <f t="shared" si="98"/>
        <v>-0.1848441337777702</v>
      </c>
      <c r="M766" s="61"/>
      <c r="N766" s="61"/>
    </row>
    <row r="767" spans="1:14" s="64" customFormat="1" x14ac:dyDescent="0.3">
      <c r="A767" s="60">
        <f>Data!A766</f>
        <v>1934.02</v>
      </c>
      <c r="B767" s="60">
        <f>Data!B766</f>
        <v>11.32</v>
      </c>
      <c r="C767" s="60">
        <f>Data!C766</f>
        <v>0.44169999999999998</v>
      </c>
      <c r="D767" s="60">
        <f>Data!D766</f>
        <v>0.44829999999999998</v>
      </c>
      <c r="E767" s="60">
        <f>Data!E766</f>
        <v>13.3</v>
      </c>
      <c r="F767" s="60">
        <f t="shared" si="99"/>
        <v>258.20068872180451</v>
      </c>
      <c r="G767" s="60">
        <f t="shared" si="100"/>
        <v>10.225385932330825</v>
      </c>
      <c r="H767" s="60">
        <f t="shared" si="95"/>
        <v>250.29165782277678</v>
      </c>
      <c r="I767" s="60">
        <f t="shared" si="101"/>
        <v>17.639327406001517</v>
      </c>
      <c r="J767" s="60">
        <f t="shared" si="96"/>
        <v>14.63778537462577</v>
      </c>
      <c r="K767" s="60">
        <f t="shared" si="97"/>
        <v>2.6836062248653527</v>
      </c>
      <c r="L767" s="60">
        <f t="shared" si="98"/>
        <v>-0.11669415045889675</v>
      </c>
      <c r="M767" s="61"/>
      <c r="N767" s="61"/>
    </row>
    <row r="768" spans="1:14" s="64" customFormat="1" x14ac:dyDescent="0.3">
      <c r="A768" s="60">
        <f>Data!A767</f>
        <v>1934.03</v>
      </c>
      <c r="B768" s="60">
        <f>Data!B767</f>
        <v>10.74</v>
      </c>
      <c r="C768" s="60">
        <f>Data!C767</f>
        <v>0.4425</v>
      </c>
      <c r="D768" s="60">
        <f>Data!D767</f>
        <v>0.45250000000000001</v>
      </c>
      <c r="E768" s="60">
        <f>Data!E767</f>
        <v>13.3</v>
      </c>
      <c r="F768" s="60">
        <f t="shared" si="99"/>
        <v>244.97132481203008</v>
      </c>
      <c r="G768" s="60">
        <f t="shared" si="100"/>
        <v>10.321184774436091</v>
      </c>
      <c r="H768" s="60">
        <f t="shared" si="95"/>
        <v>251.28358867652901</v>
      </c>
      <c r="I768" s="60">
        <f t="shared" si="101"/>
        <v>17.56472232782605</v>
      </c>
      <c r="J768" s="60">
        <f t="shared" si="96"/>
        <v>13.946780383994245</v>
      </c>
      <c r="K768" s="60">
        <f t="shared" si="97"/>
        <v>2.6352486847833929</v>
      </c>
      <c r="L768" s="60">
        <f t="shared" si="98"/>
        <v>-0.16505169054085655</v>
      </c>
      <c r="M768" s="61"/>
      <c r="N768" s="61"/>
    </row>
    <row r="769" spans="1:14" s="64" customFormat="1" x14ac:dyDescent="0.3">
      <c r="A769" s="60">
        <f>Data!A768</f>
        <v>1934.04</v>
      </c>
      <c r="B769" s="60">
        <f>Data!B768</f>
        <v>10.92</v>
      </c>
      <c r="C769" s="60">
        <f>Data!C768</f>
        <v>0.44330000000000003</v>
      </c>
      <c r="D769" s="60">
        <f>Data!D768</f>
        <v>0.45669999999999999</v>
      </c>
      <c r="E769" s="60">
        <f>Data!E768</f>
        <v>13.3</v>
      </c>
      <c r="F769" s="60">
        <f t="shared" si="99"/>
        <v>249.07698947368419</v>
      </c>
      <c r="G769" s="60">
        <f t="shared" si="100"/>
        <v>10.416983616541353</v>
      </c>
      <c r="H769" s="60">
        <f t="shared" ref="H769:H832" si="102">GEOMEAN(F650:F770)</f>
        <v>252.09228715745073</v>
      </c>
      <c r="I769" s="60">
        <f t="shared" si="101"/>
        <v>17.491558681317066</v>
      </c>
      <c r="J769" s="60">
        <f t="shared" ref="J769:J832" si="103">F769/I769</f>
        <v>14.239839571285673</v>
      </c>
      <c r="K769" s="60">
        <f t="shared" ref="K769:K832" si="104">LN(J769)</f>
        <v>2.656043639858968</v>
      </c>
      <c r="L769" s="60">
        <f t="shared" si="98"/>
        <v>-0.1442567354652815</v>
      </c>
      <c r="M769" s="61"/>
      <c r="N769" s="61"/>
    </row>
    <row r="770" spans="1:14" s="64" customFormat="1" x14ac:dyDescent="0.3">
      <c r="A770" s="60">
        <f>Data!A769</f>
        <v>1934.05</v>
      </c>
      <c r="B770" s="60">
        <f>Data!B769</f>
        <v>9.81</v>
      </c>
      <c r="C770" s="60">
        <f>Data!C769</f>
        <v>0.44419999999999998</v>
      </c>
      <c r="D770" s="60">
        <f>Data!D769</f>
        <v>0.46079999999999999</v>
      </c>
      <c r="E770" s="60">
        <f>Data!E769</f>
        <v>13.3</v>
      </c>
      <c r="F770" s="60">
        <f t="shared" si="99"/>
        <v>223.75872406015037</v>
      </c>
      <c r="G770" s="60">
        <f t="shared" si="100"/>
        <v>10.510501533834587</v>
      </c>
      <c r="H770" s="60">
        <f t="shared" si="102"/>
        <v>252.92283835152244</v>
      </c>
      <c r="I770" s="60">
        <f t="shared" si="101"/>
        <v>17.420616339529005</v>
      </c>
      <c r="J770" s="60">
        <f t="shared" si="103"/>
        <v>12.844478042514544</v>
      </c>
      <c r="K770" s="60">
        <f t="shared" si="104"/>
        <v>2.5529139946653396</v>
      </c>
      <c r="L770" s="60">
        <f t="shared" ref="L770:L833" si="105">K770-$K$1843</f>
        <v>-0.24738638065890983</v>
      </c>
      <c r="M770" s="61"/>
      <c r="N770" s="61"/>
    </row>
    <row r="771" spans="1:14" s="64" customFormat="1" x14ac:dyDescent="0.3">
      <c r="A771" s="60">
        <f>Data!A770</f>
        <v>1934.06</v>
      </c>
      <c r="B771" s="60">
        <f>Data!B770</f>
        <v>9.94</v>
      </c>
      <c r="C771" s="60">
        <f>Data!C770</f>
        <v>0.44500000000000001</v>
      </c>
      <c r="D771" s="60">
        <f>Data!D770</f>
        <v>0.46500000000000002</v>
      </c>
      <c r="E771" s="60">
        <f>Data!E770</f>
        <v>13.4</v>
      </c>
      <c r="F771" s="60">
        <f t="shared" si="99"/>
        <v>225.03195671641788</v>
      </c>
      <c r="G771" s="60">
        <f t="shared" si="100"/>
        <v>10.527148880597014</v>
      </c>
      <c r="H771" s="60">
        <f t="shared" si="102"/>
        <v>253.61533638787165</v>
      </c>
      <c r="I771" s="60">
        <f t="shared" si="101"/>
        <v>17.350825036428862</v>
      </c>
      <c r="J771" s="60">
        <f t="shared" si="103"/>
        <v>12.969524863742954</v>
      </c>
      <c r="K771" s="60">
        <f t="shared" si="104"/>
        <v>2.5626023641756768</v>
      </c>
      <c r="L771" s="60">
        <f t="shared" si="105"/>
        <v>-0.2376980111485727</v>
      </c>
      <c r="M771" s="61"/>
      <c r="N771" s="61"/>
    </row>
    <row r="772" spans="1:14" s="64" customFormat="1" x14ac:dyDescent="0.3">
      <c r="A772" s="60">
        <f>Data!A771</f>
        <v>1934.07</v>
      </c>
      <c r="B772" s="60">
        <f>Data!B771</f>
        <v>9.4700000000000006</v>
      </c>
      <c r="C772" s="60">
        <f>Data!C771</f>
        <v>0.44579999999999997</v>
      </c>
      <c r="D772" s="60">
        <f>Data!D771</f>
        <v>0.46920000000000001</v>
      </c>
      <c r="E772" s="60">
        <f>Data!E771</f>
        <v>13.4</v>
      </c>
      <c r="F772" s="60">
        <f t="shared" si="99"/>
        <v>214.39161268656719</v>
      </c>
      <c r="G772" s="60">
        <f t="shared" si="100"/>
        <v>10.622232805970148</v>
      </c>
      <c r="H772" s="60">
        <f t="shared" si="102"/>
        <v>254.14312342640173</v>
      </c>
      <c r="I772" s="60">
        <f t="shared" si="101"/>
        <v>17.284087846842766</v>
      </c>
      <c r="J772" s="60">
        <f t="shared" si="103"/>
        <v>12.403987678512609</v>
      </c>
      <c r="K772" s="60">
        <f t="shared" si="104"/>
        <v>2.5180180078898058</v>
      </c>
      <c r="L772" s="60">
        <f t="shared" si="105"/>
        <v>-0.28228236743444368</v>
      </c>
      <c r="M772" s="61"/>
      <c r="N772" s="61"/>
    </row>
    <row r="773" spans="1:14" s="64" customFormat="1" x14ac:dyDescent="0.3">
      <c r="A773" s="60">
        <f>Data!A772</f>
        <v>1934.08</v>
      </c>
      <c r="B773" s="60">
        <f>Data!B772</f>
        <v>9.1</v>
      </c>
      <c r="C773" s="60">
        <f>Data!C772</f>
        <v>0.44669999999999999</v>
      </c>
      <c r="D773" s="60">
        <f>Data!D772</f>
        <v>0.4733</v>
      </c>
      <c r="E773" s="60">
        <f>Data!E772</f>
        <v>13.4</v>
      </c>
      <c r="F773" s="60">
        <f t="shared" si="99"/>
        <v>206.01517164179103</v>
      </c>
      <c r="G773" s="60">
        <f t="shared" si="100"/>
        <v>10.715052828358209</v>
      </c>
      <c r="H773" s="60">
        <f t="shared" si="102"/>
        <v>254.50598534949066</v>
      </c>
      <c r="I773" s="60">
        <f t="shared" si="101"/>
        <v>17.218634223185003</v>
      </c>
      <c r="J773" s="60">
        <f t="shared" si="103"/>
        <v>11.964663919998385</v>
      </c>
      <c r="K773" s="60">
        <f t="shared" si="104"/>
        <v>2.4819576323739838</v>
      </c>
      <c r="L773" s="60">
        <f t="shared" si="105"/>
        <v>-0.31834274295026566</v>
      </c>
      <c r="M773" s="61"/>
      <c r="N773" s="61"/>
    </row>
    <row r="774" spans="1:14" s="64" customFormat="1" x14ac:dyDescent="0.3">
      <c r="A774" s="60">
        <f>Data!A773</f>
        <v>1934.09</v>
      </c>
      <c r="B774" s="60">
        <f>Data!B773</f>
        <v>8.8800000000000008</v>
      </c>
      <c r="C774" s="60">
        <f>Data!C773</f>
        <v>0.44750000000000001</v>
      </c>
      <c r="D774" s="60">
        <f>Data!D773</f>
        <v>0.47749999999999998</v>
      </c>
      <c r="E774" s="60">
        <f>Data!E773</f>
        <v>13.6</v>
      </c>
      <c r="F774" s="60">
        <f t="shared" si="99"/>
        <v>198.07819411764706</v>
      </c>
      <c r="G774" s="60">
        <f t="shared" si="100"/>
        <v>10.651164154411765</v>
      </c>
      <c r="H774" s="60">
        <f t="shared" si="102"/>
        <v>254.93420711494744</v>
      </c>
      <c r="I774" s="60">
        <f t="shared" si="101"/>
        <v>17.154047587721323</v>
      </c>
      <c r="J774" s="60">
        <f t="shared" si="103"/>
        <v>11.547023704156519</v>
      </c>
      <c r="K774" s="60">
        <f t="shared" si="104"/>
        <v>2.4464277158087411</v>
      </c>
      <c r="L774" s="60">
        <f t="shared" si="105"/>
        <v>-0.35387265951550839</v>
      </c>
      <c r="M774" s="61"/>
      <c r="N774" s="61"/>
    </row>
    <row r="775" spans="1:14" s="64" customFormat="1" x14ac:dyDescent="0.3">
      <c r="A775" s="60">
        <f>Data!A774</f>
        <v>1934.1</v>
      </c>
      <c r="B775" s="60">
        <f>Data!B774</f>
        <v>8.9499999999999993</v>
      </c>
      <c r="C775" s="60">
        <f>Data!C774</f>
        <v>0.44829999999999998</v>
      </c>
      <c r="D775" s="60">
        <f>Data!D774</f>
        <v>0.48170000000000002</v>
      </c>
      <c r="E775" s="60">
        <f>Data!E774</f>
        <v>13.5</v>
      </c>
      <c r="F775" s="60">
        <f t="shared" si="99"/>
        <v>201.11843333333331</v>
      </c>
      <c r="G775" s="60">
        <f t="shared" si="100"/>
        <v>10.824441266666668</v>
      </c>
      <c r="H775" s="60">
        <f t="shared" si="102"/>
        <v>255.46117431530601</v>
      </c>
      <c r="I775" s="60">
        <f t="shared" si="101"/>
        <v>17.093468288124416</v>
      </c>
      <c r="J775" s="60">
        <f t="shared" si="103"/>
        <v>11.765806092907379</v>
      </c>
      <c r="K775" s="60">
        <f t="shared" si="104"/>
        <v>2.4651975360164218</v>
      </c>
      <c r="L775" s="60">
        <f t="shared" si="105"/>
        <v>-0.33510283930782769</v>
      </c>
      <c r="M775" s="61"/>
      <c r="N775" s="61"/>
    </row>
    <row r="776" spans="1:14" s="64" customFormat="1" x14ac:dyDescent="0.3">
      <c r="A776" s="60">
        <f>Data!A775</f>
        <v>1934.11</v>
      </c>
      <c r="B776" s="60">
        <f>Data!B775</f>
        <v>9.1999999999999993</v>
      </c>
      <c r="C776" s="60">
        <f>Data!C775</f>
        <v>0.44919999999999999</v>
      </c>
      <c r="D776" s="60">
        <f>Data!D775</f>
        <v>0.48580000000000001</v>
      </c>
      <c r="E776" s="60">
        <f>Data!E775</f>
        <v>13.5</v>
      </c>
      <c r="F776" s="60">
        <f t="shared" si="99"/>
        <v>206.73626666666664</v>
      </c>
      <c r="G776" s="60">
        <f t="shared" si="100"/>
        <v>10.916573733333333</v>
      </c>
      <c r="H776" s="60">
        <f t="shared" si="102"/>
        <v>255.90373225190908</v>
      </c>
      <c r="I776" s="60">
        <f t="shared" si="101"/>
        <v>17.034927647317279</v>
      </c>
      <c r="J776" s="60">
        <f t="shared" si="103"/>
        <v>12.13602258529253</v>
      </c>
      <c r="K776" s="60">
        <f t="shared" si="104"/>
        <v>2.4961781030606933</v>
      </c>
      <c r="L776" s="60">
        <f t="shared" si="105"/>
        <v>-0.30412227226355615</v>
      </c>
      <c r="M776" s="61"/>
      <c r="N776" s="61"/>
    </row>
    <row r="777" spans="1:14" s="64" customFormat="1" x14ac:dyDescent="0.3">
      <c r="A777" s="60">
        <f>Data!A776</f>
        <v>1934.12</v>
      </c>
      <c r="B777" s="60">
        <f>Data!B776</f>
        <v>9.26</v>
      </c>
      <c r="C777" s="60">
        <f>Data!C776</f>
        <v>0.45</v>
      </c>
      <c r="D777" s="60">
        <f>Data!D776</f>
        <v>0.49</v>
      </c>
      <c r="E777" s="60">
        <f>Data!E776</f>
        <v>13.4</v>
      </c>
      <c r="F777" s="60">
        <f t="shared" si="99"/>
        <v>209.63741641791046</v>
      </c>
      <c r="G777" s="60">
        <f t="shared" si="100"/>
        <v>11.09312462686567</v>
      </c>
      <c r="H777" s="60">
        <f t="shared" si="102"/>
        <v>256.21668077648962</v>
      </c>
      <c r="I777" s="60">
        <f t="shared" si="101"/>
        <v>16.980315173021022</v>
      </c>
      <c r="J777" s="60">
        <f t="shared" si="103"/>
        <v>12.345908440556537</v>
      </c>
      <c r="K777" s="60">
        <f t="shared" si="104"/>
        <v>2.513324707822103</v>
      </c>
      <c r="L777" s="60">
        <f t="shared" si="105"/>
        <v>-0.28697566750214643</v>
      </c>
      <c r="M777" s="61"/>
      <c r="N777" s="61"/>
    </row>
    <row r="778" spans="1:14" s="64" customFormat="1" x14ac:dyDescent="0.3">
      <c r="A778" s="60">
        <f>Data!A777</f>
        <v>1935.01</v>
      </c>
      <c r="B778" s="60">
        <f>Data!B777</f>
        <v>9.26</v>
      </c>
      <c r="C778" s="60">
        <f>Data!C777</f>
        <v>0.45</v>
      </c>
      <c r="D778" s="60">
        <f>Data!D777</f>
        <v>0.56999999999999995</v>
      </c>
      <c r="E778" s="60">
        <f>Data!E777</f>
        <v>13.6</v>
      </c>
      <c r="F778" s="60">
        <f t="shared" si="99"/>
        <v>206.55451323529414</v>
      </c>
      <c r="G778" s="60">
        <f t="shared" si="100"/>
        <v>12.714478676470586</v>
      </c>
      <c r="H778" s="60">
        <f t="shared" si="102"/>
        <v>256.36356069266947</v>
      </c>
      <c r="I778" s="60">
        <f t="shared" si="101"/>
        <v>16.941133543653173</v>
      </c>
      <c r="J778" s="60">
        <f t="shared" si="103"/>
        <v>12.192484800562696</v>
      </c>
      <c r="K778" s="60">
        <f t="shared" si="104"/>
        <v>2.500819761979411</v>
      </c>
      <c r="L778" s="60">
        <f t="shared" si="105"/>
        <v>-0.29948061334483844</v>
      </c>
      <c r="M778" s="61"/>
      <c r="N778" s="61"/>
    </row>
    <row r="779" spans="1:14" s="64" customFormat="1" x14ac:dyDescent="0.3">
      <c r="A779" s="60">
        <f>Data!A778</f>
        <v>1935.02</v>
      </c>
      <c r="B779" s="60">
        <f>Data!B778</f>
        <v>8.98</v>
      </c>
      <c r="C779" s="60">
        <f>Data!C778</f>
        <v>0.45</v>
      </c>
      <c r="D779" s="60">
        <f>Data!D778</f>
        <v>0.65</v>
      </c>
      <c r="E779" s="60">
        <f>Data!E778</f>
        <v>13.7</v>
      </c>
      <c r="F779" s="60">
        <f t="shared" ref="F779:F842" si="106">B779*$E$1837/E779</f>
        <v>198.84669635036497</v>
      </c>
      <c r="G779" s="60">
        <f t="shared" ref="G779:G842" si="107">D779*$E$1837/E779</f>
        <v>14.393135036496352</v>
      </c>
      <c r="H779" s="60">
        <f t="shared" si="102"/>
        <v>256.34131302919894</v>
      </c>
      <c r="I779" s="60">
        <f t="shared" si="101"/>
        <v>16.91483474796129</v>
      </c>
      <c r="J779" s="60">
        <f t="shared" si="103"/>
        <v>11.75575755325257</v>
      </c>
      <c r="K779" s="60">
        <f t="shared" si="104"/>
        <v>2.4643431251092838</v>
      </c>
      <c r="L779" s="60">
        <f t="shared" si="105"/>
        <v>-0.3359572502149657</v>
      </c>
      <c r="M779" s="60"/>
      <c r="N779" s="61"/>
    </row>
    <row r="780" spans="1:14" s="64" customFormat="1" x14ac:dyDescent="0.3">
      <c r="A780" s="60">
        <f>Data!A779</f>
        <v>1935.03</v>
      </c>
      <c r="B780" s="60">
        <f>Data!B779</f>
        <v>8.41</v>
      </c>
      <c r="C780" s="60">
        <f>Data!C779</f>
        <v>0.45</v>
      </c>
      <c r="D780" s="60">
        <f>Data!D779</f>
        <v>0.73</v>
      </c>
      <c r="E780" s="60">
        <f>Data!E779</f>
        <v>13.7</v>
      </c>
      <c r="F780" s="60">
        <f t="shared" si="106"/>
        <v>186.22502408759127</v>
      </c>
      <c r="G780" s="60">
        <f t="shared" si="107"/>
        <v>16.164597810218979</v>
      </c>
      <c r="H780" s="60">
        <f t="shared" si="102"/>
        <v>256.52537977241883</v>
      </c>
      <c r="I780" s="60">
        <f t="shared" si="101"/>
        <v>16.901963172523477</v>
      </c>
      <c r="J780" s="60">
        <f t="shared" si="103"/>
        <v>11.017952304518465</v>
      </c>
      <c r="K780" s="60">
        <f t="shared" si="104"/>
        <v>2.3995259701718927</v>
      </c>
      <c r="L780" s="60">
        <f t="shared" si="105"/>
        <v>-0.40077440515235674</v>
      </c>
      <c r="M780" s="60"/>
      <c r="N780" s="61"/>
    </row>
    <row r="781" spans="1:14" s="64" customFormat="1" x14ac:dyDescent="0.3">
      <c r="A781" s="60">
        <f>Data!A780</f>
        <v>1935.04</v>
      </c>
      <c r="B781" s="60">
        <f>Data!B780</f>
        <v>9.0399999999999991</v>
      </c>
      <c r="C781" s="60">
        <f>Data!C780</f>
        <v>0.44666699999999998</v>
      </c>
      <c r="D781" s="60">
        <f>Data!D780</f>
        <v>0.75666699999999998</v>
      </c>
      <c r="E781" s="60">
        <f>Data!E780</f>
        <v>13.8</v>
      </c>
      <c r="F781" s="60">
        <f t="shared" si="106"/>
        <v>198.72474782608694</v>
      </c>
      <c r="G781" s="60">
        <f t="shared" si="107"/>
        <v>16.633679066739131</v>
      </c>
      <c r="H781" s="60">
        <f t="shared" si="102"/>
        <v>256.88032511890628</v>
      </c>
      <c r="I781" s="60">
        <f t="shared" si="101"/>
        <v>16.888598561956645</v>
      </c>
      <c r="J781" s="60">
        <f t="shared" si="103"/>
        <v>11.766799186862992</v>
      </c>
      <c r="K781" s="60">
        <f t="shared" si="104"/>
        <v>2.4652819375473527</v>
      </c>
      <c r="L781" s="60">
        <f t="shared" si="105"/>
        <v>-0.33501843777689677</v>
      </c>
      <c r="M781" s="60"/>
      <c r="N781" s="61"/>
    </row>
    <row r="782" spans="1:14" s="64" customFormat="1" x14ac:dyDescent="0.3">
      <c r="A782" s="60">
        <f>Data!A781</f>
        <v>1935.05</v>
      </c>
      <c r="B782" s="60">
        <f>Data!B781</f>
        <v>9.75</v>
      </c>
      <c r="C782" s="60">
        <f>Data!C781</f>
        <v>0.44333299999999998</v>
      </c>
      <c r="D782" s="60">
        <f>Data!D781</f>
        <v>0.78333299999999995</v>
      </c>
      <c r="E782" s="60">
        <f>Data!E781</f>
        <v>13.8</v>
      </c>
      <c r="F782" s="60">
        <f t="shared" si="106"/>
        <v>214.33255434782606</v>
      </c>
      <c r="G782" s="60">
        <f t="shared" si="107"/>
        <v>17.21987310717391</v>
      </c>
      <c r="H782" s="60">
        <f t="shared" si="102"/>
        <v>257.27556087714567</v>
      </c>
      <c r="I782" s="60">
        <f t="shared" si="101"/>
        <v>16.877448088559383</v>
      </c>
      <c r="J782" s="60">
        <f t="shared" si="103"/>
        <v>12.699346087345658</v>
      </c>
      <c r="K782" s="60">
        <f t="shared" si="104"/>
        <v>2.5415505029535508</v>
      </c>
      <c r="L782" s="60">
        <f t="shared" si="105"/>
        <v>-0.25874987237069869</v>
      </c>
      <c r="M782" s="60"/>
      <c r="N782" s="61"/>
    </row>
    <row r="783" spans="1:14" s="64" customFormat="1" x14ac:dyDescent="0.3">
      <c r="A783" s="60">
        <f>Data!A782</f>
        <v>1935.06</v>
      </c>
      <c r="B783" s="60">
        <f>Data!B782</f>
        <v>10.119999999999999</v>
      </c>
      <c r="C783" s="60">
        <f>Data!C782</f>
        <v>0.44</v>
      </c>
      <c r="D783" s="60">
        <f>Data!D782</f>
        <v>0.81</v>
      </c>
      <c r="E783" s="60">
        <f>Data!E782</f>
        <v>13.7</v>
      </c>
      <c r="F783" s="60">
        <f t="shared" si="106"/>
        <v>224.09004087591242</v>
      </c>
      <c r="G783" s="60">
        <f t="shared" si="107"/>
        <v>17.936060583941607</v>
      </c>
      <c r="H783" s="60">
        <f t="shared" si="102"/>
        <v>257.76680644854127</v>
      </c>
      <c r="I783" s="60">
        <f t="shared" si="101"/>
        <v>16.870122942224938</v>
      </c>
      <c r="J783" s="60">
        <f t="shared" si="103"/>
        <v>13.283248832468676</v>
      </c>
      <c r="K783" s="60">
        <f t="shared" si="104"/>
        <v>2.5865037551277053</v>
      </c>
      <c r="L783" s="60">
        <f t="shared" si="105"/>
        <v>-0.21379662019654422</v>
      </c>
      <c r="M783" s="60"/>
      <c r="N783" s="61"/>
    </row>
    <row r="784" spans="1:14" s="64" customFormat="1" x14ac:dyDescent="0.3">
      <c r="A784" s="60">
        <f>Data!A783</f>
        <v>1935.07</v>
      </c>
      <c r="B784" s="60">
        <f>Data!B783</f>
        <v>10.65</v>
      </c>
      <c r="C784" s="60">
        <f>Data!C783</f>
        <v>0.44</v>
      </c>
      <c r="D784" s="60">
        <f>Data!D783</f>
        <v>0.79333299999999995</v>
      </c>
      <c r="E784" s="60">
        <f>Data!E783</f>
        <v>13.7</v>
      </c>
      <c r="F784" s="60">
        <f t="shared" si="106"/>
        <v>235.82598175182486</v>
      </c>
      <c r="G784" s="60">
        <f t="shared" si="107"/>
        <v>17.566998458321169</v>
      </c>
      <c r="H784" s="60">
        <f t="shared" si="102"/>
        <v>258.36441363323547</v>
      </c>
      <c r="I784" s="60">
        <f t="shared" si="101"/>
        <v>16.858038432795176</v>
      </c>
      <c r="J784" s="60">
        <f t="shared" si="103"/>
        <v>13.98893368833798</v>
      </c>
      <c r="K784" s="60">
        <f t="shared" si="104"/>
        <v>2.6382665662112719</v>
      </c>
      <c r="L784" s="60">
        <f t="shared" si="105"/>
        <v>-0.1620338091129776</v>
      </c>
      <c r="M784" s="60"/>
      <c r="N784" s="61"/>
    </row>
    <row r="785" spans="1:12" x14ac:dyDescent="0.3">
      <c r="A785" s="60">
        <f>Data!A784</f>
        <v>1935.08</v>
      </c>
      <c r="B785" s="60">
        <f>Data!B784</f>
        <v>11.37</v>
      </c>
      <c r="C785" s="60">
        <f>Data!C784</f>
        <v>0.44</v>
      </c>
      <c r="D785" s="60">
        <f>Data!D784</f>
        <v>0.776667</v>
      </c>
      <c r="E785" s="60">
        <f>Data!E784</f>
        <v>13.7</v>
      </c>
      <c r="F785" s="60">
        <f t="shared" si="106"/>
        <v>251.76914671532847</v>
      </c>
      <c r="G785" s="60">
        <f t="shared" si="107"/>
        <v>17.197958475985402</v>
      </c>
      <c r="H785" s="60">
        <f t="shared" si="102"/>
        <v>258.97938434958866</v>
      </c>
      <c r="I785" s="60">
        <f t="shared" ref="I785:I848" si="108">GEOMEAN(G666:G785)</f>
        <v>16.839753006237324</v>
      </c>
      <c r="J785" s="60">
        <f t="shared" si="103"/>
        <v>14.950881204853479</v>
      </c>
      <c r="K785" s="60">
        <f t="shared" si="104"/>
        <v>2.7047702415680575</v>
      </c>
      <c r="L785" s="60">
        <f t="shared" si="105"/>
        <v>-9.5530133756192015E-2</v>
      </c>
    </row>
    <row r="786" spans="1:12" x14ac:dyDescent="0.3">
      <c r="A786" s="60">
        <f>Data!A785</f>
        <v>1935.09</v>
      </c>
      <c r="B786" s="60">
        <f>Data!B785</f>
        <v>11.61</v>
      </c>
      <c r="C786" s="60">
        <f>Data!C785</f>
        <v>0.44</v>
      </c>
      <c r="D786" s="60">
        <f>Data!D785</f>
        <v>0.76</v>
      </c>
      <c r="E786" s="60">
        <f>Data!E785</f>
        <v>13.7</v>
      </c>
      <c r="F786" s="60">
        <f t="shared" si="106"/>
        <v>257.08353503649636</v>
      </c>
      <c r="G786" s="60">
        <f t="shared" si="107"/>
        <v>16.828896350364964</v>
      </c>
      <c r="H786" s="60">
        <f t="shared" si="102"/>
        <v>259.60333387269282</v>
      </c>
      <c r="I786" s="60">
        <f t="shared" si="108"/>
        <v>16.81517484655728</v>
      </c>
      <c r="J786" s="60">
        <f t="shared" si="103"/>
        <v>15.288781554901961</v>
      </c>
      <c r="K786" s="60">
        <f t="shared" si="104"/>
        <v>2.7271193277467938</v>
      </c>
      <c r="L786" s="60">
        <f t="shared" si="105"/>
        <v>-7.3181047577455693E-2</v>
      </c>
    </row>
    <row r="787" spans="1:12" x14ac:dyDescent="0.3">
      <c r="A787" s="60">
        <f>Data!A786</f>
        <v>1935.1</v>
      </c>
      <c r="B787" s="60">
        <f>Data!B786</f>
        <v>11.92</v>
      </c>
      <c r="C787" s="60">
        <f>Data!C786</f>
        <v>0.45</v>
      </c>
      <c r="D787" s="60">
        <f>Data!D786</f>
        <v>0.76</v>
      </c>
      <c r="E787" s="60">
        <f>Data!E786</f>
        <v>13.7</v>
      </c>
      <c r="F787" s="60">
        <f t="shared" si="106"/>
        <v>263.94795328467154</v>
      </c>
      <c r="G787" s="60">
        <f t="shared" si="107"/>
        <v>16.828896350364964</v>
      </c>
      <c r="H787" s="60">
        <f t="shared" si="102"/>
        <v>260.3364482502173</v>
      </c>
      <c r="I787" s="60">
        <f t="shared" si="108"/>
        <v>16.787440589003911</v>
      </c>
      <c r="J787" s="60">
        <f t="shared" si="103"/>
        <v>15.722941915134008</v>
      </c>
      <c r="K787" s="60">
        <f t="shared" si="104"/>
        <v>2.7551209142202966</v>
      </c>
      <c r="L787" s="60">
        <f t="shared" si="105"/>
        <v>-4.5179461103952878E-2</v>
      </c>
    </row>
    <row r="788" spans="1:12" x14ac:dyDescent="0.3">
      <c r="A788" s="60">
        <f>Data!A787</f>
        <v>1935.11</v>
      </c>
      <c r="B788" s="60">
        <f>Data!B787</f>
        <v>13.04</v>
      </c>
      <c r="C788" s="60">
        <f>Data!C787</f>
        <v>0.46</v>
      </c>
      <c r="D788" s="60">
        <f>Data!D787</f>
        <v>0.76</v>
      </c>
      <c r="E788" s="60">
        <f>Data!E787</f>
        <v>13.8</v>
      </c>
      <c r="F788" s="60">
        <f t="shared" si="106"/>
        <v>286.656052173913</v>
      </c>
      <c r="G788" s="60">
        <f t="shared" si="107"/>
        <v>16.706947826086957</v>
      </c>
      <c r="H788" s="60">
        <f t="shared" si="102"/>
        <v>261.04177947173503</v>
      </c>
      <c r="I788" s="60">
        <f t="shared" si="108"/>
        <v>16.758082597777729</v>
      </c>
      <c r="J788" s="60">
        <f t="shared" si="103"/>
        <v>17.105539998467734</v>
      </c>
      <c r="K788" s="60">
        <f t="shared" si="104"/>
        <v>2.8394023875581351</v>
      </c>
      <c r="L788" s="60">
        <f t="shared" si="105"/>
        <v>3.9102012233885652E-2</v>
      </c>
    </row>
    <row r="789" spans="1:12" x14ac:dyDescent="0.3">
      <c r="A789" s="60">
        <f>Data!A788</f>
        <v>1935.12</v>
      </c>
      <c r="B789" s="60">
        <f>Data!B788</f>
        <v>13.04</v>
      </c>
      <c r="C789" s="60">
        <f>Data!C788</f>
        <v>0.47</v>
      </c>
      <c r="D789" s="60">
        <f>Data!D788</f>
        <v>0.76</v>
      </c>
      <c r="E789" s="60">
        <f>Data!E788</f>
        <v>13.8</v>
      </c>
      <c r="F789" s="60">
        <f t="shared" si="106"/>
        <v>286.656052173913</v>
      </c>
      <c r="G789" s="60">
        <f t="shared" si="107"/>
        <v>16.706947826086957</v>
      </c>
      <c r="H789" s="60">
        <f t="shared" si="102"/>
        <v>261.81823561597315</v>
      </c>
      <c r="I789" s="60">
        <f t="shared" si="108"/>
        <v>16.724955568174522</v>
      </c>
      <c r="J789" s="60">
        <f t="shared" si="103"/>
        <v>17.139420849606516</v>
      </c>
      <c r="K789" s="60">
        <f t="shared" si="104"/>
        <v>2.8413811231942381</v>
      </c>
      <c r="L789" s="60">
        <f t="shared" si="105"/>
        <v>4.108074786998861E-2</v>
      </c>
    </row>
    <row r="790" spans="1:12" x14ac:dyDescent="0.3">
      <c r="A790" s="60">
        <f>Data!A789</f>
        <v>1936.01</v>
      </c>
      <c r="B790" s="60">
        <f>Data!B789</f>
        <v>13.76</v>
      </c>
      <c r="C790" s="60">
        <f>Data!C789</f>
        <v>0.48</v>
      </c>
      <c r="D790" s="60">
        <f>Data!D789</f>
        <v>0.77</v>
      </c>
      <c r="E790" s="60">
        <f>Data!E789</f>
        <v>13.8</v>
      </c>
      <c r="F790" s="60">
        <f t="shared" si="106"/>
        <v>302.48368695652169</v>
      </c>
      <c r="G790" s="60">
        <f t="shared" si="107"/>
        <v>16.926776086956522</v>
      </c>
      <c r="H790" s="60">
        <f t="shared" si="102"/>
        <v>262.68532568908029</v>
      </c>
      <c r="I790" s="60">
        <f t="shared" si="108"/>
        <v>16.693823773766535</v>
      </c>
      <c r="J790" s="60">
        <f t="shared" si="103"/>
        <v>18.119496830430119</v>
      </c>
      <c r="K790" s="60">
        <f t="shared" si="104"/>
        <v>2.8969885314892152</v>
      </c>
      <c r="L790" s="60">
        <f t="shared" si="105"/>
        <v>9.6688156164965733E-2</v>
      </c>
    </row>
    <row r="791" spans="1:12" x14ac:dyDescent="0.3">
      <c r="A791" s="60">
        <f>Data!A790</f>
        <v>1936.02</v>
      </c>
      <c r="B791" s="60">
        <f>Data!B790</f>
        <v>14.55</v>
      </c>
      <c r="C791" s="60">
        <f>Data!C790</f>
        <v>0.49</v>
      </c>
      <c r="D791" s="60">
        <f>Data!D790</f>
        <v>0.78</v>
      </c>
      <c r="E791" s="60">
        <f>Data!E790</f>
        <v>13.8</v>
      </c>
      <c r="F791" s="60">
        <f t="shared" si="106"/>
        <v>319.85011956521743</v>
      </c>
      <c r="G791" s="60">
        <f t="shared" si="107"/>
        <v>17.146604347826088</v>
      </c>
      <c r="H791" s="60">
        <f t="shared" si="102"/>
        <v>263.61361367722554</v>
      </c>
      <c r="I791" s="60">
        <f t="shared" si="108"/>
        <v>16.664652973542502</v>
      </c>
      <c r="J791" s="60">
        <f t="shared" si="103"/>
        <v>19.193326142045972</v>
      </c>
      <c r="K791" s="60">
        <f t="shared" si="104"/>
        <v>2.9545626218395373</v>
      </c>
      <c r="L791" s="60">
        <f t="shared" si="105"/>
        <v>0.15426224651528786</v>
      </c>
    </row>
    <row r="792" spans="1:12" x14ac:dyDescent="0.3">
      <c r="A792" s="60">
        <f>Data!A791</f>
        <v>1936.03</v>
      </c>
      <c r="B792" s="60">
        <f>Data!B791</f>
        <v>14.86</v>
      </c>
      <c r="C792" s="60">
        <f>Data!C791</f>
        <v>0.5</v>
      </c>
      <c r="D792" s="60">
        <f>Data!D791</f>
        <v>0.79</v>
      </c>
      <c r="E792" s="60">
        <f>Data!E791</f>
        <v>13.7</v>
      </c>
      <c r="F792" s="60">
        <f t="shared" si="106"/>
        <v>329.04921021897815</v>
      </c>
      <c r="G792" s="60">
        <f t="shared" si="107"/>
        <v>17.493194890510953</v>
      </c>
      <c r="H792" s="60">
        <f t="shared" si="102"/>
        <v>264.68959122384609</v>
      </c>
      <c r="I792" s="60">
        <f t="shared" si="108"/>
        <v>16.63753085139081</v>
      </c>
      <c r="J792" s="60">
        <f t="shared" si="103"/>
        <v>19.7775266749676</v>
      </c>
      <c r="K792" s="60">
        <f t="shared" si="104"/>
        <v>2.9845462766657649</v>
      </c>
      <c r="L792" s="60">
        <f t="shared" si="105"/>
        <v>0.18424590134151542</v>
      </c>
    </row>
    <row r="793" spans="1:12" x14ac:dyDescent="0.3">
      <c r="A793" s="60">
        <f>Data!A792</f>
        <v>1936.04</v>
      </c>
      <c r="B793" s="60">
        <f>Data!B792</f>
        <v>14.88</v>
      </c>
      <c r="C793" s="60">
        <f>Data!C792</f>
        <v>0.51666699999999999</v>
      </c>
      <c r="D793" s="60">
        <f>Data!D792</f>
        <v>0.82</v>
      </c>
      <c r="E793" s="60">
        <f>Data!E792</f>
        <v>13.7</v>
      </c>
      <c r="F793" s="60">
        <f t="shared" si="106"/>
        <v>329.49207591240878</v>
      </c>
      <c r="G793" s="60">
        <f t="shared" si="107"/>
        <v>18.157493430656935</v>
      </c>
      <c r="H793" s="60">
        <f t="shared" si="102"/>
        <v>265.72469517612018</v>
      </c>
      <c r="I793" s="60">
        <f t="shared" si="108"/>
        <v>16.616499519292304</v>
      </c>
      <c r="J793" s="60">
        <f t="shared" si="103"/>
        <v>19.829211051934109</v>
      </c>
      <c r="K793" s="60">
        <f t="shared" si="104"/>
        <v>2.9871561561595068</v>
      </c>
      <c r="L793" s="60">
        <f t="shared" si="105"/>
        <v>0.18685578083525733</v>
      </c>
    </row>
    <row r="794" spans="1:12" x14ac:dyDescent="0.3">
      <c r="A794" s="60">
        <f>Data!A793</f>
        <v>1936.05</v>
      </c>
      <c r="B794" s="60">
        <f>Data!B793</f>
        <v>14.09</v>
      </c>
      <c r="C794" s="60">
        <f>Data!C793</f>
        <v>0.53333299999999995</v>
      </c>
      <c r="D794" s="60">
        <f>Data!D793</f>
        <v>0.85</v>
      </c>
      <c r="E794" s="60">
        <f>Data!E793</f>
        <v>13.7</v>
      </c>
      <c r="F794" s="60">
        <f t="shared" si="106"/>
        <v>311.99888102189783</v>
      </c>
      <c r="G794" s="60">
        <f t="shared" si="107"/>
        <v>18.82179197080292</v>
      </c>
      <c r="H794" s="60">
        <f t="shared" si="102"/>
        <v>266.81209416104747</v>
      </c>
      <c r="I794" s="60">
        <f t="shared" si="108"/>
        <v>16.599800755747182</v>
      </c>
      <c r="J794" s="60">
        <f t="shared" si="103"/>
        <v>18.795338908744288</v>
      </c>
      <c r="K794" s="60">
        <f t="shared" si="104"/>
        <v>2.9336089087101422</v>
      </c>
      <c r="L794" s="60">
        <f t="shared" si="105"/>
        <v>0.13330853338589277</v>
      </c>
    </row>
    <row r="795" spans="1:12" x14ac:dyDescent="0.3">
      <c r="A795" s="60">
        <f>Data!A794</f>
        <v>1936.06</v>
      </c>
      <c r="B795" s="60">
        <f>Data!B794</f>
        <v>14.69</v>
      </c>
      <c r="C795" s="60">
        <f>Data!C794</f>
        <v>0.55000000000000004</v>
      </c>
      <c r="D795" s="60">
        <f>Data!D794</f>
        <v>0.88</v>
      </c>
      <c r="E795" s="60">
        <f>Data!E794</f>
        <v>13.8</v>
      </c>
      <c r="F795" s="60">
        <f t="shared" si="106"/>
        <v>322.92771521739127</v>
      </c>
      <c r="G795" s="60">
        <f t="shared" si="107"/>
        <v>19.344886956521741</v>
      </c>
      <c r="H795" s="60">
        <f t="shared" si="102"/>
        <v>267.89996159907753</v>
      </c>
      <c r="I795" s="60">
        <f t="shared" si="108"/>
        <v>16.586239716075507</v>
      </c>
      <c r="J795" s="60">
        <f t="shared" si="103"/>
        <v>19.469615822832182</v>
      </c>
      <c r="K795" s="60">
        <f t="shared" si="104"/>
        <v>2.9688550874396751</v>
      </c>
      <c r="L795" s="60">
        <f t="shared" si="105"/>
        <v>0.16855471211542561</v>
      </c>
    </row>
    <row r="796" spans="1:12" x14ac:dyDescent="0.3">
      <c r="A796" s="60">
        <f>Data!A795</f>
        <v>1936.07</v>
      </c>
      <c r="B796" s="60">
        <f>Data!B795</f>
        <v>15.56</v>
      </c>
      <c r="C796" s="60">
        <f>Data!C795</f>
        <v>0.56999999999999995</v>
      </c>
      <c r="D796" s="60">
        <f>Data!D795</f>
        <v>0.9</v>
      </c>
      <c r="E796" s="60">
        <f>Data!E795</f>
        <v>13.9</v>
      </c>
      <c r="F796" s="60">
        <f t="shared" si="106"/>
        <v>339.59196258992802</v>
      </c>
      <c r="G796" s="60">
        <f t="shared" si="107"/>
        <v>19.642208633093524</v>
      </c>
      <c r="H796" s="60">
        <f t="shared" si="102"/>
        <v>268.90323057712044</v>
      </c>
      <c r="I796" s="60">
        <f t="shared" si="108"/>
        <v>16.573337812945166</v>
      </c>
      <c r="J796" s="60">
        <f t="shared" si="103"/>
        <v>20.490257691162142</v>
      </c>
      <c r="K796" s="60">
        <f t="shared" si="104"/>
        <v>3.0199495386071646</v>
      </c>
      <c r="L796" s="60">
        <f t="shared" si="105"/>
        <v>0.21964916328291517</v>
      </c>
    </row>
    <row r="797" spans="1:12" x14ac:dyDescent="0.3">
      <c r="A797" s="60">
        <f>Data!A796</f>
        <v>1936.08</v>
      </c>
      <c r="B797" s="60">
        <f>Data!B796</f>
        <v>15.87</v>
      </c>
      <c r="C797" s="60">
        <f>Data!C796</f>
        <v>0.59</v>
      </c>
      <c r="D797" s="60">
        <f>Data!D796</f>
        <v>0.92</v>
      </c>
      <c r="E797" s="60">
        <f>Data!E796</f>
        <v>14</v>
      </c>
      <c r="F797" s="60">
        <f t="shared" si="106"/>
        <v>343.88362928571422</v>
      </c>
      <c r="G797" s="60">
        <f t="shared" si="107"/>
        <v>19.935282857142859</v>
      </c>
      <c r="H797" s="60">
        <f t="shared" si="102"/>
        <v>269.83596962104673</v>
      </c>
      <c r="I797" s="60">
        <f t="shared" si="108"/>
        <v>16.561810020253688</v>
      </c>
      <c r="J797" s="60">
        <f t="shared" si="103"/>
        <v>20.763650160530386</v>
      </c>
      <c r="K797" s="60">
        <f t="shared" si="104"/>
        <v>3.0332038694571439</v>
      </c>
      <c r="L797" s="60">
        <f t="shared" si="105"/>
        <v>0.23290349413289446</v>
      </c>
    </row>
    <row r="798" spans="1:12" x14ac:dyDescent="0.3">
      <c r="A798" s="60">
        <f>Data!A797</f>
        <v>1936.09</v>
      </c>
      <c r="B798" s="60">
        <f>Data!B797</f>
        <v>16.05</v>
      </c>
      <c r="C798" s="60">
        <f>Data!C797</f>
        <v>0.61</v>
      </c>
      <c r="D798" s="60">
        <f>Data!D797</f>
        <v>0.94</v>
      </c>
      <c r="E798" s="60">
        <f>Data!E797</f>
        <v>14</v>
      </c>
      <c r="F798" s="60">
        <f t="shared" si="106"/>
        <v>347.78401071428573</v>
      </c>
      <c r="G798" s="60">
        <f t="shared" si="107"/>
        <v>20.368658571428568</v>
      </c>
      <c r="H798" s="60">
        <f t="shared" si="102"/>
        <v>270.86508473315689</v>
      </c>
      <c r="I798" s="60">
        <f t="shared" si="108"/>
        <v>16.554158184627475</v>
      </c>
      <c r="J798" s="60">
        <f t="shared" si="103"/>
        <v>21.008861147481664</v>
      </c>
      <c r="K798" s="60">
        <f t="shared" si="104"/>
        <v>3.0449443081274778</v>
      </c>
      <c r="L798" s="60">
        <f t="shared" si="105"/>
        <v>0.24464393280322838</v>
      </c>
    </row>
    <row r="799" spans="1:12" x14ac:dyDescent="0.3">
      <c r="A799" s="60">
        <f>Data!A798</f>
        <v>1936.1</v>
      </c>
      <c r="B799" s="60">
        <f>Data!B798</f>
        <v>16.89</v>
      </c>
      <c r="C799" s="60">
        <f>Data!C798</f>
        <v>0.64666699999999999</v>
      </c>
      <c r="D799" s="60">
        <f>Data!D798</f>
        <v>0.96666700000000005</v>
      </c>
      <c r="E799" s="60">
        <f>Data!E798</f>
        <v>14</v>
      </c>
      <c r="F799" s="60">
        <f t="shared" si="106"/>
        <v>365.98579071428577</v>
      </c>
      <c r="G799" s="60">
        <f t="shared" si="107"/>
        <v>20.946500080071427</v>
      </c>
      <c r="H799" s="60">
        <f t="shared" si="102"/>
        <v>272.02382246575587</v>
      </c>
      <c r="I799" s="60">
        <f t="shared" si="108"/>
        <v>16.551153516484646</v>
      </c>
      <c r="J799" s="60">
        <f t="shared" si="103"/>
        <v>22.11240384845507</v>
      </c>
      <c r="K799" s="60">
        <f t="shared" si="104"/>
        <v>3.0961387111872503</v>
      </c>
      <c r="L799" s="60">
        <f t="shared" si="105"/>
        <v>0.29583833586300079</v>
      </c>
    </row>
    <row r="800" spans="1:12" x14ac:dyDescent="0.3">
      <c r="A800" s="60">
        <f>Data!A799</f>
        <v>1936.11</v>
      </c>
      <c r="B800" s="60">
        <f>Data!B799</f>
        <v>17.36</v>
      </c>
      <c r="C800" s="60">
        <f>Data!C799</f>
        <v>0.68333299999999997</v>
      </c>
      <c r="D800" s="60">
        <f>Data!D799</f>
        <v>0.99333300000000002</v>
      </c>
      <c r="E800" s="60">
        <f>Data!E799</f>
        <v>14</v>
      </c>
      <c r="F800" s="60">
        <f t="shared" si="106"/>
        <v>376.17011999999994</v>
      </c>
      <c r="G800" s="60">
        <f t="shared" si="107"/>
        <v>21.524319919928569</v>
      </c>
      <c r="H800" s="60">
        <f t="shared" si="102"/>
        <v>273.13166900205636</v>
      </c>
      <c r="I800" s="60">
        <f t="shared" si="108"/>
        <v>16.552794986807346</v>
      </c>
      <c r="J800" s="60">
        <f t="shared" si="103"/>
        <v>22.725474477259535</v>
      </c>
      <c r="K800" s="60">
        <f t="shared" si="104"/>
        <v>3.1234865189329057</v>
      </c>
      <c r="L800" s="60">
        <f t="shared" si="105"/>
        <v>0.32318614360865627</v>
      </c>
    </row>
    <row r="801" spans="1:12" x14ac:dyDescent="0.3">
      <c r="A801" s="60">
        <f>Data!A800</f>
        <v>1936.12</v>
      </c>
      <c r="B801" s="60">
        <f>Data!B800</f>
        <v>17.059999999999999</v>
      </c>
      <c r="C801" s="60">
        <f>Data!C800</f>
        <v>0.72</v>
      </c>
      <c r="D801" s="60">
        <f>Data!D800</f>
        <v>1.02</v>
      </c>
      <c r="E801" s="60">
        <f>Data!E800</f>
        <v>14</v>
      </c>
      <c r="F801" s="60">
        <f t="shared" si="106"/>
        <v>369.66948428571425</v>
      </c>
      <c r="G801" s="60">
        <f t="shared" si="107"/>
        <v>22.102161428571431</v>
      </c>
      <c r="H801" s="60">
        <f t="shared" si="102"/>
        <v>274.24626403771066</v>
      </c>
      <c r="I801" s="60">
        <f t="shared" si="108"/>
        <v>16.558202917425891</v>
      </c>
      <c r="J801" s="60">
        <f t="shared" si="103"/>
        <v>22.32545923789068</v>
      </c>
      <c r="K801" s="60">
        <f t="shared" si="104"/>
        <v>3.1057276971172034</v>
      </c>
      <c r="L801" s="60">
        <f t="shared" si="105"/>
        <v>0.30542732179295395</v>
      </c>
    </row>
    <row r="802" spans="1:12" x14ac:dyDescent="0.3">
      <c r="A802" s="60">
        <f>Data!A801</f>
        <v>1937.01</v>
      </c>
      <c r="B802" s="60">
        <f>Data!B801</f>
        <v>17.59</v>
      </c>
      <c r="C802" s="60">
        <f>Data!C801</f>
        <v>0.73</v>
      </c>
      <c r="D802" s="60">
        <f>Data!D801</f>
        <v>1.05</v>
      </c>
      <c r="E802" s="60">
        <f>Data!E801</f>
        <v>14.1</v>
      </c>
      <c r="F802" s="60">
        <f t="shared" si="106"/>
        <v>378.45072127659574</v>
      </c>
      <c r="G802" s="60">
        <f t="shared" si="107"/>
        <v>22.590861702127661</v>
      </c>
      <c r="H802" s="60">
        <f t="shared" si="102"/>
        <v>275.42108683007274</v>
      </c>
      <c r="I802" s="60">
        <f t="shared" si="108"/>
        <v>16.566292942857125</v>
      </c>
      <c r="J802" s="60">
        <f t="shared" si="103"/>
        <v>22.844623270999929</v>
      </c>
      <c r="K802" s="60">
        <f t="shared" si="104"/>
        <v>3.1287157842248492</v>
      </c>
      <c r="L802" s="60">
        <f t="shared" si="105"/>
        <v>0.32841540890059973</v>
      </c>
    </row>
    <row r="803" spans="1:12" x14ac:dyDescent="0.3">
      <c r="A803" s="60">
        <f>Data!A802</f>
        <v>1937.02</v>
      </c>
      <c r="B803" s="60">
        <f>Data!B802</f>
        <v>18.11</v>
      </c>
      <c r="C803" s="60">
        <f>Data!C802</f>
        <v>0.74</v>
      </c>
      <c r="D803" s="60">
        <f>Data!D802</f>
        <v>1.08</v>
      </c>
      <c r="E803" s="60">
        <f>Data!E802</f>
        <v>14.1</v>
      </c>
      <c r="F803" s="60">
        <f t="shared" si="106"/>
        <v>389.63857659574467</v>
      </c>
      <c r="G803" s="60">
        <f t="shared" si="107"/>
        <v>23.236314893617024</v>
      </c>
      <c r="H803" s="60">
        <f t="shared" si="102"/>
        <v>276.52524186971709</v>
      </c>
      <c r="I803" s="60">
        <f t="shared" si="108"/>
        <v>16.578728716955609</v>
      </c>
      <c r="J803" s="60">
        <f t="shared" si="103"/>
        <v>23.50231934232982</v>
      </c>
      <c r="K803" s="60">
        <f t="shared" si="104"/>
        <v>3.1570991116983311</v>
      </c>
      <c r="L803" s="60">
        <f t="shared" si="105"/>
        <v>0.35679873637408166</v>
      </c>
    </row>
    <row r="804" spans="1:12" x14ac:dyDescent="0.3">
      <c r="A804" s="60">
        <f>Data!A803</f>
        <v>1937.03</v>
      </c>
      <c r="B804" s="60">
        <f>Data!B803</f>
        <v>18.09</v>
      </c>
      <c r="C804" s="60">
        <f>Data!C803</f>
        <v>0.75</v>
      </c>
      <c r="D804" s="60">
        <f>Data!D803</f>
        <v>1.1100000000000001</v>
      </c>
      <c r="E804" s="60">
        <f>Data!E803</f>
        <v>14.2</v>
      </c>
      <c r="F804" s="60">
        <f t="shared" si="106"/>
        <v>386.46737112676055</v>
      </c>
      <c r="G804" s="60">
        <f t="shared" si="107"/>
        <v>23.713586619718313</v>
      </c>
      <c r="H804" s="60">
        <f t="shared" si="102"/>
        <v>277.42832303637329</v>
      </c>
      <c r="I804" s="60">
        <f t="shared" si="108"/>
        <v>16.594328131920626</v>
      </c>
      <c r="J804" s="60">
        <f t="shared" si="103"/>
        <v>23.289124335402114</v>
      </c>
      <c r="K804" s="60">
        <f t="shared" si="104"/>
        <v>3.1479864848812196</v>
      </c>
      <c r="L804" s="60">
        <f t="shared" si="105"/>
        <v>0.3476861095569701</v>
      </c>
    </row>
    <row r="805" spans="1:12" x14ac:dyDescent="0.3">
      <c r="A805" s="60">
        <f>Data!A804</f>
        <v>1937.04</v>
      </c>
      <c r="B805" s="60">
        <f>Data!B804</f>
        <v>17.010000000000002</v>
      </c>
      <c r="C805" s="60">
        <f>Data!C804</f>
        <v>0.78</v>
      </c>
      <c r="D805" s="60">
        <f>Data!D804</f>
        <v>1.1299999999999999</v>
      </c>
      <c r="E805" s="60">
        <f>Data!E804</f>
        <v>14.3</v>
      </c>
      <c r="F805" s="60">
        <f t="shared" si="106"/>
        <v>360.85347062937063</v>
      </c>
      <c r="G805" s="60">
        <f t="shared" si="107"/>
        <v>23.972041258741257</v>
      </c>
      <c r="H805" s="60">
        <f t="shared" si="102"/>
        <v>278.15752964985654</v>
      </c>
      <c r="I805" s="60">
        <f t="shared" si="108"/>
        <v>16.612709078890589</v>
      </c>
      <c r="J805" s="60">
        <f t="shared" si="103"/>
        <v>21.721530721795361</v>
      </c>
      <c r="K805" s="60">
        <f t="shared" si="104"/>
        <v>3.078303967803254</v>
      </c>
      <c r="L805" s="60">
        <f t="shared" si="105"/>
        <v>0.27800359247900452</v>
      </c>
    </row>
    <row r="806" spans="1:12" x14ac:dyDescent="0.3">
      <c r="A806" s="60">
        <f>Data!A805</f>
        <v>1937.05</v>
      </c>
      <c r="B806" s="60">
        <f>Data!B805</f>
        <v>16.25</v>
      </c>
      <c r="C806" s="60">
        <f>Data!C805</f>
        <v>0.81</v>
      </c>
      <c r="D806" s="60">
        <f>Data!D805</f>
        <v>1.1499999999999999</v>
      </c>
      <c r="E806" s="60">
        <f>Data!E805</f>
        <v>14.4</v>
      </c>
      <c r="F806" s="60">
        <f t="shared" si="106"/>
        <v>342.33671874999999</v>
      </c>
      <c r="G806" s="60">
        <f t="shared" si="107"/>
        <v>24.226906249999995</v>
      </c>
      <c r="H806" s="60">
        <f t="shared" si="102"/>
        <v>278.73565415783708</v>
      </c>
      <c r="I806" s="60">
        <f t="shared" si="108"/>
        <v>16.634654779730528</v>
      </c>
      <c r="J806" s="60">
        <f t="shared" si="103"/>
        <v>20.579730886098115</v>
      </c>
      <c r="K806" s="60">
        <f t="shared" si="104"/>
        <v>3.0243066538431518</v>
      </c>
      <c r="L806" s="60">
        <f t="shared" si="105"/>
        <v>0.22400627851890231</v>
      </c>
    </row>
    <row r="807" spans="1:12" x14ac:dyDescent="0.3">
      <c r="A807" s="60">
        <f>Data!A806</f>
        <v>1937.06</v>
      </c>
      <c r="B807" s="60">
        <f>Data!B806</f>
        <v>15.64</v>
      </c>
      <c r="C807" s="60">
        <f>Data!C806</f>
        <v>0.84</v>
      </c>
      <c r="D807" s="60">
        <f>Data!D806</f>
        <v>1.17</v>
      </c>
      <c r="E807" s="60">
        <f>Data!E806</f>
        <v>14.4</v>
      </c>
      <c r="F807" s="60">
        <f t="shared" si="106"/>
        <v>329.48592500000001</v>
      </c>
      <c r="G807" s="60">
        <f t="shared" si="107"/>
        <v>24.648243749999999</v>
      </c>
      <c r="H807" s="60">
        <f t="shared" si="102"/>
        <v>279.42910255829895</v>
      </c>
      <c r="I807" s="60">
        <f t="shared" si="108"/>
        <v>16.661903330608041</v>
      </c>
      <c r="J807" s="60">
        <f t="shared" si="103"/>
        <v>19.77480714311503</v>
      </c>
      <c r="K807" s="60">
        <f t="shared" si="104"/>
        <v>2.9844087610456063</v>
      </c>
      <c r="L807" s="60">
        <f t="shared" si="105"/>
        <v>0.18410838572135679</v>
      </c>
    </row>
    <row r="808" spans="1:12" x14ac:dyDescent="0.3">
      <c r="A808" s="60">
        <f>Data!A807</f>
        <v>1937.07</v>
      </c>
      <c r="B808" s="60">
        <f>Data!B807</f>
        <v>16.57</v>
      </c>
      <c r="C808" s="60">
        <f>Data!C807</f>
        <v>0.81666700000000003</v>
      </c>
      <c r="D808" s="60">
        <f>Data!D807</f>
        <v>1.1866699999999999</v>
      </c>
      <c r="E808" s="60">
        <f>Data!E807</f>
        <v>14.5</v>
      </c>
      <c r="F808" s="60">
        <f t="shared" si="106"/>
        <v>346.67068344827584</v>
      </c>
      <c r="G808" s="60">
        <f t="shared" si="107"/>
        <v>24.827018704137927</v>
      </c>
      <c r="H808" s="60">
        <f t="shared" si="102"/>
        <v>280.05736528847905</v>
      </c>
      <c r="I808" s="60">
        <f t="shared" si="108"/>
        <v>16.689118671219788</v>
      </c>
      <c r="J808" s="60">
        <f t="shared" si="103"/>
        <v>20.772258276652192</v>
      </c>
      <c r="K808" s="60">
        <f t="shared" si="104"/>
        <v>3.0336183597894339</v>
      </c>
      <c r="L808" s="60">
        <f t="shared" si="105"/>
        <v>0.23331798446518448</v>
      </c>
    </row>
    <row r="809" spans="1:12" x14ac:dyDescent="0.3">
      <c r="A809" s="60">
        <f>Data!A808</f>
        <v>1937.08</v>
      </c>
      <c r="B809" s="60">
        <f>Data!B808</f>
        <v>16.739999999999998</v>
      </c>
      <c r="C809" s="60">
        <f>Data!C808</f>
        <v>0.79333299999999995</v>
      </c>
      <c r="D809" s="60">
        <f>Data!D808</f>
        <v>1.20333</v>
      </c>
      <c r="E809" s="60">
        <f>Data!E808</f>
        <v>14.5</v>
      </c>
      <c r="F809" s="60">
        <f t="shared" si="106"/>
        <v>350.22735310344819</v>
      </c>
      <c r="G809" s="60">
        <f t="shared" si="107"/>
        <v>25.175572330344828</v>
      </c>
      <c r="H809" s="60">
        <f t="shared" si="102"/>
        <v>280.18369406266163</v>
      </c>
      <c r="I809" s="60">
        <f t="shared" si="108"/>
        <v>16.718835902946395</v>
      </c>
      <c r="J809" s="60">
        <f t="shared" si="103"/>
        <v>20.94807049584875</v>
      </c>
      <c r="K809" s="60">
        <f t="shared" si="104"/>
        <v>3.0420465416898272</v>
      </c>
      <c r="L809" s="60">
        <f t="shared" si="105"/>
        <v>0.24174616636557777</v>
      </c>
    </row>
    <row r="810" spans="1:12" x14ac:dyDescent="0.3">
      <c r="A810" s="60">
        <f>Data!A809</f>
        <v>1937.09</v>
      </c>
      <c r="B810" s="60">
        <f>Data!B809</f>
        <v>14.37</v>
      </c>
      <c r="C810" s="60">
        <f>Data!C809</f>
        <v>0.77</v>
      </c>
      <c r="D810" s="60">
        <f>Data!D809</f>
        <v>1.22</v>
      </c>
      <c r="E810" s="60">
        <f>Data!E809</f>
        <v>14.6</v>
      </c>
      <c r="F810" s="60">
        <f t="shared" si="106"/>
        <v>298.58399383561641</v>
      </c>
      <c r="G810" s="60">
        <f t="shared" si="107"/>
        <v>25.349510958904109</v>
      </c>
      <c r="H810" s="60">
        <f t="shared" si="102"/>
        <v>279.83190065768639</v>
      </c>
      <c r="I810" s="60">
        <f t="shared" si="108"/>
        <v>16.751592207639241</v>
      </c>
      <c r="J810" s="60">
        <f t="shared" si="103"/>
        <v>17.824215760186242</v>
      </c>
      <c r="K810" s="60">
        <f t="shared" si="104"/>
        <v>2.8805579687089868</v>
      </c>
      <c r="L810" s="60">
        <f t="shared" si="105"/>
        <v>8.0257593384737369E-2</v>
      </c>
    </row>
    <row r="811" spans="1:12" x14ac:dyDescent="0.3">
      <c r="A811" s="60">
        <f>Data!A810</f>
        <v>1937.1</v>
      </c>
      <c r="B811" s="60">
        <f>Data!B810</f>
        <v>12.28</v>
      </c>
      <c r="C811" s="60">
        <f>Data!C810</f>
        <v>0.78</v>
      </c>
      <c r="D811" s="60">
        <f>Data!D810</f>
        <v>1.19</v>
      </c>
      <c r="E811" s="60">
        <f>Data!E810</f>
        <v>14.6</v>
      </c>
      <c r="F811" s="60">
        <f t="shared" si="106"/>
        <v>255.15737260273971</v>
      </c>
      <c r="G811" s="60">
        <f t="shared" si="107"/>
        <v>24.726162328767121</v>
      </c>
      <c r="H811" s="60">
        <f t="shared" si="102"/>
        <v>279.33286919618683</v>
      </c>
      <c r="I811" s="60">
        <f t="shared" si="108"/>
        <v>16.783089089552011</v>
      </c>
      <c r="J811" s="60">
        <f t="shared" si="103"/>
        <v>15.203242456812259</v>
      </c>
      <c r="K811" s="60">
        <f t="shared" si="104"/>
        <v>2.7215087246299778</v>
      </c>
      <c r="L811" s="60">
        <f t="shared" si="105"/>
        <v>-7.8791650694271631E-2</v>
      </c>
    </row>
    <row r="812" spans="1:12" x14ac:dyDescent="0.3">
      <c r="A812" s="60">
        <f>Data!A811</f>
        <v>1937.11</v>
      </c>
      <c r="B812" s="60">
        <f>Data!B811</f>
        <v>11.2</v>
      </c>
      <c r="C812" s="60">
        <f>Data!C811</f>
        <v>0.79</v>
      </c>
      <c r="D812" s="60">
        <f>Data!D811</f>
        <v>1.1599999999999999</v>
      </c>
      <c r="E812" s="60">
        <f>Data!E811</f>
        <v>14.5</v>
      </c>
      <c r="F812" s="60">
        <f t="shared" si="106"/>
        <v>234.32176551724137</v>
      </c>
      <c r="G812" s="60">
        <f t="shared" si="107"/>
        <v>24.269039999999997</v>
      </c>
      <c r="H812" s="60">
        <f t="shared" si="102"/>
        <v>278.74816089641922</v>
      </c>
      <c r="I812" s="60">
        <f t="shared" si="108"/>
        <v>16.812591228461653</v>
      </c>
      <c r="J812" s="60">
        <f t="shared" si="103"/>
        <v>13.937278455956474</v>
      </c>
      <c r="K812" s="60">
        <f t="shared" si="104"/>
        <v>2.634567153557247</v>
      </c>
      <c r="L812" s="60">
        <f t="shared" si="105"/>
        <v>-0.16573322176700245</v>
      </c>
    </row>
    <row r="813" spans="1:12" x14ac:dyDescent="0.3">
      <c r="A813" s="60">
        <f>Data!A812</f>
        <v>1937.12</v>
      </c>
      <c r="B813" s="60">
        <f>Data!B812</f>
        <v>11.02</v>
      </c>
      <c r="C813" s="60">
        <f>Data!C812</f>
        <v>0.8</v>
      </c>
      <c r="D813" s="60">
        <f>Data!D812</f>
        <v>1.1299999999999999</v>
      </c>
      <c r="E813" s="60">
        <f>Data!E812</f>
        <v>14.4</v>
      </c>
      <c r="F813" s="60">
        <f t="shared" si="106"/>
        <v>232.15696249999996</v>
      </c>
      <c r="G813" s="60">
        <f t="shared" si="107"/>
        <v>23.805568749999999</v>
      </c>
      <c r="H813" s="60">
        <f t="shared" si="102"/>
        <v>278.20326758639084</v>
      </c>
      <c r="I813" s="60">
        <f t="shared" si="108"/>
        <v>16.840823058790022</v>
      </c>
      <c r="J813" s="60">
        <f t="shared" si="103"/>
        <v>13.785369140781173</v>
      </c>
      <c r="K813" s="60">
        <f t="shared" si="104"/>
        <v>2.6236078225561918</v>
      </c>
      <c r="L813" s="60">
        <f t="shared" si="105"/>
        <v>-0.17669255276805762</v>
      </c>
    </row>
    <row r="814" spans="1:12" x14ac:dyDescent="0.3">
      <c r="A814" s="60">
        <f>Data!A813</f>
        <v>1938.01</v>
      </c>
      <c r="B814" s="60">
        <f>Data!B813</f>
        <v>11.31</v>
      </c>
      <c r="C814" s="60">
        <f>Data!C813</f>
        <v>0.79333299999999995</v>
      </c>
      <c r="D814" s="60">
        <f>Data!D813</f>
        <v>1.07667</v>
      </c>
      <c r="E814" s="60">
        <f>Data!E813</f>
        <v>14.2</v>
      </c>
      <c r="F814" s="60">
        <f t="shared" si="106"/>
        <v>241.62222042253524</v>
      </c>
      <c r="G814" s="60">
        <f t="shared" si="107"/>
        <v>23.001538113380285</v>
      </c>
      <c r="H814" s="60">
        <f t="shared" si="102"/>
        <v>277.61103399739483</v>
      </c>
      <c r="I814" s="60">
        <f t="shared" si="108"/>
        <v>16.86139102591579</v>
      </c>
      <c r="J814" s="60">
        <f t="shared" si="103"/>
        <v>14.329910269631034</v>
      </c>
      <c r="K814" s="60">
        <f t="shared" si="104"/>
        <v>2.6623489801059632</v>
      </c>
      <c r="L814" s="60">
        <f t="shared" si="105"/>
        <v>-0.13795139521828625</v>
      </c>
    </row>
    <row r="815" spans="1:12" x14ac:dyDescent="0.3">
      <c r="A815" s="60">
        <f>Data!A814</f>
        <v>1938.02</v>
      </c>
      <c r="B815" s="60">
        <f>Data!B814</f>
        <v>11.04</v>
      </c>
      <c r="C815" s="60">
        <f>Data!C814</f>
        <v>0.78666700000000001</v>
      </c>
      <c r="D815" s="60">
        <f>Data!D814</f>
        <v>1.0233300000000001</v>
      </c>
      <c r="E815" s="60">
        <f>Data!E814</f>
        <v>14.1</v>
      </c>
      <c r="F815" s="60">
        <f t="shared" si="106"/>
        <v>237.52677446808508</v>
      </c>
      <c r="G815" s="60">
        <f t="shared" si="107"/>
        <v>22.017053814893622</v>
      </c>
      <c r="H815" s="60">
        <f t="shared" si="102"/>
        <v>276.86445396482463</v>
      </c>
      <c r="I815" s="60">
        <f t="shared" si="108"/>
        <v>16.871491963235602</v>
      </c>
      <c r="J815" s="60">
        <f t="shared" si="103"/>
        <v>14.078587417501421</v>
      </c>
      <c r="K815" s="60">
        <f t="shared" si="104"/>
        <v>2.644655020235414</v>
      </c>
      <c r="L815" s="60">
        <f t="shared" si="105"/>
        <v>-0.15564535508883548</v>
      </c>
    </row>
    <row r="816" spans="1:12" x14ac:dyDescent="0.3">
      <c r="A816" s="60">
        <f>Data!A815</f>
        <v>1938.03</v>
      </c>
      <c r="B816" s="60">
        <f>Data!B815</f>
        <v>10.31</v>
      </c>
      <c r="C816" s="60">
        <f>Data!C815</f>
        <v>0.78</v>
      </c>
      <c r="D816" s="60">
        <f>Data!D815</f>
        <v>0.97</v>
      </c>
      <c r="E816" s="60">
        <f>Data!E815</f>
        <v>14.1</v>
      </c>
      <c r="F816" s="60">
        <f t="shared" si="106"/>
        <v>221.82074680851068</v>
      </c>
      <c r="G816" s="60">
        <f t="shared" si="107"/>
        <v>20.869653191489363</v>
      </c>
      <c r="H816" s="60">
        <f t="shared" si="102"/>
        <v>275.88958771639295</v>
      </c>
      <c r="I816" s="60">
        <f t="shared" si="108"/>
        <v>16.871418239245521</v>
      </c>
      <c r="J816" s="60">
        <f t="shared" si="103"/>
        <v>13.147723781307336</v>
      </c>
      <c r="K816" s="60">
        <f t="shared" si="104"/>
        <v>2.5762486471623194</v>
      </c>
      <c r="L816" s="60">
        <f t="shared" si="105"/>
        <v>-0.22405172816193009</v>
      </c>
    </row>
    <row r="817" spans="1:12" x14ac:dyDescent="0.3">
      <c r="A817" s="60">
        <f>Data!A816</f>
        <v>1938.04</v>
      </c>
      <c r="B817" s="60">
        <f>Data!B816</f>
        <v>9.89</v>
      </c>
      <c r="C817" s="60">
        <f>Data!C816</f>
        <v>0.76666699999999999</v>
      </c>
      <c r="D817" s="60">
        <f>Data!D816</f>
        <v>0.90333300000000005</v>
      </c>
      <c r="E817" s="60">
        <f>Data!E816</f>
        <v>14.2</v>
      </c>
      <c r="F817" s="60">
        <f t="shared" si="106"/>
        <v>211.28592042253524</v>
      </c>
      <c r="G817" s="60">
        <f t="shared" si="107"/>
        <v>19.298437245000002</v>
      </c>
      <c r="H817" s="60">
        <f t="shared" si="102"/>
        <v>274.81597195388036</v>
      </c>
      <c r="I817" s="60">
        <f t="shared" si="108"/>
        <v>16.857624596071737</v>
      </c>
      <c r="J817" s="60">
        <f t="shared" si="103"/>
        <v>12.533552353026673</v>
      </c>
      <c r="K817" s="60">
        <f t="shared" si="104"/>
        <v>2.5284092365505861</v>
      </c>
      <c r="L817" s="60">
        <f t="shared" si="105"/>
        <v>-0.27189113877366333</v>
      </c>
    </row>
    <row r="818" spans="1:12" x14ac:dyDescent="0.3">
      <c r="A818" s="60">
        <f>Data!A817</f>
        <v>1938.05</v>
      </c>
      <c r="B818" s="60">
        <f>Data!B817</f>
        <v>9.98</v>
      </c>
      <c r="C818" s="60">
        <f>Data!C817</f>
        <v>0.75333300000000003</v>
      </c>
      <c r="D818" s="60">
        <f>Data!D817</f>
        <v>0.83666700000000005</v>
      </c>
      <c r="E818" s="60">
        <f>Data!E817</f>
        <v>14.1</v>
      </c>
      <c r="F818" s="60">
        <f t="shared" si="106"/>
        <v>214.72076170212767</v>
      </c>
      <c r="G818" s="60">
        <f t="shared" si="107"/>
        <v>18.00097951212766</v>
      </c>
      <c r="H818" s="60">
        <f t="shared" si="102"/>
        <v>273.74236293503748</v>
      </c>
      <c r="I818" s="60">
        <f t="shared" si="108"/>
        <v>16.832345414438716</v>
      </c>
      <c r="J818" s="60">
        <f t="shared" si="103"/>
        <v>12.756437466993821</v>
      </c>
      <c r="K818" s="60">
        <f t="shared" si="104"/>
        <v>2.5460360435576987</v>
      </c>
      <c r="L818" s="60">
        <f t="shared" si="105"/>
        <v>-0.25426433176655072</v>
      </c>
    </row>
    <row r="819" spans="1:12" x14ac:dyDescent="0.3">
      <c r="A819" s="60">
        <f>Data!A818</f>
        <v>1938.06</v>
      </c>
      <c r="B819" s="60">
        <f>Data!B818</f>
        <v>10.210000000000001</v>
      </c>
      <c r="C819" s="60">
        <f>Data!C818</f>
        <v>0.74</v>
      </c>
      <c r="D819" s="60">
        <f>Data!D818</f>
        <v>0.77</v>
      </c>
      <c r="E819" s="60">
        <f>Data!E818</f>
        <v>14.1</v>
      </c>
      <c r="F819" s="60">
        <f t="shared" si="106"/>
        <v>219.6692361702128</v>
      </c>
      <c r="G819" s="60">
        <f t="shared" si="107"/>
        <v>16.56663191489362</v>
      </c>
      <c r="H819" s="60">
        <f t="shared" si="102"/>
        <v>273.1821539669059</v>
      </c>
      <c r="I819" s="60">
        <f t="shared" si="108"/>
        <v>16.792052669121372</v>
      </c>
      <c r="J819" s="60">
        <f t="shared" si="103"/>
        <v>13.081738159037515</v>
      </c>
      <c r="K819" s="60">
        <f t="shared" si="104"/>
        <v>2.5712172239769555</v>
      </c>
      <c r="L819" s="60">
        <f t="shared" si="105"/>
        <v>-0.22908315134729396</v>
      </c>
    </row>
    <row r="820" spans="1:12" x14ac:dyDescent="0.3">
      <c r="A820" s="60">
        <f>Data!A819</f>
        <v>1938.07</v>
      </c>
      <c r="B820" s="60">
        <f>Data!B819</f>
        <v>12.24</v>
      </c>
      <c r="C820" s="60">
        <f>Data!C819</f>
        <v>0.71333299999999999</v>
      </c>
      <c r="D820" s="60">
        <f>Data!D819</f>
        <v>0.72</v>
      </c>
      <c r="E820" s="60">
        <f>Data!E819</f>
        <v>14.1</v>
      </c>
      <c r="F820" s="60">
        <f t="shared" si="106"/>
        <v>263.34490212765957</v>
      </c>
      <c r="G820" s="60">
        <f t="shared" si="107"/>
        <v>15.49087659574468</v>
      </c>
      <c r="H820" s="60">
        <f t="shared" si="102"/>
        <v>272.61941658452616</v>
      </c>
      <c r="I820" s="60">
        <f t="shared" si="108"/>
        <v>16.739932652971255</v>
      </c>
      <c r="J820" s="60">
        <f t="shared" si="103"/>
        <v>15.731538924734989</v>
      </c>
      <c r="K820" s="60">
        <f t="shared" si="104"/>
        <v>2.7556675460250828</v>
      </c>
      <c r="L820" s="60">
        <f t="shared" si="105"/>
        <v>-4.4632829299166676E-2</v>
      </c>
    </row>
    <row r="821" spans="1:12" x14ac:dyDescent="0.3">
      <c r="A821" s="60">
        <f>Data!A820</f>
        <v>1938.08</v>
      </c>
      <c r="B821" s="60">
        <f>Data!B820</f>
        <v>12.31</v>
      </c>
      <c r="C821" s="60">
        <f>Data!C820</f>
        <v>0.68666700000000003</v>
      </c>
      <c r="D821" s="60">
        <f>Data!D820</f>
        <v>0.67</v>
      </c>
      <c r="E821" s="60">
        <f>Data!E820</f>
        <v>14.1</v>
      </c>
      <c r="F821" s="60">
        <f t="shared" si="106"/>
        <v>264.85095957446811</v>
      </c>
      <c r="G821" s="60">
        <f t="shared" si="107"/>
        <v>14.415121276595746</v>
      </c>
      <c r="H821" s="60">
        <f t="shared" si="102"/>
        <v>271.88160820364669</v>
      </c>
      <c r="I821" s="60">
        <f t="shared" si="108"/>
        <v>16.675577784438776</v>
      </c>
      <c r="J821" s="60">
        <f t="shared" si="103"/>
        <v>15.882565689665055</v>
      </c>
      <c r="K821" s="60">
        <f t="shared" si="104"/>
        <v>2.7652220101276499</v>
      </c>
      <c r="L821" s="60">
        <f t="shared" si="105"/>
        <v>-3.507836519659957E-2</v>
      </c>
    </row>
    <row r="822" spans="1:12" x14ac:dyDescent="0.3">
      <c r="A822" s="60">
        <f>Data!A821</f>
        <v>1938.09</v>
      </c>
      <c r="B822" s="60">
        <f>Data!B821</f>
        <v>11.75</v>
      </c>
      <c r="C822" s="60">
        <f>Data!C821</f>
        <v>0.66</v>
      </c>
      <c r="D822" s="60">
        <f>Data!D821</f>
        <v>0.62</v>
      </c>
      <c r="E822" s="60">
        <f>Data!E821</f>
        <v>14.1</v>
      </c>
      <c r="F822" s="60">
        <f t="shared" si="106"/>
        <v>252.80250000000001</v>
      </c>
      <c r="G822" s="60">
        <f t="shared" si="107"/>
        <v>13.339365957446809</v>
      </c>
      <c r="H822" s="60">
        <f t="shared" si="102"/>
        <v>271.27250872270605</v>
      </c>
      <c r="I822" s="60">
        <f t="shared" si="108"/>
        <v>16.600006734385865</v>
      </c>
      <c r="J822" s="60">
        <f t="shared" si="103"/>
        <v>15.229060086845363</v>
      </c>
      <c r="K822" s="60">
        <f t="shared" si="104"/>
        <v>2.7232054504159997</v>
      </c>
      <c r="L822" s="60">
        <f t="shared" si="105"/>
        <v>-7.7094924908249762E-2</v>
      </c>
    </row>
    <row r="823" spans="1:12" x14ac:dyDescent="0.3">
      <c r="A823" s="60">
        <f>Data!A822</f>
        <v>1938.1</v>
      </c>
      <c r="B823" s="60">
        <f>Data!B822</f>
        <v>13.06</v>
      </c>
      <c r="C823" s="60">
        <f>Data!C822</f>
        <v>0.61</v>
      </c>
      <c r="D823" s="60">
        <f>Data!D822</f>
        <v>0.62666699999999997</v>
      </c>
      <c r="E823" s="60">
        <f>Data!E822</f>
        <v>14</v>
      </c>
      <c r="F823" s="60">
        <f t="shared" si="106"/>
        <v>282.99434142857143</v>
      </c>
      <c r="G823" s="60">
        <f t="shared" si="107"/>
        <v>13.579112937214285</v>
      </c>
      <c r="H823" s="60">
        <f t="shared" si="102"/>
        <v>270.60854414261496</v>
      </c>
      <c r="I823" s="60">
        <f t="shared" si="108"/>
        <v>16.524039735323733</v>
      </c>
      <c r="J823" s="60">
        <f t="shared" si="103"/>
        <v>17.126220098806069</v>
      </c>
      <c r="K823" s="60">
        <f t="shared" si="104"/>
        <v>2.8406106282559773</v>
      </c>
      <c r="L823" s="60">
        <f t="shared" si="105"/>
        <v>4.0310252931727852E-2</v>
      </c>
    </row>
    <row r="824" spans="1:12" x14ac:dyDescent="0.3">
      <c r="A824" s="60">
        <f>Data!A823</f>
        <v>1938.11</v>
      </c>
      <c r="B824" s="60">
        <f>Data!B823</f>
        <v>13.07</v>
      </c>
      <c r="C824" s="60">
        <f>Data!C823</f>
        <v>0.56000000000000005</v>
      </c>
      <c r="D824" s="60">
        <f>Data!D823</f>
        <v>0.63333300000000003</v>
      </c>
      <c r="E824" s="60">
        <f>Data!E823</f>
        <v>14</v>
      </c>
      <c r="F824" s="60">
        <f t="shared" si="106"/>
        <v>283.21102928571429</v>
      </c>
      <c r="G824" s="60">
        <f t="shared" si="107"/>
        <v>13.723557062785716</v>
      </c>
      <c r="H824" s="60">
        <f t="shared" si="102"/>
        <v>269.73454402588254</v>
      </c>
      <c r="I824" s="60">
        <f t="shared" si="108"/>
        <v>16.447630327136739</v>
      </c>
      <c r="J824" s="60">
        <f t="shared" si="103"/>
        <v>17.218956387805481</v>
      </c>
      <c r="K824" s="60">
        <f t="shared" si="104"/>
        <v>2.8460108925059915</v>
      </c>
      <c r="L824" s="60">
        <f t="shared" si="105"/>
        <v>4.5710517181742016E-2</v>
      </c>
    </row>
    <row r="825" spans="1:12" x14ac:dyDescent="0.3">
      <c r="A825" s="60">
        <f>Data!A824</f>
        <v>1938.12</v>
      </c>
      <c r="B825" s="60">
        <f>Data!B824</f>
        <v>12.69</v>
      </c>
      <c r="C825" s="60">
        <f>Data!C824</f>
        <v>0.51</v>
      </c>
      <c r="D825" s="60">
        <f>Data!D824</f>
        <v>0.64</v>
      </c>
      <c r="E825" s="60">
        <f>Data!E824</f>
        <v>14</v>
      </c>
      <c r="F825" s="60">
        <f t="shared" si="106"/>
        <v>274.97689071428573</v>
      </c>
      <c r="G825" s="60">
        <f t="shared" si="107"/>
        <v>13.868022857142858</v>
      </c>
      <c r="H825" s="60">
        <f t="shared" si="102"/>
        <v>268.80824021835969</v>
      </c>
      <c r="I825" s="60">
        <f t="shared" si="108"/>
        <v>16.36991449683601</v>
      </c>
      <c r="J825" s="60">
        <f t="shared" si="103"/>
        <v>16.797698654286403</v>
      </c>
      <c r="K825" s="60">
        <f t="shared" si="104"/>
        <v>2.8212418921620253</v>
      </c>
      <c r="L825" s="60">
        <f t="shared" si="105"/>
        <v>2.0941516837775787E-2</v>
      </c>
    </row>
    <row r="826" spans="1:12" x14ac:dyDescent="0.3">
      <c r="A826" s="60">
        <f>Data!A825</f>
        <v>1939.01</v>
      </c>
      <c r="B826" s="60">
        <f>Data!B825</f>
        <v>12.5</v>
      </c>
      <c r="C826" s="60">
        <f>Data!C825</f>
        <v>0.51333300000000004</v>
      </c>
      <c r="D826" s="60">
        <f>Data!D825</f>
        <v>0.66333299999999995</v>
      </c>
      <c r="E826" s="60">
        <f>Data!E825</f>
        <v>14</v>
      </c>
      <c r="F826" s="60">
        <f t="shared" si="106"/>
        <v>270.85982142857142</v>
      </c>
      <c r="G826" s="60">
        <f t="shared" si="107"/>
        <v>14.373620634214285</v>
      </c>
      <c r="H826" s="60">
        <f t="shared" si="102"/>
        <v>267.72547676187276</v>
      </c>
      <c r="I826" s="60">
        <f t="shared" si="108"/>
        <v>16.295571420794879</v>
      </c>
      <c r="J826" s="60">
        <f t="shared" si="103"/>
        <v>16.621682936685826</v>
      </c>
      <c r="K826" s="60">
        <f t="shared" si="104"/>
        <v>2.8107080440292709</v>
      </c>
      <c r="L826" s="60">
        <f t="shared" si="105"/>
        <v>1.0407668705021411E-2</v>
      </c>
    </row>
    <row r="827" spans="1:12" x14ac:dyDescent="0.3">
      <c r="A827" s="60">
        <f>Data!A826</f>
        <v>1939.02</v>
      </c>
      <c r="B827" s="60">
        <f>Data!B826</f>
        <v>12.4</v>
      </c>
      <c r="C827" s="60">
        <f>Data!C826</f>
        <v>0.51666699999999999</v>
      </c>
      <c r="D827" s="60">
        <f>Data!D826</f>
        <v>0.68666700000000003</v>
      </c>
      <c r="E827" s="60">
        <f>Data!E826</f>
        <v>13.9</v>
      </c>
      <c r="F827" s="60">
        <f t="shared" si="106"/>
        <v>270.62598561151077</v>
      </c>
      <c r="G827" s="60">
        <f t="shared" si="107"/>
        <v>14.986284972733813</v>
      </c>
      <c r="H827" s="60">
        <f t="shared" si="102"/>
        <v>266.63380341192493</v>
      </c>
      <c r="I827" s="60">
        <f t="shared" si="108"/>
        <v>16.2253853935749</v>
      </c>
      <c r="J827" s="60">
        <f t="shared" si="103"/>
        <v>16.679171498673686</v>
      </c>
      <c r="K827" s="60">
        <f t="shared" si="104"/>
        <v>2.814160725353684</v>
      </c>
      <c r="L827" s="60">
        <f t="shared" si="105"/>
        <v>1.3860350029434532E-2</v>
      </c>
    </row>
    <row r="828" spans="1:12" x14ac:dyDescent="0.3">
      <c r="A828" s="60">
        <f>Data!A827</f>
        <v>1939.03</v>
      </c>
      <c r="B828" s="60">
        <f>Data!B827</f>
        <v>12.39</v>
      </c>
      <c r="C828" s="60">
        <f>Data!C827</f>
        <v>0.52</v>
      </c>
      <c r="D828" s="60">
        <f>Data!D827</f>
        <v>0.71</v>
      </c>
      <c r="E828" s="60">
        <f>Data!E827</f>
        <v>13.9</v>
      </c>
      <c r="F828" s="60">
        <f t="shared" si="106"/>
        <v>270.40773884892087</v>
      </c>
      <c r="G828" s="60">
        <f t="shared" si="107"/>
        <v>15.495520143884891</v>
      </c>
      <c r="H828" s="60">
        <f t="shared" si="102"/>
        <v>265.21613051558256</v>
      </c>
      <c r="I828" s="60">
        <f t="shared" si="108"/>
        <v>16.157325257926498</v>
      </c>
      <c r="J828" s="60">
        <f t="shared" si="103"/>
        <v>16.735922223034013</v>
      </c>
      <c r="K828" s="60">
        <f t="shared" si="104"/>
        <v>2.817557440586461</v>
      </c>
      <c r="L828" s="60">
        <f t="shared" si="105"/>
        <v>1.7257065262211491E-2</v>
      </c>
    </row>
    <row r="829" spans="1:12" x14ac:dyDescent="0.3">
      <c r="A829" s="60">
        <f>Data!A828</f>
        <v>1939.04</v>
      </c>
      <c r="B829" s="60">
        <f>Data!B828</f>
        <v>10.83</v>
      </c>
      <c r="C829" s="60">
        <f>Data!C828</f>
        <v>0.52333300000000005</v>
      </c>
      <c r="D829" s="60">
        <f>Data!D828</f>
        <v>0.72666699999999995</v>
      </c>
      <c r="E829" s="60">
        <f>Data!E828</f>
        <v>13.8</v>
      </c>
      <c r="F829" s="60">
        <f t="shared" si="106"/>
        <v>238.07400652173914</v>
      </c>
      <c r="G829" s="60">
        <f t="shared" si="107"/>
        <v>15.974194284130432</v>
      </c>
      <c r="H829" s="60">
        <f t="shared" si="102"/>
        <v>263.88511623358977</v>
      </c>
      <c r="I829" s="60">
        <f t="shared" si="108"/>
        <v>16.091078872013846</v>
      </c>
      <c r="J829" s="60">
        <f t="shared" si="103"/>
        <v>14.795403615590102</v>
      </c>
      <c r="K829" s="60">
        <f t="shared" si="104"/>
        <v>2.6943165660201198</v>
      </c>
      <c r="L829" s="60">
        <f t="shared" si="105"/>
        <v>-0.10598380930412965</v>
      </c>
    </row>
    <row r="830" spans="1:12" x14ac:dyDescent="0.3">
      <c r="A830" s="60">
        <f>Data!A829</f>
        <v>1939.05</v>
      </c>
      <c r="B830" s="60">
        <f>Data!B829</f>
        <v>11.23</v>
      </c>
      <c r="C830" s="60">
        <f>Data!C829</f>
        <v>0.526667</v>
      </c>
      <c r="D830" s="60">
        <f>Data!D829</f>
        <v>0.74333300000000002</v>
      </c>
      <c r="E830" s="60">
        <f>Data!E829</f>
        <v>13.8</v>
      </c>
      <c r="F830" s="60">
        <f t="shared" si="106"/>
        <v>246.86713695652173</v>
      </c>
      <c r="G830" s="60">
        <f t="shared" si="107"/>
        <v>16.340560063695651</v>
      </c>
      <c r="H830" s="60">
        <f t="shared" si="102"/>
        <v>262.57951462506253</v>
      </c>
      <c r="I830" s="60">
        <f t="shared" si="108"/>
        <v>16.027190081782816</v>
      </c>
      <c r="J830" s="60">
        <f t="shared" si="103"/>
        <v>15.403020473134676</v>
      </c>
      <c r="K830" s="60">
        <f t="shared" si="104"/>
        <v>2.7345636248068383</v>
      </c>
      <c r="L830" s="60">
        <f t="shared" si="105"/>
        <v>-6.5736750517411124E-2</v>
      </c>
    </row>
    <row r="831" spans="1:12" x14ac:dyDescent="0.3">
      <c r="A831" s="60">
        <f>Data!A830</f>
        <v>1939.06</v>
      </c>
      <c r="B831" s="60">
        <f>Data!B830</f>
        <v>11.43</v>
      </c>
      <c r="C831" s="60">
        <f>Data!C830</f>
        <v>0.53</v>
      </c>
      <c r="D831" s="60">
        <f>Data!D830</f>
        <v>0.76</v>
      </c>
      <c r="E831" s="60">
        <f>Data!E830</f>
        <v>13.8</v>
      </c>
      <c r="F831" s="60">
        <f t="shared" si="106"/>
        <v>251.26370217391303</v>
      </c>
      <c r="G831" s="60">
        <f t="shared" si="107"/>
        <v>16.706947826086957</v>
      </c>
      <c r="H831" s="60">
        <f t="shared" si="102"/>
        <v>261.304452534169</v>
      </c>
      <c r="I831" s="60">
        <f t="shared" si="108"/>
        <v>15.965583648950727</v>
      </c>
      <c r="J831" s="60">
        <f t="shared" si="103"/>
        <v>15.737833811695717</v>
      </c>
      <c r="K831" s="60">
        <f t="shared" si="104"/>
        <v>2.7560676103731971</v>
      </c>
      <c r="L831" s="60">
        <f t="shared" si="105"/>
        <v>-4.4232764951052328E-2</v>
      </c>
    </row>
    <row r="832" spans="1:12" x14ac:dyDescent="0.3">
      <c r="A832" s="60">
        <f>Data!A831</f>
        <v>1939.07</v>
      </c>
      <c r="B832" s="60">
        <f>Data!B831</f>
        <v>11.71</v>
      </c>
      <c r="C832" s="60">
        <f>Data!C831</f>
        <v>0.54</v>
      </c>
      <c r="D832" s="60">
        <f>Data!D831</f>
        <v>0.776667</v>
      </c>
      <c r="E832" s="60">
        <f>Data!E831</f>
        <v>13.8</v>
      </c>
      <c r="F832" s="60">
        <f t="shared" si="106"/>
        <v>257.41889347826088</v>
      </c>
      <c r="G832" s="60">
        <f t="shared" si="107"/>
        <v>17.073335588478262</v>
      </c>
      <c r="H832" s="60">
        <f t="shared" si="102"/>
        <v>259.84578500471429</v>
      </c>
      <c r="I832" s="60">
        <f t="shared" si="108"/>
        <v>15.906956721871758</v>
      </c>
      <c r="J832" s="60">
        <f t="shared" si="103"/>
        <v>16.182787064751039</v>
      </c>
      <c r="K832" s="60">
        <f t="shared" si="104"/>
        <v>2.7839481504892767</v>
      </c>
      <c r="L832" s="60">
        <f t="shared" si="105"/>
        <v>-1.6352224834972784E-2</v>
      </c>
    </row>
    <row r="833" spans="1:12" x14ac:dyDescent="0.3">
      <c r="A833" s="60">
        <f>Data!A832</f>
        <v>1939.08</v>
      </c>
      <c r="B833" s="60">
        <f>Data!B832</f>
        <v>11.54</v>
      </c>
      <c r="C833" s="60">
        <f>Data!C832</f>
        <v>0.55000000000000004</v>
      </c>
      <c r="D833" s="60">
        <f>Data!D832</f>
        <v>0.79333299999999995</v>
      </c>
      <c r="E833" s="60">
        <f>Data!E832</f>
        <v>13.8</v>
      </c>
      <c r="F833" s="60">
        <f t="shared" si="106"/>
        <v>253.68181304347823</v>
      </c>
      <c r="G833" s="60">
        <f t="shared" si="107"/>
        <v>17.439701368043476</v>
      </c>
      <c r="H833" s="60">
        <f t="shared" ref="H833:H896" si="109">GEOMEAN(F714:F834)</f>
        <v>258.44747858155222</v>
      </c>
      <c r="I833" s="60">
        <f t="shared" si="108"/>
        <v>15.849702053887267</v>
      </c>
      <c r="J833" s="60">
        <f t="shared" ref="J833:J896" si="110">F833/I833</f>
        <v>16.005462574689897</v>
      </c>
      <c r="K833" s="60">
        <f t="shared" ref="K833:K896" si="111">LN(J833)</f>
        <v>2.772930074890454</v>
      </c>
      <c r="L833" s="60">
        <f t="shared" si="105"/>
        <v>-2.7370300433795514E-2</v>
      </c>
    </row>
    <row r="834" spans="1:12" x14ac:dyDescent="0.3">
      <c r="A834" s="60">
        <f>Data!A833</f>
        <v>1939.09</v>
      </c>
      <c r="B834" s="60">
        <f>Data!B833</f>
        <v>12.77</v>
      </c>
      <c r="C834" s="60">
        <f>Data!C833</f>
        <v>0.56000000000000005</v>
      </c>
      <c r="D834" s="60">
        <f>Data!D833</f>
        <v>0.81</v>
      </c>
      <c r="E834" s="60">
        <f>Data!E833</f>
        <v>14.1</v>
      </c>
      <c r="F834" s="60">
        <f t="shared" si="106"/>
        <v>274.7479085106383</v>
      </c>
      <c r="G834" s="60">
        <f t="shared" si="107"/>
        <v>17.427236170212769</v>
      </c>
      <c r="H834" s="60">
        <f t="shared" si="109"/>
        <v>257.01028889205219</v>
      </c>
      <c r="I834" s="60">
        <f t="shared" si="108"/>
        <v>15.790938366143811</v>
      </c>
      <c r="J834" s="60">
        <f t="shared" si="110"/>
        <v>17.399086877554097</v>
      </c>
      <c r="K834" s="60">
        <f t="shared" si="111"/>
        <v>2.8564177265419604</v>
      </c>
      <c r="L834" s="60">
        <f t="shared" ref="L834:L897" si="112">K834-$K$1843</f>
        <v>5.6117351217710887E-2</v>
      </c>
    </row>
    <row r="835" spans="1:12" x14ac:dyDescent="0.3">
      <c r="A835" s="60">
        <f>Data!A834</f>
        <v>1939.1</v>
      </c>
      <c r="B835" s="60">
        <f>Data!B834</f>
        <v>12.9</v>
      </c>
      <c r="C835" s="60">
        <f>Data!C834</f>
        <v>0.57999999999999996</v>
      </c>
      <c r="D835" s="60">
        <f>Data!D834</f>
        <v>0.84</v>
      </c>
      <c r="E835" s="60">
        <f>Data!E834</f>
        <v>14</v>
      </c>
      <c r="F835" s="60">
        <f t="shared" si="106"/>
        <v>279.5273357142857</v>
      </c>
      <c r="G835" s="60">
        <f t="shared" si="107"/>
        <v>18.201779999999999</v>
      </c>
      <c r="H835" s="60">
        <f t="shared" si="109"/>
        <v>255.77925490750883</v>
      </c>
      <c r="I835" s="60">
        <f t="shared" si="108"/>
        <v>15.736415420871362</v>
      </c>
      <c r="J835" s="60">
        <f t="shared" si="110"/>
        <v>17.7630882407658</v>
      </c>
      <c r="K835" s="60">
        <f t="shared" si="111"/>
        <v>2.8771226098778637</v>
      </c>
      <c r="L835" s="60">
        <f t="shared" si="112"/>
        <v>7.6822234553614255E-2</v>
      </c>
    </row>
    <row r="836" spans="1:12" x14ac:dyDescent="0.3">
      <c r="A836" s="60">
        <f>Data!A835</f>
        <v>1939.11</v>
      </c>
      <c r="B836" s="60">
        <f>Data!B835</f>
        <v>12.67</v>
      </c>
      <c r="C836" s="60">
        <f>Data!C835</f>
        <v>0.6</v>
      </c>
      <c r="D836" s="60">
        <f>Data!D835</f>
        <v>0.87</v>
      </c>
      <c r="E836" s="60">
        <f>Data!E835</f>
        <v>14</v>
      </c>
      <c r="F836" s="60">
        <f t="shared" si="106"/>
        <v>274.54351500000001</v>
      </c>
      <c r="G836" s="60">
        <f t="shared" si="107"/>
        <v>18.851843571428571</v>
      </c>
      <c r="H836" s="60">
        <f t="shared" si="109"/>
        <v>255.15136715168344</v>
      </c>
      <c r="I836" s="60">
        <f t="shared" si="108"/>
        <v>15.685096851777514</v>
      </c>
      <c r="J836" s="60">
        <f t="shared" si="110"/>
        <v>17.50346316598532</v>
      </c>
      <c r="K836" s="60">
        <f t="shared" si="111"/>
        <v>2.8623987565499576</v>
      </c>
      <c r="L836" s="60">
        <f t="shared" si="112"/>
        <v>6.2098381225708099E-2</v>
      </c>
    </row>
    <row r="837" spans="1:12" x14ac:dyDescent="0.3">
      <c r="A837" s="60">
        <f>Data!A836</f>
        <v>1939.12</v>
      </c>
      <c r="B837" s="60">
        <f>Data!B836</f>
        <v>12.37</v>
      </c>
      <c r="C837" s="60">
        <f>Data!C836</f>
        <v>0.62</v>
      </c>
      <c r="D837" s="60">
        <f>Data!D836</f>
        <v>0.9</v>
      </c>
      <c r="E837" s="60">
        <f>Data!E836</f>
        <v>14</v>
      </c>
      <c r="F837" s="60">
        <f t="shared" si="106"/>
        <v>268.04287928571426</v>
      </c>
      <c r="G837" s="60">
        <f t="shared" si="107"/>
        <v>19.501907142857142</v>
      </c>
      <c r="H837" s="60">
        <f t="shared" si="109"/>
        <v>254.43379776923007</v>
      </c>
      <c r="I837" s="60">
        <f t="shared" si="108"/>
        <v>15.636060665060935</v>
      </c>
      <c r="J837" s="60">
        <f t="shared" si="110"/>
        <v>17.142609320048305</v>
      </c>
      <c r="K837" s="60">
        <f t="shared" si="111"/>
        <v>2.8415671372917233</v>
      </c>
      <c r="L837" s="60">
        <f t="shared" si="112"/>
        <v>4.1266761967473808E-2</v>
      </c>
    </row>
    <row r="838" spans="1:12" x14ac:dyDescent="0.3">
      <c r="A838" s="60">
        <f>Data!A837</f>
        <v>1940.01</v>
      </c>
      <c r="B838" s="60">
        <f>Data!B837</f>
        <v>12.3</v>
      </c>
      <c r="C838" s="60">
        <f>Data!C837</f>
        <v>0.62333300000000003</v>
      </c>
      <c r="D838" s="60">
        <f>Data!D837</f>
        <v>0.93</v>
      </c>
      <c r="E838" s="60">
        <f>Data!E837</f>
        <v>13.9</v>
      </c>
      <c r="F838" s="60">
        <f t="shared" si="106"/>
        <v>268.44351798561149</v>
      </c>
      <c r="G838" s="60">
        <f t="shared" si="107"/>
        <v>20.296948920863308</v>
      </c>
      <c r="H838" s="60">
        <f t="shared" si="109"/>
        <v>253.64715912482288</v>
      </c>
      <c r="I838" s="60">
        <f t="shared" si="108"/>
        <v>15.595961118430882</v>
      </c>
      <c r="J838" s="60">
        <f t="shared" si="110"/>
        <v>17.212374149123278</v>
      </c>
      <c r="K838" s="60">
        <f t="shared" si="111"/>
        <v>2.8456285524302674</v>
      </c>
      <c r="L838" s="60">
        <f t="shared" si="112"/>
        <v>4.5328177106017886E-2</v>
      </c>
    </row>
    <row r="839" spans="1:12" x14ac:dyDescent="0.3">
      <c r="A839" s="60">
        <f>Data!A838</f>
        <v>1940.02</v>
      </c>
      <c r="B839" s="60">
        <f>Data!B838</f>
        <v>12.22</v>
      </c>
      <c r="C839" s="60">
        <f>Data!C838</f>
        <v>0.62666699999999997</v>
      </c>
      <c r="D839" s="60">
        <f>Data!D838</f>
        <v>0.96</v>
      </c>
      <c r="E839" s="60">
        <f>Data!E838</f>
        <v>14</v>
      </c>
      <c r="F839" s="60">
        <f t="shared" si="106"/>
        <v>264.79256142857145</v>
      </c>
      <c r="G839" s="60">
        <f t="shared" si="107"/>
        <v>20.802034285714285</v>
      </c>
      <c r="H839" s="60">
        <f t="shared" si="109"/>
        <v>252.71176066141516</v>
      </c>
      <c r="I839" s="60">
        <f t="shared" si="108"/>
        <v>15.562967837896929</v>
      </c>
      <c r="J839" s="60">
        <f t="shared" si="110"/>
        <v>17.014271582813581</v>
      </c>
      <c r="K839" s="60">
        <f t="shared" si="111"/>
        <v>2.8340524967404832</v>
      </c>
      <c r="L839" s="60">
        <f t="shared" si="112"/>
        <v>3.3752121416233738E-2</v>
      </c>
    </row>
    <row r="840" spans="1:12" x14ac:dyDescent="0.3">
      <c r="A840" s="60">
        <f>Data!A839</f>
        <v>1940.03</v>
      </c>
      <c r="B840" s="60">
        <f>Data!B839</f>
        <v>12.15</v>
      </c>
      <c r="C840" s="60">
        <f>Data!C839</f>
        <v>0.63</v>
      </c>
      <c r="D840" s="60">
        <f>Data!D839</f>
        <v>0.99</v>
      </c>
      <c r="E840" s="60">
        <f>Data!E839</f>
        <v>14</v>
      </c>
      <c r="F840" s="60">
        <f t="shared" si="106"/>
        <v>263.27574642857144</v>
      </c>
      <c r="G840" s="60">
        <f t="shared" si="107"/>
        <v>21.452097857142856</v>
      </c>
      <c r="H840" s="60">
        <f t="shared" si="109"/>
        <v>251.710968210217</v>
      </c>
      <c r="I840" s="60">
        <f t="shared" si="108"/>
        <v>15.537911212775436</v>
      </c>
      <c r="J840" s="60">
        <f t="shared" si="110"/>
        <v>16.944088740325878</v>
      </c>
      <c r="K840" s="60">
        <f t="shared" si="111"/>
        <v>2.8299190261166935</v>
      </c>
      <c r="L840" s="60">
        <f t="shared" si="112"/>
        <v>2.9618650792444079E-2</v>
      </c>
    </row>
    <row r="841" spans="1:12" x14ac:dyDescent="0.3">
      <c r="A841" s="60">
        <f>Data!A840</f>
        <v>1940.04</v>
      </c>
      <c r="B841" s="60">
        <f>Data!B840</f>
        <v>12.27</v>
      </c>
      <c r="C841" s="60">
        <f>Data!C840</f>
        <v>0.63666699999999998</v>
      </c>
      <c r="D841" s="60">
        <f>Data!D840</f>
        <v>1.00667</v>
      </c>
      <c r="E841" s="60">
        <f>Data!E840</f>
        <v>14</v>
      </c>
      <c r="F841" s="60">
        <f t="shared" si="106"/>
        <v>265.87600071428568</v>
      </c>
      <c r="G841" s="60">
        <f t="shared" si="107"/>
        <v>21.813316515</v>
      </c>
      <c r="H841" s="60">
        <f t="shared" si="109"/>
        <v>250.29211389518812</v>
      </c>
      <c r="I841" s="60">
        <f t="shared" si="108"/>
        <v>15.520631896092947</v>
      </c>
      <c r="J841" s="60">
        <f t="shared" si="110"/>
        <v>17.130488145989428</v>
      </c>
      <c r="K841" s="60">
        <f t="shared" si="111"/>
        <v>2.8408598084851424</v>
      </c>
      <c r="L841" s="60">
        <f t="shared" si="112"/>
        <v>4.0559433160892944E-2</v>
      </c>
    </row>
    <row r="842" spans="1:12" x14ac:dyDescent="0.3">
      <c r="A842" s="60">
        <f>Data!A841</f>
        <v>1940.05</v>
      </c>
      <c r="B842" s="60">
        <f>Data!B841</f>
        <v>10.58</v>
      </c>
      <c r="C842" s="60">
        <f>Data!C841</f>
        <v>0.64333300000000004</v>
      </c>
      <c r="D842" s="60">
        <f>Data!D841</f>
        <v>1.0233300000000001</v>
      </c>
      <c r="E842" s="60">
        <f>Data!E841</f>
        <v>14</v>
      </c>
      <c r="F842" s="60">
        <f t="shared" si="106"/>
        <v>229.25575285714285</v>
      </c>
      <c r="G842" s="60">
        <f t="shared" si="107"/>
        <v>22.174318485000004</v>
      </c>
      <c r="H842" s="60">
        <f t="shared" si="109"/>
        <v>248.79612496020633</v>
      </c>
      <c r="I842" s="60">
        <f t="shared" si="108"/>
        <v>15.509824556194117</v>
      </c>
      <c r="J842" s="60">
        <f t="shared" si="110"/>
        <v>14.781324703352986</v>
      </c>
      <c r="K842" s="60">
        <f t="shared" si="111"/>
        <v>2.6933645396060646</v>
      </c>
      <c r="L842" s="60">
        <f t="shared" si="112"/>
        <v>-0.10693583571818488</v>
      </c>
    </row>
    <row r="843" spans="1:12" x14ac:dyDescent="0.3">
      <c r="A843" s="60">
        <f>Data!A842</f>
        <v>1940.06</v>
      </c>
      <c r="B843" s="60">
        <f>Data!B842</f>
        <v>9.67</v>
      </c>
      <c r="C843" s="60">
        <f>Data!C842</f>
        <v>0.65</v>
      </c>
      <c r="D843" s="60">
        <f>Data!D842</f>
        <v>1.04</v>
      </c>
      <c r="E843" s="60">
        <f>Data!E842</f>
        <v>14.1</v>
      </c>
      <c r="F843" s="60">
        <f t="shared" ref="F843:F906" si="113">B843*$E$1837/E843</f>
        <v>208.05107872340426</v>
      </c>
      <c r="G843" s="60">
        <f t="shared" ref="G843:G906" si="114">D843*$E$1837/E843</f>
        <v>22.375710638297875</v>
      </c>
      <c r="H843" s="60">
        <f t="shared" si="109"/>
        <v>247.59601400136475</v>
      </c>
      <c r="I843" s="60">
        <f t="shared" si="108"/>
        <v>15.504627384902008</v>
      </c>
      <c r="J843" s="60">
        <f t="shared" si="110"/>
        <v>13.418644225271665</v>
      </c>
      <c r="K843" s="60">
        <f t="shared" si="111"/>
        <v>2.5966451000072102</v>
      </c>
      <c r="L843" s="60">
        <f t="shared" si="112"/>
        <v>-0.20365527531703931</v>
      </c>
    </row>
    <row r="844" spans="1:12" x14ac:dyDescent="0.3">
      <c r="A844" s="60">
        <f>Data!A843</f>
        <v>1940.07</v>
      </c>
      <c r="B844" s="60">
        <f>Data!B843</f>
        <v>9.99</v>
      </c>
      <c r="C844" s="60">
        <f>Data!C843</f>
        <v>0.656667</v>
      </c>
      <c r="D844" s="60">
        <f>Data!D843</f>
        <v>1.0533300000000001</v>
      </c>
      <c r="E844" s="60">
        <f>Data!E843</f>
        <v>14</v>
      </c>
      <c r="F844" s="60">
        <f t="shared" si="113"/>
        <v>216.4711692857143</v>
      </c>
      <c r="G844" s="60">
        <f t="shared" si="114"/>
        <v>22.824382056428572</v>
      </c>
      <c r="H844" s="60">
        <f t="shared" si="109"/>
        <v>246.46367523200541</v>
      </c>
      <c r="I844" s="60">
        <f t="shared" si="108"/>
        <v>15.505869464703345</v>
      </c>
      <c r="J844" s="60">
        <f t="shared" si="110"/>
        <v>13.960595358968849</v>
      </c>
      <c r="K844" s="60">
        <f t="shared" si="111"/>
        <v>2.6362387439154533</v>
      </c>
      <c r="L844" s="60">
        <f t="shared" si="112"/>
        <v>-0.16406163140879615</v>
      </c>
    </row>
    <row r="845" spans="1:12" x14ac:dyDescent="0.3">
      <c r="A845" s="60">
        <f>Data!A844</f>
        <v>1940.08</v>
      </c>
      <c r="B845" s="60">
        <f>Data!B844</f>
        <v>10.199999999999999</v>
      </c>
      <c r="C845" s="60">
        <f>Data!C844</f>
        <v>0.66333299999999995</v>
      </c>
      <c r="D845" s="60">
        <f>Data!D844</f>
        <v>1.06667</v>
      </c>
      <c r="E845" s="60">
        <f>Data!E844</f>
        <v>14</v>
      </c>
      <c r="F845" s="60">
        <f t="shared" si="113"/>
        <v>221.02161428571429</v>
      </c>
      <c r="G845" s="60">
        <f t="shared" si="114"/>
        <v>23.113443657857143</v>
      </c>
      <c r="H845" s="60">
        <f t="shared" si="109"/>
        <v>245.43416938939652</v>
      </c>
      <c r="I845" s="60">
        <f t="shared" si="108"/>
        <v>15.513726613504696</v>
      </c>
      <c r="J845" s="60">
        <f t="shared" si="110"/>
        <v>14.246842154180738</v>
      </c>
      <c r="K845" s="60">
        <f t="shared" si="111"/>
        <v>2.6565352789416523</v>
      </c>
      <c r="L845" s="60">
        <f t="shared" si="112"/>
        <v>-0.14376509638259716</v>
      </c>
    </row>
    <row r="846" spans="1:12" x14ac:dyDescent="0.3">
      <c r="A846" s="60">
        <f>Data!A845</f>
        <v>1940.09</v>
      </c>
      <c r="B846" s="60">
        <f>Data!B845</f>
        <v>10.63</v>
      </c>
      <c r="C846" s="60">
        <f>Data!C845</f>
        <v>0.67</v>
      </c>
      <c r="D846" s="60">
        <f>Data!D845</f>
        <v>1.08</v>
      </c>
      <c r="E846" s="60">
        <f>Data!E845</f>
        <v>14</v>
      </c>
      <c r="F846" s="60">
        <f t="shared" si="113"/>
        <v>230.33919214285717</v>
      </c>
      <c r="G846" s="60">
        <f t="shared" si="114"/>
        <v>23.402288571428574</v>
      </c>
      <c r="H846" s="60">
        <f t="shared" si="109"/>
        <v>244.44105588928991</v>
      </c>
      <c r="I846" s="60">
        <f t="shared" si="108"/>
        <v>15.529906653834813</v>
      </c>
      <c r="J846" s="60">
        <f t="shared" si="110"/>
        <v>14.831975315574697</v>
      </c>
      <c r="K846" s="60">
        <f t="shared" si="111"/>
        <v>2.6967853445539576</v>
      </c>
      <c r="L846" s="60">
        <f t="shared" si="112"/>
        <v>-0.10351503077029189</v>
      </c>
    </row>
    <row r="847" spans="1:12" x14ac:dyDescent="0.3">
      <c r="A847" s="60">
        <f>Data!A846</f>
        <v>1940.1</v>
      </c>
      <c r="B847" s="60">
        <f>Data!B846</f>
        <v>10.73</v>
      </c>
      <c r="C847" s="60">
        <f>Data!C846</f>
        <v>0.67</v>
      </c>
      <c r="D847" s="60">
        <f>Data!D846</f>
        <v>1.07</v>
      </c>
      <c r="E847" s="60">
        <f>Data!E846</f>
        <v>14</v>
      </c>
      <c r="F847" s="60">
        <f t="shared" si="113"/>
        <v>232.50607071428573</v>
      </c>
      <c r="G847" s="60">
        <f t="shared" si="114"/>
        <v>23.185600714285716</v>
      </c>
      <c r="H847" s="60">
        <f t="shared" si="109"/>
        <v>243.78429449467444</v>
      </c>
      <c r="I847" s="60">
        <f t="shared" si="108"/>
        <v>15.550339620854501</v>
      </c>
      <c r="J847" s="60">
        <f t="shared" si="110"/>
        <v>14.951832331846484</v>
      </c>
      <c r="K847" s="60">
        <f t="shared" si="111"/>
        <v>2.7048338563294512</v>
      </c>
      <c r="L847" s="60">
        <f t="shared" si="112"/>
        <v>-9.54665189947983E-2</v>
      </c>
    </row>
    <row r="848" spans="1:12" x14ac:dyDescent="0.3">
      <c r="A848" s="60">
        <f>Data!A847</f>
        <v>1940.11</v>
      </c>
      <c r="B848" s="60">
        <f>Data!B847</f>
        <v>10.98</v>
      </c>
      <c r="C848" s="60">
        <f>Data!C847</f>
        <v>0.67</v>
      </c>
      <c r="D848" s="60">
        <f>Data!D847</f>
        <v>1.06</v>
      </c>
      <c r="E848" s="60">
        <f>Data!E847</f>
        <v>14</v>
      </c>
      <c r="F848" s="60">
        <f t="shared" si="113"/>
        <v>237.92326714285716</v>
      </c>
      <c r="G848" s="60">
        <f t="shared" si="114"/>
        <v>22.968912857142861</v>
      </c>
      <c r="H848" s="60">
        <f t="shared" si="109"/>
        <v>243.17002423094652</v>
      </c>
      <c r="I848" s="60">
        <f t="shared" si="108"/>
        <v>15.575467664604123</v>
      </c>
      <c r="J848" s="60">
        <f t="shared" si="110"/>
        <v>15.275513536171204</v>
      </c>
      <c r="K848" s="60">
        <f t="shared" si="111"/>
        <v>2.7262511238818168</v>
      </c>
      <c r="L848" s="60">
        <f t="shared" si="112"/>
        <v>-7.4049251442432684E-2</v>
      </c>
    </row>
    <row r="849" spans="1:12" x14ac:dyDescent="0.3">
      <c r="A849" s="60">
        <f>Data!A848</f>
        <v>1940.12</v>
      </c>
      <c r="B849" s="60">
        <f>Data!B848</f>
        <v>10.53</v>
      </c>
      <c r="C849" s="60">
        <f>Data!C848</f>
        <v>0.67</v>
      </c>
      <c r="D849" s="60">
        <f>Data!D848</f>
        <v>1.05</v>
      </c>
      <c r="E849" s="60">
        <f>Data!E848</f>
        <v>14.1</v>
      </c>
      <c r="F849" s="60">
        <f t="shared" si="113"/>
        <v>226.55407021276596</v>
      </c>
      <c r="G849" s="60">
        <f t="shared" si="114"/>
        <v>22.590861702127661</v>
      </c>
      <c r="H849" s="60">
        <f t="shared" si="109"/>
        <v>242.66268128079736</v>
      </c>
      <c r="I849" s="60">
        <f t="shared" ref="I849:I912" si="115">GEOMEAN(G730:G849)</f>
        <v>15.602994842206073</v>
      </c>
      <c r="J849" s="60">
        <f t="shared" si="110"/>
        <v>14.519909318942901</v>
      </c>
      <c r="K849" s="60">
        <f t="shared" si="111"/>
        <v>2.6755207641252818</v>
      </c>
      <c r="L849" s="60">
        <f t="shared" si="112"/>
        <v>-0.12477961119896763</v>
      </c>
    </row>
    <row r="850" spans="1:12" x14ac:dyDescent="0.3">
      <c r="A850" s="60">
        <f>Data!A849</f>
        <v>1941.01</v>
      </c>
      <c r="B850" s="60">
        <f>Data!B849</f>
        <v>10.55</v>
      </c>
      <c r="C850" s="60">
        <f>Data!C849</f>
        <v>0.67333299999999996</v>
      </c>
      <c r="D850" s="60">
        <f>Data!D849</f>
        <v>1.0533300000000001</v>
      </c>
      <c r="E850" s="60">
        <f>Data!E849</f>
        <v>14.1</v>
      </c>
      <c r="F850" s="60">
        <f t="shared" si="113"/>
        <v>226.98437234042555</v>
      </c>
      <c r="G850" s="60">
        <f t="shared" si="114"/>
        <v>22.662507006382981</v>
      </c>
      <c r="H850" s="60">
        <f t="shared" si="109"/>
        <v>241.94244348624534</v>
      </c>
      <c r="I850" s="60">
        <f t="shared" si="115"/>
        <v>15.633447277715902</v>
      </c>
      <c r="J850" s="60">
        <f t="shared" si="110"/>
        <v>14.51915040286551</v>
      </c>
      <c r="K850" s="60">
        <f t="shared" si="111"/>
        <v>2.6754684954853993</v>
      </c>
      <c r="L850" s="60">
        <f t="shared" si="112"/>
        <v>-0.12483187983885013</v>
      </c>
    </row>
    <row r="851" spans="1:12" x14ac:dyDescent="0.3">
      <c r="A851" s="60">
        <f>Data!A850</f>
        <v>1941.02</v>
      </c>
      <c r="B851" s="60">
        <f>Data!B850</f>
        <v>9.89</v>
      </c>
      <c r="C851" s="60">
        <f>Data!C850</f>
        <v>0.67666700000000002</v>
      </c>
      <c r="D851" s="60">
        <f>Data!D850</f>
        <v>1.05667</v>
      </c>
      <c r="E851" s="60">
        <f>Data!E850</f>
        <v>14.1</v>
      </c>
      <c r="F851" s="60">
        <f t="shared" si="113"/>
        <v>212.7844021276596</v>
      </c>
      <c r="G851" s="60">
        <f t="shared" si="114"/>
        <v>22.734367461702128</v>
      </c>
      <c r="H851" s="60">
        <f t="shared" si="109"/>
        <v>241.05046818992739</v>
      </c>
      <c r="I851" s="60">
        <f t="shared" si="115"/>
        <v>15.666954220592567</v>
      </c>
      <c r="J851" s="60">
        <f t="shared" si="110"/>
        <v>13.58173382851766</v>
      </c>
      <c r="K851" s="60">
        <f t="shared" si="111"/>
        <v>2.6087257891293478</v>
      </c>
      <c r="L851" s="60">
        <f t="shared" si="112"/>
        <v>-0.19157458619490164</v>
      </c>
    </row>
    <row r="852" spans="1:12" x14ac:dyDescent="0.3">
      <c r="A852" s="60">
        <f>Data!A851</f>
        <v>1941.03</v>
      </c>
      <c r="B852" s="60">
        <f>Data!B851</f>
        <v>9.9499999999999993</v>
      </c>
      <c r="C852" s="60">
        <f>Data!C851</f>
        <v>0.68</v>
      </c>
      <c r="D852" s="60">
        <f>Data!D851</f>
        <v>1.06</v>
      </c>
      <c r="E852" s="60">
        <f>Data!E851</f>
        <v>14.2</v>
      </c>
      <c r="F852" s="60">
        <f t="shared" si="113"/>
        <v>212.56773591549296</v>
      </c>
      <c r="G852" s="60">
        <f t="shared" si="114"/>
        <v>22.645407042253524</v>
      </c>
      <c r="H852" s="60">
        <f t="shared" si="109"/>
        <v>240.0346619989943</v>
      </c>
      <c r="I852" s="60">
        <f t="shared" si="115"/>
        <v>15.703570302288391</v>
      </c>
      <c r="J852" s="60">
        <f t="shared" si="110"/>
        <v>13.536267983881137</v>
      </c>
      <c r="K852" s="60">
        <f t="shared" si="111"/>
        <v>2.6053726005314517</v>
      </c>
      <c r="L852" s="60">
        <f t="shared" si="112"/>
        <v>-0.19492777479279777</v>
      </c>
    </row>
    <row r="853" spans="1:12" x14ac:dyDescent="0.3">
      <c r="A853" s="60">
        <f>Data!A852</f>
        <v>1941.04</v>
      </c>
      <c r="B853" s="60">
        <f>Data!B852</f>
        <v>9.64</v>
      </c>
      <c r="C853" s="60">
        <f>Data!C852</f>
        <v>0.68333299999999997</v>
      </c>
      <c r="D853" s="60">
        <f>Data!D852</f>
        <v>1.07</v>
      </c>
      <c r="E853" s="60">
        <f>Data!E852</f>
        <v>14.3</v>
      </c>
      <c r="F853" s="60">
        <f t="shared" si="113"/>
        <v>204.50484755244753</v>
      </c>
      <c r="G853" s="60">
        <f t="shared" si="114"/>
        <v>22.699189510489511</v>
      </c>
      <c r="H853" s="60">
        <f t="shared" si="109"/>
        <v>239.1509569963151</v>
      </c>
      <c r="I853" s="60">
        <f t="shared" si="115"/>
        <v>15.744289763410354</v>
      </c>
      <c r="J853" s="60">
        <f t="shared" si="110"/>
        <v>12.989144040508942</v>
      </c>
      <c r="K853" s="60">
        <f t="shared" si="111"/>
        <v>2.5641139347861666</v>
      </c>
      <c r="L853" s="60">
        <f t="shared" si="112"/>
        <v>-0.23618644053808291</v>
      </c>
    </row>
    <row r="854" spans="1:12" x14ac:dyDescent="0.3">
      <c r="A854" s="60">
        <f>Data!A853</f>
        <v>1941.05</v>
      </c>
      <c r="B854" s="60">
        <f>Data!B853</f>
        <v>9.43</v>
      </c>
      <c r="C854" s="60">
        <f>Data!C853</f>
        <v>0.68666700000000003</v>
      </c>
      <c r="D854" s="60">
        <f>Data!D853</f>
        <v>1.08</v>
      </c>
      <c r="E854" s="60">
        <f>Data!E853</f>
        <v>14.4</v>
      </c>
      <c r="F854" s="60">
        <f t="shared" si="113"/>
        <v>198.66063124999997</v>
      </c>
      <c r="G854" s="60">
        <f t="shared" si="114"/>
        <v>22.752224999999999</v>
      </c>
      <c r="H854" s="60">
        <f t="shared" si="109"/>
        <v>238.47190897260998</v>
      </c>
      <c r="I854" s="60">
        <f t="shared" si="115"/>
        <v>15.788440365701371</v>
      </c>
      <c r="J854" s="60">
        <f t="shared" si="110"/>
        <v>12.582663432771236</v>
      </c>
      <c r="K854" s="60">
        <f t="shared" si="111"/>
        <v>2.5323199484790151</v>
      </c>
      <c r="L854" s="60">
        <f t="shared" si="112"/>
        <v>-0.26798042684523438</v>
      </c>
    </row>
    <row r="855" spans="1:12" x14ac:dyDescent="0.3">
      <c r="A855" s="60">
        <f>Data!A854</f>
        <v>1941.06</v>
      </c>
      <c r="B855" s="60">
        <f>Data!B854</f>
        <v>9.76</v>
      </c>
      <c r="C855" s="60">
        <f>Data!C854</f>
        <v>0.69</v>
      </c>
      <c r="D855" s="60">
        <f>Data!D854</f>
        <v>1.0900000000000001</v>
      </c>
      <c r="E855" s="60">
        <f>Data!E854</f>
        <v>14.7</v>
      </c>
      <c r="F855" s="60">
        <f t="shared" si="113"/>
        <v>201.41652244897958</v>
      </c>
      <c r="G855" s="60">
        <f t="shared" si="114"/>
        <v>22.494263265306127</v>
      </c>
      <c r="H855" s="60">
        <f t="shared" si="109"/>
        <v>237.93127398901683</v>
      </c>
      <c r="I855" s="60">
        <f t="shared" si="115"/>
        <v>15.834391903080448</v>
      </c>
      <c r="J855" s="60">
        <f t="shared" si="110"/>
        <v>12.720193088677796</v>
      </c>
      <c r="K855" s="60">
        <f t="shared" si="111"/>
        <v>2.5431907377242617</v>
      </c>
      <c r="L855" s="60">
        <f t="shared" si="112"/>
        <v>-0.25710963759998773</v>
      </c>
    </row>
    <row r="856" spans="1:12" x14ac:dyDescent="0.3">
      <c r="A856" s="60">
        <f>Data!A855</f>
        <v>1941.07</v>
      </c>
      <c r="B856" s="60">
        <f>Data!B855</f>
        <v>10.26</v>
      </c>
      <c r="C856" s="60">
        <f>Data!C855</f>
        <v>0.69333299999999998</v>
      </c>
      <c r="D856" s="60">
        <f>Data!D855</f>
        <v>1.1233299999999999</v>
      </c>
      <c r="E856" s="60">
        <f>Data!E855</f>
        <v>14.7</v>
      </c>
      <c r="F856" s="60">
        <f t="shared" si="113"/>
        <v>211.73499183673471</v>
      </c>
      <c r="G856" s="60">
        <f t="shared" si="114"/>
        <v>23.182092434693878</v>
      </c>
      <c r="H856" s="60">
        <f t="shared" si="109"/>
        <v>237.29177716451068</v>
      </c>
      <c r="I856" s="60">
        <f t="shared" si="115"/>
        <v>15.889589140118012</v>
      </c>
      <c r="J856" s="60">
        <f t="shared" si="110"/>
        <v>13.325391233820294</v>
      </c>
      <c r="K856" s="60">
        <f t="shared" si="111"/>
        <v>2.5896713305079624</v>
      </c>
      <c r="L856" s="60">
        <f t="shared" si="112"/>
        <v>-0.21062904481628708</v>
      </c>
    </row>
    <row r="857" spans="1:12" x14ac:dyDescent="0.3">
      <c r="A857" s="60">
        <f>Data!A856</f>
        <v>1941.08</v>
      </c>
      <c r="B857" s="60">
        <f>Data!B856</f>
        <v>10.210000000000001</v>
      </c>
      <c r="C857" s="60">
        <f>Data!C856</f>
        <v>0.69666700000000004</v>
      </c>
      <c r="D857" s="60">
        <f>Data!D856</f>
        <v>1.1566700000000001</v>
      </c>
      <c r="E857" s="60">
        <f>Data!E856</f>
        <v>14.9</v>
      </c>
      <c r="F857" s="60">
        <f t="shared" si="113"/>
        <v>207.8749147651007</v>
      </c>
      <c r="G857" s="60">
        <f t="shared" si="114"/>
        <v>23.549723571140941</v>
      </c>
      <c r="H857" s="60">
        <f t="shared" si="109"/>
        <v>236.69324952034484</v>
      </c>
      <c r="I857" s="60">
        <f t="shared" si="115"/>
        <v>15.952422563640155</v>
      </c>
      <c r="J857" s="60">
        <f t="shared" si="110"/>
        <v>13.030930815417548</v>
      </c>
      <c r="K857" s="60">
        <f t="shared" si="111"/>
        <v>2.5673258249181896</v>
      </c>
      <c r="L857" s="60">
        <f t="shared" si="112"/>
        <v>-0.23297455040605985</v>
      </c>
    </row>
    <row r="858" spans="1:12" x14ac:dyDescent="0.3">
      <c r="A858" s="60">
        <f>Data!A857</f>
        <v>1941.09</v>
      </c>
      <c r="B858" s="60">
        <f>Data!B857</f>
        <v>10.24</v>
      </c>
      <c r="C858" s="60">
        <f>Data!C857</f>
        <v>0.7</v>
      </c>
      <c r="D858" s="60">
        <f>Data!D857</f>
        <v>1.19</v>
      </c>
      <c r="E858" s="60">
        <f>Data!E857</f>
        <v>15.1</v>
      </c>
      <c r="F858" s="60">
        <f t="shared" si="113"/>
        <v>205.72431258278147</v>
      </c>
      <c r="G858" s="60">
        <f t="shared" si="114"/>
        <v>23.907415231788079</v>
      </c>
      <c r="H858" s="60">
        <f t="shared" si="109"/>
        <v>236.29257517167673</v>
      </c>
      <c r="I858" s="60">
        <f t="shared" si="115"/>
        <v>16.02223161050167</v>
      </c>
      <c r="J858" s="60">
        <f t="shared" si="110"/>
        <v>12.83992876797142</v>
      </c>
      <c r="K858" s="60">
        <f t="shared" si="111"/>
        <v>2.5525597505806497</v>
      </c>
      <c r="L858" s="60">
        <f t="shared" si="112"/>
        <v>-0.24774062474359981</v>
      </c>
    </row>
    <row r="859" spans="1:12" x14ac:dyDescent="0.3">
      <c r="A859" s="60">
        <f>Data!A858</f>
        <v>1941.1</v>
      </c>
      <c r="B859" s="60">
        <f>Data!B858</f>
        <v>9.83</v>
      </c>
      <c r="C859" s="60">
        <f>Data!C858</f>
        <v>0.70333299999999999</v>
      </c>
      <c r="D859" s="60">
        <f>Data!D858</f>
        <v>1.18</v>
      </c>
      <c r="E859" s="60">
        <f>Data!E858</f>
        <v>15.3</v>
      </c>
      <c r="F859" s="60">
        <f t="shared" si="113"/>
        <v>194.90577058823527</v>
      </c>
      <c r="G859" s="60">
        <f t="shared" si="114"/>
        <v>23.396623529411762</v>
      </c>
      <c r="H859" s="60">
        <f t="shared" si="109"/>
        <v>236.05294590515101</v>
      </c>
      <c r="I859" s="60">
        <f t="shared" si="115"/>
        <v>16.094427113460124</v>
      </c>
      <c r="J859" s="60">
        <f t="shared" si="110"/>
        <v>12.11014031218491</v>
      </c>
      <c r="K859" s="60">
        <f t="shared" si="111"/>
        <v>2.4940431439706208</v>
      </c>
      <c r="L859" s="60">
        <f t="shared" si="112"/>
        <v>-0.3062572313536287</v>
      </c>
    </row>
    <row r="860" spans="1:12" x14ac:dyDescent="0.3">
      <c r="A860" s="60">
        <f>Data!A859</f>
        <v>1941.11</v>
      </c>
      <c r="B860" s="60">
        <f>Data!B859</f>
        <v>9.3699999999999992</v>
      </c>
      <c r="C860" s="60">
        <f>Data!C859</f>
        <v>0.70666700000000005</v>
      </c>
      <c r="D860" s="60">
        <f>Data!D859</f>
        <v>1.17</v>
      </c>
      <c r="E860" s="60">
        <f>Data!E859</f>
        <v>15.4</v>
      </c>
      <c r="F860" s="60">
        <f t="shared" si="113"/>
        <v>184.57865649350649</v>
      </c>
      <c r="G860" s="60">
        <f t="shared" si="114"/>
        <v>23.047708441558441</v>
      </c>
      <c r="H860" s="60">
        <f t="shared" si="109"/>
        <v>235.61705973575442</v>
      </c>
      <c r="I860" s="60">
        <f t="shared" si="115"/>
        <v>16.169274847132023</v>
      </c>
      <c r="J860" s="60">
        <f t="shared" si="110"/>
        <v>11.415394829920006</v>
      </c>
      <c r="K860" s="60">
        <f t="shared" si="111"/>
        <v>2.4349628680756563</v>
      </c>
      <c r="L860" s="60">
        <f t="shared" si="112"/>
        <v>-0.36533750724859315</v>
      </c>
    </row>
    <row r="861" spans="1:12" x14ac:dyDescent="0.3">
      <c r="A861" s="60">
        <f>Data!A860</f>
        <v>1941.12</v>
      </c>
      <c r="B861" s="60">
        <f>Data!B860</f>
        <v>8.76</v>
      </c>
      <c r="C861" s="60">
        <f>Data!C860</f>
        <v>0.71</v>
      </c>
      <c r="D861" s="60">
        <f>Data!D860</f>
        <v>1.1599999999999999</v>
      </c>
      <c r="E861" s="60">
        <f>Data!E860</f>
        <v>15.5</v>
      </c>
      <c r="F861" s="60">
        <f t="shared" si="113"/>
        <v>171.44902451612901</v>
      </c>
      <c r="G861" s="60">
        <f t="shared" si="114"/>
        <v>22.703295483870967</v>
      </c>
      <c r="H861" s="60">
        <f t="shared" si="109"/>
        <v>235.58550649835595</v>
      </c>
      <c r="I861" s="60">
        <f t="shared" si="115"/>
        <v>16.248007874859798</v>
      </c>
      <c r="J861" s="60">
        <f t="shared" si="110"/>
        <v>10.552002795457065</v>
      </c>
      <c r="K861" s="60">
        <f t="shared" si="111"/>
        <v>2.3563156803369898</v>
      </c>
      <c r="L861" s="60">
        <f t="shared" si="112"/>
        <v>-0.44398469498725968</v>
      </c>
    </row>
    <row r="862" spans="1:12" x14ac:dyDescent="0.3">
      <c r="A862" s="60">
        <f>Data!A861</f>
        <v>1942.01</v>
      </c>
      <c r="B862" s="60">
        <f>Data!B861</f>
        <v>8.93</v>
      </c>
      <c r="C862" s="60">
        <f>Data!C861</f>
        <v>0.70333299999999999</v>
      </c>
      <c r="D862" s="60">
        <f>Data!D861</f>
        <v>1.1200000000000001</v>
      </c>
      <c r="E862" s="60">
        <f>Data!E861</f>
        <v>15.7</v>
      </c>
      <c r="F862" s="60">
        <f t="shared" si="113"/>
        <v>172.54978280254778</v>
      </c>
      <c r="G862" s="60">
        <f t="shared" si="114"/>
        <v>21.641182165605098</v>
      </c>
      <c r="H862" s="60">
        <f t="shared" si="109"/>
        <v>235.47173917484261</v>
      </c>
      <c r="I862" s="60">
        <f t="shared" si="115"/>
        <v>16.321558327706942</v>
      </c>
      <c r="J862" s="60">
        <f t="shared" si="110"/>
        <v>10.571893892609074</v>
      </c>
      <c r="K862" s="60">
        <f t="shared" si="111"/>
        <v>2.3581989600485684</v>
      </c>
      <c r="L862" s="60">
        <f t="shared" si="112"/>
        <v>-0.44210141527568103</v>
      </c>
    </row>
    <row r="863" spans="1:12" x14ac:dyDescent="0.3">
      <c r="A863" s="60">
        <f>Data!A862</f>
        <v>1942.02</v>
      </c>
      <c r="B863" s="60">
        <f>Data!B862</f>
        <v>8.65</v>
      </c>
      <c r="C863" s="60">
        <f>Data!C862</f>
        <v>0.69666700000000004</v>
      </c>
      <c r="D863" s="60">
        <f>Data!D862</f>
        <v>1.08</v>
      </c>
      <c r="E863" s="60">
        <f>Data!E862</f>
        <v>15.8</v>
      </c>
      <c r="F863" s="60">
        <f t="shared" si="113"/>
        <v>166.08164240506329</v>
      </c>
      <c r="G863" s="60">
        <f t="shared" si="114"/>
        <v>20.736205063291138</v>
      </c>
      <c r="H863" s="60">
        <f t="shared" si="109"/>
        <v>235.21401387655916</v>
      </c>
      <c r="I863" s="60">
        <f t="shared" si="115"/>
        <v>16.391558699658166</v>
      </c>
      <c r="J863" s="60">
        <f t="shared" si="110"/>
        <v>10.132144565881145</v>
      </c>
      <c r="K863" s="60">
        <f t="shared" si="111"/>
        <v>2.3157130002848891</v>
      </c>
      <c r="L863" s="60">
        <f t="shared" si="112"/>
        <v>-0.48458737503936034</v>
      </c>
    </row>
    <row r="864" spans="1:12" x14ac:dyDescent="0.3">
      <c r="A864" s="60">
        <f>Data!A863</f>
        <v>1942.03</v>
      </c>
      <c r="B864" s="60">
        <f>Data!B863</f>
        <v>8.18</v>
      </c>
      <c r="C864" s="60">
        <f>Data!C863</f>
        <v>0.69</v>
      </c>
      <c r="D864" s="60">
        <f>Data!D863</f>
        <v>1.04</v>
      </c>
      <c r="E864" s="60">
        <f>Data!E863</f>
        <v>16</v>
      </c>
      <c r="F864" s="60">
        <f t="shared" si="113"/>
        <v>155.09433375</v>
      </c>
      <c r="G864" s="60">
        <f t="shared" si="114"/>
        <v>19.718595000000001</v>
      </c>
      <c r="H864" s="60">
        <f t="shared" si="109"/>
        <v>234.84117919817513</v>
      </c>
      <c r="I864" s="60">
        <f t="shared" si="115"/>
        <v>16.458011622077041</v>
      </c>
      <c r="J864" s="60">
        <f t="shared" si="110"/>
        <v>9.4236373938364437</v>
      </c>
      <c r="K864" s="60">
        <f t="shared" si="111"/>
        <v>2.2432211492840493</v>
      </c>
      <c r="L864" s="60">
        <f t="shared" si="112"/>
        <v>-0.55707922604020021</v>
      </c>
    </row>
    <row r="865" spans="1:12" x14ac:dyDescent="0.3">
      <c r="A865" s="60">
        <f>Data!A864</f>
        <v>1942.04</v>
      </c>
      <c r="B865" s="60">
        <f>Data!B864</f>
        <v>7.84</v>
      </c>
      <c r="C865" s="60">
        <f>Data!C864</f>
        <v>0.68</v>
      </c>
      <c r="D865" s="60">
        <f>Data!D864</f>
        <v>1.02</v>
      </c>
      <c r="E865" s="60">
        <f>Data!E864</f>
        <v>16.100000000000001</v>
      </c>
      <c r="F865" s="60">
        <f t="shared" si="113"/>
        <v>147.7245913043478</v>
      </c>
      <c r="G865" s="60">
        <f t="shared" si="114"/>
        <v>19.219270807453416</v>
      </c>
      <c r="H865" s="60">
        <f t="shared" si="109"/>
        <v>234.98485818421719</v>
      </c>
      <c r="I865" s="60">
        <f t="shared" si="115"/>
        <v>16.524383906361017</v>
      </c>
      <c r="J865" s="60">
        <f t="shared" si="110"/>
        <v>8.9397941939294707</v>
      </c>
      <c r="K865" s="60">
        <f t="shared" si="111"/>
        <v>2.1905125681071813</v>
      </c>
      <c r="L865" s="60">
        <f t="shared" si="112"/>
        <v>-0.60978780721706816</v>
      </c>
    </row>
    <row r="866" spans="1:12" x14ac:dyDescent="0.3">
      <c r="A866" s="60">
        <f>Data!A865</f>
        <v>1942.05</v>
      </c>
      <c r="B866" s="60">
        <f>Data!B865</f>
        <v>7.93</v>
      </c>
      <c r="C866" s="60">
        <f>Data!C865</f>
        <v>0.67</v>
      </c>
      <c r="D866" s="60">
        <f>Data!D865</f>
        <v>1</v>
      </c>
      <c r="E866" s="60">
        <f>Data!E865</f>
        <v>16.3</v>
      </c>
      <c r="F866" s="60">
        <f t="shared" si="113"/>
        <v>147.58703006134968</v>
      </c>
      <c r="G866" s="60">
        <f t="shared" si="114"/>
        <v>18.611226993865031</v>
      </c>
      <c r="H866" s="60">
        <f t="shared" si="109"/>
        <v>235.45049097128046</v>
      </c>
      <c r="I866" s="60">
        <f t="shared" si="115"/>
        <v>16.588865652738047</v>
      </c>
      <c r="J866" s="60">
        <f t="shared" si="110"/>
        <v>8.8967523850547288</v>
      </c>
      <c r="K866" s="60">
        <f t="shared" si="111"/>
        <v>2.1856863095900376</v>
      </c>
      <c r="L866" s="60">
        <f t="shared" si="112"/>
        <v>-0.61461406573421185</v>
      </c>
    </row>
    <row r="867" spans="1:12" x14ac:dyDescent="0.3">
      <c r="A867" s="60">
        <f>Data!A866</f>
        <v>1942.06</v>
      </c>
      <c r="B867" s="60">
        <f>Data!B866</f>
        <v>8.33</v>
      </c>
      <c r="C867" s="60">
        <f>Data!C866</f>
        <v>0.66</v>
      </c>
      <c r="D867" s="60">
        <f>Data!D866</f>
        <v>0.98</v>
      </c>
      <c r="E867" s="60">
        <f>Data!E866</f>
        <v>16.3</v>
      </c>
      <c r="F867" s="60">
        <f t="shared" si="113"/>
        <v>155.0315208588957</v>
      </c>
      <c r="G867" s="60">
        <f t="shared" si="114"/>
        <v>18.239002453987727</v>
      </c>
      <c r="H867" s="60">
        <f t="shared" si="109"/>
        <v>236.24349110653566</v>
      </c>
      <c r="I867" s="60">
        <f t="shared" si="115"/>
        <v>16.654250141282478</v>
      </c>
      <c r="J867" s="60">
        <f t="shared" si="110"/>
        <v>9.3088262481781925</v>
      </c>
      <c r="K867" s="60">
        <f t="shared" si="111"/>
        <v>2.2309630090314028</v>
      </c>
      <c r="L867" s="60">
        <f t="shared" si="112"/>
        <v>-0.5693373662928467</v>
      </c>
    </row>
    <row r="868" spans="1:12" x14ac:dyDescent="0.3">
      <c r="A868" s="60">
        <f>Data!A867</f>
        <v>1942.07</v>
      </c>
      <c r="B868" s="60">
        <f>Data!B867</f>
        <v>8.64</v>
      </c>
      <c r="C868" s="60">
        <f>Data!C867</f>
        <v>0.64666699999999999</v>
      </c>
      <c r="D868" s="60">
        <f>Data!D867</f>
        <v>0.96666700000000005</v>
      </c>
      <c r="E868" s="60">
        <f>Data!E867</f>
        <v>16.399999999999999</v>
      </c>
      <c r="F868" s="60">
        <f t="shared" si="113"/>
        <v>159.82050731707318</v>
      </c>
      <c r="G868" s="60">
        <f t="shared" si="114"/>
        <v>17.881158604939024</v>
      </c>
      <c r="H868" s="60">
        <f t="shared" si="109"/>
        <v>236.91974695018774</v>
      </c>
      <c r="I868" s="60">
        <f t="shared" si="115"/>
        <v>16.721770437167482</v>
      </c>
      <c r="J868" s="60">
        <f t="shared" si="110"/>
        <v>9.5576307495431294</v>
      </c>
      <c r="K868" s="60">
        <f t="shared" si="111"/>
        <v>2.2573398668027953</v>
      </c>
      <c r="L868" s="60">
        <f t="shared" si="112"/>
        <v>-0.54296050852145417</v>
      </c>
    </row>
    <row r="869" spans="1:12" x14ac:dyDescent="0.3">
      <c r="A869" s="60">
        <f>Data!A868</f>
        <v>1942.08</v>
      </c>
      <c r="B869" s="60">
        <f>Data!B868</f>
        <v>8.59</v>
      </c>
      <c r="C869" s="60">
        <f>Data!C868</f>
        <v>0.63333300000000003</v>
      </c>
      <c r="D869" s="60">
        <f>Data!D868</f>
        <v>0.95333299999999999</v>
      </c>
      <c r="E869" s="60">
        <f>Data!E868</f>
        <v>16.5</v>
      </c>
      <c r="F869" s="60">
        <f t="shared" si="113"/>
        <v>157.93261636363638</v>
      </c>
      <c r="G869" s="60">
        <f t="shared" si="114"/>
        <v>17.527633871454544</v>
      </c>
      <c r="H869" s="60">
        <f t="shared" si="109"/>
        <v>236.80514427121898</v>
      </c>
      <c r="I869" s="60">
        <f t="shared" si="115"/>
        <v>16.79052727165077</v>
      </c>
      <c r="J869" s="60">
        <f t="shared" si="110"/>
        <v>9.4060546049849663</v>
      </c>
      <c r="K869" s="60">
        <f t="shared" si="111"/>
        <v>2.241353588841426</v>
      </c>
      <c r="L869" s="60">
        <f t="shared" si="112"/>
        <v>-0.55894678648282348</v>
      </c>
    </row>
    <row r="870" spans="1:12" x14ac:dyDescent="0.3">
      <c r="A870" s="60">
        <f>Data!A869</f>
        <v>1942.09</v>
      </c>
      <c r="B870" s="60">
        <f>Data!B869</f>
        <v>8.68</v>
      </c>
      <c r="C870" s="60">
        <f>Data!C869</f>
        <v>0.62</v>
      </c>
      <c r="D870" s="60">
        <f>Data!D869</f>
        <v>0.94</v>
      </c>
      <c r="E870" s="60">
        <f>Data!E869</f>
        <v>16.5</v>
      </c>
      <c r="F870" s="60">
        <f t="shared" si="113"/>
        <v>159.58732363636364</v>
      </c>
      <c r="G870" s="60">
        <f t="shared" si="114"/>
        <v>17.28249818181818</v>
      </c>
      <c r="H870" s="60">
        <f t="shared" si="109"/>
        <v>236.61066043069769</v>
      </c>
      <c r="I870" s="60">
        <f t="shared" si="115"/>
        <v>16.861553768889632</v>
      </c>
      <c r="J870" s="60">
        <f t="shared" si="110"/>
        <v>9.4645680833287038</v>
      </c>
      <c r="K870" s="60">
        <f t="shared" si="111"/>
        <v>2.2475551505855935</v>
      </c>
      <c r="L870" s="60">
        <f t="shared" si="112"/>
        <v>-0.55274522473865595</v>
      </c>
    </row>
    <row r="871" spans="1:12" x14ac:dyDescent="0.3">
      <c r="A871" s="60">
        <f>Data!A870</f>
        <v>1942.1</v>
      </c>
      <c r="B871" s="60">
        <f>Data!B870</f>
        <v>9.32</v>
      </c>
      <c r="C871" s="60">
        <f>Data!C870</f>
        <v>0.61</v>
      </c>
      <c r="D871" s="60">
        <f>Data!D870</f>
        <v>0.97</v>
      </c>
      <c r="E871" s="60">
        <f>Data!E870</f>
        <v>16.7</v>
      </c>
      <c r="F871" s="60">
        <f t="shared" si="113"/>
        <v>169.30198562874253</v>
      </c>
      <c r="G871" s="60">
        <f t="shared" si="114"/>
        <v>17.620485628742514</v>
      </c>
      <c r="H871" s="60">
        <f t="shared" si="109"/>
        <v>236.71159606902617</v>
      </c>
      <c r="I871" s="60">
        <f t="shared" si="115"/>
        <v>16.939776194615515</v>
      </c>
      <c r="J871" s="60">
        <f t="shared" si="110"/>
        <v>9.9943460694927566</v>
      </c>
      <c r="K871" s="60">
        <f t="shared" si="111"/>
        <v>2.3020195400483985</v>
      </c>
      <c r="L871" s="60">
        <f t="shared" si="112"/>
        <v>-0.49828083527585099</v>
      </c>
    </row>
    <row r="872" spans="1:12" x14ac:dyDescent="0.3">
      <c r="A872" s="60">
        <f>Data!A871</f>
        <v>1942.11</v>
      </c>
      <c r="B872" s="60">
        <f>Data!B871</f>
        <v>9.4700000000000006</v>
      </c>
      <c r="C872" s="60">
        <f>Data!C871</f>
        <v>0.6</v>
      </c>
      <c r="D872" s="60">
        <f>Data!D871</f>
        <v>1</v>
      </c>
      <c r="E872" s="60">
        <f>Data!E871</f>
        <v>16.8</v>
      </c>
      <c r="F872" s="60">
        <f t="shared" si="113"/>
        <v>171.00283392857145</v>
      </c>
      <c r="G872" s="60">
        <f t="shared" si="114"/>
        <v>18.057321428571427</v>
      </c>
      <c r="H872" s="60">
        <f t="shared" si="109"/>
        <v>236.81583166345018</v>
      </c>
      <c r="I872" s="60">
        <f t="shared" si="115"/>
        <v>17.026178608601075</v>
      </c>
      <c r="J872" s="60">
        <f t="shared" si="110"/>
        <v>10.043524026124473</v>
      </c>
      <c r="K872" s="60">
        <f t="shared" si="111"/>
        <v>2.3069280512959542</v>
      </c>
      <c r="L872" s="60">
        <f t="shared" si="112"/>
        <v>-0.49337232402829523</v>
      </c>
    </row>
    <row r="873" spans="1:12" x14ac:dyDescent="0.3">
      <c r="A873" s="60">
        <f>Data!A872</f>
        <v>1942.12</v>
      </c>
      <c r="B873" s="60">
        <f>Data!B872</f>
        <v>9.52</v>
      </c>
      <c r="C873" s="60">
        <f>Data!C872</f>
        <v>0.59</v>
      </c>
      <c r="D873" s="60">
        <f>Data!D872</f>
        <v>1.03</v>
      </c>
      <c r="E873" s="60">
        <f>Data!E872</f>
        <v>16.899999999999999</v>
      </c>
      <c r="F873" s="60">
        <f t="shared" si="113"/>
        <v>170.88850650887574</v>
      </c>
      <c r="G873" s="60">
        <f t="shared" si="114"/>
        <v>18.488987573964497</v>
      </c>
      <c r="H873" s="60">
        <f t="shared" si="109"/>
        <v>237.0840824281407</v>
      </c>
      <c r="I873" s="60">
        <f t="shared" si="115"/>
        <v>17.121001602698577</v>
      </c>
      <c r="J873" s="60">
        <f t="shared" si="110"/>
        <v>9.9812213370706449</v>
      </c>
      <c r="K873" s="60">
        <f t="shared" si="111"/>
        <v>2.3007054612997315</v>
      </c>
      <c r="L873" s="60">
        <f t="shared" si="112"/>
        <v>-0.49959491402451794</v>
      </c>
    </row>
    <row r="874" spans="1:12" x14ac:dyDescent="0.3">
      <c r="A874" s="60">
        <f>Data!A873</f>
        <v>1943.01</v>
      </c>
      <c r="B874" s="60">
        <f>Data!B873</f>
        <v>10.09</v>
      </c>
      <c r="C874" s="60">
        <f>Data!C873</f>
        <v>0.59</v>
      </c>
      <c r="D874" s="60">
        <f>Data!D873</f>
        <v>1.0433300000000001</v>
      </c>
      <c r="E874" s="60">
        <f>Data!E873</f>
        <v>16.899999999999999</v>
      </c>
      <c r="F874" s="60">
        <f t="shared" si="113"/>
        <v>181.12027633136097</v>
      </c>
      <c r="G874" s="60">
        <f t="shared" si="114"/>
        <v>18.72826738402367</v>
      </c>
      <c r="H874" s="60">
        <f t="shared" si="109"/>
        <v>237.35960689238365</v>
      </c>
      <c r="I874" s="60">
        <f t="shared" si="115"/>
        <v>17.215118142461833</v>
      </c>
      <c r="J874" s="60">
        <f t="shared" si="110"/>
        <v>10.52100106618612</v>
      </c>
      <c r="K874" s="60">
        <f t="shared" si="111"/>
        <v>2.3533733611650032</v>
      </c>
      <c r="L874" s="60">
        <f t="shared" si="112"/>
        <v>-0.44692701415924629</v>
      </c>
    </row>
    <row r="875" spans="1:12" x14ac:dyDescent="0.3">
      <c r="A875" s="60">
        <f>Data!A874</f>
        <v>1943.02</v>
      </c>
      <c r="B875" s="60">
        <f>Data!B874</f>
        <v>10.69</v>
      </c>
      <c r="C875" s="60">
        <f>Data!C874</f>
        <v>0.59</v>
      </c>
      <c r="D875" s="60">
        <f>Data!D874</f>
        <v>1.05667</v>
      </c>
      <c r="E875" s="60">
        <f>Data!E874</f>
        <v>16.899999999999999</v>
      </c>
      <c r="F875" s="60">
        <f t="shared" si="113"/>
        <v>191.89056035502958</v>
      </c>
      <c r="G875" s="60">
        <f t="shared" si="114"/>
        <v>18.96772669881657</v>
      </c>
      <c r="H875" s="60">
        <f t="shared" si="109"/>
        <v>237.88659952125025</v>
      </c>
      <c r="I875" s="60">
        <f t="shared" si="115"/>
        <v>17.308459251391259</v>
      </c>
      <c r="J875" s="60">
        <f t="shared" si="110"/>
        <v>11.086518884666487</v>
      </c>
      <c r="K875" s="60">
        <f t="shared" si="111"/>
        <v>2.4057298553024626</v>
      </c>
      <c r="L875" s="60">
        <f t="shared" si="112"/>
        <v>-0.39457052002178683</v>
      </c>
    </row>
    <row r="876" spans="1:12" x14ac:dyDescent="0.3">
      <c r="A876" s="60">
        <f>Data!A875</f>
        <v>1943.03</v>
      </c>
      <c r="B876" s="60">
        <f>Data!B875</f>
        <v>11.07</v>
      </c>
      <c r="C876" s="60">
        <f>Data!C875</f>
        <v>0.59</v>
      </c>
      <c r="D876" s="60">
        <f>Data!D875</f>
        <v>1.07</v>
      </c>
      <c r="E876" s="60">
        <f>Data!E875</f>
        <v>17.2</v>
      </c>
      <c r="F876" s="60">
        <f t="shared" si="113"/>
        <v>195.24583779069769</v>
      </c>
      <c r="G876" s="60">
        <f t="shared" si="114"/>
        <v>18.872000581395351</v>
      </c>
      <c r="H876" s="60">
        <f t="shared" si="109"/>
        <v>238.44750483494073</v>
      </c>
      <c r="I876" s="60">
        <f t="shared" si="115"/>
        <v>17.3995555508778</v>
      </c>
      <c r="J876" s="60">
        <f t="shared" si="110"/>
        <v>11.221311786946629</v>
      </c>
      <c r="K876" s="60">
        <f t="shared" si="111"/>
        <v>2.4178148083181492</v>
      </c>
      <c r="L876" s="60">
        <f t="shared" si="112"/>
        <v>-0.38248556700610026</v>
      </c>
    </row>
    <row r="877" spans="1:12" x14ac:dyDescent="0.3">
      <c r="A877" s="60">
        <f>Data!A876</f>
        <v>1943.04</v>
      </c>
      <c r="B877" s="60">
        <f>Data!B876</f>
        <v>11.44</v>
      </c>
      <c r="C877" s="60">
        <f>Data!C876</f>
        <v>0.59</v>
      </c>
      <c r="D877" s="60">
        <f>Data!D876</f>
        <v>1.08</v>
      </c>
      <c r="E877" s="60">
        <f>Data!E876</f>
        <v>17.399999999999999</v>
      </c>
      <c r="F877" s="60">
        <f t="shared" si="113"/>
        <v>199.45245517241381</v>
      </c>
      <c r="G877" s="60">
        <f t="shared" si="114"/>
        <v>18.829427586206901</v>
      </c>
      <c r="H877" s="60">
        <f t="shared" si="109"/>
        <v>238.8757594657923</v>
      </c>
      <c r="I877" s="60">
        <f t="shared" si="115"/>
        <v>17.489931945648518</v>
      </c>
      <c r="J877" s="60">
        <f t="shared" si="110"/>
        <v>11.403843982482586</v>
      </c>
      <c r="K877" s="60">
        <f t="shared" si="111"/>
        <v>2.4339504900100311</v>
      </c>
      <c r="L877" s="60">
        <f t="shared" si="112"/>
        <v>-0.36634988531421842</v>
      </c>
    </row>
    <row r="878" spans="1:12" x14ac:dyDescent="0.3">
      <c r="A878" s="60">
        <f>Data!A877</f>
        <v>1943.05</v>
      </c>
      <c r="B878" s="60">
        <f>Data!B877</f>
        <v>11.89</v>
      </c>
      <c r="C878" s="60">
        <f>Data!C877</f>
        <v>0.59</v>
      </c>
      <c r="D878" s="60">
        <f>Data!D877</f>
        <v>1.0900000000000001</v>
      </c>
      <c r="E878" s="60">
        <f>Data!E877</f>
        <v>17.5</v>
      </c>
      <c r="F878" s="60">
        <f t="shared" si="113"/>
        <v>206.11348971428575</v>
      </c>
      <c r="G878" s="60">
        <f t="shared" si="114"/>
        <v>18.895181142857144</v>
      </c>
      <c r="H878" s="60">
        <f t="shared" si="109"/>
        <v>238.8402793561082</v>
      </c>
      <c r="I878" s="60">
        <f t="shared" si="115"/>
        <v>17.58041901669581</v>
      </c>
      <c r="J878" s="60">
        <f t="shared" si="110"/>
        <v>11.724037380368662</v>
      </c>
      <c r="K878" s="60">
        <f t="shared" si="111"/>
        <v>2.4616412112066355</v>
      </c>
      <c r="L878" s="60">
        <f t="shared" si="112"/>
        <v>-0.33865916411761399</v>
      </c>
    </row>
    <row r="879" spans="1:12" x14ac:dyDescent="0.3">
      <c r="A879" s="60">
        <f>Data!A878</f>
        <v>1943.06</v>
      </c>
      <c r="B879" s="60">
        <f>Data!B878</f>
        <v>12.1</v>
      </c>
      <c r="C879" s="60">
        <f>Data!C878</f>
        <v>0.59</v>
      </c>
      <c r="D879" s="60">
        <f>Data!D878</f>
        <v>1.1000000000000001</v>
      </c>
      <c r="E879" s="60">
        <f>Data!E878</f>
        <v>17.5</v>
      </c>
      <c r="F879" s="60">
        <f t="shared" si="113"/>
        <v>209.75384571428569</v>
      </c>
      <c r="G879" s="60">
        <f t="shared" si="114"/>
        <v>19.068531428571433</v>
      </c>
      <c r="H879" s="60">
        <f t="shared" si="109"/>
        <v>238.56004154365178</v>
      </c>
      <c r="I879" s="60">
        <f t="shared" si="115"/>
        <v>17.673014503126616</v>
      </c>
      <c r="J879" s="60">
        <f t="shared" si="110"/>
        <v>11.868594668848212</v>
      </c>
      <c r="K879" s="60">
        <f t="shared" si="111"/>
        <v>2.4738958080866644</v>
      </c>
      <c r="L879" s="60">
        <f t="shared" si="112"/>
        <v>-0.32640456723758504</v>
      </c>
    </row>
    <row r="880" spans="1:12" x14ac:dyDescent="0.3">
      <c r="A880" s="60">
        <f>Data!A879</f>
        <v>1943.07</v>
      </c>
      <c r="B880" s="60">
        <f>Data!B879</f>
        <v>12.35</v>
      </c>
      <c r="C880" s="60">
        <f>Data!C879</f>
        <v>0.593333</v>
      </c>
      <c r="D880" s="60">
        <f>Data!D879</f>
        <v>1.0933299999999999</v>
      </c>
      <c r="E880" s="60">
        <f>Data!E879</f>
        <v>17.399999999999999</v>
      </c>
      <c r="F880" s="60">
        <f t="shared" si="113"/>
        <v>215.31799137931037</v>
      </c>
      <c r="G880" s="60">
        <f t="shared" si="114"/>
        <v>19.061831539655174</v>
      </c>
      <c r="H880" s="60">
        <f t="shared" si="109"/>
        <v>238.09976710694895</v>
      </c>
      <c r="I880" s="60">
        <f t="shared" si="115"/>
        <v>17.769768793209728</v>
      </c>
      <c r="J880" s="60">
        <f t="shared" si="110"/>
        <v>12.117095831972149</v>
      </c>
      <c r="K880" s="60">
        <f t="shared" si="111"/>
        <v>2.4946173341041504</v>
      </c>
      <c r="L880" s="60">
        <f t="shared" si="112"/>
        <v>-0.30568304122009904</v>
      </c>
    </row>
    <row r="881" spans="1:12" x14ac:dyDescent="0.3">
      <c r="A881" s="60">
        <f>Data!A880</f>
        <v>1943.08</v>
      </c>
      <c r="B881" s="60">
        <f>Data!B880</f>
        <v>11.74</v>
      </c>
      <c r="C881" s="60">
        <f>Data!C880</f>
        <v>0.59666699999999995</v>
      </c>
      <c r="D881" s="60">
        <f>Data!D880</f>
        <v>1.08667</v>
      </c>
      <c r="E881" s="60">
        <f>Data!E880</f>
        <v>17.3</v>
      </c>
      <c r="F881" s="60">
        <f t="shared" si="113"/>
        <v>205.86598959537571</v>
      </c>
      <c r="G881" s="60">
        <f t="shared" si="114"/>
        <v>19.055229549710983</v>
      </c>
      <c r="H881" s="60">
        <f t="shared" si="109"/>
        <v>237.7858862041746</v>
      </c>
      <c r="I881" s="60">
        <f t="shared" si="115"/>
        <v>17.867265294068705</v>
      </c>
      <c r="J881" s="60">
        <f t="shared" si="110"/>
        <v>11.521964117458751</v>
      </c>
      <c r="K881" s="60">
        <f t="shared" si="111"/>
        <v>2.4442551370420849</v>
      </c>
      <c r="L881" s="60">
        <f t="shared" si="112"/>
        <v>-0.35604523828216461</v>
      </c>
    </row>
    <row r="882" spans="1:12" x14ac:dyDescent="0.3">
      <c r="A882" s="60">
        <f>Data!A881</f>
        <v>1943.09</v>
      </c>
      <c r="B882" s="60">
        <f>Data!B881</f>
        <v>11.99</v>
      </c>
      <c r="C882" s="60">
        <f>Data!C881</f>
        <v>0.6</v>
      </c>
      <c r="D882" s="60">
        <f>Data!D881</f>
        <v>1.08</v>
      </c>
      <c r="E882" s="60">
        <f>Data!E881</f>
        <v>17.399999999999999</v>
      </c>
      <c r="F882" s="60">
        <f t="shared" si="113"/>
        <v>209.04151551724138</v>
      </c>
      <c r="G882" s="60">
        <f t="shared" si="114"/>
        <v>18.829427586206901</v>
      </c>
      <c r="H882" s="60">
        <f t="shared" si="109"/>
        <v>237.47095496918163</v>
      </c>
      <c r="I882" s="60">
        <f t="shared" si="115"/>
        <v>17.962644380459178</v>
      </c>
      <c r="J882" s="60">
        <f t="shared" si="110"/>
        <v>11.637569117866022</v>
      </c>
      <c r="K882" s="60">
        <f t="shared" si="111"/>
        <v>2.4542385818221559</v>
      </c>
      <c r="L882" s="60">
        <f t="shared" si="112"/>
        <v>-0.34606179350209354</v>
      </c>
    </row>
    <row r="883" spans="1:12" x14ac:dyDescent="0.3">
      <c r="A883" s="60">
        <f>Data!A882</f>
        <v>1943.1</v>
      </c>
      <c r="B883" s="60">
        <f>Data!B882</f>
        <v>11.88</v>
      </c>
      <c r="C883" s="60">
        <f>Data!C882</f>
        <v>0.60333300000000001</v>
      </c>
      <c r="D883" s="60">
        <f>Data!D882</f>
        <v>1.0333300000000001</v>
      </c>
      <c r="E883" s="60">
        <f>Data!E882</f>
        <v>17.399999999999999</v>
      </c>
      <c r="F883" s="60">
        <f t="shared" si="113"/>
        <v>207.12370344827588</v>
      </c>
      <c r="G883" s="60">
        <f t="shared" si="114"/>
        <v>18.015752229310348</v>
      </c>
      <c r="H883" s="60">
        <f t="shared" si="109"/>
        <v>237.2643069284897</v>
      </c>
      <c r="I883" s="60">
        <f t="shared" si="115"/>
        <v>18.051019102499442</v>
      </c>
      <c r="J883" s="60">
        <f t="shared" si="110"/>
        <v>11.474349579498057</v>
      </c>
      <c r="K883" s="60">
        <f t="shared" si="111"/>
        <v>2.4401140728149269</v>
      </c>
      <c r="L883" s="60">
        <f t="shared" si="112"/>
        <v>-0.3601863025093226</v>
      </c>
    </row>
    <row r="884" spans="1:12" x14ac:dyDescent="0.3">
      <c r="A884" s="60">
        <f>Data!A883</f>
        <v>1943.11</v>
      </c>
      <c r="B884" s="60">
        <f>Data!B883</f>
        <v>11.33</v>
      </c>
      <c r="C884" s="60">
        <f>Data!C883</f>
        <v>0.60666699999999996</v>
      </c>
      <c r="D884" s="60">
        <f>Data!D883</f>
        <v>0.98666699999999996</v>
      </c>
      <c r="E884" s="60">
        <f>Data!E883</f>
        <v>17.399999999999999</v>
      </c>
      <c r="F884" s="60">
        <f t="shared" si="113"/>
        <v>197.53464310344827</v>
      </c>
      <c r="G884" s="60">
        <f t="shared" si="114"/>
        <v>17.202198915</v>
      </c>
      <c r="H884" s="60">
        <f t="shared" si="109"/>
        <v>237.03698243281033</v>
      </c>
      <c r="I884" s="60">
        <f t="shared" si="115"/>
        <v>18.131978804235064</v>
      </c>
      <c r="J884" s="60">
        <f t="shared" si="110"/>
        <v>10.894268366192351</v>
      </c>
      <c r="K884" s="60">
        <f t="shared" si="111"/>
        <v>2.3882368129698266</v>
      </c>
      <c r="L884" s="60">
        <f t="shared" si="112"/>
        <v>-0.41206356235442287</v>
      </c>
    </row>
    <row r="885" spans="1:12" x14ac:dyDescent="0.3">
      <c r="A885" s="60">
        <f>Data!A884</f>
        <v>1943.12</v>
      </c>
      <c r="B885" s="60">
        <f>Data!B884</f>
        <v>11.48</v>
      </c>
      <c r="C885" s="60">
        <f>Data!C884</f>
        <v>0.61</v>
      </c>
      <c r="D885" s="60">
        <f>Data!D884</f>
        <v>0.94</v>
      </c>
      <c r="E885" s="60">
        <f>Data!E884</f>
        <v>17.399999999999999</v>
      </c>
      <c r="F885" s="60">
        <f t="shared" si="113"/>
        <v>200.14984137931037</v>
      </c>
      <c r="G885" s="60">
        <f t="shared" si="114"/>
        <v>16.388575862068965</v>
      </c>
      <c r="H885" s="60">
        <f t="shared" si="109"/>
        <v>236.83430242330925</v>
      </c>
      <c r="I885" s="60">
        <f t="shared" si="115"/>
        <v>18.205084603288835</v>
      </c>
      <c r="J885" s="60">
        <f t="shared" si="110"/>
        <v>10.994172547989827</v>
      </c>
      <c r="K885" s="60">
        <f t="shared" si="111"/>
        <v>2.3973653640569688</v>
      </c>
      <c r="L885" s="60">
        <f t="shared" si="112"/>
        <v>-0.40293501126728071</v>
      </c>
    </row>
    <row r="886" spans="1:12" x14ac:dyDescent="0.3">
      <c r="A886" s="60">
        <f>Data!A885</f>
        <v>1944.01</v>
      </c>
      <c r="B886" s="60">
        <f>Data!B885</f>
        <v>11.85</v>
      </c>
      <c r="C886" s="60">
        <f>Data!C885</f>
        <v>0.61333300000000002</v>
      </c>
      <c r="D886" s="60">
        <f>Data!D885</f>
        <v>0.93666700000000003</v>
      </c>
      <c r="E886" s="60">
        <f>Data!E885</f>
        <v>17.399999999999999</v>
      </c>
      <c r="F886" s="60">
        <f t="shared" si="113"/>
        <v>206.60066379310345</v>
      </c>
      <c r="G886" s="60">
        <f t="shared" si="114"/>
        <v>16.330466156379313</v>
      </c>
      <c r="H886" s="60">
        <f t="shared" si="109"/>
        <v>236.50985244250131</v>
      </c>
      <c r="I886" s="60">
        <f t="shared" si="115"/>
        <v>18.276497138632166</v>
      </c>
      <c r="J886" s="60">
        <f t="shared" si="110"/>
        <v>11.304171812901654</v>
      </c>
      <c r="K886" s="60">
        <f t="shared" si="111"/>
        <v>2.4251718445679966</v>
      </c>
      <c r="L886" s="60">
        <f t="shared" si="112"/>
        <v>-0.37512853075625285</v>
      </c>
    </row>
    <row r="887" spans="1:12" x14ac:dyDescent="0.3">
      <c r="A887" s="60">
        <f>Data!A886</f>
        <v>1944.02</v>
      </c>
      <c r="B887" s="60">
        <f>Data!B886</f>
        <v>11.77</v>
      </c>
      <c r="C887" s="60">
        <f>Data!C886</f>
        <v>0.61666699999999997</v>
      </c>
      <c r="D887" s="60">
        <f>Data!D886</f>
        <v>0.93333299999999997</v>
      </c>
      <c r="E887" s="60">
        <f>Data!E886</f>
        <v>17.399999999999999</v>
      </c>
      <c r="F887" s="60">
        <f t="shared" si="113"/>
        <v>205.20589137931034</v>
      </c>
      <c r="G887" s="60">
        <f t="shared" si="114"/>
        <v>16.272339016034483</v>
      </c>
      <c r="H887" s="60">
        <f t="shared" si="109"/>
        <v>236.1152071113558</v>
      </c>
      <c r="I887" s="60">
        <f t="shared" si="115"/>
        <v>18.34739376550894</v>
      </c>
      <c r="J887" s="60">
        <f t="shared" si="110"/>
        <v>11.184470884637284</v>
      </c>
      <c r="K887" s="60">
        <f t="shared" si="111"/>
        <v>2.4145262880240579</v>
      </c>
      <c r="L887" s="60">
        <f t="shared" si="112"/>
        <v>-0.38577408730019158</v>
      </c>
    </row>
    <row r="888" spans="1:12" x14ac:dyDescent="0.3">
      <c r="A888" s="60">
        <f>Data!A887</f>
        <v>1944.03</v>
      </c>
      <c r="B888" s="60">
        <f>Data!B887</f>
        <v>12.1</v>
      </c>
      <c r="C888" s="60">
        <f>Data!C887</f>
        <v>0.62</v>
      </c>
      <c r="D888" s="60">
        <f>Data!D887</f>
        <v>0.93</v>
      </c>
      <c r="E888" s="60">
        <f>Data!E887</f>
        <v>17.399999999999999</v>
      </c>
      <c r="F888" s="60">
        <f t="shared" si="113"/>
        <v>210.95932758620691</v>
      </c>
      <c r="G888" s="60">
        <f t="shared" si="114"/>
        <v>16.21422931034483</v>
      </c>
      <c r="H888" s="60">
        <f t="shared" si="109"/>
        <v>235.77841898060962</v>
      </c>
      <c r="I888" s="60">
        <f t="shared" si="115"/>
        <v>18.416585123794757</v>
      </c>
      <c r="J888" s="60">
        <f t="shared" si="110"/>
        <v>11.454855836093163</v>
      </c>
      <c r="K888" s="60">
        <f t="shared" si="111"/>
        <v>2.4384137305877798</v>
      </c>
      <c r="L888" s="60">
        <f t="shared" si="112"/>
        <v>-0.3618866447364697</v>
      </c>
    </row>
    <row r="889" spans="1:12" x14ac:dyDescent="0.3">
      <c r="A889" s="60">
        <f>Data!A888</f>
        <v>1944.04</v>
      </c>
      <c r="B889" s="60">
        <f>Data!B888</f>
        <v>11.89</v>
      </c>
      <c r="C889" s="60">
        <f>Data!C888</f>
        <v>0.62333300000000003</v>
      </c>
      <c r="D889" s="60">
        <f>Data!D888</f>
        <v>0.92666700000000002</v>
      </c>
      <c r="E889" s="60">
        <f>Data!E888</f>
        <v>17.5</v>
      </c>
      <c r="F889" s="60">
        <f t="shared" si="113"/>
        <v>206.11348971428575</v>
      </c>
      <c r="G889" s="60">
        <f t="shared" si="114"/>
        <v>16.0637989212</v>
      </c>
      <c r="H889" s="60">
        <f t="shared" si="109"/>
        <v>235.44383689712328</v>
      </c>
      <c r="I889" s="60">
        <f t="shared" si="115"/>
        <v>18.483178471800059</v>
      </c>
      <c r="J889" s="60">
        <f t="shared" si="110"/>
        <v>11.15140937630153</v>
      </c>
      <c r="K889" s="60">
        <f t="shared" si="111"/>
        <v>2.4115658913801568</v>
      </c>
      <c r="L889" s="60">
        <f t="shared" si="112"/>
        <v>-0.38873448394409271</v>
      </c>
    </row>
    <row r="890" spans="1:12" x14ac:dyDescent="0.3">
      <c r="A890" s="60">
        <f>Data!A889</f>
        <v>1944.05</v>
      </c>
      <c r="B890" s="60">
        <f>Data!B889</f>
        <v>12.1</v>
      </c>
      <c r="C890" s="60">
        <f>Data!C889</f>
        <v>0.62666699999999997</v>
      </c>
      <c r="D890" s="60">
        <f>Data!D889</f>
        <v>0.92333299999999996</v>
      </c>
      <c r="E890" s="60">
        <f>Data!E889</f>
        <v>17.5</v>
      </c>
      <c r="F890" s="60">
        <f t="shared" si="113"/>
        <v>209.75384571428569</v>
      </c>
      <c r="G890" s="60">
        <f t="shared" si="114"/>
        <v>16.006003935942857</v>
      </c>
      <c r="H890" s="60">
        <f t="shared" si="109"/>
        <v>235.396558011466</v>
      </c>
      <c r="I890" s="60">
        <f t="shared" si="115"/>
        <v>18.548073977156562</v>
      </c>
      <c r="J890" s="60">
        <f t="shared" si="110"/>
        <v>11.30865910781973</v>
      </c>
      <c r="K890" s="60">
        <f t="shared" si="111"/>
        <v>2.4255687249933366</v>
      </c>
      <c r="L890" s="60">
        <f t="shared" si="112"/>
        <v>-0.37473165033091282</v>
      </c>
    </row>
    <row r="891" spans="1:12" x14ac:dyDescent="0.3">
      <c r="A891" s="60">
        <f>Data!A890</f>
        <v>1944.06</v>
      </c>
      <c r="B891" s="60">
        <f>Data!B890</f>
        <v>12.67</v>
      </c>
      <c r="C891" s="60">
        <f>Data!C890</f>
        <v>0.63</v>
      </c>
      <c r="D891" s="60">
        <f>Data!D890</f>
        <v>0.92</v>
      </c>
      <c r="E891" s="60">
        <f>Data!E890</f>
        <v>17.600000000000001</v>
      </c>
      <c r="F891" s="60">
        <f t="shared" si="113"/>
        <v>218.38688693181817</v>
      </c>
      <c r="G891" s="60">
        <f t="shared" si="114"/>
        <v>15.857611363636364</v>
      </c>
      <c r="H891" s="60">
        <f t="shared" si="109"/>
        <v>235.37724539971009</v>
      </c>
      <c r="I891" s="60">
        <f t="shared" si="115"/>
        <v>18.611507189311997</v>
      </c>
      <c r="J891" s="60">
        <f t="shared" si="110"/>
        <v>11.733971070179146</v>
      </c>
      <c r="K891" s="60">
        <f t="shared" si="111"/>
        <v>2.4624881450309806</v>
      </c>
      <c r="L891" s="60">
        <f t="shared" si="112"/>
        <v>-0.3378122302932689</v>
      </c>
    </row>
    <row r="892" spans="1:12" x14ac:dyDescent="0.3">
      <c r="A892" s="60">
        <f>Data!A891</f>
        <v>1944.07</v>
      </c>
      <c r="B892" s="60">
        <f>Data!B891</f>
        <v>13</v>
      </c>
      <c r="C892" s="60">
        <f>Data!C891</f>
        <v>0.63333300000000003</v>
      </c>
      <c r="D892" s="60">
        <f>Data!D891</f>
        <v>0.91333299999999995</v>
      </c>
      <c r="E892" s="60">
        <f>Data!E891</f>
        <v>17.7</v>
      </c>
      <c r="F892" s="60">
        <f t="shared" si="113"/>
        <v>222.80898305084747</v>
      </c>
      <c r="G892" s="60">
        <f t="shared" si="114"/>
        <v>15.653753608983051</v>
      </c>
      <c r="H892" s="60">
        <f t="shared" si="109"/>
        <v>235.42352253943412</v>
      </c>
      <c r="I892" s="60">
        <f t="shared" si="115"/>
        <v>18.671744676615123</v>
      </c>
      <c r="J892" s="60">
        <f t="shared" si="110"/>
        <v>11.932949325828027</v>
      </c>
      <c r="K892" s="60">
        <f t="shared" si="111"/>
        <v>2.4793034248208907</v>
      </c>
      <c r="L892" s="60">
        <f t="shared" si="112"/>
        <v>-0.32099695050335875</v>
      </c>
    </row>
    <row r="893" spans="1:12" x14ac:dyDescent="0.3">
      <c r="A893" s="60">
        <f>Data!A892</f>
        <v>1944.08</v>
      </c>
      <c r="B893" s="60">
        <f>Data!B892</f>
        <v>12.81</v>
      </c>
      <c r="C893" s="60">
        <f>Data!C892</f>
        <v>0.63666699999999998</v>
      </c>
      <c r="D893" s="60">
        <f>Data!D892</f>
        <v>0.906667</v>
      </c>
      <c r="E893" s="60">
        <f>Data!E892</f>
        <v>17.7</v>
      </c>
      <c r="F893" s="60">
        <f t="shared" si="113"/>
        <v>219.55254406779662</v>
      </c>
      <c r="G893" s="60">
        <f t="shared" si="114"/>
        <v>15.539504018135595</v>
      </c>
      <c r="H893" s="60">
        <f t="shared" si="109"/>
        <v>235.51520471029588</v>
      </c>
      <c r="I893" s="60">
        <f t="shared" si="115"/>
        <v>18.729675669806067</v>
      </c>
      <c r="J893" s="60">
        <f t="shared" si="110"/>
        <v>11.722175436371021</v>
      </c>
      <c r="K893" s="60">
        <f t="shared" si="111"/>
        <v>2.461482384361882</v>
      </c>
      <c r="L893" s="60">
        <f t="shared" si="112"/>
        <v>-0.33881799096236742</v>
      </c>
    </row>
    <row r="894" spans="1:12" x14ac:dyDescent="0.3">
      <c r="A894" s="60">
        <f>Data!A893</f>
        <v>1944.09</v>
      </c>
      <c r="B894" s="60">
        <f>Data!B893</f>
        <v>12.6</v>
      </c>
      <c r="C894" s="60">
        <f>Data!C893</f>
        <v>0.64</v>
      </c>
      <c r="D894" s="60">
        <f>Data!D893</f>
        <v>0.9</v>
      </c>
      <c r="E894" s="60">
        <f>Data!E893</f>
        <v>17.7</v>
      </c>
      <c r="F894" s="60">
        <f t="shared" si="113"/>
        <v>215.9533220338983</v>
      </c>
      <c r="G894" s="60">
        <f t="shared" si="114"/>
        <v>15.425237288135595</v>
      </c>
      <c r="H894" s="60">
        <f t="shared" si="109"/>
        <v>235.73078182093903</v>
      </c>
      <c r="I894" s="60">
        <f t="shared" si="115"/>
        <v>18.787567192690769</v>
      </c>
      <c r="J894" s="60">
        <f t="shared" si="110"/>
        <v>11.494480356025772</v>
      </c>
      <c r="K894" s="60">
        <f t="shared" si="111"/>
        <v>2.4418669511059568</v>
      </c>
      <c r="L894" s="60">
        <f t="shared" si="112"/>
        <v>-0.35843342421829272</v>
      </c>
    </row>
    <row r="895" spans="1:12" x14ac:dyDescent="0.3">
      <c r="A895" s="60">
        <f>Data!A894</f>
        <v>1944.1</v>
      </c>
      <c r="B895" s="60">
        <f>Data!B894</f>
        <v>12.91</v>
      </c>
      <c r="C895" s="60">
        <f>Data!C894</f>
        <v>0.64</v>
      </c>
      <c r="D895" s="60">
        <f>Data!D894</f>
        <v>0.91</v>
      </c>
      <c r="E895" s="60">
        <f>Data!E894</f>
        <v>17.7</v>
      </c>
      <c r="F895" s="60">
        <f t="shared" si="113"/>
        <v>221.26645932203391</v>
      </c>
      <c r="G895" s="60">
        <f t="shared" si="114"/>
        <v>15.596628813559324</v>
      </c>
      <c r="H895" s="60">
        <f t="shared" si="109"/>
        <v>235.90321659192344</v>
      </c>
      <c r="I895" s="60">
        <f t="shared" si="115"/>
        <v>18.8448386732064</v>
      </c>
      <c r="J895" s="60">
        <f t="shared" si="110"/>
        <v>11.741488646258917</v>
      </c>
      <c r="K895" s="60">
        <f t="shared" si="111"/>
        <v>2.4631286075759142</v>
      </c>
      <c r="L895" s="60">
        <f t="shared" si="112"/>
        <v>-0.33717176774833524</v>
      </c>
    </row>
    <row r="896" spans="1:12" x14ac:dyDescent="0.3">
      <c r="A896" s="60">
        <f>Data!A895</f>
        <v>1944.11</v>
      </c>
      <c r="B896" s="60">
        <f>Data!B895</f>
        <v>12.82</v>
      </c>
      <c r="C896" s="60">
        <f>Data!C895</f>
        <v>0.64</v>
      </c>
      <c r="D896" s="60">
        <f>Data!D895</f>
        <v>0.92</v>
      </c>
      <c r="E896" s="60">
        <f>Data!E895</f>
        <v>17.7</v>
      </c>
      <c r="F896" s="60">
        <f t="shared" si="113"/>
        <v>219.72393559322035</v>
      </c>
      <c r="G896" s="60">
        <f t="shared" si="114"/>
        <v>15.768020338983053</v>
      </c>
      <c r="H896" s="60">
        <f t="shared" si="109"/>
        <v>236.05318946082366</v>
      </c>
      <c r="I896" s="60">
        <f t="shared" si="115"/>
        <v>18.90267122602204</v>
      </c>
      <c r="J896" s="60">
        <f t="shared" si="110"/>
        <v>11.623962188515511</v>
      </c>
      <c r="K896" s="60">
        <f t="shared" si="111"/>
        <v>2.4530686733820573</v>
      </c>
      <c r="L896" s="60">
        <f t="shared" si="112"/>
        <v>-0.34723170194219222</v>
      </c>
    </row>
    <row r="897" spans="1:12" x14ac:dyDescent="0.3">
      <c r="A897" s="60">
        <f>Data!A896</f>
        <v>1944.12</v>
      </c>
      <c r="B897" s="60">
        <f>Data!B896</f>
        <v>13.1</v>
      </c>
      <c r="C897" s="60">
        <f>Data!C896</f>
        <v>0.64</v>
      </c>
      <c r="D897" s="60">
        <f>Data!D896</f>
        <v>0.93</v>
      </c>
      <c r="E897" s="60">
        <f>Data!E896</f>
        <v>17.8</v>
      </c>
      <c r="F897" s="60">
        <f t="shared" si="113"/>
        <v>223.26153370786517</v>
      </c>
      <c r="G897" s="60">
        <f t="shared" si="114"/>
        <v>15.849864606741573</v>
      </c>
      <c r="H897" s="60">
        <f t="shared" ref="H897:H960" si="116">GEOMEAN(F778:F898)</f>
        <v>236.23332357034673</v>
      </c>
      <c r="I897" s="60">
        <f t="shared" si="115"/>
        <v>18.958964407826699</v>
      </c>
      <c r="J897" s="60">
        <f t="shared" ref="J897:J960" si="117">F897/I897</f>
        <v>11.776040552916363</v>
      </c>
      <c r="K897" s="60">
        <f t="shared" ref="K897:K960" si="118">LN(J897)</f>
        <v>2.4660670056725373</v>
      </c>
      <c r="L897" s="60">
        <f t="shared" si="112"/>
        <v>-0.33423336965171213</v>
      </c>
    </row>
    <row r="898" spans="1:12" x14ac:dyDescent="0.3">
      <c r="A898" s="60">
        <f>Data!A897</f>
        <v>1945.01</v>
      </c>
      <c r="B898" s="60">
        <f>Data!B897</f>
        <v>13.49</v>
      </c>
      <c r="C898" s="60">
        <f>Data!C897</f>
        <v>0.64333300000000004</v>
      </c>
      <c r="D898" s="60">
        <f>Data!D897</f>
        <v>0.94</v>
      </c>
      <c r="E898" s="60">
        <f>Data!E897</f>
        <v>17.8</v>
      </c>
      <c r="F898" s="60">
        <f t="shared" si="113"/>
        <v>229.90825112359548</v>
      </c>
      <c r="G898" s="60">
        <f t="shared" si="114"/>
        <v>16.020293258426964</v>
      </c>
      <c r="H898" s="60">
        <f t="shared" si="116"/>
        <v>236.50667214340444</v>
      </c>
      <c r="I898" s="60">
        <f t="shared" si="115"/>
        <v>18.995513744530768</v>
      </c>
      <c r="J898" s="60">
        <f t="shared" si="117"/>
        <v>12.103292083363167</v>
      </c>
      <c r="K898" s="60">
        <f t="shared" si="118"/>
        <v>2.4934774886027675</v>
      </c>
      <c r="L898" s="60">
        <f t="shared" ref="L898:L961" si="119">K898-$K$1843</f>
        <v>-0.30682288672148195</v>
      </c>
    </row>
    <row r="899" spans="1:12" x14ac:dyDescent="0.3">
      <c r="A899" s="60">
        <f>Data!A898</f>
        <v>1945.02</v>
      </c>
      <c r="B899" s="60">
        <f>Data!B898</f>
        <v>13.94</v>
      </c>
      <c r="C899" s="60">
        <f>Data!C898</f>
        <v>0.64666699999999999</v>
      </c>
      <c r="D899" s="60">
        <f>Data!D898</f>
        <v>0.95</v>
      </c>
      <c r="E899" s="60">
        <f>Data!E898</f>
        <v>17.8</v>
      </c>
      <c r="F899" s="60">
        <f t="shared" si="113"/>
        <v>237.5775404494382</v>
      </c>
      <c r="G899" s="60">
        <f t="shared" si="114"/>
        <v>16.190721910112359</v>
      </c>
      <c r="H899" s="60">
        <f t="shared" si="116"/>
        <v>236.85336386870091</v>
      </c>
      <c r="I899" s="60">
        <f t="shared" si="115"/>
        <v>19.014152257444792</v>
      </c>
      <c r="J899" s="60">
        <f t="shared" si="117"/>
        <v>12.494774273011156</v>
      </c>
      <c r="K899" s="60">
        <f t="shared" si="118"/>
        <v>2.5253104987384729</v>
      </c>
      <c r="L899" s="60">
        <f t="shared" si="119"/>
        <v>-0.27498987658577656</v>
      </c>
    </row>
    <row r="900" spans="1:12" x14ac:dyDescent="0.3">
      <c r="A900" s="60">
        <f>Data!A899</f>
        <v>1945.03</v>
      </c>
      <c r="B900" s="60">
        <f>Data!B899</f>
        <v>13.93</v>
      </c>
      <c r="C900" s="60">
        <f>Data!C899</f>
        <v>0.65</v>
      </c>
      <c r="D900" s="60">
        <f>Data!D899</f>
        <v>0.96</v>
      </c>
      <c r="E900" s="60">
        <f>Data!E899</f>
        <v>17.8</v>
      </c>
      <c r="F900" s="60">
        <f t="shared" si="113"/>
        <v>237.4071117977528</v>
      </c>
      <c r="G900" s="60">
        <f t="shared" si="114"/>
        <v>16.36115056179775</v>
      </c>
      <c r="H900" s="60">
        <f t="shared" si="116"/>
        <v>237.37783172571488</v>
      </c>
      <c r="I900" s="60">
        <f t="shared" si="115"/>
        <v>19.016067415865184</v>
      </c>
      <c r="J900" s="60">
        <f t="shared" si="117"/>
        <v>12.484553541269163</v>
      </c>
      <c r="K900" s="60">
        <f t="shared" si="118"/>
        <v>2.5244921634823476</v>
      </c>
      <c r="L900" s="60">
        <f t="shared" si="119"/>
        <v>-0.27580821184190185</v>
      </c>
    </row>
    <row r="901" spans="1:12" x14ac:dyDescent="0.3">
      <c r="A901" s="60">
        <f>Data!A900</f>
        <v>1945.04</v>
      </c>
      <c r="B901" s="60">
        <f>Data!B900</f>
        <v>14.28</v>
      </c>
      <c r="C901" s="60">
        <f>Data!C900</f>
        <v>0.65</v>
      </c>
      <c r="D901" s="60">
        <f>Data!D900</f>
        <v>0.973333</v>
      </c>
      <c r="E901" s="60">
        <f>Data!E900</f>
        <v>17.8</v>
      </c>
      <c r="F901" s="60">
        <f t="shared" si="113"/>
        <v>243.37211460674152</v>
      </c>
      <c r="G901" s="60">
        <f t="shared" si="114"/>
        <v>16.588383083089887</v>
      </c>
      <c r="H901" s="60">
        <f t="shared" si="116"/>
        <v>237.8377033988962</v>
      </c>
      <c r="I901" s="60">
        <f t="shared" si="115"/>
        <v>19.01563530229858</v>
      </c>
      <c r="J901" s="60">
        <f t="shared" si="117"/>
        <v>12.798526619687699</v>
      </c>
      <c r="K901" s="60">
        <f t="shared" si="118"/>
        <v>2.5493300564632575</v>
      </c>
      <c r="L901" s="60">
        <f t="shared" si="119"/>
        <v>-0.25097031886099197</v>
      </c>
    </row>
    <row r="902" spans="1:12" x14ac:dyDescent="0.3">
      <c r="A902" s="60">
        <f>Data!A901</f>
        <v>1945.05</v>
      </c>
      <c r="B902" s="60">
        <f>Data!B901</f>
        <v>14.82</v>
      </c>
      <c r="C902" s="60">
        <f>Data!C901</f>
        <v>0.65</v>
      </c>
      <c r="D902" s="60">
        <f>Data!D901</f>
        <v>0.98666699999999996</v>
      </c>
      <c r="E902" s="60">
        <f>Data!E901</f>
        <v>17.899999999999999</v>
      </c>
      <c r="F902" s="60">
        <f t="shared" si="113"/>
        <v>251.16422681564245</v>
      </c>
      <c r="G902" s="60">
        <f t="shared" si="114"/>
        <v>16.721690565418996</v>
      </c>
      <c r="H902" s="60">
        <f t="shared" si="116"/>
        <v>238.16327551119099</v>
      </c>
      <c r="I902" s="60">
        <f t="shared" si="115"/>
        <v>19.010983788493284</v>
      </c>
      <c r="J902" s="60">
        <f t="shared" si="117"/>
        <v>13.211532323101753</v>
      </c>
      <c r="K902" s="60">
        <f t="shared" si="118"/>
        <v>2.5810901090138727</v>
      </c>
      <c r="L902" s="60">
        <f t="shared" si="119"/>
        <v>-0.21921026631037677</v>
      </c>
    </row>
    <row r="903" spans="1:12" x14ac:dyDescent="0.3">
      <c r="A903" s="60">
        <f>Data!A902</f>
        <v>1945.06</v>
      </c>
      <c r="B903" s="60">
        <f>Data!B902</f>
        <v>15.09</v>
      </c>
      <c r="C903" s="60">
        <f>Data!C902</f>
        <v>0.65</v>
      </c>
      <c r="D903" s="60">
        <f>Data!D902</f>
        <v>1</v>
      </c>
      <c r="E903" s="60">
        <f>Data!E902</f>
        <v>18.100000000000001</v>
      </c>
      <c r="F903" s="60">
        <f t="shared" si="113"/>
        <v>252.91423591160216</v>
      </c>
      <c r="G903" s="60">
        <f t="shared" si="114"/>
        <v>16.760386740331491</v>
      </c>
      <c r="H903" s="60">
        <f t="shared" si="116"/>
        <v>238.36066893994317</v>
      </c>
      <c r="I903" s="60">
        <f t="shared" si="115"/>
        <v>19.000246396412816</v>
      </c>
      <c r="J903" s="60">
        <f t="shared" si="117"/>
        <v>13.311102952820209</v>
      </c>
      <c r="K903" s="60">
        <f t="shared" si="118"/>
        <v>2.5885984954516355</v>
      </c>
      <c r="L903" s="60">
        <f t="shared" si="119"/>
        <v>-0.21170187987261402</v>
      </c>
    </row>
    <row r="904" spans="1:12" x14ac:dyDescent="0.3">
      <c r="A904" s="60">
        <f>Data!A903</f>
        <v>1945.07</v>
      </c>
      <c r="B904" s="60">
        <f>Data!B903</f>
        <v>14.78</v>
      </c>
      <c r="C904" s="60">
        <f>Data!C903</f>
        <v>0.65333300000000005</v>
      </c>
      <c r="D904" s="60">
        <f>Data!D903</f>
        <v>0.99666699999999997</v>
      </c>
      <c r="E904" s="60">
        <f>Data!E903</f>
        <v>18.100000000000001</v>
      </c>
      <c r="F904" s="60">
        <f t="shared" si="113"/>
        <v>247.71851602209944</v>
      </c>
      <c r="G904" s="60">
        <f t="shared" si="114"/>
        <v>16.704524371325967</v>
      </c>
      <c r="H904" s="60">
        <f t="shared" si="116"/>
        <v>238.46426242259059</v>
      </c>
      <c r="I904" s="60">
        <f t="shared" si="115"/>
        <v>18.992277076716377</v>
      </c>
      <c r="J904" s="60">
        <f t="shared" si="117"/>
        <v>13.043118264412353</v>
      </c>
      <c r="K904" s="60">
        <f t="shared" si="118"/>
        <v>2.5682606586177856</v>
      </c>
      <c r="L904" s="60">
        <f t="shared" si="119"/>
        <v>-0.23203971670646384</v>
      </c>
    </row>
    <row r="905" spans="1:12" x14ac:dyDescent="0.3">
      <c r="A905" s="60">
        <f>Data!A904</f>
        <v>1945.08</v>
      </c>
      <c r="B905" s="60">
        <f>Data!B904</f>
        <v>14.83</v>
      </c>
      <c r="C905" s="60">
        <f>Data!C904</f>
        <v>0.656667</v>
      </c>
      <c r="D905" s="60">
        <f>Data!D904</f>
        <v>0.99333300000000002</v>
      </c>
      <c r="E905" s="60">
        <f>Data!E904</f>
        <v>18.100000000000001</v>
      </c>
      <c r="F905" s="60">
        <f t="shared" si="113"/>
        <v>248.55653535911603</v>
      </c>
      <c r="G905" s="60">
        <f t="shared" si="114"/>
        <v>16.6486452419337</v>
      </c>
      <c r="H905" s="60">
        <f t="shared" si="116"/>
        <v>238.56882328954174</v>
      </c>
      <c r="I905" s="60">
        <f t="shared" si="115"/>
        <v>18.98714006983781</v>
      </c>
      <c r="J905" s="60">
        <f t="shared" si="117"/>
        <v>13.090783258820675</v>
      </c>
      <c r="K905" s="60">
        <f t="shared" si="118"/>
        <v>2.571908414558012</v>
      </c>
      <c r="L905" s="60">
        <f t="shared" si="119"/>
        <v>-0.22839196076623747</v>
      </c>
    </row>
    <row r="906" spans="1:12" x14ac:dyDescent="0.3">
      <c r="A906" s="60">
        <f>Data!A905</f>
        <v>1945.09</v>
      </c>
      <c r="B906" s="60">
        <f>Data!B905</f>
        <v>15.84</v>
      </c>
      <c r="C906" s="60">
        <f>Data!C905</f>
        <v>0.66</v>
      </c>
      <c r="D906" s="60">
        <f>Data!D905</f>
        <v>0.99</v>
      </c>
      <c r="E906" s="60">
        <f>Data!E905</f>
        <v>18.100000000000001</v>
      </c>
      <c r="F906" s="60">
        <f t="shared" si="113"/>
        <v>265.48452596685081</v>
      </c>
      <c r="G906" s="60">
        <f t="shared" si="114"/>
        <v>16.592782872928176</v>
      </c>
      <c r="H906" s="60">
        <f t="shared" si="116"/>
        <v>238.71275223773009</v>
      </c>
      <c r="I906" s="60">
        <f t="shared" si="115"/>
        <v>18.984904529699161</v>
      </c>
      <c r="J906" s="60">
        <f t="shared" si="117"/>
        <v>13.983980038010637</v>
      </c>
      <c r="K906" s="60">
        <f t="shared" si="118"/>
        <v>2.6379123914243632</v>
      </c>
      <c r="L906" s="60">
        <f t="shared" si="119"/>
        <v>-0.16238798389988629</v>
      </c>
    </row>
    <row r="907" spans="1:12" x14ac:dyDescent="0.3">
      <c r="A907" s="60">
        <f>Data!A906</f>
        <v>1945.1</v>
      </c>
      <c r="B907" s="60">
        <f>Data!B906</f>
        <v>16.5</v>
      </c>
      <c r="C907" s="60">
        <f>Data!C906</f>
        <v>0.66</v>
      </c>
      <c r="D907" s="60">
        <f>Data!D906</f>
        <v>0.98</v>
      </c>
      <c r="E907" s="60">
        <f>Data!E906</f>
        <v>18.100000000000001</v>
      </c>
      <c r="F907" s="60">
        <f t="shared" ref="F907:F970" si="120">B907*$E$1837/E907</f>
        <v>276.54638121546958</v>
      </c>
      <c r="G907" s="60">
        <f t="shared" ref="G907:G970" si="121">D907*$E$1837/E907</f>
        <v>16.425179005524857</v>
      </c>
      <c r="H907" s="60">
        <f t="shared" si="116"/>
        <v>238.86832082173245</v>
      </c>
      <c r="I907" s="60">
        <f t="shared" si="115"/>
        <v>18.981063328126115</v>
      </c>
      <c r="J907" s="60">
        <f t="shared" si="117"/>
        <v>14.569593727959566</v>
      </c>
      <c r="K907" s="60">
        <f t="shared" si="118"/>
        <v>2.6789367356700637</v>
      </c>
      <c r="L907" s="60">
        <f t="shared" si="119"/>
        <v>-0.12136363965418573</v>
      </c>
    </row>
    <row r="908" spans="1:12" x14ac:dyDescent="0.3">
      <c r="A908" s="60">
        <f>Data!A907</f>
        <v>1945.11</v>
      </c>
      <c r="B908" s="60">
        <f>Data!B907</f>
        <v>17.04</v>
      </c>
      <c r="C908" s="60">
        <f>Data!C907</f>
        <v>0.66</v>
      </c>
      <c r="D908" s="60">
        <f>Data!D907</f>
        <v>0.97</v>
      </c>
      <c r="E908" s="60">
        <f>Data!E907</f>
        <v>18.100000000000001</v>
      </c>
      <c r="F908" s="60">
        <f t="shared" si="120"/>
        <v>285.59699005524857</v>
      </c>
      <c r="G908" s="60">
        <f t="shared" si="121"/>
        <v>16.257575138121545</v>
      </c>
      <c r="H908" s="60">
        <f t="shared" si="116"/>
        <v>238.88345202052739</v>
      </c>
      <c r="I908" s="60">
        <f t="shared" si="115"/>
        <v>18.976751050315315</v>
      </c>
      <c r="J908" s="60">
        <f t="shared" si="117"/>
        <v>15.049835943887937</v>
      </c>
      <c r="K908" s="60">
        <f t="shared" si="118"/>
        <v>2.7113670903971281</v>
      </c>
      <c r="L908" s="60">
        <f t="shared" si="119"/>
        <v>-8.8933284927121381E-2</v>
      </c>
    </row>
    <row r="909" spans="1:12" x14ac:dyDescent="0.3">
      <c r="A909" s="60">
        <f>Data!A908</f>
        <v>1945.12</v>
      </c>
      <c r="B909" s="60">
        <f>Data!B908</f>
        <v>17.329999999999998</v>
      </c>
      <c r="C909" s="60">
        <f>Data!C908</f>
        <v>0.66</v>
      </c>
      <c r="D909" s="60">
        <f>Data!D908</f>
        <v>0.96</v>
      </c>
      <c r="E909" s="60">
        <f>Data!E908</f>
        <v>18.2</v>
      </c>
      <c r="F909" s="60">
        <f t="shared" si="120"/>
        <v>288.86158186813185</v>
      </c>
      <c r="G909" s="60">
        <f t="shared" si="121"/>
        <v>16.001564835164835</v>
      </c>
      <c r="H909" s="60">
        <f t="shared" si="116"/>
        <v>238.97568217682644</v>
      </c>
      <c r="I909" s="60">
        <f t="shared" si="115"/>
        <v>18.969930426782231</v>
      </c>
      <c r="J909" s="60">
        <f t="shared" si="117"/>
        <v>15.227340078185511</v>
      </c>
      <c r="K909" s="60">
        <f t="shared" si="118"/>
        <v>2.7230925015019878</v>
      </c>
      <c r="L909" s="60">
        <f t="shared" si="119"/>
        <v>-7.7207873822261686E-2</v>
      </c>
    </row>
    <row r="910" spans="1:12" x14ac:dyDescent="0.3">
      <c r="A910" s="60">
        <f>Data!A909</f>
        <v>1946.01</v>
      </c>
      <c r="B910" s="60">
        <f>Data!B909</f>
        <v>18.02</v>
      </c>
      <c r="C910" s="60">
        <f>Data!C909</f>
        <v>0.66666700000000001</v>
      </c>
      <c r="D910" s="60">
        <f>Data!D909</f>
        <v>0.94</v>
      </c>
      <c r="E910" s="60">
        <f>Data!E909</f>
        <v>18.2</v>
      </c>
      <c r="F910" s="60">
        <f t="shared" si="120"/>
        <v>300.36270659340659</v>
      </c>
      <c r="G910" s="60">
        <f t="shared" si="121"/>
        <v>15.668198901098899</v>
      </c>
      <c r="H910" s="60">
        <f t="shared" si="116"/>
        <v>238.97813895029861</v>
      </c>
      <c r="I910" s="60">
        <f t="shared" si="115"/>
        <v>18.957720308831142</v>
      </c>
      <c r="J910" s="60">
        <f t="shared" si="117"/>
        <v>15.843819916126073</v>
      </c>
      <c r="K910" s="60">
        <f t="shared" si="118"/>
        <v>2.7627795136338587</v>
      </c>
      <c r="L910" s="60">
        <f t="shared" si="119"/>
        <v>-3.7520861690390817E-2</v>
      </c>
    </row>
    <row r="911" spans="1:12" x14ac:dyDescent="0.3">
      <c r="A911" s="60">
        <f>Data!A910</f>
        <v>1946.02</v>
      </c>
      <c r="B911" s="60">
        <f>Data!B910</f>
        <v>18.07</v>
      </c>
      <c r="C911" s="60">
        <f>Data!C910</f>
        <v>0.67333299999999996</v>
      </c>
      <c r="D911" s="60">
        <f>Data!D910</f>
        <v>0.92</v>
      </c>
      <c r="E911" s="60">
        <f>Data!E910</f>
        <v>18.100000000000001</v>
      </c>
      <c r="F911" s="60">
        <f t="shared" si="120"/>
        <v>302.86018839779001</v>
      </c>
      <c r="G911" s="60">
        <f t="shared" si="121"/>
        <v>15.419555801104973</v>
      </c>
      <c r="H911" s="60">
        <f t="shared" si="116"/>
        <v>238.78878973460189</v>
      </c>
      <c r="I911" s="60">
        <f t="shared" si="115"/>
        <v>18.940955894341823</v>
      </c>
      <c r="J911" s="60">
        <f t="shared" si="117"/>
        <v>15.989699257378165</v>
      </c>
      <c r="K911" s="60">
        <f t="shared" si="118"/>
        <v>2.7719447185000168</v>
      </c>
      <c r="L911" s="60">
        <f t="shared" si="119"/>
        <v>-2.8355656824232689E-2</v>
      </c>
    </row>
    <row r="912" spans="1:12" x14ac:dyDescent="0.3">
      <c r="A912" s="60">
        <f>Data!A911</f>
        <v>1946.03</v>
      </c>
      <c r="B912" s="60">
        <f>Data!B911</f>
        <v>17.53</v>
      </c>
      <c r="C912" s="60">
        <f>Data!C911</f>
        <v>0.68</v>
      </c>
      <c r="D912" s="60">
        <f>Data!D911</f>
        <v>0.9</v>
      </c>
      <c r="E912" s="60">
        <f>Data!E911</f>
        <v>18.3</v>
      </c>
      <c r="F912" s="60">
        <f t="shared" si="120"/>
        <v>290.59854590163934</v>
      </c>
      <c r="G912" s="60">
        <f t="shared" si="121"/>
        <v>14.919491803278689</v>
      </c>
      <c r="H912" s="60">
        <f t="shared" si="116"/>
        <v>238.65611988044083</v>
      </c>
      <c r="I912" s="60">
        <f t="shared" si="115"/>
        <v>18.915853141148325</v>
      </c>
      <c r="J912" s="60">
        <f t="shared" si="117"/>
        <v>15.362698353239486</v>
      </c>
      <c r="K912" s="60">
        <f t="shared" si="118"/>
        <v>2.7319423863296781</v>
      </c>
      <c r="L912" s="60">
        <f t="shared" si="119"/>
        <v>-6.835798899457135E-2</v>
      </c>
    </row>
    <row r="913" spans="1:12" x14ac:dyDescent="0.3">
      <c r="A913" s="60">
        <f>Data!A912</f>
        <v>1946.04</v>
      </c>
      <c r="B913" s="60">
        <f>Data!B912</f>
        <v>18.66</v>
      </c>
      <c r="C913" s="60">
        <f>Data!C912</f>
        <v>0.68</v>
      </c>
      <c r="D913" s="60">
        <f>Data!D912</f>
        <v>0.88</v>
      </c>
      <c r="E913" s="60">
        <f>Data!E912</f>
        <v>18.399999999999999</v>
      </c>
      <c r="F913" s="60">
        <f t="shared" si="120"/>
        <v>307.64965108695651</v>
      </c>
      <c r="G913" s="60">
        <f t="shared" si="121"/>
        <v>14.508665217391307</v>
      </c>
      <c r="H913" s="60">
        <f t="shared" si="116"/>
        <v>238.51440929817068</v>
      </c>
      <c r="I913" s="60">
        <f t="shared" ref="I913:I976" si="122">GEOMEAN(G794:G913)</f>
        <v>18.880523419237537</v>
      </c>
      <c r="J913" s="60">
        <f t="shared" si="117"/>
        <v>16.294550964275146</v>
      </c>
      <c r="K913" s="60">
        <f t="shared" si="118"/>
        <v>2.7908307552528924</v>
      </c>
      <c r="L913" s="60">
        <f t="shared" si="119"/>
        <v>-9.4696200713570988E-3</v>
      </c>
    </row>
    <row r="914" spans="1:12" x14ac:dyDescent="0.3">
      <c r="A914" s="60">
        <f>Data!A913</f>
        <v>1946.05</v>
      </c>
      <c r="B914" s="60">
        <f>Data!B913</f>
        <v>18.7</v>
      </c>
      <c r="C914" s="60">
        <f>Data!C913</f>
        <v>0.68</v>
      </c>
      <c r="D914" s="60">
        <f>Data!D913</f>
        <v>0.86</v>
      </c>
      <c r="E914" s="60">
        <f>Data!E913</f>
        <v>18.5</v>
      </c>
      <c r="F914" s="60">
        <f t="shared" si="120"/>
        <v>306.64260000000002</v>
      </c>
      <c r="G914" s="60">
        <f t="shared" si="121"/>
        <v>14.10228</v>
      </c>
      <c r="H914" s="60">
        <f t="shared" si="116"/>
        <v>238.44639846459711</v>
      </c>
      <c r="I914" s="60">
        <f t="shared" si="122"/>
        <v>18.835157941615631</v>
      </c>
      <c r="J914" s="60">
        <f t="shared" si="117"/>
        <v>16.280330695952582</v>
      </c>
      <c r="K914" s="60">
        <f t="shared" si="118"/>
        <v>2.789957673387288</v>
      </c>
      <c r="L914" s="60">
        <f t="shared" si="119"/>
        <v>-1.0342701936961518E-2</v>
      </c>
    </row>
    <row r="915" spans="1:12" x14ac:dyDescent="0.3">
      <c r="A915" s="60">
        <f>Data!A914</f>
        <v>1946.06</v>
      </c>
      <c r="B915" s="60">
        <f>Data!B914</f>
        <v>18.579999999999998</v>
      </c>
      <c r="C915" s="60">
        <f>Data!C914</f>
        <v>0.68</v>
      </c>
      <c r="D915" s="60">
        <f>Data!D914</f>
        <v>0.84</v>
      </c>
      <c r="E915" s="60">
        <f>Data!E914</f>
        <v>18.7</v>
      </c>
      <c r="F915" s="60">
        <f t="shared" si="120"/>
        <v>301.41628556149732</v>
      </c>
      <c r="G915" s="60">
        <f t="shared" si="121"/>
        <v>13.627001069518716</v>
      </c>
      <c r="H915" s="60">
        <f t="shared" si="116"/>
        <v>238.14107795656787</v>
      </c>
      <c r="I915" s="60">
        <f t="shared" si="122"/>
        <v>18.780243421164617</v>
      </c>
      <c r="J915" s="60">
        <f t="shared" si="117"/>
        <v>16.049647430118647</v>
      </c>
      <c r="K915" s="60">
        <f t="shared" si="118"/>
        <v>2.7756868823639467</v>
      </c>
      <c r="L915" s="60">
        <f t="shared" si="119"/>
        <v>-2.4613492960302796E-2</v>
      </c>
    </row>
    <row r="916" spans="1:12" x14ac:dyDescent="0.3">
      <c r="A916" s="60">
        <f>Data!A915</f>
        <v>1946.07</v>
      </c>
      <c r="B916" s="60">
        <f>Data!B915</f>
        <v>18.05</v>
      </c>
      <c r="C916" s="60">
        <f>Data!C915</f>
        <v>0.68333299999999997</v>
      </c>
      <c r="D916" s="60">
        <f>Data!D915</f>
        <v>0.85666699999999996</v>
      </c>
      <c r="E916" s="60">
        <f>Data!E915</f>
        <v>19.8</v>
      </c>
      <c r="F916" s="60">
        <f t="shared" si="120"/>
        <v>276.55061363636361</v>
      </c>
      <c r="G916" s="60">
        <f t="shared" si="121"/>
        <v>13.125306622272726</v>
      </c>
      <c r="H916" s="60">
        <f t="shared" si="116"/>
        <v>237.6595116079759</v>
      </c>
      <c r="I916" s="60">
        <f t="shared" si="122"/>
        <v>18.717257275069347</v>
      </c>
      <c r="J916" s="60">
        <f t="shared" si="117"/>
        <v>14.775167620563627</v>
      </c>
      <c r="K916" s="60">
        <f t="shared" si="118"/>
        <v>2.6929479081052121</v>
      </c>
      <c r="L916" s="60">
        <f t="shared" si="119"/>
        <v>-0.10735246721903735</v>
      </c>
    </row>
    <row r="917" spans="1:12" x14ac:dyDescent="0.3">
      <c r="A917" s="60">
        <f>Data!A916</f>
        <v>1946.08</v>
      </c>
      <c r="B917" s="60">
        <f>Data!B916</f>
        <v>17.7</v>
      </c>
      <c r="C917" s="60">
        <f>Data!C916</f>
        <v>0.68666700000000003</v>
      </c>
      <c r="D917" s="60">
        <f>Data!D916</f>
        <v>0.87333300000000003</v>
      </c>
      <c r="E917" s="60">
        <f>Data!E916</f>
        <v>20.2</v>
      </c>
      <c r="F917" s="60">
        <f t="shared" si="120"/>
        <v>265.81807425742574</v>
      </c>
      <c r="G917" s="60">
        <f t="shared" si="121"/>
        <v>13.115689053415842</v>
      </c>
      <c r="H917" s="60">
        <f t="shared" si="116"/>
        <v>236.82254997489815</v>
      </c>
      <c r="I917" s="60">
        <f t="shared" si="122"/>
        <v>18.65206624204561</v>
      </c>
      <c r="J917" s="60">
        <f t="shared" si="117"/>
        <v>14.251400933705504</v>
      </c>
      <c r="K917" s="60">
        <f t="shared" si="118"/>
        <v>2.6568552130196648</v>
      </c>
      <c r="L917" s="60">
        <f t="shared" si="119"/>
        <v>-0.14344516230458471</v>
      </c>
    </row>
    <row r="918" spans="1:12" x14ac:dyDescent="0.3">
      <c r="A918" s="60">
        <f>Data!A917</f>
        <v>1946.09</v>
      </c>
      <c r="B918" s="60">
        <f>Data!B917</f>
        <v>15.09</v>
      </c>
      <c r="C918" s="60">
        <f>Data!C917</f>
        <v>0.69</v>
      </c>
      <c r="D918" s="60">
        <f>Data!D917</f>
        <v>0.89</v>
      </c>
      <c r="E918" s="60">
        <f>Data!E917</f>
        <v>20.399999999999999</v>
      </c>
      <c r="F918" s="60">
        <f t="shared" si="120"/>
        <v>224.39939558823531</v>
      </c>
      <c r="G918" s="60">
        <f t="shared" si="121"/>
        <v>13.234954411764706</v>
      </c>
      <c r="H918" s="60">
        <f t="shared" si="116"/>
        <v>235.8842449712846</v>
      </c>
      <c r="I918" s="60">
        <f t="shared" si="122"/>
        <v>18.585173339334983</v>
      </c>
      <c r="J918" s="60">
        <f t="shared" si="117"/>
        <v>12.074108295417426</v>
      </c>
      <c r="K918" s="60">
        <f t="shared" si="118"/>
        <v>2.4910633496414003</v>
      </c>
      <c r="L918" s="60">
        <f t="shared" si="119"/>
        <v>-0.30923702568284916</v>
      </c>
    </row>
    <row r="919" spans="1:12" x14ac:dyDescent="0.3">
      <c r="A919" s="60">
        <f>Data!A918</f>
        <v>1946.1</v>
      </c>
      <c r="B919" s="60">
        <f>Data!B918</f>
        <v>14.75</v>
      </c>
      <c r="C919" s="60">
        <f>Data!C918</f>
        <v>0.69666700000000004</v>
      </c>
      <c r="D919" s="60">
        <f>Data!D918</f>
        <v>0.94666700000000004</v>
      </c>
      <c r="E919" s="60">
        <f>Data!E918</f>
        <v>20.8</v>
      </c>
      <c r="F919" s="60">
        <f t="shared" si="120"/>
        <v>215.1252043269231</v>
      </c>
      <c r="G919" s="60">
        <f t="shared" si="121"/>
        <v>13.806910630817308</v>
      </c>
      <c r="H919" s="60">
        <f t="shared" si="116"/>
        <v>234.79661530599211</v>
      </c>
      <c r="I919" s="60">
        <f t="shared" si="122"/>
        <v>18.520732453441958</v>
      </c>
      <c r="J919" s="60">
        <f t="shared" si="117"/>
        <v>11.615372387010723</v>
      </c>
      <c r="K919" s="60">
        <f t="shared" si="118"/>
        <v>2.4523294265789222</v>
      </c>
      <c r="L919" s="60">
        <f t="shared" si="119"/>
        <v>-0.3479709487453273</v>
      </c>
    </row>
    <row r="920" spans="1:12" x14ac:dyDescent="0.3">
      <c r="A920" s="60">
        <f>Data!A919</f>
        <v>1946.11</v>
      </c>
      <c r="B920" s="60">
        <f>Data!B919</f>
        <v>14.69</v>
      </c>
      <c r="C920" s="60">
        <f>Data!C919</f>
        <v>0.70333299999999999</v>
      </c>
      <c r="D920" s="60">
        <f>Data!D919</f>
        <v>1.0033300000000001</v>
      </c>
      <c r="E920" s="60">
        <f>Data!E919</f>
        <v>21.3</v>
      </c>
      <c r="F920" s="60">
        <f t="shared" si="120"/>
        <v>209.22077323943662</v>
      </c>
      <c r="G920" s="60">
        <f t="shared" si="121"/>
        <v>14.28982153943662</v>
      </c>
      <c r="H920" s="60">
        <f t="shared" si="116"/>
        <v>233.69993891774445</v>
      </c>
      <c r="I920" s="60">
        <f t="shared" si="122"/>
        <v>18.457617258602021</v>
      </c>
      <c r="J920" s="60">
        <f t="shared" si="117"/>
        <v>11.335199463079721</v>
      </c>
      <c r="K920" s="60">
        <f t="shared" si="118"/>
        <v>2.4279128809003621</v>
      </c>
      <c r="L920" s="60">
        <f t="shared" si="119"/>
        <v>-0.37238749442388741</v>
      </c>
    </row>
    <row r="921" spans="1:12" x14ac:dyDescent="0.3">
      <c r="A921" s="60">
        <f>Data!A920</f>
        <v>1946.12</v>
      </c>
      <c r="B921" s="60">
        <f>Data!B920</f>
        <v>15.13</v>
      </c>
      <c r="C921" s="60">
        <f>Data!C920</f>
        <v>0.71</v>
      </c>
      <c r="D921" s="60">
        <f>Data!D920</f>
        <v>1.06</v>
      </c>
      <c r="E921" s="60">
        <f>Data!E920</f>
        <v>21.5</v>
      </c>
      <c r="F921" s="60">
        <f t="shared" si="120"/>
        <v>213.48289255813955</v>
      </c>
      <c r="G921" s="60">
        <f t="shared" si="121"/>
        <v>14.956501395348839</v>
      </c>
      <c r="H921" s="60">
        <f t="shared" si="116"/>
        <v>232.65203807411592</v>
      </c>
      <c r="I921" s="60">
        <f t="shared" si="122"/>
        <v>18.397646223370288</v>
      </c>
      <c r="J921" s="60">
        <f t="shared" si="117"/>
        <v>11.603815508037927</v>
      </c>
      <c r="K921" s="60">
        <f t="shared" si="118"/>
        <v>2.4513339671356911</v>
      </c>
      <c r="L921" s="60">
        <f t="shared" si="119"/>
        <v>-0.3489664081885584</v>
      </c>
    </row>
    <row r="922" spans="1:12" x14ac:dyDescent="0.3">
      <c r="A922" s="60">
        <f>Data!A921</f>
        <v>1947.01</v>
      </c>
      <c r="B922" s="60">
        <f>Data!B921</f>
        <v>15.21</v>
      </c>
      <c r="C922" s="60">
        <f>Data!C921</f>
        <v>0.71333299999999999</v>
      </c>
      <c r="D922" s="60">
        <f>Data!D921</f>
        <v>1.1299999999999999</v>
      </c>
      <c r="E922" s="60">
        <f>Data!E921</f>
        <v>21.5</v>
      </c>
      <c r="F922" s="60">
        <f t="shared" si="120"/>
        <v>214.61168511627909</v>
      </c>
      <c r="G922" s="60">
        <f t="shared" si="121"/>
        <v>15.944194883720929</v>
      </c>
      <c r="H922" s="60">
        <f t="shared" si="116"/>
        <v>231.63674610888259</v>
      </c>
      <c r="I922" s="60">
        <f t="shared" si="122"/>
        <v>18.344301443136686</v>
      </c>
      <c r="J922" s="60">
        <f t="shared" si="117"/>
        <v>11.699092809913109</v>
      </c>
      <c r="K922" s="60">
        <f t="shared" si="118"/>
        <v>2.4595113011832499</v>
      </c>
      <c r="L922" s="60">
        <f t="shared" si="119"/>
        <v>-0.34078907414099957</v>
      </c>
    </row>
    <row r="923" spans="1:12" x14ac:dyDescent="0.3">
      <c r="A923" s="60">
        <f>Data!A922</f>
        <v>1947.02</v>
      </c>
      <c r="B923" s="60">
        <f>Data!B922</f>
        <v>15.8</v>
      </c>
      <c r="C923" s="60">
        <f>Data!C922</f>
        <v>0.71666700000000005</v>
      </c>
      <c r="D923" s="60">
        <f>Data!D922</f>
        <v>1.2</v>
      </c>
      <c r="E923" s="60">
        <f>Data!E922</f>
        <v>21.5</v>
      </c>
      <c r="F923" s="60">
        <f t="shared" si="120"/>
        <v>222.93653023255814</v>
      </c>
      <c r="G923" s="60">
        <f t="shared" si="121"/>
        <v>16.931888372093024</v>
      </c>
      <c r="H923" s="60">
        <f t="shared" si="116"/>
        <v>230.45647145646137</v>
      </c>
      <c r="I923" s="60">
        <f t="shared" si="122"/>
        <v>18.295979410449824</v>
      </c>
      <c r="J923" s="60">
        <f t="shared" si="117"/>
        <v>12.185001154145759</v>
      </c>
      <c r="K923" s="60">
        <f t="shared" si="118"/>
        <v>2.5002057817957337</v>
      </c>
      <c r="L923" s="60">
        <f t="shared" si="119"/>
        <v>-0.30009459352851575</v>
      </c>
    </row>
    <row r="924" spans="1:12" x14ac:dyDescent="0.3">
      <c r="A924" s="60">
        <f>Data!A923</f>
        <v>1947.03</v>
      </c>
      <c r="B924" s="60">
        <f>Data!B923</f>
        <v>15.16</v>
      </c>
      <c r="C924" s="60">
        <f>Data!C923</f>
        <v>0.72</v>
      </c>
      <c r="D924" s="60">
        <f>Data!D923</f>
        <v>1.27</v>
      </c>
      <c r="E924" s="60">
        <f>Data!E923</f>
        <v>21.9</v>
      </c>
      <c r="F924" s="60">
        <f t="shared" si="120"/>
        <v>209.99922739726028</v>
      </c>
      <c r="G924" s="60">
        <f t="shared" si="121"/>
        <v>17.592283561643836</v>
      </c>
      <c r="H924" s="60">
        <f t="shared" si="116"/>
        <v>229.22638123264093</v>
      </c>
      <c r="I924" s="60">
        <f t="shared" si="122"/>
        <v>18.250511368047466</v>
      </c>
      <c r="J924" s="60">
        <f t="shared" si="117"/>
        <v>11.506484567052825</v>
      </c>
      <c r="K924" s="60">
        <f t="shared" si="118"/>
        <v>2.4429107518471085</v>
      </c>
      <c r="L924" s="60">
        <f t="shared" si="119"/>
        <v>-0.35738962347714098</v>
      </c>
    </row>
    <row r="925" spans="1:12" x14ac:dyDescent="0.3">
      <c r="A925" s="60">
        <f>Data!A924</f>
        <v>1947.04</v>
      </c>
      <c r="B925" s="60">
        <f>Data!B924</f>
        <v>14.6</v>
      </c>
      <c r="C925" s="60">
        <f>Data!C924</f>
        <v>0.73333300000000001</v>
      </c>
      <c r="D925" s="60">
        <f>Data!D924</f>
        <v>1.32667</v>
      </c>
      <c r="E925" s="60">
        <f>Data!E924</f>
        <v>21.9</v>
      </c>
      <c r="F925" s="60">
        <f t="shared" si="120"/>
        <v>202.24200000000002</v>
      </c>
      <c r="G925" s="60">
        <f t="shared" si="121"/>
        <v>18.377287269863015</v>
      </c>
      <c r="H925" s="60">
        <f t="shared" si="116"/>
        <v>228.0982361234222</v>
      </c>
      <c r="I925" s="60">
        <f t="shared" si="122"/>
        <v>18.210135367347991</v>
      </c>
      <c r="J925" s="60">
        <f t="shared" si="117"/>
        <v>11.106012993326434</v>
      </c>
      <c r="K925" s="60">
        <f t="shared" si="118"/>
        <v>2.4074866727562814</v>
      </c>
      <c r="L925" s="60">
        <f t="shared" si="119"/>
        <v>-0.3928137025679681</v>
      </c>
    </row>
    <row r="926" spans="1:12" x14ac:dyDescent="0.3">
      <c r="A926" s="60">
        <f>Data!A925</f>
        <v>1947.05</v>
      </c>
      <c r="B926" s="60">
        <f>Data!B925</f>
        <v>14.34</v>
      </c>
      <c r="C926" s="60">
        <f>Data!C925</f>
        <v>0.74666699999999997</v>
      </c>
      <c r="D926" s="60">
        <f>Data!D925</f>
        <v>1.3833299999999999</v>
      </c>
      <c r="E926" s="60">
        <f>Data!E925</f>
        <v>21.9</v>
      </c>
      <c r="F926" s="60">
        <f t="shared" si="120"/>
        <v>198.64043013698631</v>
      </c>
      <c r="G926" s="60">
        <f t="shared" si="121"/>
        <v>19.162152456164385</v>
      </c>
      <c r="H926" s="60">
        <f t="shared" si="116"/>
        <v>227.1302545470067</v>
      </c>
      <c r="I926" s="60">
        <f t="shared" si="122"/>
        <v>18.174580425914748</v>
      </c>
      <c r="J926" s="60">
        <f t="shared" si="117"/>
        <v>10.929574465100121</v>
      </c>
      <c r="K926" s="60">
        <f t="shared" si="118"/>
        <v>2.3914723686858199</v>
      </c>
      <c r="L926" s="60">
        <f t="shared" si="119"/>
        <v>-0.40882800663842955</v>
      </c>
    </row>
    <row r="927" spans="1:12" x14ac:dyDescent="0.3">
      <c r="A927" s="60">
        <f>Data!A926</f>
        <v>1947.06</v>
      </c>
      <c r="B927" s="60">
        <f>Data!B926</f>
        <v>14.84</v>
      </c>
      <c r="C927" s="60">
        <f>Data!C926</f>
        <v>0.76</v>
      </c>
      <c r="D927" s="60">
        <f>Data!D926</f>
        <v>1.44</v>
      </c>
      <c r="E927" s="60">
        <f>Data!E926</f>
        <v>22</v>
      </c>
      <c r="F927" s="60">
        <f t="shared" si="120"/>
        <v>204.63213272727273</v>
      </c>
      <c r="G927" s="60">
        <f t="shared" si="121"/>
        <v>19.856487272727271</v>
      </c>
      <c r="H927" s="60">
        <f t="shared" si="116"/>
        <v>226.3346560188987</v>
      </c>
      <c r="I927" s="60">
        <f t="shared" si="122"/>
        <v>18.141869167238635</v>
      </c>
      <c r="J927" s="60">
        <f t="shared" si="117"/>
        <v>11.279550681404219</v>
      </c>
      <c r="K927" s="60">
        <f t="shared" si="118"/>
        <v>2.4229914120677036</v>
      </c>
      <c r="L927" s="60">
        <f t="shared" si="119"/>
        <v>-0.37730896325654584</v>
      </c>
    </row>
    <row r="928" spans="1:12" x14ac:dyDescent="0.3">
      <c r="A928" s="60">
        <f>Data!A927</f>
        <v>1947.07</v>
      </c>
      <c r="B928" s="60">
        <f>Data!B927</f>
        <v>15.77</v>
      </c>
      <c r="C928" s="60">
        <f>Data!C927</f>
        <v>0.77</v>
      </c>
      <c r="D928" s="60">
        <f>Data!D927</f>
        <v>1.4766699999999999</v>
      </c>
      <c r="E928" s="60">
        <f>Data!E927</f>
        <v>22.2</v>
      </c>
      <c r="F928" s="60">
        <f t="shared" si="120"/>
        <v>215.49704999999997</v>
      </c>
      <c r="G928" s="60">
        <f t="shared" si="121"/>
        <v>20.17869555</v>
      </c>
      <c r="H928" s="60">
        <f t="shared" si="116"/>
        <v>225.38510431272388</v>
      </c>
      <c r="I928" s="60">
        <f t="shared" si="122"/>
        <v>18.110555365131493</v>
      </c>
      <c r="J928" s="60">
        <f t="shared" si="117"/>
        <v>11.89897524704844</v>
      </c>
      <c r="K928" s="60">
        <f t="shared" si="118"/>
        <v>2.4764522827160782</v>
      </c>
      <c r="L928" s="60">
        <f t="shared" si="119"/>
        <v>-0.32384809260817127</v>
      </c>
    </row>
    <row r="929" spans="1:12" x14ac:dyDescent="0.3">
      <c r="A929" s="60">
        <f>Data!A928</f>
        <v>1947.08</v>
      </c>
      <c r="B929" s="60">
        <f>Data!B928</f>
        <v>15.46</v>
      </c>
      <c r="C929" s="60">
        <f>Data!C928</f>
        <v>0.78</v>
      </c>
      <c r="D929" s="60">
        <f>Data!D928</f>
        <v>1.5133300000000001</v>
      </c>
      <c r="E929" s="60">
        <f>Data!E928</f>
        <v>22.5</v>
      </c>
      <c r="F929" s="60">
        <f t="shared" si="120"/>
        <v>208.44408800000002</v>
      </c>
      <c r="G929" s="60">
        <f t="shared" si="121"/>
        <v>20.403925724</v>
      </c>
      <c r="H929" s="60">
        <f t="shared" si="116"/>
        <v>224.33123797491453</v>
      </c>
      <c r="I929" s="60">
        <f t="shared" si="122"/>
        <v>18.078867484436156</v>
      </c>
      <c r="J929" s="60">
        <f t="shared" si="117"/>
        <v>11.529709379165848</v>
      </c>
      <c r="K929" s="60">
        <f t="shared" si="118"/>
        <v>2.444927128340217</v>
      </c>
      <c r="L929" s="60">
        <f t="shared" si="119"/>
        <v>-0.3553732469840325</v>
      </c>
    </row>
    <row r="930" spans="1:12" x14ac:dyDescent="0.3">
      <c r="A930" s="60">
        <f>Data!A929</f>
        <v>1947.09</v>
      </c>
      <c r="B930" s="60">
        <f>Data!B929</f>
        <v>15.06</v>
      </c>
      <c r="C930" s="60">
        <f>Data!C929</f>
        <v>0.79</v>
      </c>
      <c r="D930" s="60">
        <f>Data!D929</f>
        <v>1.55</v>
      </c>
      <c r="E930" s="60">
        <f>Data!E929</f>
        <v>23</v>
      </c>
      <c r="F930" s="60">
        <f t="shared" si="120"/>
        <v>198.63681652173912</v>
      </c>
      <c r="G930" s="60">
        <f t="shared" si="121"/>
        <v>20.444028260869565</v>
      </c>
      <c r="H930" s="60">
        <f t="shared" si="116"/>
        <v>223.6241236536774</v>
      </c>
      <c r="I930" s="60">
        <f t="shared" si="122"/>
        <v>18.046494861238628</v>
      </c>
      <c r="J930" s="60">
        <f t="shared" si="117"/>
        <v>11.006947224326842</v>
      </c>
      <c r="K930" s="60">
        <f t="shared" si="118"/>
        <v>2.3985266392924873</v>
      </c>
      <c r="L930" s="60">
        <f t="shared" si="119"/>
        <v>-0.40177373603176214</v>
      </c>
    </row>
    <row r="931" spans="1:12" x14ac:dyDescent="0.3">
      <c r="A931" s="60">
        <f>Data!A930</f>
        <v>1947.1</v>
      </c>
      <c r="B931" s="60">
        <f>Data!B930</f>
        <v>15.45</v>
      </c>
      <c r="C931" s="60">
        <f>Data!C930</f>
        <v>0.80666700000000002</v>
      </c>
      <c r="D931" s="60">
        <f>Data!D930</f>
        <v>1.57</v>
      </c>
      <c r="E931" s="60">
        <f>Data!E930</f>
        <v>23</v>
      </c>
      <c r="F931" s="60">
        <f t="shared" si="120"/>
        <v>203.78079782608694</v>
      </c>
      <c r="G931" s="60">
        <f t="shared" si="121"/>
        <v>20.707822173913044</v>
      </c>
      <c r="H931" s="60">
        <f t="shared" si="116"/>
        <v>223.17936436041887</v>
      </c>
      <c r="I931" s="60">
        <f t="shared" si="122"/>
        <v>18.019843288610755</v>
      </c>
      <c r="J931" s="60">
        <f t="shared" si="117"/>
        <v>11.308688680710357</v>
      </c>
      <c r="K931" s="60">
        <f t="shared" si="118"/>
        <v>2.4255713400559782</v>
      </c>
      <c r="L931" s="60">
        <f t="shared" si="119"/>
        <v>-0.37472903526827128</v>
      </c>
    </row>
    <row r="932" spans="1:12" x14ac:dyDescent="0.3">
      <c r="A932" s="60">
        <f>Data!A931</f>
        <v>1947.11</v>
      </c>
      <c r="B932" s="60">
        <f>Data!B931</f>
        <v>15.27</v>
      </c>
      <c r="C932" s="60">
        <f>Data!C931</f>
        <v>0.82333299999999998</v>
      </c>
      <c r="D932" s="60">
        <f>Data!D931</f>
        <v>1.59</v>
      </c>
      <c r="E932" s="60">
        <f>Data!E931</f>
        <v>23.1</v>
      </c>
      <c r="F932" s="60">
        <f t="shared" si="120"/>
        <v>200.53476233766233</v>
      </c>
      <c r="G932" s="60">
        <f t="shared" si="121"/>
        <v>20.880829870129869</v>
      </c>
      <c r="H932" s="60">
        <f t="shared" si="116"/>
        <v>222.83940790900576</v>
      </c>
      <c r="I932" s="60">
        <f t="shared" si="122"/>
        <v>17.997277071399647</v>
      </c>
      <c r="J932" s="60">
        <f t="shared" si="117"/>
        <v>11.142505699172789</v>
      </c>
      <c r="K932" s="60">
        <f t="shared" si="118"/>
        <v>2.4107671373190613</v>
      </c>
      <c r="L932" s="60">
        <f t="shared" si="119"/>
        <v>-0.38953323800518813</v>
      </c>
    </row>
    <row r="933" spans="1:12" x14ac:dyDescent="0.3">
      <c r="A933" s="60">
        <f>Data!A932</f>
        <v>1947.12</v>
      </c>
      <c r="B933" s="60">
        <f>Data!B932</f>
        <v>15.03</v>
      </c>
      <c r="C933" s="60">
        <f>Data!C932</f>
        <v>0.84</v>
      </c>
      <c r="D933" s="60">
        <f>Data!D932</f>
        <v>1.61</v>
      </c>
      <c r="E933" s="60">
        <f>Data!E932</f>
        <v>23.4</v>
      </c>
      <c r="F933" s="60">
        <f t="shared" si="120"/>
        <v>194.85238846153845</v>
      </c>
      <c r="G933" s="60">
        <f t="shared" si="121"/>
        <v>20.872411538461542</v>
      </c>
      <c r="H933" s="60">
        <f t="shared" si="116"/>
        <v>222.46898043973431</v>
      </c>
      <c r="I933" s="60">
        <f t="shared" si="122"/>
        <v>17.977567165292221</v>
      </c>
      <c r="J933" s="60">
        <f t="shared" si="117"/>
        <v>10.838640549635858</v>
      </c>
      <c r="K933" s="60">
        <f t="shared" si="118"/>
        <v>2.3831175775967419</v>
      </c>
      <c r="L933" s="60">
        <f t="shared" si="119"/>
        <v>-0.41718279772750755</v>
      </c>
    </row>
    <row r="934" spans="1:12" x14ac:dyDescent="0.3">
      <c r="A934" s="60">
        <f>Data!A933</f>
        <v>1948.01</v>
      </c>
      <c r="B934" s="60">
        <f>Data!B933</f>
        <v>14.83</v>
      </c>
      <c r="C934" s="60">
        <f>Data!C933</f>
        <v>0.843333</v>
      </c>
      <c r="D934" s="60">
        <f>Data!D933</f>
        <v>1.64333</v>
      </c>
      <c r="E934" s="60">
        <f>Data!E933</f>
        <v>23.7</v>
      </c>
      <c r="F934" s="60">
        <f t="shared" si="120"/>
        <v>189.82587721518991</v>
      </c>
      <c r="G934" s="60">
        <f t="shared" si="121"/>
        <v>21.034832016455695</v>
      </c>
      <c r="H934" s="60">
        <f t="shared" si="116"/>
        <v>221.94877142752631</v>
      </c>
      <c r="I934" s="60">
        <f t="shared" si="122"/>
        <v>17.964181656387527</v>
      </c>
      <c r="J934" s="60">
        <f t="shared" si="117"/>
        <v>10.566909244524004</v>
      </c>
      <c r="K934" s="60">
        <f t="shared" si="118"/>
        <v>2.3577273488466357</v>
      </c>
      <c r="L934" s="60">
        <f t="shared" si="119"/>
        <v>-0.44257302647761376</v>
      </c>
    </row>
    <row r="935" spans="1:12" x14ac:dyDescent="0.3">
      <c r="A935" s="60">
        <f>Data!A934</f>
        <v>1948.02</v>
      </c>
      <c r="B935" s="60">
        <f>Data!B934</f>
        <v>14.1</v>
      </c>
      <c r="C935" s="60">
        <f>Data!C934</f>
        <v>0.84666699999999995</v>
      </c>
      <c r="D935" s="60">
        <f>Data!D934</f>
        <v>1.6766700000000001</v>
      </c>
      <c r="E935" s="60">
        <f>Data!E934</f>
        <v>23.5</v>
      </c>
      <c r="F935" s="60">
        <f t="shared" si="120"/>
        <v>182.01780000000002</v>
      </c>
      <c r="G935" s="60">
        <f t="shared" si="121"/>
        <v>21.644240051489362</v>
      </c>
      <c r="H935" s="60">
        <f t="shared" si="116"/>
        <v>221.49465120308196</v>
      </c>
      <c r="I935" s="60">
        <f t="shared" si="122"/>
        <v>17.961625242458183</v>
      </c>
      <c r="J935" s="60">
        <f t="shared" si="117"/>
        <v>10.133704358208151</v>
      </c>
      <c r="K935" s="60">
        <f t="shared" si="118"/>
        <v>2.3158669333706365</v>
      </c>
      <c r="L935" s="60">
        <f t="shared" si="119"/>
        <v>-0.48443344195361293</v>
      </c>
    </row>
    <row r="936" spans="1:12" x14ac:dyDescent="0.3">
      <c r="A936" s="60">
        <f>Data!A935</f>
        <v>1948.03</v>
      </c>
      <c r="B936" s="60">
        <f>Data!B935</f>
        <v>14.3</v>
      </c>
      <c r="C936" s="60">
        <f>Data!C935</f>
        <v>0.85</v>
      </c>
      <c r="D936" s="60">
        <f>Data!D935</f>
        <v>1.71</v>
      </c>
      <c r="E936" s="60">
        <f>Data!E935</f>
        <v>23.4</v>
      </c>
      <c r="F936" s="60">
        <f t="shared" si="120"/>
        <v>185.38850000000002</v>
      </c>
      <c r="G936" s="60">
        <f t="shared" si="121"/>
        <v>22.168834615384615</v>
      </c>
      <c r="H936" s="60">
        <f t="shared" si="116"/>
        <v>221.27096754661468</v>
      </c>
      <c r="I936" s="60">
        <f t="shared" si="122"/>
        <v>17.970666907850926</v>
      </c>
      <c r="J936" s="60">
        <f t="shared" si="117"/>
        <v>10.316172513275426</v>
      </c>
      <c r="K936" s="60">
        <f t="shared" si="118"/>
        <v>2.333712810763668</v>
      </c>
      <c r="L936" s="60">
        <f t="shared" si="119"/>
        <v>-0.46658756456058148</v>
      </c>
    </row>
    <row r="937" spans="1:12" x14ac:dyDescent="0.3">
      <c r="A937" s="60">
        <f>Data!A936</f>
        <v>1948.04</v>
      </c>
      <c r="B937" s="60">
        <f>Data!B936</f>
        <v>15.4</v>
      </c>
      <c r="C937" s="60">
        <f>Data!C936</f>
        <v>0.85</v>
      </c>
      <c r="D937" s="60">
        <f>Data!D936</f>
        <v>1.76</v>
      </c>
      <c r="E937" s="60">
        <f>Data!E936</f>
        <v>23.8</v>
      </c>
      <c r="F937" s="60">
        <f t="shared" si="120"/>
        <v>196.29370588235295</v>
      </c>
      <c r="G937" s="60">
        <f t="shared" si="121"/>
        <v>22.433566386554624</v>
      </c>
      <c r="H937" s="60">
        <f t="shared" si="116"/>
        <v>221.21567392195954</v>
      </c>
      <c r="I937" s="60">
        <f t="shared" si="122"/>
        <v>17.993224388942981</v>
      </c>
      <c r="J937" s="60">
        <f t="shared" si="117"/>
        <v>10.909312396669572</v>
      </c>
      <c r="K937" s="60">
        <f t="shared" si="118"/>
        <v>2.3896167728056157</v>
      </c>
      <c r="L937" s="60">
        <f t="shared" si="119"/>
        <v>-0.41068360251863378</v>
      </c>
    </row>
    <row r="938" spans="1:12" x14ac:dyDescent="0.3">
      <c r="A938" s="60">
        <f>Data!A937</f>
        <v>1948.05</v>
      </c>
      <c r="B938" s="60">
        <f>Data!B937</f>
        <v>16.149999999999999</v>
      </c>
      <c r="C938" s="60">
        <f>Data!C937</f>
        <v>0.85</v>
      </c>
      <c r="D938" s="60">
        <f>Data!D937</f>
        <v>1.81</v>
      </c>
      <c r="E938" s="60">
        <f>Data!E937</f>
        <v>23.9</v>
      </c>
      <c r="F938" s="60">
        <f t="shared" si="120"/>
        <v>204.99215271966526</v>
      </c>
      <c r="G938" s="60">
        <f t="shared" si="121"/>
        <v>22.974352719665273</v>
      </c>
      <c r="H938" s="60">
        <f t="shared" si="116"/>
        <v>221.18998609639738</v>
      </c>
      <c r="I938" s="60">
        <f t="shared" si="122"/>
        <v>18.029840669352382</v>
      </c>
      <c r="J938" s="60">
        <f t="shared" si="117"/>
        <v>11.369604228844715</v>
      </c>
      <c r="K938" s="60">
        <f t="shared" si="118"/>
        <v>2.430943498787641</v>
      </c>
      <c r="L938" s="60">
        <f t="shared" si="119"/>
        <v>-0.36935687653660842</v>
      </c>
    </row>
    <row r="939" spans="1:12" x14ac:dyDescent="0.3">
      <c r="A939" s="60">
        <f>Data!A938</f>
        <v>1948.06</v>
      </c>
      <c r="B939" s="60">
        <f>Data!B938</f>
        <v>16.82</v>
      </c>
      <c r="C939" s="60">
        <f>Data!C938</f>
        <v>0.85</v>
      </c>
      <c r="D939" s="60">
        <f>Data!D938</f>
        <v>1.86</v>
      </c>
      <c r="E939" s="60">
        <f>Data!E938</f>
        <v>24.1</v>
      </c>
      <c r="F939" s="60">
        <f t="shared" si="120"/>
        <v>211.72471618257262</v>
      </c>
      <c r="G939" s="60">
        <f t="shared" si="121"/>
        <v>23.413078008298754</v>
      </c>
      <c r="H939" s="60">
        <f t="shared" si="116"/>
        <v>221.05607716671403</v>
      </c>
      <c r="I939" s="60">
        <f t="shared" si="122"/>
        <v>18.081887294513685</v>
      </c>
      <c r="J939" s="60">
        <f t="shared" si="117"/>
        <v>11.709215566608087</v>
      </c>
      <c r="K939" s="60">
        <f t="shared" si="118"/>
        <v>2.4603761870317413</v>
      </c>
      <c r="L939" s="60">
        <f t="shared" si="119"/>
        <v>-0.33992418829250814</v>
      </c>
    </row>
    <row r="940" spans="1:12" x14ac:dyDescent="0.3">
      <c r="A940" s="60">
        <f>Data!A939</f>
        <v>1948.07</v>
      </c>
      <c r="B940" s="60">
        <f>Data!B939</f>
        <v>16.420000000000002</v>
      </c>
      <c r="C940" s="60">
        <f>Data!C939</f>
        <v>0.85666699999999996</v>
      </c>
      <c r="D940" s="60">
        <f>Data!D939</f>
        <v>1.93</v>
      </c>
      <c r="E940" s="60">
        <f>Data!E939</f>
        <v>24.4</v>
      </c>
      <c r="F940" s="60">
        <f t="shared" si="120"/>
        <v>204.14837950819674</v>
      </c>
      <c r="G940" s="60">
        <f t="shared" si="121"/>
        <v>23.995515983606559</v>
      </c>
      <c r="H940" s="60">
        <f t="shared" si="116"/>
        <v>220.52986768511275</v>
      </c>
      <c r="I940" s="60">
        <f t="shared" si="122"/>
        <v>18.1479486641798</v>
      </c>
      <c r="J940" s="60">
        <f t="shared" si="117"/>
        <v>11.249115990235431</v>
      </c>
      <c r="K940" s="60">
        <f t="shared" si="118"/>
        <v>2.4202895469172261</v>
      </c>
      <c r="L940" s="60">
        <f t="shared" si="119"/>
        <v>-0.38001082840702338</v>
      </c>
    </row>
    <row r="941" spans="1:12" x14ac:dyDescent="0.3">
      <c r="A941" s="60">
        <f>Data!A940</f>
        <v>1948.08</v>
      </c>
      <c r="B941" s="60">
        <f>Data!B940</f>
        <v>15.94</v>
      </c>
      <c r="C941" s="60">
        <f>Data!C940</f>
        <v>0.86333300000000002</v>
      </c>
      <c r="D941" s="60">
        <f>Data!D940</f>
        <v>2</v>
      </c>
      <c r="E941" s="60">
        <f>Data!E940</f>
        <v>24.5</v>
      </c>
      <c r="F941" s="60">
        <f t="shared" si="120"/>
        <v>197.37168244897958</v>
      </c>
      <c r="G941" s="60">
        <f t="shared" si="121"/>
        <v>24.764326530612244</v>
      </c>
      <c r="H941" s="60">
        <f t="shared" si="116"/>
        <v>219.97389548279759</v>
      </c>
      <c r="I941" s="60">
        <f t="shared" si="122"/>
        <v>18.22996957902609</v>
      </c>
      <c r="J941" s="60">
        <f t="shared" si="117"/>
        <v>10.826769709811215</v>
      </c>
      <c r="K941" s="60">
        <f t="shared" si="118"/>
        <v>2.3820217441119</v>
      </c>
      <c r="L941" s="60">
        <f t="shared" si="119"/>
        <v>-0.41827863121234943</v>
      </c>
    </row>
    <row r="942" spans="1:12" x14ac:dyDescent="0.3">
      <c r="A942" s="60">
        <f>Data!A941</f>
        <v>1948.09</v>
      </c>
      <c r="B942" s="60">
        <f>Data!B941</f>
        <v>15.76</v>
      </c>
      <c r="C942" s="60">
        <f>Data!C941</f>
        <v>0.87</v>
      </c>
      <c r="D942" s="60">
        <f>Data!D941</f>
        <v>2.0699999999999998</v>
      </c>
      <c r="E942" s="60">
        <f>Data!E941</f>
        <v>24.5</v>
      </c>
      <c r="F942" s="60">
        <f t="shared" si="120"/>
        <v>195.14289306122447</v>
      </c>
      <c r="G942" s="60">
        <f t="shared" si="121"/>
        <v>25.631077959183674</v>
      </c>
      <c r="H942" s="60">
        <f t="shared" si="116"/>
        <v>219.5600293575325</v>
      </c>
      <c r="I942" s="60">
        <f t="shared" si="122"/>
        <v>18.329454547151517</v>
      </c>
      <c r="J942" s="60">
        <f t="shared" si="117"/>
        <v>10.64641026601365</v>
      </c>
      <c r="K942" s="60">
        <f t="shared" si="118"/>
        <v>2.3652227711124501</v>
      </c>
      <c r="L942" s="60">
        <f t="shared" si="119"/>
        <v>-0.43507760421179942</v>
      </c>
    </row>
    <row r="943" spans="1:12" x14ac:dyDescent="0.3">
      <c r="A943" s="60">
        <f>Data!A942</f>
        <v>1948.1</v>
      </c>
      <c r="B943" s="60">
        <f>Data!B942</f>
        <v>16.190000000000001</v>
      </c>
      <c r="C943" s="60">
        <f>Data!C942</f>
        <v>0.89</v>
      </c>
      <c r="D943" s="60">
        <f>Data!D942</f>
        <v>2.1433300000000002</v>
      </c>
      <c r="E943" s="60">
        <f>Data!E942</f>
        <v>24.4</v>
      </c>
      <c r="F943" s="60">
        <f t="shared" si="120"/>
        <v>201.28881024590166</v>
      </c>
      <c r="G943" s="60">
        <f t="shared" si="121"/>
        <v>26.647828638934428</v>
      </c>
      <c r="H943" s="60">
        <f t="shared" si="116"/>
        <v>218.85412808704493</v>
      </c>
      <c r="I943" s="60">
        <f t="shared" si="122"/>
        <v>18.432721506032323</v>
      </c>
      <c r="J943" s="60">
        <f t="shared" si="117"/>
        <v>10.920189413160045</v>
      </c>
      <c r="K943" s="60">
        <f t="shared" si="118"/>
        <v>2.3906133156938036</v>
      </c>
      <c r="L943" s="60">
        <f t="shared" si="119"/>
        <v>-0.40968705963044583</v>
      </c>
    </row>
    <row r="944" spans="1:12" x14ac:dyDescent="0.3">
      <c r="A944" s="60">
        <f>Data!A943</f>
        <v>1948.11</v>
      </c>
      <c r="B944" s="60">
        <f>Data!B943</f>
        <v>15.29</v>
      </c>
      <c r="C944" s="60">
        <f>Data!C943</f>
        <v>0.91</v>
      </c>
      <c r="D944" s="60">
        <f>Data!D943</f>
        <v>2.2166700000000001</v>
      </c>
      <c r="E944" s="60">
        <f>Data!E943</f>
        <v>24.2</v>
      </c>
      <c r="F944" s="60">
        <f t="shared" si="120"/>
        <v>191.67025909090907</v>
      </c>
      <c r="G944" s="60">
        <f t="shared" si="121"/>
        <v>27.78742401694215</v>
      </c>
      <c r="H944" s="60">
        <f t="shared" si="116"/>
        <v>218.14475181979785</v>
      </c>
      <c r="I944" s="60">
        <f t="shared" si="122"/>
        <v>18.541405050448752</v>
      </c>
      <c r="J944" s="60">
        <f t="shared" si="117"/>
        <v>10.337418257645481</v>
      </c>
      <c r="K944" s="60">
        <f t="shared" si="118"/>
        <v>2.3357701529565613</v>
      </c>
      <c r="L944" s="60">
        <f t="shared" si="119"/>
        <v>-0.46453022236768815</v>
      </c>
    </row>
    <row r="945" spans="1:12" x14ac:dyDescent="0.3">
      <c r="A945" s="60">
        <f>Data!A944</f>
        <v>1948.12</v>
      </c>
      <c r="B945" s="60">
        <f>Data!B944</f>
        <v>15.19</v>
      </c>
      <c r="C945" s="60">
        <f>Data!C944</f>
        <v>0.93</v>
      </c>
      <c r="D945" s="60">
        <f>Data!D944</f>
        <v>2.29</v>
      </c>
      <c r="E945" s="60">
        <f>Data!E944</f>
        <v>24.1</v>
      </c>
      <c r="F945" s="60">
        <f t="shared" si="120"/>
        <v>191.2068037344398</v>
      </c>
      <c r="G945" s="60">
        <f t="shared" si="121"/>
        <v>28.825778838174273</v>
      </c>
      <c r="H945" s="60">
        <f t="shared" si="116"/>
        <v>217.51818244130411</v>
      </c>
      <c r="I945" s="60">
        <f t="shared" si="122"/>
        <v>18.654804225841051</v>
      </c>
      <c r="J945" s="60">
        <f t="shared" si="117"/>
        <v>10.249735211349785</v>
      </c>
      <c r="K945" s="60">
        <f t="shared" si="118"/>
        <v>2.3272518722116931</v>
      </c>
      <c r="L945" s="60">
        <f t="shared" si="119"/>
        <v>-0.47304850311255642</v>
      </c>
    </row>
    <row r="946" spans="1:12" x14ac:dyDescent="0.3">
      <c r="A946" s="60">
        <f>Data!A945</f>
        <v>1949.01</v>
      </c>
      <c r="B946" s="60">
        <f>Data!B945</f>
        <v>15.36</v>
      </c>
      <c r="C946" s="60">
        <f>Data!C945</f>
        <v>0.94666700000000004</v>
      </c>
      <c r="D946" s="60">
        <f>Data!D945</f>
        <v>2.3199999999999998</v>
      </c>
      <c r="E946" s="60">
        <f>Data!E945</f>
        <v>24</v>
      </c>
      <c r="F946" s="60">
        <f t="shared" si="120"/>
        <v>194.15232</v>
      </c>
      <c r="G946" s="60">
        <f t="shared" si="121"/>
        <v>29.325089999999999</v>
      </c>
      <c r="H946" s="60">
        <f t="shared" si="116"/>
        <v>216.86524576745421</v>
      </c>
      <c r="I946" s="60">
        <f t="shared" si="122"/>
        <v>18.76598243380684</v>
      </c>
      <c r="J946" s="60">
        <f t="shared" si="117"/>
        <v>10.345971530391896</v>
      </c>
      <c r="K946" s="60">
        <f t="shared" si="118"/>
        <v>2.3365972198272855</v>
      </c>
      <c r="L946" s="60">
        <f t="shared" si="119"/>
        <v>-0.46370315549696395</v>
      </c>
    </row>
    <row r="947" spans="1:12" x14ac:dyDescent="0.3">
      <c r="A947" s="60">
        <f>Data!A946</f>
        <v>1949.02</v>
      </c>
      <c r="B947" s="60">
        <f>Data!B946</f>
        <v>14.77</v>
      </c>
      <c r="C947" s="60">
        <f>Data!C946</f>
        <v>0.96333299999999999</v>
      </c>
      <c r="D947" s="60">
        <f>Data!D946</f>
        <v>2.35</v>
      </c>
      <c r="E947" s="60">
        <f>Data!E946</f>
        <v>23.8</v>
      </c>
      <c r="F947" s="60">
        <f t="shared" si="120"/>
        <v>188.26350882352941</v>
      </c>
      <c r="G947" s="60">
        <f t="shared" si="121"/>
        <v>29.953909663865545</v>
      </c>
      <c r="H947" s="60">
        <f t="shared" si="116"/>
        <v>216.23267076596264</v>
      </c>
      <c r="I947" s="60">
        <f t="shared" si="122"/>
        <v>18.874594709048633</v>
      </c>
      <c r="J947" s="60">
        <f t="shared" si="117"/>
        <v>9.974439807879655</v>
      </c>
      <c r="K947" s="60">
        <f t="shared" si="118"/>
        <v>2.300025801587855</v>
      </c>
      <c r="L947" s="60">
        <f t="shared" si="119"/>
        <v>-0.5002745737363945</v>
      </c>
    </row>
    <row r="948" spans="1:12" x14ac:dyDescent="0.3">
      <c r="A948" s="60">
        <f>Data!A947</f>
        <v>1949.03</v>
      </c>
      <c r="B948" s="60">
        <f>Data!B947</f>
        <v>14.91</v>
      </c>
      <c r="C948" s="60">
        <f>Data!C947</f>
        <v>0.98</v>
      </c>
      <c r="D948" s="60">
        <f>Data!D947</f>
        <v>2.38</v>
      </c>
      <c r="E948" s="60">
        <f>Data!E947</f>
        <v>23.8</v>
      </c>
      <c r="F948" s="60">
        <f t="shared" si="120"/>
        <v>190.04799705882351</v>
      </c>
      <c r="G948" s="60">
        <f t="shared" si="121"/>
        <v>30.336299999999998</v>
      </c>
      <c r="H948" s="60">
        <f t="shared" si="116"/>
        <v>215.59351589403613</v>
      </c>
      <c r="I948" s="60">
        <f t="shared" si="122"/>
        <v>18.98055637184078</v>
      </c>
      <c r="J948" s="60">
        <f t="shared" si="117"/>
        <v>10.012772720444348</v>
      </c>
      <c r="K948" s="60">
        <f t="shared" si="118"/>
        <v>2.3038615500204687</v>
      </c>
      <c r="L948" s="60">
        <f t="shared" si="119"/>
        <v>-0.49643882530378081</v>
      </c>
    </row>
    <row r="949" spans="1:12" x14ac:dyDescent="0.3">
      <c r="A949" s="60">
        <f>Data!A948</f>
        <v>1949.04</v>
      </c>
      <c r="B949" s="60">
        <f>Data!B948</f>
        <v>14.89</v>
      </c>
      <c r="C949" s="60">
        <f>Data!C948</f>
        <v>0.99333300000000002</v>
      </c>
      <c r="D949" s="60">
        <f>Data!D948</f>
        <v>2.3866700000000001</v>
      </c>
      <c r="E949" s="60">
        <f>Data!E948</f>
        <v>23.9</v>
      </c>
      <c r="F949" s="60">
        <f t="shared" si="120"/>
        <v>188.9989569037657</v>
      </c>
      <c r="G949" s="60">
        <f t="shared" si="121"/>
        <v>30.294032268200841</v>
      </c>
      <c r="H949" s="60">
        <f t="shared" si="116"/>
        <v>215.17687537499819</v>
      </c>
      <c r="I949" s="60">
        <f t="shared" si="122"/>
        <v>19.082052643527934</v>
      </c>
      <c r="J949" s="60">
        <f t="shared" si="117"/>
        <v>9.9045401684220042</v>
      </c>
      <c r="K949" s="60">
        <f t="shared" si="118"/>
        <v>2.2929932548852965</v>
      </c>
      <c r="L949" s="60">
        <f t="shared" si="119"/>
        <v>-0.50730712043895299</v>
      </c>
    </row>
    <row r="950" spans="1:12" x14ac:dyDescent="0.3">
      <c r="A950" s="60">
        <f>Data!A949</f>
        <v>1949.05</v>
      </c>
      <c r="B950" s="60">
        <f>Data!B949</f>
        <v>14.78</v>
      </c>
      <c r="C950" s="60">
        <f>Data!C949</f>
        <v>1.00667</v>
      </c>
      <c r="D950" s="60">
        <f>Data!D949</f>
        <v>2.3933300000000002</v>
      </c>
      <c r="E950" s="60">
        <f>Data!E949</f>
        <v>23.8</v>
      </c>
      <c r="F950" s="60">
        <f t="shared" si="120"/>
        <v>188.39097226890755</v>
      </c>
      <c r="G950" s="60">
        <f t="shared" si="121"/>
        <v>30.506208772689078</v>
      </c>
      <c r="H950" s="60">
        <f t="shared" si="116"/>
        <v>214.58925675334396</v>
      </c>
      <c r="I950" s="60">
        <f t="shared" si="122"/>
        <v>19.181582489743235</v>
      </c>
      <c r="J950" s="60">
        <f t="shared" si="117"/>
        <v>9.8214509866244804</v>
      </c>
      <c r="K950" s="60">
        <f t="shared" si="118"/>
        <v>2.2845688697632553</v>
      </c>
      <c r="L950" s="60">
        <f t="shared" si="119"/>
        <v>-0.51573150556099412</v>
      </c>
    </row>
    <row r="951" spans="1:12" x14ac:dyDescent="0.3">
      <c r="A951" s="60">
        <f>Data!A950</f>
        <v>1949.06</v>
      </c>
      <c r="B951" s="60">
        <f>Data!B950</f>
        <v>13.97</v>
      </c>
      <c r="C951" s="60">
        <f>Data!C950</f>
        <v>1.02</v>
      </c>
      <c r="D951" s="60">
        <f>Data!D950</f>
        <v>2.4</v>
      </c>
      <c r="E951" s="60">
        <f>Data!E950</f>
        <v>23.9</v>
      </c>
      <c r="F951" s="60">
        <f t="shared" si="120"/>
        <v>177.32138535564857</v>
      </c>
      <c r="G951" s="60">
        <f t="shared" si="121"/>
        <v>30.463230125523012</v>
      </c>
      <c r="H951" s="60">
        <f t="shared" si="116"/>
        <v>214.08418912451495</v>
      </c>
      <c r="I951" s="60">
        <f t="shared" si="122"/>
        <v>19.277842337671938</v>
      </c>
      <c r="J951" s="60">
        <f t="shared" si="117"/>
        <v>9.1981966783250773</v>
      </c>
      <c r="K951" s="60">
        <f t="shared" si="118"/>
        <v>2.2190074516163567</v>
      </c>
      <c r="L951" s="60">
        <f t="shared" si="119"/>
        <v>-0.58129292370789276</v>
      </c>
    </row>
    <row r="952" spans="1:12" x14ac:dyDescent="0.3">
      <c r="A952" s="60">
        <f>Data!A951</f>
        <v>1949.07</v>
      </c>
      <c r="B952" s="60">
        <f>Data!B951</f>
        <v>14.76</v>
      </c>
      <c r="C952" s="60">
        <f>Data!C951</f>
        <v>1.02667</v>
      </c>
      <c r="D952" s="60">
        <f>Data!D951</f>
        <v>2.3966699999999999</v>
      </c>
      <c r="E952" s="60">
        <f>Data!E951</f>
        <v>23.7</v>
      </c>
      <c r="F952" s="60">
        <f t="shared" si="120"/>
        <v>188.9298683544304</v>
      </c>
      <c r="G952" s="60">
        <f t="shared" si="121"/>
        <v>30.677679375949367</v>
      </c>
      <c r="H952" s="60">
        <f t="shared" si="116"/>
        <v>213.5924298941153</v>
      </c>
      <c r="I952" s="60">
        <f t="shared" si="122"/>
        <v>19.372215511743299</v>
      </c>
      <c r="J952" s="60">
        <f t="shared" si="117"/>
        <v>9.7526206148131305</v>
      </c>
      <c r="K952" s="60">
        <f t="shared" si="118"/>
        <v>2.2775360299010874</v>
      </c>
      <c r="L952" s="60">
        <f t="shared" si="119"/>
        <v>-0.52276434542316208</v>
      </c>
    </row>
    <row r="953" spans="1:12" x14ac:dyDescent="0.3">
      <c r="A953" s="60">
        <f>Data!A952</f>
        <v>1949.08</v>
      </c>
      <c r="B953" s="60">
        <f>Data!B952</f>
        <v>15.29</v>
      </c>
      <c r="C953" s="60">
        <f>Data!C952</f>
        <v>1.0333300000000001</v>
      </c>
      <c r="D953" s="60">
        <f>Data!D952</f>
        <v>2.3933300000000002</v>
      </c>
      <c r="E953" s="60">
        <f>Data!E952</f>
        <v>23.8</v>
      </c>
      <c r="F953" s="60">
        <f t="shared" si="120"/>
        <v>194.89160798319327</v>
      </c>
      <c r="G953" s="60">
        <f t="shared" si="121"/>
        <v>30.506208772689078</v>
      </c>
      <c r="H953" s="60">
        <f t="shared" si="116"/>
        <v>213.1430626447877</v>
      </c>
      <c r="I953" s="60">
        <f t="shared" si="122"/>
        <v>19.462697610523776</v>
      </c>
      <c r="J953" s="60">
        <f t="shared" si="117"/>
        <v>10.013596875584833</v>
      </c>
      <c r="K953" s="60">
        <f t="shared" si="118"/>
        <v>2.3039438570144548</v>
      </c>
      <c r="L953" s="60">
        <f t="shared" si="119"/>
        <v>-0.49635651830979466</v>
      </c>
    </row>
    <row r="954" spans="1:12" x14ac:dyDescent="0.3">
      <c r="A954" s="60">
        <f>Data!A953</f>
        <v>1949.09</v>
      </c>
      <c r="B954" s="60">
        <f>Data!B953</f>
        <v>15.49</v>
      </c>
      <c r="C954" s="60">
        <f>Data!C953</f>
        <v>1.04</v>
      </c>
      <c r="D954" s="60">
        <f>Data!D953</f>
        <v>2.39</v>
      </c>
      <c r="E954" s="60">
        <f>Data!E953</f>
        <v>23.9</v>
      </c>
      <c r="F954" s="60">
        <f t="shared" si="120"/>
        <v>196.61476443514647</v>
      </c>
      <c r="G954" s="60">
        <f t="shared" si="121"/>
        <v>30.336300000000005</v>
      </c>
      <c r="H954" s="60">
        <f t="shared" si="116"/>
        <v>212.6140176261143</v>
      </c>
      <c r="I954" s="60">
        <f t="shared" si="122"/>
        <v>19.55280875879269</v>
      </c>
      <c r="J954" s="60">
        <f t="shared" si="117"/>
        <v>10.055576508757644</v>
      </c>
      <c r="K954" s="60">
        <f t="shared" si="118"/>
        <v>2.3081273571113443</v>
      </c>
      <c r="L954" s="60">
        <f t="shared" si="119"/>
        <v>-0.49217301821290516</v>
      </c>
    </row>
    <row r="955" spans="1:12" x14ac:dyDescent="0.3">
      <c r="A955" s="60">
        <f>Data!A954</f>
        <v>1949.1</v>
      </c>
      <c r="B955" s="60">
        <f>Data!B954</f>
        <v>15.89</v>
      </c>
      <c r="C955" s="60">
        <f>Data!C954</f>
        <v>1.0733299999999999</v>
      </c>
      <c r="D955" s="60">
        <f>Data!D954</f>
        <v>2.3666700000000001</v>
      </c>
      <c r="E955" s="60">
        <f>Data!E954</f>
        <v>23.7</v>
      </c>
      <c r="F955" s="60">
        <f t="shared" si="120"/>
        <v>203.39401139240508</v>
      </c>
      <c r="G955" s="60">
        <f t="shared" si="121"/>
        <v>30.293675578481015</v>
      </c>
      <c r="H955" s="60">
        <f t="shared" si="116"/>
        <v>212.07277852514238</v>
      </c>
      <c r="I955" s="60">
        <f t="shared" si="122"/>
        <v>19.635990055274899</v>
      </c>
      <c r="J955" s="60">
        <f t="shared" si="117"/>
        <v>10.358225422800441</v>
      </c>
      <c r="K955" s="60">
        <f t="shared" si="118"/>
        <v>2.3377809309238393</v>
      </c>
      <c r="L955" s="60">
        <f t="shared" si="119"/>
        <v>-0.46251944440041015</v>
      </c>
    </row>
    <row r="956" spans="1:12" x14ac:dyDescent="0.3">
      <c r="A956" s="60">
        <f>Data!A955</f>
        <v>1949.11</v>
      </c>
      <c r="B956" s="60">
        <f>Data!B955</f>
        <v>16.11</v>
      </c>
      <c r="C956" s="60">
        <f>Data!C955</f>
        <v>1.10667</v>
      </c>
      <c r="D956" s="60">
        <f>Data!D955</f>
        <v>2.3433299999999999</v>
      </c>
      <c r="E956" s="60">
        <f>Data!E955</f>
        <v>23.8</v>
      </c>
      <c r="F956" s="60">
        <f t="shared" si="120"/>
        <v>205.34361050420168</v>
      </c>
      <c r="G956" s="60">
        <f t="shared" si="121"/>
        <v>29.86889154579832</v>
      </c>
      <c r="H956" s="60">
        <f t="shared" si="116"/>
        <v>211.6251913570984</v>
      </c>
      <c r="I956" s="60">
        <f t="shared" si="122"/>
        <v>19.71143977614161</v>
      </c>
      <c r="J956" s="60">
        <f t="shared" si="117"/>
        <v>10.417484102442181</v>
      </c>
      <c r="K956" s="60">
        <f t="shared" si="118"/>
        <v>2.34348555826984</v>
      </c>
      <c r="L956" s="60">
        <f t="shared" si="119"/>
        <v>-0.45681481705440952</v>
      </c>
    </row>
    <row r="957" spans="1:12" x14ac:dyDescent="0.3">
      <c r="A957" s="60">
        <f>Data!A956</f>
        <v>1949.12</v>
      </c>
      <c r="B957" s="60">
        <f>Data!B956</f>
        <v>16.54</v>
      </c>
      <c r="C957" s="60">
        <f>Data!C956</f>
        <v>1.1399999999999999</v>
      </c>
      <c r="D957" s="60">
        <f>Data!D956</f>
        <v>2.3199999999999998</v>
      </c>
      <c r="E957" s="60">
        <f>Data!E956</f>
        <v>23.6</v>
      </c>
      <c r="F957" s="60">
        <f t="shared" si="120"/>
        <v>212.61118728813554</v>
      </c>
      <c r="G957" s="60">
        <f t="shared" si="121"/>
        <v>29.82212542372881</v>
      </c>
      <c r="H957" s="60">
        <f t="shared" si="116"/>
        <v>211.26331109473028</v>
      </c>
      <c r="I957" s="60">
        <f t="shared" si="122"/>
        <v>19.781331758971728</v>
      </c>
      <c r="J957" s="60">
        <f t="shared" si="117"/>
        <v>10.748072469473991</v>
      </c>
      <c r="K957" s="60">
        <f t="shared" si="118"/>
        <v>2.3747264333313689</v>
      </c>
      <c r="L957" s="60">
        <f t="shared" si="119"/>
        <v>-0.42557394199288057</v>
      </c>
    </row>
    <row r="958" spans="1:12" x14ac:dyDescent="0.3">
      <c r="A958" s="60">
        <f>Data!A957</f>
        <v>1950.01</v>
      </c>
      <c r="B958" s="60">
        <f>Data!B957</f>
        <v>16.88</v>
      </c>
      <c r="C958" s="60">
        <f>Data!C957</f>
        <v>1.1499999999999999</v>
      </c>
      <c r="D958" s="60">
        <f>Data!D957</f>
        <v>2.3366699999999998</v>
      </c>
      <c r="E958" s="60">
        <f>Data!E957</f>
        <v>23.5</v>
      </c>
      <c r="F958" s="60">
        <f t="shared" si="120"/>
        <v>217.90499744680849</v>
      </c>
      <c r="G958" s="60">
        <f t="shared" si="121"/>
        <v>30.164222179148936</v>
      </c>
      <c r="H958" s="60">
        <f t="shared" si="116"/>
        <v>210.93319495821041</v>
      </c>
      <c r="I958" s="60">
        <f t="shared" si="122"/>
        <v>19.846748735994204</v>
      </c>
      <c r="J958" s="60">
        <f t="shared" si="117"/>
        <v>10.979380065996121</v>
      </c>
      <c r="K958" s="60">
        <f t="shared" si="118"/>
        <v>2.3960189741956501</v>
      </c>
      <c r="L958" s="60">
        <f t="shared" si="119"/>
        <v>-0.40428140112859934</v>
      </c>
    </row>
    <row r="959" spans="1:12" x14ac:dyDescent="0.3">
      <c r="A959" s="60">
        <f>Data!A958</f>
        <v>1950.02</v>
      </c>
      <c r="B959" s="60">
        <f>Data!B958</f>
        <v>17.21</v>
      </c>
      <c r="C959" s="60">
        <f>Data!C958</f>
        <v>1.1599999999999999</v>
      </c>
      <c r="D959" s="60">
        <f>Data!D958</f>
        <v>2.3533300000000001</v>
      </c>
      <c r="E959" s="60">
        <f>Data!E958</f>
        <v>23.5</v>
      </c>
      <c r="F959" s="60">
        <f t="shared" si="120"/>
        <v>222.1649885106383</v>
      </c>
      <c r="G959" s="60">
        <f t="shared" si="121"/>
        <v>30.379287182553192</v>
      </c>
      <c r="H959" s="60">
        <f t="shared" si="116"/>
        <v>210.6341420556972</v>
      </c>
      <c r="I959" s="60">
        <f t="shared" si="122"/>
        <v>19.909482401463304</v>
      </c>
      <c r="J959" s="60">
        <f t="shared" si="117"/>
        <v>11.158752599932464</v>
      </c>
      <c r="K959" s="60">
        <f t="shared" si="118"/>
        <v>2.4122241765063634</v>
      </c>
      <c r="L959" s="60">
        <f t="shared" si="119"/>
        <v>-0.38807619881788602</v>
      </c>
    </row>
    <row r="960" spans="1:12" x14ac:dyDescent="0.3">
      <c r="A960" s="60">
        <f>Data!A959</f>
        <v>1950.03</v>
      </c>
      <c r="B960" s="60">
        <f>Data!B959</f>
        <v>17.350000000000001</v>
      </c>
      <c r="C960" s="60">
        <f>Data!C959</f>
        <v>1.17</v>
      </c>
      <c r="D960" s="60">
        <f>Data!D959</f>
        <v>2.37</v>
      </c>
      <c r="E960" s="60">
        <f>Data!E959</f>
        <v>23.6</v>
      </c>
      <c r="F960" s="60">
        <f t="shared" si="120"/>
        <v>223.02322245762713</v>
      </c>
      <c r="G960" s="60">
        <f t="shared" si="121"/>
        <v>30.464843644067795</v>
      </c>
      <c r="H960" s="60">
        <f t="shared" si="116"/>
        <v>210.39392047559733</v>
      </c>
      <c r="I960" s="60">
        <f t="shared" si="122"/>
        <v>19.967761441261423</v>
      </c>
      <c r="J960" s="60">
        <f t="shared" si="117"/>
        <v>11.169165011996361</v>
      </c>
      <c r="K960" s="60">
        <f t="shared" si="118"/>
        <v>2.4131568575561309</v>
      </c>
      <c r="L960" s="60">
        <f t="shared" si="119"/>
        <v>-0.38714351776811862</v>
      </c>
    </row>
    <row r="961" spans="1:12" x14ac:dyDescent="0.3">
      <c r="A961" s="60">
        <f>Data!A960</f>
        <v>1950.04</v>
      </c>
      <c r="B961" s="60">
        <f>Data!B960</f>
        <v>17.84</v>
      </c>
      <c r="C961" s="60">
        <f>Data!C960</f>
        <v>1.18</v>
      </c>
      <c r="D961" s="60">
        <f>Data!D960</f>
        <v>2.4266700000000001</v>
      </c>
      <c r="E961" s="60">
        <f>Data!E960</f>
        <v>23.6</v>
      </c>
      <c r="F961" s="60">
        <f t="shared" si="120"/>
        <v>229.32186101694916</v>
      </c>
      <c r="G961" s="60">
        <f t="shared" si="121"/>
        <v>31.193300474999997</v>
      </c>
      <c r="H961" s="60">
        <f t="shared" ref="H961:H1024" si="123">GEOMEAN(F842:F962)</f>
        <v>210.18701420837382</v>
      </c>
      <c r="I961" s="60">
        <f t="shared" si="122"/>
        <v>20.027367923334619</v>
      </c>
      <c r="J961" s="60">
        <f t="shared" ref="J961:J1024" si="124">F961/I961</f>
        <v>11.450424334081259</v>
      </c>
      <c r="K961" s="60">
        <f t="shared" ref="K961:K1024" si="125">LN(J961)</f>
        <v>2.4380267890586413</v>
      </c>
      <c r="L961" s="60">
        <f t="shared" si="119"/>
        <v>-0.36227358626560813</v>
      </c>
    </row>
    <row r="962" spans="1:12" x14ac:dyDescent="0.3">
      <c r="A962" s="60">
        <f>Data!A961</f>
        <v>1950.05</v>
      </c>
      <c r="B962" s="60">
        <f>Data!B961</f>
        <v>18.440000000000001</v>
      </c>
      <c r="C962" s="60">
        <f>Data!C961</f>
        <v>1.19</v>
      </c>
      <c r="D962" s="60">
        <f>Data!D961</f>
        <v>2.48333</v>
      </c>
      <c r="E962" s="60">
        <f>Data!E961</f>
        <v>23.7</v>
      </c>
      <c r="F962" s="60">
        <f t="shared" si="120"/>
        <v>236.03433417721524</v>
      </c>
      <c r="G962" s="60">
        <f t="shared" si="121"/>
        <v>31.78693834556962</v>
      </c>
      <c r="H962" s="60">
        <f t="shared" si="123"/>
        <v>210.25836239701184</v>
      </c>
      <c r="I962" s="60">
        <f t="shared" si="122"/>
        <v>20.08756043970795</v>
      </c>
      <c r="J962" s="60">
        <f t="shared" si="124"/>
        <v>11.750273752039892</v>
      </c>
      <c r="K962" s="60">
        <f t="shared" si="125"/>
        <v>2.4638765383647208</v>
      </c>
      <c r="L962" s="60">
        <f t="shared" ref="L962:L1025" si="126">K962-$K$1843</f>
        <v>-0.33642383695952871</v>
      </c>
    </row>
    <row r="963" spans="1:12" x14ac:dyDescent="0.3">
      <c r="A963" s="60">
        <f>Data!A962</f>
        <v>1950.06</v>
      </c>
      <c r="B963" s="60">
        <f>Data!B962</f>
        <v>18.739999999999998</v>
      </c>
      <c r="C963" s="60">
        <f>Data!C962</f>
        <v>1.2</v>
      </c>
      <c r="D963" s="60">
        <f>Data!D962</f>
        <v>2.54</v>
      </c>
      <c r="E963" s="60">
        <f>Data!E962</f>
        <v>23.8</v>
      </c>
      <c r="F963" s="60">
        <f t="shared" si="120"/>
        <v>238.86649663865543</v>
      </c>
      <c r="G963" s="60">
        <f t="shared" si="121"/>
        <v>32.375715126050416</v>
      </c>
      <c r="H963" s="60">
        <f t="shared" si="123"/>
        <v>210.34570685694959</v>
      </c>
      <c r="I963" s="60">
        <f t="shared" si="122"/>
        <v>20.149497391917361</v>
      </c>
      <c r="J963" s="60">
        <f t="shared" si="124"/>
        <v>11.854712402626618</v>
      </c>
      <c r="K963" s="60">
        <f t="shared" si="125"/>
        <v>2.4727254596386734</v>
      </c>
      <c r="L963" s="60">
        <f t="shared" si="126"/>
        <v>-0.32757491568557606</v>
      </c>
    </row>
    <row r="964" spans="1:12" x14ac:dyDescent="0.3">
      <c r="A964" s="60">
        <f>Data!A963</f>
        <v>1950.07</v>
      </c>
      <c r="B964" s="60">
        <f>Data!B963</f>
        <v>17.38</v>
      </c>
      <c r="C964" s="60">
        <f>Data!C963</f>
        <v>1.24333</v>
      </c>
      <c r="D964" s="60">
        <f>Data!D963</f>
        <v>2.6</v>
      </c>
      <c r="E964" s="60">
        <f>Data!E963</f>
        <v>24.1</v>
      </c>
      <c r="F964" s="60">
        <f t="shared" si="120"/>
        <v>218.77381493775928</v>
      </c>
      <c r="G964" s="60">
        <f t="shared" si="121"/>
        <v>32.72795850622407</v>
      </c>
      <c r="H964" s="60">
        <f t="shared" si="123"/>
        <v>210.45173417442632</v>
      </c>
      <c r="I964" s="60">
        <f t="shared" si="122"/>
        <v>20.210104075066077</v>
      </c>
      <c r="J964" s="60">
        <f t="shared" si="124"/>
        <v>10.824972208216796</v>
      </c>
      <c r="K964" s="60">
        <f t="shared" si="125"/>
        <v>2.381855706514985</v>
      </c>
      <c r="L964" s="60">
        <f t="shared" si="126"/>
        <v>-0.41844466880926445</v>
      </c>
    </row>
    <row r="965" spans="1:12" x14ac:dyDescent="0.3">
      <c r="A965" s="60">
        <f>Data!A964</f>
        <v>1950.08</v>
      </c>
      <c r="B965" s="60">
        <f>Data!B964</f>
        <v>18.43</v>
      </c>
      <c r="C965" s="60">
        <f>Data!C964</f>
        <v>1.28667</v>
      </c>
      <c r="D965" s="60">
        <f>Data!D964</f>
        <v>2.66</v>
      </c>
      <c r="E965" s="60">
        <f>Data!E964</f>
        <v>24.3</v>
      </c>
      <c r="F965" s="60">
        <f t="shared" si="120"/>
        <v>230.08148518518519</v>
      </c>
      <c r="G965" s="60">
        <f t="shared" si="121"/>
        <v>33.207637037037038</v>
      </c>
      <c r="H965" s="60">
        <f t="shared" si="123"/>
        <v>210.57478376910777</v>
      </c>
      <c r="I965" s="60">
        <f t="shared" si="122"/>
        <v>20.271225008913305</v>
      </c>
      <c r="J965" s="60">
        <f t="shared" si="124"/>
        <v>11.350152005318762</v>
      </c>
      <c r="K965" s="60">
        <f t="shared" si="125"/>
        <v>2.4292311363768304</v>
      </c>
      <c r="L965" s="60">
        <f t="shared" si="126"/>
        <v>-0.37106923894741906</v>
      </c>
    </row>
    <row r="966" spans="1:12" x14ac:dyDescent="0.3">
      <c r="A966" s="60">
        <f>Data!A965</f>
        <v>1950.09</v>
      </c>
      <c r="B966" s="60">
        <f>Data!B965</f>
        <v>19.079999999999998</v>
      </c>
      <c r="C966" s="60">
        <f>Data!C965</f>
        <v>1.33</v>
      </c>
      <c r="D966" s="60">
        <f>Data!D965</f>
        <v>2.72</v>
      </c>
      <c r="E966" s="60">
        <f>Data!E965</f>
        <v>24.4</v>
      </c>
      <c r="F966" s="60">
        <f t="shared" si="120"/>
        <v>237.21991967213114</v>
      </c>
      <c r="G966" s="60">
        <f t="shared" si="121"/>
        <v>33.817514754098362</v>
      </c>
      <c r="H966" s="60">
        <f t="shared" si="123"/>
        <v>210.68243370024388</v>
      </c>
      <c r="I966" s="60">
        <f t="shared" si="122"/>
        <v>20.333510092084019</v>
      </c>
      <c r="J966" s="60">
        <f t="shared" si="124"/>
        <v>11.666452009408969</v>
      </c>
      <c r="K966" s="60">
        <f t="shared" si="125"/>
        <v>2.4567173734585199</v>
      </c>
      <c r="L966" s="60">
        <f t="shared" si="126"/>
        <v>-0.34358300186572954</v>
      </c>
    </row>
    <row r="967" spans="1:12" x14ac:dyDescent="0.3">
      <c r="A967" s="60">
        <f>Data!A966</f>
        <v>1950.1</v>
      </c>
      <c r="B967" s="60">
        <f>Data!B966</f>
        <v>19.87</v>
      </c>
      <c r="C967" s="60">
        <f>Data!C966</f>
        <v>1.3766700000000001</v>
      </c>
      <c r="D967" s="60">
        <f>Data!D966</f>
        <v>2.76</v>
      </c>
      <c r="E967" s="60">
        <f>Data!E966</f>
        <v>24.6</v>
      </c>
      <c r="F967" s="60">
        <f t="shared" si="120"/>
        <v>245.03344756097562</v>
      </c>
      <c r="G967" s="60">
        <f t="shared" si="121"/>
        <v>34.035848780487797</v>
      </c>
      <c r="H967" s="60">
        <f t="shared" si="123"/>
        <v>210.76325108485611</v>
      </c>
      <c r="I967" s="60">
        <f t="shared" si="122"/>
        <v>20.398661640431907</v>
      </c>
      <c r="J967" s="60">
        <f t="shared" si="124"/>
        <v>12.012231580688519</v>
      </c>
      <c r="K967" s="60">
        <f t="shared" si="125"/>
        <v>2.4859254290468424</v>
      </c>
      <c r="L967" s="60">
        <f t="shared" si="126"/>
        <v>-0.31437494627740703</v>
      </c>
    </row>
    <row r="968" spans="1:12" x14ac:dyDescent="0.3">
      <c r="A968" s="60">
        <f>Data!A967</f>
        <v>1950.11</v>
      </c>
      <c r="B968" s="60">
        <f>Data!B967</f>
        <v>19.829999999999998</v>
      </c>
      <c r="C968" s="60">
        <f>Data!C967</f>
        <v>1.42333</v>
      </c>
      <c r="D968" s="60">
        <f>Data!D967</f>
        <v>2.8</v>
      </c>
      <c r="E968" s="60">
        <f>Data!E967</f>
        <v>24.7</v>
      </c>
      <c r="F968" s="60">
        <f t="shared" si="120"/>
        <v>243.55013319838054</v>
      </c>
      <c r="G968" s="60">
        <f t="shared" si="121"/>
        <v>34.389327935222674</v>
      </c>
      <c r="H968" s="60">
        <f t="shared" si="123"/>
        <v>210.77589649286713</v>
      </c>
      <c r="I968" s="60">
        <f t="shared" si="122"/>
        <v>20.467385427219941</v>
      </c>
      <c r="J968" s="60">
        <f t="shared" si="124"/>
        <v>11.899425750515201</v>
      </c>
      <c r="K968" s="60">
        <f t="shared" si="125"/>
        <v>2.4764901426938861</v>
      </c>
      <c r="L968" s="60">
        <f t="shared" si="126"/>
        <v>-0.32381023263036335</v>
      </c>
    </row>
    <row r="969" spans="1:12" x14ac:dyDescent="0.3">
      <c r="A969" s="60">
        <f>Data!A968</f>
        <v>1950.12</v>
      </c>
      <c r="B969" s="60">
        <f>Data!B968</f>
        <v>19.75</v>
      </c>
      <c r="C969" s="60">
        <f>Data!C968</f>
        <v>1.47</v>
      </c>
      <c r="D969" s="60">
        <f>Data!D968</f>
        <v>2.84</v>
      </c>
      <c r="E969" s="60">
        <f>Data!E968</f>
        <v>25</v>
      </c>
      <c r="F969" s="60">
        <f t="shared" si="120"/>
        <v>239.65676999999999</v>
      </c>
      <c r="G969" s="60">
        <f t="shared" si="121"/>
        <v>34.462036799999993</v>
      </c>
      <c r="H969" s="60">
        <f t="shared" si="123"/>
        <v>210.97050990446397</v>
      </c>
      <c r="I969" s="60">
        <f t="shared" si="122"/>
        <v>20.539542657331403</v>
      </c>
      <c r="J969" s="60">
        <f t="shared" si="124"/>
        <v>11.668067492946669</v>
      </c>
      <c r="K969" s="60">
        <f t="shared" si="125"/>
        <v>2.4568558364373798</v>
      </c>
      <c r="L969" s="60">
        <f t="shared" si="126"/>
        <v>-0.34344453888686965</v>
      </c>
    </row>
    <row r="970" spans="1:12" x14ac:dyDescent="0.3">
      <c r="A970" s="60">
        <f>Data!A969</f>
        <v>1951.01</v>
      </c>
      <c r="B970" s="60">
        <f>Data!B969</f>
        <v>21.21</v>
      </c>
      <c r="C970" s="60">
        <f>Data!C969</f>
        <v>1.4866699999999999</v>
      </c>
      <c r="D970" s="60">
        <f>Data!D969</f>
        <v>2.8366699999999998</v>
      </c>
      <c r="E970" s="60">
        <f>Data!E969</f>
        <v>25.4</v>
      </c>
      <c r="F970" s="60">
        <f t="shared" si="120"/>
        <v>253.32004842519689</v>
      </c>
      <c r="G970" s="60">
        <f t="shared" si="121"/>
        <v>33.879555953149605</v>
      </c>
      <c r="H970" s="60">
        <f t="shared" si="123"/>
        <v>211.20532407722516</v>
      </c>
      <c r="I970" s="60">
        <f t="shared" si="122"/>
        <v>20.608482659324373</v>
      </c>
      <c r="J970" s="60">
        <f t="shared" si="124"/>
        <v>12.292028123214662</v>
      </c>
      <c r="K970" s="60">
        <f t="shared" si="125"/>
        <v>2.5089509321939207</v>
      </c>
      <c r="L970" s="60">
        <f t="shared" si="126"/>
        <v>-0.29134944313032873</v>
      </c>
    </row>
    <row r="971" spans="1:12" x14ac:dyDescent="0.3">
      <c r="A971" s="60">
        <f>Data!A970</f>
        <v>1951.02</v>
      </c>
      <c r="B971" s="60">
        <f>Data!B970</f>
        <v>22</v>
      </c>
      <c r="C971" s="60">
        <f>Data!C970</f>
        <v>1.5033300000000001</v>
      </c>
      <c r="D971" s="60">
        <f>Data!D970</f>
        <v>2.8333300000000001</v>
      </c>
      <c r="E971" s="60">
        <f>Data!E970</f>
        <v>25.7</v>
      </c>
      <c r="F971" s="60">
        <f t="shared" ref="F971:F1034" si="127">B971*$E$1837/E971</f>
        <v>259.68817120622566</v>
      </c>
      <c r="G971" s="60">
        <f t="shared" ref="G971:G1034" si="128">D971*$E$1837/E971</f>
        <v>33.444649369260702</v>
      </c>
      <c r="H971" s="60">
        <f t="shared" si="123"/>
        <v>211.51687622113442</v>
      </c>
      <c r="I971" s="60">
        <f t="shared" si="122"/>
        <v>20.674882431059881</v>
      </c>
      <c r="J971" s="60">
        <f t="shared" si="124"/>
        <v>12.560563382749692</v>
      </c>
      <c r="K971" s="60">
        <f t="shared" si="125"/>
        <v>2.5305620153485489</v>
      </c>
      <c r="L971" s="60">
        <f t="shared" si="126"/>
        <v>-0.26973835997570061</v>
      </c>
    </row>
    <row r="972" spans="1:12" x14ac:dyDescent="0.3">
      <c r="A972" s="60">
        <f>Data!A971</f>
        <v>1951.03</v>
      </c>
      <c r="B972" s="60">
        <f>Data!B971</f>
        <v>21.63</v>
      </c>
      <c r="C972" s="60">
        <f>Data!C971</f>
        <v>1.52</v>
      </c>
      <c r="D972" s="60">
        <f>Data!D971</f>
        <v>2.83</v>
      </c>
      <c r="E972" s="60">
        <f>Data!E971</f>
        <v>25.8</v>
      </c>
      <c r="F972" s="60">
        <f t="shared" si="127"/>
        <v>254.33107325581395</v>
      </c>
      <c r="G972" s="60">
        <f t="shared" si="128"/>
        <v>33.275863953488368</v>
      </c>
      <c r="H972" s="60">
        <f t="shared" si="123"/>
        <v>211.85398849619509</v>
      </c>
      <c r="I972" s="60">
        <f t="shared" si="122"/>
        <v>20.741299309070616</v>
      </c>
      <c r="J972" s="60">
        <f t="shared" si="124"/>
        <v>12.262060802747758</v>
      </c>
      <c r="K972" s="60">
        <f t="shared" si="125"/>
        <v>2.5065100079603795</v>
      </c>
      <c r="L972" s="60">
        <f t="shared" si="126"/>
        <v>-0.29379036736386999</v>
      </c>
    </row>
    <row r="973" spans="1:12" x14ac:dyDescent="0.3">
      <c r="A973" s="60">
        <f>Data!A972</f>
        <v>1951.04</v>
      </c>
      <c r="B973" s="60">
        <f>Data!B972</f>
        <v>21.92</v>
      </c>
      <c r="C973" s="60">
        <f>Data!C972</f>
        <v>1.5333300000000001</v>
      </c>
      <c r="D973" s="60">
        <f>Data!D972</f>
        <v>2.7933300000000001</v>
      </c>
      <c r="E973" s="60">
        <f>Data!E972</f>
        <v>25.8</v>
      </c>
      <c r="F973" s="60">
        <f t="shared" si="127"/>
        <v>257.74096744186051</v>
      </c>
      <c r="G973" s="60">
        <f t="shared" si="128"/>
        <v>32.844688712790699</v>
      </c>
      <c r="H973" s="60">
        <f t="shared" si="123"/>
        <v>212.25347486509895</v>
      </c>
      <c r="I973" s="60">
        <f t="shared" si="122"/>
        <v>20.805256863135376</v>
      </c>
      <c r="J973" s="60">
        <f t="shared" si="124"/>
        <v>12.388261732954094</v>
      </c>
      <c r="K973" s="60">
        <f t="shared" si="125"/>
        <v>2.5167493898304585</v>
      </c>
      <c r="L973" s="60">
        <f t="shared" si="126"/>
        <v>-0.28355098549379099</v>
      </c>
    </row>
    <row r="974" spans="1:12" x14ac:dyDescent="0.3">
      <c r="A974" s="60">
        <f>Data!A973</f>
        <v>1951.05</v>
      </c>
      <c r="B974" s="60">
        <f>Data!B973</f>
        <v>21.93</v>
      </c>
      <c r="C974" s="60">
        <f>Data!C973</f>
        <v>1.54667</v>
      </c>
      <c r="D974" s="60">
        <f>Data!D973</f>
        <v>2.7566700000000002</v>
      </c>
      <c r="E974" s="60">
        <f>Data!E973</f>
        <v>25.9</v>
      </c>
      <c r="F974" s="60">
        <f t="shared" si="127"/>
        <v>256.86295714285717</v>
      </c>
      <c r="G974" s="60">
        <f t="shared" si="128"/>
        <v>32.288481900000001</v>
      </c>
      <c r="H974" s="60">
        <f t="shared" si="123"/>
        <v>212.67395087689121</v>
      </c>
      <c r="I974" s="60">
        <f t="shared" si="122"/>
        <v>20.866035724432638</v>
      </c>
      <c r="J974" s="60">
        <f t="shared" si="124"/>
        <v>12.310098599231717</v>
      </c>
      <c r="K974" s="60">
        <f t="shared" si="125"/>
        <v>2.5104199498500455</v>
      </c>
      <c r="L974" s="60">
        <f t="shared" si="126"/>
        <v>-0.28988042547420401</v>
      </c>
    </row>
    <row r="975" spans="1:12" x14ac:dyDescent="0.3">
      <c r="A975" s="60">
        <f>Data!A974</f>
        <v>1951.06</v>
      </c>
      <c r="B975" s="60">
        <f>Data!B974</f>
        <v>21.55</v>
      </c>
      <c r="C975" s="60">
        <f>Data!C974</f>
        <v>1.56</v>
      </c>
      <c r="D975" s="60">
        <f>Data!D974</f>
        <v>2.72</v>
      </c>
      <c r="E975" s="60">
        <f>Data!E974</f>
        <v>25.9</v>
      </c>
      <c r="F975" s="60">
        <f t="shared" si="127"/>
        <v>252.41207142857147</v>
      </c>
      <c r="G975" s="60">
        <f t="shared" si="128"/>
        <v>31.858971428571433</v>
      </c>
      <c r="H975" s="60">
        <f t="shared" si="123"/>
        <v>213.10178089782792</v>
      </c>
      <c r="I975" s="60">
        <f t="shared" si="122"/>
        <v>20.926645292801986</v>
      </c>
      <c r="J975" s="60">
        <f t="shared" si="124"/>
        <v>12.061755140246591</v>
      </c>
      <c r="K975" s="60">
        <f t="shared" si="125"/>
        <v>2.4900397147271218</v>
      </c>
      <c r="L975" s="60">
        <f t="shared" si="126"/>
        <v>-0.31026066059712765</v>
      </c>
    </row>
    <row r="976" spans="1:12" x14ac:dyDescent="0.3">
      <c r="A976" s="60">
        <f>Data!A975</f>
        <v>1951.07</v>
      </c>
      <c r="B976" s="60">
        <f>Data!B975</f>
        <v>21.93</v>
      </c>
      <c r="C976" s="60">
        <f>Data!C975</f>
        <v>1.54667</v>
      </c>
      <c r="D976" s="60">
        <f>Data!D975</f>
        <v>2.65</v>
      </c>
      <c r="E976" s="60">
        <f>Data!E975</f>
        <v>25.9</v>
      </c>
      <c r="F976" s="60">
        <f t="shared" si="127"/>
        <v>256.86295714285717</v>
      </c>
      <c r="G976" s="60">
        <f t="shared" si="128"/>
        <v>31.039071428571429</v>
      </c>
      <c r="H976" s="60">
        <f t="shared" si="123"/>
        <v>213.51791446519104</v>
      </c>
      <c r="I976" s="60">
        <f t="shared" si="122"/>
        <v>20.977605494424612</v>
      </c>
      <c r="J976" s="60">
        <f t="shared" si="124"/>
        <v>12.244627119674155</v>
      </c>
      <c r="K976" s="60">
        <f t="shared" si="125"/>
        <v>2.5050872383009568</v>
      </c>
      <c r="L976" s="60">
        <f t="shared" si="126"/>
        <v>-0.29521313702329266</v>
      </c>
    </row>
    <row r="977" spans="1:12" x14ac:dyDescent="0.3">
      <c r="A977" s="60">
        <f>Data!A976</f>
        <v>1951.08</v>
      </c>
      <c r="B977" s="60">
        <f>Data!B976</f>
        <v>22.89</v>
      </c>
      <c r="C977" s="60">
        <f>Data!C976</f>
        <v>1.5333300000000001</v>
      </c>
      <c r="D977" s="60">
        <f>Data!D976</f>
        <v>2.58</v>
      </c>
      <c r="E977" s="60">
        <f>Data!E976</f>
        <v>25.9</v>
      </c>
      <c r="F977" s="60">
        <f t="shared" si="127"/>
        <v>268.10730000000001</v>
      </c>
      <c r="G977" s="60">
        <f t="shared" si="128"/>
        <v>30.219171428571432</v>
      </c>
      <c r="H977" s="60">
        <f t="shared" si="123"/>
        <v>213.99879505868421</v>
      </c>
      <c r="I977" s="60">
        <f t="shared" ref="I977:I1040" si="129">GEOMEAN(G858:G977)</f>
        <v>21.021242711804859</v>
      </c>
      <c r="J977" s="60">
        <f t="shared" si="124"/>
        <v>12.754112764676824</v>
      </c>
      <c r="K977" s="60">
        <f t="shared" si="125"/>
        <v>2.545853789368564</v>
      </c>
      <c r="L977" s="60">
        <f t="shared" si="126"/>
        <v>-0.25444658595568548</v>
      </c>
    </row>
    <row r="978" spans="1:12" x14ac:dyDescent="0.3">
      <c r="A978" s="60">
        <f>Data!A977</f>
        <v>1951.09</v>
      </c>
      <c r="B978" s="60">
        <f>Data!B977</f>
        <v>23.48</v>
      </c>
      <c r="C978" s="60">
        <f>Data!C977</f>
        <v>1.52</v>
      </c>
      <c r="D978" s="60">
        <f>Data!D977</f>
        <v>2.5099999999999998</v>
      </c>
      <c r="E978" s="60">
        <f>Data!E977</f>
        <v>26.1</v>
      </c>
      <c r="F978" s="60">
        <f t="shared" si="127"/>
        <v>272.91046896551723</v>
      </c>
      <c r="G978" s="60">
        <f t="shared" si="128"/>
        <v>29.173989655172409</v>
      </c>
      <c r="H978" s="60">
        <f t="shared" si="123"/>
        <v>214.48333177465065</v>
      </c>
      <c r="I978" s="60">
        <f t="shared" si="129"/>
        <v>21.056147455018561</v>
      </c>
      <c r="J978" s="60">
        <f t="shared" si="124"/>
        <v>12.961082721733659</v>
      </c>
      <c r="K978" s="60">
        <f t="shared" si="125"/>
        <v>2.5619512307782242</v>
      </c>
      <c r="L978" s="60">
        <f t="shared" si="126"/>
        <v>-0.23834914454602529</v>
      </c>
    </row>
    <row r="979" spans="1:12" x14ac:dyDescent="0.3">
      <c r="A979" s="60">
        <f>Data!A978</f>
        <v>1951.1</v>
      </c>
      <c r="B979" s="60">
        <f>Data!B978</f>
        <v>23.36</v>
      </c>
      <c r="C979" s="60">
        <f>Data!C978</f>
        <v>1.48333</v>
      </c>
      <c r="D979" s="60">
        <f>Data!D978</f>
        <v>2.4866700000000002</v>
      </c>
      <c r="E979" s="60">
        <f>Data!E978</f>
        <v>26.2</v>
      </c>
      <c r="F979" s="60">
        <f t="shared" si="127"/>
        <v>270.47937709923661</v>
      </c>
      <c r="G979" s="60">
        <f t="shared" si="128"/>
        <v>28.792506534732826</v>
      </c>
      <c r="H979" s="60">
        <f t="shared" si="123"/>
        <v>215.00129573479404</v>
      </c>
      <c r="I979" s="60">
        <f t="shared" si="129"/>
        <v>21.092592661598541</v>
      </c>
      <c r="J979" s="60">
        <f t="shared" si="124"/>
        <v>12.82342960103122</v>
      </c>
      <c r="K979" s="60">
        <f t="shared" si="125"/>
        <v>2.5512739352967597</v>
      </c>
      <c r="L979" s="60">
        <f t="shared" si="126"/>
        <v>-0.24902644002748975</v>
      </c>
    </row>
    <row r="980" spans="1:12" x14ac:dyDescent="0.3">
      <c r="A980" s="60">
        <f>Data!A979</f>
        <v>1951.11</v>
      </c>
      <c r="B980" s="60">
        <f>Data!B979</f>
        <v>22.71</v>
      </c>
      <c r="C980" s="60">
        <f>Data!C979</f>
        <v>1.4466699999999999</v>
      </c>
      <c r="D980" s="60">
        <f>Data!D979</f>
        <v>2.46333</v>
      </c>
      <c r="E980" s="60">
        <f>Data!E979</f>
        <v>26.4</v>
      </c>
      <c r="F980" s="60">
        <f t="shared" si="127"/>
        <v>260.96112613636365</v>
      </c>
      <c r="G980" s="60">
        <f t="shared" si="128"/>
        <v>28.306181014772726</v>
      </c>
      <c r="H980" s="60">
        <f t="shared" si="123"/>
        <v>215.66486449339487</v>
      </c>
      <c r="I980" s="60">
        <f t="shared" si="129"/>
        <v>21.128747110333101</v>
      </c>
      <c r="J980" s="60">
        <f t="shared" si="124"/>
        <v>12.350998607425213</v>
      </c>
      <c r="K980" s="60">
        <f t="shared" si="125"/>
        <v>2.5137369187059084</v>
      </c>
      <c r="L980" s="60">
        <f t="shared" si="126"/>
        <v>-0.28656345661834104</v>
      </c>
    </row>
    <row r="981" spans="1:12" x14ac:dyDescent="0.3">
      <c r="A981" s="60">
        <f>Data!A980</f>
        <v>1951.12</v>
      </c>
      <c r="B981" s="60">
        <f>Data!B980</f>
        <v>23.41</v>
      </c>
      <c r="C981" s="60">
        <f>Data!C980</f>
        <v>1.41</v>
      </c>
      <c r="D981" s="60">
        <f>Data!D980</f>
        <v>2.44</v>
      </c>
      <c r="E981" s="60">
        <f>Data!E980</f>
        <v>26.5</v>
      </c>
      <c r="F981" s="60">
        <f t="shared" si="127"/>
        <v>267.98972943396228</v>
      </c>
      <c r="G981" s="60">
        <f t="shared" si="128"/>
        <v>27.932291320754715</v>
      </c>
      <c r="H981" s="60">
        <f t="shared" si="123"/>
        <v>216.52108930885316</v>
      </c>
      <c r="I981" s="60">
        <f t="shared" si="129"/>
        <v>21.165273861082653</v>
      </c>
      <c r="J981" s="60">
        <f t="shared" si="124"/>
        <v>12.661765266676969</v>
      </c>
      <c r="K981" s="60">
        <f t="shared" si="125"/>
        <v>2.5385868435420225</v>
      </c>
      <c r="L981" s="60">
        <f t="shared" si="126"/>
        <v>-0.261713531782227</v>
      </c>
    </row>
    <row r="982" spans="1:12" x14ac:dyDescent="0.3">
      <c r="A982" s="60">
        <f>Data!A981</f>
        <v>1952.01</v>
      </c>
      <c r="B982" s="60">
        <f>Data!B981</f>
        <v>24.19</v>
      </c>
      <c r="C982" s="60">
        <f>Data!C981</f>
        <v>1.41333</v>
      </c>
      <c r="D982" s="60">
        <f>Data!D981</f>
        <v>2.4266700000000001</v>
      </c>
      <c r="E982" s="60">
        <f>Data!E981</f>
        <v>26.5</v>
      </c>
      <c r="F982" s="60">
        <f t="shared" si="127"/>
        <v>276.91890452830188</v>
      </c>
      <c r="G982" s="60">
        <f t="shared" si="128"/>
        <v>27.77969400792453</v>
      </c>
      <c r="H982" s="60">
        <f t="shared" si="123"/>
        <v>217.34984975942766</v>
      </c>
      <c r="I982" s="60">
        <f t="shared" si="129"/>
        <v>21.209362401502244</v>
      </c>
      <c r="J982" s="60">
        <f t="shared" si="124"/>
        <v>13.05644645445296</v>
      </c>
      <c r="K982" s="60">
        <f t="shared" si="125"/>
        <v>2.5692819929842972</v>
      </c>
      <c r="L982" s="60">
        <f t="shared" si="126"/>
        <v>-0.23101838233995231</v>
      </c>
    </row>
    <row r="983" spans="1:12" x14ac:dyDescent="0.3">
      <c r="A983" s="60">
        <f>Data!A982</f>
        <v>1952.02</v>
      </c>
      <c r="B983" s="60">
        <f>Data!B982</f>
        <v>23.75</v>
      </c>
      <c r="C983" s="60">
        <f>Data!C982</f>
        <v>1.4166700000000001</v>
      </c>
      <c r="D983" s="60">
        <f>Data!D982</f>
        <v>2.4133300000000002</v>
      </c>
      <c r="E983" s="60">
        <f>Data!E982</f>
        <v>26.3</v>
      </c>
      <c r="F983" s="60">
        <f t="shared" si="127"/>
        <v>273.94947718631181</v>
      </c>
      <c r="G983" s="60">
        <f t="shared" si="128"/>
        <v>27.837073338022819</v>
      </c>
      <c r="H983" s="60">
        <f t="shared" si="123"/>
        <v>218.25523623944576</v>
      </c>
      <c r="I983" s="60">
        <f t="shared" si="129"/>
        <v>21.261475419901078</v>
      </c>
      <c r="J983" s="60">
        <f t="shared" si="124"/>
        <v>12.884782065965693</v>
      </c>
      <c r="K983" s="60">
        <f t="shared" si="125"/>
        <v>2.5560469301829181</v>
      </c>
      <c r="L983" s="60">
        <f t="shared" si="126"/>
        <v>-0.2442534451413314</v>
      </c>
    </row>
    <row r="984" spans="1:12" x14ac:dyDescent="0.3">
      <c r="A984" s="60">
        <f>Data!A983</f>
        <v>1952.03</v>
      </c>
      <c r="B984" s="60">
        <f>Data!B983</f>
        <v>23.81</v>
      </c>
      <c r="C984" s="60">
        <f>Data!C983</f>
        <v>1.42</v>
      </c>
      <c r="D984" s="60">
        <f>Data!D983</f>
        <v>2.4</v>
      </c>
      <c r="E984" s="60">
        <f>Data!E983</f>
        <v>26.3</v>
      </c>
      <c r="F984" s="60">
        <f t="shared" si="127"/>
        <v>274.64156007604561</v>
      </c>
      <c r="G984" s="60">
        <f t="shared" si="128"/>
        <v>27.683315589353612</v>
      </c>
      <c r="H984" s="60">
        <f t="shared" si="123"/>
        <v>219.27619037746496</v>
      </c>
      <c r="I984" s="60">
        <f t="shared" si="129"/>
        <v>21.32167159194087</v>
      </c>
      <c r="J984" s="60">
        <f t="shared" si="124"/>
        <v>12.880864377437188</v>
      </c>
      <c r="K984" s="60">
        <f t="shared" si="125"/>
        <v>2.5557428284739001</v>
      </c>
      <c r="L984" s="60">
        <f t="shared" si="126"/>
        <v>-0.24455754685034936</v>
      </c>
    </row>
    <row r="985" spans="1:12" x14ac:dyDescent="0.3">
      <c r="A985" s="60">
        <f>Data!A984</f>
        <v>1952.04</v>
      </c>
      <c r="B985" s="60">
        <f>Data!B984</f>
        <v>23.74</v>
      </c>
      <c r="C985" s="60">
        <f>Data!C984</f>
        <v>1.43</v>
      </c>
      <c r="D985" s="60">
        <f>Data!D984</f>
        <v>2.38</v>
      </c>
      <c r="E985" s="60">
        <f>Data!E984</f>
        <v>26.4</v>
      </c>
      <c r="F985" s="60">
        <f t="shared" si="127"/>
        <v>272.79687954545454</v>
      </c>
      <c r="G985" s="60">
        <f t="shared" si="128"/>
        <v>27.348634090909091</v>
      </c>
      <c r="H985" s="60">
        <f t="shared" si="123"/>
        <v>220.38980837141423</v>
      </c>
      <c r="I985" s="60">
        <f t="shared" si="129"/>
        <v>21.384441190999489</v>
      </c>
      <c r="J985" s="60">
        <f t="shared" si="124"/>
        <v>12.75679252541199</v>
      </c>
      <c r="K985" s="60">
        <f t="shared" si="125"/>
        <v>2.5460638768362212</v>
      </c>
      <c r="L985" s="60">
        <f t="shared" si="126"/>
        <v>-0.25423649848802832</v>
      </c>
    </row>
    <row r="986" spans="1:12" x14ac:dyDescent="0.3">
      <c r="A986" s="60">
        <f>Data!A985</f>
        <v>1952.05</v>
      </c>
      <c r="B986" s="60">
        <f>Data!B985</f>
        <v>23.73</v>
      </c>
      <c r="C986" s="60">
        <f>Data!C985</f>
        <v>1.44</v>
      </c>
      <c r="D986" s="60">
        <f>Data!D985</f>
        <v>2.36</v>
      </c>
      <c r="E986" s="60">
        <f>Data!E985</f>
        <v>26.4</v>
      </c>
      <c r="F986" s="60">
        <f t="shared" si="127"/>
        <v>272.68196931818187</v>
      </c>
      <c r="G986" s="60">
        <f t="shared" si="128"/>
        <v>27.118813636363633</v>
      </c>
      <c r="H986" s="60">
        <f t="shared" si="123"/>
        <v>221.55334057236496</v>
      </c>
      <c r="I986" s="60">
        <f t="shared" si="129"/>
        <v>21.451633573718301</v>
      </c>
      <c r="J986" s="60">
        <f t="shared" si="124"/>
        <v>12.71147805042974</v>
      </c>
      <c r="K986" s="60">
        <f t="shared" si="125"/>
        <v>2.5425053687965553</v>
      </c>
      <c r="L986" s="60">
        <f t="shared" si="126"/>
        <v>-0.25779500652769416</v>
      </c>
    </row>
    <row r="987" spans="1:12" x14ac:dyDescent="0.3">
      <c r="A987" s="60">
        <f>Data!A986</f>
        <v>1952.06</v>
      </c>
      <c r="B987" s="60">
        <f>Data!B986</f>
        <v>24.38</v>
      </c>
      <c r="C987" s="60">
        <f>Data!C986</f>
        <v>1.45</v>
      </c>
      <c r="D987" s="60">
        <f>Data!D986</f>
        <v>2.34</v>
      </c>
      <c r="E987" s="60">
        <f>Data!E986</f>
        <v>26.5</v>
      </c>
      <c r="F987" s="60">
        <f t="shared" si="127"/>
        <v>279.09395999999998</v>
      </c>
      <c r="G987" s="60">
        <f t="shared" si="128"/>
        <v>26.787525283018869</v>
      </c>
      <c r="H987" s="60">
        <f t="shared" si="123"/>
        <v>222.67070634570976</v>
      </c>
      <c r="I987" s="60">
        <f t="shared" si="129"/>
        <v>21.520455824812949</v>
      </c>
      <c r="J987" s="60">
        <f t="shared" si="124"/>
        <v>12.968775488398643</v>
      </c>
      <c r="K987" s="60">
        <f t="shared" si="125"/>
        <v>2.5625445827995383</v>
      </c>
      <c r="L987" s="60">
        <f t="shared" si="126"/>
        <v>-0.23775579252471113</v>
      </c>
    </row>
    <row r="988" spans="1:12" x14ac:dyDescent="0.3">
      <c r="A988" s="60">
        <f>Data!A987</f>
        <v>1952.07</v>
      </c>
      <c r="B988" s="60">
        <f>Data!B987</f>
        <v>25.08</v>
      </c>
      <c r="C988" s="60">
        <f>Data!C987</f>
        <v>1.45</v>
      </c>
      <c r="D988" s="60">
        <f>Data!D987</f>
        <v>2.34667</v>
      </c>
      <c r="E988" s="60">
        <f>Data!E987</f>
        <v>26.7</v>
      </c>
      <c r="F988" s="60">
        <f t="shared" si="127"/>
        <v>284.95670561797749</v>
      </c>
      <c r="G988" s="60">
        <f t="shared" si="128"/>
        <v>26.662653603370789</v>
      </c>
      <c r="H988" s="60">
        <f t="shared" si="123"/>
        <v>223.74480436982648</v>
      </c>
      <c r="I988" s="60">
        <f t="shared" si="129"/>
        <v>21.592223329856726</v>
      </c>
      <c r="J988" s="60">
        <f t="shared" si="124"/>
        <v>13.197191473281613</v>
      </c>
      <c r="K988" s="60">
        <f t="shared" si="125"/>
        <v>2.5800040397785433</v>
      </c>
      <c r="L988" s="60">
        <f t="shared" si="126"/>
        <v>-0.22029633554570616</v>
      </c>
    </row>
    <row r="989" spans="1:12" x14ac:dyDescent="0.3">
      <c r="A989" s="60">
        <f>Data!A988</f>
        <v>1952.08</v>
      </c>
      <c r="B989" s="60">
        <f>Data!B988</f>
        <v>25.18</v>
      </c>
      <c r="C989" s="60">
        <f>Data!C988</f>
        <v>1.45</v>
      </c>
      <c r="D989" s="60">
        <f>Data!D988</f>
        <v>2.3533300000000001</v>
      </c>
      <c r="E989" s="60">
        <f>Data!E988</f>
        <v>26.7</v>
      </c>
      <c r="F989" s="60">
        <f t="shared" si="127"/>
        <v>286.0928966292135</v>
      </c>
      <c r="G989" s="60">
        <f t="shared" si="128"/>
        <v>26.738323924719101</v>
      </c>
      <c r="H989" s="60">
        <f t="shared" si="123"/>
        <v>224.81640942816816</v>
      </c>
      <c r="I989" s="60">
        <f t="shared" si="129"/>
        <v>21.668347286743852</v>
      </c>
      <c r="J989" s="60">
        <f t="shared" si="124"/>
        <v>13.203263398138256</v>
      </c>
      <c r="K989" s="60">
        <f t="shared" si="125"/>
        <v>2.58046402616842</v>
      </c>
      <c r="L989" s="60">
        <f t="shared" si="126"/>
        <v>-0.2198363491558295</v>
      </c>
    </row>
    <row r="990" spans="1:12" x14ac:dyDescent="0.3">
      <c r="A990" s="60">
        <f>Data!A989</f>
        <v>1952.09</v>
      </c>
      <c r="B990" s="60">
        <f>Data!B989</f>
        <v>24.78</v>
      </c>
      <c r="C990" s="60">
        <f>Data!C989</f>
        <v>1.45</v>
      </c>
      <c r="D990" s="60">
        <f>Data!D989</f>
        <v>2.36</v>
      </c>
      <c r="E990" s="60">
        <f>Data!E989</f>
        <v>26.7</v>
      </c>
      <c r="F990" s="60">
        <f t="shared" si="127"/>
        <v>281.54813258426969</v>
      </c>
      <c r="G990" s="60">
        <f t="shared" si="128"/>
        <v>26.814107865168538</v>
      </c>
      <c r="H990" s="60">
        <f t="shared" si="123"/>
        <v>225.83410353995305</v>
      </c>
      <c r="I990" s="60">
        <f t="shared" si="129"/>
        <v>21.747804877854865</v>
      </c>
      <c r="J990" s="60">
        <f t="shared" si="124"/>
        <v>12.946048309958936</v>
      </c>
      <c r="K990" s="60">
        <f t="shared" si="125"/>
        <v>2.5607905917677489</v>
      </c>
      <c r="L990" s="60">
        <f t="shared" si="126"/>
        <v>-0.23950978355650054</v>
      </c>
    </row>
    <row r="991" spans="1:12" x14ac:dyDescent="0.3">
      <c r="A991" s="60">
        <f>Data!A990</f>
        <v>1952.1</v>
      </c>
      <c r="B991" s="60">
        <f>Data!B990</f>
        <v>24.26</v>
      </c>
      <c r="C991" s="60">
        <f>Data!C990</f>
        <v>1.4366699999999999</v>
      </c>
      <c r="D991" s="60">
        <f>Data!D990</f>
        <v>2.3733300000000002</v>
      </c>
      <c r="E991" s="60">
        <f>Data!E990</f>
        <v>26.7</v>
      </c>
      <c r="F991" s="60">
        <f t="shared" si="127"/>
        <v>275.6399393258427</v>
      </c>
      <c r="G991" s="60">
        <f t="shared" si="128"/>
        <v>26.965562126966294</v>
      </c>
      <c r="H991" s="60">
        <f t="shared" si="123"/>
        <v>226.80420251499004</v>
      </c>
      <c r="I991" s="60">
        <f t="shared" si="129"/>
        <v>21.825055555775307</v>
      </c>
      <c r="J991" s="60">
        <f t="shared" si="124"/>
        <v>12.629518335998158</v>
      </c>
      <c r="K991" s="60">
        <f t="shared" si="125"/>
        <v>2.5360367991346431</v>
      </c>
      <c r="L991" s="60">
        <f t="shared" si="126"/>
        <v>-0.26426357618960639</v>
      </c>
    </row>
    <row r="992" spans="1:12" x14ac:dyDescent="0.3">
      <c r="A992" s="60">
        <f>Data!A991</f>
        <v>1952.11</v>
      </c>
      <c r="B992" s="60">
        <f>Data!B991</f>
        <v>25.03</v>
      </c>
      <c r="C992" s="60">
        <f>Data!C991</f>
        <v>1.42333</v>
      </c>
      <c r="D992" s="60">
        <f>Data!D991</f>
        <v>2.3866700000000001</v>
      </c>
      <c r="E992" s="60">
        <f>Data!E991</f>
        <v>26.7</v>
      </c>
      <c r="F992" s="60">
        <f t="shared" si="127"/>
        <v>284.38861011235957</v>
      </c>
      <c r="G992" s="60">
        <f t="shared" si="128"/>
        <v>27.117130007865171</v>
      </c>
      <c r="H992" s="60">
        <f t="shared" si="123"/>
        <v>227.83412608205273</v>
      </c>
      <c r="I992" s="60">
        <f t="shared" si="129"/>
        <v>21.899134174930506</v>
      </c>
      <c r="J992" s="60">
        <f t="shared" si="124"/>
        <v>12.986294701911978</v>
      </c>
      <c r="K992" s="60">
        <f t="shared" si="125"/>
        <v>2.5638945476461341</v>
      </c>
      <c r="L992" s="60">
        <f t="shared" si="126"/>
        <v>-0.23640582767811535</v>
      </c>
    </row>
    <row r="993" spans="1:12" x14ac:dyDescent="0.3">
      <c r="A993" s="60">
        <f>Data!A992</f>
        <v>1952.12</v>
      </c>
      <c r="B993" s="60">
        <f>Data!B992</f>
        <v>26.04</v>
      </c>
      <c r="C993" s="60">
        <f>Data!C992</f>
        <v>1.41</v>
      </c>
      <c r="D993" s="60">
        <f>Data!D992</f>
        <v>2.4</v>
      </c>
      <c r="E993" s="60">
        <f>Data!E992</f>
        <v>26.7</v>
      </c>
      <c r="F993" s="60">
        <f t="shared" si="127"/>
        <v>295.8641393258427</v>
      </c>
      <c r="G993" s="60">
        <f t="shared" si="128"/>
        <v>27.26858426966292</v>
      </c>
      <c r="H993" s="60">
        <f t="shared" si="123"/>
        <v>228.88723179013064</v>
      </c>
      <c r="I993" s="60">
        <f t="shared" si="129"/>
        <v>21.970158496180659</v>
      </c>
      <c r="J993" s="60">
        <f t="shared" si="124"/>
        <v>13.466636545989251</v>
      </c>
      <c r="K993" s="60">
        <f t="shared" si="125"/>
        <v>2.600215259612527</v>
      </c>
      <c r="L993" s="60">
        <f t="shared" si="126"/>
        <v>-0.20008511571172249</v>
      </c>
    </row>
    <row r="994" spans="1:12" x14ac:dyDescent="0.3">
      <c r="A994" s="60">
        <f>Data!A993</f>
        <v>1953.01</v>
      </c>
      <c r="B994" s="60">
        <f>Data!B993</f>
        <v>26.18</v>
      </c>
      <c r="C994" s="60">
        <f>Data!C993</f>
        <v>1.41</v>
      </c>
      <c r="D994" s="60">
        <f>Data!D993</f>
        <v>2.41</v>
      </c>
      <c r="E994" s="60">
        <f>Data!E993</f>
        <v>26.6</v>
      </c>
      <c r="F994" s="60">
        <f t="shared" si="127"/>
        <v>298.57305789473685</v>
      </c>
      <c r="G994" s="60">
        <f t="shared" si="128"/>
        <v>27.485143984962406</v>
      </c>
      <c r="H994" s="60">
        <f t="shared" si="123"/>
        <v>229.81851962120876</v>
      </c>
      <c r="I994" s="60">
        <f t="shared" si="129"/>
        <v>22.040504278778858</v>
      </c>
      <c r="J994" s="60">
        <f t="shared" si="124"/>
        <v>13.54656200775816</v>
      </c>
      <c r="K994" s="60">
        <f t="shared" si="125"/>
        <v>2.6061327887670185</v>
      </c>
      <c r="L994" s="60">
        <f t="shared" si="126"/>
        <v>-0.19416758655723099</v>
      </c>
    </row>
    <row r="995" spans="1:12" x14ac:dyDescent="0.3">
      <c r="A995" s="60">
        <f>Data!A994</f>
        <v>1953.02</v>
      </c>
      <c r="B995" s="60">
        <f>Data!B994</f>
        <v>25.86</v>
      </c>
      <c r="C995" s="60">
        <f>Data!C994</f>
        <v>1.41</v>
      </c>
      <c r="D995" s="60">
        <f>Data!D994</f>
        <v>2.42</v>
      </c>
      <c r="E995" s="60">
        <f>Data!E994</f>
        <v>26.5</v>
      </c>
      <c r="F995" s="60">
        <f t="shared" si="127"/>
        <v>296.03649735849058</v>
      </c>
      <c r="G995" s="60">
        <f t="shared" si="128"/>
        <v>27.703338113207547</v>
      </c>
      <c r="H995" s="60">
        <f t="shared" si="123"/>
        <v>230.64584290899137</v>
      </c>
      <c r="I995" s="60">
        <f t="shared" si="129"/>
        <v>22.110191306356043</v>
      </c>
      <c r="J995" s="60">
        <f t="shared" si="124"/>
        <v>13.389142285412456</v>
      </c>
      <c r="K995" s="60">
        <f t="shared" si="125"/>
        <v>2.5944441012968262</v>
      </c>
      <c r="L995" s="60">
        <f t="shared" si="126"/>
        <v>-0.20585627402742324</v>
      </c>
    </row>
    <row r="996" spans="1:12" x14ac:dyDescent="0.3">
      <c r="A996" s="60">
        <f>Data!A995</f>
        <v>1953.03</v>
      </c>
      <c r="B996" s="60">
        <f>Data!B995</f>
        <v>25.99</v>
      </c>
      <c r="C996" s="60">
        <f>Data!C995</f>
        <v>1.41</v>
      </c>
      <c r="D996" s="60">
        <f>Data!D995</f>
        <v>2.4300000000000002</v>
      </c>
      <c r="E996" s="60">
        <f>Data!E995</f>
        <v>26.6</v>
      </c>
      <c r="F996" s="60">
        <f t="shared" si="127"/>
        <v>296.40617932330821</v>
      </c>
      <c r="G996" s="60">
        <f t="shared" si="128"/>
        <v>27.713236466165412</v>
      </c>
      <c r="H996" s="60">
        <f t="shared" si="123"/>
        <v>231.34640482266636</v>
      </c>
      <c r="I996" s="60">
        <f t="shared" si="129"/>
        <v>22.181099900903511</v>
      </c>
      <c r="J996" s="60">
        <f t="shared" si="124"/>
        <v>13.363006372431268</v>
      </c>
      <c r="K996" s="60">
        <f t="shared" si="125"/>
        <v>2.5924901706701164</v>
      </c>
      <c r="L996" s="60">
        <f t="shared" si="126"/>
        <v>-0.20781020465413302</v>
      </c>
    </row>
    <row r="997" spans="1:12" x14ac:dyDescent="0.3">
      <c r="A997" s="60">
        <f>Data!A996</f>
        <v>1953.04</v>
      </c>
      <c r="B997" s="60">
        <f>Data!B996</f>
        <v>24.71</v>
      </c>
      <c r="C997" s="60">
        <f>Data!C996</f>
        <v>1.41333</v>
      </c>
      <c r="D997" s="60">
        <f>Data!D996</f>
        <v>2.4566699999999999</v>
      </c>
      <c r="E997" s="60">
        <f>Data!E996</f>
        <v>26.6</v>
      </c>
      <c r="F997" s="60">
        <f t="shared" si="127"/>
        <v>281.80826052631579</v>
      </c>
      <c r="G997" s="60">
        <f t="shared" si="128"/>
        <v>28.017397789849621</v>
      </c>
      <c r="H997" s="60">
        <f t="shared" si="123"/>
        <v>232.01108477284257</v>
      </c>
      <c r="I997" s="60">
        <f t="shared" si="129"/>
        <v>22.254678952058519</v>
      </c>
      <c r="J997" s="60">
        <f t="shared" si="124"/>
        <v>12.6628769227987</v>
      </c>
      <c r="K997" s="60">
        <f t="shared" si="125"/>
        <v>2.5386746359865615</v>
      </c>
      <c r="L997" s="60">
        <f t="shared" si="126"/>
        <v>-0.26162573933768796</v>
      </c>
    </row>
    <row r="998" spans="1:12" x14ac:dyDescent="0.3">
      <c r="A998" s="60">
        <f>Data!A997</f>
        <v>1953.05</v>
      </c>
      <c r="B998" s="60">
        <f>Data!B997</f>
        <v>24.84</v>
      </c>
      <c r="C998" s="60">
        <f>Data!C997</f>
        <v>1.4166700000000001</v>
      </c>
      <c r="D998" s="60">
        <f>Data!D997</f>
        <v>2.48333</v>
      </c>
      <c r="E998" s="60">
        <f>Data!E997</f>
        <v>26.7</v>
      </c>
      <c r="F998" s="60">
        <f t="shared" si="127"/>
        <v>282.22984719101123</v>
      </c>
      <c r="G998" s="60">
        <f t="shared" si="128"/>
        <v>28.215372239325845</v>
      </c>
      <c r="H998" s="60">
        <f t="shared" si="123"/>
        <v>232.53719431684485</v>
      </c>
      <c r="I998" s="60">
        <f t="shared" si="129"/>
        <v>22.329163626276923</v>
      </c>
      <c r="J998" s="60">
        <f t="shared" si="124"/>
        <v>12.639517176491269</v>
      </c>
      <c r="K998" s="60">
        <f t="shared" si="125"/>
        <v>2.5368281899267471</v>
      </c>
      <c r="L998" s="60">
        <f t="shared" si="126"/>
        <v>-0.26347218539750239</v>
      </c>
    </row>
    <row r="999" spans="1:12" x14ac:dyDescent="0.3">
      <c r="A999" s="60">
        <f>Data!A998</f>
        <v>1953.06</v>
      </c>
      <c r="B999" s="60">
        <f>Data!B998</f>
        <v>23.95</v>
      </c>
      <c r="C999" s="60">
        <f>Data!C998</f>
        <v>1.42</v>
      </c>
      <c r="D999" s="60">
        <f>Data!D998</f>
        <v>2.5099999999999998</v>
      </c>
      <c r="E999" s="60">
        <f>Data!E998</f>
        <v>26.8</v>
      </c>
      <c r="F999" s="60">
        <f t="shared" si="127"/>
        <v>271.10238246268653</v>
      </c>
      <c r="G999" s="60">
        <f t="shared" si="128"/>
        <v>28.411982462686563</v>
      </c>
      <c r="H999" s="60">
        <f t="shared" si="123"/>
        <v>233.05792623313107</v>
      </c>
      <c r="I999" s="60">
        <f t="shared" si="129"/>
        <v>22.403489016125786</v>
      </c>
      <c r="J999" s="60">
        <f t="shared" si="124"/>
        <v>12.100900099424246</v>
      </c>
      <c r="K999" s="60">
        <f t="shared" si="125"/>
        <v>2.4932798382181858</v>
      </c>
      <c r="L999" s="60">
        <f t="shared" si="126"/>
        <v>-0.3070205371060637</v>
      </c>
    </row>
    <row r="1000" spans="1:12" x14ac:dyDescent="0.3">
      <c r="A1000" s="60">
        <f>Data!A999</f>
        <v>1953.07</v>
      </c>
      <c r="B1000" s="60">
        <f>Data!B999</f>
        <v>24.29</v>
      </c>
      <c r="C1000" s="60">
        <f>Data!C999</f>
        <v>1.42</v>
      </c>
      <c r="D1000" s="60">
        <f>Data!D999</f>
        <v>2.5233300000000001</v>
      </c>
      <c r="E1000" s="60">
        <f>Data!E999</f>
        <v>26.8</v>
      </c>
      <c r="F1000" s="60">
        <f t="shared" si="127"/>
        <v>274.95101753731342</v>
      </c>
      <c r="G1000" s="60">
        <f t="shared" si="128"/>
        <v>28.562871596641791</v>
      </c>
      <c r="H1000" s="60">
        <f t="shared" si="123"/>
        <v>233.53003031050295</v>
      </c>
      <c r="I1000" s="60">
        <f t="shared" si="129"/>
        <v>22.479119822966595</v>
      </c>
      <c r="J1000" s="60">
        <f t="shared" si="124"/>
        <v>12.231396055658722</v>
      </c>
      <c r="K1000" s="60">
        <f t="shared" si="125"/>
        <v>2.504006093279199</v>
      </c>
      <c r="L1000" s="60">
        <f t="shared" si="126"/>
        <v>-0.29629428204505048</v>
      </c>
    </row>
    <row r="1001" spans="1:12" x14ac:dyDescent="0.3">
      <c r="A1001" s="60">
        <f>Data!A1000</f>
        <v>1953.08</v>
      </c>
      <c r="B1001" s="60">
        <f>Data!B1000</f>
        <v>24.39</v>
      </c>
      <c r="C1001" s="60">
        <f>Data!C1000</f>
        <v>1.42</v>
      </c>
      <c r="D1001" s="60">
        <f>Data!D1000</f>
        <v>2.53667</v>
      </c>
      <c r="E1001" s="60">
        <f>Data!E1000</f>
        <v>26.9</v>
      </c>
      <c r="F1001" s="60">
        <f t="shared" si="127"/>
        <v>275.05663828996285</v>
      </c>
      <c r="G1001" s="60">
        <f t="shared" si="128"/>
        <v>28.607130900000001</v>
      </c>
      <c r="H1001" s="60">
        <f t="shared" si="123"/>
        <v>233.99899533879969</v>
      </c>
      <c r="I1001" s="60">
        <f t="shared" si="129"/>
        <v>22.555362084314883</v>
      </c>
      <c r="J1001" s="60">
        <f t="shared" si="124"/>
        <v>12.194733884641945</v>
      </c>
      <c r="K1001" s="60">
        <f t="shared" si="125"/>
        <v>2.5010042097522098</v>
      </c>
      <c r="L1001" s="60">
        <f t="shared" si="126"/>
        <v>-0.29929616557203964</v>
      </c>
    </row>
    <row r="1002" spans="1:12" x14ac:dyDescent="0.3">
      <c r="A1002" s="60">
        <f>Data!A1001</f>
        <v>1953.09</v>
      </c>
      <c r="B1002" s="60">
        <f>Data!B1001</f>
        <v>23.27</v>
      </c>
      <c r="C1002" s="60">
        <f>Data!C1001</f>
        <v>1.42</v>
      </c>
      <c r="D1002" s="60">
        <f>Data!D1001</f>
        <v>2.5499999999999998</v>
      </c>
      <c r="E1002" s="60">
        <f>Data!E1001</f>
        <v>26.9</v>
      </c>
      <c r="F1002" s="60">
        <f t="shared" si="127"/>
        <v>262.4259111524164</v>
      </c>
      <c r="G1002" s="60">
        <f t="shared" si="128"/>
        <v>28.757459107806692</v>
      </c>
      <c r="H1002" s="60">
        <f t="shared" si="123"/>
        <v>234.48948211289985</v>
      </c>
      <c r="I1002" s="60">
        <f t="shared" si="129"/>
        <v>22.635099863242388</v>
      </c>
      <c r="J1002" s="60">
        <f t="shared" si="124"/>
        <v>11.593759812766514</v>
      </c>
      <c r="K1002" s="60">
        <f t="shared" si="125"/>
        <v>2.4504670061915239</v>
      </c>
      <c r="L1002" s="60">
        <f t="shared" si="126"/>
        <v>-0.34983336913272556</v>
      </c>
    </row>
    <row r="1003" spans="1:12" x14ac:dyDescent="0.3">
      <c r="A1003" s="60">
        <f>Data!A1002</f>
        <v>1953.1</v>
      </c>
      <c r="B1003" s="60">
        <f>Data!B1002</f>
        <v>23.97</v>
      </c>
      <c r="C1003" s="60">
        <f>Data!C1002</f>
        <v>1.43</v>
      </c>
      <c r="D1003" s="60">
        <f>Data!D1002</f>
        <v>2.53667</v>
      </c>
      <c r="E1003" s="60">
        <f>Data!E1002</f>
        <v>27</v>
      </c>
      <c r="F1003" s="60">
        <f t="shared" si="127"/>
        <v>269.31892999999997</v>
      </c>
      <c r="G1003" s="60">
        <f t="shared" si="128"/>
        <v>28.501178563333333</v>
      </c>
      <c r="H1003" s="60">
        <f t="shared" si="123"/>
        <v>235.04858279231789</v>
      </c>
      <c r="I1003" s="60">
        <f t="shared" si="129"/>
        <v>22.721787909206967</v>
      </c>
      <c r="J1003" s="60">
        <f t="shared" si="124"/>
        <v>11.852893402410063</v>
      </c>
      <c r="K1003" s="60">
        <f t="shared" si="125"/>
        <v>2.4725720067564985</v>
      </c>
      <c r="L1003" s="60">
        <f t="shared" si="126"/>
        <v>-0.32772836856775101</v>
      </c>
    </row>
    <row r="1004" spans="1:12" x14ac:dyDescent="0.3">
      <c r="A1004" s="60">
        <f>Data!A1003</f>
        <v>1953.11</v>
      </c>
      <c r="B1004" s="60">
        <f>Data!B1003</f>
        <v>24.5</v>
      </c>
      <c r="C1004" s="60">
        <f>Data!C1003</f>
        <v>1.44</v>
      </c>
      <c r="D1004" s="60">
        <f>Data!D1003</f>
        <v>2.5233300000000001</v>
      </c>
      <c r="E1004" s="60">
        <f>Data!E1003</f>
        <v>26.9</v>
      </c>
      <c r="F1004" s="60">
        <f t="shared" si="127"/>
        <v>276.29715613382899</v>
      </c>
      <c r="G1004" s="60">
        <f t="shared" si="128"/>
        <v>28.456689917843871</v>
      </c>
      <c r="H1004" s="60">
        <f t="shared" si="123"/>
        <v>235.72739935423098</v>
      </c>
      <c r="I1004" s="60">
        <f t="shared" si="129"/>
        <v>22.81729576224426</v>
      </c>
      <c r="J1004" s="60">
        <f t="shared" si="124"/>
        <v>12.109110519179815</v>
      </c>
      <c r="K1004" s="60">
        <f t="shared" si="125"/>
        <v>2.4939581047583936</v>
      </c>
      <c r="L1004" s="60">
        <f t="shared" si="126"/>
        <v>-0.30634227056585583</v>
      </c>
    </row>
    <row r="1005" spans="1:12" x14ac:dyDescent="0.3">
      <c r="A1005" s="60">
        <f>Data!A1004</f>
        <v>1953.12</v>
      </c>
      <c r="B1005" s="60">
        <f>Data!B1004</f>
        <v>24.83</v>
      </c>
      <c r="C1005" s="60">
        <f>Data!C1004</f>
        <v>1.45</v>
      </c>
      <c r="D1005" s="60">
        <f>Data!D1004</f>
        <v>2.5099999999999998</v>
      </c>
      <c r="E1005" s="60">
        <f>Data!E1004</f>
        <v>26.9</v>
      </c>
      <c r="F1005" s="60">
        <f t="shared" si="127"/>
        <v>280.01870966542754</v>
      </c>
      <c r="G1005" s="60">
        <f t="shared" si="128"/>
        <v>28.306361710037173</v>
      </c>
      <c r="H1005" s="60">
        <f t="shared" si="123"/>
        <v>236.43143471746134</v>
      </c>
      <c r="I1005" s="60">
        <f t="shared" si="129"/>
        <v>22.921446906580641</v>
      </c>
      <c r="J1005" s="60">
        <f t="shared" si="124"/>
        <v>12.21644998270312</v>
      </c>
      <c r="K1005" s="60">
        <f t="shared" si="125"/>
        <v>2.5027834027571672</v>
      </c>
      <c r="L1005" s="60">
        <f t="shared" si="126"/>
        <v>-0.29751697256708232</v>
      </c>
    </row>
    <row r="1006" spans="1:12" x14ac:dyDescent="0.3">
      <c r="A1006" s="60">
        <f>Data!A1005</f>
        <v>1954.01</v>
      </c>
      <c r="B1006" s="60">
        <f>Data!B1005</f>
        <v>25.46</v>
      </c>
      <c r="C1006" s="60">
        <f>Data!C1005</f>
        <v>1.4566699999999999</v>
      </c>
      <c r="D1006" s="60">
        <f>Data!D1005</f>
        <v>2.5233300000000001</v>
      </c>
      <c r="E1006" s="60">
        <f>Data!E1005</f>
        <v>26.9</v>
      </c>
      <c r="F1006" s="60">
        <f t="shared" si="127"/>
        <v>287.12349368029743</v>
      </c>
      <c r="G1006" s="60">
        <f t="shared" si="128"/>
        <v>28.456689917843871</v>
      </c>
      <c r="H1006" s="60">
        <f t="shared" si="123"/>
        <v>237.11804482970683</v>
      </c>
      <c r="I1006" s="60">
        <f t="shared" si="129"/>
        <v>23.027771451845283</v>
      </c>
      <c r="J1006" s="60">
        <f t="shared" si="124"/>
        <v>12.468574924009392</v>
      </c>
      <c r="K1006" s="60">
        <f t="shared" si="125"/>
        <v>2.5232114728093546</v>
      </c>
      <c r="L1006" s="60">
        <f t="shared" si="126"/>
        <v>-0.27708890251489482</v>
      </c>
    </row>
    <row r="1007" spans="1:12" x14ac:dyDescent="0.3">
      <c r="A1007" s="60">
        <f>Data!A1006</f>
        <v>1954.02</v>
      </c>
      <c r="B1007" s="60">
        <f>Data!B1006</f>
        <v>26.02</v>
      </c>
      <c r="C1007" s="60">
        <f>Data!C1006</f>
        <v>1.46333</v>
      </c>
      <c r="D1007" s="60">
        <f>Data!D1006</f>
        <v>2.53667</v>
      </c>
      <c r="E1007" s="60">
        <f>Data!E1006</f>
        <v>26.9</v>
      </c>
      <c r="F1007" s="60">
        <f t="shared" si="127"/>
        <v>293.43885724907062</v>
      </c>
      <c r="G1007" s="60">
        <f t="shared" si="128"/>
        <v>28.607130900000001</v>
      </c>
      <c r="H1007" s="60">
        <f t="shared" si="123"/>
        <v>237.86107792833693</v>
      </c>
      <c r="I1007" s="60">
        <f t="shared" si="129"/>
        <v>23.136293224589743</v>
      </c>
      <c r="J1007" s="60">
        <f t="shared" si="124"/>
        <v>12.683054039840643</v>
      </c>
      <c r="K1007" s="60">
        <f t="shared" si="125"/>
        <v>2.540266774885223</v>
      </c>
      <c r="L1007" s="60">
        <f t="shared" si="126"/>
        <v>-0.26003360043902646</v>
      </c>
    </row>
    <row r="1008" spans="1:12" x14ac:dyDescent="0.3">
      <c r="A1008" s="60">
        <f>Data!A1007</f>
        <v>1954.03</v>
      </c>
      <c r="B1008" s="60">
        <f>Data!B1007</f>
        <v>26.57</v>
      </c>
      <c r="C1008" s="60">
        <f>Data!C1007</f>
        <v>1.47</v>
      </c>
      <c r="D1008" s="60">
        <f>Data!D1007</f>
        <v>2.5499999999999998</v>
      </c>
      <c r="E1008" s="60">
        <f>Data!E1007</f>
        <v>26.9</v>
      </c>
      <c r="F1008" s="60">
        <f t="shared" si="127"/>
        <v>299.64144646840151</v>
      </c>
      <c r="G1008" s="60">
        <f t="shared" si="128"/>
        <v>28.757459107806692</v>
      </c>
      <c r="H1008" s="60">
        <f t="shared" si="123"/>
        <v>238.63639968903675</v>
      </c>
      <c r="I1008" s="60">
        <f t="shared" si="129"/>
        <v>23.247034750335125</v>
      </c>
      <c r="J1008" s="60">
        <f t="shared" si="124"/>
        <v>12.88944803870446</v>
      </c>
      <c r="K1008" s="60">
        <f t="shared" si="125"/>
        <v>2.5564089951424371</v>
      </c>
      <c r="L1008" s="60">
        <f t="shared" si="126"/>
        <v>-0.24389138018181233</v>
      </c>
    </row>
    <row r="1009" spans="1:12" x14ac:dyDescent="0.3">
      <c r="A1009" s="60">
        <f>Data!A1008</f>
        <v>1954.04</v>
      </c>
      <c r="B1009" s="60">
        <f>Data!B1008</f>
        <v>27.63</v>
      </c>
      <c r="C1009" s="60">
        <f>Data!C1008</f>
        <v>1.46333</v>
      </c>
      <c r="D1009" s="60">
        <f>Data!D1008</f>
        <v>2.5733299999999999</v>
      </c>
      <c r="E1009" s="60">
        <f>Data!E1008</f>
        <v>26.8</v>
      </c>
      <c r="F1009" s="60">
        <f t="shared" si="127"/>
        <v>312.75819738805967</v>
      </c>
      <c r="G1009" s="60">
        <f t="shared" si="128"/>
        <v>29.128847342910444</v>
      </c>
      <c r="H1009" s="60">
        <f t="shared" si="123"/>
        <v>239.53013291059619</v>
      </c>
      <c r="I1009" s="60">
        <f t="shared" si="129"/>
        <v>23.362618836474855</v>
      </c>
      <c r="J1009" s="60">
        <f t="shared" si="124"/>
        <v>13.387120663877219</v>
      </c>
      <c r="K1009" s="60">
        <f t="shared" si="125"/>
        <v>2.5942931002745473</v>
      </c>
      <c r="L1009" s="60">
        <f t="shared" si="126"/>
        <v>-0.20600727504970218</v>
      </c>
    </row>
    <row r="1010" spans="1:12" x14ac:dyDescent="0.3">
      <c r="A1010" s="60">
        <f>Data!A1009</f>
        <v>1954.05</v>
      </c>
      <c r="B1010" s="60">
        <f>Data!B1009</f>
        <v>28.73</v>
      </c>
      <c r="C1010" s="60">
        <f>Data!C1009</f>
        <v>1.4566699999999999</v>
      </c>
      <c r="D1010" s="60">
        <f>Data!D1009</f>
        <v>2.59667</v>
      </c>
      <c r="E1010" s="60">
        <f>Data!E1009</f>
        <v>26.9</v>
      </c>
      <c r="F1010" s="60">
        <f t="shared" si="127"/>
        <v>324.00070594795545</v>
      </c>
      <c r="G1010" s="60">
        <f t="shared" si="128"/>
        <v>29.283776996654275</v>
      </c>
      <c r="H1010" s="60">
        <f t="shared" si="123"/>
        <v>240.40826988990278</v>
      </c>
      <c r="I1010" s="60">
        <f t="shared" si="129"/>
        <v>23.480520774915924</v>
      </c>
      <c r="J1010" s="60">
        <f t="shared" si="124"/>
        <v>13.798701870960338</v>
      </c>
      <c r="K1010" s="60">
        <f t="shared" si="125"/>
        <v>2.6245745204168363</v>
      </c>
      <c r="L1010" s="60">
        <f t="shared" si="126"/>
        <v>-0.17572585490741321</v>
      </c>
    </row>
    <row r="1011" spans="1:12" x14ac:dyDescent="0.3">
      <c r="A1011" s="60">
        <f>Data!A1010</f>
        <v>1954.06</v>
      </c>
      <c r="B1011" s="60">
        <f>Data!B1010</f>
        <v>28.96</v>
      </c>
      <c r="C1011" s="60">
        <f>Data!C1010</f>
        <v>1.45</v>
      </c>
      <c r="D1011" s="60">
        <f>Data!D1010</f>
        <v>2.62</v>
      </c>
      <c r="E1011" s="60">
        <f>Data!E1010</f>
        <v>26.9</v>
      </c>
      <c r="F1011" s="60">
        <f t="shared" si="127"/>
        <v>326.59451598513016</v>
      </c>
      <c r="G1011" s="60">
        <f t="shared" si="128"/>
        <v>29.546879553903349</v>
      </c>
      <c r="H1011" s="60">
        <f t="shared" si="123"/>
        <v>241.28817499771898</v>
      </c>
      <c r="I1011" s="60">
        <f t="shared" si="129"/>
        <v>23.602608731890317</v>
      </c>
      <c r="J1011" s="60">
        <f t="shared" si="124"/>
        <v>13.837221118013822</v>
      </c>
      <c r="K1011" s="60">
        <f t="shared" si="125"/>
        <v>2.6273621437585839</v>
      </c>
      <c r="L1011" s="60">
        <f t="shared" si="126"/>
        <v>-0.17293823156566557</v>
      </c>
    </row>
    <row r="1012" spans="1:12" x14ac:dyDescent="0.3">
      <c r="A1012" s="60">
        <f>Data!A1011</f>
        <v>1954.07</v>
      </c>
      <c r="B1012" s="60">
        <f>Data!B1011</f>
        <v>30.13</v>
      </c>
      <c r="C1012" s="60">
        <f>Data!C1011</f>
        <v>1.4566699999999999</v>
      </c>
      <c r="D1012" s="60">
        <f>Data!D1011</f>
        <v>2.6233300000000002</v>
      </c>
      <c r="E1012" s="60">
        <f>Data!E1011</f>
        <v>26.9</v>
      </c>
      <c r="F1012" s="60">
        <f t="shared" si="127"/>
        <v>339.78911486988846</v>
      </c>
      <c r="G1012" s="60">
        <f t="shared" si="128"/>
        <v>29.584433412267661</v>
      </c>
      <c r="H1012" s="60">
        <f t="shared" si="123"/>
        <v>242.17064292840737</v>
      </c>
      <c r="I1012" s="60">
        <f t="shared" si="129"/>
        <v>23.728140942954113</v>
      </c>
      <c r="J1012" s="60">
        <f t="shared" si="124"/>
        <v>14.320090043581194</v>
      </c>
      <c r="K1012" s="60">
        <f t="shared" si="125"/>
        <v>2.6616634494723108</v>
      </c>
      <c r="L1012" s="60">
        <f t="shared" si="126"/>
        <v>-0.13863692585193865</v>
      </c>
    </row>
    <row r="1013" spans="1:12" x14ac:dyDescent="0.3">
      <c r="A1013" s="60">
        <f>Data!A1012</f>
        <v>1954.08</v>
      </c>
      <c r="B1013" s="60">
        <f>Data!B1012</f>
        <v>30.73</v>
      </c>
      <c r="C1013" s="60">
        <f>Data!C1012</f>
        <v>1.46333</v>
      </c>
      <c r="D1013" s="60">
        <f>Data!D1012</f>
        <v>2.6266699999999998</v>
      </c>
      <c r="E1013" s="60">
        <f>Data!E1012</f>
        <v>26.9</v>
      </c>
      <c r="F1013" s="60">
        <f t="shared" si="127"/>
        <v>346.55557583643122</v>
      </c>
      <c r="G1013" s="60">
        <f t="shared" si="128"/>
        <v>29.622100044981412</v>
      </c>
      <c r="H1013" s="60">
        <f t="shared" si="123"/>
        <v>243.13993042686707</v>
      </c>
      <c r="I1013" s="60">
        <f t="shared" si="129"/>
        <v>23.856049969163948</v>
      </c>
      <c r="J1013" s="60">
        <f t="shared" si="124"/>
        <v>14.526947096622656</v>
      </c>
      <c r="K1013" s="60">
        <f t="shared" si="125"/>
        <v>2.6760053451564811</v>
      </c>
      <c r="L1013" s="60">
        <f t="shared" si="126"/>
        <v>-0.12429503016776833</v>
      </c>
    </row>
    <row r="1014" spans="1:12" x14ac:dyDescent="0.3">
      <c r="A1014" s="60">
        <f>Data!A1013</f>
        <v>1954.09</v>
      </c>
      <c r="B1014" s="60">
        <f>Data!B1013</f>
        <v>31.45</v>
      </c>
      <c r="C1014" s="60">
        <f>Data!C1013</f>
        <v>1.47</v>
      </c>
      <c r="D1014" s="60">
        <f>Data!D1013</f>
        <v>2.63</v>
      </c>
      <c r="E1014" s="60">
        <f>Data!E1013</f>
        <v>26.8</v>
      </c>
      <c r="F1014" s="60">
        <f t="shared" si="127"/>
        <v>355.99874440298504</v>
      </c>
      <c r="G1014" s="60">
        <f t="shared" si="128"/>
        <v>29.770324253731342</v>
      </c>
      <c r="H1014" s="60">
        <f t="shared" si="123"/>
        <v>244.19275079402286</v>
      </c>
      <c r="I1014" s="60">
        <f t="shared" si="129"/>
        <v>23.987121414315592</v>
      </c>
      <c r="J1014" s="60">
        <f t="shared" si="124"/>
        <v>14.841244943652297</v>
      </c>
      <c r="K1014" s="60">
        <f t="shared" si="125"/>
        <v>2.6974101253022655</v>
      </c>
      <c r="L1014" s="60">
        <f t="shared" si="126"/>
        <v>-0.10289025002198393</v>
      </c>
    </row>
    <row r="1015" spans="1:12" x14ac:dyDescent="0.3">
      <c r="A1015" s="60">
        <f>Data!A1014</f>
        <v>1954.1</v>
      </c>
      <c r="B1015" s="60">
        <f>Data!B1014</f>
        <v>32.18</v>
      </c>
      <c r="C1015" s="60">
        <f>Data!C1014</f>
        <v>1.49333</v>
      </c>
      <c r="D1015" s="60">
        <f>Data!D1014</f>
        <v>2.6766700000000001</v>
      </c>
      <c r="E1015" s="60">
        <f>Data!E1014</f>
        <v>26.8</v>
      </c>
      <c r="F1015" s="60">
        <f t="shared" si="127"/>
        <v>364.26199029850744</v>
      </c>
      <c r="G1015" s="60">
        <f t="shared" si="128"/>
        <v>30.298606015298507</v>
      </c>
      <c r="H1015" s="60">
        <f t="shared" si="123"/>
        <v>245.27871495128889</v>
      </c>
      <c r="I1015" s="60">
        <f t="shared" si="129"/>
        <v>24.1202274774665</v>
      </c>
      <c r="J1015" s="60">
        <f t="shared" si="124"/>
        <v>15.101930138876458</v>
      </c>
      <c r="K1015" s="60">
        <f t="shared" si="125"/>
        <v>2.7148225594187698</v>
      </c>
      <c r="L1015" s="60">
        <f t="shared" si="126"/>
        <v>-8.5477815905479648E-2</v>
      </c>
    </row>
    <row r="1016" spans="1:12" x14ac:dyDescent="0.3">
      <c r="A1016" s="60">
        <f>Data!A1015</f>
        <v>1954.11</v>
      </c>
      <c r="B1016" s="60">
        <f>Data!B1015</f>
        <v>33.44</v>
      </c>
      <c r="C1016" s="60">
        <f>Data!C1015</f>
        <v>1.51667</v>
      </c>
      <c r="D1016" s="60">
        <f>Data!D1015</f>
        <v>2.7233299999999998</v>
      </c>
      <c r="E1016" s="60">
        <f>Data!E1015</f>
        <v>26.8</v>
      </c>
      <c r="F1016" s="60">
        <f t="shared" si="127"/>
        <v>378.52457910447754</v>
      </c>
      <c r="G1016" s="60">
        <f t="shared" si="128"/>
        <v>30.826774581716414</v>
      </c>
      <c r="H1016" s="60">
        <f t="shared" si="123"/>
        <v>246.48248131427545</v>
      </c>
      <c r="I1016" s="60">
        <f t="shared" si="129"/>
        <v>24.25535620749983</v>
      </c>
      <c r="J1016" s="60">
        <f t="shared" si="124"/>
        <v>15.605814067056933</v>
      </c>
      <c r="K1016" s="60">
        <f t="shared" si="125"/>
        <v>2.7476435414275762</v>
      </c>
      <c r="L1016" s="60">
        <f t="shared" si="126"/>
        <v>-5.2656833896673305E-2</v>
      </c>
    </row>
    <row r="1017" spans="1:12" x14ac:dyDescent="0.3">
      <c r="A1017" s="60">
        <f>Data!A1016</f>
        <v>1954.12</v>
      </c>
      <c r="B1017" s="60">
        <f>Data!B1016</f>
        <v>34.97</v>
      </c>
      <c r="C1017" s="60">
        <f>Data!C1016</f>
        <v>1.54</v>
      </c>
      <c r="D1017" s="60">
        <f>Data!D1016</f>
        <v>2.77</v>
      </c>
      <c r="E1017" s="60">
        <f>Data!E1016</f>
        <v>26.7</v>
      </c>
      <c r="F1017" s="60">
        <f t="shared" si="127"/>
        <v>397.32599662921348</v>
      </c>
      <c r="G1017" s="60">
        <f t="shared" si="128"/>
        <v>31.472491011235956</v>
      </c>
      <c r="H1017" s="60">
        <f t="shared" si="123"/>
        <v>247.69601032911737</v>
      </c>
      <c r="I1017" s="60">
        <f t="shared" si="129"/>
        <v>24.39440351222537</v>
      </c>
      <c r="J1017" s="60">
        <f t="shared" si="124"/>
        <v>16.28758811135069</v>
      </c>
      <c r="K1017" s="60">
        <f t="shared" si="125"/>
        <v>2.7904033521892511</v>
      </c>
      <c r="L1017" s="60">
        <f t="shared" si="126"/>
        <v>-9.8970231349984061E-3</v>
      </c>
    </row>
    <row r="1018" spans="1:12" x14ac:dyDescent="0.3">
      <c r="A1018" s="60">
        <f>Data!A1017</f>
        <v>1955.01</v>
      </c>
      <c r="B1018" s="60">
        <f>Data!B1017</f>
        <v>35.6</v>
      </c>
      <c r="C1018" s="60">
        <f>Data!C1017</f>
        <v>1.54667</v>
      </c>
      <c r="D1018" s="60">
        <f>Data!D1017</f>
        <v>2.8333300000000001</v>
      </c>
      <c r="E1018" s="60">
        <f>Data!E1017</f>
        <v>26.7</v>
      </c>
      <c r="F1018" s="60">
        <f t="shared" si="127"/>
        <v>404.48399999999998</v>
      </c>
      <c r="G1018" s="60">
        <f t="shared" si="128"/>
        <v>32.192040778651688</v>
      </c>
      <c r="H1018" s="60">
        <f t="shared" si="123"/>
        <v>248.9228046577814</v>
      </c>
      <c r="I1018" s="60">
        <f t="shared" si="129"/>
        <v>24.536683088702794</v>
      </c>
      <c r="J1018" s="60">
        <f t="shared" si="124"/>
        <v>16.484868738685911</v>
      </c>
      <c r="K1018" s="60">
        <f t="shared" si="125"/>
        <v>2.8024429140222278</v>
      </c>
      <c r="L1018" s="60">
        <f t="shared" si="126"/>
        <v>2.1425386979783134E-3</v>
      </c>
    </row>
    <row r="1019" spans="1:12" x14ac:dyDescent="0.3">
      <c r="A1019" s="60">
        <f>Data!A1018</f>
        <v>1955.02</v>
      </c>
      <c r="B1019" s="60">
        <f>Data!B1018</f>
        <v>36.79</v>
      </c>
      <c r="C1019" s="60">
        <f>Data!C1018</f>
        <v>1.5533300000000001</v>
      </c>
      <c r="D1019" s="60">
        <f>Data!D1018</f>
        <v>2.8966699999999999</v>
      </c>
      <c r="E1019" s="60">
        <f>Data!E1018</f>
        <v>26.7</v>
      </c>
      <c r="F1019" s="60">
        <f t="shared" si="127"/>
        <v>418.00467303370783</v>
      </c>
      <c r="G1019" s="60">
        <f t="shared" si="128"/>
        <v>32.911704165168537</v>
      </c>
      <c r="H1019" s="60">
        <f t="shared" si="123"/>
        <v>250.07148903340519</v>
      </c>
      <c r="I1019" s="60">
        <f t="shared" si="129"/>
        <v>24.682163318548355</v>
      </c>
      <c r="J1019" s="60">
        <f t="shared" si="124"/>
        <v>16.93549579260673</v>
      </c>
      <c r="K1019" s="60">
        <f t="shared" si="125"/>
        <v>2.8294117620506269</v>
      </c>
      <c r="L1019" s="60">
        <f t="shared" si="126"/>
        <v>2.9111386726377475E-2</v>
      </c>
    </row>
    <row r="1020" spans="1:12" x14ac:dyDescent="0.3">
      <c r="A1020" s="60">
        <f>Data!A1019</f>
        <v>1955.03</v>
      </c>
      <c r="B1020" s="60">
        <f>Data!B1019</f>
        <v>36.5</v>
      </c>
      <c r="C1020" s="60">
        <f>Data!C1019</f>
        <v>1.56</v>
      </c>
      <c r="D1020" s="60">
        <f>Data!D1019</f>
        <v>2.96</v>
      </c>
      <c r="E1020" s="60">
        <f>Data!E1019</f>
        <v>26.7</v>
      </c>
      <c r="F1020" s="60">
        <f t="shared" si="127"/>
        <v>414.7097191011236</v>
      </c>
      <c r="G1020" s="60">
        <f t="shared" si="128"/>
        <v>33.631253932584272</v>
      </c>
      <c r="H1020" s="60">
        <f t="shared" si="123"/>
        <v>251.29743812832388</v>
      </c>
      <c r="I1020" s="60">
        <f t="shared" si="129"/>
        <v>24.830814479261406</v>
      </c>
      <c r="J1020" s="60">
        <f t="shared" si="124"/>
        <v>16.701414262809923</v>
      </c>
      <c r="K1020" s="60">
        <f t="shared" si="125"/>
        <v>2.8154934022328226</v>
      </c>
      <c r="L1020" s="60">
        <f t="shared" si="126"/>
        <v>1.519302690857316E-2</v>
      </c>
    </row>
    <row r="1021" spans="1:12" x14ac:dyDescent="0.3">
      <c r="A1021" s="60">
        <f>Data!A1020</f>
        <v>1955.04</v>
      </c>
      <c r="B1021" s="60">
        <f>Data!B1020</f>
        <v>37.76</v>
      </c>
      <c r="C1021" s="60">
        <f>Data!C1020</f>
        <v>1.5633300000000001</v>
      </c>
      <c r="D1021" s="60">
        <f>Data!D1020</f>
        <v>3.0466700000000002</v>
      </c>
      <c r="E1021" s="60">
        <f>Data!E1020</f>
        <v>26.7</v>
      </c>
      <c r="F1021" s="60">
        <f t="shared" si="127"/>
        <v>429.0257258426966</v>
      </c>
      <c r="G1021" s="60">
        <f t="shared" si="128"/>
        <v>34.615990682022471</v>
      </c>
      <c r="H1021" s="60">
        <f t="shared" si="123"/>
        <v>252.46875274956957</v>
      </c>
      <c r="I1021" s="60">
        <f t="shared" si="129"/>
        <v>24.983497586152303</v>
      </c>
      <c r="J1021" s="60">
        <f t="shared" si="124"/>
        <v>17.172364452305281</v>
      </c>
      <c r="K1021" s="60">
        <f t="shared" si="125"/>
        <v>2.8433013737747199</v>
      </c>
      <c r="L1021" s="60">
        <f t="shared" si="126"/>
        <v>4.3000998450470451E-2</v>
      </c>
    </row>
    <row r="1022" spans="1:12" x14ac:dyDescent="0.3">
      <c r="A1022" s="60">
        <f>Data!A1021</f>
        <v>1955.05</v>
      </c>
      <c r="B1022" s="60">
        <f>Data!B1021</f>
        <v>37.6</v>
      </c>
      <c r="C1022" s="60">
        <f>Data!C1021</f>
        <v>1.56667</v>
      </c>
      <c r="D1022" s="60">
        <f>Data!D1021</f>
        <v>3.1333299999999999</v>
      </c>
      <c r="E1022" s="60">
        <f>Data!E1021</f>
        <v>26.7</v>
      </c>
      <c r="F1022" s="60">
        <f t="shared" si="127"/>
        <v>427.20782022471911</v>
      </c>
      <c r="G1022" s="60">
        <f t="shared" si="128"/>
        <v>35.600613812359548</v>
      </c>
      <c r="H1022" s="60">
        <f t="shared" si="123"/>
        <v>253.69761309222562</v>
      </c>
      <c r="I1022" s="60">
        <f t="shared" si="129"/>
        <v>25.141318424316733</v>
      </c>
      <c r="J1022" s="60">
        <f t="shared" si="124"/>
        <v>16.992260032454102</v>
      </c>
      <c r="K1022" s="60">
        <f t="shared" si="125"/>
        <v>2.832757948170666</v>
      </c>
      <c r="L1022" s="60">
        <f t="shared" si="126"/>
        <v>3.2457572846416483E-2</v>
      </c>
    </row>
    <row r="1023" spans="1:12" x14ac:dyDescent="0.3">
      <c r="A1023" s="60">
        <f>Data!A1022</f>
        <v>1955.06</v>
      </c>
      <c r="B1023" s="60">
        <f>Data!B1022</f>
        <v>39.78</v>
      </c>
      <c r="C1023" s="60">
        <f>Data!C1022</f>
        <v>1.57</v>
      </c>
      <c r="D1023" s="60">
        <f>Data!D1022</f>
        <v>3.22</v>
      </c>
      <c r="E1023" s="60">
        <f>Data!E1022</f>
        <v>26.7</v>
      </c>
      <c r="F1023" s="60">
        <f t="shared" si="127"/>
        <v>451.97678426966297</v>
      </c>
      <c r="G1023" s="60">
        <f t="shared" si="128"/>
        <v>36.585350561797753</v>
      </c>
      <c r="H1023" s="60">
        <f t="shared" si="123"/>
        <v>255.05872747373877</v>
      </c>
      <c r="I1023" s="60">
        <f t="shared" si="129"/>
        <v>25.305402053623894</v>
      </c>
      <c r="J1023" s="60">
        <f t="shared" si="124"/>
        <v>17.860881376707351</v>
      </c>
      <c r="K1023" s="60">
        <f t="shared" si="125"/>
        <v>2.8826129234304609</v>
      </c>
      <c r="L1023" s="60">
        <f t="shared" si="126"/>
        <v>8.2312548106211469E-2</v>
      </c>
    </row>
    <row r="1024" spans="1:12" x14ac:dyDescent="0.3">
      <c r="A1024" s="60">
        <f>Data!A1023</f>
        <v>1955.07</v>
      </c>
      <c r="B1024" s="60">
        <f>Data!B1023</f>
        <v>42.69</v>
      </c>
      <c r="C1024" s="60">
        <f>Data!C1023</f>
        <v>1.58667</v>
      </c>
      <c r="D1024" s="60">
        <f>Data!D1023</f>
        <v>3.2933300000000001</v>
      </c>
      <c r="E1024" s="60">
        <f>Data!E1023</f>
        <v>26.8</v>
      </c>
      <c r="F1024" s="60">
        <f t="shared" si="127"/>
        <v>483.2300921641791</v>
      </c>
      <c r="G1024" s="60">
        <f t="shared" si="128"/>
        <v>37.278898089179108</v>
      </c>
      <c r="H1024" s="60">
        <f t="shared" si="123"/>
        <v>256.45818944436405</v>
      </c>
      <c r="I1024" s="60">
        <f t="shared" si="129"/>
        <v>25.475251668164002</v>
      </c>
      <c r="J1024" s="60">
        <f t="shared" si="124"/>
        <v>18.968609160711988</v>
      </c>
      <c r="K1024" s="60">
        <f t="shared" si="125"/>
        <v>2.94278546342625</v>
      </c>
      <c r="L1024" s="60">
        <f t="shared" si="126"/>
        <v>0.14248508810200056</v>
      </c>
    </row>
    <row r="1025" spans="1:12" x14ac:dyDescent="0.3">
      <c r="A1025" s="60">
        <f>Data!A1024</f>
        <v>1955.08</v>
      </c>
      <c r="B1025" s="60">
        <f>Data!B1024</f>
        <v>42.43</v>
      </c>
      <c r="C1025" s="60">
        <f>Data!C1024</f>
        <v>1.6033299999999999</v>
      </c>
      <c r="D1025" s="60">
        <f>Data!D1024</f>
        <v>3.3666700000000001</v>
      </c>
      <c r="E1025" s="60">
        <f>Data!E1024</f>
        <v>26.8</v>
      </c>
      <c r="F1025" s="60">
        <f t="shared" si="127"/>
        <v>480.28701828358209</v>
      </c>
      <c r="G1025" s="60">
        <f t="shared" si="128"/>
        <v>38.10907131380597</v>
      </c>
      <c r="H1025" s="60">
        <f t="shared" ref="H1025:H1088" si="130">GEOMEAN(F906:F1026)</f>
        <v>257.94404402752525</v>
      </c>
      <c r="I1025" s="60">
        <f t="shared" si="129"/>
        <v>25.651665140030421</v>
      </c>
      <c r="J1025" s="60">
        <f t="shared" ref="J1025:J1088" si="131">F1025/I1025</f>
        <v>18.723424606618444</v>
      </c>
      <c r="K1025" s="60">
        <f t="shared" ref="K1025:K1088" si="132">LN(J1025)</f>
        <v>2.9297753927059969</v>
      </c>
      <c r="L1025" s="60">
        <f t="shared" si="126"/>
        <v>0.12947501738174738</v>
      </c>
    </row>
    <row r="1026" spans="1:12" x14ac:dyDescent="0.3">
      <c r="A1026" s="60">
        <f>Data!A1025</f>
        <v>1955.09</v>
      </c>
      <c r="B1026" s="60">
        <f>Data!B1025</f>
        <v>44.34</v>
      </c>
      <c r="C1026" s="60">
        <f>Data!C1025</f>
        <v>1.62</v>
      </c>
      <c r="D1026" s="60">
        <f>Data!D1025</f>
        <v>3.44</v>
      </c>
      <c r="E1026" s="60">
        <f>Data!E1025</f>
        <v>26.9</v>
      </c>
      <c r="F1026" s="60">
        <f t="shared" si="127"/>
        <v>500.04146542750937</v>
      </c>
      <c r="G1026" s="60">
        <f t="shared" si="128"/>
        <v>38.794376208178441</v>
      </c>
      <c r="H1026" s="60">
        <f t="shared" si="130"/>
        <v>259.18672076917034</v>
      </c>
      <c r="I1026" s="60">
        <f t="shared" si="129"/>
        <v>25.833860383040253</v>
      </c>
      <c r="J1026" s="60">
        <f t="shared" si="131"/>
        <v>19.356048922358621</v>
      </c>
      <c r="K1026" s="60">
        <f t="shared" si="132"/>
        <v>2.963004976431423</v>
      </c>
      <c r="L1026" s="60">
        <f t="shared" ref="L1026:L1089" si="133">K1026-$K$1843</f>
        <v>0.16270460110717355</v>
      </c>
    </row>
    <row r="1027" spans="1:12" x14ac:dyDescent="0.3">
      <c r="A1027" s="60">
        <f>Data!A1026</f>
        <v>1955.1</v>
      </c>
      <c r="B1027" s="60">
        <f>Data!B1026</f>
        <v>42.11</v>
      </c>
      <c r="C1027" s="60">
        <f>Data!C1026</f>
        <v>1.6266700000000001</v>
      </c>
      <c r="D1027" s="60">
        <f>Data!D1026</f>
        <v>3.5</v>
      </c>
      <c r="E1027" s="60">
        <f>Data!E1026</f>
        <v>26.9</v>
      </c>
      <c r="F1027" s="60">
        <f t="shared" si="127"/>
        <v>474.89278550185878</v>
      </c>
      <c r="G1027" s="60">
        <f t="shared" si="128"/>
        <v>39.471022304832722</v>
      </c>
      <c r="H1027" s="60">
        <f t="shared" si="130"/>
        <v>260.48800079957454</v>
      </c>
      <c r="I1027" s="60">
        <f t="shared" si="129"/>
        <v>26.02330051807203</v>
      </c>
      <c r="J1027" s="60">
        <f t="shared" si="131"/>
        <v>18.248753080804136</v>
      </c>
      <c r="K1027" s="60">
        <f t="shared" si="132"/>
        <v>2.904096753354787</v>
      </c>
      <c r="L1027" s="60">
        <f t="shared" si="133"/>
        <v>0.10379637803053754</v>
      </c>
    </row>
    <row r="1028" spans="1:12" x14ac:dyDescent="0.3">
      <c r="A1028" s="60">
        <f>Data!A1027</f>
        <v>1955.11</v>
      </c>
      <c r="B1028" s="60">
        <f>Data!B1027</f>
        <v>44.95</v>
      </c>
      <c r="C1028" s="60">
        <f>Data!C1027</f>
        <v>1.6333299999999999</v>
      </c>
      <c r="D1028" s="60">
        <f>Data!D1027</f>
        <v>3.56</v>
      </c>
      <c r="E1028" s="60">
        <f>Data!E1027</f>
        <v>26.9</v>
      </c>
      <c r="F1028" s="60">
        <f t="shared" si="127"/>
        <v>506.92070074349448</v>
      </c>
      <c r="G1028" s="60">
        <f t="shared" si="128"/>
        <v>40.147668401486989</v>
      </c>
      <c r="H1028" s="60">
        <f t="shared" si="130"/>
        <v>261.75432292191738</v>
      </c>
      <c r="I1028" s="60">
        <f t="shared" si="129"/>
        <v>26.220084179464518</v>
      </c>
      <c r="J1028" s="60">
        <f t="shared" si="131"/>
        <v>19.333297989199938</v>
      </c>
      <c r="K1028" s="60">
        <f t="shared" si="132"/>
        <v>2.9618288937318078</v>
      </c>
      <c r="L1028" s="60">
        <f t="shared" si="133"/>
        <v>0.16152851840755833</v>
      </c>
    </row>
    <row r="1029" spans="1:12" x14ac:dyDescent="0.3">
      <c r="A1029" s="60">
        <f>Data!A1028</f>
        <v>1955.12</v>
      </c>
      <c r="B1029" s="60">
        <f>Data!B1028</f>
        <v>45.37</v>
      </c>
      <c r="C1029" s="60">
        <f>Data!C1028</f>
        <v>1.64</v>
      </c>
      <c r="D1029" s="60">
        <f>Data!D1028</f>
        <v>3.62</v>
      </c>
      <c r="E1029" s="60">
        <f>Data!E1028</f>
        <v>26.8</v>
      </c>
      <c r="F1029" s="60">
        <f t="shared" si="127"/>
        <v>513.56639216417909</v>
      </c>
      <c r="G1029" s="60">
        <f t="shared" si="128"/>
        <v>40.976644029850746</v>
      </c>
      <c r="H1029" s="60">
        <f t="shared" si="130"/>
        <v>262.94285437590167</v>
      </c>
      <c r="I1029" s="60">
        <f t="shared" si="129"/>
        <v>26.426350919402012</v>
      </c>
      <c r="J1029" s="60">
        <f t="shared" si="131"/>
        <v>19.433874685555729</v>
      </c>
      <c r="K1029" s="60">
        <f t="shared" si="132"/>
        <v>2.9670176611900012</v>
      </c>
      <c r="L1029" s="60">
        <f t="shared" si="133"/>
        <v>0.16671728586575174</v>
      </c>
    </row>
    <row r="1030" spans="1:12" x14ac:dyDescent="0.3">
      <c r="A1030" s="60">
        <f>Data!A1029</f>
        <v>1956.01</v>
      </c>
      <c r="B1030" s="60">
        <f>Data!B1029</f>
        <v>44.15</v>
      </c>
      <c r="C1030" s="60">
        <f>Data!C1029</f>
        <v>1.67</v>
      </c>
      <c r="D1030" s="60">
        <f>Data!D1029</f>
        <v>3.6433300000000002</v>
      </c>
      <c r="E1030" s="60">
        <f>Data!E1029</f>
        <v>26.8</v>
      </c>
      <c r="F1030" s="60">
        <f t="shared" si="127"/>
        <v>499.75658395522385</v>
      </c>
      <c r="G1030" s="60">
        <f t="shared" si="128"/>
        <v>41.240728313059705</v>
      </c>
      <c r="H1030" s="60">
        <f t="shared" si="130"/>
        <v>264.06536356950676</v>
      </c>
      <c r="I1030" s="60">
        <f t="shared" si="129"/>
        <v>26.640339687808293</v>
      </c>
      <c r="J1030" s="60">
        <f t="shared" si="131"/>
        <v>18.759392328016482</v>
      </c>
      <c r="K1030" s="60">
        <f t="shared" si="132"/>
        <v>2.9316945511566739</v>
      </c>
      <c r="L1030" s="60">
        <f t="shared" si="133"/>
        <v>0.13139417583242441</v>
      </c>
    </row>
    <row r="1031" spans="1:12" x14ac:dyDescent="0.3">
      <c r="A1031" s="60">
        <f>Data!A1030</f>
        <v>1956.02</v>
      </c>
      <c r="B1031" s="60">
        <f>Data!B1030</f>
        <v>44.43</v>
      </c>
      <c r="C1031" s="60">
        <f>Data!C1030</f>
        <v>1.7</v>
      </c>
      <c r="D1031" s="60">
        <f>Data!D1030</f>
        <v>3.6666699999999999</v>
      </c>
      <c r="E1031" s="60">
        <f>Data!E1030</f>
        <v>26.8</v>
      </c>
      <c r="F1031" s="60">
        <f t="shared" si="127"/>
        <v>502.92604813432831</v>
      </c>
      <c r="G1031" s="60">
        <f t="shared" si="128"/>
        <v>41.504925791417911</v>
      </c>
      <c r="H1031" s="60">
        <f t="shared" si="130"/>
        <v>265.32052226539548</v>
      </c>
      <c r="I1031" s="60">
        <f t="shared" si="129"/>
        <v>26.86107088873651</v>
      </c>
      <c r="J1031" s="60">
        <f t="shared" si="131"/>
        <v>18.723231483120699</v>
      </c>
      <c r="K1031" s="60">
        <f t="shared" si="132"/>
        <v>2.9297650781135656</v>
      </c>
      <c r="L1031" s="60">
        <f t="shared" si="133"/>
        <v>0.1294647027893161</v>
      </c>
    </row>
    <row r="1032" spans="1:12" x14ac:dyDescent="0.3">
      <c r="A1032" s="60">
        <f>Data!A1031</f>
        <v>1956.03</v>
      </c>
      <c r="B1032" s="60">
        <f>Data!B1031</f>
        <v>47.49</v>
      </c>
      <c r="C1032" s="60">
        <f>Data!C1031</f>
        <v>1.73</v>
      </c>
      <c r="D1032" s="60">
        <f>Data!D1031</f>
        <v>3.69</v>
      </c>
      <c r="E1032" s="60">
        <f>Data!E1031</f>
        <v>26.8</v>
      </c>
      <c r="F1032" s="60">
        <f t="shared" si="127"/>
        <v>537.5637638059701</v>
      </c>
      <c r="G1032" s="60">
        <f t="shared" si="128"/>
        <v>41.76901007462687</v>
      </c>
      <c r="H1032" s="60">
        <f t="shared" si="130"/>
        <v>266.69034435643874</v>
      </c>
      <c r="I1032" s="60">
        <f t="shared" si="129"/>
        <v>27.092504713491234</v>
      </c>
      <c r="J1032" s="60">
        <f t="shared" si="131"/>
        <v>19.841789066415846</v>
      </c>
      <c r="K1032" s="60">
        <f t="shared" si="132"/>
        <v>2.987790272509772</v>
      </c>
      <c r="L1032" s="60">
        <f t="shared" si="133"/>
        <v>0.18748989718552256</v>
      </c>
    </row>
    <row r="1033" spans="1:12" x14ac:dyDescent="0.3">
      <c r="A1033" s="60">
        <f>Data!A1032</f>
        <v>1956.04</v>
      </c>
      <c r="B1033" s="60">
        <f>Data!B1032</f>
        <v>48.05</v>
      </c>
      <c r="C1033" s="60">
        <f>Data!C1032</f>
        <v>1.7533300000000001</v>
      </c>
      <c r="D1033" s="60">
        <f>Data!D1032</f>
        <v>3.66</v>
      </c>
      <c r="E1033" s="60">
        <f>Data!E1032</f>
        <v>26.9</v>
      </c>
      <c r="F1033" s="60">
        <f t="shared" si="127"/>
        <v>541.88074907063196</v>
      </c>
      <c r="G1033" s="60">
        <f t="shared" si="128"/>
        <v>41.275411895910786</v>
      </c>
      <c r="H1033" s="60">
        <f t="shared" si="130"/>
        <v>267.86203659335359</v>
      </c>
      <c r="I1033" s="60">
        <f t="shared" si="129"/>
        <v>27.329584177044538</v>
      </c>
      <c r="J1033" s="60">
        <f t="shared" si="131"/>
        <v>19.827625095217666</v>
      </c>
      <c r="K1033" s="60">
        <f t="shared" si="132"/>
        <v>2.9870761721329746</v>
      </c>
      <c r="L1033" s="60">
        <f t="shared" si="133"/>
        <v>0.18677579680872514</v>
      </c>
    </row>
    <row r="1034" spans="1:12" x14ac:dyDescent="0.3">
      <c r="A1034" s="60">
        <f>Data!A1033</f>
        <v>1956.05</v>
      </c>
      <c r="B1034" s="60">
        <f>Data!B1033</f>
        <v>46.54</v>
      </c>
      <c r="C1034" s="60">
        <f>Data!C1033</f>
        <v>1.77667</v>
      </c>
      <c r="D1034" s="60">
        <f>Data!D1033</f>
        <v>3.63</v>
      </c>
      <c r="E1034" s="60">
        <f>Data!E1033</f>
        <v>27</v>
      </c>
      <c r="F1034" s="60">
        <f t="shared" si="127"/>
        <v>522.90792666666664</v>
      </c>
      <c r="G1034" s="60">
        <f t="shared" si="128"/>
        <v>40.785469999999997</v>
      </c>
      <c r="H1034" s="60">
        <f t="shared" si="130"/>
        <v>269.01682138681764</v>
      </c>
      <c r="I1034" s="60">
        <f t="shared" si="129"/>
        <v>27.572521987323753</v>
      </c>
      <c r="J1034" s="60">
        <f t="shared" si="131"/>
        <v>18.964820371058888</v>
      </c>
      <c r="K1034" s="60">
        <f t="shared" si="132"/>
        <v>2.9425857034935223</v>
      </c>
      <c r="L1034" s="60">
        <f t="shared" si="133"/>
        <v>0.14228532816927286</v>
      </c>
    </row>
    <row r="1035" spans="1:12" x14ac:dyDescent="0.3">
      <c r="A1035" s="60">
        <f>Data!A1034</f>
        <v>1956.06</v>
      </c>
      <c r="B1035" s="60">
        <f>Data!B1034</f>
        <v>46.27</v>
      </c>
      <c r="C1035" s="60">
        <f>Data!C1034</f>
        <v>1.8</v>
      </c>
      <c r="D1035" s="60">
        <f>Data!D1034</f>
        <v>3.6</v>
      </c>
      <c r="E1035" s="60">
        <f>Data!E1034</f>
        <v>27.2</v>
      </c>
      <c r="F1035" s="60">
        <f t="shared" ref="F1035:F1098" si="134">B1035*$E$1837/E1035</f>
        <v>516.05169154411772</v>
      </c>
      <c r="G1035" s="60">
        <f t="shared" ref="G1035:G1098" si="135">D1035*$E$1837/E1035</f>
        <v>40.150985294117646</v>
      </c>
      <c r="H1035" s="60">
        <f t="shared" si="130"/>
        <v>270.31660165529905</v>
      </c>
      <c r="I1035" s="60">
        <f t="shared" si="129"/>
        <v>27.821932397914594</v>
      </c>
      <c r="J1035" s="60">
        <f t="shared" si="131"/>
        <v>18.548377020095074</v>
      </c>
      <c r="K1035" s="60">
        <f t="shared" si="132"/>
        <v>2.9203822930476173</v>
      </c>
      <c r="L1035" s="60">
        <f t="shared" si="133"/>
        <v>0.12008191772336785</v>
      </c>
    </row>
    <row r="1036" spans="1:12" x14ac:dyDescent="0.3">
      <c r="A1036" s="60">
        <f>Data!A1035</f>
        <v>1956.07</v>
      </c>
      <c r="B1036" s="60">
        <f>Data!B1035</f>
        <v>48.78</v>
      </c>
      <c r="C1036" s="60">
        <f>Data!C1035</f>
        <v>1.8133300000000001</v>
      </c>
      <c r="D1036" s="60">
        <f>Data!D1035</f>
        <v>3.5533299999999999</v>
      </c>
      <c r="E1036" s="60">
        <f>Data!E1035</f>
        <v>27.4</v>
      </c>
      <c r="F1036" s="60">
        <f t="shared" si="134"/>
        <v>540.07471313868621</v>
      </c>
      <c r="G1036" s="60">
        <f t="shared" si="135"/>
        <v>39.341198860948907</v>
      </c>
      <c r="H1036" s="60">
        <f t="shared" si="130"/>
        <v>271.81082458680316</v>
      </c>
      <c r="I1036" s="60">
        <f t="shared" si="129"/>
        <v>28.077608153252854</v>
      </c>
      <c r="J1036" s="60">
        <f t="shared" si="131"/>
        <v>19.235068392964852</v>
      </c>
      <c r="K1036" s="60">
        <f t="shared" si="132"/>
        <v>2.956735091849866</v>
      </c>
      <c r="L1036" s="60">
        <f t="shared" si="133"/>
        <v>0.15643471652561658</v>
      </c>
    </row>
    <row r="1037" spans="1:12" x14ac:dyDescent="0.3">
      <c r="A1037" s="60">
        <f>Data!A1036</f>
        <v>1956.08</v>
      </c>
      <c r="B1037" s="60">
        <f>Data!B1036</f>
        <v>48.49</v>
      </c>
      <c r="C1037" s="60">
        <f>Data!C1036</f>
        <v>1.82667</v>
      </c>
      <c r="D1037" s="60">
        <f>Data!D1036</f>
        <v>3.5066700000000002</v>
      </c>
      <c r="E1037" s="60">
        <f>Data!E1036</f>
        <v>27.3</v>
      </c>
      <c r="F1037" s="60">
        <f t="shared" si="134"/>
        <v>538.8304714285714</v>
      </c>
      <c r="G1037" s="60">
        <f t="shared" si="135"/>
        <v>38.966810667032966</v>
      </c>
      <c r="H1037" s="60">
        <f t="shared" si="130"/>
        <v>273.31625562099714</v>
      </c>
      <c r="I1037" s="60">
        <f t="shared" si="129"/>
        <v>28.333548781195777</v>
      </c>
      <c r="J1037" s="60">
        <f t="shared" si="131"/>
        <v>19.017401441297</v>
      </c>
      <c r="K1037" s="60">
        <f t="shared" si="132"/>
        <v>2.945354425349112</v>
      </c>
      <c r="L1037" s="60">
        <f t="shared" si="133"/>
        <v>0.14505405002486249</v>
      </c>
    </row>
    <row r="1038" spans="1:12" x14ac:dyDescent="0.3">
      <c r="A1038" s="60">
        <f>Data!A1037</f>
        <v>1956.09</v>
      </c>
      <c r="B1038" s="60">
        <f>Data!B1037</f>
        <v>46.84</v>
      </c>
      <c r="C1038" s="60">
        <f>Data!C1037</f>
        <v>1.84</v>
      </c>
      <c r="D1038" s="60">
        <f>Data!D1037</f>
        <v>3.46</v>
      </c>
      <c r="E1038" s="60">
        <f>Data!E1037</f>
        <v>27.4</v>
      </c>
      <c r="F1038" s="60">
        <f t="shared" si="134"/>
        <v>518.59572700729939</v>
      </c>
      <c r="G1038" s="60">
        <f t="shared" si="135"/>
        <v>38.307882481751825</v>
      </c>
      <c r="H1038" s="60">
        <f t="shared" si="130"/>
        <v>275.17741407826384</v>
      </c>
      <c r="I1038" s="60">
        <f t="shared" si="129"/>
        <v>28.5856027561274</v>
      </c>
      <c r="J1038" s="60">
        <f t="shared" si="131"/>
        <v>18.141850337444328</v>
      </c>
      <c r="K1038" s="60">
        <f t="shared" si="132"/>
        <v>2.8982214426517428</v>
      </c>
      <c r="L1038" s="60">
        <f t="shared" si="133"/>
        <v>9.7921067327493283E-2</v>
      </c>
    </row>
    <row r="1039" spans="1:12" x14ac:dyDescent="0.3">
      <c r="A1039" s="60">
        <f>Data!A1038</f>
        <v>1956.1</v>
      </c>
      <c r="B1039" s="60">
        <f>Data!B1038</f>
        <v>46.24</v>
      </c>
      <c r="C1039" s="60">
        <f>Data!C1038</f>
        <v>1.80667</v>
      </c>
      <c r="D1039" s="60">
        <f>Data!D1038</f>
        <v>3.44333</v>
      </c>
      <c r="E1039" s="60">
        <f>Data!E1038</f>
        <v>27.5</v>
      </c>
      <c r="F1039" s="60">
        <f t="shared" si="134"/>
        <v>510.09109527272727</v>
      </c>
      <c r="G1039" s="60">
        <f t="shared" si="135"/>
        <v>37.984687956000002</v>
      </c>
      <c r="H1039" s="60">
        <f t="shared" si="130"/>
        <v>277.12400434048988</v>
      </c>
      <c r="I1039" s="60">
        <f t="shared" si="129"/>
        <v>28.82769739368889</v>
      </c>
      <c r="J1039" s="60">
        <f t="shared" si="131"/>
        <v>17.694479316422932</v>
      </c>
      <c r="K1039" s="60">
        <f t="shared" si="132"/>
        <v>2.8732526879009646</v>
      </c>
      <c r="L1039" s="60">
        <f t="shared" si="133"/>
        <v>7.2952312576715084E-2</v>
      </c>
    </row>
    <row r="1040" spans="1:12" x14ac:dyDescent="0.3">
      <c r="A1040" s="60">
        <f>Data!A1039</f>
        <v>1956.11</v>
      </c>
      <c r="B1040" s="60">
        <f>Data!B1039</f>
        <v>45.76</v>
      </c>
      <c r="C1040" s="60">
        <f>Data!C1039</f>
        <v>1.7733300000000001</v>
      </c>
      <c r="D1040" s="60">
        <f>Data!D1039</f>
        <v>3.4266700000000001</v>
      </c>
      <c r="E1040" s="60">
        <f>Data!E1039</f>
        <v>27.5</v>
      </c>
      <c r="F1040" s="60">
        <f t="shared" si="134"/>
        <v>504.79603199999997</v>
      </c>
      <c r="G1040" s="60">
        <f t="shared" si="135"/>
        <v>37.800905134909094</v>
      </c>
      <c r="H1040" s="60">
        <f t="shared" si="130"/>
        <v>279.17421944189755</v>
      </c>
      <c r="I1040" s="60">
        <f t="shared" si="129"/>
        <v>29.06234024109013</v>
      </c>
      <c r="J1040" s="60">
        <f t="shared" si="131"/>
        <v>17.369421313369948</v>
      </c>
      <c r="K1040" s="60">
        <f t="shared" si="132"/>
        <v>2.8547112644055854</v>
      </c>
      <c r="L1040" s="60">
        <f t="shared" si="133"/>
        <v>5.4410889081335956E-2</v>
      </c>
    </row>
    <row r="1041" spans="1:12" x14ac:dyDescent="0.3">
      <c r="A1041" s="60">
        <f>Data!A1040</f>
        <v>1956.12</v>
      </c>
      <c r="B1041" s="60">
        <f>Data!B1040</f>
        <v>46.44</v>
      </c>
      <c r="C1041" s="60">
        <f>Data!C1040</f>
        <v>1.74</v>
      </c>
      <c r="D1041" s="60">
        <f>Data!D1040</f>
        <v>3.41</v>
      </c>
      <c r="E1041" s="60">
        <f>Data!E1040</f>
        <v>27.6</v>
      </c>
      <c r="F1041" s="60">
        <f t="shared" si="134"/>
        <v>510.44122173913041</v>
      </c>
      <c r="G1041" s="60">
        <f t="shared" si="135"/>
        <v>37.480718478260869</v>
      </c>
      <c r="H1041" s="60">
        <f t="shared" si="130"/>
        <v>281.14163850568411</v>
      </c>
      <c r="I1041" s="60">
        <f t="shared" ref="I1041:I1104" si="136">GEOMEAN(G922:G1041)</f>
        <v>29.285685801908969</v>
      </c>
      <c r="J1041" s="60">
        <f t="shared" si="131"/>
        <v>17.429717206959094</v>
      </c>
      <c r="K1041" s="60">
        <f t="shared" si="132"/>
        <v>2.858176634899972</v>
      </c>
      <c r="L1041" s="60">
        <f t="shared" si="133"/>
        <v>5.7876259575722511E-2</v>
      </c>
    </row>
    <row r="1042" spans="1:12" x14ac:dyDescent="0.3">
      <c r="A1042" s="60">
        <f>Data!A1041</f>
        <v>1957.01</v>
      </c>
      <c r="B1042" s="60">
        <f>Data!B1041</f>
        <v>45.43</v>
      </c>
      <c r="C1042" s="60">
        <f>Data!C1041</f>
        <v>1.7366699999999999</v>
      </c>
      <c r="D1042" s="60">
        <f>Data!D1041</f>
        <v>3.4066700000000001</v>
      </c>
      <c r="E1042" s="60">
        <f>Data!E1041</f>
        <v>27.6</v>
      </c>
      <c r="F1042" s="60">
        <f t="shared" si="134"/>
        <v>499.33989456521738</v>
      </c>
      <c r="G1042" s="60">
        <f t="shared" si="135"/>
        <v>37.444117072826089</v>
      </c>
      <c r="H1042" s="60">
        <f t="shared" si="130"/>
        <v>282.99895621252944</v>
      </c>
      <c r="I1042" s="60">
        <f t="shared" si="136"/>
        <v>29.494785376836536</v>
      </c>
      <c r="J1042" s="60">
        <f t="shared" si="131"/>
        <v>16.929768709467183</v>
      </c>
      <c r="K1042" s="60">
        <f t="shared" si="132"/>
        <v>2.8290735344727032</v>
      </c>
      <c r="L1042" s="60">
        <f t="shared" si="133"/>
        <v>2.8773159148453686E-2</v>
      </c>
    </row>
    <row r="1043" spans="1:12" x14ac:dyDescent="0.3">
      <c r="A1043" s="60">
        <f>Data!A1042</f>
        <v>1957.02</v>
      </c>
      <c r="B1043" s="60">
        <f>Data!B1042</f>
        <v>43.47</v>
      </c>
      <c r="C1043" s="60">
        <f>Data!C1042</f>
        <v>1.73333</v>
      </c>
      <c r="D1043" s="60">
        <f>Data!D1042</f>
        <v>3.40333</v>
      </c>
      <c r="E1043" s="60">
        <f>Data!E1042</f>
        <v>27.7</v>
      </c>
      <c r="F1043" s="60">
        <f t="shared" si="134"/>
        <v>476.07182707581228</v>
      </c>
      <c r="G1043" s="60">
        <f t="shared" si="135"/>
        <v>37.272360967148011</v>
      </c>
      <c r="H1043" s="60">
        <f t="shared" si="130"/>
        <v>284.80060679038439</v>
      </c>
      <c r="I1043" s="60">
        <f t="shared" si="136"/>
        <v>29.689365723518684</v>
      </c>
      <c r="J1043" s="60">
        <f t="shared" si="131"/>
        <v>16.035095916471125</v>
      </c>
      <c r="K1043" s="60">
        <f t="shared" si="132"/>
        <v>2.7747798148217164</v>
      </c>
      <c r="L1043" s="60">
        <f t="shared" si="133"/>
        <v>-2.5520560502533041E-2</v>
      </c>
    </row>
    <row r="1044" spans="1:12" x14ac:dyDescent="0.3">
      <c r="A1044" s="60">
        <f>Data!A1043</f>
        <v>1957.03</v>
      </c>
      <c r="B1044" s="60">
        <f>Data!B1043</f>
        <v>44.03</v>
      </c>
      <c r="C1044" s="60">
        <f>Data!C1043</f>
        <v>1.73</v>
      </c>
      <c r="D1044" s="60">
        <f>Data!D1043</f>
        <v>3.4</v>
      </c>
      <c r="E1044" s="60">
        <f>Data!E1043</f>
        <v>27.8</v>
      </c>
      <c r="F1044" s="60">
        <f t="shared" si="134"/>
        <v>480.47024784172658</v>
      </c>
      <c r="G1044" s="60">
        <f t="shared" si="135"/>
        <v>37.101949640287764</v>
      </c>
      <c r="H1044" s="60">
        <f t="shared" si="130"/>
        <v>286.80113990319495</v>
      </c>
      <c r="I1044" s="60">
        <f t="shared" si="136"/>
        <v>29.874561574235756</v>
      </c>
      <c r="J1044" s="60">
        <f t="shared" si="131"/>
        <v>16.082922142565966</v>
      </c>
      <c r="K1044" s="60">
        <f t="shared" si="132"/>
        <v>2.7777579725247343</v>
      </c>
      <c r="L1044" s="60">
        <f t="shared" si="133"/>
        <v>-2.2542402799515138E-2</v>
      </c>
    </row>
    <row r="1045" spans="1:12" x14ac:dyDescent="0.3">
      <c r="A1045" s="60">
        <f>Data!A1044</f>
        <v>1957.04</v>
      </c>
      <c r="B1045" s="60">
        <f>Data!B1044</f>
        <v>45.05</v>
      </c>
      <c r="C1045" s="60">
        <f>Data!C1044</f>
        <v>1.73</v>
      </c>
      <c r="D1045" s="60">
        <f>Data!D1044</f>
        <v>3.4066700000000001</v>
      </c>
      <c r="E1045" s="60">
        <f>Data!E1044</f>
        <v>27.9</v>
      </c>
      <c r="F1045" s="60">
        <f t="shared" si="134"/>
        <v>489.83882258064511</v>
      </c>
      <c r="G1045" s="60">
        <f t="shared" si="135"/>
        <v>37.041492158064521</v>
      </c>
      <c r="H1045" s="60">
        <f t="shared" si="130"/>
        <v>288.98702197927258</v>
      </c>
      <c r="I1045" s="60">
        <f t="shared" si="136"/>
        <v>30.049570297636738</v>
      </c>
      <c r="J1045" s="60">
        <f t="shared" si="131"/>
        <v>16.301025862561794</v>
      </c>
      <c r="K1045" s="60">
        <f t="shared" si="132"/>
        <v>2.7912280421857916</v>
      </c>
      <c r="L1045" s="60">
        <f t="shared" si="133"/>
        <v>-9.0723331384578998E-3</v>
      </c>
    </row>
    <row r="1046" spans="1:12" x14ac:dyDescent="0.3">
      <c r="A1046" s="60">
        <f>Data!A1045</f>
        <v>1957.05</v>
      </c>
      <c r="B1046" s="60">
        <f>Data!B1045</f>
        <v>46.78</v>
      </c>
      <c r="C1046" s="60">
        <f>Data!C1045</f>
        <v>1.73</v>
      </c>
      <c r="D1046" s="60">
        <f>Data!D1045</f>
        <v>3.4133300000000002</v>
      </c>
      <c r="E1046" s="60">
        <f>Data!E1045</f>
        <v>28</v>
      </c>
      <c r="F1046" s="60">
        <f t="shared" si="134"/>
        <v>506.83289785714288</v>
      </c>
      <c r="G1046" s="60">
        <f t="shared" si="135"/>
        <v>36.981358171071427</v>
      </c>
      <c r="H1046" s="60">
        <f t="shared" si="130"/>
        <v>291.26352504755192</v>
      </c>
      <c r="I1046" s="60">
        <f t="shared" si="136"/>
        <v>30.214662959449733</v>
      </c>
      <c r="J1046" s="60">
        <f t="shared" si="131"/>
        <v>16.774401837192404</v>
      </c>
      <c r="K1046" s="60">
        <f t="shared" si="132"/>
        <v>2.819854024230473</v>
      </c>
      <c r="L1046" s="60">
        <f t="shared" si="133"/>
        <v>1.9553648906223575E-2</v>
      </c>
    </row>
    <row r="1047" spans="1:12" x14ac:dyDescent="0.3">
      <c r="A1047" s="60">
        <f>Data!A1046</f>
        <v>1957.06</v>
      </c>
      <c r="B1047" s="60">
        <f>Data!B1046</f>
        <v>47.55</v>
      </c>
      <c r="C1047" s="60">
        <f>Data!C1046</f>
        <v>1.73</v>
      </c>
      <c r="D1047" s="60">
        <f>Data!D1046</f>
        <v>3.42</v>
      </c>
      <c r="E1047" s="60">
        <f>Data!E1046</f>
        <v>28.1</v>
      </c>
      <c r="F1047" s="60">
        <f t="shared" si="134"/>
        <v>513.34201601423479</v>
      </c>
      <c r="G1047" s="60">
        <f t="shared" si="135"/>
        <v>36.921760142348752</v>
      </c>
      <c r="H1047" s="60">
        <f t="shared" si="130"/>
        <v>293.51715320275747</v>
      </c>
      <c r="I1047" s="60">
        <f t="shared" si="136"/>
        <v>30.371244443488969</v>
      </c>
      <c r="J1047" s="60">
        <f t="shared" si="131"/>
        <v>16.902238463405663</v>
      </c>
      <c r="K1047" s="60">
        <f t="shared" si="132"/>
        <v>2.8274460666137995</v>
      </c>
      <c r="L1047" s="60">
        <f t="shared" si="133"/>
        <v>2.7145691289550022E-2</v>
      </c>
    </row>
    <row r="1048" spans="1:12" x14ac:dyDescent="0.3">
      <c r="A1048" s="60">
        <f>Data!A1047</f>
        <v>1957.07</v>
      </c>
      <c r="B1048" s="60">
        <f>Data!B1047</f>
        <v>48.51</v>
      </c>
      <c r="C1048" s="60">
        <f>Data!C1047</f>
        <v>1.74</v>
      </c>
      <c r="D1048" s="60">
        <f>Data!D1047</f>
        <v>3.4366699999999999</v>
      </c>
      <c r="E1048" s="60">
        <f>Data!E1047</f>
        <v>28.3</v>
      </c>
      <c r="F1048" s="60">
        <f t="shared" si="134"/>
        <v>520.00491625441691</v>
      </c>
      <c r="G1048" s="60">
        <f t="shared" si="135"/>
        <v>36.839523717667845</v>
      </c>
      <c r="H1048" s="60">
        <f t="shared" si="130"/>
        <v>295.52348150998426</v>
      </c>
      <c r="I1048" s="60">
        <f t="shared" si="136"/>
        <v>30.523975401494646</v>
      </c>
      <c r="J1048" s="60">
        <f t="shared" si="131"/>
        <v>17.035949918533685</v>
      </c>
      <c r="K1048" s="60">
        <f t="shared" si="132"/>
        <v>2.835325812313378</v>
      </c>
      <c r="L1048" s="60">
        <f t="shared" si="133"/>
        <v>3.5025436989128522E-2</v>
      </c>
    </row>
    <row r="1049" spans="1:12" x14ac:dyDescent="0.3">
      <c r="A1049" s="60">
        <f>Data!A1048</f>
        <v>1957.08</v>
      </c>
      <c r="B1049" s="60">
        <f>Data!B1048</f>
        <v>45.84</v>
      </c>
      <c r="C1049" s="60">
        <f>Data!C1048</f>
        <v>1.75</v>
      </c>
      <c r="D1049" s="60">
        <f>Data!D1048</f>
        <v>3.4533299999999998</v>
      </c>
      <c r="E1049" s="60">
        <f>Data!E1048</f>
        <v>28.3</v>
      </c>
      <c r="F1049" s="60">
        <f t="shared" si="134"/>
        <v>491.38374275618378</v>
      </c>
      <c r="G1049" s="60">
        <f t="shared" si="135"/>
        <v>37.018111264664306</v>
      </c>
      <c r="H1049" s="60">
        <f t="shared" si="130"/>
        <v>297.52349408925051</v>
      </c>
      <c r="I1049" s="60">
        <f t="shared" si="136"/>
        <v>30.67587310509218</v>
      </c>
      <c r="J1049" s="60">
        <f t="shared" si="131"/>
        <v>16.018573980690196</v>
      </c>
      <c r="K1049" s="60">
        <f t="shared" si="132"/>
        <v>2.7737489227399585</v>
      </c>
      <c r="L1049" s="60">
        <f t="shared" si="133"/>
        <v>-2.6551452584290924E-2</v>
      </c>
    </row>
    <row r="1050" spans="1:12" x14ac:dyDescent="0.3">
      <c r="A1050" s="60">
        <f>Data!A1049</f>
        <v>1957.09</v>
      </c>
      <c r="B1050" s="60">
        <f>Data!B1049</f>
        <v>43.98</v>
      </c>
      <c r="C1050" s="60">
        <f>Data!C1049</f>
        <v>1.76</v>
      </c>
      <c r="D1050" s="60">
        <f>Data!D1049</f>
        <v>3.47</v>
      </c>
      <c r="E1050" s="60">
        <f>Data!E1049</f>
        <v>28.3</v>
      </c>
      <c r="F1050" s="60">
        <f t="shared" si="134"/>
        <v>471.44539717314478</v>
      </c>
      <c r="G1050" s="60">
        <f t="shared" si="135"/>
        <v>37.196806007067146</v>
      </c>
      <c r="H1050" s="60">
        <f t="shared" si="130"/>
        <v>299.49710587611742</v>
      </c>
      <c r="I1050" s="60">
        <f t="shared" si="136"/>
        <v>30.829259431088506</v>
      </c>
      <c r="J1050" s="60">
        <f t="shared" si="131"/>
        <v>15.292141487438228</v>
      </c>
      <c r="K1050" s="60">
        <f t="shared" si="132"/>
        <v>2.7273390681741927</v>
      </c>
      <c r="L1050" s="60">
        <f t="shared" si="133"/>
        <v>-7.2961307150056776E-2</v>
      </c>
    </row>
    <row r="1051" spans="1:12" x14ac:dyDescent="0.3">
      <c r="A1051" s="60">
        <f>Data!A1050</f>
        <v>1957.1</v>
      </c>
      <c r="B1051" s="60">
        <f>Data!B1050</f>
        <v>41.24</v>
      </c>
      <c r="C1051" s="60">
        <f>Data!C1050</f>
        <v>1.77</v>
      </c>
      <c r="D1051" s="60">
        <f>Data!D1050</f>
        <v>3.4366699999999999</v>
      </c>
      <c r="E1051" s="60">
        <f>Data!E1050</f>
        <v>28.3</v>
      </c>
      <c r="F1051" s="60">
        <f t="shared" si="134"/>
        <v>442.07385583038871</v>
      </c>
      <c r="G1051" s="60">
        <f t="shared" si="135"/>
        <v>36.839523717667845</v>
      </c>
      <c r="H1051" s="60">
        <f t="shared" si="130"/>
        <v>301.3569853338883</v>
      </c>
      <c r="I1051" s="60">
        <f t="shared" si="136"/>
        <v>30.97761102809466</v>
      </c>
      <c r="J1051" s="60">
        <f t="shared" si="131"/>
        <v>14.270753655905123</v>
      </c>
      <c r="K1051" s="60">
        <f t="shared" si="132"/>
        <v>2.6582122441029026</v>
      </c>
      <c r="L1051" s="60">
        <f t="shared" si="133"/>
        <v>-0.14208813122134689</v>
      </c>
    </row>
    <row r="1052" spans="1:12" x14ac:dyDescent="0.3">
      <c r="A1052" s="60">
        <f>Data!A1051</f>
        <v>1957.11</v>
      </c>
      <c r="B1052" s="60">
        <f>Data!B1051</f>
        <v>40.35</v>
      </c>
      <c r="C1052" s="60">
        <f>Data!C1051</f>
        <v>1.78</v>
      </c>
      <c r="D1052" s="60">
        <f>Data!D1051</f>
        <v>3.40333</v>
      </c>
      <c r="E1052" s="60">
        <f>Data!E1051</f>
        <v>28.4</v>
      </c>
      <c r="F1052" s="60">
        <f t="shared" si="134"/>
        <v>431.0104595070423</v>
      </c>
      <c r="G1052" s="60">
        <f t="shared" si="135"/>
        <v>36.353676013732397</v>
      </c>
      <c r="H1052" s="60">
        <f t="shared" si="130"/>
        <v>303.26741459521639</v>
      </c>
      <c r="I1052" s="60">
        <f t="shared" si="136"/>
        <v>31.121075251290137</v>
      </c>
      <c r="J1052" s="60">
        <f t="shared" si="131"/>
        <v>13.849471974435541</v>
      </c>
      <c r="K1052" s="60">
        <f t="shared" si="132"/>
        <v>2.6282471073170952</v>
      </c>
      <c r="L1052" s="60">
        <f t="shared" si="133"/>
        <v>-0.17205326800715426</v>
      </c>
    </row>
    <row r="1053" spans="1:12" x14ac:dyDescent="0.3">
      <c r="A1053" s="60">
        <f>Data!A1052</f>
        <v>1957.12</v>
      </c>
      <c r="B1053" s="60">
        <f>Data!B1052</f>
        <v>40.33</v>
      </c>
      <c r="C1053" s="60">
        <f>Data!C1052</f>
        <v>1.79</v>
      </c>
      <c r="D1053" s="60">
        <f>Data!D1052</f>
        <v>3.37</v>
      </c>
      <c r="E1053" s="60">
        <f>Data!E1052</f>
        <v>28.4</v>
      </c>
      <c r="F1053" s="60">
        <f t="shared" si="134"/>
        <v>430.7968235915493</v>
      </c>
      <c r="G1053" s="60">
        <f t="shared" si="135"/>
        <v>35.997651760563379</v>
      </c>
      <c r="H1053" s="60">
        <f t="shared" si="130"/>
        <v>305.29370369554124</v>
      </c>
      <c r="I1053" s="60">
        <f t="shared" si="136"/>
        <v>31.262744879317069</v>
      </c>
      <c r="J1053" s="60">
        <f t="shared" si="131"/>
        <v>13.77987842252961</v>
      </c>
      <c r="K1053" s="60">
        <f t="shared" si="132"/>
        <v>2.6232094427983776</v>
      </c>
      <c r="L1053" s="60">
        <f t="shared" si="133"/>
        <v>-0.17709093252587182</v>
      </c>
    </row>
    <row r="1054" spans="1:12" x14ac:dyDescent="0.3">
      <c r="A1054" s="60">
        <f>Data!A1053</f>
        <v>1958.01</v>
      </c>
      <c r="B1054" s="60">
        <f>Data!B1053</f>
        <v>41.12</v>
      </c>
      <c r="C1054" s="60">
        <f>Data!C1053</f>
        <v>1.7833300000000001</v>
      </c>
      <c r="D1054" s="60">
        <f>Data!D1053</f>
        <v>3.2933300000000001</v>
      </c>
      <c r="E1054" s="60">
        <f>Data!E1053</f>
        <v>28.6</v>
      </c>
      <c r="F1054" s="60">
        <f t="shared" si="134"/>
        <v>436.16386573426564</v>
      </c>
      <c r="G1054" s="60">
        <f t="shared" si="135"/>
        <v>34.932673733916083</v>
      </c>
      <c r="H1054" s="60">
        <f t="shared" si="130"/>
        <v>307.40855533396518</v>
      </c>
      <c r="I1054" s="60">
        <f t="shared" si="136"/>
        <v>31.395172940803292</v>
      </c>
      <c r="J1054" s="60">
        <f t="shared" si="131"/>
        <v>13.892704670130916</v>
      </c>
      <c r="K1054" s="60">
        <f t="shared" si="132"/>
        <v>2.6313638584824153</v>
      </c>
      <c r="L1054" s="60">
        <f t="shared" si="133"/>
        <v>-0.16893651684183419</v>
      </c>
    </row>
    <row r="1055" spans="1:12" x14ac:dyDescent="0.3">
      <c r="A1055" s="60">
        <f>Data!A1054</f>
        <v>1958.02</v>
      </c>
      <c r="B1055" s="60">
        <f>Data!B1054</f>
        <v>41.26</v>
      </c>
      <c r="C1055" s="60">
        <f>Data!C1054</f>
        <v>1.77667</v>
      </c>
      <c r="D1055" s="60">
        <f>Data!D1054</f>
        <v>3.2166700000000001</v>
      </c>
      <c r="E1055" s="60">
        <f>Data!E1054</f>
        <v>28.6</v>
      </c>
      <c r="F1055" s="60">
        <f t="shared" si="134"/>
        <v>437.64885944055936</v>
      </c>
      <c r="G1055" s="60">
        <f t="shared" si="135"/>
        <v>34.119533608741257</v>
      </c>
      <c r="H1055" s="60">
        <f t="shared" si="130"/>
        <v>309.67987797400104</v>
      </c>
      <c r="I1055" s="60">
        <f t="shared" si="136"/>
        <v>31.514473257068808</v>
      </c>
      <c r="J1055" s="60">
        <f t="shared" si="131"/>
        <v>13.887233839213645</v>
      </c>
      <c r="K1055" s="60">
        <f t="shared" si="132"/>
        <v>2.6309699892889209</v>
      </c>
      <c r="L1055" s="60">
        <f t="shared" si="133"/>
        <v>-0.16933038603532857</v>
      </c>
    </row>
    <row r="1056" spans="1:12" x14ac:dyDescent="0.3">
      <c r="A1056" s="60">
        <f>Data!A1055</f>
        <v>1958.03</v>
      </c>
      <c r="B1056" s="60">
        <f>Data!B1055</f>
        <v>42.11</v>
      </c>
      <c r="C1056" s="60">
        <f>Data!C1055</f>
        <v>1.77</v>
      </c>
      <c r="D1056" s="60">
        <f>Data!D1055</f>
        <v>3.14</v>
      </c>
      <c r="E1056" s="60">
        <f>Data!E1055</f>
        <v>28.8</v>
      </c>
      <c r="F1056" s="60">
        <f t="shared" si="134"/>
        <v>443.56305312500001</v>
      </c>
      <c r="G1056" s="60">
        <f t="shared" si="135"/>
        <v>33.074993750000004</v>
      </c>
      <c r="H1056" s="60">
        <f t="shared" si="130"/>
        <v>311.925783797892</v>
      </c>
      <c r="I1056" s="60">
        <f t="shared" si="136"/>
        <v>31.619720508172655</v>
      </c>
      <c r="J1056" s="60">
        <f t="shared" si="131"/>
        <v>14.028051038919006</v>
      </c>
      <c r="K1056" s="60">
        <f t="shared" si="132"/>
        <v>2.6410589706316641</v>
      </c>
      <c r="L1056" s="60">
        <f t="shared" si="133"/>
        <v>-0.15924140469258541</v>
      </c>
    </row>
    <row r="1057" spans="1:12" x14ac:dyDescent="0.3">
      <c r="A1057" s="60">
        <f>Data!A1056</f>
        <v>1958.04</v>
      </c>
      <c r="B1057" s="60">
        <f>Data!B1056</f>
        <v>42.34</v>
      </c>
      <c r="C1057" s="60">
        <f>Data!C1056</f>
        <v>1.75667</v>
      </c>
      <c r="D1057" s="60">
        <f>Data!D1056</f>
        <v>3.07</v>
      </c>
      <c r="E1057" s="60">
        <f>Data!E1056</f>
        <v>28.9</v>
      </c>
      <c r="F1057" s="60">
        <f t="shared" si="134"/>
        <v>444.44254048442912</v>
      </c>
      <c r="G1057" s="60">
        <f t="shared" si="135"/>
        <v>32.225758131487886</v>
      </c>
      <c r="H1057" s="60">
        <f t="shared" si="130"/>
        <v>314.12166098395096</v>
      </c>
      <c r="I1057" s="60">
        <f t="shared" si="136"/>
        <v>31.715305587873829</v>
      </c>
      <c r="J1057" s="60">
        <f t="shared" si="131"/>
        <v>14.013503330529447</v>
      </c>
      <c r="K1057" s="60">
        <f t="shared" si="132"/>
        <v>2.640021388370493</v>
      </c>
      <c r="L1057" s="60">
        <f t="shared" si="133"/>
        <v>-0.16027898695375642</v>
      </c>
    </row>
    <row r="1058" spans="1:12" x14ac:dyDescent="0.3">
      <c r="A1058" s="60">
        <f>Data!A1057</f>
        <v>1958.05</v>
      </c>
      <c r="B1058" s="60">
        <f>Data!B1057</f>
        <v>43.7</v>
      </c>
      <c r="C1058" s="60">
        <f>Data!C1057</f>
        <v>1.74333</v>
      </c>
      <c r="D1058" s="60">
        <f>Data!D1057</f>
        <v>3</v>
      </c>
      <c r="E1058" s="60">
        <f>Data!E1057</f>
        <v>28.9</v>
      </c>
      <c r="F1058" s="60">
        <f t="shared" si="134"/>
        <v>458.71844636678208</v>
      </c>
      <c r="G1058" s="60">
        <f t="shared" si="135"/>
        <v>31.490968858131488</v>
      </c>
      <c r="H1058" s="60">
        <f t="shared" si="130"/>
        <v>316.28171735575438</v>
      </c>
      <c r="I1058" s="60">
        <f t="shared" si="136"/>
        <v>31.798753037800648</v>
      </c>
      <c r="J1058" s="60">
        <f t="shared" si="131"/>
        <v>14.425674045189201</v>
      </c>
      <c r="K1058" s="60">
        <f t="shared" si="132"/>
        <v>2.6690095388719062</v>
      </c>
      <c r="L1058" s="60">
        <f t="shared" si="133"/>
        <v>-0.1312908364523433</v>
      </c>
    </row>
    <row r="1059" spans="1:12" x14ac:dyDescent="0.3">
      <c r="A1059" s="60">
        <f>Data!A1058</f>
        <v>1958.06</v>
      </c>
      <c r="B1059" s="60">
        <f>Data!B1058</f>
        <v>44.75</v>
      </c>
      <c r="C1059" s="60">
        <f>Data!C1058</f>
        <v>1.73</v>
      </c>
      <c r="D1059" s="60">
        <f>Data!D1058</f>
        <v>2.93</v>
      </c>
      <c r="E1059" s="60">
        <f>Data!E1058</f>
        <v>28.9</v>
      </c>
      <c r="F1059" s="60">
        <f t="shared" si="134"/>
        <v>469.74028546712805</v>
      </c>
      <c r="G1059" s="60">
        <f t="shared" si="135"/>
        <v>30.75617958477509</v>
      </c>
      <c r="H1059" s="60">
        <f t="shared" si="130"/>
        <v>318.43385092323143</v>
      </c>
      <c r="I1059" s="60">
        <f t="shared" si="136"/>
        <v>31.871123419642458</v>
      </c>
      <c r="J1059" s="60">
        <f t="shared" si="131"/>
        <v>14.73874263175872</v>
      </c>
      <c r="K1059" s="60">
        <f t="shared" si="132"/>
        <v>2.6904795799855421</v>
      </c>
      <c r="L1059" s="60">
        <f t="shared" si="133"/>
        <v>-0.10982079533870737</v>
      </c>
    </row>
    <row r="1060" spans="1:12" x14ac:dyDescent="0.3">
      <c r="A1060" s="60">
        <f>Data!A1059</f>
        <v>1958.07</v>
      </c>
      <c r="B1060" s="60">
        <f>Data!B1059</f>
        <v>45.98</v>
      </c>
      <c r="C1060" s="60">
        <f>Data!C1059</f>
        <v>1.73</v>
      </c>
      <c r="D1060" s="60">
        <f>Data!D1059</f>
        <v>2.9133300000000002</v>
      </c>
      <c r="E1060" s="60">
        <f>Data!E1059</f>
        <v>29</v>
      </c>
      <c r="F1060" s="60">
        <f t="shared" si="134"/>
        <v>480.98726689655166</v>
      </c>
      <c r="G1060" s="60">
        <f t="shared" si="135"/>
        <v>30.475742372068968</v>
      </c>
      <c r="H1060" s="60">
        <f t="shared" si="130"/>
        <v>320.80370190473491</v>
      </c>
      <c r="I1060" s="60">
        <f t="shared" si="136"/>
        <v>31.934680374730416</v>
      </c>
      <c r="J1060" s="60">
        <f t="shared" si="131"/>
        <v>15.061596397788028</v>
      </c>
      <c r="K1060" s="60">
        <f t="shared" si="132"/>
        <v>2.7121482192630437</v>
      </c>
      <c r="L1060" s="60">
        <f t="shared" si="133"/>
        <v>-8.8152156061205744E-2</v>
      </c>
    </row>
    <row r="1061" spans="1:12" x14ac:dyDescent="0.3">
      <c r="A1061" s="60">
        <f>Data!A1060</f>
        <v>1958.08</v>
      </c>
      <c r="B1061" s="60">
        <f>Data!B1060</f>
        <v>47.7</v>
      </c>
      <c r="C1061" s="60">
        <f>Data!C1060</f>
        <v>1.73</v>
      </c>
      <c r="D1061" s="60">
        <f>Data!D1060</f>
        <v>2.8966699999999999</v>
      </c>
      <c r="E1061" s="60">
        <f>Data!E1060</f>
        <v>28.9</v>
      </c>
      <c r="F1061" s="60">
        <f t="shared" si="134"/>
        <v>500.70640484429066</v>
      </c>
      <c r="G1061" s="60">
        <f t="shared" si="135"/>
        <v>30.406314920761247</v>
      </c>
      <c r="H1061" s="60">
        <f t="shared" si="130"/>
        <v>323.3510371034609</v>
      </c>
      <c r="I1061" s="60">
        <f t="shared" si="136"/>
        <v>31.989347695657955</v>
      </c>
      <c r="J1061" s="60">
        <f t="shared" si="131"/>
        <v>15.652285554802157</v>
      </c>
      <c r="K1061" s="60">
        <f t="shared" si="132"/>
        <v>2.7506169481634841</v>
      </c>
      <c r="L1061" s="60">
        <f t="shared" si="133"/>
        <v>-4.9683427160765348E-2</v>
      </c>
    </row>
    <row r="1062" spans="1:12" x14ac:dyDescent="0.3">
      <c r="A1062" s="60">
        <f>Data!A1061</f>
        <v>1958.09</v>
      </c>
      <c r="B1062" s="60">
        <f>Data!B1061</f>
        <v>48.96</v>
      </c>
      <c r="C1062" s="60">
        <f>Data!C1061</f>
        <v>1.73</v>
      </c>
      <c r="D1062" s="60">
        <f>Data!D1061</f>
        <v>2.88</v>
      </c>
      <c r="E1062" s="60">
        <f>Data!E1061</f>
        <v>28.9</v>
      </c>
      <c r="F1062" s="60">
        <f t="shared" si="134"/>
        <v>513.93261176470594</v>
      </c>
      <c r="G1062" s="60">
        <f t="shared" si="135"/>
        <v>30.231330103806229</v>
      </c>
      <c r="H1062" s="60">
        <f t="shared" si="130"/>
        <v>326.05653173458336</v>
      </c>
      <c r="I1062" s="60">
        <f t="shared" si="136"/>
        <v>32.033382845375392</v>
      </c>
      <c r="J1062" s="60">
        <f t="shared" si="131"/>
        <v>16.043657151211601</v>
      </c>
      <c r="K1062" s="60">
        <f t="shared" si="132"/>
        <v>2.7753135783957354</v>
      </c>
      <c r="L1062" s="60">
        <f t="shared" si="133"/>
        <v>-2.4986796928514021E-2</v>
      </c>
    </row>
    <row r="1063" spans="1:12" x14ac:dyDescent="0.3">
      <c r="A1063" s="60">
        <f>Data!A1062</f>
        <v>1958.1</v>
      </c>
      <c r="B1063" s="60">
        <f>Data!B1062</f>
        <v>50.95</v>
      </c>
      <c r="C1063" s="60">
        <f>Data!C1062</f>
        <v>1.7366699999999999</v>
      </c>
      <c r="D1063" s="60">
        <f>Data!D1062</f>
        <v>2.8833299999999999</v>
      </c>
      <c r="E1063" s="60">
        <f>Data!E1062</f>
        <v>28.9</v>
      </c>
      <c r="F1063" s="60">
        <f t="shared" si="134"/>
        <v>534.82162110726654</v>
      </c>
      <c r="G1063" s="60">
        <f t="shared" si="135"/>
        <v>30.266285079238756</v>
      </c>
      <c r="H1063" s="60">
        <f t="shared" si="130"/>
        <v>328.7724510379345</v>
      </c>
      <c r="I1063" s="60">
        <f t="shared" si="136"/>
        <v>32.067390096789516</v>
      </c>
      <c r="J1063" s="60">
        <f t="shared" si="131"/>
        <v>16.678052672606217</v>
      </c>
      <c r="K1063" s="60">
        <f t="shared" si="132"/>
        <v>2.8140936438685977</v>
      </c>
      <c r="L1063" s="60">
        <f t="shared" si="133"/>
        <v>1.3793268544348258E-2</v>
      </c>
    </row>
    <row r="1064" spans="1:12" x14ac:dyDescent="0.3">
      <c r="A1064" s="60">
        <f>Data!A1063</f>
        <v>1958.11</v>
      </c>
      <c r="B1064" s="60">
        <f>Data!B1063</f>
        <v>52.5</v>
      </c>
      <c r="C1064" s="60">
        <f>Data!C1063</f>
        <v>1.74333</v>
      </c>
      <c r="D1064" s="60">
        <f>Data!D1063</f>
        <v>2.8866700000000001</v>
      </c>
      <c r="E1064" s="60">
        <f>Data!E1063</f>
        <v>29</v>
      </c>
      <c r="F1064" s="60">
        <f t="shared" si="134"/>
        <v>549.19163793103451</v>
      </c>
      <c r="G1064" s="60">
        <f t="shared" si="135"/>
        <v>30.196857627931035</v>
      </c>
      <c r="H1064" s="60">
        <f t="shared" si="130"/>
        <v>331.70584714541474</v>
      </c>
      <c r="I1064" s="60">
        <f t="shared" si="136"/>
        <v>32.089618981713386</v>
      </c>
      <c r="J1064" s="60">
        <f t="shared" si="131"/>
        <v>17.114308469788853</v>
      </c>
      <c r="K1064" s="60">
        <f t="shared" si="132"/>
        <v>2.8399148662455356</v>
      </c>
      <c r="L1064" s="60">
        <f t="shared" si="133"/>
        <v>3.9614490921286105E-2</v>
      </c>
    </row>
    <row r="1065" spans="1:12" x14ac:dyDescent="0.3">
      <c r="A1065" s="60">
        <f>Data!A1064</f>
        <v>1958.12</v>
      </c>
      <c r="B1065" s="60">
        <f>Data!B1064</f>
        <v>53.49</v>
      </c>
      <c r="C1065" s="60">
        <f>Data!C1064</f>
        <v>1.75</v>
      </c>
      <c r="D1065" s="60">
        <f>Data!D1064</f>
        <v>2.89</v>
      </c>
      <c r="E1065" s="60">
        <f>Data!E1064</f>
        <v>28.9</v>
      </c>
      <c r="F1065" s="60">
        <f t="shared" si="134"/>
        <v>561.48397474048443</v>
      </c>
      <c r="G1065" s="60">
        <f t="shared" si="135"/>
        <v>30.336300000000001</v>
      </c>
      <c r="H1065" s="60">
        <f t="shared" si="130"/>
        <v>334.77057479999161</v>
      </c>
      <c r="I1065" s="60">
        <f t="shared" si="136"/>
        <v>32.10328001408476</v>
      </c>
      <c r="J1065" s="60">
        <f t="shared" si="131"/>
        <v>17.489925468492409</v>
      </c>
      <c r="K1065" s="60">
        <f t="shared" si="132"/>
        <v>2.8616250276430666</v>
      </c>
      <c r="L1065" s="60">
        <f t="shared" si="133"/>
        <v>6.1324652318817119E-2</v>
      </c>
    </row>
    <row r="1066" spans="1:12" x14ac:dyDescent="0.3">
      <c r="A1066" s="60">
        <f>Data!A1065</f>
        <v>1959.01</v>
      </c>
      <c r="B1066" s="60">
        <f>Data!B1065</f>
        <v>55.62</v>
      </c>
      <c r="C1066" s="60">
        <f>Data!C1065</f>
        <v>1.75667</v>
      </c>
      <c r="D1066" s="60">
        <f>Data!D1065</f>
        <v>2.96333</v>
      </c>
      <c r="E1066" s="60">
        <f>Data!E1065</f>
        <v>29</v>
      </c>
      <c r="F1066" s="60">
        <f t="shared" si="134"/>
        <v>581.82931241379299</v>
      </c>
      <c r="G1066" s="60">
        <f t="shared" si="135"/>
        <v>30.998782027241379</v>
      </c>
      <c r="H1066" s="60">
        <f t="shared" si="130"/>
        <v>337.78758405871292</v>
      </c>
      <c r="I1066" s="60">
        <f t="shared" si="136"/>
        <v>32.118132406396434</v>
      </c>
      <c r="J1066" s="60">
        <f t="shared" si="131"/>
        <v>18.115290922018858</v>
      </c>
      <c r="K1066" s="60">
        <f t="shared" si="132"/>
        <v>2.8967563839486314</v>
      </c>
      <c r="L1066" s="60">
        <f t="shared" si="133"/>
        <v>9.6456008624381973E-2</v>
      </c>
    </row>
    <row r="1067" spans="1:12" x14ac:dyDescent="0.3">
      <c r="A1067" s="60">
        <f>Data!A1066</f>
        <v>1959.02</v>
      </c>
      <c r="B1067" s="60">
        <f>Data!B1066</f>
        <v>54.77</v>
      </c>
      <c r="C1067" s="60">
        <f>Data!C1066</f>
        <v>1.7633300000000001</v>
      </c>
      <c r="D1067" s="60">
        <f>Data!D1066</f>
        <v>3.03667</v>
      </c>
      <c r="E1067" s="60">
        <f>Data!E1066</f>
        <v>28.9</v>
      </c>
      <c r="F1067" s="60">
        <f t="shared" si="134"/>
        <v>574.92012145328727</v>
      </c>
      <c r="G1067" s="60">
        <f t="shared" si="135"/>
        <v>31.87589346747405</v>
      </c>
      <c r="H1067" s="60">
        <f t="shared" si="130"/>
        <v>340.98917258566473</v>
      </c>
      <c r="I1067" s="60">
        <f t="shared" si="136"/>
        <v>32.134781990040949</v>
      </c>
      <c r="J1067" s="60">
        <f t="shared" si="131"/>
        <v>17.89089845487247</v>
      </c>
      <c r="K1067" s="60">
        <f t="shared" si="132"/>
        <v>2.884292117325689</v>
      </c>
      <c r="L1067" s="60">
        <f t="shared" si="133"/>
        <v>8.3991742001439551E-2</v>
      </c>
    </row>
    <row r="1068" spans="1:12" x14ac:dyDescent="0.3">
      <c r="A1068" s="60">
        <f>Data!A1067</f>
        <v>1959.03</v>
      </c>
      <c r="B1068" s="60">
        <f>Data!B1067</f>
        <v>56.16</v>
      </c>
      <c r="C1068" s="60">
        <f>Data!C1067</f>
        <v>1.77</v>
      </c>
      <c r="D1068" s="60">
        <f>Data!D1067</f>
        <v>3.11</v>
      </c>
      <c r="E1068" s="60">
        <f>Data!E1067</f>
        <v>28.9</v>
      </c>
      <c r="F1068" s="60">
        <f t="shared" si="134"/>
        <v>589.51093702422145</v>
      </c>
      <c r="G1068" s="60">
        <f t="shared" si="135"/>
        <v>32.645637716262975</v>
      </c>
      <c r="H1068" s="60">
        <f t="shared" si="130"/>
        <v>344.23166360667062</v>
      </c>
      <c r="I1068" s="60">
        <f t="shared" si="136"/>
        <v>32.154434727256948</v>
      </c>
      <c r="J1068" s="60">
        <f t="shared" si="131"/>
        <v>18.333736606618054</v>
      </c>
      <c r="K1068" s="60">
        <f t="shared" si="132"/>
        <v>2.9087428930470578</v>
      </c>
      <c r="L1068" s="60">
        <f t="shared" si="133"/>
        <v>0.10844251772280833</v>
      </c>
    </row>
    <row r="1069" spans="1:12" x14ac:dyDescent="0.3">
      <c r="A1069" s="60">
        <f>Data!A1068</f>
        <v>1959.04</v>
      </c>
      <c r="B1069" s="60">
        <f>Data!B1068</f>
        <v>57.1</v>
      </c>
      <c r="C1069" s="60">
        <f>Data!C1068</f>
        <v>1.77667</v>
      </c>
      <c r="D1069" s="60">
        <f>Data!D1068</f>
        <v>3.2066699999999999</v>
      </c>
      <c r="E1069" s="60">
        <f>Data!E1068</f>
        <v>29</v>
      </c>
      <c r="F1069" s="60">
        <f t="shared" si="134"/>
        <v>597.31128620689663</v>
      </c>
      <c r="G1069" s="60">
        <f t="shared" si="135"/>
        <v>33.544311421034479</v>
      </c>
      <c r="H1069" s="60">
        <f t="shared" si="130"/>
        <v>347.56382201588235</v>
      </c>
      <c r="I1069" s="60">
        <f t="shared" si="136"/>
        <v>32.181755237597301</v>
      </c>
      <c r="J1069" s="60">
        <f t="shared" si="131"/>
        <v>18.560556495348326</v>
      </c>
      <c r="K1069" s="60">
        <f t="shared" si="132"/>
        <v>2.9210387104941336</v>
      </c>
      <c r="L1069" s="60">
        <f t="shared" si="133"/>
        <v>0.12073833516988408</v>
      </c>
    </row>
    <row r="1070" spans="1:12" x14ac:dyDescent="0.3">
      <c r="A1070" s="60">
        <f>Data!A1069</f>
        <v>1959.05</v>
      </c>
      <c r="B1070" s="60">
        <f>Data!B1069</f>
        <v>57.96</v>
      </c>
      <c r="C1070" s="60">
        <f>Data!C1069</f>
        <v>1.7833300000000001</v>
      </c>
      <c r="D1070" s="60">
        <f>Data!D1069</f>
        <v>3.3033299999999999</v>
      </c>
      <c r="E1070" s="60">
        <f>Data!E1069</f>
        <v>29</v>
      </c>
      <c r="F1070" s="60">
        <f t="shared" si="134"/>
        <v>606.30756827586208</v>
      </c>
      <c r="G1070" s="60">
        <f t="shared" si="135"/>
        <v>34.555451682413789</v>
      </c>
      <c r="H1070" s="60">
        <f t="shared" si="130"/>
        <v>350.9024699215899</v>
      </c>
      <c r="I1070" s="60">
        <f t="shared" si="136"/>
        <v>32.215197403797504</v>
      </c>
      <c r="J1070" s="60">
        <f t="shared" si="131"/>
        <v>18.820544871297017</v>
      </c>
      <c r="K1070" s="60">
        <f t="shared" si="132"/>
        <v>2.9349490854542415</v>
      </c>
      <c r="L1070" s="60">
        <f t="shared" si="133"/>
        <v>0.13464871012999202</v>
      </c>
    </row>
    <row r="1071" spans="1:12" x14ac:dyDescent="0.3">
      <c r="A1071" s="60">
        <f>Data!A1070</f>
        <v>1959.06</v>
      </c>
      <c r="B1071" s="60">
        <f>Data!B1070</f>
        <v>57.46</v>
      </c>
      <c r="C1071" s="60">
        <f>Data!C1070</f>
        <v>1.79</v>
      </c>
      <c r="D1071" s="60">
        <f>Data!D1070</f>
        <v>3.4</v>
      </c>
      <c r="E1071" s="60">
        <f>Data!E1070</f>
        <v>29.1</v>
      </c>
      <c r="F1071" s="60">
        <f t="shared" si="134"/>
        <v>599.01161443298975</v>
      </c>
      <c r="G1071" s="60">
        <f t="shared" si="135"/>
        <v>35.444474226804118</v>
      </c>
      <c r="H1071" s="60">
        <f t="shared" si="130"/>
        <v>354.55448706909834</v>
      </c>
      <c r="I1071" s="60">
        <f t="shared" si="136"/>
        <v>32.255880523342363</v>
      </c>
      <c r="J1071" s="60">
        <f t="shared" si="131"/>
        <v>18.570617348347</v>
      </c>
      <c r="K1071" s="60">
        <f t="shared" si="132"/>
        <v>2.921580619203362</v>
      </c>
      <c r="L1071" s="60">
        <f t="shared" si="133"/>
        <v>0.12128024387911251</v>
      </c>
    </row>
    <row r="1072" spans="1:12" x14ac:dyDescent="0.3">
      <c r="A1072" s="60">
        <f>Data!A1071</f>
        <v>1959.07</v>
      </c>
      <c r="B1072" s="60">
        <f>Data!B1071</f>
        <v>59.74</v>
      </c>
      <c r="C1072" s="60">
        <f>Data!C1071</f>
        <v>1.79667</v>
      </c>
      <c r="D1072" s="60">
        <f>Data!D1071</f>
        <v>3.41</v>
      </c>
      <c r="E1072" s="60">
        <f>Data!E1071</f>
        <v>29.2</v>
      </c>
      <c r="F1072" s="60">
        <f t="shared" si="134"/>
        <v>620.64745273972608</v>
      </c>
      <c r="G1072" s="60">
        <f t="shared" si="135"/>
        <v>35.426980479452055</v>
      </c>
      <c r="H1072" s="60">
        <f t="shared" si="130"/>
        <v>358.03992860004354</v>
      </c>
      <c r="I1072" s="60">
        <f t="shared" si="136"/>
        <v>32.294594223834281</v>
      </c>
      <c r="J1072" s="60">
        <f t="shared" si="131"/>
        <v>19.218307820745785</v>
      </c>
      <c r="K1072" s="60">
        <f t="shared" si="132"/>
        <v>2.9558633570410779</v>
      </c>
      <c r="L1072" s="60">
        <f t="shared" si="133"/>
        <v>0.15556298171682847</v>
      </c>
    </row>
    <row r="1073" spans="1:12" x14ac:dyDescent="0.3">
      <c r="A1073" s="60">
        <f>Data!A1072</f>
        <v>1959.08</v>
      </c>
      <c r="B1073" s="60">
        <f>Data!B1072</f>
        <v>59.4</v>
      </c>
      <c r="C1073" s="60">
        <f>Data!C1072</f>
        <v>1.8033300000000001</v>
      </c>
      <c r="D1073" s="60">
        <f>Data!D1072</f>
        <v>3.42</v>
      </c>
      <c r="E1073" s="60">
        <f>Data!E1072</f>
        <v>29.2</v>
      </c>
      <c r="F1073" s="60">
        <f t="shared" si="134"/>
        <v>617.11514383561644</v>
      </c>
      <c r="G1073" s="60">
        <f t="shared" si="135"/>
        <v>35.53087191780822</v>
      </c>
      <c r="H1073" s="60">
        <f t="shared" si="130"/>
        <v>361.33603602882908</v>
      </c>
      <c r="I1073" s="60">
        <f t="shared" si="136"/>
        <v>32.335653739666967</v>
      </c>
      <c r="J1073" s="60">
        <f t="shared" si="131"/>
        <v>19.084665762566157</v>
      </c>
      <c r="K1073" s="60">
        <f t="shared" si="132"/>
        <v>2.9488851729480108</v>
      </c>
      <c r="L1073" s="60">
        <f t="shared" si="133"/>
        <v>0.14858479762376131</v>
      </c>
    </row>
    <row r="1074" spans="1:12" x14ac:dyDescent="0.3">
      <c r="A1074" s="60">
        <f>Data!A1073</f>
        <v>1959.09</v>
      </c>
      <c r="B1074" s="60">
        <f>Data!B1073</f>
        <v>57.05</v>
      </c>
      <c r="C1074" s="60">
        <f>Data!C1073</f>
        <v>1.81</v>
      </c>
      <c r="D1074" s="60">
        <f>Data!D1073</f>
        <v>3.43</v>
      </c>
      <c r="E1074" s="60">
        <f>Data!E1073</f>
        <v>29.3</v>
      </c>
      <c r="F1074" s="60">
        <f t="shared" si="134"/>
        <v>590.6777866894198</v>
      </c>
      <c r="G1074" s="60">
        <f t="shared" si="135"/>
        <v>35.513143003412971</v>
      </c>
      <c r="H1074" s="60">
        <f t="shared" si="130"/>
        <v>364.62304950532399</v>
      </c>
      <c r="I1074" s="60">
        <f t="shared" si="136"/>
        <v>32.378137754756537</v>
      </c>
      <c r="J1074" s="60">
        <f t="shared" si="131"/>
        <v>18.243105615382273</v>
      </c>
      <c r="K1074" s="60">
        <f t="shared" si="132"/>
        <v>2.9037872341541364</v>
      </c>
      <c r="L1074" s="60">
        <f t="shared" si="133"/>
        <v>0.10348685882988695</v>
      </c>
    </row>
    <row r="1075" spans="1:12" x14ac:dyDescent="0.3">
      <c r="A1075" s="60">
        <f>Data!A1074</f>
        <v>1959.1</v>
      </c>
      <c r="B1075" s="60">
        <f>Data!B1074</f>
        <v>57</v>
      </c>
      <c r="C1075" s="60">
        <f>Data!C1074</f>
        <v>1.81667</v>
      </c>
      <c r="D1075" s="60">
        <f>Data!D1074</f>
        <v>3.4166699999999999</v>
      </c>
      <c r="E1075" s="60">
        <f>Data!E1074</f>
        <v>29.4</v>
      </c>
      <c r="F1075" s="60">
        <f t="shared" si="134"/>
        <v>588.15275510204083</v>
      </c>
      <c r="G1075" s="60">
        <f t="shared" si="135"/>
        <v>35.254804803061226</v>
      </c>
      <c r="H1075" s="60">
        <f t="shared" si="130"/>
        <v>367.84914075069304</v>
      </c>
      <c r="I1075" s="60">
        <f t="shared" si="136"/>
        <v>32.419084967137707</v>
      </c>
      <c r="J1075" s="60">
        <f t="shared" si="131"/>
        <v>18.142176304427913</v>
      </c>
      <c r="K1075" s="60">
        <f t="shared" si="132"/>
        <v>2.898239410171545</v>
      </c>
      <c r="L1075" s="60">
        <f t="shared" si="133"/>
        <v>9.7939034847295492E-2</v>
      </c>
    </row>
    <row r="1076" spans="1:12" x14ac:dyDescent="0.3">
      <c r="A1076" s="60">
        <f>Data!A1075</f>
        <v>1959.11</v>
      </c>
      <c r="B1076" s="60">
        <f>Data!B1075</f>
        <v>57.23</v>
      </c>
      <c r="C1076" s="60">
        <f>Data!C1075</f>
        <v>1.8233299999999999</v>
      </c>
      <c r="D1076" s="60">
        <f>Data!D1075</f>
        <v>3.40333</v>
      </c>
      <c r="E1076" s="60">
        <f>Data!E1075</f>
        <v>29.4</v>
      </c>
      <c r="F1076" s="60">
        <f t="shared" si="134"/>
        <v>590.52600306122451</v>
      </c>
      <c r="G1076" s="60">
        <f t="shared" si="135"/>
        <v>35.117156421428568</v>
      </c>
      <c r="H1076" s="60">
        <f t="shared" si="130"/>
        <v>371.17105871468783</v>
      </c>
      <c r="I1076" s="60">
        <f t="shared" si="136"/>
        <v>32.462845734570664</v>
      </c>
      <c r="J1076" s="60">
        <f t="shared" si="131"/>
        <v>18.190826765145719</v>
      </c>
      <c r="K1076" s="60">
        <f t="shared" si="132"/>
        <v>2.900917443126918</v>
      </c>
      <c r="L1076" s="60">
        <f t="shared" si="133"/>
        <v>0.10061706780266855</v>
      </c>
    </row>
    <row r="1077" spans="1:12" x14ac:dyDescent="0.3">
      <c r="A1077" s="60">
        <f>Data!A1076</f>
        <v>1959.12</v>
      </c>
      <c r="B1077" s="60">
        <f>Data!B1076</f>
        <v>59.06</v>
      </c>
      <c r="C1077" s="60">
        <f>Data!C1076</f>
        <v>1.83</v>
      </c>
      <c r="D1077" s="60">
        <f>Data!D1076</f>
        <v>3.39</v>
      </c>
      <c r="E1077" s="60">
        <f>Data!E1076</f>
        <v>29.4</v>
      </c>
      <c r="F1077" s="60">
        <f t="shared" si="134"/>
        <v>609.40880204081634</v>
      </c>
      <c r="G1077" s="60">
        <f t="shared" si="135"/>
        <v>34.979611224489801</v>
      </c>
      <c r="H1077" s="60">
        <f t="shared" si="130"/>
        <v>374.37144236582742</v>
      </c>
      <c r="I1077" s="60">
        <f t="shared" si="136"/>
        <v>32.506026957402113</v>
      </c>
      <c r="J1077" s="60">
        <f t="shared" si="131"/>
        <v>18.747563423835921</v>
      </c>
      <c r="K1077" s="60">
        <f t="shared" si="132"/>
        <v>2.9310637932433412</v>
      </c>
      <c r="L1077" s="60">
        <f t="shared" si="133"/>
        <v>0.13076341791909174</v>
      </c>
    </row>
    <row r="1078" spans="1:12" x14ac:dyDescent="0.3">
      <c r="A1078" s="60">
        <f>Data!A1077</f>
        <v>1960.01</v>
      </c>
      <c r="B1078" s="60">
        <f>Data!B1077</f>
        <v>58.03</v>
      </c>
      <c r="C1078" s="60">
        <f>Data!C1077</f>
        <v>1.8666700000000001</v>
      </c>
      <c r="D1078" s="60">
        <f>Data!D1077</f>
        <v>3.39</v>
      </c>
      <c r="E1078" s="60">
        <f>Data!E1077</f>
        <v>29.3</v>
      </c>
      <c r="F1078" s="60">
        <f t="shared" si="134"/>
        <v>600.82439897610925</v>
      </c>
      <c r="G1078" s="60">
        <f t="shared" si="135"/>
        <v>35.09899556313993</v>
      </c>
      <c r="H1078" s="60">
        <f t="shared" si="130"/>
        <v>377.38869200586498</v>
      </c>
      <c r="I1078" s="60">
        <f t="shared" si="136"/>
        <v>32.547096069372699</v>
      </c>
      <c r="J1078" s="60">
        <f t="shared" si="131"/>
        <v>18.460153793612754</v>
      </c>
      <c r="K1078" s="60">
        <f t="shared" si="132"/>
        <v>2.9156145602216248</v>
      </c>
      <c r="L1078" s="60">
        <f t="shared" si="133"/>
        <v>0.11531418489737533</v>
      </c>
    </row>
    <row r="1079" spans="1:12" x14ac:dyDescent="0.3">
      <c r="A1079" s="60">
        <f>Data!A1078</f>
        <v>1960.02</v>
      </c>
      <c r="B1079" s="60">
        <f>Data!B1078</f>
        <v>55.78</v>
      </c>
      <c r="C1079" s="60">
        <f>Data!C1078</f>
        <v>1.90333</v>
      </c>
      <c r="D1079" s="60">
        <f>Data!D1078</f>
        <v>3.39</v>
      </c>
      <c r="E1079" s="60">
        <f>Data!E1078</f>
        <v>29.4</v>
      </c>
      <c r="F1079" s="60">
        <f t="shared" si="134"/>
        <v>575.56422244897965</v>
      </c>
      <c r="G1079" s="60">
        <f t="shared" si="135"/>
        <v>34.979611224489801</v>
      </c>
      <c r="H1079" s="60">
        <f t="shared" si="130"/>
        <v>380.32626897082747</v>
      </c>
      <c r="I1079" s="60">
        <f t="shared" si="136"/>
        <v>32.585362557283631</v>
      </c>
      <c r="J1079" s="60">
        <f t="shared" si="131"/>
        <v>17.663275080556893</v>
      </c>
      <c r="K1079" s="60">
        <f t="shared" si="132"/>
        <v>2.8714876298819001</v>
      </c>
      <c r="L1079" s="60">
        <f t="shared" si="133"/>
        <v>7.1187254557650625E-2</v>
      </c>
    </row>
    <row r="1080" spans="1:12" x14ac:dyDescent="0.3">
      <c r="A1080" s="60">
        <f>Data!A1079</f>
        <v>1960.03</v>
      </c>
      <c r="B1080" s="60">
        <f>Data!B1079</f>
        <v>55.02</v>
      </c>
      <c r="C1080" s="60">
        <f>Data!C1079</f>
        <v>1.94</v>
      </c>
      <c r="D1080" s="60">
        <f>Data!D1079</f>
        <v>3.39</v>
      </c>
      <c r="E1080" s="60">
        <f>Data!E1079</f>
        <v>29.4</v>
      </c>
      <c r="F1080" s="60">
        <f t="shared" si="134"/>
        <v>567.72218571428573</v>
      </c>
      <c r="G1080" s="60">
        <f t="shared" si="135"/>
        <v>34.979611224489801</v>
      </c>
      <c r="H1080" s="60">
        <f t="shared" si="130"/>
        <v>383.30435823581712</v>
      </c>
      <c r="I1080" s="60">
        <f t="shared" si="136"/>
        <v>32.62290947724</v>
      </c>
      <c r="J1080" s="60">
        <f t="shared" si="131"/>
        <v>17.402561415019346</v>
      </c>
      <c r="K1080" s="60">
        <f t="shared" si="132"/>
        <v>2.8566174031462168</v>
      </c>
      <c r="L1080" s="60">
        <f t="shared" si="133"/>
        <v>5.6317027821967347E-2</v>
      </c>
    </row>
    <row r="1081" spans="1:12" x14ac:dyDescent="0.3">
      <c r="A1081" s="60">
        <f>Data!A1080</f>
        <v>1960.04</v>
      </c>
      <c r="B1081" s="60">
        <f>Data!B1080</f>
        <v>55.73</v>
      </c>
      <c r="C1081" s="60">
        <f>Data!C1080</f>
        <v>1.94333</v>
      </c>
      <c r="D1081" s="60">
        <f>Data!D1080</f>
        <v>3.34667</v>
      </c>
      <c r="E1081" s="60">
        <f>Data!E1080</f>
        <v>29.5</v>
      </c>
      <c r="F1081" s="60">
        <f t="shared" si="134"/>
        <v>573.09898271186432</v>
      </c>
      <c r="G1081" s="60">
        <f t="shared" si="135"/>
        <v>34.415452583389829</v>
      </c>
      <c r="H1081" s="60">
        <f t="shared" si="130"/>
        <v>386.18751801313351</v>
      </c>
      <c r="I1081" s="60">
        <f t="shared" si="136"/>
        <v>32.649644657862247</v>
      </c>
      <c r="J1081" s="60">
        <f t="shared" si="131"/>
        <v>17.552992956505527</v>
      </c>
      <c r="K1081" s="60">
        <f t="shared" si="132"/>
        <v>2.8652244742040049</v>
      </c>
      <c r="L1081" s="60">
        <f t="shared" si="133"/>
        <v>6.4924098879755476E-2</v>
      </c>
    </row>
    <row r="1082" spans="1:12" x14ac:dyDescent="0.3">
      <c r="A1082" s="60">
        <f>Data!A1081</f>
        <v>1960.05</v>
      </c>
      <c r="B1082" s="60">
        <f>Data!B1081</f>
        <v>55.22</v>
      </c>
      <c r="C1082" s="60">
        <f>Data!C1081</f>
        <v>1.9466699999999999</v>
      </c>
      <c r="D1082" s="60">
        <f>Data!D1081</f>
        <v>3.3033299999999999</v>
      </c>
      <c r="E1082" s="60">
        <f>Data!E1081</f>
        <v>29.5</v>
      </c>
      <c r="F1082" s="60">
        <f t="shared" si="134"/>
        <v>567.85440203389828</v>
      </c>
      <c r="G1082" s="60">
        <f t="shared" si="135"/>
        <v>33.969766060677962</v>
      </c>
      <c r="H1082" s="60">
        <f t="shared" si="130"/>
        <v>389.10536310428995</v>
      </c>
      <c r="I1082" s="60">
        <f t="shared" si="136"/>
        <v>32.667719995391153</v>
      </c>
      <c r="J1082" s="60">
        <f t="shared" si="131"/>
        <v>17.382737519300786</v>
      </c>
      <c r="K1082" s="60">
        <f t="shared" si="132"/>
        <v>2.855477617175016</v>
      </c>
      <c r="L1082" s="60">
        <f t="shared" si="133"/>
        <v>5.5177241850766556E-2</v>
      </c>
    </row>
    <row r="1083" spans="1:12" x14ac:dyDescent="0.3">
      <c r="A1083" s="60">
        <f>Data!A1082</f>
        <v>1960.06</v>
      </c>
      <c r="B1083" s="60">
        <f>Data!B1082</f>
        <v>57.26</v>
      </c>
      <c r="C1083" s="60">
        <f>Data!C1082</f>
        <v>1.95</v>
      </c>
      <c r="D1083" s="60">
        <f>Data!D1082</f>
        <v>3.26</v>
      </c>
      <c r="E1083" s="60">
        <f>Data!E1082</f>
        <v>29.6</v>
      </c>
      <c r="F1083" s="60">
        <f t="shared" si="134"/>
        <v>586.84342500000002</v>
      </c>
      <c r="G1083" s="60">
        <f t="shared" si="135"/>
        <v>33.410924999999999</v>
      </c>
      <c r="H1083" s="60">
        <f t="shared" si="130"/>
        <v>391.92526322166447</v>
      </c>
      <c r="I1083" s="60">
        <f t="shared" si="136"/>
        <v>32.676289408496132</v>
      </c>
      <c r="J1083" s="60">
        <f t="shared" si="131"/>
        <v>17.959304303609681</v>
      </c>
      <c r="K1083" s="60">
        <f t="shared" si="132"/>
        <v>2.8881083262446063</v>
      </c>
      <c r="L1083" s="60">
        <f t="shared" si="133"/>
        <v>8.780795092035687E-2</v>
      </c>
    </row>
    <row r="1084" spans="1:12" x14ac:dyDescent="0.3">
      <c r="A1084" s="60">
        <f>Data!A1083</f>
        <v>1960.07</v>
      </c>
      <c r="B1084" s="60">
        <f>Data!B1083</f>
        <v>55.84</v>
      </c>
      <c r="C1084" s="60">
        <f>Data!C1083</f>
        <v>1.95</v>
      </c>
      <c r="D1084" s="60">
        <f>Data!D1083</f>
        <v>3.2633299999999998</v>
      </c>
      <c r="E1084" s="60">
        <f>Data!E1083</f>
        <v>29.6</v>
      </c>
      <c r="F1084" s="60">
        <f t="shared" si="134"/>
        <v>572.29019999999991</v>
      </c>
      <c r="G1084" s="60">
        <f t="shared" si="135"/>
        <v>33.445053337499999</v>
      </c>
      <c r="H1084" s="60">
        <f t="shared" si="130"/>
        <v>395.09131292419067</v>
      </c>
      <c r="I1084" s="60">
        <f t="shared" si="136"/>
        <v>32.68219187316587</v>
      </c>
      <c r="J1084" s="60">
        <f t="shared" si="131"/>
        <v>17.510765563734605</v>
      </c>
      <c r="K1084" s="60">
        <f t="shared" si="132"/>
        <v>2.8628158668574</v>
      </c>
      <c r="L1084" s="60">
        <f t="shared" si="133"/>
        <v>6.2515491533150502E-2</v>
      </c>
    </row>
    <row r="1085" spans="1:12" x14ac:dyDescent="0.3">
      <c r="A1085" s="60">
        <f>Data!A1084</f>
        <v>1960.08</v>
      </c>
      <c r="B1085" s="60">
        <f>Data!B1084</f>
        <v>56.51</v>
      </c>
      <c r="C1085" s="60">
        <f>Data!C1084</f>
        <v>1.95</v>
      </c>
      <c r="D1085" s="60">
        <f>Data!D1084</f>
        <v>3.26667</v>
      </c>
      <c r="E1085" s="60">
        <f>Data!E1084</f>
        <v>29.6</v>
      </c>
      <c r="F1085" s="60">
        <f t="shared" si="134"/>
        <v>579.15686249999987</v>
      </c>
      <c r="G1085" s="60">
        <f t="shared" si="135"/>
        <v>33.479284162500001</v>
      </c>
      <c r="H1085" s="60">
        <f t="shared" si="130"/>
        <v>398.01660571069232</v>
      </c>
      <c r="I1085" s="60">
        <f t="shared" si="136"/>
        <v>32.684410792508558</v>
      </c>
      <c r="J1085" s="60">
        <f t="shared" si="131"/>
        <v>17.719666607321731</v>
      </c>
      <c r="K1085" s="60">
        <f t="shared" si="132"/>
        <v>2.8746751305147105</v>
      </c>
      <c r="L1085" s="60">
        <f t="shared" si="133"/>
        <v>7.4374755190460995E-2</v>
      </c>
    </row>
    <row r="1086" spans="1:12" x14ac:dyDescent="0.3">
      <c r="A1086" s="60">
        <f>Data!A1085</f>
        <v>1960.09</v>
      </c>
      <c r="B1086" s="60">
        <f>Data!B1085</f>
        <v>54.81</v>
      </c>
      <c r="C1086" s="60">
        <f>Data!C1085</f>
        <v>1.95</v>
      </c>
      <c r="D1086" s="60">
        <f>Data!D1085</f>
        <v>3.27</v>
      </c>
      <c r="E1086" s="60">
        <f>Data!E1085</f>
        <v>29.6</v>
      </c>
      <c r="F1086" s="60">
        <f t="shared" si="134"/>
        <v>561.73398750000001</v>
      </c>
      <c r="G1086" s="60">
        <f t="shared" si="135"/>
        <v>33.513412500000001</v>
      </c>
      <c r="H1086" s="60">
        <f t="shared" si="130"/>
        <v>400.77409146655907</v>
      </c>
      <c r="I1086" s="60">
        <f t="shared" si="136"/>
        <v>32.681950532195735</v>
      </c>
      <c r="J1086" s="60">
        <f t="shared" si="131"/>
        <v>17.187896632626718</v>
      </c>
      <c r="K1086" s="60">
        <f t="shared" si="132"/>
        <v>2.8442054519678974</v>
      </c>
      <c r="L1086" s="60">
        <f t="shared" si="133"/>
        <v>4.3905076643647956E-2</v>
      </c>
    </row>
    <row r="1087" spans="1:12" x14ac:dyDescent="0.3">
      <c r="A1087" s="60">
        <f>Data!A1086</f>
        <v>1960.1</v>
      </c>
      <c r="B1087" s="60">
        <f>Data!B1086</f>
        <v>53.73</v>
      </c>
      <c r="C1087" s="60">
        <f>Data!C1086</f>
        <v>1.95</v>
      </c>
      <c r="D1087" s="60">
        <f>Data!D1086</f>
        <v>3.27</v>
      </c>
      <c r="E1087" s="60">
        <f>Data!E1086</f>
        <v>29.8</v>
      </c>
      <c r="F1087" s="60">
        <f t="shared" si="134"/>
        <v>546.96959697986574</v>
      </c>
      <c r="G1087" s="60">
        <f t="shared" si="135"/>
        <v>33.288490268456378</v>
      </c>
      <c r="H1087" s="60">
        <f t="shared" si="130"/>
        <v>403.54889280759039</v>
      </c>
      <c r="I1087" s="60">
        <f t="shared" si="136"/>
        <v>32.675904210244276</v>
      </c>
      <c r="J1087" s="60">
        <f t="shared" si="131"/>
        <v>16.739233701400813</v>
      </c>
      <c r="K1087" s="60">
        <f t="shared" si="132"/>
        <v>2.8177552875141991</v>
      </c>
      <c r="L1087" s="60">
        <f t="shared" si="133"/>
        <v>1.7454912189949656E-2</v>
      </c>
    </row>
    <row r="1088" spans="1:12" x14ac:dyDescent="0.3">
      <c r="A1088" s="60">
        <f>Data!A1087</f>
        <v>1960.11</v>
      </c>
      <c r="B1088" s="60">
        <f>Data!B1087</f>
        <v>55.47</v>
      </c>
      <c r="C1088" s="60">
        <f>Data!C1087</f>
        <v>1.95</v>
      </c>
      <c r="D1088" s="60">
        <f>Data!D1087</f>
        <v>3.27</v>
      </c>
      <c r="E1088" s="60">
        <f>Data!E1087</f>
        <v>29.8</v>
      </c>
      <c r="F1088" s="60">
        <f t="shared" si="134"/>
        <v>564.682738590604</v>
      </c>
      <c r="G1088" s="60">
        <f t="shared" si="135"/>
        <v>33.288490268456378</v>
      </c>
      <c r="H1088" s="60">
        <f t="shared" si="130"/>
        <v>406.44287811244095</v>
      </c>
      <c r="I1088" s="60">
        <f t="shared" si="136"/>
        <v>32.667046270338972</v>
      </c>
      <c r="J1088" s="60">
        <f t="shared" si="131"/>
        <v>17.286005411004201</v>
      </c>
      <c r="K1088" s="60">
        <f t="shared" si="132"/>
        <v>2.8498972383585244</v>
      </c>
      <c r="L1088" s="60">
        <f t="shared" si="133"/>
        <v>4.9596863034274907E-2</v>
      </c>
    </row>
    <row r="1089" spans="1:12" x14ac:dyDescent="0.3">
      <c r="A1089" s="60">
        <f>Data!A1088</f>
        <v>1960.12</v>
      </c>
      <c r="B1089" s="60">
        <f>Data!B1088</f>
        <v>56.8</v>
      </c>
      <c r="C1089" s="60">
        <f>Data!C1088</f>
        <v>1.95</v>
      </c>
      <c r="D1089" s="60">
        <f>Data!D1088</f>
        <v>3.27</v>
      </c>
      <c r="E1089" s="60">
        <f>Data!E1088</f>
        <v>29.8</v>
      </c>
      <c r="F1089" s="60">
        <f t="shared" si="134"/>
        <v>578.22209395973152</v>
      </c>
      <c r="G1089" s="60">
        <f t="shared" si="135"/>
        <v>33.288490268456378</v>
      </c>
      <c r="H1089" s="60">
        <f t="shared" ref="H1089:H1152" si="137">GEOMEAN(F970:F1090)</f>
        <v>409.5817956601478</v>
      </c>
      <c r="I1089" s="60">
        <f t="shared" si="136"/>
        <v>32.657615937957459</v>
      </c>
      <c r="J1089" s="60">
        <f t="shared" ref="J1089:J1152" si="138">F1089/I1089</f>
        <v>17.705581909537756</v>
      </c>
      <c r="K1089" s="60">
        <f t="shared" ref="K1089:K1152" si="139">LN(J1089)</f>
        <v>2.873879951984379</v>
      </c>
      <c r="L1089" s="60">
        <f t="shared" si="133"/>
        <v>7.3579576660129486E-2</v>
      </c>
    </row>
    <row r="1090" spans="1:12" x14ac:dyDescent="0.3">
      <c r="A1090" s="60">
        <f>Data!A1089</f>
        <v>1961.01</v>
      </c>
      <c r="B1090" s="60">
        <f>Data!B1089</f>
        <v>59.72</v>
      </c>
      <c r="C1090" s="60">
        <f>Data!C1089</f>
        <v>1.9466699999999999</v>
      </c>
      <c r="D1090" s="60">
        <f>Data!D1089</f>
        <v>3.21</v>
      </c>
      <c r="E1090" s="60">
        <f>Data!E1089</f>
        <v>29.8</v>
      </c>
      <c r="F1090" s="60">
        <f t="shared" si="134"/>
        <v>607.94759597315431</v>
      </c>
      <c r="G1090" s="60">
        <f t="shared" si="135"/>
        <v>32.677692281879189</v>
      </c>
      <c r="H1090" s="60">
        <f t="shared" si="137"/>
        <v>412.69297149510186</v>
      </c>
      <c r="I1090" s="60">
        <f t="shared" si="136"/>
        <v>32.647787716588631</v>
      </c>
      <c r="J1090" s="60">
        <f t="shared" si="138"/>
        <v>18.621402505145877</v>
      </c>
      <c r="K1090" s="60">
        <f t="shared" si="139"/>
        <v>2.924311591522843</v>
      </c>
      <c r="L1090" s="60">
        <f t="shared" ref="L1090:L1153" si="140">K1090-$K$1843</f>
        <v>0.12401121619859357</v>
      </c>
    </row>
    <row r="1091" spans="1:12" x14ac:dyDescent="0.3">
      <c r="A1091" s="60">
        <f>Data!A1090</f>
        <v>1961.02</v>
      </c>
      <c r="B1091" s="60">
        <f>Data!B1090</f>
        <v>62.17</v>
      </c>
      <c r="C1091" s="60">
        <f>Data!C1090</f>
        <v>1.94333</v>
      </c>
      <c r="D1091" s="60">
        <f>Data!D1090</f>
        <v>3.15</v>
      </c>
      <c r="E1091" s="60">
        <f>Data!E1090</f>
        <v>29.8</v>
      </c>
      <c r="F1091" s="60">
        <f t="shared" si="134"/>
        <v>632.88851375838931</v>
      </c>
      <c r="G1091" s="60">
        <f t="shared" si="135"/>
        <v>32.066894295302014</v>
      </c>
      <c r="H1091" s="60">
        <f t="shared" si="137"/>
        <v>415.84859192495276</v>
      </c>
      <c r="I1091" s="60">
        <f t="shared" si="136"/>
        <v>32.636344592367777</v>
      </c>
      <c r="J1091" s="60">
        <f t="shared" si="138"/>
        <v>19.392138478228791</v>
      </c>
      <c r="K1091" s="60">
        <f t="shared" si="139"/>
        <v>2.9648677508591788</v>
      </c>
      <c r="L1091" s="60">
        <f t="shared" si="140"/>
        <v>0.16456737553492928</v>
      </c>
    </row>
    <row r="1092" spans="1:12" x14ac:dyDescent="0.3">
      <c r="A1092" s="60">
        <f>Data!A1091</f>
        <v>1961.03</v>
      </c>
      <c r="B1092" s="60">
        <f>Data!B1091</f>
        <v>64.12</v>
      </c>
      <c r="C1092" s="60">
        <f>Data!C1091</f>
        <v>1.94</v>
      </c>
      <c r="D1092" s="60">
        <f>Data!D1091</f>
        <v>3.09</v>
      </c>
      <c r="E1092" s="60">
        <f>Data!E1091</f>
        <v>29.8</v>
      </c>
      <c r="F1092" s="60">
        <f t="shared" si="134"/>
        <v>652.73944832214772</v>
      </c>
      <c r="G1092" s="60">
        <f t="shared" si="135"/>
        <v>31.456096308724831</v>
      </c>
      <c r="H1092" s="60">
        <f t="shared" si="137"/>
        <v>419.19170454182819</v>
      </c>
      <c r="I1092" s="60">
        <f t="shared" si="136"/>
        <v>32.621052739087787</v>
      </c>
      <c r="J1092" s="60">
        <f t="shared" si="138"/>
        <v>20.009760369873362</v>
      </c>
      <c r="K1092" s="60">
        <f t="shared" si="139"/>
        <v>2.9962201730053621</v>
      </c>
      <c r="L1092" s="60">
        <f t="shared" si="140"/>
        <v>0.19591979768111267</v>
      </c>
    </row>
    <row r="1093" spans="1:12" x14ac:dyDescent="0.3">
      <c r="A1093" s="60">
        <f>Data!A1092</f>
        <v>1961.04</v>
      </c>
      <c r="B1093" s="60">
        <f>Data!B1092</f>
        <v>65.83</v>
      </c>
      <c r="C1093" s="60">
        <f>Data!C1092</f>
        <v>1.94</v>
      </c>
      <c r="D1093" s="60">
        <f>Data!D1092</f>
        <v>3.07</v>
      </c>
      <c r="E1093" s="60">
        <f>Data!E1092</f>
        <v>29.8</v>
      </c>
      <c r="F1093" s="60">
        <f t="shared" si="134"/>
        <v>670.14719093959729</v>
      </c>
      <c r="G1093" s="60">
        <f t="shared" si="135"/>
        <v>31.252496979865768</v>
      </c>
      <c r="H1093" s="60">
        <f t="shared" si="137"/>
        <v>422.55054641492467</v>
      </c>
      <c r="I1093" s="60">
        <f t="shared" si="136"/>
        <v>32.607547491222249</v>
      </c>
      <c r="J1093" s="60">
        <f t="shared" si="138"/>
        <v>20.551904160225384</v>
      </c>
      <c r="K1093" s="60">
        <f t="shared" si="139"/>
        <v>3.0229535965145655</v>
      </c>
      <c r="L1093" s="60">
        <f t="shared" si="140"/>
        <v>0.22265322119031605</v>
      </c>
    </row>
    <row r="1094" spans="1:12" x14ac:dyDescent="0.3">
      <c r="A1094" s="60">
        <f>Data!A1093</f>
        <v>1961.05</v>
      </c>
      <c r="B1094" s="60">
        <f>Data!B1093</f>
        <v>66.5</v>
      </c>
      <c r="C1094" s="60">
        <f>Data!C1093</f>
        <v>1.94</v>
      </c>
      <c r="D1094" s="60">
        <f>Data!D1093</f>
        <v>3.05</v>
      </c>
      <c r="E1094" s="60">
        <f>Data!E1093</f>
        <v>29.8</v>
      </c>
      <c r="F1094" s="60">
        <f t="shared" si="134"/>
        <v>676.96776845637589</v>
      </c>
      <c r="G1094" s="60">
        <f t="shared" si="135"/>
        <v>31.048897651006708</v>
      </c>
      <c r="H1094" s="60">
        <f t="shared" si="137"/>
        <v>425.90142181553045</v>
      </c>
      <c r="I1094" s="60">
        <f t="shared" si="136"/>
        <v>32.59691175730228</v>
      </c>
      <c r="J1094" s="60">
        <f t="shared" si="138"/>
        <v>20.767849834876557</v>
      </c>
      <c r="K1094" s="60">
        <f t="shared" si="139"/>
        <v>3.0334061098944485</v>
      </c>
      <c r="L1094" s="60">
        <f t="shared" si="140"/>
        <v>0.23310573457019901</v>
      </c>
    </row>
    <row r="1095" spans="1:12" x14ac:dyDescent="0.3">
      <c r="A1095" s="60">
        <f>Data!A1094</f>
        <v>1961.06</v>
      </c>
      <c r="B1095" s="60">
        <f>Data!B1094</f>
        <v>65.62</v>
      </c>
      <c r="C1095" s="60">
        <f>Data!C1094</f>
        <v>1.94</v>
      </c>
      <c r="D1095" s="60">
        <f>Data!D1094</f>
        <v>3.03</v>
      </c>
      <c r="E1095" s="60">
        <f>Data!E1094</f>
        <v>29.8</v>
      </c>
      <c r="F1095" s="60">
        <f t="shared" si="134"/>
        <v>668.00939798657726</v>
      </c>
      <c r="G1095" s="60">
        <f t="shared" si="135"/>
        <v>30.845298322147649</v>
      </c>
      <c r="H1095" s="60">
        <f t="shared" si="137"/>
        <v>429.30740890021798</v>
      </c>
      <c r="I1095" s="60">
        <f t="shared" si="136"/>
        <v>32.588129516459915</v>
      </c>
      <c r="J1095" s="60">
        <f t="shared" si="138"/>
        <v>20.498549867649594</v>
      </c>
      <c r="K1095" s="60">
        <f t="shared" si="139"/>
        <v>3.020354145478866</v>
      </c>
      <c r="L1095" s="60">
        <f t="shared" si="140"/>
        <v>0.22005377015461658</v>
      </c>
    </row>
    <row r="1096" spans="1:12" x14ac:dyDescent="0.3">
      <c r="A1096" s="60">
        <f>Data!A1095</f>
        <v>1961.07</v>
      </c>
      <c r="B1096" s="60">
        <f>Data!B1095</f>
        <v>65.44</v>
      </c>
      <c r="C1096" s="60">
        <f>Data!C1095</f>
        <v>1.9466699999999999</v>
      </c>
      <c r="D1096" s="60">
        <f>Data!D1095</f>
        <v>3.03667</v>
      </c>
      <c r="E1096" s="60">
        <f>Data!E1095</f>
        <v>30</v>
      </c>
      <c r="F1096" s="60">
        <f t="shared" si="134"/>
        <v>661.73582399999998</v>
      </c>
      <c r="G1096" s="60">
        <f t="shared" si="135"/>
        <v>30.707110707000002</v>
      </c>
      <c r="H1096" s="60">
        <f t="shared" si="137"/>
        <v>432.81624568644384</v>
      </c>
      <c r="I1096" s="60">
        <f t="shared" si="136"/>
        <v>32.585209606223245</v>
      </c>
      <c r="J1096" s="60">
        <f t="shared" si="138"/>
        <v>20.307858442427179</v>
      </c>
      <c r="K1096" s="60">
        <f t="shared" si="139"/>
        <v>3.011007926528412</v>
      </c>
      <c r="L1096" s="60">
        <f t="shared" si="140"/>
        <v>0.21070755120416251</v>
      </c>
    </row>
    <row r="1097" spans="1:12" x14ac:dyDescent="0.3">
      <c r="A1097" s="60">
        <f>Data!A1096</f>
        <v>1961.08</v>
      </c>
      <c r="B1097" s="60">
        <f>Data!B1096</f>
        <v>67.790000000000006</v>
      </c>
      <c r="C1097" s="60">
        <f>Data!C1096</f>
        <v>1.95333</v>
      </c>
      <c r="D1097" s="60">
        <f>Data!D1096</f>
        <v>3.0433300000000001</v>
      </c>
      <c r="E1097" s="60">
        <f>Data!E1096</f>
        <v>29.9</v>
      </c>
      <c r="F1097" s="60">
        <f t="shared" si="134"/>
        <v>687.79189866220747</v>
      </c>
      <c r="G1097" s="60">
        <f t="shared" si="135"/>
        <v>30.877381899331105</v>
      </c>
      <c r="H1097" s="60">
        <f t="shared" si="137"/>
        <v>436.15895113235291</v>
      </c>
      <c r="I1097" s="60">
        <f t="shared" si="136"/>
        <v>32.591061186119127</v>
      </c>
      <c r="J1097" s="60">
        <f t="shared" si="138"/>
        <v>21.103697567084598</v>
      </c>
      <c r="K1097" s="60">
        <f t="shared" si="139"/>
        <v>3.0494482652754495</v>
      </c>
      <c r="L1097" s="60">
        <f t="shared" si="140"/>
        <v>0.24914788995120007</v>
      </c>
    </row>
    <row r="1098" spans="1:12" x14ac:dyDescent="0.3">
      <c r="A1098" s="60">
        <f>Data!A1097</f>
        <v>1961.09</v>
      </c>
      <c r="B1098" s="60">
        <f>Data!B1097</f>
        <v>67.260000000000005</v>
      </c>
      <c r="C1098" s="60">
        <f>Data!C1097</f>
        <v>1.96</v>
      </c>
      <c r="D1098" s="60">
        <f>Data!D1097</f>
        <v>3.05</v>
      </c>
      <c r="E1098" s="60">
        <f>Data!E1097</f>
        <v>30</v>
      </c>
      <c r="F1098" s="60">
        <f t="shared" si="134"/>
        <v>680.13984600000003</v>
      </c>
      <c r="G1098" s="60">
        <f t="shared" si="135"/>
        <v>30.841904999999997</v>
      </c>
      <c r="H1098" s="60">
        <f t="shared" si="137"/>
        <v>439.50272004783903</v>
      </c>
      <c r="I1098" s="60">
        <f t="shared" si="136"/>
        <v>32.606164332353359</v>
      </c>
      <c r="J1098" s="60">
        <f t="shared" si="138"/>
        <v>20.85924118726021</v>
      </c>
      <c r="K1098" s="60">
        <f t="shared" si="139"/>
        <v>3.0377970724613328</v>
      </c>
      <c r="L1098" s="60">
        <f t="shared" si="140"/>
        <v>0.23749669713708332</v>
      </c>
    </row>
    <row r="1099" spans="1:12" x14ac:dyDescent="0.3">
      <c r="A1099" s="60">
        <f>Data!A1098</f>
        <v>1961.1</v>
      </c>
      <c r="B1099" s="60">
        <f>Data!B1098</f>
        <v>68</v>
      </c>
      <c r="C1099" s="60">
        <f>Data!C1098</f>
        <v>1.98</v>
      </c>
      <c r="D1099" s="60">
        <f>Data!D1098</f>
        <v>3.09667</v>
      </c>
      <c r="E1099" s="60">
        <f>Data!E1098</f>
        <v>30</v>
      </c>
      <c r="F1099" s="60">
        <f t="shared" ref="F1099:F1162" si="141">B1099*$E$1837/E1099</f>
        <v>687.62279999999998</v>
      </c>
      <c r="G1099" s="60">
        <f t="shared" ref="G1099:G1162" si="142">D1099*$E$1837/E1099</f>
        <v>31.313836707</v>
      </c>
      <c r="H1099" s="60">
        <f t="shared" si="137"/>
        <v>443.06705306166049</v>
      </c>
      <c r="I1099" s="60">
        <f t="shared" si="136"/>
        <v>32.628981656611309</v>
      </c>
      <c r="J1099" s="60">
        <f t="shared" si="138"/>
        <v>21.073988984289166</v>
      </c>
      <c r="K1099" s="60">
        <f t="shared" si="139"/>
        <v>3.0480395304614909</v>
      </c>
      <c r="L1099" s="60">
        <f t="shared" si="140"/>
        <v>0.24773915513724143</v>
      </c>
    </row>
    <row r="1100" spans="1:12" x14ac:dyDescent="0.3">
      <c r="A1100" s="60">
        <f>Data!A1099</f>
        <v>1961.11</v>
      </c>
      <c r="B1100" s="60">
        <f>Data!B1099</f>
        <v>71.08</v>
      </c>
      <c r="C1100" s="60">
        <f>Data!C1099</f>
        <v>2</v>
      </c>
      <c r="D1100" s="60">
        <f>Data!D1099</f>
        <v>3.1433300000000002</v>
      </c>
      <c r="E1100" s="60">
        <f>Data!E1099</f>
        <v>30</v>
      </c>
      <c r="F1100" s="60">
        <f t="shared" si="141"/>
        <v>718.76806799999997</v>
      </c>
      <c r="G1100" s="60">
        <f t="shared" si="142"/>
        <v>31.785667293000003</v>
      </c>
      <c r="H1100" s="60">
        <f t="shared" si="137"/>
        <v>446.82668370119035</v>
      </c>
      <c r="I1100" s="60">
        <f t="shared" si="136"/>
        <v>32.660520641324695</v>
      </c>
      <c r="J1100" s="60">
        <f t="shared" si="138"/>
        <v>22.00724464540707</v>
      </c>
      <c r="K1100" s="60">
        <f t="shared" si="139"/>
        <v>3.091371701214249</v>
      </c>
      <c r="L1100" s="60">
        <f t="shared" si="140"/>
        <v>0.29107132588999951</v>
      </c>
    </row>
    <row r="1101" spans="1:12" x14ac:dyDescent="0.3">
      <c r="A1101" s="60">
        <f>Data!A1100</f>
        <v>1961.12</v>
      </c>
      <c r="B1101" s="60">
        <f>Data!B1100</f>
        <v>71.739999999999995</v>
      </c>
      <c r="C1101" s="60">
        <f>Data!C1100</f>
        <v>2.02</v>
      </c>
      <c r="D1101" s="60">
        <f>Data!D1100</f>
        <v>3.19</v>
      </c>
      <c r="E1101" s="60">
        <f>Data!E1100</f>
        <v>30</v>
      </c>
      <c r="F1101" s="60">
        <f t="shared" si="141"/>
        <v>725.44205399999987</v>
      </c>
      <c r="G1101" s="60">
        <f t="shared" si="142"/>
        <v>32.257598999999999</v>
      </c>
      <c r="H1101" s="60">
        <f t="shared" si="137"/>
        <v>450.37805566907178</v>
      </c>
      <c r="I1101" s="60">
        <f t="shared" si="136"/>
        <v>32.69972867849841</v>
      </c>
      <c r="J1101" s="60">
        <f t="shared" si="138"/>
        <v>22.184956368675063</v>
      </c>
      <c r="K1101" s="60">
        <f t="shared" si="139"/>
        <v>3.0994144181250878</v>
      </c>
      <c r="L1101" s="60">
        <f t="shared" si="140"/>
        <v>0.29911404280083831</v>
      </c>
    </row>
    <row r="1102" spans="1:12" x14ac:dyDescent="0.3">
      <c r="A1102" s="60">
        <f>Data!A1101</f>
        <v>1962.01</v>
      </c>
      <c r="B1102" s="60">
        <f>Data!B1101</f>
        <v>69.069999999999993</v>
      </c>
      <c r="C1102" s="60">
        <f>Data!C1101</f>
        <v>2.0266700000000002</v>
      </c>
      <c r="D1102" s="60">
        <f>Data!D1101</f>
        <v>3.25</v>
      </c>
      <c r="E1102" s="60">
        <f>Data!E1101</f>
        <v>30</v>
      </c>
      <c r="F1102" s="60">
        <f t="shared" si="141"/>
        <v>698.44274699999983</v>
      </c>
      <c r="G1102" s="60">
        <f t="shared" si="142"/>
        <v>32.864325000000001</v>
      </c>
      <c r="H1102" s="60">
        <f t="shared" si="137"/>
        <v>453.88415942229659</v>
      </c>
      <c r="I1102" s="60">
        <f t="shared" si="136"/>
        <v>32.7455628447591</v>
      </c>
      <c r="J1102" s="60">
        <f t="shared" si="138"/>
        <v>21.329385917450644</v>
      </c>
      <c r="K1102" s="60">
        <f t="shared" si="139"/>
        <v>3.0600857424509513</v>
      </c>
      <c r="L1102" s="60">
        <f t="shared" si="140"/>
        <v>0.25978536712670186</v>
      </c>
    </row>
    <row r="1103" spans="1:12" x14ac:dyDescent="0.3">
      <c r="A1103" s="60">
        <f>Data!A1102</f>
        <v>1962.02</v>
      </c>
      <c r="B1103" s="60">
        <f>Data!B1102</f>
        <v>70.22</v>
      </c>
      <c r="C1103" s="60">
        <f>Data!C1102</f>
        <v>2.0333299999999999</v>
      </c>
      <c r="D1103" s="60">
        <f>Data!D1102</f>
        <v>3.31</v>
      </c>
      <c r="E1103" s="60">
        <f>Data!E1102</f>
        <v>30.1</v>
      </c>
      <c r="F1103" s="60">
        <f t="shared" si="141"/>
        <v>707.71261993355483</v>
      </c>
      <c r="G1103" s="60">
        <f t="shared" si="142"/>
        <v>33.359851495016606</v>
      </c>
      <c r="H1103" s="60">
        <f t="shared" si="137"/>
        <v>457.46208178117791</v>
      </c>
      <c r="I1103" s="60">
        <f t="shared" si="136"/>
        <v>32.794987078867017</v>
      </c>
      <c r="J1103" s="60">
        <f t="shared" si="138"/>
        <v>21.579902386654776</v>
      </c>
      <c r="K1103" s="60">
        <f t="shared" si="139"/>
        <v>3.0717624364951419</v>
      </c>
      <c r="L1103" s="60">
        <f t="shared" si="140"/>
        <v>0.27146206117089244</v>
      </c>
    </row>
    <row r="1104" spans="1:12" x14ac:dyDescent="0.3">
      <c r="A1104" s="60">
        <f>Data!A1103</f>
        <v>1962.03</v>
      </c>
      <c r="B1104" s="60">
        <f>Data!B1103</f>
        <v>70.290000000000006</v>
      </c>
      <c r="C1104" s="60">
        <f>Data!C1103</f>
        <v>2.04</v>
      </c>
      <c r="D1104" s="60">
        <f>Data!D1103</f>
        <v>3.37</v>
      </c>
      <c r="E1104" s="60">
        <f>Data!E1103</f>
        <v>30.1</v>
      </c>
      <c r="F1104" s="60">
        <f t="shared" si="141"/>
        <v>708.41811528239202</v>
      </c>
      <c r="G1104" s="60">
        <f t="shared" si="142"/>
        <v>33.964561794019929</v>
      </c>
      <c r="H1104" s="60">
        <f t="shared" si="137"/>
        <v>460.92256944592555</v>
      </c>
      <c r="I1104" s="60">
        <f t="shared" si="136"/>
        <v>32.850919504241411</v>
      </c>
      <c r="J1104" s="60">
        <f t="shared" si="138"/>
        <v>21.564635814560003</v>
      </c>
      <c r="K1104" s="60">
        <f t="shared" si="139"/>
        <v>3.0710547421556758</v>
      </c>
      <c r="L1104" s="60">
        <f t="shared" si="140"/>
        <v>0.27075436683142629</v>
      </c>
    </row>
    <row r="1105" spans="1:12" x14ac:dyDescent="0.3">
      <c r="A1105" s="60">
        <f>Data!A1104</f>
        <v>1962.04</v>
      </c>
      <c r="B1105" s="60">
        <f>Data!B1104</f>
        <v>68.05</v>
      </c>
      <c r="C1105" s="60">
        <f>Data!C1104</f>
        <v>2.0466700000000002</v>
      </c>
      <c r="D1105" s="60">
        <f>Data!D1104</f>
        <v>3.40333</v>
      </c>
      <c r="E1105" s="60">
        <f>Data!E1104</f>
        <v>30.2</v>
      </c>
      <c r="F1105" s="60">
        <f t="shared" si="141"/>
        <v>683.57126324503304</v>
      </c>
      <c r="G1105" s="60">
        <f t="shared" si="142"/>
        <v>34.186900622185426</v>
      </c>
      <c r="H1105" s="60">
        <f t="shared" si="137"/>
        <v>464.13862224088484</v>
      </c>
      <c r="I1105" s="60">
        <f t="shared" ref="I1105:I1168" si="143">GEOMEAN(G986:G1105)</f>
        <v>32.912072482495766</v>
      </c>
      <c r="J1105" s="60">
        <f t="shared" si="138"/>
        <v>20.769620740492392</v>
      </c>
      <c r="K1105" s="60">
        <f t="shared" si="139"/>
        <v>3.0334913777546419</v>
      </c>
      <c r="L1105" s="60">
        <f t="shared" si="140"/>
        <v>0.23319100243039248</v>
      </c>
    </row>
    <row r="1106" spans="1:12" x14ac:dyDescent="0.3">
      <c r="A1106" s="60">
        <f>Data!A1105</f>
        <v>1962.05</v>
      </c>
      <c r="B1106" s="60">
        <f>Data!B1105</f>
        <v>62.99</v>
      </c>
      <c r="C1106" s="60">
        <f>Data!C1105</f>
        <v>2.0533299999999999</v>
      </c>
      <c r="D1106" s="60">
        <f>Data!D1105</f>
        <v>3.4366699999999999</v>
      </c>
      <c r="E1106" s="60">
        <f>Data!E1105</f>
        <v>30.2</v>
      </c>
      <c r="F1106" s="60">
        <f t="shared" si="141"/>
        <v>632.74289304635761</v>
      </c>
      <c r="G1106" s="60">
        <f t="shared" si="142"/>
        <v>34.521805338079467</v>
      </c>
      <c r="H1106" s="60">
        <f t="shared" si="137"/>
        <v>466.89904326165782</v>
      </c>
      <c r="I1106" s="60">
        <f t="shared" si="143"/>
        <v>32.978337194905116</v>
      </c>
      <c r="J1106" s="60">
        <f t="shared" si="138"/>
        <v>19.18662209397602</v>
      </c>
      <c r="K1106" s="60">
        <f t="shared" si="139"/>
        <v>2.9542132702407851</v>
      </c>
      <c r="L1106" s="60">
        <f t="shared" si="140"/>
        <v>0.15391289491653559</v>
      </c>
    </row>
    <row r="1107" spans="1:12" x14ac:dyDescent="0.3">
      <c r="A1107" s="60">
        <f>Data!A1106</f>
        <v>1962.06</v>
      </c>
      <c r="B1107" s="60">
        <f>Data!B1106</f>
        <v>55.63</v>
      </c>
      <c r="C1107" s="60">
        <f>Data!C1106</f>
        <v>2.06</v>
      </c>
      <c r="D1107" s="60">
        <f>Data!D1106</f>
        <v>3.47</v>
      </c>
      <c r="E1107" s="60">
        <f>Data!E1106</f>
        <v>30.2</v>
      </c>
      <c r="F1107" s="60">
        <f t="shared" si="141"/>
        <v>558.81071821192052</v>
      </c>
      <c r="G1107" s="60">
        <f t="shared" si="142"/>
        <v>34.856609602649016</v>
      </c>
      <c r="H1107" s="60">
        <f t="shared" si="137"/>
        <v>469.66522309736104</v>
      </c>
      <c r="I1107" s="60">
        <f t="shared" si="143"/>
        <v>33.050778388977733</v>
      </c>
      <c r="J1107" s="60">
        <f t="shared" si="138"/>
        <v>16.907641678971199</v>
      </c>
      <c r="K1107" s="60">
        <f t="shared" si="139"/>
        <v>2.8277656900841452</v>
      </c>
      <c r="L1107" s="60">
        <f t="shared" si="140"/>
        <v>2.7465314759895776E-2</v>
      </c>
    </row>
    <row r="1108" spans="1:12" x14ac:dyDescent="0.3">
      <c r="A1108" s="60">
        <f>Data!A1107</f>
        <v>1962.07</v>
      </c>
      <c r="B1108" s="60">
        <f>Data!B1107</f>
        <v>56.97</v>
      </c>
      <c r="C1108" s="60">
        <f>Data!C1107</f>
        <v>2.0666699999999998</v>
      </c>
      <c r="D1108" s="60">
        <f>Data!D1107</f>
        <v>3.49</v>
      </c>
      <c r="E1108" s="60">
        <f>Data!E1107</f>
        <v>30.3</v>
      </c>
      <c r="F1108" s="60">
        <f t="shared" si="141"/>
        <v>570.38251188118818</v>
      </c>
      <c r="G1108" s="60">
        <f t="shared" si="142"/>
        <v>34.941810891089105</v>
      </c>
      <c r="H1108" s="60">
        <f t="shared" si="137"/>
        <v>472.47143389835395</v>
      </c>
      <c r="I1108" s="60">
        <f t="shared" si="143"/>
        <v>33.125342380677175</v>
      </c>
      <c r="J1108" s="60">
        <f t="shared" si="138"/>
        <v>17.218916723224762</v>
      </c>
      <c r="K1108" s="60">
        <f t="shared" si="139"/>
        <v>2.846008588961833</v>
      </c>
      <c r="L1108" s="60">
        <f t="shared" si="140"/>
        <v>4.5708213637583484E-2</v>
      </c>
    </row>
    <row r="1109" spans="1:12" x14ac:dyDescent="0.3">
      <c r="A1109" s="60">
        <f>Data!A1108</f>
        <v>1962.08</v>
      </c>
      <c r="B1109" s="60">
        <f>Data!B1108</f>
        <v>58.52</v>
      </c>
      <c r="C1109" s="60">
        <f>Data!C1108</f>
        <v>2.0733299999999999</v>
      </c>
      <c r="D1109" s="60">
        <f>Data!D1108</f>
        <v>3.51</v>
      </c>
      <c r="E1109" s="60">
        <f>Data!E1108</f>
        <v>30.3</v>
      </c>
      <c r="F1109" s="60">
        <f t="shared" si="141"/>
        <v>585.90108118811884</v>
      </c>
      <c r="G1109" s="60">
        <f t="shared" si="142"/>
        <v>35.142050495049503</v>
      </c>
      <c r="H1109" s="60">
        <f t="shared" si="137"/>
        <v>475.23078226387594</v>
      </c>
      <c r="I1109" s="60">
        <f t="shared" si="143"/>
        <v>33.200871474386268</v>
      </c>
      <c r="J1109" s="60">
        <f t="shared" si="138"/>
        <v>17.647159703025519</v>
      </c>
      <c r="K1109" s="60">
        <f t="shared" si="139"/>
        <v>2.8705748470884251</v>
      </c>
      <c r="L1109" s="60">
        <f t="shared" si="140"/>
        <v>7.0274471764175672E-2</v>
      </c>
    </row>
    <row r="1110" spans="1:12" x14ac:dyDescent="0.3">
      <c r="A1110" s="60">
        <f>Data!A1109</f>
        <v>1962.09</v>
      </c>
      <c r="B1110" s="60">
        <f>Data!B1109</f>
        <v>58</v>
      </c>
      <c r="C1110" s="60">
        <f>Data!C1109</f>
        <v>2.08</v>
      </c>
      <c r="D1110" s="60">
        <f>Data!D1109</f>
        <v>3.53</v>
      </c>
      <c r="E1110" s="60">
        <f>Data!E1109</f>
        <v>30.4</v>
      </c>
      <c r="F1110" s="60">
        <f t="shared" si="141"/>
        <v>578.78467105263167</v>
      </c>
      <c r="G1110" s="60">
        <f t="shared" si="142"/>
        <v>35.226032565789474</v>
      </c>
      <c r="H1110" s="60">
        <f t="shared" si="137"/>
        <v>477.9428567869187</v>
      </c>
      <c r="I1110" s="60">
        <f t="shared" si="143"/>
        <v>33.27644984328159</v>
      </c>
      <c r="J1110" s="60">
        <f t="shared" si="138"/>
        <v>17.393221746264093</v>
      </c>
      <c r="K1110" s="60">
        <f t="shared" si="139"/>
        <v>2.8560805755118879</v>
      </c>
      <c r="L1110" s="60">
        <f t="shared" si="140"/>
        <v>5.5780200187638407E-2</v>
      </c>
    </row>
    <row r="1111" spans="1:12" x14ac:dyDescent="0.3">
      <c r="A1111" s="60">
        <f>Data!A1110</f>
        <v>1962.1</v>
      </c>
      <c r="B1111" s="60">
        <f>Data!B1110</f>
        <v>56.17</v>
      </c>
      <c r="C1111" s="60">
        <f>Data!C1110</f>
        <v>2.09667</v>
      </c>
      <c r="D1111" s="60">
        <f>Data!D1110</f>
        <v>3.57667</v>
      </c>
      <c r="E1111" s="60">
        <f>Data!E1110</f>
        <v>30.4</v>
      </c>
      <c r="F1111" s="60">
        <f t="shared" si="141"/>
        <v>560.5230167763159</v>
      </c>
      <c r="G1111" s="60">
        <f t="shared" si="142"/>
        <v>35.691754645065792</v>
      </c>
      <c r="H1111" s="60">
        <f t="shared" si="137"/>
        <v>481.0194630897671</v>
      </c>
      <c r="I1111" s="60">
        <f t="shared" si="143"/>
        <v>33.3542853687118</v>
      </c>
      <c r="J1111" s="60">
        <f t="shared" si="138"/>
        <v>16.805127454540461</v>
      </c>
      <c r="K1111" s="60">
        <f t="shared" si="139"/>
        <v>2.8216840454708585</v>
      </c>
      <c r="L1111" s="60">
        <f t="shared" si="140"/>
        <v>2.1383670146609024E-2</v>
      </c>
    </row>
    <row r="1112" spans="1:12" x14ac:dyDescent="0.3">
      <c r="A1112" s="60">
        <f>Data!A1111</f>
        <v>1962.11</v>
      </c>
      <c r="B1112" s="60">
        <f>Data!B1111</f>
        <v>60.04</v>
      </c>
      <c r="C1112" s="60">
        <f>Data!C1111</f>
        <v>2.1133299999999999</v>
      </c>
      <c r="D1112" s="60">
        <f>Data!D1111</f>
        <v>3.6233300000000002</v>
      </c>
      <c r="E1112" s="60">
        <f>Data!E1111</f>
        <v>30.4</v>
      </c>
      <c r="F1112" s="60">
        <f t="shared" si="141"/>
        <v>599.14192500000001</v>
      </c>
      <c r="G1112" s="60">
        <f t="shared" si="142"/>
        <v>36.157376933881579</v>
      </c>
      <c r="H1112" s="60">
        <f t="shared" si="137"/>
        <v>484.16047417561572</v>
      </c>
      <c r="I1112" s="60">
        <f t="shared" si="143"/>
        <v>33.434352484606364</v>
      </c>
      <c r="J1112" s="60">
        <f t="shared" si="138"/>
        <v>17.919950005786809</v>
      </c>
      <c r="K1112" s="60">
        <f t="shared" si="139"/>
        <v>2.8859146176872459</v>
      </c>
      <c r="L1112" s="60">
        <f t="shared" si="140"/>
        <v>8.5614242362996418E-2</v>
      </c>
    </row>
    <row r="1113" spans="1:12" x14ac:dyDescent="0.3">
      <c r="A1113" s="60">
        <f>Data!A1112</f>
        <v>1962.12</v>
      </c>
      <c r="B1113" s="60">
        <f>Data!B1112</f>
        <v>62.64</v>
      </c>
      <c r="C1113" s="60">
        <f>Data!C1112</f>
        <v>2.13</v>
      </c>
      <c r="D1113" s="60">
        <f>Data!D1112</f>
        <v>3.67</v>
      </c>
      <c r="E1113" s="60">
        <f>Data!E1112</f>
        <v>30.4</v>
      </c>
      <c r="F1113" s="60">
        <f t="shared" si="141"/>
        <v>625.08744473684214</v>
      </c>
      <c r="G1113" s="60">
        <f t="shared" si="142"/>
        <v>36.623099013157898</v>
      </c>
      <c r="H1113" s="60">
        <f t="shared" si="137"/>
        <v>487.31533906077232</v>
      </c>
      <c r="I1113" s="60">
        <f t="shared" si="143"/>
        <v>33.516630705127319</v>
      </c>
      <c r="J1113" s="60">
        <f t="shared" si="138"/>
        <v>18.650068088175022</v>
      </c>
      <c r="K1113" s="60">
        <f t="shared" si="139"/>
        <v>2.9258497969236439</v>
      </c>
      <c r="L1113" s="60">
        <f t="shared" si="140"/>
        <v>0.12554942159939442</v>
      </c>
    </row>
    <row r="1114" spans="1:12" x14ac:dyDescent="0.3">
      <c r="A1114" s="60">
        <f>Data!A1113</f>
        <v>1963.01</v>
      </c>
      <c r="B1114" s="60">
        <f>Data!B1113</f>
        <v>65.06</v>
      </c>
      <c r="C1114" s="60">
        <f>Data!C1113</f>
        <v>2.1366700000000001</v>
      </c>
      <c r="D1114" s="60">
        <f>Data!D1113</f>
        <v>3.6833300000000002</v>
      </c>
      <c r="E1114" s="60">
        <f>Data!E1113</f>
        <v>30.4</v>
      </c>
      <c r="F1114" s="60">
        <f t="shared" si="141"/>
        <v>649.2367361842106</v>
      </c>
      <c r="G1114" s="60">
        <f t="shared" si="142"/>
        <v>36.75611969703948</v>
      </c>
      <c r="H1114" s="60">
        <f t="shared" si="137"/>
        <v>490.50704801192785</v>
      </c>
      <c r="I1114" s="60">
        <f t="shared" si="143"/>
        <v>33.59791171583494</v>
      </c>
      <c r="J1114" s="60">
        <f t="shared" si="138"/>
        <v>19.323722905022713</v>
      </c>
      <c r="K1114" s="60">
        <f t="shared" si="139"/>
        <v>2.9613335071680451</v>
      </c>
      <c r="L1114" s="60">
        <f t="shared" si="140"/>
        <v>0.16103313184379564</v>
      </c>
    </row>
    <row r="1115" spans="1:12" x14ac:dyDescent="0.3">
      <c r="A1115" s="60">
        <f>Data!A1114</f>
        <v>1963.02</v>
      </c>
      <c r="B1115" s="60">
        <f>Data!B1114</f>
        <v>65.92</v>
      </c>
      <c r="C1115" s="60">
        <f>Data!C1114</f>
        <v>2.1433300000000002</v>
      </c>
      <c r="D1115" s="60">
        <f>Data!D1114</f>
        <v>3.6966700000000001</v>
      </c>
      <c r="E1115" s="60">
        <f>Data!E1114</f>
        <v>30.4</v>
      </c>
      <c r="F1115" s="60">
        <f t="shared" si="141"/>
        <v>657.81871578947369</v>
      </c>
      <c r="G1115" s="60">
        <f t="shared" si="142"/>
        <v>36.88924017138158</v>
      </c>
      <c r="H1115" s="60">
        <f t="shared" si="137"/>
        <v>493.72557024059955</v>
      </c>
      <c r="I1115" s="60">
        <f t="shared" si="143"/>
        <v>33.678185235973984</v>
      </c>
      <c r="J1115" s="60">
        <f t="shared" si="138"/>
        <v>19.53248701437785</v>
      </c>
      <c r="K1115" s="60">
        <f t="shared" si="139"/>
        <v>2.9720790800672359</v>
      </c>
      <c r="L1115" s="60">
        <f t="shared" si="140"/>
        <v>0.1717787047429864</v>
      </c>
    </row>
    <row r="1116" spans="1:12" x14ac:dyDescent="0.3">
      <c r="A1116" s="60">
        <f>Data!A1115</f>
        <v>1963.03</v>
      </c>
      <c r="B1116" s="60">
        <f>Data!B1115</f>
        <v>65.67</v>
      </c>
      <c r="C1116" s="60">
        <f>Data!C1115</f>
        <v>2.15</v>
      </c>
      <c r="D1116" s="60">
        <f>Data!D1115</f>
        <v>3.71</v>
      </c>
      <c r="E1116" s="60">
        <f>Data!E1115</f>
        <v>30.5</v>
      </c>
      <c r="F1116" s="60">
        <f t="shared" si="141"/>
        <v>653.17535114754094</v>
      </c>
      <c r="G1116" s="60">
        <f t="shared" si="142"/>
        <v>36.900876393442623</v>
      </c>
      <c r="H1116" s="60">
        <f t="shared" si="137"/>
        <v>497.148966168122</v>
      </c>
      <c r="I1116" s="60">
        <f t="shared" si="143"/>
        <v>33.758638776337627</v>
      </c>
      <c r="J1116" s="60">
        <f t="shared" si="138"/>
        <v>19.348391251052746</v>
      </c>
      <c r="K1116" s="60">
        <f t="shared" si="139"/>
        <v>2.9626092765390344</v>
      </c>
      <c r="L1116" s="60">
        <f t="shared" si="140"/>
        <v>0.16230890121478492</v>
      </c>
    </row>
    <row r="1117" spans="1:12" x14ac:dyDescent="0.3">
      <c r="A1117" s="60">
        <f>Data!A1116</f>
        <v>1963.04</v>
      </c>
      <c r="B1117" s="60">
        <f>Data!B1116</f>
        <v>68.760000000000005</v>
      </c>
      <c r="C1117" s="60">
        <f>Data!C1116</f>
        <v>2.1666699999999999</v>
      </c>
      <c r="D1117" s="60">
        <f>Data!D1116</f>
        <v>3.7533300000000001</v>
      </c>
      <c r="E1117" s="60">
        <f>Data!E1116</f>
        <v>30.5</v>
      </c>
      <c r="F1117" s="60">
        <f t="shared" si="141"/>
        <v>683.90950426229506</v>
      </c>
      <c r="G1117" s="60">
        <f t="shared" si="142"/>
        <v>37.331850779999996</v>
      </c>
      <c r="H1117" s="60">
        <f t="shared" si="137"/>
        <v>500.88733597423771</v>
      </c>
      <c r="I1117" s="60">
        <f t="shared" si="143"/>
        <v>33.83948079466925</v>
      </c>
      <c r="J1117" s="60">
        <f t="shared" si="138"/>
        <v>20.210401820645892</v>
      </c>
      <c r="K1117" s="60">
        <f t="shared" si="139"/>
        <v>3.0061974134863556</v>
      </c>
      <c r="L1117" s="60">
        <f t="shared" si="140"/>
        <v>0.20589703816210614</v>
      </c>
    </row>
    <row r="1118" spans="1:12" x14ac:dyDescent="0.3">
      <c r="A1118" s="60">
        <f>Data!A1117</f>
        <v>1963.05</v>
      </c>
      <c r="B1118" s="60">
        <f>Data!B1117</f>
        <v>70.14</v>
      </c>
      <c r="C1118" s="60">
        <f>Data!C1117</f>
        <v>2.1833300000000002</v>
      </c>
      <c r="D1118" s="60">
        <f>Data!D1117</f>
        <v>3.7966700000000002</v>
      </c>
      <c r="E1118" s="60">
        <f>Data!E1117</f>
        <v>30.5</v>
      </c>
      <c r="F1118" s="60">
        <f t="shared" si="141"/>
        <v>697.63543672131141</v>
      </c>
      <c r="G1118" s="60">
        <f t="shared" si="142"/>
        <v>37.762924629836071</v>
      </c>
      <c r="H1118" s="60">
        <f t="shared" si="137"/>
        <v>504.63214635083182</v>
      </c>
      <c r="I1118" s="60">
        <f t="shared" si="143"/>
        <v>33.921771387389519</v>
      </c>
      <c r="J1118" s="60">
        <f t="shared" si="138"/>
        <v>20.566008442019591</v>
      </c>
      <c r="K1118" s="60">
        <f t="shared" si="139"/>
        <v>3.0236396372911893</v>
      </c>
      <c r="L1118" s="60">
        <f t="shared" si="140"/>
        <v>0.22333926196693987</v>
      </c>
    </row>
    <row r="1119" spans="1:12" x14ac:dyDescent="0.3">
      <c r="A1119" s="60">
        <f>Data!A1118</f>
        <v>1963.06</v>
      </c>
      <c r="B1119" s="60">
        <f>Data!B1118</f>
        <v>70.11</v>
      </c>
      <c r="C1119" s="60">
        <f>Data!C1118</f>
        <v>2.2000000000000002</v>
      </c>
      <c r="D1119" s="60">
        <f>Data!D1118</f>
        <v>3.84</v>
      </c>
      <c r="E1119" s="60">
        <f>Data!E1118</f>
        <v>30.6</v>
      </c>
      <c r="F1119" s="60">
        <f t="shared" si="141"/>
        <v>695.05816764705878</v>
      </c>
      <c r="G1119" s="60">
        <f t="shared" si="142"/>
        <v>38.069082352941173</v>
      </c>
      <c r="H1119" s="60">
        <f t="shared" si="137"/>
        <v>508.49747411560446</v>
      </c>
      <c r="I1119" s="60">
        <f t="shared" si="143"/>
        <v>34.00458248480669</v>
      </c>
      <c r="J1119" s="60">
        <f t="shared" si="138"/>
        <v>20.440132383851854</v>
      </c>
      <c r="K1119" s="60">
        <f t="shared" si="139"/>
        <v>3.0175002420196106</v>
      </c>
      <c r="L1119" s="60">
        <f t="shared" si="140"/>
        <v>0.21719986669536118</v>
      </c>
    </row>
    <row r="1120" spans="1:12" x14ac:dyDescent="0.3">
      <c r="A1120" s="60">
        <f>Data!A1119</f>
        <v>1963.07</v>
      </c>
      <c r="B1120" s="60">
        <f>Data!B1119</f>
        <v>69.069999999999993</v>
      </c>
      <c r="C1120" s="60">
        <f>Data!C1119</f>
        <v>2.2033299999999998</v>
      </c>
      <c r="D1120" s="60">
        <f>Data!D1119</f>
        <v>3.88</v>
      </c>
      <c r="E1120" s="60">
        <f>Data!E1119</f>
        <v>30.7</v>
      </c>
      <c r="F1120" s="60">
        <f t="shared" si="141"/>
        <v>682.5173423452768</v>
      </c>
      <c r="G1120" s="60">
        <f t="shared" si="142"/>
        <v>38.340340065146584</v>
      </c>
      <c r="H1120" s="60">
        <f t="shared" si="137"/>
        <v>512.44823008094272</v>
      </c>
      <c r="I1120" s="60">
        <f t="shared" si="143"/>
        <v>34.088108037818415</v>
      </c>
      <c r="J1120" s="60">
        <f t="shared" si="138"/>
        <v>20.022153813525545</v>
      </c>
      <c r="K1120" s="60">
        <f t="shared" si="139"/>
        <v>2.9968393511936124</v>
      </c>
      <c r="L1120" s="60">
        <f t="shared" si="140"/>
        <v>0.19653897586936298</v>
      </c>
    </row>
    <row r="1121" spans="1:12" x14ac:dyDescent="0.3">
      <c r="A1121" s="60">
        <f>Data!A1120</f>
        <v>1963.08</v>
      </c>
      <c r="B1121" s="60">
        <f>Data!B1120</f>
        <v>70.98</v>
      </c>
      <c r="C1121" s="60">
        <f>Data!C1120</f>
        <v>2.2066699999999999</v>
      </c>
      <c r="D1121" s="60">
        <f>Data!D1120</f>
        <v>3.92</v>
      </c>
      <c r="E1121" s="60">
        <f>Data!E1120</f>
        <v>30.7</v>
      </c>
      <c r="F1121" s="60">
        <f t="shared" si="141"/>
        <v>701.39106644951141</v>
      </c>
      <c r="G1121" s="60">
        <f t="shared" si="142"/>
        <v>38.735601302931592</v>
      </c>
      <c r="H1121" s="60">
        <f t="shared" si="137"/>
        <v>516.53904076604567</v>
      </c>
      <c r="I1121" s="60">
        <f t="shared" si="143"/>
        <v>34.174318626792108</v>
      </c>
      <c r="J1121" s="60">
        <f t="shared" si="138"/>
        <v>20.523922484284217</v>
      </c>
      <c r="K1121" s="60">
        <f t="shared" si="139"/>
        <v>3.0215911562398157</v>
      </c>
      <c r="L1121" s="60">
        <f t="shared" si="140"/>
        <v>0.2212907809155662</v>
      </c>
    </row>
    <row r="1122" spans="1:12" x14ac:dyDescent="0.3">
      <c r="A1122" s="60">
        <f>Data!A1121</f>
        <v>1963.09</v>
      </c>
      <c r="B1122" s="60">
        <f>Data!B1121</f>
        <v>72.849999999999994</v>
      </c>
      <c r="C1122" s="60">
        <f>Data!C1121</f>
        <v>2.21</v>
      </c>
      <c r="D1122" s="60">
        <f>Data!D1121</f>
        <v>3.96</v>
      </c>
      <c r="E1122" s="60">
        <f>Data!E1121</f>
        <v>30.7</v>
      </c>
      <c r="F1122" s="60">
        <f t="shared" si="141"/>
        <v>719.8695293159609</v>
      </c>
      <c r="G1122" s="60">
        <f t="shared" si="142"/>
        <v>39.130862540716613</v>
      </c>
      <c r="H1122" s="60">
        <f t="shared" si="137"/>
        <v>520.86144749110508</v>
      </c>
      <c r="I1122" s="60">
        <f t="shared" si="143"/>
        <v>34.262149456411066</v>
      </c>
      <c r="J1122" s="60">
        <f t="shared" si="138"/>
        <v>21.010635372768778</v>
      </c>
      <c r="K1122" s="60">
        <f t="shared" si="139"/>
        <v>3.0450287558450899</v>
      </c>
      <c r="L1122" s="60">
        <f t="shared" si="140"/>
        <v>0.24472838052084045</v>
      </c>
    </row>
    <row r="1123" spans="1:12" x14ac:dyDescent="0.3">
      <c r="A1123" s="60">
        <f>Data!A1122</f>
        <v>1963.1</v>
      </c>
      <c r="B1123" s="60">
        <f>Data!B1122</f>
        <v>73.03</v>
      </c>
      <c r="C1123" s="60">
        <f>Data!C1122</f>
        <v>2.23333</v>
      </c>
      <c r="D1123" s="60">
        <f>Data!D1122</f>
        <v>3.98</v>
      </c>
      <c r="E1123" s="60">
        <f>Data!E1122</f>
        <v>30.8</v>
      </c>
      <c r="F1123" s="60">
        <f t="shared" si="141"/>
        <v>719.30519123376621</v>
      </c>
      <c r="G1123" s="60">
        <f t="shared" si="142"/>
        <v>39.200803246753246</v>
      </c>
      <c r="H1123" s="60">
        <f t="shared" si="137"/>
        <v>525.08306187754874</v>
      </c>
      <c r="I1123" s="60">
        <f t="shared" si="143"/>
        <v>34.353279783848059</v>
      </c>
      <c r="J1123" s="60">
        <f t="shared" si="138"/>
        <v>20.938472127251245</v>
      </c>
      <c r="K1123" s="60">
        <f t="shared" si="139"/>
        <v>3.0415882384657165</v>
      </c>
      <c r="L1123" s="60">
        <f t="shared" si="140"/>
        <v>0.241287863141467</v>
      </c>
    </row>
    <row r="1124" spans="1:12" x14ac:dyDescent="0.3">
      <c r="A1124" s="60">
        <f>Data!A1123</f>
        <v>1963.11</v>
      </c>
      <c r="B1124" s="60">
        <f>Data!B1123</f>
        <v>72.62</v>
      </c>
      <c r="C1124" s="60">
        <f>Data!C1123</f>
        <v>2.2566700000000002</v>
      </c>
      <c r="D1124" s="60">
        <f>Data!D1123</f>
        <v>4</v>
      </c>
      <c r="E1124" s="60">
        <f>Data!E1123</f>
        <v>30.8</v>
      </c>
      <c r="F1124" s="60">
        <f t="shared" si="141"/>
        <v>715.26691753246746</v>
      </c>
      <c r="G1124" s="60">
        <f t="shared" si="142"/>
        <v>39.397792207792207</v>
      </c>
      <c r="H1124" s="60">
        <f t="shared" si="137"/>
        <v>529.30519653903389</v>
      </c>
      <c r="I1124" s="60">
        <f t="shared" si="143"/>
        <v>34.446539745420054</v>
      </c>
      <c r="J1124" s="60">
        <f t="shared" si="138"/>
        <v>20.764550599819479</v>
      </c>
      <c r="K1124" s="60">
        <f t="shared" si="139"/>
        <v>3.0332472346534565</v>
      </c>
      <c r="L1124" s="60">
        <f t="shared" si="140"/>
        <v>0.232946859329207</v>
      </c>
    </row>
    <row r="1125" spans="1:12" x14ac:dyDescent="0.3">
      <c r="A1125" s="60">
        <f>Data!A1124</f>
        <v>1963.12</v>
      </c>
      <c r="B1125" s="60">
        <f>Data!B1124</f>
        <v>74.17</v>
      </c>
      <c r="C1125" s="60">
        <f>Data!C1124</f>
        <v>2.2799999999999998</v>
      </c>
      <c r="D1125" s="60">
        <f>Data!D1124</f>
        <v>4.0199999999999996</v>
      </c>
      <c r="E1125" s="60">
        <f>Data!E1124</f>
        <v>30.9</v>
      </c>
      <c r="F1125" s="60">
        <f t="shared" si="141"/>
        <v>728.16937572815539</v>
      </c>
      <c r="G1125" s="60">
        <f t="shared" si="142"/>
        <v>39.4666427184466</v>
      </c>
      <c r="H1125" s="60">
        <f t="shared" si="137"/>
        <v>533.6357981498968</v>
      </c>
      <c r="I1125" s="60">
        <f t="shared" si="143"/>
        <v>34.54208008426918</v>
      </c>
      <c r="J1125" s="60">
        <f t="shared" si="138"/>
        <v>21.080646387006997</v>
      </c>
      <c r="K1125" s="60">
        <f t="shared" si="139"/>
        <v>3.0483553867233013</v>
      </c>
      <c r="L1125" s="60">
        <f t="shared" si="140"/>
        <v>0.24805501139905184</v>
      </c>
    </row>
    <row r="1126" spans="1:12" x14ac:dyDescent="0.3">
      <c r="A1126" s="60">
        <f>Data!A1125</f>
        <v>1964.01</v>
      </c>
      <c r="B1126" s="60">
        <f>Data!B1125</f>
        <v>76.45</v>
      </c>
      <c r="C1126" s="60">
        <f>Data!C1125</f>
        <v>2.2966700000000002</v>
      </c>
      <c r="D1126" s="60">
        <f>Data!D1125</f>
        <v>4.0733300000000003</v>
      </c>
      <c r="E1126" s="60">
        <f>Data!E1125</f>
        <v>30.9</v>
      </c>
      <c r="F1126" s="60">
        <f t="shared" si="141"/>
        <v>750.55344174757283</v>
      </c>
      <c r="G1126" s="60">
        <f t="shared" si="142"/>
        <v>39.99021387669903</v>
      </c>
      <c r="H1126" s="60">
        <f t="shared" si="137"/>
        <v>537.94476457135499</v>
      </c>
      <c r="I1126" s="60">
        <f t="shared" si="143"/>
        <v>34.640160687807629</v>
      </c>
      <c r="J1126" s="60">
        <f t="shared" si="138"/>
        <v>21.667146654193978</v>
      </c>
      <c r="K1126" s="60">
        <f t="shared" si="139"/>
        <v>3.0757971342526385</v>
      </c>
      <c r="L1126" s="60">
        <f t="shared" si="140"/>
        <v>0.27549675892838899</v>
      </c>
    </row>
    <row r="1127" spans="1:12" x14ac:dyDescent="0.3">
      <c r="A1127" s="60">
        <f>Data!A1126</f>
        <v>1964.02</v>
      </c>
      <c r="B1127" s="60">
        <f>Data!B1126</f>
        <v>77.39</v>
      </c>
      <c r="C1127" s="60">
        <f>Data!C1126</f>
        <v>2.3133300000000001</v>
      </c>
      <c r="D1127" s="60">
        <f>Data!D1126</f>
        <v>4.1266699999999998</v>
      </c>
      <c r="E1127" s="60">
        <f>Data!E1126</f>
        <v>30.9</v>
      </c>
      <c r="F1127" s="60">
        <f t="shared" si="141"/>
        <v>759.78196019417476</v>
      </c>
      <c r="G1127" s="60">
        <f t="shared" si="142"/>
        <v>40.513883210679609</v>
      </c>
      <c r="H1127" s="60">
        <f t="shared" si="137"/>
        <v>542.27193609510618</v>
      </c>
      <c r="I1127" s="60">
        <f t="shared" si="143"/>
        <v>34.74075968278558</v>
      </c>
      <c r="J1127" s="60">
        <f t="shared" si="138"/>
        <v>21.870044499074524</v>
      </c>
      <c r="K1127" s="60">
        <f t="shared" si="139"/>
        <v>3.0851178693950896</v>
      </c>
      <c r="L1127" s="60">
        <f t="shared" si="140"/>
        <v>0.28481749407084012</v>
      </c>
    </row>
    <row r="1128" spans="1:12" x14ac:dyDescent="0.3">
      <c r="A1128" s="60">
        <f>Data!A1127</f>
        <v>1964.03</v>
      </c>
      <c r="B1128" s="60">
        <f>Data!B1127</f>
        <v>78.8</v>
      </c>
      <c r="C1128" s="60">
        <f>Data!C1127</f>
        <v>2.33</v>
      </c>
      <c r="D1128" s="60">
        <f>Data!D1127</f>
        <v>4.18</v>
      </c>
      <c r="E1128" s="60">
        <f>Data!E1127</f>
        <v>30.9</v>
      </c>
      <c r="F1128" s="60">
        <f t="shared" si="141"/>
        <v>773.62473786407759</v>
      </c>
      <c r="G1128" s="60">
        <f t="shared" si="142"/>
        <v>41.037454368932039</v>
      </c>
      <c r="H1128" s="60">
        <f t="shared" si="137"/>
        <v>546.60430746758072</v>
      </c>
      <c r="I1128" s="60">
        <f t="shared" si="143"/>
        <v>34.843857332780964</v>
      </c>
      <c r="J1128" s="60">
        <f t="shared" si="138"/>
        <v>22.202614666782441</v>
      </c>
      <c r="K1128" s="60">
        <f t="shared" si="139"/>
        <v>3.1002100597259679</v>
      </c>
      <c r="L1128" s="60">
        <f t="shared" si="140"/>
        <v>0.29990968440171839</v>
      </c>
    </row>
    <row r="1129" spans="1:12" x14ac:dyDescent="0.3">
      <c r="A1129" s="60">
        <f>Data!A1128</f>
        <v>1964.04</v>
      </c>
      <c r="B1129" s="60">
        <f>Data!B1128</f>
        <v>79.94</v>
      </c>
      <c r="C1129" s="60">
        <f>Data!C1128</f>
        <v>2.34667</v>
      </c>
      <c r="D1129" s="60">
        <f>Data!D1128</f>
        <v>4.2300000000000004</v>
      </c>
      <c r="E1129" s="60">
        <f>Data!E1128</f>
        <v>30.9</v>
      </c>
      <c r="F1129" s="60">
        <f t="shared" si="141"/>
        <v>784.81677087378637</v>
      </c>
      <c r="G1129" s="60">
        <f t="shared" si="142"/>
        <v>41.528333009708739</v>
      </c>
      <c r="H1129" s="60">
        <f t="shared" si="137"/>
        <v>550.82043814459382</v>
      </c>
      <c r="I1129" s="60">
        <f t="shared" si="143"/>
        <v>34.946986873164327</v>
      </c>
      <c r="J1129" s="60">
        <f t="shared" si="138"/>
        <v>22.457351580042641</v>
      </c>
      <c r="K1129" s="60">
        <f t="shared" si="139"/>
        <v>3.1116180251733092</v>
      </c>
      <c r="L1129" s="60">
        <f t="shared" si="140"/>
        <v>0.31131764984905974</v>
      </c>
    </row>
    <row r="1130" spans="1:12" x14ac:dyDescent="0.3">
      <c r="A1130" s="60">
        <f>Data!A1129</f>
        <v>1964.05</v>
      </c>
      <c r="B1130" s="60">
        <f>Data!B1129</f>
        <v>80.72</v>
      </c>
      <c r="C1130" s="60">
        <f>Data!C1129</f>
        <v>2.3633299999999999</v>
      </c>
      <c r="D1130" s="60">
        <f>Data!D1129</f>
        <v>4.28</v>
      </c>
      <c r="E1130" s="60">
        <f>Data!E1129</f>
        <v>30.9</v>
      </c>
      <c r="F1130" s="60">
        <f t="shared" si="141"/>
        <v>792.47447766990297</v>
      </c>
      <c r="G1130" s="60">
        <f t="shared" si="142"/>
        <v>42.019211650485438</v>
      </c>
      <c r="H1130" s="60">
        <f t="shared" si="137"/>
        <v>554.86494116275503</v>
      </c>
      <c r="I1130" s="60">
        <f t="shared" si="143"/>
        <v>35.052304594407282</v>
      </c>
      <c r="J1130" s="60">
        <f t="shared" si="138"/>
        <v>22.608341643714493</v>
      </c>
      <c r="K1130" s="60">
        <f t="shared" si="139"/>
        <v>3.1183189374572602</v>
      </c>
      <c r="L1130" s="60">
        <f t="shared" si="140"/>
        <v>0.31801856213301072</v>
      </c>
    </row>
    <row r="1131" spans="1:12" x14ac:dyDescent="0.3">
      <c r="A1131" s="60">
        <f>Data!A1130</f>
        <v>1964.06</v>
      </c>
      <c r="B1131" s="60">
        <f>Data!B1130</f>
        <v>80.239999999999995</v>
      </c>
      <c r="C1131" s="60">
        <f>Data!C1130</f>
        <v>2.38</v>
      </c>
      <c r="D1131" s="60">
        <f>Data!D1130</f>
        <v>4.33</v>
      </c>
      <c r="E1131" s="60">
        <f>Data!E1130</f>
        <v>31</v>
      </c>
      <c r="F1131" s="60">
        <f t="shared" si="141"/>
        <v>785.22087483870962</v>
      </c>
      <c r="G1131" s="60">
        <f t="shared" si="142"/>
        <v>42.372960967741932</v>
      </c>
      <c r="H1131" s="60">
        <f t="shared" si="137"/>
        <v>559.05589018943192</v>
      </c>
      <c r="I1131" s="60">
        <f t="shared" si="143"/>
        <v>35.157775356965416</v>
      </c>
      <c r="J1131" s="60">
        <f t="shared" si="138"/>
        <v>22.334202516119742</v>
      </c>
      <c r="K1131" s="60">
        <f t="shared" si="139"/>
        <v>3.1061192485977731</v>
      </c>
      <c r="L1131" s="60">
        <f t="shared" si="140"/>
        <v>0.30581887327352364</v>
      </c>
    </row>
    <row r="1132" spans="1:12" x14ac:dyDescent="0.3">
      <c r="A1132" s="60">
        <f>Data!A1131</f>
        <v>1964.07</v>
      </c>
      <c r="B1132" s="60">
        <f>Data!B1131</f>
        <v>83.22</v>
      </c>
      <c r="C1132" s="60">
        <f>Data!C1131</f>
        <v>2.4</v>
      </c>
      <c r="D1132" s="60">
        <f>Data!D1131</f>
        <v>4.3766699999999998</v>
      </c>
      <c r="E1132" s="60">
        <f>Data!E1131</f>
        <v>31.1</v>
      </c>
      <c r="F1132" s="60">
        <f t="shared" si="141"/>
        <v>811.76427202572336</v>
      </c>
      <c r="G1132" s="60">
        <f t="shared" si="142"/>
        <v>42.691953093569126</v>
      </c>
      <c r="H1132" s="60">
        <f t="shared" si="137"/>
        <v>563.04041412455274</v>
      </c>
      <c r="I1132" s="60">
        <f t="shared" si="143"/>
        <v>35.265394237231519</v>
      </c>
      <c r="J1132" s="60">
        <f t="shared" si="138"/>
        <v>23.018721031869294</v>
      </c>
      <c r="K1132" s="60">
        <f t="shared" si="139"/>
        <v>3.1363078427524198</v>
      </c>
      <c r="L1132" s="60">
        <f t="shared" si="140"/>
        <v>0.33600746742817034</v>
      </c>
    </row>
    <row r="1133" spans="1:12" x14ac:dyDescent="0.3">
      <c r="A1133" s="60">
        <f>Data!A1132</f>
        <v>1964.08</v>
      </c>
      <c r="B1133" s="60">
        <f>Data!B1132</f>
        <v>82</v>
      </c>
      <c r="C1133" s="60">
        <f>Data!C1132</f>
        <v>2.42</v>
      </c>
      <c r="D1133" s="60">
        <f>Data!D1132</f>
        <v>4.42333</v>
      </c>
      <c r="E1133" s="60">
        <f>Data!E1132</f>
        <v>31</v>
      </c>
      <c r="F1133" s="60">
        <f t="shared" si="141"/>
        <v>802.44406451612906</v>
      </c>
      <c r="G1133" s="60">
        <f t="shared" si="142"/>
        <v>43.286279315806453</v>
      </c>
      <c r="H1133" s="60">
        <f t="shared" si="137"/>
        <v>567.02573604005363</v>
      </c>
      <c r="I1133" s="60">
        <f t="shared" si="143"/>
        <v>35.377043045849156</v>
      </c>
      <c r="J1133" s="60">
        <f t="shared" si="138"/>
        <v>22.68262114151683</v>
      </c>
      <c r="K1133" s="60">
        <f t="shared" si="139"/>
        <v>3.1215990427953995</v>
      </c>
      <c r="L1133" s="60">
        <f t="shared" si="140"/>
        <v>0.32129866747114999</v>
      </c>
    </row>
    <row r="1134" spans="1:12" x14ac:dyDescent="0.3">
      <c r="A1134" s="60">
        <f>Data!A1133</f>
        <v>1964.09</v>
      </c>
      <c r="B1134" s="60">
        <f>Data!B1133</f>
        <v>83.41</v>
      </c>
      <c r="C1134" s="60">
        <f>Data!C1133</f>
        <v>2.44</v>
      </c>
      <c r="D1134" s="60">
        <f>Data!D1133</f>
        <v>4.47</v>
      </c>
      <c r="E1134" s="60">
        <f>Data!E1133</f>
        <v>31.1</v>
      </c>
      <c r="F1134" s="60">
        <f t="shared" si="141"/>
        <v>813.61761511254008</v>
      </c>
      <c r="G1134" s="60">
        <f t="shared" si="142"/>
        <v>43.602334726688099</v>
      </c>
      <c r="H1134" s="60">
        <f t="shared" si="137"/>
        <v>570.99317402229485</v>
      </c>
      <c r="I1134" s="60">
        <f t="shared" si="143"/>
        <v>35.489720700949299</v>
      </c>
      <c r="J1134" s="60">
        <f t="shared" si="138"/>
        <v>22.925444298883338</v>
      </c>
      <c r="K1134" s="60">
        <f t="shared" si="139"/>
        <v>3.1322473984948958</v>
      </c>
      <c r="L1134" s="60">
        <f t="shared" si="140"/>
        <v>0.33194702317064628</v>
      </c>
    </row>
    <row r="1135" spans="1:12" x14ac:dyDescent="0.3">
      <c r="A1135" s="60">
        <f>Data!A1134</f>
        <v>1964.1</v>
      </c>
      <c r="B1135" s="60">
        <f>Data!B1134</f>
        <v>84.85</v>
      </c>
      <c r="C1135" s="60">
        <f>Data!C1134</f>
        <v>2.46</v>
      </c>
      <c r="D1135" s="60">
        <f>Data!D1134</f>
        <v>4.4966699999999999</v>
      </c>
      <c r="E1135" s="60">
        <f>Data!E1134</f>
        <v>31.1</v>
      </c>
      <c r="F1135" s="60">
        <f t="shared" si="141"/>
        <v>827.66400482315112</v>
      </c>
      <c r="G1135" s="60">
        <f t="shared" si="142"/>
        <v>43.862485569453369</v>
      </c>
      <c r="H1135" s="60">
        <f t="shared" si="137"/>
        <v>574.89701277176323</v>
      </c>
      <c r="I1135" s="60">
        <f t="shared" si="143"/>
        <v>35.59930366588523</v>
      </c>
      <c r="J1135" s="60">
        <f t="shared" si="138"/>
        <v>23.249443657413462</v>
      </c>
      <c r="K1135" s="60">
        <f t="shared" si="139"/>
        <v>3.1462812030336695</v>
      </c>
      <c r="L1135" s="60">
        <f t="shared" si="140"/>
        <v>0.34598082770942007</v>
      </c>
    </row>
    <row r="1136" spans="1:12" x14ac:dyDescent="0.3">
      <c r="A1136" s="60">
        <f>Data!A1135</f>
        <v>1964.11</v>
      </c>
      <c r="B1136" s="60">
        <f>Data!B1135</f>
        <v>85.44</v>
      </c>
      <c r="C1136" s="60">
        <f>Data!C1135</f>
        <v>2.48</v>
      </c>
      <c r="D1136" s="60">
        <f>Data!D1135</f>
        <v>4.5233299999999996</v>
      </c>
      <c r="E1136" s="60">
        <f>Data!E1135</f>
        <v>31.2</v>
      </c>
      <c r="F1136" s="60">
        <f t="shared" si="141"/>
        <v>830.74790769230765</v>
      </c>
      <c r="G1136" s="60">
        <f t="shared" si="142"/>
        <v>43.981120474038462</v>
      </c>
      <c r="H1136" s="60">
        <f t="shared" si="137"/>
        <v>578.56028311414798</v>
      </c>
      <c r="I1136" s="60">
        <f t="shared" si="143"/>
        <v>35.704886330628284</v>
      </c>
      <c r="J1136" s="60">
        <f t="shared" si="138"/>
        <v>23.267064905334188</v>
      </c>
      <c r="K1136" s="60">
        <f t="shared" si="139"/>
        <v>3.1470388372288438</v>
      </c>
      <c r="L1136" s="60">
        <f t="shared" si="140"/>
        <v>0.34673846190459434</v>
      </c>
    </row>
    <row r="1137" spans="1:12" x14ac:dyDescent="0.3">
      <c r="A1137" s="60">
        <f>Data!A1136</f>
        <v>1964.12</v>
      </c>
      <c r="B1137" s="60">
        <f>Data!B1136</f>
        <v>83.96</v>
      </c>
      <c r="C1137" s="60">
        <f>Data!C1136</f>
        <v>2.5</v>
      </c>
      <c r="D1137" s="60">
        <f>Data!D1136</f>
        <v>4.55</v>
      </c>
      <c r="E1137" s="60">
        <f>Data!E1136</f>
        <v>31.2</v>
      </c>
      <c r="F1137" s="60">
        <f t="shared" si="141"/>
        <v>816.35761153846147</v>
      </c>
      <c r="G1137" s="60">
        <f t="shared" si="142"/>
        <v>44.240437499999999</v>
      </c>
      <c r="H1137" s="60">
        <f t="shared" si="137"/>
        <v>582.13587108997194</v>
      </c>
      <c r="I1137" s="60">
        <f t="shared" si="143"/>
        <v>35.806350392955132</v>
      </c>
      <c r="J1137" s="60">
        <f t="shared" si="138"/>
        <v>22.799240988801785</v>
      </c>
      <c r="K1137" s="60">
        <f t="shared" si="139"/>
        <v>3.1267272454414381</v>
      </c>
      <c r="L1137" s="60">
        <f t="shared" si="140"/>
        <v>0.32642687011718863</v>
      </c>
    </row>
    <row r="1138" spans="1:12" x14ac:dyDescent="0.3">
      <c r="A1138" s="60">
        <f>Data!A1137</f>
        <v>1965.01</v>
      </c>
      <c r="B1138" s="60">
        <f>Data!B1137</f>
        <v>86.12</v>
      </c>
      <c r="C1138" s="60">
        <f>Data!C1137</f>
        <v>2.51667</v>
      </c>
      <c r="D1138" s="60">
        <f>Data!D1137</f>
        <v>4.5933299999999999</v>
      </c>
      <c r="E1138" s="60">
        <f>Data!E1137</f>
        <v>31.2</v>
      </c>
      <c r="F1138" s="60">
        <f t="shared" si="141"/>
        <v>837.35966538461537</v>
      </c>
      <c r="G1138" s="60">
        <f t="shared" si="142"/>
        <v>44.661742589423078</v>
      </c>
      <c r="H1138" s="60">
        <f t="shared" si="137"/>
        <v>585.68240970303532</v>
      </c>
      <c r="I1138" s="60">
        <f t="shared" si="143"/>
        <v>35.90417484988162</v>
      </c>
      <c r="J1138" s="60">
        <f t="shared" si="138"/>
        <v>23.32206961685338</v>
      </c>
      <c r="K1138" s="60">
        <f t="shared" si="139"/>
        <v>3.1494001061229877</v>
      </c>
      <c r="L1138" s="60">
        <f t="shared" si="140"/>
        <v>0.34909973079873824</v>
      </c>
    </row>
    <row r="1139" spans="1:12" x14ac:dyDescent="0.3">
      <c r="A1139" s="60">
        <f>Data!A1138</f>
        <v>1965.02</v>
      </c>
      <c r="B1139" s="60">
        <f>Data!B1138</f>
        <v>86.75</v>
      </c>
      <c r="C1139" s="60">
        <f>Data!C1138</f>
        <v>2.5333299999999999</v>
      </c>
      <c r="D1139" s="60">
        <f>Data!D1138</f>
        <v>4.6366699999999996</v>
      </c>
      <c r="E1139" s="60">
        <f>Data!E1138</f>
        <v>31.2</v>
      </c>
      <c r="F1139" s="60">
        <f t="shared" si="141"/>
        <v>843.48526442307696</v>
      </c>
      <c r="G1139" s="60">
        <f t="shared" si="142"/>
        <v>45.08314491057692</v>
      </c>
      <c r="H1139" s="60">
        <f t="shared" si="137"/>
        <v>589.07936265204614</v>
      </c>
      <c r="I1139" s="60">
        <f t="shared" si="143"/>
        <v>35.998451153898039</v>
      </c>
      <c r="J1139" s="60">
        <f t="shared" si="138"/>
        <v>23.431154324308796</v>
      </c>
      <c r="K1139" s="60">
        <f t="shared" si="139"/>
        <v>3.1540665182420566</v>
      </c>
      <c r="L1139" s="60">
        <f t="shared" si="140"/>
        <v>0.35376614291780717</v>
      </c>
    </row>
    <row r="1140" spans="1:12" x14ac:dyDescent="0.3">
      <c r="A1140" s="60">
        <f>Data!A1139</f>
        <v>1965.03</v>
      </c>
      <c r="B1140" s="60">
        <f>Data!B1139</f>
        <v>86.83</v>
      </c>
      <c r="C1140" s="60">
        <f>Data!C1139</f>
        <v>2.5499999999999998</v>
      </c>
      <c r="D1140" s="60">
        <f>Data!D1139</f>
        <v>4.68</v>
      </c>
      <c r="E1140" s="60">
        <f>Data!E1139</f>
        <v>31.3</v>
      </c>
      <c r="F1140" s="60">
        <f t="shared" si="141"/>
        <v>841.56579201277953</v>
      </c>
      <c r="G1140" s="60">
        <f t="shared" si="142"/>
        <v>45.359068370607027</v>
      </c>
      <c r="H1140" s="60">
        <f t="shared" si="137"/>
        <v>592.58302658030971</v>
      </c>
      <c r="I1140" s="60">
        <f t="shared" si="143"/>
        <v>36.088305540360807</v>
      </c>
      <c r="J1140" s="60">
        <f t="shared" si="138"/>
        <v>23.319626106345741</v>
      </c>
      <c r="K1140" s="60">
        <f t="shared" si="139"/>
        <v>3.1492953281781904</v>
      </c>
      <c r="L1140" s="60">
        <f t="shared" si="140"/>
        <v>0.34899495285394089</v>
      </c>
    </row>
    <row r="1141" spans="1:12" x14ac:dyDescent="0.3">
      <c r="A1141" s="60">
        <f>Data!A1140</f>
        <v>1965.04</v>
      </c>
      <c r="B1141" s="60">
        <f>Data!B1140</f>
        <v>87.97</v>
      </c>
      <c r="C1141" s="60">
        <f>Data!C1140</f>
        <v>2.57</v>
      </c>
      <c r="D1141" s="60">
        <f>Data!D1140</f>
        <v>4.7333299999999996</v>
      </c>
      <c r="E1141" s="60">
        <f>Data!E1140</f>
        <v>31.4</v>
      </c>
      <c r="F1141" s="60">
        <f t="shared" si="141"/>
        <v>849.89946210191079</v>
      </c>
      <c r="G1141" s="60">
        <f t="shared" si="142"/>
        <v>45.729846776751593</v>
      </c>
      <c r="H1141" s="60">
        <f t="shared" si="137"/>
        <v>596.01316238848585</v>
      </c>
      <c r="I1141" s="60">
        <f t="shared" si="143"/>
        <v>36.172138292063259</v>
      </c>
      <c r="J1141" s="60">
        <f t="shared" si="138"/>
        <v>23.495969611738222</v>
      </c>
      <c r="K1141" s="60">
        <f t="shared" si="139"/>
        <v>3.1568289005578176</v>
      </c>
      <c r="L1141" s="60">
        <f t="shared" si="140"/>
        <v>0.35652852523356815</v>
      </c>
    </row>
    <row r="1142" spans="1:12" x14ac:dyDescent="0.3">
      <c r="A1142" s="60">
        <f>Data!A1141</f>
        <v>1965.05</v>
      </c>
      <c r="B1142" s="60">
        <f>Data!B1141</f>
        <v>89.28</v>
      </c>
      <c r="C1142" s="60">
        <f>Data!C1141</f>
        <v>2.59</v>
      </c>
      <c r="D1142" s="60">
        <f>Data!D1141</f>
        <v>4.78667</v>
      </c>
      <c r="E1142" s="60">
        <f>Data!E1141</f>
        <v>31.4</v>
      </c>
      <c r="F1142" s="60">
        <f t="shared" si="141"/>
        <v>862.55568917197456</v>
      </c>
      <c r="G1142" s="60">
        <f t="shared" si="142"/>
        <v>46.245177427070068</v>
      </c>
      <c r="H1142" s="60">
        <f t="shared" si="137"/>
        <v>599.21173525955112</v>
      </c>
      <c r="I1142" s="60">
        <f t="shared" si="143"/>
        <v>36.251077848469663</v>
      </c>
      <c r="J1142" s="60">
        <f t="shared" si="138"/>
        <v>23.793932218442638</v>
      </c>
      <c r="K1142" s="60">
        <f t="shared" si="139"/>
        <v>3.1694305993675265</v>
      </c>
      <c r="L1142" s="60">
        <f t="shared" si="140"/>
        <v>0.369130224043277</v>
      </c>
    </row>
    <row r="1143" spans="1:12" x14ac:dyDescent="0.3">
      <c r="A1143" s="60">
        <f>Data!A1142</f>
        <v>1965.06</v>
      </c>
      <c r="B1143" s="60">
        <f>Data!B1142</f>
        <v>85.04</v>
      </c>
      <c r="C1143" s="60">
        <f>Data!C1142</f>
        <v>2.61</v>
      </c>
      <c r="D1143" s="60">
        <f>Data!D1142</f>
        <v>4.84</v>
      </c>
      <c r="E1143" s="60">
        <f>Data!E1142</f>
        <v>31.6</v>
      </c>
      <c r="F1143" s="60">
        <f t="shared" si="141"/>
        <v>816.39207341772158</v>
      </c>
      <c r="G1143" s="60">
        <f t="shared" si="142"/>
        <v>46.464459493670887</v>
      </c>
      <c r="H1143" s="60">
        <f t="shared" si="137"/>
        <v>602.1393229233513</v>
      </c>
      <c r="I1143" s="60">
        <f t="shared" si="143"/>
        <v>36.323361907896022</v>
      </c>
      <c r="J1143" s="60">
        <f t="shared" si="138"/>
        <v>22.475674897269165</v>
      </c>
      <c r="K1143" s="60">
        <f t="shared" si="139"/>
        <v>3.1124336087063464</v>
      </c>
      <c r="L1143" s="60">
        <f t="shared" si="140"/>
        <v>0.31213323338209698</v>
      </c>
    </row>
    <row r="1144" spans="1:12" x14ac:dyDescent="0.3">
      <c r="A1144" s="60">
        <f>Data!A1143</f>
        <v>1965.07</v>
      </c>
      <c r="B1144" s="60">
        <f>Data!B1143</f>
        <v>84.91</v>
      </c>
      <c r="C1144" s="60">
        <f>Data!C1143</f>
        <v>2.6266699999999998</v>
      </c>
      <c r="D1144" s="60">
        <f>Data!D1143</f>
        <v>4.8866699999999996</v>
      </c>
      <c r="E1144" s="60">
        <f>Data!E1143</f>
        <v>31.6</v>
      </c>
      <c r="F1144" s="60">
        <f t="shared" si="141"/>
        <v>815.14406107594925</v>
      </c>
      <c r="G1144" s="60">
        <f t="shared" si="142"/>
        <v>46.912495924367086</v>
      </c>
      <c r="H1144" s="60">
        <f t="shared" si="137"/>
        <v>604.83910405776589</v>
      </c>
      <c r="I1144" s="60">
        <f t="shared" si="143"/>
        <v>36.393004970738026</v>
      </c>
      <c r="J1144" s="60">
        <f t="shared" si="138"/>
        <v>22.398371932501036</v>
      </c>
      <c r="K1144" s="60">
        <f t="shared" si="139"/>
        <v>3.1089882746347848</v>
      </c>
      <c r="L1144" s="60">
        <f t="shared" si="140"/>
        <v>0.30868789931053531</v>
      </c>
    </row>
    <row r="1145" spans="1:12" x14ac:dyDescent="0.3">
      <c r="A1145" s="60">
        <f>Data!A1144</f>
        <v>1965.08</v>
      </c>
      <c r="B1145" s="60">
        <f>Data!B1144</f>
        <v>86.49</v>
      </c>
      <c r="C1145" s="60">
        <f>Data!C1144</f>
        <v>2.6433300000000002</v>
      </c>
      <c r="D1145" s="60">
        <f>Data!D1144</f>
        <v>4.9333299999999998</v>
      </c>
      <c r="E1145" s="60">
        <f>Data!E1144</f>
        <v>31.6</v>
      </c>
      <c r="F1145" s="60">
        <f t="shared" si="141"/>
        <v>830.31221107594922</v>
      </c>
      <c r="G1145" s="60">
        <f t="shared" si="142"/>
        <v>47.360436354113915</v>
      </c>
      <c r="H1145" s="60">
        <f t="shared" si="137"/>
        <v>607.74672924933827</v>
      </c>
      <c r="I1145" s="60">
        <f t="shared" si="143"/>
        <v>36.45897693248488</v>
      </c>
      <c r="J1145" s="60">
        <f t="shared" si="138"/>
        <v>22.773875762162231</v>
      </c>
      <c r="K1145" s="60">
        <f t="shared" si="139"/>
        <v>3.1256140791246629</v>
      </c>
      <c r="L1145" s="60">
        <f t="shared" si="140"/>
        <v>0.32531370380041347</v>
      </c>
    </row>
    <row r="1146" spans="1:12" x14ac:dyDescent="0.3">
      <c r="A1146" s="60">
        <f>Data!A1145</f>
        <v>1965.09</v>
      </c>
      <c r="B1146" s="60">
        <f>Data!B1145</f>
        <v>89.38</v>
      </c>
      <c r="C1146" s="60">
        <f>Data!C1145</f>
        <v>2.66</v>
      </c>
      <c r="D1146" s="60">
        <f>Data!D1145</f>
        <v>4.9800000000000004</v>
      </c>
      <c r="E1146" s="60">
        <f>Data!E1145</f>
        <v>31.6</v>
      </c>
      <c r="F1146" s="60">
        <f t="shared" si="141"/>
        <v>858.05648544303779</v>
      </c>
      <c r="G1146" s="60">
        <f t="shared" si="142"/>
        <v>47.808472784810128</v>
      </c>
      <c r="H1146" s="60">
        <f t="shared" si="137"/>
        <v>610.56120922502362</v>
      </c>
      <c r="I1146" s="60">
        <f t="shared" si="143"/>
        <v>36.522509607190422</v>
      </c>
      <c r="J1146" s="60">
        <f t="shared" si="138"/>
        <v>23.49390813149671</v>
      </c>
      <c r="K1146" s="60">
        <f t="shared" si="139"/>
        <v>3.1567411590976633</v>
      </c>
      <c r="L1146" s="60">
        <f t="shared" si="140"/>
        <v>0.35644078377341382</v>
      </c>
    </row>
    <row r="1147" spans="1:12" x14ac:dyDescent="0.3">
      <c r="A1147" s="60">
        <f>Data!A1146</f>
        <v>1965.1</v>
      </c>
      <c r="B1147" s="60">
        <f>Data!B1146</f>
        <v>91.39</v>
      </c>
      <c r="C1147" s="60">
        <f>Data!C1146</f>
        <v>2.68</v>
      </c>
      <c r="D1147" s="60">
        <f>Data!D1146</f>
        <v>5.05</v>
      </c>
      <c r="E1147" s="60">
        <f>Data!E1146</f>
        <v>31.7</v>
      </c>
      <c r="F1147" s="60">
        <f t="shared" si="141"/>
        <v>874.5850022082019</v>
      </c>
      <c r="G1147" s="60">
        <f t="shared" si="142"/>
        <v>48.32754416403786</v>
      </c>
      <c r="H1147" s="60">
        <f t="shared" si="137"/>
        <v>613.69236775219758</v>
      </c>
      <c r="I1147" s="60">
        <f t="shared" si="143"/>
        <v>36.58417352033284</v>
      </c>
      <c r="J1147" s="60">
        <f t="shared" si="138"/>
        <v>23.906102504191409</v>
      </c>
      <c r="K1147" s="60">
        <f t="shared" si="139"/>
        <v>3.1741337612484628</v>
      </c>
      <c r="L1147" s="60">
        <f t="shared" si="140"/>
        <v>0.37383338592421334</v>
      </c>
    </row>
    <row r="1148" spans="1:12" x14ac:dyDescent="0.3">
      <c r="A1148" s="60">
        <f>Data!A1147</f>
        <v>1965.11</v>
      </c>
      <c r="B1148" s="60">
        <f>Data!B1147</f>
        <v>92.15</v>
      </c>
      <c r="C1148" s="60">
        <f>Data!C1147</f>
        <v>2.7</v>
      </c>
      <c r="D1148" s="60">
        <f>Data!D1147</f>
        <v>5.12</v>
      </c>
      <c r="E1148" s="60">
        <f>Data!E1147</f>
        <v>31.7</v>
      </c>
      <c r="F1148" s="60">
        <f t="shared" si="141"/>
        <v>881.85805835962151</v>
      </c>
      <c r="G1148" s="60">
        <f t="shared" si="142"/>
        <v>48.997430914826502</v>
      </c>
      <c r="H1148" s="60">
        <f t="shared" si="137"/>
        <v>616.46763815368934</v>
      </c>
      <c r="I1148" s="60">
        <f t="shared" si="143"/>
        <v>36.644954750737888</v>
      </c>
      <c r="J1148" s="60">
        <f t="shared" si="138"/>
        <v>24.064924199200007</v>
      </c>
      <c r="K1148" s="60">
        <f t="shared" si="139"/>
        <v>3.1807553529142512</v>
      </c>
      <c r="L1148" s="60">
        <f t="shared" si="140"/>
        <v>0.38045497759000169</v>
      </c>
    </row>
    <row r="1149" spans="1:12" x14ac:dyDescent="0.3">
      <c r="A1149" s="60">
        <f>Data!A1148</f>
        <v>1965.12</v>
      </c>
      <c r="B1149" s="60">
        <f>Data!B1148</f>
        <v>91.73</v>
      </c>
      <c r="C1149" s="60">
        <f>Data!C1148</f>
        <v>2.72</v>
      </c>
      <c r="D1149" s="60">
        <f>Data!D1148</f>
        <v>5.19</v>
      </c>
      <c r="E1149" s="60">
        <f>Data!E1148</f>
        <v>31.8</v>
      </c>
      <c r="F1149" s="60">
        <f t="shared" si="141"/>
        <v>875.07823867924526</v>
      </c>
      <c r="G1149" s="60">
        <f t="shared" si="142"/>
        <v>49.511131132075469</v>
      </c>
      <c r="H1149" s="60">
        <f t="shared" si="137"/>
        <v>619.27675069992029</v>
      </c>
      <c r="I1149" s="60">
        <f t="shared" si="143"/>
        <v>36.702775753796068</v>
      </c>
      <c r="J1149" s="60">
        <f t="shared" si="138"/>
        <v>23.842290418286368</v>
      </c>
      <c r="K1149" s="60">
        <f t="shared" si="139"/>
        <v>3.1714609121748301</v>
      </c>
      <c r="L1149" s="60">
        <f t="shared" si="140"/>
        <v>0.37116053685058059</v>
      </c>
    </row>
    <row r="1150" spans="1:12" x14ac:dyDescent="0.3">
      <c r="A1150" s="60">
        <f>Data!A1149</f>
        <v>1966.01</v>
      </c>
      <c r="B1150" s="60">
        <f>Data!B1149</f>
        <v>93.32</v>
      </c>
      <c r="C1150" s="60">
        <f>Data!C1149</f>
        <v>2.74</v>
      </c>
      <c r="D1150" s="60">
        <f>Data!D1149</f>
        <v>5.24</v>
      </c>
      <c r="E1150" s="60">
        <f>Data!E1149</f>
        <v>31.8</v>
      </c>
      <c r="F1150" s="60">
        <f t="shared" si="141"/>
        <v>890.24638867924523</v>
      </c>
      <c r="G1150" s="60">
        <f t="shared" si="142"/>
        <v>49.988116981132073</v>
      </c>
      <c r="H1150" s="60">
        <f t="shared" si="137"/>
        <v>622.17175025917413</v>
      </c>
      <c r="I1150" s="60">
        <f t="shared" si="143"/>
        <v>36.761657177301672</v>
      </c>
      <c r="J1150" s="60">
        <f t="shared" si="138"/>
        <v>24.216709937356253</v>
      </c>
      <c r="K1150" s="60">
        <f t="shared" si="139"/>
        <v>3.1870428881610215</v>
      </c>
      <c r="L1150" s="60">
        <f t="shared" si="140"/>
        <v>0.38674251283677208</v>
      </c>
    </row>
    <row r="1151" spans="1:12" x14ac:dyDescent="0.3">
      <c r="A1151" s="60">
        <f>Data!A1150</f>
        <v>1966.02</v>
      </c>
      <c r="B1151" s="60">
        <f>Data!B1150</f>
        <v>92.69</v>
      </c>
      <c r="C1151" s="60">
        <f>Data!C1150</f>
        <v>2.76</v>
      </c>
      <c r="D1151" s="60">
        <f>Data!D1150</f>
        <v>5.29</v>
      </c>
      <c r="E1151" s="60">
        <f>Data!E1150</f>
        <v>32</v>
      </c>
      <c r="F1151" s="60">
        <f t="shared" si="141"/>
        <v>878.70988968749998</v>
      </c>
      <c r="G1151" s="60">
        <f t="shared" si="142"/>
        <v>50.149695937499999</v>
      </c>
      <c r="H1151" s="60">
        <f t="shared" si="137"/>
        <v>624.81472943432527</v>
      </c>
      <c r="I1151" s="60">
        <f t="shared" si="143"/>
        <v>36.819663876815639</v>
      </c>
      <c r="J1151" s="60">
        <f t="shared" si="138"/>
        <v>23.865233876857854</v>
      </c>
      <c r="K1151" s="60">
        <f t="shared" si="139"/>
        <v>3.172422750403884</v>
      </c>
      <c r="L1151" s="60">
        <f t="shared" si="140"/>
        <v>0.37212237507963453</v>
      </c>
    </row>
    <row r="1152" spans="1:12" x14ac:dyDescent="0.3">
      <c r="A1152" s="60">
        <f>Data!A1151</f>
        <v>1966.03</v>
      </c>
      <c r="B1152" s="60">
        <f>Data!B1151</f>
        <v>88.88</v>
      </c>
      <c r="C1152" s="60">
        <f>Data!C1151</f>
        <v>2.78</v>
      </c>
      <c r="D1152" s="60">
        <f>Data!D1151</f>
        <v>5.34</v>
      </c>
      <c r="E1152" s="60">
        <f>Data!E1151</f>
        <v>32.1</v>
      </c>
      <c r="F1152" s="60">
        <f t="shared" si="141"/>
        <v>839.96583925233631</v>
      </c>
      <c r="G1152" s="60">
        <f t="shared" si="142"/>
        <v>50.465994392523363</v>
      </c>
      <c r="H1152" s="60">
        <f t="shared" si="137"/>
        <v>627.24769457968489</v>
      </c>
      <c r="I1152" s="60">
        <f t="shared" si="143"/>
        <v>36.877745115950511</v>
      </c>
      <c r="J1152" s="60">
        <f t="shared" si="138"/>
        <v>22.77703901394532</v>
      </c>
      <c r="K1152" s="60">
        <f t="shared" si="139"/>
        <v>3.1257529677421023</v>
      </c>
      <c r="L1152" s="60">
        <f t="shared" si="140"/>
        <v>0.32545259241785285</v>
      </c>
    </row>
    <row r="1153" spans="1:12" x14ac:dyDescent="0.3">
      <c r="A1153" s="60">
        <f>Data!A1152</f>
        <v>1966.04</v>
      </c>
      <c r="B1153" s="60">
        <f>Data!B1152</f>
        <v>91.6</v>
      </c>
      <c r="C1153" s="60">
        <f>Data!C1152</f>
        <v>2.7966700000000002</v>
      </c>
      <c r="D1153" s="60">
        <f>Data!D1152</f>
        <v>5.38</v>
      </c>
      <c r="E1153" s="60">
        <f>Data!E1152</f>
        <v>32.299999999999997</v>
      </c>
      <c r="F1153" s="60">
        <f t="shared" si="141"/>
        <v>860.31117027863775</v>
      </c>
      <c r="G1153" s="60">
        <f t="shared" si="142"/>
        <v>50.529193188854492</v>
      </c>
      <c r="H1153" s="60">
        <f t="shared" ref="H1153:H1216" si="144">GEOMEAN(F1034:F1154)</f>
        <v>629.36728581757916</v>
      </c>
      <c r="I1153" s="60">
        <f t="shared" si="143"/>
        <v>36.939962443119967</v>
      </c>
      <c r="J1153" s="60">
        <f t="shared" ref="J1153:J1216" si="145">F1153/I1153</f>
        <v>23.289443555968475</v>
      </c>
      <c r="K1153" s="60">
        <f t="shared" ref="K1153:K1216" si="146">LN(J1153)</f>
        <v>3.1480001916386753</v>
      </c>
      <c r="L1153" s="60">
        <f t="shared" si="140"/>
        <v>0.34769981631442581</v>
      </c>
    </row>
    <row r="1154" spans="1:12" x14ac:dyDescent="0.3">
      <c r="A1154" s="60">
        <f>Data!A1153</f>
        <v>1966.05</v>
      </c>
      <c r="B1154" s="60">
        <f>Data!B1153</f>
        <v>86.78</v>
      </c>
      <c r="C1154" s="60">
        <f>Data!C1153</f>
        <v>2.8133300000000001</v>
      </c>
      <c r="D1154" s="60">
        <f>Data!D1153</f>
        <v>5.42</v>
      </c>
      <c r="E1154" s="60">
        <f>Data!E1153</f>
        <v>32.299999999999997</v>
      </c>
      <c r="F1154" s="60">
        <f t="shared" si="141"/>
        <v>815.04152136222922</v>
      </c>
      <c r="G1154" s="60">
        <f t="shared" si="142"/>
        <v>50.904874922600627</v>
      </c>
      <c r="H1154" s="60">
        <f t="shared" si="144"/>
        <v>631.62044450033875</v>
      </c>
      <c r="I1154" s="60">
        <f t="shared" si="143"/>
        <v>37.008251381637628</v>
      </c>
      <c r="J1154" s="60">
        <f t="shared" si="145"/>
        <v>22.023237816813687</v>
      </c>
      <c r="K1154" s="60">
        <f t="shared" si="146"/>
        <v>3.0920981603042077</v>
      </c>
      <c r="L1154" s="60">
        <f t="shared" ref="L1154:L1217" si="147">K1154-$K$1843</f>
        <v>0.29179778497995823</v>
      </c>
    </row>
    <row r="1155" spans="1:12" x14ac:dyDescent="0.3">
      <c r="A1155" s="60">
        <f>Data!A1154</f>
        <v>1966.06</v>
      </c>
      <c r="B1155" s="60">
        <f>Data!B1154</f>
        <v>86.06</v>
      </c>
      <c r="C1155" s="60">
        <f>Data!C1154</f>
        <v>2.83</v>
      </c>
      <c r="D1155" s="60">
        <f>Data!D1154</f>
        <v>5.46</v>
      </c>
      <c r="E1155" s="60">
        <f>Data!E1154</f>
        <v>32.4</v>
      </c>
      <c r="F1155" s="60">
        <f t="shared" si="141"/>
        <v>805.7845611111112</v>
      </c>
      <c r="G1155" s="60">
        <f t="shared" si="142"/>
        <v>51.122283333333336</v>
      </c>
      <c r="H1155" s="60">
        <f t="shared" si="144"/>
        <v>633.92126047717124</v>
      </c>
      <c r="I1155" s="60">
        <f t="shared" si="143"/>
        <v>37.082828194062031</v>
      </c>
      <c r="J1155" s="60">
        <f t="shared" si="145"/>
        <v>21.729317863628836</v>
      </c>
      <c r="K1155" s="60">
        <f t="shared" si="146"/>
        <v>3.0786624023181304</v>
      </c>
      <c r="L1155" s="60">
        <f t="shared" si="147"/>
        <v>0.27836202699388091</v>
      </c>
    </row>
    <row r="1156" spans="1:12" x14ac:dyDescent="0.3">
      <c r="A1156" s="60">
        <f>Data!A1155</f>
        <v>1966.07</v>
      </c>
      <c r="B1156" s="60">
        <f>Data!B1155</f>
        <v>85.84</v>
      </c>
      <c r="C1156" s="60">
        <f>Data!C1155</f>
        <v>2.85</v>
      </c>
      <c r="D1156" s="60">
        <f>Data!D1155</f>
        <v>5.4766700000000004</v>
      </c>
      <c r="E1156" s="60">
        <f>Data!E1155</f>
        <v>32.5</v>
      </c>
      <c r="F1156" s="60">
        <f t="shared" si="141"/>
        <v>801.25168984615391</v>
      </c>
      <c r="G1156" s="60">
        <f t="shared" si="142"/>
        <v>51.120585883384621</v>
      </c>
      <c r="H1156" s="60">
        <f t="shared" si="144"/>
        <v>635.63130660398758</v>
      </c>
      <c r="I1156" s="60">
        <f t="shared" si="143"/>
        <v>37.163854489872989</v>
      </c>
      <c r="J1156" s="60">
        <f t="shared" si="145"/>
        <v>21.559972743529389</v>
      </c>
      <c r="K1156" s="60">
        <f t="shared" si="146"/>
        <v>3.0708384818252195</v>
      </c>
      <c r="L1156" s="60">
        <f t="shared" si="147"/>
        <v>0.27053810650096999</v>
      </c>
    </row>
    <row r="1157" spans="1:12" x14ac:dyDescent="0.3">
      <c r="A1157" s="60">
        <f>Data!A1156</f>
        <v>1966.08</v>
      </c>
      <c r="B1157" s="60">
        <f>Data!B1156</f>
        <v>80.650000000000006</v>
      </c>
      <c r="C1157" s="60">
        <f>Data!C1156</f>
        <v>2.87</v>
      </c>
      <c r="D1157" s="60">
        <f>Data!D1156</f>
        <v>5.4933300000000003</v>
      </c>
      <c r="E1157" s="60">
        <f>Data!E1156</f>
        <v>32.700000000000003</v>
      </c>
      <c r="F1157" s="60">
        <f t="shared" si="141"/>
        <v>748.20262844036688</v>
      </c>
      <c r="G1157" s="60">
        <f t="shared" si="142"/>
        <v>50.962479167889903</v>
      </c>
      <c r="H1157" s="60">
        <f t="shared" si="144"/>
        <v>637.1693117906367</v>
      </c>
      <c r="I1157" s="60">
        <f t="shared" si="143"/>
        <v>37.247064274137756</v>
      </c>
      <c r="J1157" s="60">
        <f t="shared" si="145"/>
        <v>20.087559731784722</v>
      </c>
      <c r="K1157" s="60">
        <f t="shared" si="146"/>
        <v>3.0001007046390344</v>
      </c>
      <c r="L1157" s="60">
        <f t="shared" si="147"/>
        <v>0.19980032931478497</v>
      </c>
    </row>
    <row r="1158" spans="1:12" x14ac:dyDescent="0.3">
      <c r="A1158" s="60">
        <f>Data!A1157</f>
        <v>1966.09</v>
      </c>
      <c r="B1158" s="60">
        <f>Data!B1157</f>
        <v>77.81</v>
      </c>
      <c r="C1158" s="60">
        <f>Data!C1157</f>
        <v>2.89</v>
      </c>
      <c r="D1158" s="60">
        <f>Data!D1157</f>
        <v>5.51</v>
      </c>
      <c r="E1158" s="60">
        <f>Data!E1157</f>
        <v>32.700000000000003</v>
      </c>
      <c r="F1158" s="60">
        <f t="shared" si="141"/>
        <v>721.8555055045872</v>
      </c>
      <c r="G1158" s="60">
        <f t="shared" si="142"/>
        <v>51.117129357798156</v>
      </c>
      <c r="H1158" s="60">
        <f t="shared" si="144"/>
        <v>638.83457567830453</v>
      </c>
      <c r="I1158" s="60">
        <f t="shared" si="143"/>
        <v>37.336708944675408</v>
      </c>
      <c r="J1158" s="60">
        <f t="shared" si="145"/>
        <v>19.333667211382085</v>
      </c>
      <c r="K1158" s="60">
        <f t="shared" si="146"/>
        <v>2.9618479912834386</v>
      </c>
      <c r="L1158" s="60">
        <f t="shared" si="147"/>
        <v>0.16154761595918909</v>
      </c>
    </row>
    <row r="1159" spans="1:12" x14ac:dyDescent="0.3">
      <c r="A1159" s="60">
        <f>Data!A1158</f>
        <v>1966.1</v>
      </c>
      <c r="B1159" s="60">
        <f>Data!B1158</f>
        <v>77.13</v>
      </c>
      <c r="C1159" s="60">
        <f>Data!C1158</f>
        <v>2.8833299999999999</v>
      </c>
      <c r="D1159" s="60">
        <f>Data!D1158</f>
        <v>5.5233299999999996</v>
      </c>
      <c r="E1159" s="60">
        <f>Data!E1158</f>
        <v>32.9</v>
      </c>
      <c r="F1159" s="60">
        <f t="shared" si="141"/>
        <v>711.19720942249239</v>
      </c>
      <c r="G1159" s="60">
        <f t="shared" si="142"/>
        <v>50.929299659270512</v>
      </c>
      <c r="H1159" s="60">
        <f t="shared" si="144"/>
        <v>640.85030938520015</v>
      </c>
      <c r="I1159" s="60">
        <f t="shared" si="143"/>
        <v>37.428063744360166</v>
      </c>
      <c r="J1159" s="60">
        <f t="shared" si="145"/>
        <v>19.001709900893786</v>
      </c>
      <c r="K1159" s="60">
        <f t="shared" si="146"/>
        <v>2.9445289699010364</v>
      </c>
      <c r="L1159" s="60">
        <f t="shared" si="147"/>
        <v>0.14422859457678694</v>
      </c>
    </row>
    <row r="1160" spans="1:12" x14ac:dyDescent="0.3">
      <c r="A1160" s="60">
        <f>Data!A1159</f>
        <v>1966.11</v>
      </c>
      <c r="B1160" s="60">
        <f>Data!B1159</f>
        <v>80.989999999999995</v>
      </c>
      <c r="C1160" s="60">
        <f>Data!C1159</f>
        <v>2.8766699999999998</v>
      </c>
      <c r="D1160" s="60">
        <f>Data!D1159</f>
        <v>5.53667</v>
      </c>
      <c r="E1160" s="60">
        <f>Data!E1159</f>
        <v>32.9</v>
      </c>
      <c r="F1160" s="60">
        <f t="shared" si="141"/>
        <v>746.78934255319143</v>
      </c>
      <c r="G1160" s="60">
        <f t="shared" si="142"/>
        <v>51.052304596048636</v>
      </c>
      <c r="H1160" s="60">
        <f t="shared" si="144"/>
        <v>642.95010607154097</v>
      </c>
      <c r="I1160" s="60">
        <f t="shared" si="143"/>
        <v>37.5219128205581</v>
      </c>
      <c r="J1160" s="60">
        <f t="shared" si="145"/>
        <v>19.9027524562668</v>
      </c>
      <c r="K1160" s="60">
        <f t="shared" si="146"/>
        <v>2.9908580365511606</v>
      </c>
      <c r="L1160" s="60">
        <f t="shared" si="147"/>
        <v>0.19055766122691109</v>
      </c>
    </row>
    <row r="1161" spans="1:12" x14ac:dyDescent="0.3">
      <c r="A1161" s="60">
        <f>Data!A1160</f>
        <v>1966.12</v>
      </c>
      <c r="B1161" s="60">
        <f>Data!B1160</f>
        <v>81.33</v>
      </c>
      <c r="C1161" s="60">
        <f>Data!C1160</f>
        <v>2.87</v>
      </c>
      <c r="D1161" s="60">
        <f>Data!D1160</f>
        <v>5.55</v>
      </c>
      <c r="E1161" s="60">
        <f>Data!E1160</f>
        <v>32.9</v>
      </c>
      <c r="F1161" s="60">
        <f t="shared" si="141"/>
        <v>749.92440091185415</v>
      </c>
      <c r="G1161" s="60">
        <f t="shared" si="142"/>
        <v>51.175217325227962</v>
      </c>
      <c r="H1161" s="60">
        <f t="shared" si="144"/>
        <v>645.19819724879687</v>
      </c>
      <c r="I1161" s="60">
        <f t="shared" si="143"/>
        <v>37.619417643857055</v>
      </c>
      <c r="J1161" s="60">
        <f t="shared" si="145"/>
        <v>19.934503186928271</v>
      </c>
      <c r="K1161" s="60">
        <f t="shared" si="146"/>
        <v>2.9924520588738233</v>
      </c>
      <c r="L1161" s="60">
        <f t="shared" si="147"/>
        <v>0.19215168354957379</v>
      </c>
    </row>
    <row r="1162" spans="1:12" x14ac:dyDescent="0.3">
      <c r="A1162" s="60">
        <f>Data!A1161</f>
        <v>1967.01</v>
      </c>
      <c r="B1162" s="60">
        <f>Data!B1161</f>
        <v>84.45</v>
      </c>
      <c r="C1162" s="60">
        <f>Data!C1161</f>
        <v>2.88</v>
      </c>
      <c r="D1162" s="60">
        <f>Data!D1161</f>
        <v>5.5166700000000004</v>
      </c>
      <c r="E1162" s="60">
        <f>Data!E1161</f>
        <v>32.9</v>
      </c>
      <c r="F1162" s="60">
        <f t="shared" si="141"/>
        <v>778.69317173252284</v>
      </c>
      <c r="G1162" s="60">
        <f t="shared" si="142"/>
        <v>50.867889398480251</v>
      </c>
      <c r="H1162" s="60">
        <f t="shared" si="144"/>
        <v>647.75315098952353</v>
      </c>
      <c r="I1162" s="60">
        <f t="shared" si="143"/>
        <v>37.715589715124707</v>
      </c>
      <c r="J1162" s="60">
        <f t="shared" si="145"/>
        <v>20.646453565069177</v>
      </c>
      <c r="K1162" s="60">
        <f t="shared" si="146"/>
        <v>3.0275435644676518</v>
      </c>
      <c r="L1162" s="60">
        <f t="shared" si="147"/>
        <v>0.22724318914340236</v>
      </c>
    </row>
    <row r="1163" spans="1:12" x14ac:dyDescent="0.3">
      <c r="A1163" s="60">
        <f>Data!A1162</f>
        <v>1967.02</v>
      </c>
      <c r="B1163" s="60">
        <f>Data!B1162</f>
        <v>87.36</v>
      </c>
      <c r="C1163" s="60">
        <f>Data!C1162</f>
        <v>2.89</v>
      </c>
      <c r="D1163" s="60">
        <f>Data!D1162</f>
        <v>5.4833299999999996</v>
      </c>
      <c r="E1163" s="60">
        <f>Data!E1162</f>
        <v>32.9</v>
      </c>
      <c r="F1163" s="60">
        <f t="shared" ref="F1163:F1226" si="148">B1163*$E$1837/E1163</f>
        <v>805.52558297872338</v>
      </c>
      <c r="G1163" s="60">
        <f t="shared" ref="G1163:G1226" si="149">D1163*$E$1837/E1163</f>
        <v>50.560469264133737</v>
      </c>
      <c r="H1163" s="60">
        <f t="shared" si="144"/>
        <v>650.68374049163731</v>
      </c>
      <c r="I1163" s="60">
        <f t="shared" si="143"/>
        <v>37.811546251532356</v>
      </c>
      <c r="J1163" s="60">
        <f t="shared" si="145"/>
        <v>21.303693258671711</v>
      </c>
      <c r="K1163" s="60">
        <f t="shared" si="146"/>
        <v>3.0588804501105522</v>
      </c>
      <c r="L1163" s="60">
        <f t="shared" si="147"/>
        <v>0.25858007478630274</v>
      </c>
    </row>
    <row r="1164" spans="1:12" x14ac:dyDescent="0.3">
      <c r="A1164" s="60">
        <f>Data!A1163</f>
        <v>1967.03</v>
      </c>
      <c r="B1164" s="60">
        <f>Data!B1163</f>
        <v>89.42</v>
      </c>
      <c r="C1164" s="60">
        <f>Data!C1163</f>
        <v>2.9</v>
      </c>
      <c r="D1164" s="60">
        <f>Data!D1163</f>
        <v>5.45</v>
      </c>
      <c r="E1164" s="60">
        <f>Data!E1163</f>
        <v>33</v>
      </c>
      <c r="F1164" s="60">
        <f t="shared" si="148"/>
        <v>822.02180181818187</v>
      </c>
      <c r="G1164" s="60">
        <f t="shared" si="149"/>
        <v>50.10085909090909</v>
      </c>
      <c r="H1164" s="60">
        <f t="shared" si="144"/>
        <v>653.6538055610929</v>
      </c>
      <c r="I1164" s="60">
        <f t="shared" si="143"/>
        <v>37.906309823603181</v>
      </c>
      <c r="J1164" s="60">
        <f t="shared" si="145"/>
        <v>21.685619245013722</v>
      </c>
      <c r="K1164" s="60">
        <f t="shared" si="146"/>
        <v>3.0766493332556113</v>
      </c>
      <c r="L1164" s="60">
        <f t="shared" si="147"/>
        <v>0.27634895793136183</v>
      </c>
    </row>
    <row r="1165" spans="1:12" x14ac:dyDescent="0.3">
      <c r="A1165" s="60">
        <f>Data!A1164</f>
        <v>1967.04</v>
      </c>
      <c r="B1165" s="60">
        <f>Data!B1164</f>
        <v>90.96</v>
      </c>
      <c r="C1165" s="60">
        <f>Data!C1164</f>
        <v>2.9</v>
      </c>
      <c r="D1165" s="60">
        <f>Data!D1164</f>
        <v>5.41</v>
      </c>
      <c r="E1165" s="60">
        <f>Data!E1164</f>
        <v>33.1</v>
      </c>
      <c r="F1165" s="60">
        <f t="shared" si="148"/>
        <v>833.6525220543806</v>
      </c>
      <c r="G1165" s="60">
        <f t="shared" si="149"/>
        <v>49.582895166163141</v>
      </c>
      <c r="H1165" s="60">
        <f t="shared" si="144"/>
        <v>656.61264733960763</v>
      </c>
      <c r="I1165" s="60">
        <f t="shared" si="143"/>
        <v>37.99853645140692</v>
      </c>
      <c r="J1165" s="60">
        <f t="shared" si="145"/>
        <v>21.939069235481412</v>
      </c>
      <c r="K1165" s="60">
        <f t="shared" si="146"/>
        <v>3.0882690307695024</v>
      </c>
      <c r="L1165" s="60">
        <f t="shared" si="147"/>
        <v>0.28796865544525296</v>
      </c>
    </row>
    <row r="1166" spans="1:12" x14ac:dyDescent="0.3">
      <c r="A1166" s="60">
        <f>Data!A1165</f>
        <v>1967.05</v>
      </c>
      <c r="B1166" s="60">
        <f>Data!B1165</f>
        <v>92.59</v>
      </c>
      <c r="C1166" s="60">
        <f>Data!C1165</f>
        <v>2.9</v>
      </c>
      <c r="D1166" s="60">
        <f>Data!D1165</f>
        <v>5.37</v>
      </c>
      <c r="E1166" s="60">
        <f>Data!E1165</f>
        <v>33.200000000000003</v>
      </c>
      <c r="F1166" s="60">
        <f t="shared" si="148"/>
        <v>846.03554728915651</v>
      </c>
      <c r="G1166" s="60">
        <f t="shared" si="149"/>
        <v>49.068051506024098</v>
      </c>
      <c r="H1166" s="60">
        <f t="shared" si="144"/>
        <v>659.31390908817832</v>
      </c>
      <c r="I1166" s="60">
        <f t="shared" si="143"/>
        <v>38.088190093584807</v>
      </c>
      <c r="J1166" s="60">
        <f t="shared" si="145"/>
        <v>22.21254265982185</v>
      </c>
      <c r="K1166" s="60">
        <f t="shared" si="146"/>
        <v>3.1006571140111414</v>
      </c>
      <c r="L1166" s="60">
        <f t="shared" si="147"/>
        <v>0.30035673868689194</v>
      </c>
    </row>
    <row r="1167" spans="1:12" x14ac:dyDescent="0.3">
      <c r="A1167" s="60">
        <f>Data!A1166</f>
        <v>1967.06</v>
      </c>
      <c r="B1167" s="60">
        <f>Data!B1166</f>
        <v>91.43</v>
      </c>
      <c r="C1167" s="60">
        <f>Data!C1166</f>
        <v>2.9</v>
      </c>
      <c r="D1167" s="60">
        <f>Data!D1166</f>
        <v>5.33</v>
      </c>
      <c r="E1167" s="60">
        <f>Data!E1166</f>
        <v>33.299999999999997</v>
      </c>
      <c r="F1167" s="60">
        <f t="shared" si="148"/>
        <v>832.92730000000006</v>
      </c>
      <c r="G1167" s="60">
        <f t="shared" si="149"/>
        <v>48.556300000000007</v>
      </c>
      <c r="H1167" s="60">
        <f t="shared" si="144"/>
        <v>662.03380068802949</v>
      </c>
      <c r="I1167" s="60">
        <f t="shared" si="143"/>
        <v>38.17523295348397</v>
      </c>
      <c r="J1167" s="60">
        <f t="shared" si="145"/>
        <v>21.818525665970689</v>
      </c>
      <c r="K1167" s="60">
        <f t="shared" si="146"/>
        <v>3.0827594101097615</v>
      </c>
      <c r="L1167" s="60">
        <f t="shared" si="147"/>
        <v>0.28245903478551204</v>
      </c>
    </row>
    <row r="1168" spans="1:12" x14ac:dyDescent="0.3">
      <c r="A1168" s="60">
        <f>Data!A1167</f>
        <v>1967.07</v>
      </c>
      <c r="B1168" s="60">
        <f>Data!B1167</f>
        <v>93.01</v>
      </c>
      <c r="C1168" s="60">
        <f>Data!C1167</f>
        <v>2.9066700000000001</v>
      </c>
      <c r="D1168" s="60">
        <f>Data!D1167</f>
        <v>5.32</v>
      </c>
      <c r="E1168" s="60">
        <f>Data!E1167</f>
        <v>33.4</v>
      </c>
      <c r="F1168" s="60">
        <f t="shared" si="148"/>
        <v>844.78421047904192</v>
      </c>
      <c r="G1168" s="60">
        <f t="shared" si="149"/>
        <v>48.320094610778447</v>
      </c>
      <c r="H1168" s="60">
        <f t="shared" si="144"/>
        <v>664.76437166301764</v>
      </c>
      <c r="I1168" s="60">
        <f t="shared" si="143"/>
        <v>38.261630850641787</v>
      </c>
      <c r="J1168" s="60">
        <f t="shared" si="145"/>
        <v>22.079148005393289</v>
      </c>
      <c r="K1168" s="60">
        <f t="shared" si="146"/>
        <v>3.0946336339521476</v>
      </c>
      <c r="L1168" s="60">
        <f t="shared" si="147"/>
        <v>0.29433325862789816</v>
      </c>
    </row>
    <row r="1169" spans="1:12" x14ac:dyDescent="0.3">
      <c r="A1169" s="60">
        <f>Data!A1168</f>
        <v>1967.08</v>
      </c>
      <c r="B1169" s="60">
        <f>Data!B1168</f>
        <v>94.49</v>
      </c>
      <c r="C1169" s="60">
        <f>Data!C1168</f>
        <v>2.9133300000000002</v>
      </c>
      <c r="D1169" s="60">
        <f>Data!D1168</f>
        <v>5.31</v>
      </c>
      <c r="E1169" s="60">
        <f>Data!E1168</f>
        <v>33.5</v>
      </c>
      <c r="F1169" s="60">
        <f t="shared" si="148"/>
        <v>855.66477223880599</v>
      </c>
      <c r="G1169" s="60">
        <f t="shared" si="149"/>
        <v>48.085299402985065</v>
      </c>
      <c r="H1169" s="60">
        <f t="shared" si="144"/>
        <v>667.87870732204669</v>
      </c>
      <c r="I1169" s="60">
        <f t="shared" ref="I1169:I1232" si="150">GEOMEAN(G1050:G1169)</f>
        <v>38.345122353172968</v>
      </c>
      <c r="J1169" s="60">
        <f t="shared" si="145"/>
        <v>22.314827016531915</v>
      </c>
      <c r="K1169" s="60">
        <f t="shared" si="146"/>
        <v>3.1052513461592719</v>
      </c>
      <c r="L1169" s="60">
        <f t="shared" si="147"/>
        <v>0.30495097083502243</v>
      </c>
    </row>
    <row r="1170" spans="1:12" x14ac:dyDescent="0.3">
      <c r="A1170" s="60">
        <f>Data!A1169</f>
        <v>1967.09</v>
      </c>
      <c r="B1170" s="60">
        <f>Data!B1169</f>
        <v>95.81</v>
      </c>
      <c r="C1170" s="60">
        <f>Data!C1169</f>
        <v>2.92</v>
      </c>
      <c r="D1170" s="60">
        <f>Data!D1169</f>
        <v>5.3</v>
      </c>
      <c r="E1170" s="60">
        <f>Data!E1169</f>
        <v>33.6</v>
      </c>
      <c r="F1170" s="60">
        <f t="shared" si="148"/>
        <v>865.03598303571425</v>
      </c>
      <c r="G1170" s="60">
        <f t="shared" si="149"/>
        <v>47.851901785714283</v>
      </c>
      <c r="H1170" s="60">
        <f t="shared" si="144"/>
        <v>671.21220247275073</v>
      </c>
      <c r="I1170" s="60">
        <f t="shared" si="150"/>
        <v>38.425695844888409</v>
      </c>
      <c r="J1170" s="60">
        <f t="shared" si="145"/>
        <v>22.511914592973753</v>
      </c>
      <c r="K1170" s="60">
        <f t="shared" si="146"/>
        <v>3.1140447065203869</v>
      </c>
      <c r="L1170" s="60">
        <f t="shared" si="147"/>
        <v>0.31374433119613743</v>
      </c>
    </row>
    <row r="1171" spans="1:12" x14ac:dyDescent="0.3">
      <c r="A1171" s="60">
        <f>Data!A1170</f>
        <v>1967.1</v>
      </c>
      <c r="B1171" s="60">
        <f>Data!B1170</f>
        <v>95.66</v>
      </c>
      <c r="C1171" s="60">
        <f>Data!C1170</f>
        <v>2.92</v>
      </c>
      <c r="D1171" s="60">
        <f>Data!D1170</f>
        <v>5.31</v>
      </c>
      <c r="E1171" s="60">
        <f>Data!E1170</f>
        <v>33.700000000000003</v>
      </c>
      <c r="F1171" s="60">
        <f t="shared" si="148"/>
        <v>861.11883026706221</v>
      </c>
      <c r="G1171" s="60">
        <f t="shared" si="149"/>
        <v>47.799926706231446</v>
      </c>
      <c r="H1171" s="60">
        <f t="shared" si="144"/>
        <v>674.72681513555756</v>
      </c>
      <c r="I1171" s="60">
        <f t="shared" si="150"/>
        <v>38.50918709322837</v>
      </c>
      <c r="J1171" s="60">
        <f t="shared" si="145"/>
        <v>22.361386860292495</v>
      </c>
      <c r="K1171" s="60">
        <f t="shared" si="146"/>
        <v>3.1073356705268291</v>
      </c>
      <c r="L1171" s="60">
        <f t="shared" si="147"/>
        <v>0.30703529520257966</v>
      </c>
    </row>
    <row r="1172" spans="1:12" x14ac:dyDescent="0.3">
      <c r="A1172" s="60">
        <f>Data!A1171</f>
        <v>1967.11</v>
      </c>
      <c r="B1172" s="60">
        <f>Data!B1171</f>
        <v>92.66</v>
      </c>
      <c r="C1172" s="60">
        <f>Data!C1171</f>
        <v>2.92</v>
      </c>
      <c r="D1172" s="60">
        <f>Data!D1171</f>
        <v>5.32</v>
      </c>
      <c r="E1172" s="60">
        <f>Data!E1171</f>
        <v>33.799999999999997</v>
      </c>
      <c r="F1172" s="60">
        <f t="shared" si="148"/>
        <v>831.64543136094676</v>
      </c>
      <c r="G1172" s="60">
        <f t="shared" si="149"/>
        <v>47.748259171597638</v>
      </c>
      <c r="H1172" s="60">
        <f t="shared" si="144"/>
        <v>678.54287201919033</v>
      </c>
      <c r="I1172" s="60">
        <f t="shared" si="150"/>
        <v>38.596781775690623</v>
      </c>
      <c r="J1172" s="60">
        <f t="shared" si="145"/>
        <v>21.547014883109796</v>
      </c>
      <c r="K1172" s="60">
        <f t="shared" si="146"/>
        <v>3.0702372864495597</v>
      </c>
      <c r="L1172" s="60">
        <f t="shared" si="147"/>
        <v>0.26993691112531026</v>
      </c>
    </row>
    <row r="1173" spans="1:12" x14ac:dyDescent="0.3">
      <c r="A1173" s="60">
        <f>Data!A1172</f>
        <v>1967.12</v>
      </c>
      <c r="B1173" s="60">
        <f>Data!B1172</f>
        <v>95.3</v>
      </c>
      <c r="C1173" s="60">
        <f>Data!C1172</f>
        <v>2.92</v>
      </c>
      <c r="D1173" s="60">
        <f>Data!D1172</f>
        <v>5.33</v>
      </c>
      <c r="E1173" s="60">
        <f>Data!E1172</f>
        <v>33.9</v>
      </c>
      <c r="F1173" s="60">
        <f t="shared" si="148"/>
        <v>852.81692920353976</v>
      </c>
      <c r="G1173" s="60">
        <f t="shared" si="149"/>
        <v>47.696896460176994</v>
      </c>
      <c r="H1173" s="60">
        <f t="shared" si="144"/>
        <v>682.3347283675389</v>
      </c>
      <c r="I1173" s="60">
        <f t="shared" si="150"/>
        <v>38.687401504395517</v>
      </c>
      <c r="J1173" s="60">
        <f t="shared" si="145"/>
        <v>22.043789348494908</v>
      </c>
      <c r="K1173" s="60">
        <f t="shared" si="146"/>
        <v>3.0930309000188303</v>
      </c>
      <c r="L1173" s="60">
        <f t="shared" si="147"/>
        <v>0.29273052469458083</v>
      </c>
    </row>
    <row r="1174" spans="1:12" x14ac:dyDescent="0.3">
      <c r="A1174" s="60">
        <f>Data!A1173</f>
        <v>1968.01</v>
      </c>
      <c r="B1174" s="60">
        <f>Data!B1173</f>
        <v>95.04</v>
      </c>
      <c r="C1174" s="60">
        <f>Data!C1173</f>
        <v>2.93</v>
      </c>
      <c r="D1174" s="60">
        <f>Data!D1173</f>
        <v>5.3666700000000001</v>
      </c>
      <c r="E1174" s="60">
        <f>Data!E1173</f>
        <v>34.1</v>
      </c>
      <c r="F1174" s="60">
        <f t="shared" si="148"/>
        <v>845.50203870967744</v>
      </c>
      <c r="G1174" s="60">
        <f t="shared" si="149"/>
        <v>47.743375695307918</v>
      </c>
      <c r="H1174" s="60">
        <f t="shared" si="144"/>
        <v>685.79912378250538</v>
      </c>
      <c r="I1174" s="60">
        <f t="shared" si="150"/>
        <v>38.788254649078141</v>
      </c>
      <c r="J1174" s="60">
        <f t="shared" si="145"/>
        <v>21.797888210207777</v>
      </c>
      <c r="K1174" s="60">
        <f t="shared" si="146"/>
        <v>3.0818130940113497</v>
      </c>
      <c r="L1174" s="60">
        <f t="shared" si="147"/>
        <v>0.28151271868710026</v>
      </c>
    </row>
    <row r="1175" spans="1:12" x14ac:dyDescent="0.3">
      <c r="A1175" s="60">
        <f>Data!A1174</f>
        <v>1968.02</v>
      </c>
      <c r="B1175" s="60">
        <f>Data!B1174</f>
        <v>90.75</v>
      </c>
      <c r="C1175" s="60">
        <f>Data!C1174</f>
        <v>2.94</v>
      </c>
      <c r="D1175" s="60">
        <f>Data!D1174</f>
        <v>5.4033300000000004</v>
      </c>
      <c r="E1175" s="60">
        <f>Data!E1174</f>
        <v>34.200000000000003</v>
      </c>
      <c r="F1175" s="60">
        <f t="shared" si="148"/>
        <v>804.97638157894733</v>
      </c>
      <c r="G1175" s="60">
        <f t="shared" si="149"/>
        <v>47.928959028947368</v>
      </c>
      <c r="H1175" s="60">
        <f t="shared" si="144"/>
        <v>689.13996323885681</v>
      </c>
      <c r="I1175" s="60">
        <f t="shared" si="150"/>
        <v>38.898261868404049</v>
      </c>
      <c r="J1175" s="60">
        <f t="shared" si="145"/>
        <v>20.694404914601254</v>
      </c>
      <c r="K1175" s="60">
        <f t="shared" si="146"/>
        <v>3.0298633697547057</v>
      </c>
      <c r="L1175" s="60">
        <f t="shared" si="147"/>
        <v>0.22956299443045625</v>
      </c>
    </row>
    <row r="1176" spans="1:12" x14ac:dyDescent="0.3">
      <c r="A1176" s="60">
        <f>Data!A1175</f>
        <v>1968.03</v>
      </c>
      <c r="B1176" s="60">
        <f>Data!B1175</f>
        <v>89.09</v>
      </c>
      <c r="C1176" s="60">
        <f>Data!C1175</f>
        <v>2.95</v>
      </c>
      <c r="D1176" s="60">
        <f>Data!D1175</f>
        <v>5.44</v>
      </c>
      <c r="E1176" s="60">
        <f>Data!E1175</f>
        <v>34.299999999999997</v>
      </c>
      <c r="F1176" s="60">
        <f t="shared" si="148"/>
        <v>787.94780379008762</v>
      </c>
      <c r="G1176" s="60">
        <f t="shared" si="149"/>
        <v>48.113548688046656</v>
      </c>
      <c r="H1176" s="60">
        <f t="shared" si="144"/>
        <v>692.81148179981165</v>
      </c>
      <c r="I1176" s="60">
        <f t="shared" si="150"/>
        <v>39.019939577614842</v>
      </c>
      <c r="J1176" s="60">
        <f t="shared" si="145"/>
        <v>20.193465503009683</v>
      </c>
      <c r="K1176" s="60">
        <f t="shared" si="146"/>
        <v>3.0053590621229826</v>
      </c>
      <c r="L1176" s="60">
        <f t="shared" si="147"/>
        <v>0.20505868679873318</v>
      </c>
    </row>
    <row r="1177" spans="1:12" x14ac:dyDescent="0.3">
      <c r="A1177" s="60">
        <f>Data!A1176</f>
        <v>1968.04</v>
      </c>
      <c r="B1177" s="60">
        <f>Data!B1176</f>
        <v>95.67</v>
      </c>
      <c r="C1177" s="60">
        <f>Data!C1176</f>
        <v>2.96333</v>
      </c>
      <c r="D1177" s="60">
        <f>Data!D1176</f>
        <v>5.4833299999999996</v>
      </c>
      <c r="E1177" s="60">
        <f>Data!E1176</f>
        <v>34.4</v>
      </c>
      <c r="F1177" s="60">
        <f t="shared" si="148"/>
        <v>843.68425029069772</v>
      </c>
      <c r="G1177" s="60">
        <f t="shared" si="149"/>
        <v>48.355797639244187</v>
      </c>
      <c r="H1177" s="60">
        <f t="shared" si="144"/>
        <v>696.60532705821038</v>
      </c>
      <c r="I1177" s="60">
        <f t="shared" si="150"/>
        <v>39.152121909486809</v>
      </c>
      <c r="J1177" s="60">
        <f t="shared" si="145"/>
        <v>21.548876769467444</v>
      </c>
      <c r="K1177" s="60">
        <f t="shared" si="146"/>
        <v>3.070323693124879</v>
      </c>
      <c r="L1177" s="60">
        <f t="shared" si="147"/>
        <v>0.27002331780062949</v>
      </c>
    </row>
    <row r="1178" spans="1:12" x14ac:dyDescent="0.3">
      <c r="A1178" s="60">
        <f>Data!A1177</f>
        <v>1968.05</v>
      </c>
      <c r="B1178" s="60">
        <f>Data!B1177</f>
        <v>97.87</v>
      </c>
      <c r="C1178" s="60">
        <f>Data!C1177</f>
        <v>2.9766699999999999</v>
      </c>
      <c r="D1178" s="60">
        <f>Data!D1177</f>
        <v>5.5266700000000002</v>
      </c>
      <c r="E1178" s="60">
        <f>Data!E1177</f>
        <v>34.5</v>
      </c>
      <c r="F1178" s="60">
        <f t="shared" si="148"/>
        <v>860.58367565217395</v>
      </c>
      <c r="G1178" s="60">
        <f t="shared" si="149"/>
        <v>48.596730180000002</v>
      </c>
      <c r="H1178" s="60">
        <f t="shared" si="144"/>
        <v>700.35697884274487</v>
      </c>
      <c r="I1178" s="60">
        <f t="shared" si="150"/>
        <v>39.293931119055202</v>
      </c>
      <c r="J1178" s="60">
        <f t="shared" si="145"/>
        <v>21.901185530272446</v>
      </c>
      <c r="K1178" s="60">
        <f t="shared" si="146"/>
        <v>3.0865407691596687</v>
      </c>
      <c r="L1178" s="60">
        <f t="shared" si="147"/>
        <v>0.28624039383541922</v>
      </c>
    </row>
    <row r="1179" spans="1:12" x14ac:dyDescent="0.3">
      <c r="A1179" s="60">
        <f>Data!A1178</f>
        <v>1968.06</v>
      </c>
      <c r="B1179" s="60">
        <f>Data!B1178</f>
        <v>100.5</v>
      </c>
      <c r="C1179" s="60">
        <f>Data!C1178</f>
        <v>2.99</v>
      </c>
      <c r="D1179" s="60">
        <f>Data!D1178</f>
        <v>5.57</v>
      </c>
      <c r="E1179" s="60">
        <f>Data!E1178</f>
        <v>34.700000000000003</v>
      </c>
      <c r="F1179" s="60">
        <f t="shared" si="148"/>
        <v>878.6161815561959</v>
      </c>
      <c r="G1179" s="60">
        <f t="shared" si="149"/>
        <v>48.695444092219013</v>
      </c>
      <c r="H1179" s="60">
        <f t="shared" si="144"/>
        <v>703.94565489923116</v>
      </c>
      <c r="I1179" s="60">
        <f t="shared" si="150"/>
        <v>39.444680777282066</v>
      </c>
      <c r="J1179" s="60">
        <f t="shared" si="145"/>
        <v>22.274642974477555</v>
      </c>
      <c r="K1179" s="60">
        <f t="shared" si="146"/>
        <v>3.1034489451466061</v>
      </c>
      <c r="L1179" s="60">
        <f t="shared" si="147"/>
        <v>0.30314856982235661</v>
      </c>
    </row>
    <row r="1180" spans="1:12" x14ac:dyDescent="0.3">
      <c r="A1180" s="60">
        <f>Data!A1179</f>
        <v>1968.07</v>
      </c>
      <c r="B1180" s="60">
        <f>Data!B1179</f>
        <v>100.3</v>
      </c>
      <c r="C1180" s="60">
        <f>Data!C1179</f>
        <v>3.0033300000000001</v>
      </c>
      <c r="D1180" s="60">
        <f>Data!D1179</f>
        <v>5.6</v>
      </c>
      <c r="E1180" s="60">
        <f>Data!E1179</f>
        <v>34.9</v>
      </c>
      <c r="F1180" s="60">
        <f t="shared" si="148"/>
        <v>871.84266189111747</v>
      </c>
      <c r="G1180" s="60">
        <f t="shared" si="149"/>
        <v>48.677157593123205</v>
      </c>
      <c r="H1180" s="60">
        <f t="shared" si="144"/>
        <v>707.26859499107195</v>
      </c>
      <c r="I1180" s="60">
        <f t="shared" si="150"/>
        <v>39.598907414571542</v>
      </c>
      <c r="J1180" s="60">
        <f t="shared" si="145"/>
        <v>22.016836292061388</v>
      </c>
      <c r="K1180" s="60">
        <f t="shared" si="146"/>
        <v>3.0918074466790872</v>
      </c>
      <c r="L1180" s="60">
        <f t="shared" si="147"/>
        <v>0.29150707135483778</v>
      </c>
    </row>
    <row r="1181" spans="1:12" x14ac:dyDescent="0.3">
      <c r="A1181" s="60">
        <f>Data!A1180</f>
        <v>1968.08</v>
      </c>
      <c r="B1181" s="60">
        <f>Data!B1180</f>
        <v>98.11</v>
      </c>
      <c r="C1181" s="60">
        <f>Data!C1180</f>
        <v>3.01667</v>
      </c>
      <c r="D1181" s="60">
        <f>Data!D1180</f>
        <v>5.63</v>
      </c>
      <c r="E1181" s="60">
        <f>Data!E1180</f>
        <v>35</v>
      </c>
      <c r="F1181" s="60">
        <f t="shared" si="148"/>
        <v>850.36982657142858</v>
      </c>
      <c r="G1181" s="60">
        <f t="shared" si="149"/>
        <v>48.798105428571432</v>
      </c>
      <c r="H1181" s="60">
        <f t="shared" si="144"/>
        <v>710.54241719855338</v>
      </c>
      <c r="I1181" s="60">
        <f t="shared" si="150"/>
        <v>39.755314772276243</v>
      </c>
      <c r="J1181" s="60">
        <f t="shared" si="145"/>
        <v>21.390091650448767</v>
      </c>
      <c r="K1181" s="60">
        <f t="shared" si="146"/>
        <v>3.0629278078185975</v>
      </c>
      <c r="L1181" s="60">
        <f t="shared" si="147"/>
        <v>0.26262743249434806</v>
      </c>
    </row>
    <row r="1182" spans="1:12" x14ac:dyDescent="0.3">
      <c r="A1182" s="60">
        <f>Data!A1181</f>
        <v>1968.09</v>
      </c>
      <c r="B1182" s="60">
        <f>Data!B1181</f>
        <v>101.3</v>
      </c>
      <c r="C1182" s="60">
        <f>Data!C1181</f>
        <v>3.03</v>
      </c>
      <c r="D1182" s="60">
        <f>Data!D1181</f>
        <v>5.66</v>
      </c>
      <c r="E1182" s="60">
        <f>Data!E1181</f>
        <v>35.1</v>
      </c>
      <c r="F1182" s="60">
        <f t="shared" si="148"/>
        <v>875.51771794871786</v>
      </c>
      <c r="G1182" s="60">
        <f t="shared" si="149"/>
        <v>48.918364102564098</v>
      </c>
      <c r="H1182" s="60">
        <f t="shared" si="144"/>
        <v>713.78788922719048</v>
      </c>
      <c r="I1182" s="60">
        <f t="shared" si="150"/>
        <v>39.915078282056228</v>
      </c>
      <c r="J1182" s="60">
        <f t="shared" si="145"/>
        <v>21.934510857324454</v>
      </c>
      <c r="K1182" s="60">
        <f t="shared" si="146"/>
        <v>3.0880612347262475</v>
      </c>
      <c r="L1182" s="60">
        <f t="shared" si="147"/>
        <v>0.28776085940199803</v>
      </c>
    </row>
    <row r="1183" spans="1:12" x14ac:dyDescent="0.3">
      <c r="A1183" s="60">
        <f>Data!A1182</f>
        <v>1968.1</v>
      </c>
      <c r="B1183" s="60">
        <f>Data!B1182</f>
        <v>103.8</v>
      </c>
      <c r="C1183" s="60">
        <f>Data!C1182</f>
        <v>3.0433300000000001</v>
      </c>
      <c r="D1183" s="60">
        <f>Data!D1182</f>
        <v>5.6933299999999996</v>
      </c>
      <c r="E1183" s="60">
        <f>Data!E1182</f>
        <v>35.299999999999997</v>
      </c>
      <c r="F1183" s="60">
        <f t="shared" si="148"/>
        <v>892.041909348442</v>
      </c>
      <c r="G1183" s="60">
        <f t="shared" si="149"/>
        <v>48.927639342492917</v>
      </c>
      <c r="H1183" s="60">
        <f t="shared" si="144"/>
        <v>716.88598887113824</v>
      </c>
      <c r="I1183" s="60">
        <f t="shared" si="150"/>
        <v>40.075161224551238</v>
      </c>
      <c r="J1183" s="60">
        <f t="shared" si="145"/>
        <v>22.259221974182616</v>
      </c>
      <c r="K1183" s="60">
        <f t="shared" si="146"/>
        <v>3.1027563934927547</v>
      </c>
      <c r="L1183" s="60">
        <f t="shared" si="147"/>
        <v>0.3024560181685052</v>
      </c>
    </row>
    <row r="1184" spans="1:12" x14ac:dyDescent="0.3">
      <c r="A1184" s="60">
        <f>Data!A1183</f>
        <v>1968.11</v>
      </c>
      <c r="B1184" s="60">
        <f>Data!B1183</f>
        <v>105.4</v>
      </c>
      <c r="C1184" s="60">
        <f>Data!C1183</f>
        <v>3.05667</v>
      </c>
      <c r="D1184" s="60">
        <f>Data!D1183</f>
        <v>5.7266700000000004</v>
      </c>
      <c r="E1184" s="60">
        <f>Data!E1183</f>
        <v>35.4</v>
      </c>
      <c r="F1184" s="60">
        <f t="shared" si="148"/>
        <v>903.23333898305088</v>
      </c>
      <c r="G1184" s="60">
        <f t="shared" si="149"/>
        <v>49.075135344915253</v>
      </c>
      <c r="H1184" s="60">
        <f t="shared" si="144"/>
        <v>719.88476820403957</v>
      </c>
      <c r="I1184" s="60">
        <f t="shared" si="150"/>
        <v>40.237665518350006</v>
      </c>
      <c r="J1184" s="60">
        <f t="shared" si="145"/>
        <v>22.447458801285077</v>
      </c>
      <c r="K1184" s="60">
        <f t="shared" si="146"/>
        <v>3.1111774140746942</v>
      </c>
      <c r="L1184" s="60">
        <f t="shared" si="147"/>
        <v>0.3108770387504447</v>
      </c>
    </row>
    <row r="1185" spans="1:12" x14ac:dyDescent="0.3">
      <c r="A1185" s="60">
        <f>Data!A1184</f>
        <v>1968.12</v>
      </c>
      <c r="B1185" s="60">
        <f>Data!B1184</f>
        <v>106.5</v>
      </c>
      <c r="C1185" s="60">
        <f>Data!C1184</f>
        <v>3.07</v>
      </c>
      <c r="D1185" s="60">
        <f>Data!D1184</f>
        <v>5.76</v>
      </c>
      <c r="E1185" s="60">
        <f>Data!E1184</f>
        <v>35.5</v>
      </c>
      <c r="F1185" s="60">
        <f t="shared" si="148"/>
        <v>910.08900000000006</v>
      </c>
      <c r="G1185" s="60">
        <f t="shared" si="149"/>
        <v>49.221714929577466</v>
      </c>
      <c r="H1185" s="60">
        <f t="shared" si="144"/>
        <v>722.48922821159294</v>
      </c>
      <c r="I1185" s="60">
        <f t="shared" si="150"/>
        <v>40.40028175506032</v>
      </c>
      <c r="J1185" s="60">
        <f t="shared" si="145"/>
        <v>22.526798340608288</v>
      </c>
      <c r="K1185" s="60">
        <f t="shared" si="146"/>
        <v>3.1147056378484335</v>
      </c>
      <c r="L1185" s="60">
        <f t="shared" si="147"/>
        <v>0.31440526252418399</v>
      </c>
    </row>
    <row r="1186" spans="1:12" x14ac:dyDescent="0.3">
      <c r="A1186" s="60">
        <f>Data!A1185</f>
        <v>1969.01</v>
      </c>
      <c r="B1186" s="60">
        <f>Data!B1185</f>
        <v>102</v>
      </c>
      <c r="C1186" s="60">
        <f>Data!C1185</f>
        <v>3.08</v>
      </c>
      <c r="D1186" s="60">
        <f>Data!D1185</f>
        <v>5.78</v>
      </c>
      <c r="E1186" s="60">
        <f>Data!E1185</f>
        <v>35.6</v>
      </c>
      <c r="F1186" s="60">
        <f t="shared" si="148"/>
        <v>869.18612359550559</v>
      </c>
      <c r="G1186" s="60">
        <f t="shared" si="149"/>
        <v>49.253880337078648</v>
      </c>
      <c r="H1186" s="60">
        <f t="shared" si="144"/>
        <v>724.82684429766448</v>
      </c>
      <c r="I1186" s="60">
        <f t="shared" si="150"/>
        <v>40.556474209658695</v>
      </c>
      <c r="J1186" s="60">
        <f t="shared" si="145"/>
        <v>21.431501148305077</v>
      </c>
      <c r="K1186" s="60">
        <f t="shared" si="146"/>
        <v>3.0648618559498173</v>
      </c>
      <c r="L1186" s="60">
        <f t="shared" si="147"/>
        <v>0.26456148062556784</v>
      </c>
    </row>
    <row r="1187" spans="1:12" x14ac:dyDescent="0.3">
      <c r="A1187" s="60">
        <f>Data!A1186</f>
        <v>1969.02</v>
      </c>
      <c r="B1187" s="60">
        <f>Data!B1186</f>
        <v>101.5</v>
      </c>
      <c r="C1187" s="60">
        <f>Data!C1186</f>
        <v>3.09</v>
      </c>
      <c r="D1187" s="60">
        <f>Data!D1186</f>
        <v>5.8</v>
      </c>
      <c r="E1187" s="60">
        <f>Data!E1186</f>
        <v>35.799999999999997</v>
      </c>
      <c r="F1187" s="60">
        <f t="shared" si="148"/>
        <v>860.09342178770953</v>
      </c>
      <c r="G1187" s="60">
        <f t="shared" si="149"/>
        <v>49.148195530726262</v>
      </c>
      <c r="H1187" s="60">
        <f t="shared" si="144"/>
        <v>727.06198159495523</v>
      </c>
      <c r="I1187" s="60">
        <f t="shared" si="150"/>
        <v>40.7030764709815</v>
      </c>
      <c r="J1187" s="60">
        <f t="shared" si="145"/>
        <v>21.130919241470533</v>
      </c>
      <c r="K1187" s="60">
        <f t="shared" si="146"/>
        <v>3.0507373347740008</v>
      </c>
      <c r="L1187" s="60">
        <f t="shared" si="147"/>
        <v>0.25043695944975131</v>
      </c>
    </row>
    <row r="1188" spans="1:12" x14ac:dyDescent="0.3">
      <c r="A1188" s="60">
        <f>Data!A1187</f>
        <v>1969.03</v>
      </c>
      <c r="B1188" s="60">
        <f>Data!B1187</f>
        <v>99.3</v>
      </c>
      <c r="C1188" s="60">
        <f>Data!C1187</f>
        <v>3.1</v>
      </c>
      <c r="D1188" s="60">
        <f>Data!D1187</f>
        <v>5.82</v>
      </c>
      <c r="E1188" s="60">
        <f>Data!E1187</f>
        <v>36.1</v>
      </c>
      <c r="F1188" s="60">
        <f t="shared" si="148"/>
        <v>834.45833518005531</v>
      </c>
      <c r="G1188" s="60">
        <f t="shared" si="149"/>
        <v>48.907829916897505</v>
      </c>
      <c r="H1188" s="60">
        <f t="shared" si="144"/>
        <v>729.23984628962819</v>
      </c>
      <c r="I1188" s="60">
        <f t="shared" si="150"/>
        <v>40.840418100581765</v>
      </c>
      <c r="J1188" s="60">
        <f t="shared" si="145"/>
        <v>20.432169257546573</v>
      </c>
      <c r="K1188" s="60">
        <f t="shared" si="146"/>
        <v>3.0171105832000071</v>
      </c>
      <c r="L1188" s="60">
        <f t="shared" si="147"/>
        <v>0.21681020787575767</v>
      </c>
    </row>
    <row r="1189" spans="1:12" x14ac:dyDescent="0.3">
      <c r="A1189" s="60">
        <f>Data!A1188</f>
        <v>1969.04</v>
      </c>
      <c r="B1189" s="60">
        <f>Data!B1188</f>
        <v>101.3</v>
      </c>
      <c r="C1189" s="60">
        <f>Data!C1188</f>
        <v>3.11</v>
      </c>
      <c r="D1189" s="60">
        <f>Data!D1188</f>
        <v>5.82667</v>
      </c>
      <c r="E1189" s="60">
        <f>Data!E1188</f>
        <v>36.299999999999997</v>
      </c>
      <c r="F1189" s="60">
        <f t="shared" si="148"/>
        <v>846.57498347107435</v>
      </c>
      <c r="G1189" s="60">
        <f t="shared" si="149"/>
        <v>48.694107195867772</v>
      </c>
      <c r="H1189" s="60">
        <f t="shared" si="144"/>
        <v>731.52193153437952</v>
      </c>
      <c r="I1189" s="60">
        <f t="shared" si="150"/>
        <v>40.967455648172908</v>
      </c>
      <c r="J1189" s="60">
        <f t="shared" si="145"/>
        <v>20.664573136819406</v>
      </c>
      <c r="K1189" s="60">
        <f t="shared" si="146"/>
        <v>3.0284207914144883</v>
      </c>
      <c r="L1189" s="60">
        <f t="shared" si="147"/>
        <v>0.22812041609023881</v>
      </c>
    </row>
    <row r="1190" spans="1:12" x14ac:dyDescent="0.3">
      <c r="A1190" s="60">
        <f>Data!A1189</f>
        <v>1969.05</v>
      </c>
      <c r="B1190" s="60">
        <f>Data!B1189</f>
        <v>104.6</v>
      </c>
      <c r="C1190" s="60">
        <f>Data!C1189</f>
        <v>3.12</v>
      </c>
      <c r="D1190" s="60">
        <f>Data!D1189</f>
        <v>5.8333300000000001</v>
      </c>
      <c r="E1190" s="60">
        <f>Data!E1189</f>
        <v>36.4</v>
      </c>
      <c r="F1190" s="60">
        <f t="shared" si="148"/>
        <v>871.7519175824176</v>
      </c>
      <c r="G1190" s="60">
        <f t="shared" si="149"/>
        <v>48.615837604120877</v>
      </c>
      <c r="H1190" s="60">
        <f t="shared" si="144"/>
        <v>733.36228194438661</v>
      </c>
      <c r="I1190" s="60">
        <f t="shared" si="150"/>
        <v>41.084168543508582</v>
      </c>
      <c r="J1190" s="60">
        <f t="shared" si="145"/>
        <v>21.218682243970029</v>
      </c>
      <c r="K1190" s="60">
        <f t="shared" si="146"/>
        <v>3.0548820315389094</v>
      </c>
      <c r="L1190" s="60">
        <f t="shared" si="147"/>
        <v>0.25458165621465989</v>
      </c>
    </row>
    <row r="1191" spans="1:12" x14ac:dyDescent="0.3">
      <c r="A1191" s="60">
        <f>Data!A1190</f>
        <v>1969.06</v>
      </c>
      <c r="B1191" s="60">
        <f>Data!B1190</f>
        <v>99.14</v>
      </c>
      <c r="C1191" s="60">
        <f>Data!C1190</f>
        <v>3.13</v>
      </c>
      <c r="D1191" s="60">
        <f>Data!D1190</f>
        <v>5.84</v>
      </c>
      <c r="E1191" s="60">
        <f>Data!E1190</f>
        <v>36.6</v>
      </c>
      <c r="F1191" s="60">
        <f t="shared" si="148"/>
        <v>821.73245409836068</v>
      </c>
      <c r="G1191" s="60">
        <f t="shared" si="149"/>
        <v>48.405462295081961</v>
      </c>
      <c r="H1191" s="60">
        <f t="shared" si="144"/>
        <v>734.9699890475091</v>
      </c>
      <c r="I1191" s="60">
        <f t="shared" si="150"/>
        <v>41.191004612367131</v>
      </c>
      <c r="J1191" s="60">
        <f t="shared" si="145"/>
        <v>19.94931810552746</v>
      </c>
      <c r="K1191" s="60">
        <f t="shared" si="146"/>
        <v>2.9931949625776548</v>
      </c>
      <c r="L1191" s="60">
        <f t="shared" si="147"/>
        <v>0.19289458725340536</v>
      </c>
    </row>
    <row r="1192" spans="1:12" x14ac:dyDescent="0.3">
      <c r="A1192" s="60">
        <f>Data!A1191</f>
        <v>1969.07</v>
      </c>
      <c r="B1192" s="60">
        <f>Data!B1191</f>
        <v>94.71</v>
      </c>
      <c r="C1192" s="60">
        <f>Data!C1191</f>
        <v>3.1366700000000001</v>
      </c>
      <c r="D1192" s="60">
        <f>Data!D1191</f>
        <v>5.8566700000000003</v>
      </c>
      <c r="E1192" s="60">
        <f>Data!E1191</f>
        <v>36.799999999999997</v>
      </c>
      <c r="F1192" s="60">
        <f t="shared" si="148"/>
        <v>780.74754701086954</v>
      </c>
      <c r="G1192" s="60">
        <f t="shared" si="149"/>
        <v>48.279809272010873</v>
      </c>
      <c r="H1192" s="60">
        <f t="shared" si="144"/>
        <v>736.2981232566591</v>
      </c>
      <c r="I1192" s="60">
        <f t="shared" si="150"/>
        <v>41.297393881293523</v>
      </c>
      <c r="J1192" s="60">
        <f t="shared" si="145"/>
        <v>18.905491936248421</v>
      </c>
      <c r="K1192" s="60">
        <f t="shared" si="146"/>
        <v>2.9394524584932835</v>
      </c>
      <c r="L1192" s="60">
        <f t="shared" si="147"/>
        <v>0.13915208316903405</v>
      </c>
    </row>
    <row r="1193" spans="1:12" x14ac:dyDescent="0.3">
      <c r="A1193" s="60">
        <f>Data!A1192</f>
        <v>1969.08</v>
      </c>
      <c r="B1193" s="60">
        <f>Data!B1192</f>
        <v>94.18</v>
      </c>
      <c r="C1193" s="60">
        <f>Data!C1192</f>
        <v>3.1433300000000002</v>
      </c>
      <c r="D1193" s="60">
        <f>Data!D1192</f>
        <v>5.8733300000000002</v>
      </c>
      <c r="E1193" s="60">
        <f>Data!E1192</f>
        <v>37</v>
      </c>
      <c r="F1193" s="60">
        <f t="shared" si="148"/>
        <v>772.18182000000002</v>
      </c>
      <c r="G1193" s="60">
        <f t="shared" si="149"/>
        <v>48.155432670000003</v>
      </c>
      <c r="H1193" s="60">
        <f t="shared" si="144"/>
        <v>737.66832183970553</v>
      </c>
      <c r="I1193" s="60">
        <f t="shared" si="150"/>
        <v>41.402157620492005</v>
      </c>
      <c r="J1193" s="60">
        <f t="shared" si="145"/>
        <v>18.650762771305629</v>
      </c>
      <c r="K1193" s="60">
        <f t="shared" si="146"/>
        <v>2.9258870445191896</v>
      </c>
      <c r="L1193" s="60">
        <f t="shared" si="147"/>
        <v>0.1255866691949401</v>
      </c>
    </row>
    <row r="1194" spans="1:12" x14ac:dyDescent="0.3">
      <c r="A1194" s="60">
        <f>Data!A1193</f>
        <v>1969.09</v>
      </c>
      <c r="B1194" s="60">
        <f>Data!B1193</f>
        <v>94.51</v>
      </c>
      <c r="C1194" s="60">
        <f>Data!C1193</f>
        <v>3.15</v>
      </c>
      <c r="D1194" s="60">
        <f>Data!D1193</f>
        <v>5.89</v>
      </c>
      <c r="E1194" s="60">
        <f>Data!E1193</f>
        <v>37.1</v>
      </c>
      <c r="F1194" s="60">
        <f t="shared" si="148"/>
        <v>772.79884447439349</v>
      </c>
      <c r="G1194" s="60">
        <f t="shared" si="149"/>
        <v>48.161942587601068</v>
      </c>
      <c r="H1194" s="60">
        <f t="shared" si="144"/>
        <v>739.34064782436428</v>
      </c>
      <c r="I1194" s="60">
        <f t="shared" si="150"/>
        <v>41.507406516965609</v>
      </c>
      <c r="J1194" s="60">
        <f t="shared" si="145"/>
        <v>18.618336083188481</v>
      </c>
      <c r="K1194" s="60">
        <f t="shared" si="146"/>
        <v>2.9241469060507872</v>
      </c>
      <c r="L1194" s="60">
        <f t="shared" si="147"/>
        <v>0.12384653072653773</v>
      </c>
    </row>
    <row r="1195" spans="1:12" x14ac:dyDescent="0.3">
      <c r="A1195" s="60">
        <f>Data!A1194</f>
        <v>1969.1</v>
      </c>
      <c r="B1195" s="60">
        <f>Data!B1194</f>
        <v>95.52</v>
      </c>
      <c r="C1195" s="60">
        <f>Data!C1194</f>
        <v>3.15333</v>
      </c>
      <c r="D1195" s="60">
        <f>Data!D1194</f>
        <v>5.8533299999999997</v>
      </c>
      <c r="E1195" s="60">
        <f>Data!E1194</f>
        <v>37.299999999999997</v>
      </c>
      <c r="F1195" s="60">
        <f t="shared" si="148"/>
        <v>776.86953780160866</v>
      </c>
      <c r="G1195" s="60">
        <f t="shared" si="149"/>
        <v>47.605462434048263</v>
      </c>
      <c r="H1195" s="60">
        <f t="shared" si="144"/>
        <v>741.05433134047405</v>
      </c>
      <c r="I1195" s="60">
        <f t="shared" si="150"/>
        <v>41.6114247223489</v>
      </c>
      <c r="J1195" s="60">
        <f t="shared" si="145"/>
        <v>18.669621215453436</v>
      </c>
      <c r="K1195" s="60">
        <f t="shared" si="146"/>
        <v>2.9268976689414683</v>
      </c>
      <c r="L1195" s="60">
        <f t="shared" si="147"/>
        <v>0.12659729361721883</v>
      </c>
    </row>
    <row r="1196" spans="1:12" x14ac:dyDescent="0.3">
      <c r="A1196" s="60">
        <f>Data!A1195</f>
        <v>1969.11</v>
      </c>
      <c r="B1196" s="60">
        <f>Data!B1195</f>
        <v>96.21</v>
      </c>
      <c r="C1196" s="60">
        <f>Data!C1195</f>
        <v>3.1566700000000001</v>
      </c>
      <c r="D1196" s="60">
        <f>Data!D1195</f>
        <v>5.8166700000000002</v>
      </c>
      <c r="E1196" s="60">
        <f>Data!E1195</f>
        <v>37.5</v>
      </c>
      <c r="F1196" s="60">
        <f t="shared" si="148"/>
        <v>778.30811279999989</v>
      </c>
      <c r="G1196" s="60">
        <f t="shared" si="149"/>
        <v>47.054998965599999</v>
      </c>
      <c r="H1196" s="60">
        <f t="shared" si="144"/>
        <v>742.38037395195636</v>
      </c>
      <c r="I1196" s="60">
        <f t="shared" si="150"/>
        <v>41.713020539930483</v>
      </c>
      <c r="J1196" s="60">
        <f t="shared" si="145"/>
        <v>18.658637104808832</v>
      </c>
      <c r="K1196" s="60">
        <f t="shared" si="146"/>
        <v>2.9263091544242683</v>
      </c>
      <c r="L1196" s="60">
        <f t="shared" si="147"/>
        <v>0.12600877910001884</v>
      </c>
    </row>
    <row r="1197" spans="1:12" x14ac:dyDescent="0.3">
      <c r="A1197" s="60">
        <f>Data!A1196</f>
        <v>1969.12</v>
      </c>
      <c r="B1197" s="60">
        <f>Data!B1196</f>
        <v>91.11</v>
      </c>
      <c r="C1197" s="60">
        <f>Data!C1196</f>
        <v>3.16</v>
      </c>
      <c r="D1197" s="60">
        <f>Data!D1196</f>
        <v>5.78</v>
      </c>
      <c r="E1197" s="60">
        <f>Data!E1196</f>
        <v>37.700000000000003</v>
      </c>
      <c r="F1197" s="60">
        <f t="shared" si="148"/>
        <v>733.1406612732095</v>
      </c>
      <c r="G1197" s="60">
        <f t="shared" si="149"/>
        <v>46.510295490716175</v>
      </c>
      <c r="H1197" s="60">
        <f t="shared" si="144"/>
        <v>743.44488708714903</v>
      </c>
      <c r="I1197" s="60">
        <f t="shared" si="150"/>
        <v>41.812174763523061</v>
      </c>
      <c r="J1197" s="60">
        <f t="shared" si="145"/>
        <v>17.534143235065624</v>
      </c>
      <c r="K1197" s="60">
        <f t="shared" si="146"/>
        <v>2.8641500221227405</v>
      </c>
      <c r="L1197" s="60">
        <f t="shared" si="147"/>
        <v>6.3849646798491033E-2</v>
      </c>
    </row>
    <row r="1198" spans="1:12" x14ac:dyDescent="0.3">
      <c r="A1198" s="60">
        <f>Data!A1197</f>
        <v>1970.01</v>
      </c>
      <c r="B1198" s="60">
        <f>Data!B1197</f>
        <v>90.31</v>
      </c>
      <c r="C1198" s="60">
        <f>Data!C1197</f>
        <v>3.1633300000000002</v>
      </c>
      <c r="D1198" s="60">
        <f>Data!D1197</f>
        <v>5.73</v>
      </c>
      <c r="E1198" s="60">
        <f>Data!E1197</f>
        <v>37.799999999999997</v>
      </c>
      <c r="F1198" s="60">
        <f t="shared" si="148"/>
        <v>724.78075476190486</v>
      </c>
      <c r="G1198" s="60">
        <f t="shared" si="149"/>
        <v>45.985978571428582</v>
      </c>
      <c r="H1198" s="60">
        <f t="shared" si="144"/>
        <v>744.3473174709427</v>
      </c>
      <c r="I1198" s="60">
        <f t="shared" si="150"/>
        <v>41.906415353231054</v>
      </c>
      <c r="J1198" s="60">
        <f t="shared" si="145"/>
        <v>17.29522195235969</v>
      </c>
      <c r="K1198" s="60">
        <f t="shared" si="146"/>
        <v>2.8504302756320063</v>
      </c>
      <c r="L1198" s="60">
        <f t="shared" si="147"/>
        <v>5.0129900307756881E-2</v>
      </c>
    </row>
    <row r="1199" spans="1:12" x14ac:dyDescent="0.3">
      <c r="A1199" s="60">
        <f>Data!A1198</f>
        <v>1970.02</v>
      </c>
      <c r="B1199" s="60">
        <f>Data!B1198</f>
        <v>87.16</v>
      </c>
      <c r="C1199" s="60">
        <f>Data!C1198</f>
        <v>3.1666699999999999</v>
      </c>
      <c r="D1199" s="60">
        <f>Data!D1198</f>
        <v>5.68</v>
      </c>
      <c r="E1199" s="60">
        <f>Data!E1198</f>
        <v>38</v>
      </c>
      <c r="F1199" s="60">
        <f t="shared" si="148"/>
        <v>695.8189231578948</v>
      </c>
      <c r="G1199" s="60">
        <f t="shared" si="149"/>
        <v>45.344785263157888</v>
      </c>
      <c r="H1199" s="60">
        <f t="shared" si="144"/>
        <v>745.58753285289231</v>
      </c>
      <c r="I1199" s="60">
        <f t="shared" si="150"/>
        <v>41.997146471188415</v>
      </c>
      <c r="J1199" s="60">
        <f t="shared" si="145"/>
        <v>16.568242883721926</v>
      </c>
      <c r="K1199" s="60">
        <f t="shared" si="146"/>
        <v>2.8074877837952164</v>
      </c>
      <c r="L1199" s="60">
        <f t="shared" si="147"/>
        <v>7.1874084709668828E-3</v>
      </c>
    </row>
    <row r="1200" spans="1:12" x14ac:dyDescent="0.3">
      <c r="A1200" s="60">
        <f>Data!A1199</f>
        <v>1970.03</v>
      </c>
      <c r="B1200" s="60">
        <f>Data!B1199</f>
        <v>88.65</v>
      </c>
      <c r="C1200" s="60">
        <f>Data!C1199</f>
        <v>3.17</v>
      </c>
      <c r="D1200" s="60">
        <f>Data!D1199</f>
        <v>5.63</v>
      </c>
      <c r="E1200" s="60">
        <f>Data!E1199</f>
        <v>38.200000000000003</v>
      </c>
      <c r="F1200" s="60">
        <f t="shared" si="148"/>
        <v>704.008637434555</v>
      </c>
      <c r="G1200" s="60">
        <f t="shared" si="149"/>
        <v>44.710306020942404</v>
      </c>
      <c r="H1200" s="60">
        <f t="shared" si="144"/>
        <v>746.67531463757416</v>
      </c>
      <c r="I1200" s="60">
        <f t="shared" si="150"/>
        <v>42.083132076788139</v>
      </c>
      <c r="J1200" s="60">
        <f t="shared" si="145"/>
        <v>16.728998120909022</v>
      </c>
      <c r="K1200" s="60">
        <f t="shared" si="146"/>
        <v>2.8171436280237754</v>
      </c>
      <c r="L1200" s="60">
        <f t="shared" si="147"/>
        <v>1.6843252699525912E-2</v>
      </c>
    </row>
    <row r="1201" spans="1:12" x14ac:dyDescent="0.3">
      <c r="A1201" s="60">
        <f>Data!A1200</f>
        <v>1970.04</v>
      </c>
      <c r="B1201" s="60">
        <f>Data!B1200</f>
        <v>85.95</v>
      </c>
      <c r="C1201" s="60">
        <f>Data!C1200</f>
        <v>3.17333</v>
      </c>
      <c r="D1201" s="60">
        <f>Data!D1200</f>
        <v>5.5933299999999999</v>
      </c>
      <c r="E1201" s="60">
        <f>Data!E1200</f>
        <v>38.5</v>
      </c>
      <c r="F1201" s="60">
        <f t="shared" si="148"/>
        <v>677.24804805194799</v>
      </c>
      <c r="G1201" s="60">
        <f t="shared" si="149"/>
        <v>44.072970617922081</v>
      </c>
      <c r="H1201" s="60">
        <f t="shared" si="144"/>
        <v>746.93541205499332</v>
      </c>
      <c r="I1201" s="60">
        <f t="shared" si="150"/>
        <v>42.169962237804306</v>
      </c>
      <c r="J1201" s="60">
        <f t="shared" si="145"/>
        <v>16.059963350994234</v>
      </c>
      <c r="K1201" s="60">
        <f t="shared" si="146"/>
        <v>2.7763294265106717</v>
      </c>
      <c r="L1201" s="60">
        <f t="shared" si="147"/>
        <v>-2.3970948813577753E-2</v>
      </c>
    </row>
    <row r="1202" spans="1:12" x14ac:dyDescent="0.3">
      <c r="A1202" s="60">
        <f>Data!A1201</f>
        <v>1970.05</v>
      </c>
      <c r="B1202" s="60">
        <f>Data!B1201</f>
        <v>76.06</v>
      </c>
      <c r="C1202" s="60">
        <f>Data!C1201</f>
        <v>3.1766700000000001</v>
      </c>
      <c r="D1202" s="60">
        <f>Data!D1201</f>
        <v>5.5566700000000004</v>
      </c>
      <c r="E1202" s="60">
        <f>Data!E1201</f>
        <v>38.6</v>
      </c>
      <c r="F1202" s="60">
        <f t="shared" si="148"/>
        <v>597.76657461139894</v>
      </c>
      <c r="G1202" s="60">
        <f t="shared" si="149"/>
        <v>43.670675679015545</v>
      </c>
      <c r="H1202" s="60">
        <f t="shared" si="144"/>
        <v>747.18218106712118</v>
      </c>
      <c r="I1202" s="60">
        <f t="shared" si="150"/>
        <v>42.258332578538479</v>
      </c>
      <c r="J1202" s="60">
        <f t="shared" si="145"/>
        <v>14.145531499626268</v>
      </c>
      <c r="K1202" s="60">
        <f t="shared" si="146"/>
        <v>2.6493987791360647</v>
      </c>
      <c r="L1202" s="60">
        <f t="shared" si="147"/>
        <v>-0.15090159618818477</v>
      </c>
    </row>
    <row r="1203" spans="1:12" x14ac:dyDescent="0.3">
      <c r="A1203" s="60">
        <f>Data!A1202</f>
        <v>1970.06</v>
      </c>
      <c r="B1203" s="60">
        <f>Data!B1202</f>
        <v>75.59</v>
      </c>
      <c r="C1203" s="60">
        <f>Data!C1202</f>
        <v>3.18</v>
      </c>
      <c r="D1203" s="60">
        <f>Data!D1202</f>
        <v>5.52</v>
      </c>
      <c r="E1203" s="60">
        <f>Data!E1202</f>
        <v>38.799999999999997</v>
      </c>
      <c r="F1203" s="60">
        <f t="shared" si="148"/>
        <v>591.01054561855676</v>
      </c>
      <c r="G1203" s="60">
        <f t="shared" si="149"/>
        <v>43.158859793814429</v>
      </c>
      <c r="H1203" s="60">
        <f t="shared" si="144"/>
        <v>747.20473730542108</v>
      </c>
      <c r="I1203" s="60">
        <f t="shared" si="150"/>
        <v>42.348581604388514</v>
      </c>
      <c r="J1203" s="60">
        <f t="shared" si="145"/>
        <v>13.955852196884708</v>
      </c>
      <c r="K1203" s="60">
        <f t="shared" si="146"/>
        <v>2.6358989326181677</v>
      </c>
      <c r="L1203" s="60">
        <f t="shared" si="147"/>
        <v>-0.16440144270608181</v>
      </c>
    </row>
    <row r="1204" spans="1:12" x14ac:dyDescent="0.3">
      <c r="A1204" s="60">
        <f>Data!A1203</f>
        <v>1970.07</v>
      </c>
      <c r="B1204" s="60">
        <f>Data!B1203</f>
        <v>75.72</v>
      </c>
      <c r="C1204" s="60">
        <f>Data!C1203</f>
        <v>3.1833300000000002</v>
      </c>
      <c r="D1204" s="60">
        <f>Data!D1203</f>
        <v>5.4666699999999997</v>
      </c>
      <c r="E1204" s="60">
        <f>Data!E1203</f>
        <v>39</v>
      </c>
      <c r="F1204" s="60">
        <f t="shared" si="148"/>
        <v>588.99093230769233</v>
      </c>
      <c r="G1204" s="60">
        <f t="shared" si="149"/>
        <v>42.522702851538455</v>
      </c>
      <c r="H1204" s="60">
        <f t="shared" si="144"/>
        <v>747.55931087210035</v>
      </c>
      <c r="I1204" s="60">
        <f t="shared" si="150"/>
        <v>42.433410984657364</v>
      </c>
      <c r="J1204" s="60">
        <f t="shared" si="145"/>
        <v>13.880357921748351</v>
      </c>
      <c r="K1204" s="60">
        <f t="shared" si="146"/>
        <v>2.6304747416156604</v>
      </c>
      <c r="L1204" s="60">
        <f t="shared" si="147"/>
        <v>-0.16982563370858905</v>
      </c>
    </row>
    <row r="1205" spans="1:12" x14ac:dyDescent="0.3">
      <c r="A1205" s="60">
        <f>Data!A1204</f>
        <v>1970.08</v>
      </c>
      <c r="B1205" s="60">
        <f>Data!B1204</f>
        <v>77.92</v>
      </c>
      <c r="C1205" s="60">
        <f>Data!C1204</f>
        <v>3.1866699999999999</v>
      </c>
      <c r="D1205" s="60">
        <f>Data!D1204</f>
        <v>5.4133300000000002</v>
      </c>
      <c r="E1205" s="60">
        <f>Data!E1204</f>
        <v>39</v>
      </c>
      <c r="F1205" s="60">
        <f t="shared" si="148"/>
        <v>606.10371692307695</v>
      </c>
      <c r="G1205" s="60">
        <f t="shared" si="149"/>
        <v>42.107795610000004</v>
      </c>
      <c r="H1205" s="60">
        <f t="shared" si="144"/>
        <v>748.16778449619858</v>
      </c>
      <c r="I1205" s="60">
        <f t="shared" si="150"/>
        <v>42.514573814077465</v>
      </c>
      <c r="J1205" s="60">
        <f t="shared" si="145"/>
        <v>14.256375227319891</v>
      </c>
      <c r="K1205" s="60">
        <f t="shared" si="146"/>
        <v>2.6572041910414348</v>
      </c>
      <c r="L1205" s="60">
        <f t="shared" si="147"/>
        <v>-0.14309618428281468</v>
      </c>
    </row>
    <row r="1206" spans="1:12" x14ac:dyDescent="0.3">
      <c r="A1206" s="60">
        <f>Data!A1205</f>
        <v>1970.09</v>
      </c>
      <c r="B1206" s="60">
        <f>Data!B1205</f>
        <v>82.58</v>
      </c>
      <c r="C1206" s="60">
        <f>Data!C1205</f>
        <v>3.19</v>
      </c>
      <c r="D1206" s="60">
        <f>Data!D1205</f>
        <v>5.36</v>
      </c>
      <c r="E1206" s="60">
        <f>Data!E1205</f>
        <v>39.200000000000003</v>
      </c>
      <c r="F1206" s="60">
        <f t="shared" si="148"/>
        <v>639.07440153061225</v>
      </c>
      <c r="G1206" s="60">
        <f t="shared" si="149"/>
        <v>41.480246938775515</v>
      </c>
      <c r="H1206" s="60">
        <f t="shared" si="144"/>
        <v>749.06703954942509</v>
      </c>
      <c r="I1206" s="60">
        <f t="shared" si="150"/>
        <v>42.590200593362972</v>
      </c>
      <c r="J1206" s="60">
        <f t="shared" si="145"/>
        <v>15.005198205856823</v>
      </c>
      <c r="K1206" s="60">
        <f t="shared" si="146"/>
        <v>2.7083966881257693</v>
      </c>
      <c r="L1206" s="60">
        <f t="shared" si="147"/>
        <v>-9.1903687198480188E-2</v>
      </c>
    </row>
    <row r="1207" spans="1:12" x14ac:dyDescent="0.3">
      <c r="A1207" s="60">
        <f>Data!A1206</f>
        <v>1970.1</v>
      </c>
      <c r="B1207" s="60">
        <f>Data!B1206</f>
        <v>84.37</v>
      </c>
      <c r="C1207" s="60">
        <f>Data!C1206</f>
        <v>3.17333</v>
      </c>
      <c r="D1207" s="60">
        <f>Data!D1206</f>
        <v>5.2833300000000003</v>
      </c>
      <c r="E1207" s="60">
        <f>Data!E1206</f>
        <v>39.4</v>
      </c>
      <c r="F1207" s="60">
        <f t="shared" si="148"/>
        <v>649.61259670050765</v>
      </c>
      <c r="G1207" s="60">
        <f t="shared" si="149"/>
        <v>40.679361390609138</v>
      </c>
      <c r="H1207" s="60">
        <f t="shared" si="144"/>
        <v>750.09447523326685</v>
      </c>
      <c r="I1207" s="60">
        <f t="shared" si="150"/>
        <v>42.661424463626759</v>
      </c>
      <c r="J1207" s="60">
        <f t="shared" si="145"/>
        <v>15.227166107741411</v>
      </c>
      <c r="K1207" s="60">
        <f t="shared" si="146"/>
        <v>2.7230810765625688</v>
      </c>
      <c r="L1207" s="60">
        <f t="shared" si="147"/>
        <v>-7.7219298761680655E-2</v>
      </c>
    </row>
    <row r="1208" spans="1:12" x14ac:dyDescent="0.3">
      <c r="A1208" s="60">
        <f>Data!A1207</f>
        <v>1970.11</v>
      </c>
      <c r="B1208" s="60">
        <f>Data!B1207</f>
        <v>84.28</v>
      </c>
      <c r="C1208" s="60">
        <f>Data!C1207</f>
        <v>3.1566700000000001</v>
      </c>
      <c r="D1208" s="60">
        <f>Data!D1207</f>
        <v>5.2066699999999999</v>
      </c>
      <c r="E1208" s="60">
        <f>Data!E1207</f>
        <v>39.6</v>
      </c>
      <c r="F1208" s="60">
        <f t="shared" si="148"/>
        <v>645.64226363636362</v>
      </c>
      <c r="G1208" s="60">
        <f t="shared" si="149"/>
        <v>39.886642202272725</v>
      </c>
      <c r="H1208" s="60">
        <f t="shared" si="144"/>
        <v>751.30529940914789</v>
      </c>
      <c r="I1208" s="60">
        <f t="shared" si="150"/>
        <v>42.725760061158645</v>
      </c>
      <c r="J1208" s="60">
        <f t="shared" si="145"/>
        <v>15.111311366074618</v>
      </c>
      <c r="K1208" s="60">
        <f t="shared" si="146"/>
        <v>2.7154435604787261</v>
      </c>
      <c r="L1208" s="60">
        <f t="shared" si="147"/>
        <v>-8.4856814845523321E-2</v>
      </c>
    </row>
    <row r="1209" spans="1:12" x14ac:dyDescent="0.3">
      <c r="A1209" s="60">
        <f>Data!A1208</f>
        <v>1970.12</v>
      </c>
      <c r="B1209" s="60">
        <f>Data!B1208</f>
        <v>90.05</v>
      </c>
      <c r="C1209" s="60">
        <f>Data!C1208</f>
        <v>3.14</v>
      </c>
      <c r="D1209" s="60">
        <f>Data!D1208</f>
        <v>5.13</v>
      </c>
      <c r="E1209" s="60">
        <f>Data!E1208</f>
        <v>39.799999999999997</v>
      </c>
      <c r="F1209" s="60">
        <f t="shared" si="148"/>
        <v>686.37784296482414</v>
      </c>
      <c r="G1209" s="60">
        <f t="shared" si="149"/>
        <v>39.101813819095476</v>
      </c>
      <c r="H1209" s="60">
        <f t="shared" si="144"/>
        <v>752.60387888708749</v>
      </c>
      <c r="I1209" s="60">
        <f t="shared" si="150"/>
        <v>42.783106985933586</v>
      </c>
      <c r="J1209" s="60">
        <f t="shared" si="145"/>
        <v>16.043197685256811</v>
      </c>
      <c r="K1209" s="60">
        <f t="shared" si="146"/>
        <v>2.7752849395056254</v>
      </c>
      <c r="L1209" s="60">
        <f t="shared" si="147"/>
        <v>-2.5015435818624088E-2</v>
      </c>
    </row>
    <row r="1210" spans="1:12" x14ac:dyDescent="0.3">
      <c r="A1210" s="60">
        <f>Data!A1209</f>
        <v>1971.01</v>
      </c>
      <c r="B1210" s="60">
        <f>Data!B1209</f>
        <v>93.49</v>
      </c>
      <c r="C1210" s="60">
        <f>Data!C1209</f>
        <v>3.13</v>
      </c>
      <c r="D1210" s="60">
        <f>Data!D1209</f>
        <v>5.16</v>
      </c>
      <c r="E1210" s="60">
        <f>Data!E1209</f>
        <v>39.799999999999997</v>
      </c>
      <c r="F1210" s="60">
        <f t="shared" si="148"/>
        <v>712.59816256281408</v>
      </c>
      <c r="G1210" s="60">
        <f t="shared" si="149"/>
        <v>39.330479396984927</v>
      </c>
      <c r="H1210" s="60">
        <f t="shared" si="144"/>
        <v>753.81342872575783</v>
      </c>
      <c r="I1210" s="60">
        <f t="shared" si="150"/>
        <v>42.849224810669838</v>
      </c>
      <c r="J1210" s="60">
        <f t="shared" si="145"/>
        <v>16.630362992829937</v>
      </c>
      <c r="K1210" s="60">
        <f t="shared" si="146"/>
        <v>2.8112301205571133</v>
      </c>
      <c r="L1210" s="60">
        <f t="shared" si="147"/>
        <v>1.092974523286383E-2</v>
      </c>
    </row>
    <row r="1211" spans="1:12" x14ac:dyDescent="0.3">
      <c r="A1211" s="60">
        <f>Data!A1210</f>
        <v>1971.02</v>
      </c>
      <c r="B1211" s="60">
        <f>Data!B1210</f>
        <v>97.11</v>
      </c>
      <c r="C1211" s="60">
        <f>Data!C1210</f>
        <v>3.12</v>
      </c>
      <c r="D1211" s="60">
        <f>Data!D1210</f>
        <v>5.19</v>
      </c>
      <c r="E1211" s="60">
        <f>Data!E1210</f>
        <v>39.9</v>
      </c>
      <c r="F1211" s="60">
        <f t="shared" si="148"/>
        <v>738.33536165413534</v>
      </c>
      <c r="G1211" s="60">
        <f t="shared" si="149"/>
        <v>39.459999248120305</v>
      </c>
      <c r="H1211" s="60">
        <f t="shared" si="144"/>
        <v>754.91641313421133</v>
      </c>
      <c r="I1211" s="60">
        <f t="shared" si="150"/>
        <v>42.923369236400234</v>
      </c>
      <c r="J1211" s="60">
        <f t="shared" si="145"/>
        <v>17.201244328881948</v>
      </c>
      <c r="K1211" s="60">
        <f t="shared" si="146"/>
        <v>2.8449817259050945</v>
      </c>
      <c r="L1211" s="60">
        <f t="shared" si="147"/>
        <v>4.4681350580844992E-2</v>
      </c>
    </row>
    <row r="1212" spans="1:12" x14ac:dyDescent="0.3">
      <c r="A1212" s="60">
        <f>Data!A1211</f>
        <v>1971.03</v>
      </c>
      <c r="B1212" s="60">
        <f>Data!B1211</f>
        <v>99.6</v>
      </c>
      <c r="C1212" s="60">
        <f>Data!C1211</f>
        <v>3.11</v>
      </c>
      <c r="D1212" s="60">
        <f>Data!D1211</f>
        <v>5.22</v>
      </c>
      <c r="E1212" s="60">
        <f>Data!E1211</f>
        <v>40</v>
      </c>
      <c r="F1212" s="60">
        <f t="shared" si="148"/>
        <v>755.37387000000001</v>
      </c>
      <c r="G1212" s="60">
        <f t="shared" si="149"/>
        <v>39.588871499999996</v>
      </c>
      <c r="H1212" s="60">
        <f t="shared" si="144"/>
        <v>756.02217473460666</v>
      </c>
      <c r="I1212" s="60">
        <f t="shared" si="150"/>
        <v>43.00570188230612</v>
      </c>
      <c r="J1212" s="60">
        <f t="shared" si="145"/>
        <v>17.564505099050233</v>
      </c>
      <c r="K1212" s="60">
        <f t="shared" si="146"/>
        <v>2.8658801099180797</v>
      </c>
      <c r="L1212" s="60">
        <f t="shared" si="147"/>
        <v>6.5579734593830263E-2</v>
      </c>
    </row>
    <row r="1213" spans="1:12" x14ac:dyDescent="0.3">
      <c r="A1213" s="60">
        <f>Data!A1212</f>
        <v>1971.04</v>
      </c>
      <c r="B1213" s="60">
        <f>Data!B1212</f>
        <v>103</v>
      </c>
      <c r="C1213" s="60">
        <f>Data!C1212</f>
        <v>3.1066699999999998</v>
      </c>
      <c r="D1213" s="60">
        <f>Data!D1212</f>
        <v>5.2533300000000001</v>
      </c>
      <c r="E1213" s="60">
        <f>Data!E1212</f>
        <v>40.1</v>
      </c>
      <c r="F1213" s="60">
        <f t="shared" si="148"/>
        <v>779.21169576059845</v>
      </c>
      <c r="G1213" s="60">
        <f t="shared" si="149"/>
        <v>39.742292987281793</v>
      </c>
      <c r="H1213" s="60">
        <f t="shared" si="144"/>
        <v>756.84815683144609</v>
      </c>
      <c r="I1213" s="60">
        <f t="shared" si="150"/>
        <v>43.091913066655337</v>
      </c>
      <c r="J1213" s="60">
        <f t="shared" si="145"/>
        <v>18.08255053692557</v>
      </c>
      <c r="K1213" s="60">
        <f t="shared" si="146"/>
        <v>2.8949474145348808</v>
      </c>
      <c r="L1213" s="60">
        <f t="shared" si="147"/>
        <v>9.4647039210631334E-2</v>
      </c>
    </row>
    <row r="1214" spans="1:12" x14ac:dyDescent="0.3">
      <c r="A1214" s="60">
        <f>Data!A1213</f>
        <v>1971.05</v>
      </c>
      <c r="B1214" s="60">
        <f>Data!B1213</f>
        <v>101.6</v>
      </c>
      <c r="C1214" s="60">
        <f>Data!C1213</f>
        <v>3.1033300000000001</v>
      </c>
      <c r="D1214" s="60">
        <f>Data!D1213</f>
        <v>5.28667</v>
      </c>
      <c r="E1214" s="60">
        <f>Data!E1213</f>
        <v>40.299999999999997</v>
      </c>
      <c r="F1214" s="60">
        <f t="shared" si="148"/>
        <v>764.80597518610421</v>
      </c>
      <c r="G1214" s="60">
        <f t="shared" si="149"/>
        <v>39.796031543672456</v>
      </c>
      <c r="H1214" s="60">
        <f t="shared" si="144"/>
        <v>757.44827271219629</v>
      </c>
      <c r="I1214" s="60">
        <f t="shared" si="150"/>
        <v>43.18113514459786</v>
      </c>
      <c r="J1214" s="60">
        <f t="shared" si="145"/>
        <v>17.7115764239418</v>
      </c>
      <c r="K1214" s="60">
        <f t="shared" si="146"/>
        <v>2.8742184610428891</v>
      </c>
      <c r="L1214" s="60">
        <f t="shared" si="147"/>
        <v>7.391808571863967E-2</v>
      </c>
    </row>
    <row r="1215" spans="1:12" x14ac:dyDescent="0.3">
      <c r="A1215" s="60">
        <f>Data!A1214</f>
        <v>1971.06</v>
      </c>
      <c r="B1215" s="60">
        <f>Data!B1214</f>
        <v>99.72</v>
      </c>
      <c r="C1215" s="60">
        <f>Data!C1214</f>
        <v>3.1</v>
      </c>
      <c r="D1215" s="60">
        <f>Data!D1214</f>
        <v>5.32</v>
      </c>
      <c r="E1215" s="60">
        <f>Data!E1214</f>
        <v>40.6</v>
      </c>
      <c r="F1215" s="60">
        <f t="shared" si="148"/>
        <v>745.10734876847289</v>
      </c>
      <c r="G1215" s="60">
        <f t="shared" si="149"/>
        <v>39.751013793103454</v>
      </c>
      <c r="H1215" s="60">
        <f t="shared" si="144"/>
        <v>758.07151217560852</v>
      </c>
      <c r="I1215" s="60">
        <f t="shared" si="150"/>
        <v>43.272506166829444</v>
      </c>
      <c r="J1215" s="60">
        <f t="shared" si="145"/>
        <v>17.218955285276156</v>
      </c>
      <c r="K1215" s="60">
        <f t="shared" si="146"/>
        <v>2.8460108284760155</v>
      </c>
      <c r="L1215" s="60">
        <f t="shared" si="147"/>
        <v>4.5710453151766028E-2</v>
      </c>
    </row>
    <row r="1216" spans="1:12" x14ac:dyDescent="0.3">
      <c r="A1216" s="60">
        <f>Data!A1215</f>
        <v>1971.07</v>
      </c>
      <c r="B1216" s="60">
        <f>Data!B1215</f>
        <v>99</v>
      </c>
      <c r="C1216" s="60">
        <f>Data!C1215</f>
        <v>3.09667</v>
      </c>
      <c r="D1216" s="60">
        <f>Data!D1215</f>
        <v>5.3566700000000003</v>
      </c>
      <c r="E1216" s="60">
        <f>Data!E1215</f>
        <v>40.700000000000003</v>
      </c>
      <c r="F1216" s="60">
        <f t="shared" si="148"/>
        <v>737.91</v>
      </c>
      <c r="G1216" s="60">
        <f t="shared" si="149"/>
        <v>39.926670300000005</v>
      </c>
      <c r="H1216" s="60">
        <f t="shared" si="144"/>
        <v>758.62657199042962</v>
      </c>
      <c r="I1216" s="60">
        <f t="shared" si="150"/>
        <v>43.36728655416622</v>
      </c>
      <c r="J1216" s="60">
        <f t="shared" si="145"/>
        <v>17.015360162742535</v>
      </c>
      <c r="K1216" s="60">
        <f t="shared" si="146"/>
        <v>2.834116475095434</v>
      </c>
      <c r="L1216" s="60">
        <f t="shared" si="147"/>
        <v>3.3816099771184494E-2</v>
      </c>
    </row>
    <row r="1217" spans="1:12" x14ac:dyDescent="0.3">
      <c r="A1217" s="60">
        <f>Data!A1216</f>
        <v>1971.08</v>
      </c>
      <c r="B1217" s="60">
        <f>Data!B1216</f>
        <v>97.24</v>
      </c>
      <c r="C1217" s="60">
        <f>Data!C1216</f>
        <v>3.0933299999999999</v>
      </c>
      <c r="D1217" s="60">
        <f>Data!D1216</f>
        <v>5.3933299999999997</v>
      </c>
      <c r="E1217" s="60">
        <f>Data!E1216</f>
        <v>40.799999999999997</v>
      </c>
      <c r="F1217" s="60">
        <f t="shared" si="148"/>
        <v>723.01514999999995</v>
      </c>
      <c r="G1217" s="60">
        <f t="shared" si="149"/>
        <v>40.101391391911768</v>
      </c>
      <c r="H1217" s="60">
        <f t="shared" ref="H1217:H1280" si="151">GEOMEAN(F1098:F1218)</f>
        <v>759.07757984913428</v>
      </c>
      <c r="I1217" s="60">
        <f t="shared" si="150"/>
        <v>43.461853252040854</v>
      </c>
      <c r="J1217" s="60">
        <f t="shared" ref="J1217:J1280" si="152">F1217/I1217</f>
        <v>16.635626322861626</v>
      </c>
      <c r="K1217" s="60">
        <f t="shared" ref="K1217:K1280" si="153">LN(J1217)</f>
        <v>2.8115465596700862</v>
      </c>
      <c r="L1217" s="60">
        <f t="shared" si="147"/>
        <v>1.1246184345836685E-2</v>
      </c>
    </row>
    <row r="1218" spans="1:12" x14ac:dyDescent="0.3">
      <c r="A1218" s="60">
        <f>Data!A1217</f>
        <v>1971.09</v>
      </c>
      <c r="B1218" s="60">
        <f>Data!B1217</f>
        <v>99.4</v>
      </c>
      <c r="C1218" s="60">
        <f>Data!C1217</f>
        <v>3.09</v>
      </c>
      <c r="D1218" s="60">
        <f>Data!D1217</f>
        <v>5.43</v>
      </c>
      <c r="E1218" s="60">
        <f>Data!E1217</f>
        <v>40.799999999999997</v>
      </c>
      <c r="F1218" s="60">
        <f t="shared" si="148"/>
        <v>739.07554411764715</v>
      </c>
      <c r="G1218" s="60">
        <f t="shared" si="149"/>
        <v>40.374046323529413</v>
      </c>
      <c r="H1218" s="60">
        <f t="shared" si="151"/>
        <v>759.44904045119017</v>
      </c>
      <c r="I1218" s="60">
        <f t="shared" si="150"/>
        <v>43.559503081580388</v>
      </c>
      <c r="J1218" s="60">
        <f t="shared" si="152"/>
        <v>16.967033410217514</v>
      </c>
      <c r="K1218" s="60">
        <f t="shared" si="153"/>
        <v>2.8312722501882037</v>
      </c>
      <c r="L1218" s="60">
        <f t="shared" ref="L1218:L1281" si="154">K1218-$K$1843</f>
        <v>3.0971874863954252E-2</v>
      </c>
    </row>
    <row r="1219" spans="1:12" x14ac:dyDescent="0.3">
      <c r="A1219" s="60">
        <f>Data!A1218</f>
        <v>1971.1</v>
      </c>
      <c r="B1219" s="60">
        <f>Data!B1218</f>
        <v>97.29</v>
      </c>
      <c r="C1219" s="60">
        <f>Data!C1218</f>
        <v>3.0833300000000001</v>
      </c>
      <c r="D1219" s="60">
        <f>Data!D1218</f>
        <v>5.52</v>
      </c>
      <c r="E1219" s="60">
        <f>Data!E1218</f>
        <v>40.9</v>
      </c>
      <c r="F1219" s="60">
        <f t="shared" si="148"/>
        <v>721.61824621026904</v>
      </c>
      <c r="G1219" s="60">
        <f t="shared" si="149"/>
        <v>40.94287921760391</v>
      </c>
      <c r="H1219" s="60">
        <f t="shared" si="151"/>
        <v>759.45400332730287</v>
      </c>
      <c r="I1219" s="60">
        <f t="shared" si="150"/>
        <v>43.65693755575284</v>
      </c>
      <c r="J1219" s="60">
        <f t="shared" si="152"/>
        <v>16.52929148520127</v>
      </c>
      <c r="K1219" s="60">
        <f t="shared" si="153"/>
        <v>2.805134048555046</v>
      </c>
      <c r="L1219" s="60">
        <f t="shared" si="154"/>
        <v>4.8336732307965313E-3</v>
      </c>
    </row>
    <row r="1220" spans="1:12" x14ac:dyDescent="0.3">
      <c r="A1220" s="60">
        <f>Data!A1219</f>
        <v>1971.11</v>
      </c>
      <c r="B1220" s="60">
        <f>Data!B1219</f>
        <v>92.78</v>
      </c>
      <c r="C1220" s="60">
        <f>Data!C1219</f>
        <v>3.07667</v>
      </c>
      <c r="D1220" s="60">
        <f>Data!D1219</f>
        <v>5.61</v>
      </c>
      <c r="E1220" s="60">
        <f>Data!E1219</f>
        <v>40.9</v>
      </c>
      <c r="F1220" s="60">
        <f t="shared" si="148"/>
        <v>688.1667271393643</v>
      </c>
      <c r="G1220" s="60">
        <f t="shared" si="149"/>
        <v>41.610426161369197</v>
      </c>
      <c r="H1220" s="60">
        <f t="shared" si="151"/>
        <v>759.5683618968817</v>
      </c>
      <c r="I1220" s="60">
        <f t="shared" si="150"/>
        <v>43.755033884285226</v>
      </c>
      <c r="J1220" s="60">
        <f t="shared" si="152"/>
        <v>15.727715557466905</v>
      </c>
      <c r="K1220" s="60">
        <f t="shared" si="153"/>
        <v>2.7554244781361681</v>
      </c>
      <c r="L1220" s="60">
        <f t="shared" si="154"/>
        <v>-4.4875897188081382E-2</v>
      </c>
    </row>
    <row r="1221" spans="1:12" x14ac:dyDescent="0.3">
      <c r="A1221" s="60">
        <f>Data!A1220</f>
        <v>1971.12</v>
      </c>
      <c r="B1221" s="60">
        <f>Data!B1220</f>
        <v>99.17</v>
      </c>
      <c r="C1221" s="60">
        <f>Data!C1220</f>
        <v>3.07</v>
      </c>
      <c r="D1221" s="60">
        <f>Data!D1220</f>
        <v>5.7</v>
      </c>
      <c r="E1221" s="60">
        <f>Data!E1220</f>
        <v>41.1</v>
      </c>
      <c r="F1221" s="60">
        <f t="shared" si="148"/>
        <v>731.98318029197083</v>
      </c>
      <c r="G1221" s="60">
        <f t="shared" si="149"/>
        <v>42.072240875912406</v>
      </c>
      <c r="H1221" s="60">
        <f t="shared" si="151"/>
        <v>759.88090484728923</v>
      </c>
      <c r="I1221" s="60">
        <f t="shared" si="150"/>
        <v>43.851998227049464</v>
      </c>
      <c r="J1221" s="60">
        <f t="shared" si="152"/>
        <v>16.692128292581607</v>
      </c>
      <c r="K1221" s="60">
        <f t="shared" si="153"/>
        <v>2.8149372485721402</v>
      </c>
      <c r="L1221" s="60">
        <f t="shared" si="154"/>
        <v>1.4636873247890758E-2</v>
      </c>
    </row>
    <row r="1222" spans="1:12" x14ac:dyDescent="0.3">
      <c r="A1222" s="60">
        <f>Data!A1221</f>
        <v>1972.01</v>
      </c>
      <c r="B1222" s="60">
        <f>Data!B1221</f>
        <v>103.3</v>
      </c>
      <c r="C1222" s="60">
        <f>Data!C1221</f>
        <v>3.07</v>
      </c>
      <c r="D1222" s="60">
        <f>Data!D1221</f>
        <v>5.7366700000000002</v>
      </c>
      <c r="E1222" s="60">
        <f>Data!E1221</f>
        <v>41.1</v>
      </c>
      <c r="F1222" s="60">
        <f t="shared" si="148"/>
        <v>762.46710218978103</v>
      </c>
      <c r="G1222" s="60">
        <f t="shared" si="149"/>
        <v>42.342905625547445</v>
      </c>
      <c r="H1222" s="60">
        <f t="shared" si="151"/>
        <v>760.51593875400931</v>
      </c>
      <c r="I1222" s="60">
        <f t="shared" si="150"/>
        <v>43.944701691466712</v>
      </c>
      <c r="J1222" s="60">
        <f t="shared" si="152"/>
        <v>17.350603664191869</v>
      </c>
      <c r="K1222" s="60">
        <f t="shared" si="153"/>
        <v>2.8536272991127745</v>
      </c>
      <c r="L1222" s="60">
        <f t="shared" si="154"/>
        <v>5.3326923788524994E-2</v>
      </c>
    </row>
    <row r="1223" spans="1:12" x14ac:dyDescent="0.3">
      <c r="A1223" s="60">
        <f>Data!A1222</f>
        <v>1972.02</v>
      </c>
      <c r="B1223" s="60">
        <f>Data!B1222</f>
        <v>105.2</v>
      </c>
      <c r="C1223" s="60">
        <f>Data!C1222</f>
        <v>3.07</v>
      </c>
      <c r="D1223" s="60">
        <f>Data!D1222</f>
        <v>5.7733299999999996</v>
      </c>
      <c r="E1223" s="60">
        <f>Data!E1222</f>
        <v>41.3</v>
      </c>
      <c r="F1223" s="60">
        <f t="shared" si="148"/>
        <v>772.7309346246974</v>
      </c>
      <c r="G1223" s="60">
        <f t="shared" si="149"/>
        <v>42.407135806053269</v>
      </c>
      <c r="H1223" s="60">
        <f t="shared" si="151"/>
        <v>761.20109308623887</v>
      </c>
      <c r="I1223" s="60">
        <f t="shared" si="150"/>
        <v>44.03266565675856</v>
      </c>
      <c r="J1223" s="60">
        <f t="shared" si="152"/>
        <v>17.54903826736847</v>
      </c>
      <c r="K1223" s="60">
        <f t="shared" si="153"/>
        <v>2.8649991488301789</v>
      </c>
      <c r="L1223" s="60">
        <f t="shared" si="154"/>
        <v>6.4698773505929452E-2</v>
      </c>
    </row>
    <row r="1224" spans="1:12" x14ac:dyDescent="0.3">
      <c r="A1224" s="60">
        <f>Data!A1223</f>
        <v>1972.03</v>
      </c>
      <c r="B1224" s="60">
        <f>Data!B1223</f>
        <v>107.7</v>
      </c>
      <c r="C1224" s="60">
        <f>Data!C1223</f>
        <v>3.07</v>
      </c>
      <c r="D1224" s="60">
        <f>Data!D1223</f>
        <v>5.81</v>
      </c>
      <c r="E1224" s="60">
        <f>Data!E1223</f>
        <v>41.4</v>
      </c>
      <c r="F1224" s="60">
        <f t="shared" si="148"/>
        <v>789.18345652173923</v>
      </c>
      <c r="G1224" s="60">
        <f t="shared" si="149"/>
        <v>42.57340652173913</v>
      </c>
      <c r="H1224" s="60">
        <f t="shared" si="151"/>
        <v>761.9293856594702</v>
      </c>
      <c r="I1224" s="60">
        <f t="shared" si="150"/>
        <v>44.115639675188937</v>
      </c>
      <c r="J1224" s="60">
        <f t="shared" si="152"/>
        <v>17.888972308511796</v>
      </c>
      <c r="K1224" s="60">
        <f t="shared" si="153"/>
        <v>2.8841844508461048</v>
      </c>
      <c r="L1224" s="60">
        <f t="shared" si="154"/>
        <v>8.3884075521855284E-2</v>
      </c>
    </row>
    <row r="1225" spans="1:12" x14ac:dyDescent="0.3">
      <c r="A1225" s="60">
        <f>Data!A1224</f>
        <v>1972.04</v>
      </c>
      <c r="B1225" s="60">
        <f>Data!B1224</f>
        <v>108.8</v>
      </c>
      <c r="C1225" s="60">
        <f>Data!C1224</f>
        <v>3.07</v>
      </c>
      <c r="D1225" s="60">
        <f>Data!D1224</f>
        <v>5.8633300000000004</v>
      </c>
      <c r="E1225" s="60">
        <f>Data!E1224</f>
        <v>41.5</v>
      </c>
      <c r="F1225" s="60">
        <f t="shared" si="148"/>
        <v>795.32275662650591</v>
      </c>
      <c r="G1225" s="60">
        <f t="shared" si="149"/>
        <v>42.860659729879522</v>
      </c>
      <c r="H1225" s="60">
        <f t="shared" si="151"/>
        <v>762.80420847044502</v>
      </c>
      <c r="I1225" s="60">
        <f t="shared" si="150"/>
        <v>44.198843608241681</v>
      </c>
      <c r="J1225" s="60">
        <f t="shared" si="152"/>
        <v>17.994198302468789</v>
      </c>
      <c r="K1225" s="60">
        <f t="shared" si="153"/>
        <v>2.8900493894115162</v>
      </c>
      <c r="L1225" s="60">
        <f t="shared" si="154"/>
        <v>8.9749014087266765E-2</v>
      </c>
    </row>
    <row r="1226" spans="1:12" x14ac:dyDescent="0.3">
      <c r="A1226" s="60">
        <f>Data!A1225</f>
        <v>1972.05</v>
      </c>
      <c r="B1226" s="60">
        <f>Data!B1225</f>
        <v>107.7</v>
      </c>
      <c r="C1226" s="60">
        <f>Data!C1225</f>
        <v>3.07</v>
      </c>
      <c r="D1226" s="60">
        <f>Data!D1225</f>
        <v>5.9166699999999999</v>
      </c>
      <c r="E1226" s="60">
        <f>Data!E1225</f>
        <v>41.6</v>
      </c>
      <c r="F1226" s="60">
        <f t="shared" si="148"/>
        <v>785.38930528846151</v>
      </c>
      <c r="G1226" s="60">
        <f t="shared" si="149"/>
        <v>43.146604836778842</v>
      </c>
      <c r="H1226" s="60">
        <f t="shared" si="151"/>
        <v>764.17025737713732</v>
      </c>
      <c r="I1226" s="60">
        <f t="shared" si="150"/>
        <v>44.281060795985795</v>
      </c>
      <c r="J1226" s="60">
        <f t="shared" si="152"/>
        <v>17.736460942228813</v>
      </c>
      <c r="K1226" s="60">
        <f t="shared" si="153"/>
        <v>2.8756224610509964</v>
      </c>
      <c r="L1226" s="60">
        <f t="shared" si="154"/>
        <v>7.5322085726746923E-2</v>
      </c>
    </row>
    <row r="1227" spans="1:12" x14ac:dyDescent="0.3">
      <c r="A1227" s="60">
        <f>Data!A1226</f>
        <v>1972.06</v>
      </c>
      <c r="B1227" s="60">
        <f>Data!B1226</f>
        <v>108</v>
      </c>
      <c r="C1227" s="60">
        <f>Data!C1226</f>
        <v>3.07</v>
      </c>
      <c r="D1227" s="60">
        <f>Data!D1226</f>
        <v>5.97</v>
      </c>
      <c r="E1227" s="60">
        <f>Data!E1226</f>
        <v>41.7</v>
      </c>
      <c r="F1227" s="60">
        <f t="shared" ref="F1227:F1290" si="155">B1227*$E$1837/E1227</f>
        <v>785.68834532374103</v>
      </c>
      <c r="G1227" s="60">
        <f t="shared" ref="G1227:G1290" si="156">D1227*$E$1837/E1227</f>
        <v>43.431105755395677</v>
      </c>
      <c r="H1227" s="60">
        <f t="shared" si="151"/>
        <v>766.24789184092026</v>
      </c>
      <c r="I1227" s="60">
        <f t="shared" si="150"/>
        <v>44.362292481802946</v>
      </c>
      <c r="J1227" s="60">
        <f t="shared" si="152"/>
        <v>17.710724612485347</v>
      </c>
      <c r="K1227" s="60">
        <f t="shared" si="153"/>
        <v>2.8741703664001532</v>
      </c>
      <c r="L1227" s="60">
        <f t="shared" si="154"/>
        <v>7.3869991075903751E-2</v>
      </c>
    </row>
    <row r="1228" spans="1:12" x14ac:dyDescent="0.3">
      <c r="A1228" s="60">
        <f>Data!A1227</f>
        <v>1972.07</v>
      </c>
      <c r="B1228" s="60">
        <f>Data!B1227</f>
        <v>107.2</v>
      </c>
      <c r="C1228" s="60">
        <f>Data!C1227</f>
        <v>3.0733299999999999</v>
      </c>
      <c r="D1228" s="60">
        <f>Data!D1227</f>
        <v>6.0266700000000002</v>
      </c>
      <c r="E1228" s="60">
        <f>Data!E1227</f>
        <v>41.9</v>
      </c>
      <c r="F1228" s="60">
        <f t="shared" si="155"/>
        <v>776.14590930787597</v>
      </c>
      <c r="G1228" s="60">
        <f t="shared" si="156"/>
        <v>43.634097642243439</v>
      </c>
      <c r="H1228" s="60">
        <f t="shared" si="151"/>
        <v>768.40708326608251</v>
      </c>
      <c r="I1228" s="60">
        <f t="shared" si="150"/>
        <v>44.444496006497907</v>
      </c>
      <c r="J1228" s="60">
        <f t="shared" si="152"/>
        <v>17.463262699489299</v>
      </c>
      <c r="K1228" s="60">
        <f t="shared" si="153"/>
        <v>2.8600994000495823</v>
      </c>
      <c r="L1228" s="60">
        <f t="shared" si="154"/>
        <v>5.9799024725332828E-2</v>
      </c>
    </row>
    <row r="1229" spans="1:12" x14ac:dyDescent="0.3">
      <c r="A1229" s="60">
        <f>Data!A1228</f>
        <v>1972.08</v>
      </c>
      <c r="B1229" s="60">
        <f>Data!B1228</f>
        <v>111</v>
      </c>
      <c r="C1229" s="60">
        <f>Data!C1228</f>
        <v>3.07667</v>
      </c>
      <c r="D1229" s="60">
        <f>Data!D1228</f>
        <v>6.0833300000000001</v>
      </c>
      <c r="E1229" s="60">
        <f>Data!E1228</f>
        <v>42</v>
      </c>
      <c r="F1229" s="60">
        <f t="shared" si="155"/>
        <v>801.74507142857135</v>
      </c>
      <c r="G1229" s="60">
        <f t="shared" si="156"/>
        <v>43.939458066428571</v>
      </c>
      <c r="H1229" s="60">
        <f t="shared" si="151"/>
        <v>770.29384939362274</v>
      </c>
      <c r="I1229" s="60">
        <f t="shared" si="150"/>
        <v>44.527319215209694</v>
      </c>
      <c r="J1229" s="60">
        <f t="shared" si="152"/>
        <v>18.005689216401564</v>
      </c>
      <c r="K1229" s="60">
        <f t="shared" si="153"/>
        <v>2.890687775535195</v>
      </c>
      <c r="L1229" s="60">
        <f t="shared" si="154"/>
        <v>9.038740021094549E-2</v>
      </c>
    </row>
    <row r="1230" spans="1:12" x14ac:dyDescent="0.3">
      <c r="A1230" s="60">
        <f>Data!A1229</f>
        <v>1972.09</v>
      </c>
      <c r="B1230" s="60">
        <f>Data!B1229</f>
        <v>109.4</v>
      </c>
      <c r="C1230" s="60">
        <f>Data!C1229</f>
        <v>3.08</v>
      </c>
      <c r="D1230" s="60">
        <f>Data!D1229</f>
        <v>6.14</v>
      </c>
      <c r="E1230" s="60">
        <f>Data!E1229</f>
        <v>42.1</v>
      </c>
      <c r="F1230" s="60">
        <f t="shared" si="155"/>
        <v>788.31145368171019</v>
      </c>
      <c r="G1230" s="60">
        <f t="shared" si="156"/>
        <v>44.243439904988122</v>
      </c>
      <c r="H1230" s="60">
        <f t="shared" si="151"/>
        <v>772.24464889928993</v>
      </c>
      <c r="I1230" s="60">
        <f t="shared" si="150"/>
        <v>44.611972449610327</v>
      </c>
      <c r="J1230" s="60">
        <f t="shared" si="152"/>
        <v>17.670401248725685</v>
      </c>
      <c r="K1230" s="60">
        <f t="shared" si="153"/>
        <v>2.8718909939812933</v>
      </c>
      <c r="L1230" s="60">
        <f t="shared" si="154"/>
        <v>7.1590618657043859E-2</v>
      </c>
    </row>
    <row r="1231" spans="1:12" x14ac:dyDescent="0.3">
      <c r="A1231" s="60">
        <f>Data!A1230</f>
        <v>1972.1</v>
      </c>
      <c r="B1231" s="60">
        <f>Data!B1230</f>
        <v>109.6</v>
      </c>
      <c r="C1231" s="60">
        <f>Data!C1230</f>
        <v>3.1033300000000001</v>
      </c>
      <c r="D1231" s="60">
        <f>Data!D1230</f>
        <v>6.2333299999999996</v>
      </c>
      <c r="E1231" s="60">
        <f>Data!E1230</f>
        <v>42.3</v>
      </c>
      <c r="F1231" s="60">
        <f t="shared" si="155"/>
        <v>786.01855319148933</v>
      </c>
      <c r="G1231" s="60">
        <f t="shared" si="156"/>
        <v>44.703586023404256</v>
      </c>
      <c r="H1231" s="60">
        <f t="shared" si="151"/>
        <v>774.70386511367656</v>
      </c>
      <c r="I1231" s="60">
        <f t="shared" si="150"/>
        <v>44.695748285207401</v>
      </c>
      <c r="J1231" s="60">
        <f t="shared" si="152"/>
        <v>17.585980397415824</v>
      </c>
      <c r="K1231" s="60">
        <f t="shared" si="153"/>
        <v>2.8671020162863283</v>
      </c>
      <c r="L1231" s="60">
        <f t="shared" si="154"/>
        <v>6.6801640962078856E-2</v>
      </c>
    </row>
    <row r="1232" spans="1:12" x14ac:dyDescent="0.3">
      <c r="A1232" s="60">
        <f>Data!A1231</f>
        <v>1972.11</v>
      </c>
      <c r="B1232" s="60">
        <f>Data!B1231</f>
        <v>115.1</v>
      </c>
      <c r="C1232" s="60">
        <f>Data!C1231</f>
        <v>3.1266699999999998</v>
      </c>
      <c r="D1232" s="60">
        <f>Data!D1231</f>
        <v>6.32667</v>
      </c>
      <c r="E1232" s="60">
        <f>Data!E1231</f>
        <v>42.4</v>
      </c>
      <c r="F1232" s="60">
        <f t="shared" si="155"/>
        <v>823.51606839622639</v>
      </c>
      <c r="G1232" s="60">
        <f t="shared" si="156"/>
        <v>45.265980924764158</v>
      </c>
      <c r="H1232" s="60">
        <f t="shared" si="151"/>
        <v>776.86044745735512</v>
      </c>
      <c r="I1232" s="60">
        <f t="shared" si="150"/>
        <v>44.779510070901459</v>
      </c>
      <c r="J1232" s="60">
        <f t="shared" si="152"/>
        <v>18.390466244322806</v>
      </c>
      <c r="K1232" s="60">
        <f t="shared" si="153"/>
        <v>2.9118323914390967</v>
      </c>
      <c r="L1232" s="60">
        <f t="shared" si="154"/>
        <v>0.1115320161148472</v>
      </c>
    </row>
    <row r="1233" spans="1:12" x14ac:dyDescent="0.3">
      <c r="A1233" s="60">
        <f>Data!A1232</f>
        <v>1972.12</v>
      </c>
      <c r="B1233" s="60">
        <f>Data!B1232</f>
        <v>117.5</v>
      </c>
      <c r="C1233" s="60">
        <f>Data!C1232</f>
        <v>3.15</v>
      </c>
      <c r="D1233" s="60">
        <f>Data!D1232</f>
        <v>6.42</v>
      </c>
      <c r="E1233" s="60">
        <f>Data!E1232</f>
        <v>42.5</v>
      </c>
      <c r="F1233" s="60">
        <f t="shared" si="155"/>
        <v>838.70947058823526</v>
      </c>
      <c r="G1233" s="60">
        <f t="shared" si="156"/>
        <v>45.825657882352935</v>
      </c>
      <c r="H1233" s="60">
        <f t="shared" si="151"/>
        <v>778.78412972870831</v>
      </c>
      <c r="I1233" s="60">
        <f t="shared" ref="I1233:I1296" si="157">GEOMEAN(G1114:G1233)</f>
        <v>44.863238236591542</v>
      </c>
      <c r="J1233" s="60">
        <f t="shared" si="152"/>
        <v>18.694804556131295</v>
      </c>
      <c r="K1233" s="60">
        <f t="shared" si="153"/>
        <v>2.9282456540353712</v>
      </c>
      <c r="L1233" s="60">
        <f t="shared" si="154"/>
        <v>0.12794527871112171</v>
      </c>
    </row>
    <row r="1234" spans="1:12" x14ac:dyDescent="0.3">
      <c r="A1234" s="60">
        <f>Data!A1233</f>
        <v>1973.01</v>
      </c>
      <c r="B1234" s="60">
        <f>Data!B1233</f>
        <v>118.4</v>
      </c>
      <c r="C1234" s="60">
        <f>Data!C1233</f>
        <v>3.1566700000000001</v>
      </c>
      <c r="D1234" s="60">
        <f>Data!D1233</f>
        <v>6.5466699999999998</v>
      </c>
      <c r="E1234" s="60">
        <f>Data!E1233</f>
        <v>42.6</v>
      </c>
      <c r="F1234" s="60">
        <f t="shared" si="155"/>
        <v>843.14974647887323</v>
      </c>
      <c r="G1234" s="60">
        <f t="shared" si="156"/>
        <v>46.620127962676058</v>
      </c>
      <c r="H1234" s="60">
        <f t="shared" si="151"/>
        <v>780.18986108252386</v>
      </c>
      <c r="I1234" s="60">
        <f t="shared" si="157"/>
        <v>44.952203263013182</v>
      </c>
      <c r="J1234" s="60">
        <f t="shared" si="152"/>
        <v>18.756583332426324</v>
      </c>
      <c r="K1234" s="60">
        <f t="shared" si="153"/>
        <v>2.9315448018540922</v>
      </c>
      <c r="L1234" s="60">
        <f t="shared" si="154"/>
        <v>0.13124442652984269</v>
      </c>
    </row>
    <row r="1235" spans="1:12" x14ac:dyDescent="0.3">
      <c r="A1235" s="60">
        <f>Data!A1234</f>
        <v>1973.02</v>
      </c>
      <c r="B1235" s="60">
        <f>Data!B1234</f>
        <v>114.2</v>
      </c>
      <c r="C1235" s="60">
        <f>Data!C1234</f>
        <v>3.1633300000000002</v>
      </c>
      <c r="D1235" s="60">
        <f>Data!D1234</f>
        <v>6.67333</v>
      </c>
      <c r="E1235" s="60">
        <f>Data!E1234</f>
        <v>42.9</v>
      </c>
      <c r="F1235" s="60">
        <f t="shared" si="155"/>
        <v>807.55372027972032</v>
      </c>
      <c r="G1235" s="60">
        <f t="shared" si="156"/>
        <v>47.18977642867133</v>
      </c>
      <c r="H1235" s="60">
        <f t="shared" si="151"/>
        <v>781.35076970093212</v>
      </c>
      <c r="I1235" s="60">
        <f t="shared" si="157"/>
        <v>45.044546403199732</v>
      </c>
      <c r="J1235" s="60">
        <f t="shared" si="152"/>
        <v>17.927891049255983</v>
      </c>
      <c r="K1235" s="60">
        <f t="shared" si="153"/>
        <v>2.8863576593525373</v>
      </c>
      <c r="L1235" s="60">
        <f t="shared" si="154"/>
        <v>8.6057284028287828E-2</v>
      </c>
    </row>
    <row r="1236" spans="1:12" x14ac:dyDescent="0.3">
      <c r="A1236" s="60">
        <f>Data!A1235</f>
        <v>1973.03</v>
      </c>
      <c r="B1236" s="60">
        <f>Data!B1235</f>
        <v>112.4</v>
      </c>
      <c r="C1236" s="60">
        <f>Data!C1235</f>
        <v>3.17</v>
      </c>
      <c r="D1236" s="60">
        <f>Data!D1235</f>
        <v>6.8</v>
      </c>
      <c r="E1236" s="60">
        <f>Data!E1235</f>
        <v>43.3</v>
      </c>
      <c r="F1236" s="60">
        <f t="shared" si="155"/>
        <v>787.48270669745966</v>
      </c>
      <c r="G1236" s="60">
        <f t="shared" si="156"/>
        <v>47.641302540415701</v>
      </c>
      <c r="H1236" s="60">
        <f t="shared" si="151"/>
        <v>782.39260555354861</v>
      </c>
      <c r="I1236" s="60">
        <f t="shared" si="157"/>
        <v>45.140542676598123</v>
      </c>
      <c r="J1236" s="60">
        <f t="shared" si="152"/>
        <v>17.445131582472278</v>
      </c>
      <c r="K1236" s="60">
        <f t="shared" si="153"/>
        <v>2.8590606173143485</v>
      </c>
      <c r="L1236" s="60">
        <f t="shared" si="154"/>
        <v>5.8760241990098994E-2</v>
      </c>
    </row>
    <row r="1237" spans="1:12" x14ac:dyDescent="0.3">
      <c r="A1237" s="60">
        <f>Data!A1236</f>
        <v>1973.04</v>
      </c>
      <c r="B1237" s="60">
        <f>Data!B1236</f>
        <v>110.3</v>
      </c>
      <c r="C1237" s="60">
        <f>Data!C1236</f>
        <v>3.1866699999999999</v>
      </c>
      <c r="D1237" s="60">
        <f>Data!D1236</f>
        <v>6.9433299999999996</v>
      </c>
      <c r="E1237" s="60">
        <f>Data!E1236</f>
        <v>43.6</v>
      </c>
      <c r="F1237" s="60">
        <f t="shared" si="155"/>
        <v>767.4527270642202</v>
      </c>
      <c r="G1237" s="60">
        <f t="shared" si="156"/>
        <v>48.310766486009172</v>
      </c>
      <c r="H1237" s="60">
        <f t="shared" si="151"/>
        <v>782.90932613719394</v>
      </c>
      <c r="I1237" s="60">
        <f t="shared" si="157"/>
        <v>45.237626708329095</v>
      </c>
      <c r="J1237" s="60">
        <f t="shared" si="152"/>
        <v>16.964920198232189</v>
      </c>
      <c r="K1237" s="60">
        <f t="shared" si="153"/>
        <v>2.8311476943189815</v>
      </c>
      <c r="L1237" s="60">
        <f t="shared" si="154"/>
        <v>3.0847318994732031E-2</v>
      </c>
    </row>
    <row r="1238" spans="1:12" x14ac:dyDescent="0.3">
      <c r="A1238" s="60">
        <f>Data!A1237</f>
        <v>1973.05</v>
      </c>
      <c r="B1238" s="60">
        <f>Data!B1237</f>
        <v>107.2</v>
      </c>
      <c r="C1238" s="60">
        <f>Data!C1237</f>
        <v>3.2033299999999998</v>
      </c>
      <c r="D1238" s="60">
        <f>Data!D1237</f>
        <v>7.0866699999999998</v>
      </c>
      <c r="E1238" s="60">
        <f>Data!E1237</f>
        <v>43.9</v>
      </c>
      <c r="F1238" s="60">
        <f t="shared" si="155"/>
        <v>740.78618678815496</v>
      </c>
      <c r="G1238" s="60">
        <f t="shared" si="156"/>
        <v>48.971149685876995</v>
      </c>
      <c r="H1238" s="60">
        <f t="shared" si="151"/>
        <v>783.10709991469355</v>
      </c>
      <c r="I1238" s="60">
        <f t="shared" si="157"/>
        <v>45.335711387621778</v>
      </c>
      <c r="J1238" s="60">
        <f t="shared" si="152"/>
        <v>16.34001461793352</v>
      </c>
      <c r="K1238" s="60">
        <f t="shared" si="153"/>
        <v>2.7936169840418312</v>
      </c>
      <c r="L1238" s="60">
        <f t="shared" si="154"/>
        <v>-6.6833912824182384E-3</v>
      </c>
    </row>
    <row r="1239" spans="1:12" x14ac:dyDescent="0.3">
      <c r="A1239" s="60">
        <f>Data!A1238</f>
        <v>1973.06</v>
      </c>
      <c r="B1239" s="60">
        <f>Data!B1238</f>
        <v>104.8</v>
      </c>
      <c r="C1239" s="60">
        <f>Data!C1238</f>
        <v>3.22</v>
      </c>
      <c r="D1239" s="60">
        <f>Data!D1238</f>
        <v>7.23</v>
      </c>
      <c r="E1239" s="60">
        <f>Data!E1238</f>
        <v>44.2</v>
      </c>
      <c r="F1239" s="60">
        <f t="shared" si="155"/>
        <v>719.28602714932117</v>
      </c>
      <c r="G1239" s="60">
        <f t="shared" si="156"/>
        <v>49.622499773755656</v>
      </c>
      <c r="H1239" s="60">
        <f t="shared" si="151"/>
        <v>783.37573497961523</v>
      </c>
      <c r="I1239" s="60">
        <f t="shared" si="157"/>
        <v>45.435954237560047</v>
      </c>
      <c r="J1239" s="60">
        <f t="shared" si="152"/>
        <v>15.830767488420367</v>
      </c>
      <c r="K1239" s="60">
        <f t="shared" si="153"/>
        <v>2.7619553558774967</v>
      </c>
      <c r="L1239" s="60">
        <f t="shared" si="154"/>
        <v>-3.8345019446752726E-2</v>
      </c>
    </row>
    <row r="1240" spans="1:12" x14ac:dyDescent="0.3">
      <c r="A1240" s="60">
        <f>Data!A1239</f>
        <v>1973.07</v>
      </c>
      <c r="B1240" s="60">
        <f>Data!B1239</f>
        <v>105.8</v>
      </c>
      <c r="C1240" s="60">
        <f>Data!C1239</f>
        <v>3.2366700000000002</v>
      </c>
      <c r="D1240" s="60">
        <f>Data!D1239</f>
        <v>7.3833299999999999</v>
      </c>
      <c r="E1240" s="60">
        <f>Data!E1239</f>
        <v>44.3</v>
      </c>
      <c r="F1240" s="60">
        <f t="shared" si="155"/>
        <v>724.51027990970658</v>
      </c>
      <c r="G1240" s="60">
        <f t="shared" si="156"/>
        <v>50.560477173589163</v>
      </c>
      <c r="H1240" s="60">
        <f t="shared" si="151"/>
        <v>783.52288032847252</v>
      </c>
      <c r="I1240" s="60">
        <f t="shared" si="157"/>
        <v>45.540830553220367</v>
      </c>
      <c r="J1240" s="60">
        <f t="shared" si="152"/>
        <v>15.909026495751375</v>
      </c>
      <c r="K1240" s="60">
        <f t="shared" si="153"/>
        <v>2.7668866522784619</v>
      </c>
      <c r="L1240" s="60">
        <f t="shared" si="154"/>
        <v>-3.3413723045787602E-2</v>
      </c>
    </row>
    <row r="1241" spans="1:12" x14ac:dyDescent="0.3">
      <c r="A1241" s="60">
        <f>Data!A1240</f>
        <v>1973.08</v>
      </c>
      <c r="B1241" s="60">
        <f>Data!B1240</f>
        <v>103.8</v>
      </c>
      <c r="C1241" s="60">
        <f>Data!C1240</f>
        <v>3.2533300000000001</v>
      </c>
      <c r="D1241" s="60">
        <f>Data!D1240</f>
        <v>7.53667</v>
      </c>
      <c r="E1241" s="60">
        <f>Data!E1240</f>
        <v>45.1</v>
      </c>
      <c r="F1241" s="60">
        <f t="shared" si="155"/>
        <v>698.20575166297112</v>
      </c>
      <c r="G1241" s="60">
        <f t="shared" si="156"/>
        <v>50.695051468070957</v>
      </c>
      <c r="H1241" s="60">
        <f t="shared" si="151"/>
        <v>783.59039436455771</v>
      </c>
      <c r="I1241" s="60">
        <f t="shared" si="157"/>
        <v>45.643058742120708</v>
      </c>
      <c r="J1241" s="60">
        <f t="shared" si="152"/>
        <v>15.297085053124345</v>
      </c>
      <c r="K1241" s="60">
        <f t="shared" si="153"/>
        <v>2.7276622908436252</v>
      </c>
      <c r="L1241" s="60">
        <f t="shared" si="154"/>
        <v>-7.2638084480624254E-2</v>
      </c>
    </row>
    <row r="1242" spans="1:12" x14ac:dyDescent="0.3">
      <c r="A1242" s="60">
        <f>Data!A1241</f>
        <v>1973.09</v>
      </c>
      <c r="B1242" s="60">
        <f>Data!B1241</f>
        <v>105.6</v>
      </c>
      <c r="C1242" s="60">
        <f>Data!C1241</f>
        <v>3.27</v>
      </c>
      <c r="D1242" s="60">
        <f>Data!D1241</f>
        <v>7.69</v>
      </c>
      <c r="E1242" s="60">
        <f>Data!E1241</f>
        <v>45.2</v>
      </c>
      <c r="F1242" s="60">
        <f t="shared" si="155"/>
        <v>708.74187610619458</v>
      </c>
      <c r="G1242" s="60">
        <f t="shared" si="156"/>
        <v>51.611979424778767</v>
      </c>
      <c r="H1242" s="60">
        <f t="shared" si="151"/>
        <v>783.6850327659763</v>
      </c>
      <c r="I1242" s="60">
        <f t="shared" si="157"/>
        <v>45.748479720719082</v>
      </c>
      <c r="J1242" s="60">
        <f t="shared" si="152"/>
        <v>15.49214051336468</v>
      </c>
      <c r="K1242" s="60">
        <f t="shared" si="153"/>
        <v>2.7403328316710605</v>
      </c>
      <c r="L1242" s="60">
        <f t="shared" si="154"/>
        <v>-5.9967543653189015E-2</v>
      </c>
    </row>
    <row r="1243" spans="1:12" x14ac:dyDescent="0.3">
      <c r="A1243" s="60">
        <f>Data!A1242</f>
        <v>1973.1</v>
      </c>
      <c r="B1243" s="60">
        <f>Data!B1242</f>
        <v>109.8</v>
      </c>
      <c r="C1243" s="60">
        <f>Data!C1242</f>
        <v>3.30667</v>
      </c>
      <c r="D1243" s="60">
        <f>Data!D1242</f>
        <v>7.8466699999999996</v>
      </c>
      <c r="E1243" s="60">
        <f>Data!E1242</f>
        <v>45.6</v>
      </c>
      <c r="F1243" s="60">
        <f t="shared" si="155"/>
        <v>730.46617105263158</v>
      </c>
      <c r="G1243" s="60">
        <f t="shared" si="156"/>
        <v>52.201520859868417</v>
      </c>
      <c r="H1243" s="60">
        <f t="shared" si="151"/>
        <v>783.26514238600191</v>
      </c>
      <c r="I1243" s="60">
        <f t="shared" si="157"/>
        <v>45.857801991705898</v>
      </c>
      <c r="J1243" s="60">
        <f t="shared" si="152"/>
        <v>15.928939882132768</v>
      </c>
      <c r="K1243" s="60">
        <f t="shared" si="153"/>
        <v>2.7681375731910447</v>
      </c>
      <c r="L1243" s="60">
        <f t="shared" si="154"/>
        <v>-3.2162802133204771E-2</v>
      </c>
    </row>
    <row r="1244" spans="1:12" x14ac:dyDescent="0.3">
      <c r="A1244" s="60">
        <f>Data!A1243</f>
        <v>1973.11</v>
      </c>
      <c r="B1244" s="60">
        <f>Data!B1243</f>
        <v>102</v>
      </c>
      <c r="C1244" s="60">
        <f>Data!C1243</f>
        <v>3.3433299999999999</v>
      </c>
      <c r="D1244" s="60">
        <f>Data!D1243</f>
        <v>8.0033300000000001</v>
      </c>
      <c r="E1244" s="60">
        <f>Data!E1243</f>
        <v>45.9</v>
      </c>
      <c r="F1244" s="60">
        <f t="shared" si="155"/>
        <v>674.1400000000001</v>
      </c>
      <c r="G1244" s="60">
        <f t="shared" si="156"/>
        <v>52.895734178431383</v>
      </c>
      <c r="H1244" s="60">
        <f t="shared" si="151"/>
        <v>782.36492423318623</v>
      </c>
      <c r="I1244" s="60">
        <f t="shared" si="157"/>
        <v>45.970526150104547</v>
      </c>
      <c r="J1244" s="60">
        <f t="shared" si="152"/>
        <v>14.66461353517632</v>
      </c>
      <c r="K1244" s="60">
        <f t="shared" si="153"/>
        <v>2.6854373492131853</v>
      </c>
      <c r="L1244" s="60">
        <f t="shared" si="154"/>
        <v>-0.11486302611106414</v>
      </c>
    </row>
    <row r="1245" spans="1:12" x14ac:dyDescent="0.3">
      <c r="A1245" s="60">
        <f>Data!A1244</f>
        <v>1973.12</v>
      </c>
      <c r="B1245" s="60">
        <f>Data!B1244</f>
        <v>94.78</v>
      </c>
      <c r="C1245" s="60">
        <f>Data!C1244</f>
        <v>3.38</v>
      </c>
      <c r="D1245" s="60">
        <f>Data!D1244</f>
        <v>8.16</v>
      </c>
      <c r="E1245" s="60">
        <f>Data!E1244</f>
        <v>46.2</v>
      </c>
      <c r="F1245" s="60">
        <f t="shared" si="155"/>
        <v>622.35379090909089</v>
      </c>
      <c r="G1245" s="60">
        <f t="shared" si="156"/>
        <v>53.580997402597404</v>
      </c>
      <c r="H1245" s="60">
        <f t="shared" si="151"/>
        <v>781.38460368173344</v>
      </c>
      <c r="I1245" s="60">
        <f t="shared" si="157"/>
        <v>46.087800205916409</v>
      </c>
      <c r="J1245" s="60">
        <f t="shared" si="152"/>
        <v>13.503655807577418</v>
      </c>
      <c r="K1245" s="60">
        <f t="shared" si="153"/>
        <v>2.60296044934582</v>
      </c>
      <c r="L1245" s="60">
        <f t="shared" si="154"/>
        <v>-0.19733992597842942</v>
      </c>
    </row>
    <row r="1246" spans="1:12" x14ac:dyDescent="0.3">
      <c r="A1246" s="60">
        <f>Data!A1245</f>
        <v>1974.01</v>
      </c>
      <c r="B1246" s="60">
        <f>Data!B1245</f>
        <v>96.11</v>
      </c>
      <c r="C1246" s="60">
        <f>Data!C1245</f>
        <v>3.4</v>
      </c>
      <c r="D1246" s="60">
        <f>Data!D1245</f>
        <v>8.2266700000000004</v>
      </c>
      <c r="E1246" s="60">
        <f>Data!E1245</f>
        <v>46.6</v>
      </c>
      <c r="F1246" s="60">
        <f t="shared" si="155"/>
        <v>625.66991266094419</v>
      </c>
      <c r="G1246" s="60">
        <f t="shared" si="156"/>
        <v>53.555092086051509</v>
      </c>
      <c r="H1246" s="60">
        <f t="shared" si="151"/>
        <v>779.94683650095988</v>
      </c>
      <c r="I1246" s="60">
        <f t="shared" si="157"/>
        <v>46.200113045672126</v>
      </c>
      <c r="J1246" s="60">
        <f t="shared" si="152"/>
        <v>13.542605665107889</v>
      </c>
      <c r="K1246" s="60">
        <f t="shared" si="153"/>
        <v>2.6058406910011382</v>
      </c>
      <c r="L1246" s="60">
        <f t="shared" si="154"/>
        <v>-0.19445968432311123</v>
      </c>
    </row>
    <row r="1247" spans="1:12" x14ac:dyDescent="0.3">
      <c r="A1247" s="60">
        <f>Data!A1246</f>
        <v>1974.02</v>
      </c>
      <c r="B1247" s="60">
        <f>Data!B1246</f>
        <v>93.45</v>
      </c>
      <c r="C1247" s="60">
        <f>Data!C1246</f>
        <v>3.42</v>
      </c>
      <c r="D1247" s="60">
        <f>Data!D1246</f>
        <v>8.2933299999999992</v>
      </c>
      <c r="E1247" s="60">
        <f>Data!E1246</f>
        <v>47.2</v>
      </c>
      <c r="F1247" s="60">
        <f t="shared" si="155"/>
        <v>600.62017690677965</v>
      </c>
      <c r="G1247" s="60">
        <f t="shared" si="156"/>
        <v>53.302742982838971</v>
      </c>
      <c r="H1247" s="60">
        <f t="shared" si="151"/>
        <v>778.62082918770295</v>
      </c>
      <c r="I1247" s="60">
        <f t="shared" si="157"/>
        <v>46.305856219340292</v>
      </c>
      <c r="J1247" s="60">
        <f t="shared" si="152"/>
        <v>12.970717441478216</v>
      </c>
      <c r="K1247" s="60">
        <f t="shared" si="153"/>
        <v>2.5626943122555805</v>
      </c>
      <c r="L1247" s="60">
        <f t="shared" si="154"/>
        <v>-0.23760606306866894</v>
      </c>
    </row>
    <row r="1248" spans="1:12" x14ac:dyDescent="0.3">
      <c r="A1248" s="60">
        <f>Data!A1247</f>
        <v>1974.03</v>
      </c>
      <c r="B1248" s="60">
        <f>Data!B1247</f>
        <v>97.44</v>
      </c>
      <c r="C1248" s="60">
        <f>Data!C1247</f>
        <v>3.44</v>
      </c>
      <c r="D1248" s="60">
        <f>Data!D1247</f>
        <v>8.36</v>
      </c>
      <c r="E1248" s="60">
        <f>Data!E1247</f>
        <v>47.8</v>
      </c>
      <c r="F1248" s="60">
        <f t="shared" si="155"/>
        <v>618.40357154811716</v>
      </c>
      <c r="G1248" s="60">
        <f t="shared" si="156"/>
        <v>53.056792468619243</v>
      </c>
      <c r="H1248" s="60">
        <f t="shared" si="151"/>
        <v>776.81741051729693</v>
      </c>
      <c r="I1248" s="60">
        <f t="shared" si="157"/>
        <v>46.405086915414003</v>
      </c>
      <c r="J1248" s="60">
        <f t="shared" si="152"/>
        <v>13.326202204411928</v>
      </c>
      <c r="K1248" s="60">
        <f t="shared" si="153"/>
        <v>2.5897321877016428</v>
      </c>
      <c r="L1248" s="60">
        <f t="shared" si="154"/>
        <v>-0.21056818762260665</v>
      </c>
    </row>
    <row r="1249" spans="1:12" x14ac:dyDescent="0.3">
      <c r="A1249" s="60">
        <f>Data!A1248</f>
        <v>1974.04</v>
      </c>
      <c r="B1249" s="60">
        <f>Data!B1248</f>
        <v>92.46</v>
      </c>
      <c r="C1249" s="60">
        <f>Data!C1248</f>
        <v>3.46</v>
      </c>
      <c r="D1249" s="60">
        <f>Data!D1248</f>
        <v>8.4866700000000002</v>
      </c>
      <c r="E1249" s="60">
        <f>Data!E1248</f>
        <v>48</v>
      </c>
      <c r="F1249" s="60">
        <f t="shared" si="155"/>
        <v>584.35297875000003</v>
      </c>
      <c r="G1249" s="60">
        <f t="shared" si="156"/>
        <v>53.636284816874998</v>
      </c>
      <c r="H1249" s="60">
        <f t="shared" si="151"/>
        <v>774.65043808969165</v>
      </c>
      <c r="I1249" s="60">
        <f t="shared" si="157"/>
        <v>46.504131928850228</v>
      </c>
      <c r="J1249" s="60">
        <f t="shared" si="152"/>
        <v>12.565614161856427</v>
      </c>
      <c r="K1249" s="60">
        <f t="shared" si="153"/>
        <v>2.5309640485798908</v>
      </c>
      <c r="L1249" s="60">
        <f t="shared" si="154"/>
        <v>-0.2693363267443587</v>
      </c>
    </row>
    <row r="1250" spans="1:12" x14ac:dyDescent="0.3">
      <c r="A1250" s="60">
        <f>Data!A1249</f>
        <v>1974.05</v>
      </c>
      <c r="B1250" s="60">
        <f>Data!B1249</f>
        <v>89.67</v>
      </c>
      <c r="C1250" s="60">
        <f>Data!C1249</f>
        <v>3.48</v>
      </c>
      <c r="D1250" s="60">
        <f>Data!D1249</f>
        <v>8.6133299999999995</v>
      </c>
      <c r="E1250" s="60">
        <f>Data!E1249</f>
        <v>48.6</v>
      </c>
      <c r="F1250" s="60">
        <f t="shared" si="155"/>
        <v>559.72346111111108</v>
      </c>
      <c r="G1250" s="60">
        <f t="shared" si="156"/>
        <v>53.764724872222217</v>
      </c>
      <c r="H1250" s="60">
        <f t="shared" si="151"/>
        <v>772.38373496008762</v>
      </c>
      <c r="I1250" s="60">
        <f t="shared" si="157"/>
        <v>46.59975371597266</v>
      </c>
      <c r="J1250" s="60">
        <f t="shared" si="152"/>
        <v>12.011296551536468</v>
      </c>
      <c r="K1250" s="60">
        <f t="shared" si="153"/>
        <v>2.4858475862631035</v>
      </c>
      <c r="L1250" s="60">
        <f t="shared" si="154"/>
        <v>-0.31445278906114593</v>
      </c>
    </row>
    <row r="1251" spans="1:12" x14ac:dyDescent="0.3">
      <c r="A1251" s="60">
        <f>Data!A1250</f>
        <v>1974.06</v>
      </c>
      <c r="B1251" s="60">
        <f>Data!B1250</f>
        <v>89.79</v>
      </c>
      <c r="C1251" s="60">
        <f>Data!C1250</f>
        <v>3.5</v>
      </c>
      <c r="D1251" s="60">
        <f>Data!D1250</f>
        <v>8.74</v>
      </c>
      <c r="E1251" s="60">
        <f>Data!E1250</f>
        <v>49</v>
      </c>
      <c r="F1251" s="60">
        <f t="shared" si="155"/>
        <v>555.89721979591843</v>
      </c>
      <c r="G1251" s="60">
        <f t="shared" si="156"/>
        <v>54.110053469387758</v>
      </c>
      <c r="H1251" s="60">
        <f t="shared" si="151"/>
        <v>769.34092779579601</v>
      </c>
      <c r="I1251" s="60">
        <f t="shared" si="157"/>
        <v>46.694801224845776</v>
      </c>
      <c r="J1251" s="60">
        <f t="shared" si="152"/>
        <v>11.904906011252743</v>
      </c>
      <c r="K1251" s="60">
        <f t="shared" si="153"/>
        <v>2.4769505850107896</v>
      </c>
      <c r="L1251" s="60">
        <f t="shared" si="154"/>
        <v>-0.32334979031345989</v>
      </c>
    </row>
    <row r="1252" spans="1:12" x14ac:dyDescent="0.3">
      <c r="A1252" s="60">
        <f>Data!A1251</f>
        <v>1974.07</v>
      </c>
      <c r="B1252" s="60">
        <f>Data!B1251</f>
        <v>79.31</v>
      </c>
      <c r="C1252" s="60">
        <f>Data!C1251</f>
        <v>3.53</v>
      </c>
      <c r="D1252" s="60">
        <f>Data!D1251</f>
        <v>8.8633299999999995</v>
      </c>
      <c r="E1252" s="60">
        <f>Data!E1251</f>
        <v>49.4</v>
      </c>
      <c r="F1252" s="60">
        <f t="shared" si="155"/>
        <v>487.03885688259118</v>
      </c>
      <c r="G1252" s="60">
        <f t="shared" si="156"/>
        <v>54.429278922874495</v>
      </c>
      <c r="H1252" s="60">
        <f t="shared" si="151"/>
        <v>765.75581805212835</v>
      </c>
      <c r="I1252" s="60">
        <f t="shared" si="157"/>
        <v>46.789411802399499</v>
      </c>
      <c r="J1252" s="60">
        <f t="shared" si="152"/>
        <v>10.409168188295421</v>
      </c>
      <c r="K1252" s="60">
        <f t="shared" si="153"/>
        <v>2.3426869743714183</v>
      </c>
      <c r="L1252" s="60">
        <f t="shared" si="154"/>
        <v>-0.45761340095283121</v>
      </c>
    </row>
    <row r="1253" spans="1:12" x14ac:dyDescent="0.3">
      <c r="A1253" s="60">
        <f>Data!A1252</f>
        <v>1974.08</v>
      </c>
      <c r="B1253" s="60">
        <f>Data!B1252</f>
        <v>76.03</v>
      </c>
      <c r="C1253" s="60">
        <f>Data!C1252</f>
        <v>3.56</v>
      </c>
      <c r="D1253" s="60">
        <f>Data!D1252</f>
        <v>8.9866700000000002</v>
      </c>
      <c r="E1253" s="60">
        <f>Data!E1252</f>
        <v>50</v>
      </c>
      <c r="F1253" s="60">
        <f t="shared" si="155"/>
        <v>461.29377780000004</v>
      </c>
      <c r="G1253" s="60">
        <f t="shared" si="156"/>
        <v>54.5244634242</v>
      </c>
      <c r="H1253" s="60">
        <f t="shared" si="151"/>
        <v>761.49333502583568</v>
      </c>
      <c r="I1253" s="60">
        <f t="shared" si="157"/>
        <v>46.87949541123789</v>
      </c>
      <c r="J1253" s="60">
        <f t="shared" si="152"/>
        <v>9.8399902506079311</v>
      </c>
      <c r="K1253" s="60">
        <f t="shared" si="153"/>
        <v>2.2864547202717942</v>
      </c>
      <c r="L1253" s="60">
        <f t="shared" si="154"/>
        <v>-0.51384565505245527</v>
      </c>
    </row>
    <row r="1254" spans="1:12" x14ac:dyDescent="0.3">
      <c r="A1254" s="60">
        <f>Data!A1253</f>
        <v>1974.09</v>
      </c>
      <c r="B1254" s="60">
        <f>Data!B1253</f>
        <v>68.12</v>
      </c>
      <c r="C1254" s="60">
        <f>Data!C1253</f>
        <v>3.59</v>
      </c>
      <c r="D1254" s="60">
        <f>Data!D1253</f>
        <v>9.11</v>
      </c>
      <c r="E1254" s="60">
        <f>Data!E1253</f>
        <v>50.6</v>
      </c>
      <c r="F1254" s="60">
        <f t="shared" si="155"/>
        <v>408.40093992094859</v>
      </c>
      <c r="G1254" s="60">
        <f t="shared" si="156"/>
        <v>54.617330632411061</v>
      </c>
      <c r="H1254" s="60">
        <f t="shared" si="151"/>
        <v>757.22661041938306</v>
      </c>
      <c r="I1254" s="60">
        <f t="shared" si="157"/>
        <v>46.967571070593962</v>
      </c>
      <c r="J1254" s="60">
        <f t="shared" si="152"/>
        <v>8.6953813154848305</v>
      </c>
      <c r="K1254" s="60">
        <f t="shared" si="153"/>
        <v>2.1627920014145112</v>
      </c>
      <c r="L1254" s="60">
        <f t="shared" si="154"/>
        <v>-0.63750837390973825</v>
      </c>
    </row>
    <row r="1255" spans="1:12" x14ac:dyDescent="0.3">
      <c r="A1255" s="60">
        <f>Data!A1254</f>
        <v>1974.1</v>
      </c>
      <c r="B1255" s="60">
        <f>Data!B1254</f>
        <v>69.44</v>
      </c>
      <c r="C1255" s="60">
        <f>Data!C1254</f>
        <v>3.5933299999999999</v>
      </c>
      <c r="D1255" s="60">
        <f>Data!D1254</f>
        <v>9.0366700000000009</v>
      </c>
      <c r="E1255" s="60">
        <f>Data!E1254</f>
        <v>51.1</v>
      </c>
      <c r="F1255" s="60">
        <f t="shared" si="155"/>
        <v>412.24122739726022</v>
      </c>
      <c r="G1255" s="60">
        <f t="shared" si="156"/>
        <v>53.647579671428574</v>
      </c>
      <c r="H1255" s="60">
        <f t="shared" si="151"/>
        <v>753.0315328048456</v>
      </c>
      <c r="I1255" s="60">
        <f t="shared" si="157"/>
        <v>47.046455457275854</v>
      </c>
      <c r="J1255" s="60">
        <f t="shared" si="152"/>
        <v>8.7624290372231659</v>
      </c>
      <c r="K1255" s="60">
        <f t="shared" si="153"/>
        <v>2.1704731538655095</v>
      </c>
      <c r="L1255" s="60">
        <f t="shared" si="154"/>
        <v>-0.62982722145873993</v>
      </c>
    </row>
    <row r="1256" spans="1:12" x14ac:dyDescent="0.3">
      <c r="A1256" s="60">
        <f>Data!A1255</f>
        <v>1974.11</v>
      </c>
      <c r="B1256" s="60">
        <f>Data!B1255</f>
        <v>71.739999999999995</v>
      </c>
      <c r="C1256" s="60">
        <f>Data!C1255</f>
        <v>3.59667</v>
      </c>
      <c r="D1256" s="60">
        <f>Data!D1255</f>
        <v>8.9633299999999991</v>
      </c>
      <c r="E1256" s="60">
        <f>Data!E1255</f>
        <v>51.5</v>
      </c>
      <c r="F1256" s="60">
        <f t="shared" si="155"/>
        <v>422.58760427184461</v>
      </c>
      <c r="G1256" s="60">
        <f t="shared" si="156"/>
        <v>52.798886966796104</v>
      </c>
      <c r="H1256" s="60">
        <f t="shared" si="151"/>
        <v>748.3723674746492</v>
      </c>
      <c r="I1256" s="60">
        <f t="shared" si="157"/>
        <v>47.118149881945378</v>
      </c>
      <c r="J1256" s="60">
        <f t="shared" si="152"/>
        <v>8.9686799106212511</v>
      </c>
      <c r="K1256" s="60">
        <f t="shared" si="153"/>
        <v>2.1937384980857351</v>
      </c>
      <c r="L1256" s="60">
        <f t="shared" si="154"/>
        <v>-0.6065618772385144</v>
      </c>
    </row>
    <row r="1257" spans="1:12" x14ac:dyDescent="0.3">
      <c r="A1257" s="60">
        <f>Data!A1256</f>
        <v>1974.12</v>
      </c>
      <c r="B1257" s="60">
        <f>Data!B1256</f>
        <v>67.069999999999993</v>
      </c>
      <c r="C1257" s="60">
        <f>Data!C1256</f>
        <v>3.6</v>
      </c>
      <c r="D1257" s="60">
        <f>Data!D1256</f>
        <v>8.89</v>
      </c>
      <c r="E1257" s="60">
        <f>Data!E1256</f>
        <v>51.9</v>
      </c>
      <c r="F1257" s="60">
        <f t="shared" si="155"/>
        <v>392.03384219653174</v>
      </c>
      <c r="G1257" s="60">
        <f t="shared" si="156"/>
        <v>51.963334682080927</v>
      </c>
      <c r="H1257" s="60">
        <f t="shared" si="151"/>
        <v>744.30960839248246</v>
      </c>
      <c r="I1257" s="60">
        <f t="shared" si="157"/>
        <v>47.181369496633174</v>
      </c>
      <c r="J1257" s="60">
        <f t="shared" si="152"/>
        <v>8.3090814526803207</v>
      </c>
      <c r="K1257" s="60">
        <f t="shared" si="153"/>
        <v>2.1173490675810371</v>
      </c>
      <c r="L1257" s="60">
        <f t="shared" si="154"/>
        <v>-0.68295130774321233</v>
      </c>
    </row>
    <row r="1258" spans="1:12" x14ac:dyDescent="0.3">
      <c r="A1258" s="60">
        <f>Data!A1257</f>
        <v>1975.01</v>
      </c>
      <c r="B1258" s="60">
        <f>Data!B1257</f>
        <v>72.56</v>
      </c>
      <c r="C1258" s="60">
        <f>Data!C1257</f>
        <v>3.6233300000000002</v>
      </c>
      <c r="D1258" s="60">
        <f>Data!D1257</f>
        <v>8.7433300000000003</v>
      </c>
      <c r="E1258" s="60">
        <f>Data!E1257</f>
        <v>52.1</v>
      </c>
      <c r="F1258" s="60">
        <f t="shared" si="155"/>
        <v>422.49557159309023</v>
      </c>
      <c r="G1258" s="60">
        <f t="shared" si="156"/>
        <v>50.90984297101727</v>
      </c>
      <c r="H1258" s="60">
        <f t="shared" si="151"/>
        <v>740.67165155408816</v>
      </c>
      <c r="I1258" s="60">
        <f t="shared" si="157"/>
        <v>47.232879946449238</v>
      </c>
      <c r="J1258" s="60">
        <f t="shared" si="152"/>
        <v>8.944946233896788</v>
      </c>
      <c r="K1258" s="60">
        <f t="shared" si="153"/>
        <v>2.1910887061988267</v>
      </c>
      <c r="L1258" s="60">
        <f t="shared" si="154"/>
        <v>-0.60921166912542279</v>
      </c>
    </row>
    <row r="1259" spans="1:12" x14ac:dyDescent="0.3">
      <c r="A1259" s="60">
        <f>Data!A1258</f>
        <v>1975.02</v>
      </c>
      <c r="B1259" s="60">
        <f>Data!B1258</f>
        <v>80.099999999999994</v>
      </c>
      <c r="C1259" s="60">
        <f>Data!C1258</f>
        <v>3.6466699999999999</v>
      </c>
      <c r="D1259" s="60">
        <f>Data!D1258</f>
        <v>8.5966699999999996</v>
      </c>
      <c r="E1259" s="60">
        <f>Data!E1258</f>
        <v>52.5</v>
      </c>
      <c r="F1259" s="60">
        <f t="shared" si="155"/>
        <v>462.84526285714287</v>
      </c>
      <c r="G1259" s="60">
        <f t="shared" si="156"/>
        <v>49.674506689714285</v>
      </c>
      <c r="H1259" s="60">
        <f t="shared" si="151"/>
        <v>737.25755892396978</v>
      </c>
      <c r="I1259" s="60">
        <f t="shared" si="157"/>
        <v>47.271068756938114</v>
      </c>
      <c r="J1259" s="60">
        <f t="shared" si="152"/>
        <v>9.7913010014018287</v>
      </c>
      <c r="K1259" s="60">
        <f t="shared" si="153"/>
        <v>2.281494338561203</v>
      </c>
      <c r="L1259" s="60">
        <f t="shared" si="154"/>
        <v>-0.51880603676304649</v>
      </c>
    </row>
    <row r="1260" spans="1:12" x14ac:dyDescent="0.3">
      <c r="A1260" s="60">
        <f>Data!A1259</f>
        <v>1975.03</v>
      </c>
      <c r="B1260" s="60">
        <f>Data!B1259</f>
        <v>83.78</v>
      </c>
      <c r="C1260" s="60">
        <f>Data!C1259</f>
        <v>3.67</v>
      </c>
      <c r="D1260" s="60">
        <f>Data!D1259</f>
        <v>8.4499999999999993</v>
      </c>
      <c r="E1260" s="60">
        <f>Data!E1259</f>
        <v>52.7</v>
      </c>
      <c r="F1260" s="60">
        <f t="shared" si="155"/>
        <v>482.27233662239087</v>
      </c>
      <c r="G1260" s="60">
        <f t="shared" si="156"/>
        <v>48.641695445920298</v>
      </c>
      <c r="H1260" s="60">
        <f t="shared" si="151"/>
        <v>733.91771881346824</v>
      </c>
      <c r="I1260" s="60">
        <f t="shared" si="157"/>
        <v>47.29860073476496</v>
      </c>
      <c r="J1260" s="60">
        <f t="shared" si="152"/>
        <v>10.19633412258464</v>
      </c>
      <c r="K1260" s="60">
        <f t="shared" si="153"/>
        <v>2.3220282559440539</v>
      </c>
      <c r="L1260" s="60">
        <f t="shared" si="154"/>
        <v>-0.47827211938019554</v>
      </c>
    </row>
    <row r="1261" spans="1:12" x14ac:dyDescent="0.3">
      <c r="A1261" s="60">
        <f>Data!A1260</f>
        <v>1975.04</v>
      </c>
      <c r="B1261" s="60">
        <f>Data!B1260</f>
        <v>84.72</v>
      </c>
      <c r="C1261" s="60">
        <f>Data!C1260</f>
        <v>3.6833300000000002</v>
      </c>
      <c r="D1261" s="60">
        <f>Data!D1260</f>
        <v>8.2866700000000009</v>
      </c>
      <c r="E1261" s="60">
        <f>Data!E1260</f>
        <v>52.9</v>
      </c>
      <c r="F1261" s="60">
        <f t="shared" si="155"/>
        <v>485.83957202268431</v>
      </c>
      <c r="G1261" s="60">
        <f t="shared" si="156"/>
        <v>47.521154465217393</v>
      </c>
      <c r="H1261" s="60">
        <f t="shared" si="151"/>
        <v>730.87116699438002</v>
      </c>
      <c r="I1261" s="60">
        <f t="shared" si="157"/>
        <v>47.313748085743519</v>
      </c>
      <c r="J1261" s="60">
        <f t="shared" si="152"/>
        <v>10.268465122277567</v>
      </c>
      <c r="K1261" s="60">
        <f t="shared" si="153"/>
        <v>2.3290775602180172</v>
      </c>
      <c r="L1261" s="60">
        <f t="shared" si="154"/>
        <v>-0.47122281510623232</v>
      </c>
    </row>
    <row r="1262" spans="1:12" x14ac:dyDescent="0.3">
      <c r="A1262" s="60">
        <f>Data!A1261</f>
        <v>1975.05</v>
      </c>
      <c r="B1262" s="60">
        <f>Data!B1261</f>
        <v>90.1</v>
      </c>
      <c r="C1262" s="60">
        <f>Data!C1261</f>
        <v>3.6966700000000001</v>
      </c>
      <c r="D1262" s="60">
        <f>Data!D1261</f>
        <v>8.1233299999999993</v>
      </c>
      <c r="E1262" s="60">
        <f>Data!E1261</f>
        <v>53.2</v>
      </c>
      <c r="F1262" s="60">
        <f t="shared" si="155"/>
        <v>513.7783139097744</v>
      </c>
      <c r="G1262" s="60">
        <f t="shared" si="156"/>
        <v>46.321762383270674</v>
      </c>
      <c r="H1262" s="60">
        <f t="shared" si="151"/>
        <v>727.85491337524729</v>
      </c>
      <c r="I1262" s="60">
        <f t="shared" si="157"/>
        <v>47.314400504980469</v>
      </c>
      <c r="J1262" s="60">
        <f t="shared" si="152"/>
        <v>10.858814830712953</v>
      </c>
      <c r="K1262" s="60">
        <f t="shared" si="153"/>
        <v>2.3849771769402768</v>
      </c>
      <c r="L1262" s="60">
        <f t="shared" si="154"/>
        <v>-0.41532319838397269</v>
      </c>
    </row>
    <row r="1263" spans="1:12" x14ac:dyDescent="0.3">
      <c r="A1263" s="60">
        <f>Data!A1262</f>
        <v>1975.06</v>
      </c>
      <c r="B1263" s="60">
        <f>Data!B1262</f>
        <v>92.4</v>
      </c>
      <c r="C1263" s="60">
        <f>Data!C1262</f>
        <v>3.71</v>
      </c>
      <c r="D1263" s="60">
        <f>Data!D1262</f>
        <v>7.96</v>
      </c>
      <c r="E1263" s="60">
        <f>Data!E1262</f>
        <v>53.6</v>
      </c>
      <c r="F1263" s="60">
        <f t="shared" si="155"/>
        <v>522.96158955223882</v>
      </c>
      <c r="G1263" s="60">
        <f t="shared" si="156"/>
        <v>45.05166940298507</v>
      </c>
      <c r="H1263" s="60">
        <f t="shared" si="151"/>
        <v>725.11981181834506</v>
      </c>
      <c r="I1263" s="60">
        <f t="shared" si="157"/>
        <v>47.30222741813936</v>
      </c>
      <c r="J1263" s="60">
        <f t="shared" si="152"/>
        <v>11.055749762678081</v>
      </c>
      <c r="K1263" s="60">
        <f t="shared" si="153"/>
        <v>2.4029506331474333</v>
      </c>
      <c r="L1263" s="60">
        <f t="shared" si="154"/>
        <v>-0.39734974217681618</v>
      </c>
    </row>
    <row r="1264" spans="1:12" x14ac:dyDescent="0.3">
      <c r="A1264" s="60">
        <f>Data!A1263</f>
        <v>1975.07</v>
      </c>
      <c r="B1264" s="60">
        <f>Data!B1263</f>
        <v>92.49</v>
      </c>
      <c r="C1264" s="60">
        <f>Data!C1263</f>
        <v>3.71</v>
      </c>
      <c r="D1264" s="60">
        <f>Data!D1263</f>
        <v>7.8933299999999997</v>
      </c>
      <c r="E1264" s="60">
        <f>Data!E1263</f>
        <v>54.2</v>
      </c>
      <c r="F1264" s="60">
        <f t="shared" si="155"/>
        <v>517.67608616236157</v>
      </c>
      <c r="G1264" s="60">
        <f t="shared" si="156"/>
        <v>44.179783557011064</v>
      </c>
      <c r="H1264" s="60">
        <f t="shared" si="151"/>
        <v>721.93874289887151</v>
      </c>
      <c r="I1264" s="60">
        <f t="shared" si="157"/>
        <v>47.278575605606065</v>
      </c>
      <c r="J1264" s="60">
        <f t="shared" si="152"/>
        <v>10.949485671496797</v>
      </c>
      <c r="K1264" s="60">
        <f t="shared" si="153"/>
        <v>2.3932924845197929</v>
      </c>
      <c r="L1264" s="60">
        <f t="shared" si="154"/>
        <v>-0.40700789080445654</v>
      </c>
    </row>
    <row r="1265" spans="1:12" x14ac:dyDescent="0.3">
      <c r="A1265" s="60">
        <f>Data!A1264</f>
        <v>1975.08</v>
      </c>
      <c r="B1265" s="60">
        <f>Data!B1264</f>
        <v>85.71</v>
      </c>
      <c r="C1265" s="60">
        <f>Data!C1264</f>
        <v>3.71</v>
      </c>
      <c r="D1265" s="60">
        <f>Data!D1264</f>
        <v>7.82667</v>
      </c>
      <c r="E1265" s="60">
        <f>Data!E1264</f>
        <v>54.3</v>
      </c>
      <c r="F1265" s="60">
        <f t="shared" si="155"/>
        <v>478.84424917127069</v>
      </c>
      <c r="G1265" s="60">
        <f t="shared" si="156"/>
        <v>43.726005362983429</v>
      </c>
      <c r="H1265" s="60">
        <f t="shared" si="151"/>
        <v>718.55689265833428</v>
      </c>
      <c r="I1265" s="60">
        <f t="shared" si="157"/>
        <v>47.247128405406137</v>
      </c>
      <c r="J1265" s="60">
        <f t="shared" si="152"/>
        <v>10.134885766231671</v>
      </c>
      <c r="K1265" s="60">
        <f t="shared" si="153"/>
        <v>2.3159835086250182</v>
      </c>
      <c r="L1265" s="60">
        <f t="shared" si="154"/>
        <v>-0.48431686669923124</v>
      </c>
    </row>
    <row r="1266" spans="1:12" x14ac:dyDescent="0.3">
      <c r="A1266" s="60">
        <f>Data!A1265</f>
        <v>1975.09</v>
      </c>
      <c r="B1266" s="60">
        <f>Data!B1265</f>
        <v>84.67</v>
      </c>
      <c r="C1266" s="60">
        <f>Data!C1265</f>
        <v>3.71</v>
      </c>
      <c r="D1266" s="60">
        <f>Data!D1265</f>
        <v>7.76</v>
      </c>
      <c r="E1266" s="60">
        <f>Data!E1265</f>
        <v>54.6</v>
      </c>
      <c r="F1266" s="60">
        <f t="shared" si="155"/>
        <v>470.43489395604394</v>
      </c>
      <c r="G1266" s="60">
        <f t="shared" si="156"/>
        <v>43.115327472527476</v>
      </c>
      <c r="H1266" s="60">
        <f t="shared" si="151"/>
        <v>715.23039379577324</v>
      </c>
      <c r="I1266" s="60">
        <f t="shared" si="157"/>
        <v>47.206464436429137</v>
      </c>
      <c r="J1266" s="60">
        <f t="shared" si="152"/>
        <v>9.9654761179913791</v>
      </c>
      <c r="K1266" s="60">
        <f t="shared" si="153"/>
        <v>2.2991267315491046</v>
      </c>
      <c r="L1266" s="60">
        <f t="shared" si="154"/>
        <v>-0.50117364377514484</v>
      </c>
    </row>
    <row r="1267" spans="1:12" x14ac:dyDescent="0.3">
      <c r="A1267" s="60">
        <f>Data!A1266</f>
        <v>1975.1</v>
      </c>
      <c r="B1267" s="60">
        <f>Data!B1266</f>
        <v>88.57</v>
      </c>
      <c r="C1267" s="60">
        <f>Data!C1266</f>
        <v>3.7</v>
      </c>
      <c r="D1267" s="60">
        <f>Data!D1266</f>
        <v>7.82667</v>
      </c>
      <c r="E1267" s="60">
        <f>Data!E1266</f>
        <v>54.9</v>
      </c>
      <c r="F1267" s="60">
        <f t="shared" si="155"/>
        <v>489.41458852459016</v>
      </c>
      <c r="G1267" s="60">
        <f t="shared" si="156"/>
        <v>43.248125522950822</v>
      </c>
      <c r="H1267" s="60">
        <f t="shared" si="151"/>
        <v>711.86313662131454</v>
      </c>
      <c r="I1267" s="60">
        <f t="shared" si="157"/>
        <v>47.162799867954732</v>
      </c>
      <c r="J1267" s="60">
        <f t="shared" si="152"/>
        <v>10.377131762635834</v>
      </c>
      <c r="K1267" s="60">
        <f t="shared" si="153"/>
        <v>2.3396045161078969</v>
      </c>
      <c r="L1267" s="60">
        <f t="shared" si="154"/>
        <v>-0.46069585921635259</v>
      </c>
    </row>
    <row r="1268" spans="1:12" x14ac:dyDescent="0.3">
      <c r="A1268" s="60">
        <f>Data!A1267</f>
        <v>1975.11</v>
      </c>
      <c r="B1268" s="60">
        <f>Data!B1267</f>
        <v>90.07</v>
      </c>
      <c r="C1268" s="60">
        <f>Data!C1267</f>
        <v>3.69</v>
      </c>
      <c r="D1268" s="60">
        <f>Data!D1267</f>
        <v>7.8933299999999997</v>
      </c>
      <c r="E1268" s="60">
        <f>Data!E1267</f>
        <v>55.3</v>
      </c>
      <c r="F1268" s="60">
        <f t="shared" si="155"/>
        <v>494.1031719710669</v>
      </c>
      <c r="G1268" s="60">
        <f t="shared" si="156"/>
        <v>43.300981352441234</v>
      </c>
      <c r="H1268" s="60">
        <f t="shared" si="151"/>
        <v>708.35237024918024</v>
      </c>
      <c r="I1268" s="60">
        <f t="shared" si="157"/>
        <v>47.114250111092183</v>
      </c>
      <c r="J1268" s="60">
        <f t="shared" si="152"/>
        <v>10.4873402591786</v>
      </c>
      <c r="K1268" s="60">
        <f t="shared" si="153"/>
        <v>2.3501688401329708</v>
      </c>
      <c r="L1268" s="60">
        <f t="shared" si="154"/>
        <v>-0.45013153519127869</v>
      </c>
    </row>
    <row r="1269" spans="1:12" x14ac:dyDescent="0.3">
      <c r="A1269" s="60">
        <f>Data!A1268</f>
        <v>1975.12</v>
      </c>
      <c r="B1269" s="60">
        <f>Data!B1268</f>
        <v>88.7</v>
      </c>
      <c r="C1269" s="60">
        <f>Data!C1268</f>
        <v>3.68</v>
      </c>
      <c r="D1269" s="60">
        <f>Data!D1268</f>
        <v>7.96</v>
      </c>
      <c r="E1269" s="60">
        <f>Data!E1268</f>
        <v>55.5</v>
      </c>
      <c r="F1269" s="60">
        <f t="shared" si="155"/>
        <v>484.83420000000001</v>
      </c>
      <c r="G1269" s="60">
        <f t="shared" si="156"/>
        <v>43.509360000000001</v>
      </c>
      <c r="H1269" s="60">
        <f t="shared" si="151"/>
        <v>705.40626652709796</v>
      </c>
      <c r="I1269" s="60">
        <f t="shared" si="157"/>
        <v>47.063542662262357</v>
      </c>
      <c r="J1269" s="60">
        <f t="shared" si="152"/>
        <v>10.301693679952438</v>
      </c>
      <c r="K1269" s="60">
        <f t="shared" si="153"/>
        <v>2.3323083166644847</v>
      </c>
      <c r="L1269" s="60">
        <f t="shared" si="154"/>
        <v>-0.46799205865976479</v>
      </c>
    </row>
    <row r="1270" spans="1:12" x14ac:dyDescent="0.3">
      <c r="A1270" s="60">
        <f>Data!A1269</f>
        <v>1976.01</v>
      </c>
      <c r="B1270" s="60">
        <f>Data!B1269</f>
        <v>96.86</v>
      </c>
      <c r="C1270" s="60">
        <f>Data!C1269</f>
        <v>3.6833300000000002</v>
      </c>
      <c r="D1270" s="60">
        <f>Data!D1269</f>
        <v>8.1933299999999996</v>
      </c>
      <c r="E1270" s="60">
        <f>Data!E1269</f>
        <v>55.6</v>
      </c>
      <c r="F1270" s="60">
        <f t="shared" si="155"/>
        <v>528.48453561151075</v>
      </c>
      <c r="G1270" s="60">
        <f t="shared" si="156"/>
        <v>44.704193683273374</v>
      </c>
      <c r="H1270" s="60">
        <f t="shared" si="151"/>
        <v>702.57175594464672</v>
      </c>
      <c r="I1270" s="60">
        <f t="shared" si="157"/>
        <v>47.019747677341833</v>
      </c>
      <c r="J1270" s="60">
        <f t="shared" si="152"/>
        <v>11.239629341230602</v>
      </c>
      <c r="K1270" s="60">
        <f t="shared" si="153"/>
        <v>2.4194458671629566</v>
      </c>
      <c r="L1270" s="60">
        <f t="shared" si="154"/>
        <v>-0.38085450816129285</v>
      </c>
    </row>
    <row r="1271" spans="1:12" x14ac:dyDescent="0.3">
      <c r="A1271" s="60">
        <f>Data!A1270</f>
        <v>1976.02</v>
      </c>
      <c r="B1271" s="60">
        <f>Data!B1270</f>
        <v>100.6</v>
      </c>
      <c r="C1271" s="60">
        <f>Data!C1270</f>
        <v>3.6866699999999999</v>
      </c>
      <c r="D1271" s="60">
        <f>Data!D1270</f>
        <v>8.4266699999999997</v>
      </c>
      <c r="E1271" s="60">
        <f>Data!E1270</f>
        <v>55.8</v>
      </c>
      <c r="F1271" s="60">
        <f t="shared" si="155"/>
        <v>546.92325806451606</v>
      </c>
      <c r="G1271" s="60">
        <f t="shared" si="156"/>
        <v>45.8125428532258</v>
      </c>
      <c r="H1271" s="60">
        <f t="shared" si="151"/>
        <v>699.84238942308218</v>
      </c>
      <c r="I1271" s="60">
        <f t="shared" si="157"/>
        <v>46.984318119936461</v>
      </c>
      <c r="J1271" s="60">
        <f t="shared" si="152"/>
        <v>11.640549016128952</v>
      </c>
      <c r="K1271" s="60">
        <f t="shared" si="153"/>
        <v>2.4544946075250977</v>
      </c>
      <c r="L1271" s="60">
        <f t="shared" si="154"/>
        <v>-0.34580576779915173</v>
      </c>
    </row>
    <row r="1272" spans="1:12" x14ac:dyDescent="0.3">
      <c r="A1272" s="60">
        <f>Data!A1271</f>
        <v>1976.03</v>
      </c>
      <c r="B1272" s="60">
        <f>Data!B1271</f>
        <v>101.1</v>
      </c>
      <c r="C1272" s="60">
        <f>Data!C1271</f>
        <v>3.69</v>
      </c>
      <c r="D1272" s="60">
        <f>Data!D1271</f>
        <v>8.66</v>
      </c>
      <c r="E1272" s="60">
        <f>Data!E1271</f>
        <v>55.9</v>
      </c>
      <c r="F1272" s="60">
        <f t="shared" si="155"/>
        <v>548.65830590339897</v>
      </c>
      <c r="G1272" s="60">
        <f t="shared" si="156"/>
        <v>46.996844007155637</v>
      </c>
      <c r="H1272" s="60">
        <f t="shared" si="151"/>
        <v>697.40831771429509</v>
      </c>
      <c r="I1272" s="60">
        <f t="shared" si="157"/>
        <v>46.956441481999619</v>
      </c>
      <c r="J1272" s="60">
        <f t="shared" si="152"/>
        <v>11.684409818698096</v>
      </c>
      <c r="K1272" s="60">
        <f t="shared" si="153"/>
        <v>2.45825545911562</v>
      </c>
      <c r="L1272" s="60">
        <f t="shared" si="154"/>
        <v>-0.34204491620862942</v>
      </c>
    </row>
    <row r="1273" spans="1:12" x14ac:dyDescent="0.3">
      <c r="A1273" s="60">
        <f>Data!A1272</f>
        <v>1976.04</v>
      </c>
      <c r="B1273" s="60">
        <f>Data!B1272</f>
        <v>101.9</v>
      </c>
      <c r="C1273" s="60">
        <f>Data!C1272</f>
        <v>3.71333</v>
      </c>
      <c r="D1273" s="60">
        <f>Data!D1272</f>
        <v>8.8566699999999994</v>
      </c>
      <c r="E1273" s="60">
        <f>Data!E1272</f>
        <v>56.1</v>
      </c>
      <c r="F1273" s="60">
        <f t="shared" si="155"/>
        <v>551.02833689839576</v>
      </c>
      <c r="G1273" s="60">
        <f t="shared" si="156"/>
        <v>47.892798239037425</v>
      </c>
      <c r="H1273" s="60">
        <f t="shared" si="151"/>
        <v>694.76488357097276</v>
      </c>
      <c r="I1273" s="60">
        <f t="shared" si="157"/>
        <v>46.93547772144295</v>
      </c>
      <c r="J1273" s="60">
        <f t="shared" si="152"/>
        <v>11.74012418002199</v>
      </c>
      <c r="K1273" s="60">
        <f t="shared" si="153"/>
        <v>2.4630123918586588</v>
      </c>
      <c r="L1273" s="60">
        <f t="shared" si="154"/>
        <v>-0.33728798346559064</v>
      </c>
    </row>
    <row r="1274" spans="1:12" x14ac:dyDescent="0.3">
      <c r="A1274" s="60">
        <f>Data!A1273</f>
        <v>1976.05</v>
      </c>
      <c r="B1274" s="60">
        <f>Data!B1273</f>
        <v>101.2</v>
      </c>
      <c r="C1274" s="60">
        <f>Data!C1273</f>
        <v>3.7366700000000002</v>
      </c>
      <c r="D1274" s="60">
        <f>Data!D1273</f>
        <v>9.0533300000000008</v>
      </c>
      <c r="E1274" s="60">
        <f>Data!E1273</f>
        <v>56.5</v>
      </c>
      <c r="F1274" s="60">
        <f t="shared" si="155"/>
        <v>543.36877168141598</v>
      </c>
      <c r="G1274" s="60">
        <f t="shared" si="156"/>
        <v>48.609652190973449</v>
      </c>
      <c r="H1274" s="60">
        <f t="shared" si="151"/>
        <v>692.44426155175245</v>
      </c>
      <c r="I1274" s="60">
        <f t="shared" si="157"/>
        <v>46.917435837398919</v>
      </c>
      <c r="J1274" s="60">
        <f t="shared" si="152"/>
        <v>11.581382528332565</v>
      </c>
      <c r="K1274" s="60">
        <f t="shared" si="153"/>
        <v>2.4493988543391128</v>
      </c>
      <c r="L1274" s="60">
        <f t="shared" si="154"/>
        <v>-0.35090152098513672</v>
      </c>
    </row>
    <row r="1275" spans="1:12" x14ac:dyDescent="0.3">
      <c r="A1275" s="60">
        <f>Data!A1274</f>
        <v>1976.06</v>
      </c>
      <c r="B1275" s="60">
        <f>Data!B1274</f>
        <v>101.8</v>
      </c>
      <c r="C1275" s="60">
        <f>Data!C1274</f>
        <v>3.76</v>
      </c>
      <c r="D1275" s="60">
        <f>Data!D1274</f>
        <v>9.25</v>
      </c>
      <c r="E1275" s="60">
        <f>Data!E1274</f>
        <v>56.8</v>
      </c>
      <c r="F1275" s="60">
        <f t="shared" si="155"/>
        <v>543.70340492957746</v>
      </c>
      <c r="G1275" s="60">
        <f t="shared" si="156"/>
        <v>49.403305457746484</v>
      </c>
      <c r="H1275" s="60">
        <f t="shared" si="151"/>
        <v>690.29942045558482</v>
      </c>
      <c r="I1275" s="60">
        <f t="shared" si="157"/>
        <v>46.904065045661653</v>
      </c>
      <c r="J1275" s="60">
        <f t="shared" si="152"/>
        <v>11.591818414891669</v>
      </c>
      <c r="K1275" s="60">
        <f t="shared" si="153"/>
        <v>2.4502995402038037</v>
      </c>
      <c r="L1275" s="60">
        <f t="shared" si="154"/>
        <v>-0.35000083512044577</v>
      </c>
    </row>
    <row r="1276" spans="1:12" x14ac:dyDescent="0.3">
      <c r="A1276" s="60">
        <f>Data!A1275</f>
        <v>1976.07</v>
      </c>
      <c r="B1276" s="60">
        <f>Data!B1275</f>
        <v>104.2</v>
      </c>
      <c r="C1276" s="60">
        <f>Data!C1275</f>
        <v>3.79</v>
      </c>
      <c r="D1276" s="60">
        <f>Data!D1275</f>
        <v>9.35</v>
      </c>
      <c r="E1276" s="60">
        <f>Data!E1275</f>
        <v>57.1</v>
      </c>
      <c r="F1276" s="60">
        <f t="shared" si="155"/>
        <v>553.59762872154113</v>
      </c>
      <c r="G1276" s="60">
        <f t="shared" si="156"/>
        <v>49.675027145359017</v>
      </c>
      <c r="H1276" s="60">
        <f t="shared" si="151"/>
        <v>688.11417004308669</v>
      </c>
      <c r="I1276" s="60">
        <f t="shared" si="157"/>
        <v>46.892854384733866</v>
      </c>
      <c r="J1276" s="60">
        <f t="shared" si="152"/>
        <v>11.805586074576146</v>
      </c>
      <c r="K1276" s="60">
        <f t="shared" si="153"/>
        <v>2.4685728156055329</v>
      </c>
      <c r="L1276" s="60">
        <f t="shared" si="154"/>
        <v>-0.33172755971871659</v>
      </c>
    </row>
    <row r="1277" spans="1:12" x14ac:dyDescent="0.3">
      <c r="A1277" s="60">
        <f>Data!A1276</f>
        <v>1976.08</v>
      </c>
      <c r="B1277" s="60">
        <f>Data!B1276</f>
        <v>103.3</v>
      </c>
      <c r="C1277" s="60">
        <f>Data!C1276</f>
        <v>3.82</v>
      </c>
      <c r="D1277" s="60">
        <f>Data!D1276</f>
        <v>9.4499999999999993</v>
      </c>
      <c r="E1277" s="60">
        <f>Data!E1276</f>
        <v>57.4</v>
      </c>
      <c r="F1277" s="60">
        <f t="shared" si="155"/>
        <v>545.94769860627184</v>
      </c>
      <c r="G1277" s="60">
        <f t="shared" si="156"/>
        <v>49.943908536585369</v>
      </c>
      <c r="H1277" s="60">
        <f t="shared" si="151"/>
        <v>686.42408329433101</v>
      </c>
      <c r="I1277" s="60">
        <f t="shared" si="157"/>
        <v>46.88496567225333</v>
      </c>
      <c r="J1277" s="60">
        <f t="shared" si="152"/>
        <v>11.644408623921963</v>
      </c>
      <c r="K1277" s="60">
        <f t="shared" si="153"/>
        <v>2.4548261183560833</v>
      </c>
      <c r="L1277" s="60">
        <f t="shared" si="154"/>
        <v>-0.34547425696816614</v>
      </c>
    </row>
    <row r="1278" spans="1:12" x14ac:dyDescent="0.3">
      <c r="A1278" s="60">
        <f>Data!A1277</f>
        <v>1976.09</v>
      </c>
      <c r="B1278" s="60">
        <f>Data!B1277</f>
        <v>105.5</v>
      </c>
      <c r="C1278" s="60">
        <f>Data!C1277</f>
        <v>3.85</v>
      </c>
      <c r="D1278" s="60">
        <f>Data!D1277</f>
        <v>9.5500000000000007</v>
      </c>
      <c r="E1278" s="60">
        <f>Data!E1277</f>
        <v>57.6</v>
      </c>
      <c r="F1278" s="60">
        <f t="shared" si="155"/>
        <v>555.63882812500003</v>
      </c>
      <c r="G1278" s="60">
        <f t="shared" si="156"/>
        <v>50.297164062500002</v>
      </c>
      <c r="H1278" s="60">
        <f t="shared" si="151"/>
        <v>684.71514426943679</v>
      </c>
      <c r="I1278" s="60">
        <f t="shared" si="157"/>
        <v>46.878647974336417</v>
      </c>
      <c r="J1278" s="60">
        <f t="shared" si="152"/>
        <v>11.852705914837452</v>
      </c>
      <c r="K1278" s="60">
        <f t="shared" si="153"/>
        <v>2.4725561887575433</v>
      </c>
      <c r="L1278" s="60">
        <f t="shared" si="154"/>
        <v>-0.32774418656670612</v>
      </c>
    </row>
    <row r="1279" spans="1:12" x14ac:dyDescent="0.3">
      <c r="A1279" s="60">
        <f>Data!A1278</f>
        <v>1976.1</v>
      </c>
      <c r="B1279" s="60">
        <f>Data!B1278</f>
        <v>101.9</v>
      </c>
      <c r="C1279" s="60">
        <f>Data!C1278</f>
        <v>3.9166699999999999</v>
      </c>
      <c r="D1279" s="60">
        <f>Data!D1278</f>
        <v>9.67</v>
      </c>
      <c r="E1279" s="60">
        <f>Data!E1278</f>
        <v>57.9</v>
      </c>
      <c r="F1279" s="60">
        <f t="shared" si="155"/>
        <v>533.89792227979285</v>
      </c>
      <c r="G1279" s="60">
        <f t="shared" si="156"/>
        <v>50.665288601036274</v>
      </c>
      <c r="H1279" s="60">
        <f t="shared" si="151"/>
        <v>683.04577647091071</v>
      </c>
      <c r="I1279" s="60">
        <f t="shared" si="157"/>
        <v>46.876617642879673</v>
      </c>
      <c r="J1279" s="60">
        <f t="shared" si="152"/>
        <v>11.389429296012556</v>
      </c>
      <c r="K1279" s="60">
        <f t="shared" si="153"/>
        <v>2.4326856704980999</v>
      </c>
      <c r="L1279" s="60">
        <f t="shared" si="154"/>
        <v>-0.36761470482614955</v>
      </c>
    </row>
    <row r="1280" spans="1:12" x14ac:dyDescent="0.3">
      <c r="A1280" s="60">
        <f>Data!A1279</f>
        <v>1976.11</v>
      </c>
      <c r="B1280" s="60">
        <f>Data!B1279</f>
        <v>101.2</v>
      </c>
      <c r="C1280" s="60">
        <f>Data!C1279</f>
        <v>3.98333</v>
      </c>
      <c r="D1280" s="60">
        <f>Data!D1279</f>
        <v>9.7899999999999991</v>
      </c>
      <c r="E1280" s="60">
        <f>Data!E1279</f>
        <v>58</v>
      </c>
      <c r="F1280" s="60">
        <f t="shared" si="155"/>
        <v>529.31613103448285</v>
      </c>
      <c r="G1280" s="60">
        <f t="shared" si="156"/>
        <v>51.205582241379311</v>
      </c>
      <c r="H1280" s="60">
        <f t="shared" si="151"/>
        <v>681.27757341705342</v>
      </c>
      <c r="I1280" s="60">
        <f t="shared" si="157"/>
        <v>46.877788739624705</v>
      </c>
      <c r="J1280" s="60">
        <f t="shared" si="152"/>
        <v>11.291405701205019</v>
      </c>
      <c r="K1280" s="60">
        <f t="shared" si="153"/>
        <v>2.4240418789322873</v>
      </c>
      <c r="L1280" s="60">
        <f t="shared" si="154"/>
        <v>-0.37625849639196218</v>
      </c>
    </row>
    <row r="1281" spans="1:12" x14ac:dyDescent="0.3">
      <c r="A1281" s="60">
        <f>Data!A1280</f>
        <v>1976.12</v>
      </c>
      <c r="B1281" s="60">
        <f>Data!B1280</f>
        <v>104.7</v>
      </c>
      <c r="C1281" s="60">
        <f>Data!C1280</f>
        <v>4.05</v>
      </c>
      <c r="D1281" s="60">
        <f>Data!D1280</f>
        <v>9.91</v>
      </c>
      <c r="E1281" s="60">
        <f>Data!E1280</f>
        <v>58.2</v>
      </c>
      <c r="F1281" s="60">
        <f t="shared" si="155"/>
        <v>545.7406546391752</v>
      </c>
      <c r="G1281" s="60">
        <f t="shared" si="156"/>
        <v>51.655108762886599</v>
      </c>
      <c r="H1281" s="60">
        <f t="shared" ref="H1281:H1344" si="158">GEOMEAN(F1162:F1282)</f>
        <v>679.41307372993299</v>
      </c>
      <c r="I1281" s="60">
        <f t="shared" si="157"/>
        <v>46.881435084130203</v>
      </c>
      <c r="J1281" s="60">
        <f t="shared" ref="J1281:J1344" si="159">F1281/I1281</f>
        <v>11.64086921954984</v>
      </c>
      <c r="K1281" s="60">
        <f t="shared" ref="K1281:K1344" si="160">LN(J1281)</f>
        <v>2.4545221147342948</v>
      </c>
      <c r="L1281" s="60">
        <f t="shared" si="154"/>
        <v>-0.34577826058995464</v>
      </c>
    </row>
    <row r="1282" spans="1:12" x14ac:dyDescent="0.3">
      <c r="A1282" s="60">
        <f>Data!A1281</f>
        <v>1977.01</v>
      </c>
      <c r="B1282" s="60">
        <f>Data!B1281</f>
        <v>103.8</v>
      </c>
      <c r="C1282" s="60">
        <f>Data!C1281</f>
        <v>4.0966699999999996</v>
      </c>
      <c r="D1282" s="60">
        <f>Data!D1281</f>
        <v>9.9666700000000006</v>
      </c>
      <c r="E1282" s="60">
        <f>Data!E1281</f>
        <v>58.5</v>
      </c>
      <c r="F1282" s="60">
        <f t="shared" si="155"/>
        <v>538.27486153846155</v>
      </c>
      <c r="G1282" s="60">
        <f t="shared" si="156"/>
        <v>51.684083952307695</v>
      </c>
      <c r="H1282" s="60">
        <f t="shared" si="158"/>
        <v>677.13274817566764</v>
      </c>
      <c r="I1282" s="60">
        <f t="shared" si="157"/>
        <v>46.8876543237918</v>
      </c>
      <c r="J1282" s="60">
        <f t="shared" si="159"/>
        <v>11.480097891468402</v>
      </c>
      <c r="K1282" s="60">
        <f t="shared" si="160"/>
        <v>2.4406149179864585</v>
      </c>
      <c r="L1282" s="60">
        <f t="shared" ref="L1282:L1345" si="161">K1282-$K$1843</f>
        <v>-0.359685457337791</v>
      </c>
    </row>
    <row r="1283" spans="1:12" x14ac:dyDescent="0.3">
      <c r="A1283" s="60">
        <f>Data!A1282</f>
        <v>1977.02</v>
      </c>
      <c r="B1283" s="60">
        <f>Data!B1282</f>
        <v>101</v>
      </c>
      <c r="C1283" s="60">
        <f>Data!C1282</f>
        <v>4.1433299999999997</v>
      </c>
      <c r="D1283" s="60">
        <f>Data!D1282</f>
        <v>10.023300000000001</v>
      </c>
      <c r="E1283" s="60">
        <f>Data!E1282</f>
        <v>59.1</v>
      </c>
      <c r="F1283" s="60">
        <f t="shared" si="155"/>
        <v>518.437614213198</v>
      </c>
      <c r="G1283" s="60">
        <f t="shared" si="156"/>
        <v>51.450056817258883</v>
      </c>
      <c r="H1283" s="60">
        <f t="shared" si="158"/>
        <v>674.61141917778275</v>
      </c>
      <c r="I1283" s="60">
        <f t="shared" si="157"/>
        <v>46.894469758129048</v>
      </c>
      <c r="J1283" s="60">
        <f t="shared" si="159"/>
        <v>11.055410518280315</v>
      </c>
      <c r="K1283" s="60">
        <f t="shared" si="160"/>
        <v>2.4029199477927543</v>
      </c>
      <c r="L1283" s="60">
        <f t="shared" si="161"/>
        <v>-0.39738042753149516</v>
      </c>
    </row>
    <row r="1284" spans="1:12" x14ac:dyDescent="0.3">
      <c r="A1284" s="60">
        <f>Data!A1283</f>
        <v>1977.03</v>
      </c>
      <c r="B1284" s="60">
        <f>Data!B1283</f>
        <v>100.6</v>
      </c>
      <c r="C1284" s="60">
        <f>Data!C1283</f>
        <v>4.1900000000000004</v>
      </c>
      <c r="D1284" s="60">
        <f>Data!D1283</f>
        <v>10.08</v>
      </c>
      <c r="E1284" s="60">
        <f>Data!E1283</f>
        <v>59.5</v>
      </c>
      <c r="F1284" s="60">
        <f t="shared" si="155"/>
        <v>512.91290420168059</v>
      </c>
      <c r="G1284" s="60">
        <f t="shared" si="156"/>
        <v>51.393261176470595</v>
      </c>
      <c r="H1284" s="60">
        <f t="shared" si="158"/>
        <v>671.85419196503301</v>
      </c>
      <c r="I1284" s="60">
        <f t="shared" si="157"/>
        <v>46.904423736878989</v>
      </c>
      <c r="J1284" s="60">
        <f t="shared" si="159"/>
        <v>10.935277812578658</v>
      </c>
      <c r="K1284" s="60">
        <f t="shared" si="160"/>
        <v>2.3919940596202438</v>
      </c>
      <c r="L1284" s="60">
        <f t="shared" si="161"/>
        <v>-0.40830631570400566</v>
      </c>
    </row>
    <row r="1285" spans="1:12" x14ac:dyDescent="0.3">
      <c r="A1285" s="60">
        <f>Data!A1284</f>
        <v>1977.04</v>
      </c>
      <c r="B1285" s="60">
        <f>Data!B1284</f>
        <v>99.05</v>
      </c>
      <c r="C1285" s="60">
        <f>Data!C1284</f>
        <v>4.2466699999999999</v>
      </c>
      <c r="D1285" s="60">
        <f>Data!D1284</f>
        <v>10.193300000000001</v>
      </c>
      <c r="E1285" s="60">
        <f>Data!E1284</f>
        <v>60</v>
      </c>
      <c r="F1285" s="60">
        <f t="shared" si="155"/>
        <v>500.80175249999996</v>
      </c>
      <c r="G1285" s="60">
        <f t="shared" si="156"/>
        <v>51.53783446500001</v>
      </c>
      <c r="H1285" s="60">
        <f t="shared" si="158"/>
        <v>668.9867580636693</v>
      </c>
      <c r="I1285" s="60">
        <f t="shared" si="157"/>
        <v>46.919541228271555</v>
      </c>
      <c r="J1285" s="60">
        <f t="shared" si="159"/>
        <v>10.673628500831118</v>
      </c>
      <c r="K1285" s="60">
        <f t="shared" si="160"/>
        <v>2.3677760731868251</v>
      </c>
      <c r="L1285" s="60">
        <f t="shared" si="161"/>
        <v>-0.43252430213742432</v>
      </c>
    </row>
    <row r="1286" spans="1:12" x14ac:dyDescent="0.3">
      <c r="A1286" s="60">
        <f>Data!A1285</f>
        <v>1977.05</v>
      </c>
      <c r="B1286" s="60">
        <f>Data!B1285</f>
        <v>98.76</v>
      </c>
      <c r="C1286" s="60">
        <f>Data!C1285</f>
        <v>4.3033299999999999</v>
      </c>
      <c r="D1286" s="60">
        <f>Data!D1285</f>
        <v>10.306699999999999</v>
      </c>
      <c r="E1286" s="60">
        <f>Data!E1285</f>
        <v>60.3</v>
      </c>
      <c r="F1286" s="60">
        <f t="shared" si="155"/>
        <v>496.8512417910448</v>
      </c>
      <c r="G1286" s="60">
        <f t="shared" si="156"/>
        <v>51.851930880597017</v>
      </c>
      <c r="H1286" s="60">
        <f t="shared" si="158"/>
        <v>666.04346194722211</v>
      </c>
      <c r="I1286" s="60">
        <f t="shared" si="157"/>
        <v>46.941122936125268</v>
      </c>
      <c r="J1286" s="60">
        <f t="shared" si="159"/>
        <v>10.584562334972917</v>
      </c>
      <c r="K1286" s="60">
        <f t="shared" si="160"/>
        <v>2.359396556067646</v>
      </c>
      <c r="L1286" s="60">
        <f t="shared" si="161"/>
        <v>-0.44090381925660349</v>
      </c>
    </row>
    <row r="1287" spans="1:12" x14ac:dyDescent="0.3">
      <c r="A1287" s="60">
        <f>Data!A1286</f>
        <v>1977.06</v>
      </c>
      <c r="B1287" s="60">
        <f>Data!B1286</f>
        <v>99.29</v>
      </c>
      <c r="C1287" s="60">
        <f>Data!C1286</f>
        <v>4.3600000000000003</v>
      </c>
      <c r="D1287" s="60">
        <f>Data!D1286</f>
        <v>10.42</v>
      </c>
      <c r="E1287" s="60">
        <f>Data!E1286</f>
        <v>60.7</v>
      </c>
      <c r="F1287" s="60">
        <f t="shared" si="155"/>
        <v>496.22590230642504</v>
      </c>
      <c r="G1287" s="60">
        <f t="shared" si="156"/>
        <v>52.076482042833611</v>
      </c>
      <c r="H1287" s="60">
        <f t="shared" si="158"/>
        <v>663.22167835816163</v>
      </c>
      <c r="I1287" s="60">
        <f t="shared" si="157"/>
        <v>46.968509135009505</v>
      </c>
      <c r="J1287" s="60">
        <f t="shared" si="159"/>
        <v>10.565076717254092</v>
      </c>
      <c r="K1287" s="60">
        <f t="shared" si="160"/>
        <v>2.3575539124949536</v>
      </c>
      <c r="L1287" s="60">
        <f t="shared" si="161"/>
        <v>-0.44274646282929586</v>
      </c>
    </row>
    <row r="1288" spans="1:12" x14ac:dyDescent="0.3">
      <c r="A1288" s="60">
        <f>Data!A1287</f>
        <v>1977.07</v>
      </c>
      <c r="B1288" s="60">
        <f>Data!B1287</f>
        <v>100.2</v>
      </c>
      <c r="C1288" s="60">
        <f>Data!C1287</f>
        <v>4.4066700000000001</v>
      </c>
      <c r="D1288" s="60">
        <f>Data!D1287</f>
        <v>10.5167</v>
      </c>
      <c r="E1288" s="60">
        <f>Data!E1287</f>
        <v>61</v>
      </c>
      <c r="F1288" s="60">
        <f t="shared" si="155"/>
        <v>498.31102622950823</v>
      </c>
      <c r="G1288" s="60">
        <f t="shared" si="156"/>
        <v>52.301273149180332</v>
      </c>
      <c r="H1288" s="60">
        <f t="shared" si="158"/>
        <v>660.18176526628042</v>
      </c>
      <c r="I1288" s="60">
        <f t="shared" si="157"/>
        <v>46.999508087390105</v>
      </c>
      <c r="J1288" s="60">
        <f t="shared" si="159"/>
        <v>10.602473228080536</v>
      </c>
      <c r="K1288" s="60">
        <f t="shared" si="160"/>
        <v>2.3610872973061734</v>
      </c>
      <c r="L1288" s="60">
        <f t="shared" si="161"/>
        <v>-0.43921307801807608</v>
      </c>
    </row>
    <row r="1289" spans="1:12" x14ac:dyDescent="0.3">
      <c r="A1289" s="60">
        <f>Data!A1288</f>
        <v>1977.08</v>
      </c>
      <c r="B1289" s="60">
        <f>Data!B1288</f>
        <v>97.75</v>
      </c>
      <c r="C1289" s="60">
        <f>Data!C1288</f>
        <v>4.4533300000000002</v>
      </c>
      <c r="D1289" s="60">
        <f>Data!D1288</f>
        <v>10.613300000000001</v>
      </c>
      <c r="E1289" s="60">
        <f>Data!E1288</f>
        <v>61.2</v>
      </c>
      <c r="F1289" s="60">
        <f t="shared" si="155"/>
        <v>484.53812499999998</v>
      </c>
      <c r="G1289" s="60">
        <f t="shared" si="156"/>
        <v>52.609191632352939</v>
      </c>
      <c r="H1289" s="60">
        <f t="shared" si="158"/>
        <v>656.98346986744218</v>
      </c>
      <c r="I1289" s="60">
        <f t="shared" si="157"/>
        <v>47.034737367615122</v>
      </c>
      <c r="J1289" s="60">
        <f t="shared" si="159"/>
        <v>10.301707889063701</v>
      </c>
      <c r="K1289" s="60">
        <f t="shared" si="160"/>
        <v>2.3323096959620941</v>
      </c>
      <c r="L1289" s="60">
        <f t="shared" si="161"/>
        <v>-0.46799067936215533</v>
      </c>
    </row>
    <row r="1290" spans="1:12" x14ac:dyDescent="0.3">
      <c r="A1290" s="60">
        <f>Data!A1289</f>
        <v>1977.09</v>
      </c>
      <c r="B1290" s="60">
        <f>Data!B1289</f>
        <v>96.23</v>
      </c>
      <c r="C1290" s="60">
        <f>Data!C1289</f>
        <v>4.5</v>
      </c>
      <c r="D1290" s="60">
        <f>Data!D1289</f>
        <v>10.71</v>
      </c>
      <c r="E1290" s="60">
        <f>Data!E1289</f>
        <v>61.4</v>
      </c>
      <c r="F1290" s="60">
        <f t="shared" si="155"/>
        <v>475.44986140065151</v>
      </c>
      <c r="G1290" s="60">
        <f t="shared" si="156"/>
        <v>52.915598208469056</v>
      </c>
      <c r="H1290" s="60">
        <f t="shared" si="158"/>
        <v>653.58262415206639</v>
      </c>
      <c r="I1290" s="60">
        <f t="shared" si="157"/>
        <v>47.074179704769129</v>
      </c>
      <c r="J1290" s="60">
        <f t="shared" si="159"/>
        <v>10.10001373114704</v>
      </c>
      <c r="K1290" s="60">
        <f t="shared" si="160"/>
        <v>2.3125367833657986</v>
      </c>
      <c r="L1290" s="60">
        <f t="shared" si="161"/>
        <v>-0.48776359195845087</v>
      </c>
    </row>
    <row r="1291" spans="1:12" x14ac:dyDescent="0.3">
      <c r="A1291" s="60">
        <f>Data!A1290</f>
        <v>1977.1</v>
      </c>
      <c r="B1291" s="60">
        <f>Data!B1290</f>
        <v>93.74</v>
      </c>
      <c r="C1291" s="60">
        <f>Data!C1290</f>
        <v>4.5566700000000004</v>
      </c>
      <c r="D1291" s="60">
        <f>Data!D1290</f>
        <v>10.77</v>
      </c>
      <c r="E1291" s="60">
        <f>Data!E1290</f>
        <v>61.6</v>
      </c>
      <c r="F1291" s="60">
        <f t="shared" ref="F1291:F1354" si="162">B1291*$E$1837/E1291</f>
        <v>461.64363019480516</v>
      </c>
      <c r="G1291" s="60">
        <f t="shared" ref="G1291:G1354" si="163">D1291*$E$1837/E1291</f>
        <v>53.039277759740258</v>
      </c>
      <c r="H1291" s="60">
        <f t="shared" si="158"/>
        <v>650.22853154451388</v>
      </c>
      <c r="I1291" s="60">
        <f t="shared" si="157"/>
        <v>47.11499839675843</v>
      </c>
      <c r="J1291" s="60">
        <f t="shared" si="159"/>
        <v>9.7982308373922553</v>
      </c>
      <c r="K1291" s="60">
        <f t="shared" si="160"/>
        <v>2.2822018425828938</v>
      </c>
      <c r="L1291" s="60">
        <f t="shared" si="161"/>
        <v>-0.51809853274135564</v>
      </c>
    </row>
    <row r="1292" spans="1:12" x14ac:dyDescent="0.3">
      <c r="A1292" s="60">
        <f>Data!A1291</f>
        <v>1977.11</v>
      </c>
      <c r="B1292" s="60">
        <f>Data!B1291</f>
        <v>94.28</v>
      </c>
      <c r="C1292" s="60">
        <f>Data!C1291</f>
        <v>4.6133300000000004</v>
      </c>
      <c r="D1292" s="60">
        <f>Data!D1291</f>
        <v>10.83</v>
      </c>
      <c r="E1292" s="60">
        <f>Data!E1291</f>
        <v>61.9</v>
      </c>
      <c r="F1292" s="60">
        <f t="shared" si="162"/>
        <v>462.05272439418417</v>
      </c>
      <c r="G1292" s="60">
        <f t="shared" si="163"/>
        <v>53.076272859450732</v>
      </c>
      <c r="H1292" s="60">
        <f t="shared" si="158"/>
        <v>647.03446201258794</v>
      </c>
      <c r="I1292" s="60">
        <f t="shared" si="157"/>
        <v>47.156551478704927</v>
      </c>
      <c r="J1292" s="60">
        <f t="shared" si="159"/>
        <v>9.7982721362235132</v>
      </c>
      <c r="K1292" s="60">
        <f t="shared" si="160"/>
        <v>2.2822060575013734</v>
      </c>
      <c r="L1292" s="60">
        <f t="shared" si="161"/>
        <v>-0.51809431782287607</v>
      </c>
    </row>
    <row r="1293" spans="1:12" x14ac:dyDescent="0.3">
      <c r="A1293" s="60">
        <f>Data!A1292</f>
        <v>1977.12</v>
      </c>
      <c r="B1293" s="60">
        <f>Data!B1292</f>
        <v>93.82</v>
      </c>
      <c r="C1293" s="60">
        <f>Data!C1292</f>
        <v>4.67</v>
      </c>
      <c r="D1293" s="60">
        <f>Data!D1292</f>
        <v>10.89</v>
      </c>
      <c r="E1293" s="60">
        <f>Data!E1292</f>
        <v>62.1</v>
      </c>
      <c r="F1293" s="60">
        <f t="shared" si="162"/>
        <v>458.31749855072457</v>
      </c>
      <c r="G1293" s="60">
        <f t="shared" si="163"/>
        <v>53.198439130434785</v>
      </c>
      <c r="H1293" s="60">
        <f t="shared" si="158"/>
        <v>643.48183025252547</v>
      </c>
      <c r="I1293" s="60">
        <f t="shared" si="157"/>
        <v>47.199468809998272</v>
      </c>
      <c r="J1293" s="60">
        <f t="shared" si="159"/>
        <v>9.7102257738468261</v>
      </c>
      <c r="K1293" s="60">
        <f t="shared" si="160"/>
        <v>2.2731795337164216</v>
      </c>
      <c r="L1293" s="60">
        <f t="shared" si="161"/>
        <v>-0.52712084160782791</v>
      </c>
    </row>
    <row r="1294" spans="1:12" x14ac:dyDescent="0.3">
      <c r="A1294" s="60">
        <f>Data!A1293</f>
        <v>1978.01</v>
      </c>
      <c r="B1294" s="60">
        <f>Data!B1293</f>
        <v>90.25</v>
      </c>
      <c r="C1294" s="60">
        <f>Data!C1293</f>
        <v>4.71333</v>
      </c>
      <c r="D1294" s="60">
        <f>Data!D1293</f>
        <v>10.9</v>
      </c>
      <c r="E1294" s="60">
        <f>Data!E1293</f>
        <v>62.5</v>
      </c>
      <c r="F1294" s="60">
        <f t="shared" si="162"/>
        <v>438.056172</v>
      </c>
      <c r="G1294" s="60">
        <f t="shared" si="163"/>
        <v>52.9065072</v>
      </c>
      <c r="H1294" s="60">
        <f t="shared" si="158"/>
        <v>639.88557368682746</v>
      </c>
      <c r="I1294" s="60">
        <f t="shared" si="157"/>
        <v>47.239875472835145</v>
      </c>
      <c r="J1294" s="60">
        <f t="shared" si="159"/>
        <v>9.2730170775301932</v>
      </c>
      <c r="K1294" s="60">
        <f t="shared" si="160"/>
        <v>2.2271087934566598</v>
      </c>
      <c r="L1294" s="60">
        <f t="shared" si="161"/>
        <v>-0.57319158186758967</v>
      </c>
    </row>
    <row r="1295" spans="1:12" x14ac:dyDescent="0.3">
      <c r="A1295" s="60">
        <f>Data!A1294</f>
        <v>1978.02</v>
      </c>
      <c r="B1295" s="60">
        <f>Data!B1294</f>
        <v>88.98</v>
      </c>
      <c r="C1295" s="60">
        <f>Data!C1294</f>
        <v>4.7566699999999997</v>
      </c>
      <c r="D1295" s="60">
        <f>Data!D1294</f>
        <v>10.91</v>
      </c>
      <c r="E1295" s="60">
        <f>Data!E1294</f>
        <v>62.9</v>
      </c>
      <c r="F1295" s="60">
        <f t="shared" si="162"/>
        <v>429.14530588235294</v>
      </c>
      <c r="G1295" s="60">
        <f t="shared" si="163"/>
        <v>52.618288235294116</v>
      </c>
      <c r="H1295" s="60">
        <f t="shared" si="158"/>
        <v>636.51664527879075</v>
      </c>
      <c r="I1295" s="60">
        <f t="shared" si="157"/>
        <v>47.276636033796272</v>
      </c>
      <c r="J1295" s="60">
        <f t="shared" si="159"/>
        <v>9.0773232168120686</v>
      </c>
      <c r="K1295" s="60">
        <f t="shared" si="160"/>
        <v>2.205779349240601</v>
      </c>
      <c r="L1295" s="60">
        <f t="shared" si="161"/>
        <v>-0.59452102608364843</v>
      </c>
    </row>
    <row r="1296" spans="1:12" x14ac:dyDescent="0.3">
      <c r="A1296" s="60">
        <f>Data!A1295</f>
        <v>1978.03</v>
      </c>
      <c r="B1296" s="60">
        <f>Data!B1295</f>
        <v>88.82</v>
      </c>
      <c r="C1296" s="60">
        <f>Data!C1295</f>
        <v>4.8</v>
      </c>
      <c r="D1296" s="60">
        <f>Data!D1295</f>
        <v>10.92</v>
      </c>
      <c r="E1296" s="60">
        <f>Data!E1295</f>
        <v>63.4</v>
      </c>
      <c r="F1296" s="60">
        <f t="shared" si="162"/>
        <v>424.99529432176655</v>
      </c>
      <c r="G1296" s="60">
        <f t="shared" si="163"/>
        <v>52.251166561514196</v>
      </c>
      <c r="H1296" s="60">
        <f t="shared" si="158"/>
        <v>633.46059913625652</v>
      </c>
      <c r="I1296" s="60">
        <f t="shared" si="157"/>
        <v>47.309149266498984</v>
      </c>
      <c r="J1296" s="60">
        <f t="shared" si="159"/>
        <v>8.9833637026045263</v>
      </c>
      <c r="K1296" s="60">
        <f t="shared" si="160"/>
        <v>2.1953743893050626</v>
      </c>
      <c r="L1296" s="60">
        <f t="shared" si="161"/>
        <v>-0.6049259860191869</v>
      </c>
    </row>
    <row r="1297" spans="1:12" x14ac:dyDescent="0.3">
      <c r="A1297" s="60">
        <f>Data!A1296</f>
        <v>1978.04</v>
      </c>
      <c r="B1297" s="60">
        <f>Data!B1296</f>
        <v>92.71</v>
      </c>
      <c r="C1297" s="60">
        <f>Data!C1296</f>
        <v>4.8366699999999998</v>
      </c>
      <c r="D1297" s="60">
        <f>Data!D1296</f>
        <v>11.023300000000001</v>
      </c>
      <c r="E1297" s="60">
        <f>Data!E1296</f>
        <v>63.9</v>
      </c>
      <c r="F1297" s="60">
        <f t="shared" si="162"/>
        <v>440.13746056338027</v>
      </c>
      <c r="G1297" s="60">
        <f t="shared" si="163"/>
        <v>52.332728605633804</v>
      </c>
      <c r="H1297" s="60">
        <f t="shared" si="158"/>
        <v>630.27211138212044</v>
      </c>
      <c r="I1297" s="60">
        <f t="shared" ref="I1297:I1360" si="164">GEOMEAN(G1178:G1297)</f>
        <v>47.340318848347124</v>
      </c>
      <c r="J1297" s="60">
        <f t="shared" si="159"/>
        <v>9.2973066356680771</v>
      </c>
      <c r="K1297" s="60">
        <f t="shared" si="160"/>
        <v>2.2297247491464569</v>
      </c>
      <c r="L1297" s="60">
        <f t="shared" si="161"/>
        <v>-0.57057562617779256</v>
      </c>
    </row>
    <row r="1298" spans="1:12" x14ac:dyDescent="0.3">
      <c r="A1298" s="60">
        <f>Data!A1297</f>
        <v>1978.05</v>
      </c>
      <c r="B1298" s="60">
        <f>Data!B1297</f>
        <v>97.41</v>
      </c>
      <c r="C1298" s="60">
        <f>Data!C1297</f>
        <v>4.8733300000000002</v>
      </c>
      <c r="D1298" s="60">
        <f>Data!D1297</f>
        <v>11.1267</v>
      </c>
      <c r="E1298" s="60">
        <f>Data!E1297</f>
        <v>64.5</v>
      </c>
      <c r="F1298" s="60">
        <f t="shared" si="162"/>
        <v>458.14867953488368</v>
      </c>
      <c r="G1298" s="60">
        <f t="shared" si="163"/>
        <v>52.332233986046504</v>
      </c>
      <c r="H1298" s="60">
        <f t="shared" si="158"/>
        <v>626.95424597752196</v>
      </c>
      <c r="I1298" s="60">
        <f t="shared" si="164"/>
        <v>47.369543257035545</v>
      </c>
      <c r="J1298" s="60">
        <f t="shared" si="159"/>
        <v>9.6717985446658776</v>
      </c>
      <c r="K1298" s="60">
        <f t="shared" si="160"/>
        <v>2.2692142843802978</v>
      </c>
      <c r="L1298" s="60">
        <f t="shared" si="161"/>
        <v>-0.53108609094395165</v>
      </c>
    </row>
    <row r="1299" spans="1:12" x14ac:dyDescent="0.3">
      <c r="A1299" s="60">
        <f>Data!A1298</f>
        <v>1978.06</v>
      </c>
      <c r="B1299" s="60">
        <f>Data!B1298</f>
        <v>97.66</v>
      </c>
      <c r="C1299" s="60">
        <f>Data!C1298</f>
        <v>4.91</v>
      </c>
      <c r="D1299" s="60">
        <f>Data!D1298</f>
        <v>11.23</v>
      </c>
      <c r="E1299" s="60">
        <f>Data!E1298</f>
        <v>65.2</v>
      </c>
      <c r="F1299" s="60">
        <f t="shared" si="162"/>
        <v>454.39310705521473</v>
      </c>
      <c r="G1299" s="60">
        <f t="shared" si="163"/>
        <v>52.251019785276071</v>
      </c>
      <c r="H1299" s="60">
        <f t="shared" si="158"/>
        <v>623.48274655459022</v>
      </c>
      <c r="I1299" s="60">
        <f t="shared" si="164"/>
        <v>47.397370744285588</v>
      </c>
      <c r="J1299" s="60">
        <f t="shared" si="159"/>
        <v>9.5868842494812458</v>
      </c>
      <c r="K1299" s="60">
        <f t="shared" si="160"/>
        <v>2.2603959403264722</v>
      </c>
      <c r="L1299" s="60">
        <f t="shared" si="161"/>
        <v>-0.53990443499777729</v>
      </c>
    </row>
    <row r="1300" spans="1:12" x14ac:dyDescent="0.3">
      <c r="A1300" s="60">
        <f>Data!A1299</f>
        <v>1978.07</v>
      </c>
      <c r="B1300" s="60">
        <f>Data!B1299</f>
        <v>97.19</v>
      </c>
      <c r="C1300" s="60">
        <f>Data!C1299</f>
        <v>4.9466700000000001</v>
      </c>
      <c r="D1300" s="60">
        <f>Data!D1299</f>
        <v>11.343299999999999</v>
      </c>
      <c r="E1300" s="60">
        <f>Data!E1299</f>
        <v>65.7</v>
      </c>
      <c r="F1300" s="60">
        <f t="shared" si="162"/>
        <v>448.76483972602739</v>
      </c>
      <c r="G1300" s="60">
        <f t="shared" si="163"/>
        <v>52.376522342465748</v>
      </c>
      <c r="H1300" s="60">
        <f t="shared" si="158"/>
        <v>620.38898329598078</v>
      </c>
      <c r="I1300" s="60">
        <f t="shared" si="164"/>
        <v>47.426311155215934</v>
      </c>
      <c r="J1300" s="60">
        <f t="shared" si="159"/>
        <v>9.4623602130327686</v>
      </c>
      <c r="K1300" s="60">
        <f t="shared" si="160"/>
        <v>2.2473218459234343</v>
      </c>
      <c r="L1300" s="60">
        <f t="shared" si="161"/>
        <v>-0.55297852940081516</v>
      </c>
    </row>
    <row r="1301" spans="1:12" x14ac:dyDescent="0.3">
      <c r="A1301" s="60">
        <f>Data!A1300</f>
        <v>1978.08</v>
      </c>
      <c r="B1301" s="60">
        <f>Data!B1300</f>
        <v>103.9</v>
      </c>
      <c r="C1301" s="60">
        <f>Data!C1300</f>
        <v>4.9833299999999996</v>
      </c>
      <c r="D1301" s="60">
        <f>Data!D1300</f>
        <v>11.4567</v>
      </c>
      <c r="E1301" s="60">
        <f>Data!E1300</f>
        <v>66</v>
      </c>
      <c r="F1301" s="60">
        <f t="shared" si="162"/>
        <v>477.56690454545458</v>
      </c>
      <c r="G1301" s="60">
        <f t="shared" si="163"/>
        <v>52.659680031818176</v>
      </c>
      <c r="H1301" s="60">
        <f t="shared" si="158"/>
        <v>617.39929929776054</v>
      </c>
      <c r="I1301" s="60">
        <f t="shared" si="164"/>
        <v>47.456420049748857</v>
      </c>
      <c r="J1301" s="60">
        <f t="shared" si="159"/>
        <v>10.063272873192252</v>
      </c>
      <c r="K1301" s="60">
        <f t="shared" si="160"/>
        <v>2.3088924470689185</v>
      </c>
      <c r="L1301" s="60">
        <f t="shared" si="161"/>
        <v>-0.49140792825533097</v>
      </c>
    </row>
    <row r="1302" spans="1:12" x14ac:dyDescent="0.3">
      <c r="A1302" s="60">
        <f>Data!A1301</f>
        <v>1978.09</v>
      </c>
      <c r="B1302" s="60">
        <f>Data!B1301</f>
        <v>103.9</v>
      </c>
      <c r="C1302" s="60">
        <f>Data!C1301</f>
        <v>5.0199999999999996</v>
      </c>
      <c r="D1302" s="60">
        <f>Data!D1301</f>
        <v>11.57</v>
      </c>
      <c r="E1302" s="60">
        <f>Data!E1301</f>
        <v>66.5</v>
      </c>
      <c r="F1302" s="60">
        <f t="shared" si="162"/>
        <v>473.97617593984967</v>
      </c>
      <c r="G1302" s="60">
        <f t="shared" si="163"/>
        <v>52.780600150375939</v>
      </c>
      <c r="H1302" s="60">
        <f t="shared" si="158"/>
        <v>614.06662952333602</v>
      </c>
      <c r="I1302" s="60">
        <f t="shared" si="164"/>
        <v>47.486481674059036</v>
      </c>
      <c r="J1302" s="60">
        <f t="shared" si="159"/>
        <v>9.9812864468073208</v>
      </c>
      <c r="K1302" s="60">
        <f t="shared" si="160"/>
        <v>2.3007119845018646</v>
      </c>
      <c r="L1302" s="60">
        <f t="shared" si="161"/>
        <v>-0.49958839082238482</v>
      </c>
    </row>
    <row r="1303" spans="1:12" x14ac:dyDescent="0.3">
      <c r="A1303" s="60">
        <f>Data!A1302</f>
        <v>1978.1</v>
      </c>
      <c r="B1303" s="60">
        <f>Data!B1302</f>
        <v>100.6</v>
      </c>
      <c r="C1303" s="60">
        <f>Data!C1302</f>
        <v>5.03667</v>
      </c>
      <c r="D1303" s="60">
        <f>Data!D1302</f>
        <v>11.8233</v>
      </c>
      <c r="E1303" s="60">
        <f>Data!E1302</f>
        <v>67.099999999999994</v>
      </c>
      <c r="F1303" s="60">
        <f t="shared" si="162"/>
        <v>454.81844709388969</v>
      </c>
      <c r="G1303" s="60">
        <f t="shared" si="163"/>
        <v>53.453826496274225</v>
      </c>
      <c r="H1303" s="60">
        <f t="shared" si="158"/>
        <v>610.33066884060725</v>
      </c>
      <c r="I1303" s="60">
        <f t="shared" si="164"/>
        <v>47.521506274826216</v>
      </c>
      <c r="J1303" s="60">
        <f t="shared" si="159"/>
        <v>9.5707918950124427</v>
      </c>
      <c r="K1303" s="60">
        <f t="shared" si="160"/>
        <v>2.258715949691668</v>
      </c>
      <c r="L1303" s="60">
        <f t="shared" si="161"/>
        <v>-0.54158442563258147</v>
      </c>
    </row>
    <row r="1304" spans="1:12" x14ac:dyDescent="0.3">
      <c r="A1304" s="60">
        <f>Data!A1303</f>
        <v>1978.11</v>
      </c>
      <c r="B1304" s="60">
        <f>Data!B1303</f>
        <v>94.71</v>
      </c>
      <c r="C1304" s="60">
        <f>Data!C1303</f>
        <v>5.0533299999999999</v>
      </c>
      <c r="D1304" s="60">
        <f>Data!D1303</f>
        <v>12.076700000000001</v>
      </c>
      <c r="E1304" s="60">
        <f>Data!E1303</f>
        <v>67.400000000000006</v>
      </c>
      <c r="F1304" s="60">
        <f t="shared" si="162"/>
        <v>426.28352715133525</v>
      </c>
      <c r="G1304" s="60">
        <f t="shared" si="163"/>
        <v>54.356438310089018</v>
      </c>
      <c r="H1304" s="60">
        <f t="shared" si="158"/>
        <v>606.6062318740004</v>
      </c>
      <c r="I1304" s="60">
        <f t="shared" si="164"/>
        <v>47.562000185976601</v>
      </c>
      <c r="J1304" s="60">
        <f t="shared" si="159"/>
        <v>8.9626913393987717</v>
      </c>
      <c r="K1304" s="60">
        <f t="shared" si="160"/>
        <v>2.1930705545847466</v>
      </c>
      <c r="L1304" s="60">
        <f t="shared" si="161"/>
        <v>-0.60722982073950282</v>
      </c>
    </row>
    <row r="1305" spans="1:12" x14ac:dyDescent="0.3">
      <c r="A1305" s="60">
        <f>Data!A1304</f>
        <v>1978.12</v>
      </c>
      <c r="B1305" s="60">
        <f>Data!B1304</f>
        <v>96.11</v>
      </c>
      <c r="C1305" s="60">
        <f>Data!C1304</f>
        <v>5.07</v>
      </c>
      <c r="D1305" s="60">
        <f>Data!D1304</f>
        <v>12.33</v>
      </c>
      <c r="E1305" s="60">
        <f>Data!E1304</f>
        <v>67.7</v>
      </c>
      <c r="F1305" s="60">
        <f t="shared" si="162"/>
        <v>430.66791624815357</v>
      </c>
      <c r="G1305" s="60">
        <f t="shared" si="163"/>
        <v>55.250602511078284</v>
      </c>
      <c r="H1305" s="60">
        <f t="shared" si="158"/>
        <v>603.00611584792966</v>
      </c>
      <c r="I1305" s="60">
        <f t="shared" si="164"/>
        <v>47.607818247728687</v>
      </c>
      <c r="J1305" s="60">
        <f t="shared" si="159"/>
        <v>9.0461594775706864</v>
      </c>
      <c r="K1305" s="60">
        <f t="shared" si="160"/>
        <v>2.2023403005233653</v>
      </c>
      <c r="L1305" s="60">
        <f t="shared" si="161"/>
        <v>-0.5979600748008842</v>
      </c>
    </row>
    <row r="1306" spans="1:12" x14ac:dyDescent="0.3">
      <c r="A1306" s="60">
        <f>Data!A1305</f>
        <v>1979.01</v>
      </c>
      <c r="B1306" s="60">
        <f>Data!B1305</f>
        <v>99.71</v>
      </c>
      <c r="C1306" s="60">
        <f>Data!C1305</f>
        <v>5.1133300000000004</v>
      </c>
      <c r="D1306" s="60">
        <f>Data!D1305</f>
        <v>12.6533</v>
      </c>
      <c r="E1306" s="60">
        <f>Data!E1305</f>
        <v>68.3</v>
      </c>
      <c r="F1306" s="60">
        <f t="shared" si="162"/>
        <v>442.87444699853586</v>
      </c>
      <c r="G1306" s="60">
        <f t="shared" si="163"/>
        <v>56.201215928257689</v>
      </c>
      <c r="H1306" s="60">
        <f t="shared" si="158"/>
        <v>599.52341006605752</v>
      </c>
      <c r="I1306" s="60">
        <f t="shared" si="164"/>
        <v>47.660195897724478</v>
      </c>
      <c r="J1306" s="60">
        <f t="shared" si="159"/>
        <v>9.2923337526541889</v>
      </c>
      <c r="K1306" s="60">
        <f t="shared" si="160"/>
        <v>2.2291897325427326</v>
      </c>
      <c r="L1306" s="60">
        <f t="shared" si="161"/>
        <v>-0.57111064278151691</v>
      </c>
    </row>
    <row r="1307" spans="1:12" x14ac:dyDescent="0.3">
      <c r="A1307" s="60">
        <f>Data!A1306</f>
        <v>1979.02</v>
      </c>
      <c r="B1307" s="60">
        <f>Data!B1306</f>
        <v>98.23</v>
      </c>
      <c r="C1307" s="60">
        <f>Data!C1306</f>
        <v>5.1566700000000001</v>
      </c>
      <c r="D1307" s="60">
        <f>Data!D1306</f>
        <v>12.976699999999999</v>
      </c>
      <c r="E1307" s="60">
        <f>Data!E1306</f>
        <v>69.099999999999994</v>
      </c>
      <c r="F1307" s="60">
        <f t="shared" si="162"/>
        <v>431.24960188133144</v>
      </c>
      <c r="G1307" s="60">
        <f t="shared" si="163"/>
        <v>56.970342143270628</v>
      </c>
      <c r="H1307" s="60">
        <f t="shared" si="158"/>
        <v>596.1558760664451</v>
      </c>
      <c r="I1307" s="60">
        <f t="shared" si="164"/>
        <v>47.718890068263001</v>
      </c>
      <c r="J1307" s="60">
        <f t="shared" si="159"/>
        <v>9.0372932242224966</v>
      </c>
      <c r="K1307" s="60">
        <f t="shared" si="160"/>
        <v>2.2013597074690567</v>
      </c>
      <c r="L1307" s="60">
        <f t="shared" si="161"/>
        <v>-0.59894066785519273</v>
      </c>
    </row>
    <row r="1308" spans="1:12" x14ac:dyDescent="0.3">
      <c r="A1308" s="60">
        <f>Data!A1307</f>
        <v>1979.03</v>
      </c>
      <c r="B1308" s="60">
        <f>Data!B1307</f>
        <v>100.1</v>
      </c>
      <c r="C1308" s="60">
        <f>Data!C1307</f>
        <v>5.2</v>
      </c>
      <c r="D1308" s="60">
        <f>Data!D1307</f>
        <v>13.3</v>
      </c>
      <c r="E1308" s="60">
        <f>Data!E1307</f>
        <v>69.8</v>
      </c>
      <c r="F1308" s="60">
        <f t="shared" si="162"/>
        <v>435.05209598853867</v>
      </c>
      <c r="G1308" s="60">
        <f t="shared" si="163"/>
        <v>57.804124641833816</v>
      </c>
      <c r="H1308" s="60">
        <f t="shared" si="158"/>
        <v>592.99661919165658</v>
      </c>
      <c r="I1308" s="60">
        <f t="shared" si="164"/>
        <v>47.785393920122786</v>
      </c>
      <c r="J1308" s="60">
        <f t="shared" si="159"/>
        <v>9.1042902506101342</v>
      </c>
      <c r="K1308" s="60">
        <f t="shared" si="160"/>
        <v>2.2087457585332939</v>
      </c>
      <c r="L1308" s="60">
        <f t="shared" si="161"/>
        <v>-0.59155461679095556</v>
      </c>
    </row>
    <row r="1309" spans="1:12" x14ac:dyDescent="0.3">
      <c r="A1309" s="60">
        <f>Data!A1308</f>
        <v>1979.04</v>
      </c>
      <c r="B1309" s="60">
        <f>Data!B1308</f>
        <v>102.1</v>
      </c>
      <c r="C1309" s="60">
        <f>Data!C1308</f>
        <v>5.2466699999999999</v>
      </c>
      <c r="D1309" s="60">
        <f>Data!D1308</f>
        <v>13.5267</v>
      </c>
      <c r="E1309" s="60">
        <f>Data!E1308</f>
        <v>70.599999999999994</v>
      </c>
      <c r="F1309" s="60">
        <f t="shared" si="162"/>
        <v>438.71617988668555</v>
      </c>
      <c r="G1309" s="60">
        <f t="shared" si="163"/>
        <v>58.12323359915014</v>
      </c>
      <c r="H1309" s="60">
        <f t="shared" si="158"/>
        <v>589.60763854192976</v>
      </c>
      <c r="I1309" s="60">
        <f t="shared" si="164"/>
        <v>47.855932355572669</v>
      </c>
      <c r="J1309" s="60">
        <f t="shared" si="159"/>
        <v>9.1674356405177946</v>
      </c>
      <c r="K1309" s="60">
        <f t="shared" si="160"/>
        <v>2.2156576005424964</v>
      </c>
      <c r="L1309" s="60">
        <f t="shared" si="161"/>
        <v>-0.58464277478175308</v>
      </c>
    </row>
    <row r="1310" spans="1:12" x14ac:dyDescent="0.3">
      <c r="A1310" s="60">
        <f>Data!A1309</f>
        <v>1979.05</v>
      </c>
      <c r="B1310" s="60">
        <f>Data!B1309</f>
        <v>99.73</v>
      </c>
      <c r="C1310" s="60">
        <f>Data!C1309</f>
        <v>5.2933300000000001</v>
      </c>
      <c r="D1310" s="60">
        <f>Data!D1309</f>
        <v>13.753299999999999</v>
      </c>
      <c r="E1310" s="60">
        <f>Data!E1309</f>
        <v>71.5</v>
      </c>
      <c r="F1310" s="60">
        <f t="shared" si="162"/>
        <v>423.13834951048949</v>
      </c>
      <c r="G1310" s="60">
        <f t="shared" si="163"/>
        <v>58.353039830769227</v>
      </c>
      <c r="H1310" s="60">
        <f t="shared" si="158"/>
        <v>586.1369109428623</v>
      </c>
      <c r="I1310" s="60">
        <f t="shared" si="164"/>
        <v>47.928793427486305</v>
      </c>
      <c r="J1310" s="60">
        <f t="shared" si="159"/>
        <v>8.8284790676125642</v>
      </c>
      <c r="K1310" s="60">
        <f t="shared" si="160"/>
        <v>2.1779827537563263</v>
      </c>
      <c r="L1310" s="60">
        <f t="shared" si="161"/>
        <v>-0.62231762156792314</v>
      </c>
    </row>
    <row r="1311" spans="1:12" x14ac:dyDescent="0.3">
      <c r="A1311" s="60">
        <f>Data!A1310</f>
        <v>1979.06</v>
      </c>
      <c r="B1311" s="60">
        <f>Data!B1310</f>
        <v>101.7</v>
      </c>
      <c r="C1311" s="60">
        <f>Data!C1310</f>
        <v>5.34</v>
      </c>
      <c r="D1311" s="60">
        <f>Data!D1310</f>
        <v>13.98</v>
      </c>
      <c r="E1311" s="60">
        <f>Data!E1310</f>
        <v>72.3</v>
      </c>
      <c r="F1311" s="60">
        <f t="shared" si="162"/>
        <v>426.72222821576764</v>
      </c>
      <c r="G1311" s="60">
        <f t="shared" si="163"/>
        <v>58.658571784232372</v>
      </c>
      <c r="H1311" s="60">
        <f t="shared" si="158"/>
        <v>582.96536164288261</v>
      </c>
      <c r="I1311" s="60">
        <f t="shared" si="164"/>
        <v>48.005589304655444</v>
      </c>
      <c r="J1311" s="60">
        <f t="shared" si="159"/>
        <v>8.8890113504842514</v>
      </c>
      <c r="K1311" s="60">
        <f t="shared" si="160"/>
        <v>2.1848158341722397</v>
      </c>
      <c r="L1311" s="60">
        <f t="shared" si="161"/>
        <v>-0.61548454115200979</v>
      </c>
    </row>
    <row r="1312" spans="1:12" x14ac:dyDescent="0.3">
      <c r="A1312" s="60">
        <f>Data!A1311</f>
        <v>1979.07</v>
      </c>
      <c r="B1312" s="60">
        <f>Data!B1311</f>
        <v>102.7</v>
      </c>
      <c r="C1312" s="60">
        <f>Data!C1311</f>
        <v>5.3966700000000003</v>
      </c>
      <c r="D1312" s="60">
        <f>Data!D1311</f>
        <v>14.1967</v>
      </c>
      <c r="E1312" s="60">
        <f>Data!E1311</f>
        <v>73.099999999999994</v>
      </c>
      <c r="F1312" s="60">
        <f t="shared" si="162"/>
        <v>426.20219015047888</v>
      </c>
      <c r="G1312" s="60">
        <f t="shared" si="163"/>
        <v>58.915916581395358</v>
      </c>
      <c r="H1312" s="60">
        <f t="shared" si="158"/>
        <v>580.22504250989937</v>
      </c>
      <c r="I1312" s="60">
        <f t="shared" si="164"/>
        <v>48.085303824563681</v>
      </c>
      <c r="J1312" s="60">
        <f t="shared" si="159"/>
        <v>8.8634604806793309</v>
      </c>
      <c r="K1312" s="60">
        <f t="shared" si="160"/>
        <v>2.1819372618031432</v>
      </c>
      <c r="L1312" s="60">
        <f t="shared" si="161"/>
        <v>-0.61836311352110629</v>
      </c>
    </row>
    <row r="1313" spans="1:12" x14ac:dyDescent="0.3">
      <c r="A1313" s="60">
        <f>Data!A1312</f>
        <v>1979.08</v>
      </c>
      <c r="B1313" s="60">
        <f>Data!B1312</f>
        <v>107.4</v>
      </c>
      <c r="C1313" s="60">
        <f>Data!C1312</f>
        <v>5.4533300000000002</v>
      </c>
      <c r="D1313" s="60">
        <f>Data!D1312</f>
        <v>14.4133</v>
      </c>
      <c r="E1313" s="60">
        <f>Data!E1312</f>
        <v>73.8</v>
      </c>
      <c r="F1313" s="60">
        <f t="shared" si="162"/>
        <v>441.47948780487809</v>
      </c>
      <c r="G1313" s="60">
        <f t="shared" si="163"/>
        <v>59.247451597560975</v>
      </c>
      <c r="H1313" s="60">
        <f t="shared" si="158"/>
        <v>577.55183120620143</v>
      </c>
      <c r="I1313" s="60">
        <f t="shared" si="164"/>
        <v>48.168438485243414</v>
      </c>
      <c r="J1313" s="60">
        <f t="shared" si="159"/>
        <v>9.1653269586500503</v>
      </c>
      <c r="K1313" s="60">
        <f t="shared" si="160"/>
        <v>2.2154275553580201</v>
      </c>
      <c r="L1313" s="60">
        <f t="shared" si="161"/>
        <v>-0.58487281996622942</v>
      </c>
    </row>
    <row r="1314" spans="1:12" x14ac:dyDescent="0.3">
      <c r="A1314" s="60">
        <f>Data!A1313</f>
        <v>1979.09</v>
      </c>
      <c r="B1314" s="60">
        <f>Data!B1313</f>
        <v>108.6</v>
      </c>
      <c r="C1314" s="60">
        <f>Data!C1313</f>
        <v>5.51</v>
      </c>
      <c r="D1314" s="60">
        <f>Data!D1313</f>
        <v>14.63</v>
      </c>
      <c r="E1314" s="60">
        <f>Data!E1313</f>
        <v>74.599999999999994</v>
      </c>
      <c r="F1314" s="60">
        <f t="shared" si="162"/>
        <v>441.62495710455767</v>
      </c>
      <c r="G1314" s="60">
        <f t="shared" si="163"/>
        <v>59.493306836461137</v>
      </c>
      <c r="H1314" s="60">
        <f t="shared" si="158"/>
        <v>574.66627915248318</v>
      </c>
      <c r="I1314" s="60">
        <f t="shared" si="164"/>
        <v>48.253327655810395</v>
      </c>
      <c r="J1314" s="60">
        <f t="shared" si="159"/>
        <v>9.1522176512810862</v>
      </c>
      <c r="K1314" s="60">
        <f t="shared" si="160"/>
        <v>2.2139962161817008</v>
      </c>
      <c r="L1314" s="60">
        <f t="shared" si="161"/>
        <v>-0.58630415914254863</v>
      </c>
    </row>
    <row r="1315" spans="1:12" x14ac:dyDescent="0.3">
      <c r="A1315" s="60">
        <f>Data!A1314</f>
        <v>1979.1</v>
      </c>
      <c r="B1315" s="60">
        <f>Data!B1314</f>
        <v>104.5</v>
      </c>
      <c r="C1315" s="60">
        <f>Data!C1314</f>
        <v>5.5566700000000004</v>
      </c>
      <c r="D1315" s="60">
        <f>Data!D1314</f>
        <v>14.7067</v>
      </c>
      <c r="E1315" s="60">
        <f>Data!E1314</f>
        <v>75.2</v>
      </c>
      <c r="F1315" s="60">
        <f t="shared" si="162"/>
        <v>421.56161569148935</v>
      </c>
      <c r="G1315" s="60">
        <f t="shared" si="163"/>
        <v>59.328040320478721</v>
      </c>
      <c r="H1315" s="60">
        <f t="shared" si="158"/>
        <v>571.6902264355017</v>
      </c>
      <c r="I1315" s="60">
        <f t="shared" si="164"/>
        <v>48.341927430301055</v>
      </c>
      <c r="J1315" s="60">
        <f t="shared" si="159"/>
        <v>8.720413895356014</v>
      </c>
      <c r="K1315" s="60">
        <f t="shared" si="160"/>
        <v>2.1656667018582207</v>
      </c>
      <c r="L1315" s="60">
        <f t="shared" si="161"/>
        <v>-0.63463367346602872</v>
      </c>
    </row>
    <row r="1316" spans="1:12" x14ac:dyDescent="0.3">
      <c r="A1316" s="60">
        <f>Data!A1315</f>
        <v>1979.11</v>
      </c>
      <c r="B1316" s="60">
        <f>Data!B1315</f>
        <v>103.7</v>
      </c>
      <c r="C1316" s="60">
        <f>Data!C1315</f>
        <v>5.6033299999999997</v>
      </c>
      <c r="D1316" s="60">
        <f>Data!D1315</f>
        <v>14.783300000000001</v>
      </c>
      <c r="E1316" s="60">
        <f>Data!E1315</f>
        <v>75.900000000000006</v>
      </c>
      <c r="F1316" s="60">
        <f t="shared" si="162"/>
        <v>414.47619367588931</v>
      </c>
      <c r="G1316" s="60">
        <f t="shared" si="163"/>
        <v>59.087038707509876</v>
      </c>
      <c r="H1316" s="60">
        <f t="shared" si="158"/>
        <v>568.85387621680866</v>
      </c>
      <c r="I1316" s="60">
        <f t="shared" si="164"/>
        <v>48.43374109275684</v>
      </c>
      <c r="J1316" s="60">
        <f t="shared" si="159"/>
        <v>8.557591966354904</v>
      </c>
      <c r="K1316" s="60">
        <f t="shared" si="160"/>
        <v>2.1468188382361948</v>
      </c>
      <c r="L1316" s="60">
        <f t="shared" si="161"/>
        <v>-0.65348153708805468</v>
      </c>
    </row>
    <row r="1317" spans="1:12" x14ac:dyDescent="0.3">
      <c r="A1317" s="60">
        <f>Data!A1316</f>
        <v>1979.12</v>
      </c>
      <c r="B1317" s="60">
        <f>Data!B1316</f>
        <v>107.8</v>
      </c>
      <c r="C1317" s="60">
        <f>Data!C1316</f>
        <v>5.65</v>
      </c>
      <c r="D1317" s="60">
        <f>Data!D1316</f>
        <v>14.86</v>
      </c>
      <c r="E1317" s="60">
        <f>Data!E1316</f>
        <v>76.7</v>
      </c>
      <c r="F1317" s="60">
        <f t="shared" si="162"/>
        <v>426.36937940026075</v>
      </c>
      <c r="G1317" s="60">
        <f t="shared" si="163"/>
        <v>58.774109256844852</v>
      </c>
      <c r="H1317" s="60">
        <f t="shared" si="158"/>
        <v>566.37738716991032</v>
      </c>
      <c r="I1317" s="60">
        <f t="shared" si="164"/>
        <v>48.528290251630239</v>
      </c>
      <c r="J1317" s="60">
        <f t="shared" si="159"/>
        <v>8.7859963165699515</v>
      </c>
      <c r="K1317" s="60">
        <f t="shared" si="160"/>
        <v>2.1731591263149332</v>
      </c>
      <c r="L1317" s="60">
        <f t="shared" si="161"/>
        <v>-0.62714124900931623</v>
      </c>
    </row>
    <row r="1318" spans="1:12" x14ac:dyDescent="0.3">
      <c r="A1318" s="60">
        <f>Data!A1317</f>
        <v>1980.01</v>
      </c>
      <c r="B1318" s="60">
        <f>Data!B1317</f>
        <v>110.9</v>
      </c>
      <c r="C1318" s="60">
        <f>Data!C1317</f>
        <v>5.7</v>
      </c>
      <c r="D1318" s="60">
        <f>Data!D1317</f>
        <v>15.003299999999999</v>
      </c>
      <c r="E1318" s="60">
        <f>Data!E1317</f>
        <v>77.8</v>
      </c>
      <c r="F1318" s="60">
        <f t="shared" si="162"/>
        <v>432.42874935732652</v>
      </c>
      <c r="G1318" s="60">
        <f t="shared" si="163"/>
        <v>58.501877865038558</v>
      </c>
      <c r="H1318" s="60">
        <f t="shared" si="158"/>
        <v>564.08105135730716</v>
      </c>
      <c r="I1318" s="60">
        <f t="shared" si="164"/>
        <v>48.625736646123016</v>
      </c>
      <c r="J1318" s="60">
        <f t="shared" si="159"/>
        <v>8.8930015087350771</v>
      </c>
      <c r="K1318" s="60">
        <f t="shared" si="160"/>
        <v>2.1852646200717198</v>
      </c>
      <c r="L1318" s="60">
        <f t="shared" si="161"/>
        <v>-0.61503575525252963</v>
      </c>
    </row>
    <row r="1319" spans="1:12" x14ac:dyDescent="0.3">
      <c r="A1319" s="60">
        <f>Data!A1318</f>
        <v>1980.02</v>
      </c>
      <c r="B1319" s="60">
        <f>Data!B1318</f>
        <v>115.3</v>
      </c>
      <c r="C1319" s="60">
        <f>Data!C1318</f>
        <v>5.75</v>
      </c>
      <c r="D1319" s="60">
        <f>Data!D1318</f>
        <v>15.146699999999999</v>
      </c>
      <c r="E1319" s="60">
        <f>Data!E1318</f>
        <v>78.900000000000006</v>
      </c>
      <c r="F1319" s="60">
        <f t="shared" si="162"/>
        <v>443.31753992395431</v>
      </c>
      <c r="G1319" s="60">
        <f t="shared" si="163"/>
        <v>58.237621699619773</v>
      </c>
      <c r="H1319" s="60">
        <f t="shared" si="158"/>
        <v>561.4656200711828</v>
      </c>
      <c r="I1319" s="60">
        <f t="shared" si="164"/>
        <v>48.727241848776821</v>
      </c>
      <c r="J1319" s="60">
        <f t="shared" si="159"/>
        <v>9.0979403533607304</v>
      </c>
      <c r="K1319" s="60">
        <f t="shared" si="160"/>
        <v>2.2080480531096951</v>
      </c>
      <c r="L1319" s="60">
        <f t="shared" si="161"/>
        <v>-0.59225232221455437</v>
      </c>
    </row>
    <row r="1320" spans="1:12" x14ac:dyDescent="0.3">
      <c r="A1320" s="60">
        <f>Data!A1319</f>
        <v>1980.03</v>
      </c>
      <c r="B1320" s="60">
        <f>Data!B1319</f>
        <v>104.7</v>
      </c>
      <c r="C1320" s="60">
        <f>Data!C1319</f>
        <v>5.8</v>
      </c>
      <c r="D1320" s="60">
        <f>Data!D1319</f>
        <v>15.29</v>
      </c>
      <c r="E1320" s="60">
        <f>Data!E1319</f>
        <v>80.099999999999994</v>
      </c>
      <c r="F1320" s="60">
        <f t="shared" si="162"/>
        <v>396.53066292134838</v>
      </c>
      <c r="G1320" s="60">
        <f t="shared" si="163"/>
        <v>57.90786853932584</v>
      </c>
      <c r="H1320" s="60">
        <f t="shared" si="158"/>
        <v>558.68108605103009</v>
      </c>
      <c r="I1320" s="60">
        <f t="shared" si="164"/>
        <v>48.832382318821892</v>
      </c>
      <c r="J1320" s="60">
        <f t="shared" si="159"/>
        <v>8.1202399738034092</v>
      </c>
      <c r="K1320" s="60">
        <f t="shared" si="160"/>
        <v>2.0943597071609581</v>
      </c>
      <c r="L1320" s="60">
        <f t="shared" si="161"/>
        <v>-0.70594066816329137</v>
      </c>
    </row>
    <row r="1321" spans="1:12" x14ac:dyDescent="0.3">
      <c r="A1321" s="60">
        <f>Data!A1320</f>
        <v>1980.04</v>
      </c>
      <c r="B1321" s="60">
        <f>Data!B1320</f>
        <v>103</v>
      </c>
      <c r="C1321" s="60">
        <f>Data!C1320</f>
        <v>5.8466699999999996</v>
      </c>
      <c r="D1321" s="60">
        <f>Data!D1320</f>
        <v>15.173299999999999</v>
      </c>
      <c r="E1321" s="60">
        <f>Data!E1320</f>
        <v>81</v>
      </c>
      <c r="F1321" s="60">
        <f t="shared" si="162"/>
        <v>385.75788888888889</v>
      </c>
      <c r="G1321" s="60">
        <f t="shared" si="163"/>
        <v>56.827380344444443</v>
      </c>
      <c r="H1321" s="60">
        <f t="shared" si="158"/>
        <v>556.24835464547641</v>
      </c>
      <c r="I1321" s="60">
        <f t="shared" si="164"/>
        <v>48.935923631196836</v>
      </c>
      <c r="J1321" s="60">
        <f t="shared" si="159"/>
        <v>7.8829183198039567</v>
      </c>
      <c r="K1321" s="60">
        <f t="shared" si="160"/>
        <v>2.0646981804617348</v>
      </c>
      <c r="L1321" s="60">
        <f t="shared" si="161"/>
        <v>-0.73560219486251466</v>
      </c>
    </row>
    <row r="1322" spans="1:12" x14ac:dyDescent="0.3">
      <c r="A1322" s="60">
        <f>Data!A1321</f>
        <v>1980.05</v>
      </c>
      <c r="B1322" s="60">
        <f>Data!B1321</f>
        <v>107.7</v>
      </c>
      <c r="C1322" s="60">
        <f>Data!C1321</f>
        <v>5.8933299999999997</v>
      </c>
      <c r="D1322" s="60">
        <f>Data!D1321</f>
        <v>15.056699999999999</v>
      </c>
      <c r="E1322" s="60">
        <f>Data!E1321</f>
        <v>81.8</v>
      </c>
      <c r="F1322" s="60">
        <f t="shared" si="162"/>
        <v>399.41558801955995</v>
      </c>
      <c r="G1322" s="60">
        <f t="shared" si="163"/>
        <v>55.839189267726162</v>
      </c>
      <c r="H1322" s="60">
        <f t="shared" si="158"/>
        <v>554.63233641906163</v>
      </c>
      <c r="I1322" s="60">
        <f t="shared" si="164"/>
        <v>49.036263076500092</v>
      </c>
      <c r="J1322" s="60">
        <f t="shared" si="159"/>
        <v>8.1453104898397939</v>
      </c>
      <c r="K1322" s="60">
        <f t="shared" si="160"/>
        <v>2.0974423616269933</v>
      </c>
      <c r="L1322" s="60">
        <f t="shared" si="161"/>
        <v>-0.7028580136972562</v>
      </c>
    </row>
    <row r="1323" spans="1:12" x14ac:dyDescent="0.3">
      <c r="A1323" s="60">
        <f>Data!A1322</f>
        <v>1980.06</v>
      </c>
      <c r="B1323" s="60">
        <f>Data!B1322</f>
        <v>114.6</v>
      </c>
      <c r="C1323" s="60">
        <f>Data!C1322</f>
        <v>5.94</v>
      </c>
      <c r="D1323" s="60">
        <f>Data!D1322</f>
        <v>14.94</v>
      </c>
      <c r="E1323" s="60">
        <f>Data!E1322</f>
        <v>82.7</v>
      </c>
      <c r="F1323" s="60">
        <f t="shared" si="162"/>
        <v>420.37968319226115</v>
      </c>
      <c r="G1323" s="60">
        <f t="shared" si="163"/>
        <v>54.803424667472797</v>
      </c>
      <c r="H1323" s="60">
        <f t="shared" si="158"/>
        <v>553.27583781866292</v>
      </c>
      <c r="I1323" s="60">
        <f t="shared" si="164"/>
        <v>49.133968998204999</v>
      </c>
      <c r="J1323" s="60">
        <f t="shared" si="159"/>
        <v>8.5557851678462775</v>
      </c>
      <c r="K1323" s="60">
        <f t="shared" si="160"/>
        <v>2.1466076819575513</v>
      </c>
      <c r="L1323" s="60">
        <f t="shared" si="161"/>
        <v>-0.65369269336669822</v>
      </c>
    </row>
    <row r="1324" spans="1:12" x14ac:dyDescent="0.3">
      <c r="A1324" s="60">
        <f>Data!A1323</f>
        <v>1980.07</v>
      </c>
      <c r="B1324" s="60">
        <f>Data!B1323</f>
        <v>119.8</v>
      </c>
      <c r="C1324" s="60">
        <f>Data!C1323</f>
        <v>5.9833299999999996</v>
      </c>
      <c r="D1324" s="60">
        <f>Data!D1323</f>
        <v>14.84</v>
      </c>
      <c r="E1324" s="60">
        <f>Data!E1323</f>
        <v>82.7</v>
      </c>
      <c r="F1324" s="60">
        <f t="shared" si="162"/>
        <v>439.45450302297456</v>
      </c>
      <c r="G1324" s="60">
        <f t="shared" si="163"/>
        <v>54.436601209189845</v>
      </c>
      <c r="H1324" s="60">
        <f t="shared" si="158"/>
        <v>552.04405488948566</v>
      </c>
      <c r="I1324" s="60">
        <f t="shared" si="164"/>
        <v>49.235206675897764</v>
      </c>
      <c r="J1324" s="60">
        <f t="shared" si="159"/>
        <v>8.9256150769465918</v>
      </c>
      <c r="K1324" s="60">
        <f t="shared" si="160"/>
        <v>2.1889252414755838</v>
      </c>
      <c r="L1324" s="60">
        <f t="shared" si="161"/>
        <v>-0.61137513384866571</v>
      </c>
    </row>
    <row r="1325" spans="1:12" x14ac:dyDescent="0.3">
      <c r="A1325" s="60">
        <f>Data!A1324</f>
        <v>1980.08</v>
      </c>
      <c r="B1325" s="60">
        <f>Data!B1324</f>
        <v>123.5</v>
      </c>
      <c r="C1325" s="60">
        <f>Data!C1324</f>
        <v>6.0266700000000002</v>
      </c>
      <c r="D1325" s="60">
        <f>Data!D1324</f>
        <v>14.74</v>
      </c>
      <c r="E1325" s="60">
        <f>Data!E1324</f>
        <v>83.3</v>
      </c>
      <c r="F1325" s="60">
        <f t="shared" si="162"/>
        <v>449.76387154861942</v>
      </c>
      <c r="G1325" s="60">
        <f t="shared" si="163"/>
        <v>53.680319567827141</v>
      </c>
      <c r="H1325" s="60">
        <f t="shared" si="158"/>
        <v>550.75580521872382</v>
      </c>
      <c r="I1325" s="60">
        <f t="shared" si="164"/>
        <v>49.334932332344138</v>
      </c>
      <c r="J1325" s="60">
        <f t="shared" si="159"/>
        <v>9.11653974751178</v>
      </c>
      <c r="K1325" s="60">
        <f t="shared" si="160"/>
        <v>2.2100903184406455</v>
      </c>
      <c r="L1325" s="60">
        <f t="shared" si="161"/>
        <v>-0.59021005688360395</v>
      </c>
    </row>
    <row r="1326" spans="1:12" x14ac:dyDescent="0.3">
      <c r="A1326" s="60">
        <f>Data!A1325</f>
        <v>1980.09</v>
      </c>
      <c r="B1326" s="60">
        <f>Data!B1325</f>
        <v>126.5</v>
      </c>
      <c r="C1326" s="60">
        <f>Data!C1325</f>
        <v>6.07</v>
      </c>
      <c r="D1326" s="60">
        <f>Data!D1325</f>
        <v>14.64</v>
      </c>
      <c r="E1326" s="60">
        <f>Data!E1325</f>
        <v>84</v>
      </c>
      <c r="F1326" s="60">
        <f t="shared" si="162"/>
        <v>456.85023214285712</v>
      </c>
      <c r="G1326" s="60">
        <f t="shared" si="163"/>
        <v>52.871837142857146</v>
      </c>
      <c r="H1326" s="60">
        <f t="shared" si="158"/>
        <v>549.31791610171013</v>
      </c>
      <c r="I1326" s="60">
        <f t="shared" si="164"/>
        <v>49.434794039822961</v>
      </c>
      <c r="J1326" s="60">
        <f t="shared" si="159"/>
        <v>9.2414713364605987</v>
      </c>
      <c r="K1326" s="60">
        <f t="shared" si="160"/>
        <v>2.2237011085246423</v>
      </c>
      <c r="L1326" s="60">
        <f t="shared" si="161"/>
        <v>-0.57659926679960716</v>
      </c>
    </row>
    <row r="1327" spans="1:12" x14ac:dyDescent="0.3">
      <c r="A1327" s="60">
        <f>Data!A1326</f>
        <v>1980.1</v>
      </c>
      <c r="B1327" s="60">
        <f>Data!B1326</f>
        <v>130.19999999999999</v>
      </c>
      <c r="C1327" s="60">
        <f>Data!C1326</f>
        <v>6.1</v>
      </c>
      <c r="D1327" s="60">
        <f>Data!D1326</f>
        <v>14.7</v>
      </c>
      <c r="E1327" s="60">
        <f>Data!E1326</f>
        <v>84.8</v>
      </c>
      <c r="F1327" s="60">
        <f t="shared" si="162"/>
        <v>465.77668160377351</v>
      </c>
      <c r="G1327" s="60">
        <f t="shared" si="163"/>
        <v>52.587689858490563</v>
      </c>
      <c r="H1327" s="60">
        <f t="shared" si="158"/>
        <v>547.95985019660532</v>
      </c>
      <c r="I1327" s="60">
        <f t="shared" si="164"/>
        <v>49.540681751940312</v>
      </c>
      <c r="J1327" s="60">
        <f t="shared" si="159"/>
        <v>9.4019029438473734</v>
      </c>
      <c r="K1327" s="60">
        <f t="shared" si="160"/>
        <v>2.2409121096224043</v>
      </c>
      <c r="L1327" s="60">
        <f t="shared" si="161"/>
        <v>-0.55938826570184519</v>
      </c>
    </row>
    <row r="1328" spans="1:12" x14ac:dyDescent="0.3">
      <c r="A1328" s="60">
        <f>Data!A1327</f>
        <v>1980.11</v>
      </c>
      <c r="B1328" s="60">
        <f>Data!B1327</f>
        <v>135.69999999999999</v>
      </c>
      <c r="C1328" s="60">
        <f>Data!C1327</f>
        <v>6.13</v>
      </c>
      <c r="D1328" s="60">
        <f>Data!D1327</f>
        <v>14.76</v>
      </c>
      <c r="E1328" s="60">
        <f>Data!E1327</f>
        <v>85.5</v>
      </c>
      <c r="F1328" s="60">
        <f t="shared" si="162"/>
        <v>481.47788421052627</v>
      </c>
      <c r="G1328" s="60">
        <f t="shared" si="163"/>
        <v>52.370033684210526</v>
      </c>
      <c r="H1328" s="60">
        <f t="shared" si="158"/>
        <v>546.51693448889557</v>
      </c>
      <c r="I1328" s="60">
        <f t="shared" si="164"/>
        <v>49.653222588218348</v>
      </c>
      <c r="J1328" s="60">
        <f t="shared" si="159"/>
        <v>9.6968103803351262</v>
      </c>
      <c r="K1328" s="60">
        <f t="shared" si="160"/>
        <v>2.2717970046643856</v>
      </c>
      <c r="L1328" s="60">
        <f t="shared" si="161"/>
        <v>-0.52850337065986386</v>
      </c>
    </row>
    <row r="1329" spans="1:12" x14ac:dyDescent="0.3">
      <c r="A1329" s="60">
        <f>Data!A1328</f>
        <v>1980.12</v>
      </c>
      <c r="B1329" s="60">
        <f>Data!B1328</f>
        <v>133.5</v>
      </c>
      <c r="C1329" s="60">
        <f>Data!C1328</f>
        <v>6.16</v>
      </c>
      <c r="D1329" s="60">
        <f>Data!D1328</f>
        <v>14.82</v>
      </c>
      <c r="E1329" s="60">
        <f>Data!E1328</f>
        <v>86.3</v>
      </c>
      <c r="F1329" s="60">
        <f t="shared" si="162"/>
        <v>469.28111819235227</v>
      </c>
      <c r="G1329" s="60">
        <f t="shared" si="163"/>
        <v>52.095476940903822</v>
      </c>
      <c r="H1329" s="60">
        <f t="shared" si="158"/>
        <v>544.74900787446427</v>
      </c>
      <c r="I1329" s="60">
        <f t="shared" si="164"/>
        <v>49.772081038968551</v>
      </c>
      <c r="J1329" s="60">
        <f t="shared" si="159"/>
        <v>9.428601505027153</v>
      </c>
      <c r="K1329" s="60">
        <f t="shared" si="160"/>
        <v>2.2437477828931467</v>
      </c>
      <c r="L1329" s="60">
        <f t="shared" si="161"/>
        <v>-0.55655259243110278</v>
      </c>
    </row>
    <row r="1330" spans="1:12" x14ac:dyDescent="0.3">
      <c r="A1330" s="60">
        <f>Data!A1329</f>
        <v>1981.01</v>
      </c>
      <c r="B1330" s="60">
        <f>Data!B1329</f>
        <v>133</v>
      </c>
      <c r="C1330" s="60">
        <f>Data!C1329</f>
        <v>6.2</v>
      </c>
      <c r="D1330" s="60">
        <f>Data!D1329</f>
        <v>14.74</v>
      </c>
      <c r="E1330" s="60">
        <f>Data!E1329</f>
        <v>87</v>
      </c>
      <c r="F1330" s="60">
        <f t="shared" si="162"/>
        <v>463.76182758620695</v>
      </c>
      <c r="G1330" s="60">
        <f t="shared" si="163"/>
        <v>51.397363448275868</v>
      </c>
      <c r="H1330" s="60">
        <f t="shared" si="158"/>
        <v>542.61455646885122</v>
      </c>
      <c r="I1330" s="60">
        <f t="shared" si="164"/>
        <v>49.883191265451707</v>
      </c>
      <c r="J1330" s="60">
        <f t="shared" si="159"/>
        <v>9.2969558647183206</v>
      </c>
      <c r="K1330" s="60">
        <f t="shared" si="160"/>
        <v>2.2296870202018653</v>
      </c>
      <c r="L1330" s="60">
        <f t="shared" si="161"/>
        <v>-0.5706133551223842</v>
      </c>
    </row>
    <row r="1331" spans="1:12" x14ac:dyDescent="0.3">
      <c r="A1331" s="60">
        <f>Data!A1330</f>
        <v>1981.02</v>
      </c>
      <c r="B1331" s="60">
        <f>Data!B1330</f>
        <v>128.4</v>
      </c>
      <c r="C1331" s="60">
        <f>Data!C1330</f>
        <v>6.24</v>
      </c>
      <c r="D1331" s="60">
        <f>Data!D1330</f>
        <v>14.66</v>
      </c>
      <c r="E1331" s="60">
        <f>Data!E1330</f>
        <v>87.9</v>
      </c>
      <c r="F1331" s="60">
        <f t="shared" si="162"/>
        <v>443.13776109215019</v>
      </c>
      <c r="G1331" s="60">
        <f t="shared" si="163"/>
        <v>50.595012286689418</v>
      </c>
      <c r="H1331" s="60">
        <f t="shared" si="158"/>
        <v>540.46353565326308</v>
      </c>
      <c r="I1331" s="60">
        <f t="shared" si="164"/>
        <v>49.986625364934461</v>
      </c>
      <c r="J1331" s="60">
        <f t="shared" si="159"/>
        <v>8.8651265784989484</v>
      </c>
      <c r="K1331" s="60">
        <f t="shared" si="160"/>
        <v>2.1821252178787129</v>
      </c>
      <c r="L1331" s="60">
        <f t="shared" si="161"/>
        <v>-0.61817515744553653</v>
      </c>
    </row>
    <row r="1332" spans="1:12" x14ac:dyDescent="0.3">
      <c r="A1332" s="60">
        <f>Data!A1331</f>
        <v>1981.03</v>
      </c>
      <c r="B1332" s="60">
        <f>Data!B1331</f>
        <v>133.19999999999999</v>
      </c>
      <c r="C1332" s="60">
        <f>Data!C1331</f>
        <v>6.28</v>
      </c>
      <c r="D1332" s="60">
        <f>Data!D1331</f>
        <v>14.58</v>
      </c>
      <c r="E1332" s="60">
        <f>Data!E1331</f>
        <v>88.5</v>
      </c>
      <c r="F1332" s="60">
        <f t="shared" si="162"/>
        <v>456.58702372881351</v>
      </c>
      <c r="G1332" s="60">
        <f t="shared" si="163"/>
        <v>49.977768813559322</v>
      </c>
      <c r="H1332" s="60">
        <f t="shared" si="158"/>
        <v>538.2293892119277</v>
      </c>
      <c r="I1332" s="60">
        <f t="shared" si="164"/>
        <v>50.083789632322627</v>
      </c>
      <c r="J1332" s="60">
        <f t="shared" si="159"/>
        <v>9.1164631726299206</v>
      </c>
      <c r="K1332" s="60">
        <f t="shared" si="160"/>
        <v>2.2100819188498382</v>
      </c>
      <c r="L1332" s="60">
        <f t="shared" si="161"/>
        <v>-0.59021845647441129</v>
      </c>
    </row>
    <row r="1333" spans="1:12" x14ac:dyDescent="0.3">
      <c r="A1333" s="60">
        <f>Data!A1332</f>
        <v>1981.04</v>
      </c>
      <c r="B1333" s="60">
        <f>Data!B1332</f>
        <v>134.4</v>
      </c>
      <c r="C1333" s="60">
        <f>Data!C1332</f>
        <v>6.3166700000000002</v>
      </c>
      <c r="D1333" s="60">
        <f>Data!D1332</f>
        <v>14.7233</v>
      </c>
      <c r="E1333" s="60">
        <f>Data!E1332</f>
        <v>89.1</v>
      </c>
      <c r="F1333" s="60">
        <f t="shared" si="162"/>
        <v>457.5980606060607</v>
      </c>
      <c r="G1333" s="60">
        <f t="shared" si="163"/>
        <v>50.129118494949495</v>
      </c>
      <c r="H1333" s="60">
        <f t="shared" si="158"/>
        <v>535.74234574053605</v>
      </c>
      <c r="I1333" s="60">
        <f t="shared" si="164"/>
        <v>50.180789780477191</v>
      </c>
      <c r="J1333" s="60">
        <f t="shared" si="159"/>
        <v>9.1189888124098228</v>
      </c>
      <c r="K1333" s="60">
        <f t="shared" si="160"/>
        <v>2.2103589221068041</v>
      </c>
      <c r="L1333" s="60">
        <f t="shared" si="161"/>
        <v>-0.5899414532174454</v>
      </c>
    </row>
    <row r="1334" spans="1:12" x14ac:dyDescent="0.3">
      <c r="A1334" s="60">
        <f>Data!A1333</f>
        <v>1981.05</v>
      </c>
      <c r="B1334" s="60">
        <f>Data!B1333</f>
        <v>131.69999999999999</v>
      </c>
      <c r="C1334" s="60">
        <f>Data!C1333</f>
        <v>6.3533299999999997</v>
      </c>
      <c r="D1334" s="60">
        <f>Data!D1333</f>
        <v>14.8667</v>
      </c>
      <c r="E1334" s="60">
        <f>Data!E1333</f>
        <v>89.8</v>
      </c>
      <c r="F1334" s="60">
        <f t="shared" si="162"/>
        <v>444.90987861915363</v>
      </c>
      <c r="G1334" s="60">
        <f t="shared" si="163"/>
        <v>50.222791894209358</v>
      </c>
      <c r="H1334" s="60">
        <f t="shared" si="158"/>
        <v>533.32998278858838</v>
      </c>
      <c r="I1334" s="60">
        <f t="shared" si="164"/>
        <v>50.27819383787061</v>
      </c>
      <c r="J1334" s="60">
        <f t="shared" si="159"/>
        <v>8.8489630326385758</v>
      </c>
      <c r="K1334" s="60">
        <f t="shared" si="160"/>
        <v>2.1803002807014589</v>
      </c>
      <c r="L1334" s="60">
        <f t="shared" si="161"/>
        <v>-0.6200000946227906</v>
      </c>
    </row>
    <row r="1335" spans="1:12" x14ac:dyDescent="0.3">
      <c r="A1335" s="60">
        <f>Data!A1334</f>
        <v>1981.06</v>
      </c>
      <c r="B1335" s="60">
        <f>Data!B1334</f>
        <v>132.30000000000001</v>
      </c>
      <c r="C1335" s="60">
        <f>Data!C1334</f>
        <v>6.39</v>
      </c>
      <c r="D1335" s="60">
        <f>Data!D1334</f>
        <v>15.01</v>
      </c>
      <c r="E1335" s="60">
        <f>Data!E1334</f>
        <v>90.6</v>
      </c>
      <c r="F1335" s="60">
        <f t="shared" si="162"/>
        <v>442.99034105960271</v>
      </c>
      <c r="G1335" s="60">
        <f t="shared" si="163"/>
        <v>50.259146026490065</v>
      </c>
      <c r="H1335" s="60">
        <f t="shared" si="158"/>
        <v>530.88737882864336</v>
      </c>
      <c r="I1335" s="60">
        <f t="shared" si="164"/>
        <v>50.376565882337779</v>
      </c>
      <c r="J1335" s="60">
        <f t="shared" si="159"/>
        <v>8.793579580122131</v>
      </c>
      <c r="K1335" s="60">
        <f t="shared" si="160"/>
        <v>2.1740218620335994</v>
      </c>
      <c r="L1335" s="60">
        <f t="shared" si="161"/>
        <v>-0.6262785132906501</v>
      </c>
    </row>
    <row r="1336" spans="1:12" x14ac:dyDescent="0.3">
      <c r="A1336" s="60">
        <f>Data!A1335</f>
        <v>1981.07</v>
      </c>
      <c r="B1336" s="60">
        <f>Data!B1335</f>
        <v>129.1</v>
      </c>
      <c r="C1336" s="60">
        <f>Data!C1335</f>
        <v>6.4333299999999998</v>
      </c>
      <c r="D1336" s="60">
        <f>Data!D1335</f>
        <v>15.0967</v>
      </c>
      <c r="E1336" s="60">
        <f>Data!E1335</f>
        <v>91.6</v>
      </c>
      <c r="F1336" s="60">
        <f t="shared" si="162"/>
        <v>427.55636790393015</v>
      </c>
      <c r="G1336" s="60">
        <f t="shared" si="163"/>
        <v>49.997600459606986</v>
      </c>
      <c r="H1336" s="60">
        <f t="shared" si="158"/>
        <v>528.48198800404418</v>
      </c>
      <c r="I1336" s="60">
        <f t="shared" si="164"/>
        <v>50.471081313516116</v>
      </c>
      <c r="J1336" s="60">
        <f t="shared" si="159"/>
        <v>8.4713138053856376</v>
      </c>
      <c r="K1336" s="60">
        <f t="shared" si="160"/>
        <v>2.1366856094316322</v>
      </c>
      <c r="L1336" s="60">
        <f t="shared" si="161"/>
        <v>-0.66361476589261725</v>
      </c>
    </row>
    <row r="1337" spans="1:12" x14ac:dyDescent="0.3">
      <c r="A1337" s="60">
        <f>Data!A1336</f>
        <v>1981.08</v>
      </c>
      <c r="B1337" s="60">
        <f>Data!B1336</f>
        <v>129.6</v>
      </c>
      <c r="C1337" s="60">
        <f>Data!C1336</f>
        <v>6.4766700000000004</v>
      </c>
      <c r="D1337" s="60">
        <f>Data!D1336</f>
        <v>15.183299999999999</v>
      </c>
      <c r="E1337" s="60">
        <f>Data!E1336</f>
        <v>92.3</v>
      </c>
      <c r="F1337" s="60">
        <f t="shared" si="162"/>
        <v>425.95714842903578</v>
      </c>
      <c r="G1337" s="60">
        <f t="shared" si="163"/>
        <v>49.90304916468039</v>
      </c>
      <c r="H1337" s="60">
        <f t="shared" si="158"/>
        <v>525.73743405207176</v>
      </c>
      <c r="I1337" s="60">
        <f t="shared" si="164"/>
        <v>50.563136542180651</v>
      </c>
      <c r="J1337" s="60">
        <f t="shared" si="159"/>
        <v>8.4242627645081889</v>
      </c>
      <c r="K1337" s="60">
        <f t="shared" si="160"/>
        <v>2.1311159667132213</v>
      </c>
      <c r="L1337" s="60">
        <f t="shared" si="161"/>
        <v>-0.66918440861102813</v>
      </c>
    </row>
    <row r="1338" spans="1:12" x14ac:dyDescent="0.3">
      <c r="A1338" s="60">
        <f>Data!A1337</f>
        <v>1981.09</v>
      </c>
      <c r="B1338" s="60">
        <f>Data!B1337</f>
        <v>118.3</v>
      </c>
      <c r="C1338" s="60">
        <f>Data!C1337</f>
        <v>6.52</v>
      </c>
      <c r="D1338" s="60">
        <f>Data!D1337</f>
        <v>15.27</v>
      </c>
      <c r="E1338" s="60">
        <f>Data!E1337</f>
        <v>93.2</v>
      </c>
      <c r="F1338" s="60">
        <f t="shared" si="162"/>
        <v>385.06269206008579</v>
      </c>
      <c r="G1338" s="60">
        <f t="shared" si="163"/>
        <v>49.703358476394847</v>
      </c>
      <c r="H1338" s="60">
        <f t="shared" si="158"/>
        <v>522.95736931019064</v>
      </c>
      <c r="I1338" s="60">
        <f t="shared" si="164"/>
        <v>50.650806918402459</v>
      </c>
      <c r="J1338" s="60">
        <f t="shared" si="159"/>
        <v>7.6023012363932301</v>
      </c>
      <c r="K1338" s="60">
        <f t="shared" si="160"/>
        <v>2.0284509957216215</v>
      </c>
      <c r="L1338" s="60">
        <f t="shared" si="161"/>
        <v>-0.77184937960262801</v>
      </c>
    </row>
    <row r="1339" spans="1:12" x14ac:dyDescent="0.3">
      <c r="A1339" s="60">
        <f>Data!A1338</f>
        <v>1981.1</v>
      </c>
      <c r="B1339" s="60">
        <f>Data!B1338</f>
        <v>119.8</v>
      </c>
      <c r="C1339" s="60">
        <f>Data!C1338</f>
        <v>6.5566700000000004</v>
      </c>
      <c r="D1339" s="60">
        <f>Data!D1338</f>
        <v>15.3</v>
      </c>
      <c r="E1339" s="60">
        <f>Data!E1338</f>
        <v>93.4</v>
      </c>
      <c r="F1339" s="60">
        <f t="shared" si="162"/>
        <v>389.1101434689507</v>
      </c>
      <c r="G1339" s="60">
        <f t="shared" si="163"/>
        <v>49.694367237687366</v>
      </c>
      <c r="H1339" s="60">
        <f t="shared" si="158"/>
        <v>520.39085289325533</v>
      </c>
      <c r="I1339" s="60">
        <f t="shared" si="164"/>
        <v>50.73263757031355</v>
      </c>
      <c r="J1339" s="60">
        <f t="shared" si="159"/>
        <v>7.6698189194216146</v>
      </c>
      <c r="K1339" s="60">
        <f t="shared" si="160"/>
        <v>2.0372930061593499</v>
      </c>
      <c r="L1339" s="60">
        <f t="shared" si="161"/>
        <v>-0.76300736916489953</v>
      </c>
    </row>
    <row r="1340" spans="1:12" x14ac:dyDescent="0.3">
      <c r="A1340" s="60">
        <f>Data!A1339</f>
        <v>1981.11</v>
      </c>
      <c r="B1340" s="60">
        <f>Data!B1339</f>
        <v>122.9</v>
      </c>
      <c r="C1340" s="60">
        <f>Data!C1339</f>
        <v>6.5933299999999999</v>
      </c>
      <c r="D1340" s="60">
        <f>Data!D1339</f>
        <v>15.33</v>
      </c>
      <c r="E1340" s="60">
        <f>Data!E1339</f>
        <v>93.7</v>
      </c>
      <c r="F1340" s="60">
        <f t="shared" si="162"/>
        <v>397.90088260405548</v>
      </c>
      <c r="G1340" s="60">
        <f t="shared" si="163"/>
        <v>49.632388367129138</v>
      </c>
      <c r="H1340" s="60">
        <f t="shared" si="158"/>
        <v>518.05765843885445</v>
      </c>
      <c r="I1340" s="60">
        <f t="shared" si="164"/>
        <v>50.80722402064638</v>
      </c>
      <c r="J1340" s="60">
        <f t="shared" si="159"/>
        <v>7.8315808484707148</v>
      </c>
      <c r="K1340" s="60">
        <f t="shared" si="160"/>
        <v>2.0581643859807985</v>
      </c>
      <c r="L1340" s="60">
        <f t="shared" si="161"/>
        <v>-0.74213598934345093</v>
      </c>
    </row>
    <row r="1341" spans="1:12" x14ac:dyDescent="0.3">
      <c r="A1341" s="60">
        <f>Data!A1340</f>
        <v>1981.12</v>
      </c>
      <c r="B1341" s="60">
        <f>Data!B1340</f>
        <v>123.8</v>
      </c>
      <c r="C1341" s="60">
        <f>Data!C1340</f>
        <v>6.63</v>
      </c>
      <c r="D1341" s="60">
        <f>Data!D1340</f>
        <v>15.36</v>
      </c>
      <c r="E1341" s="60">
        <f>Data!E1340</f>
        <v>94</v>
      </c>
      <c r="F1341" s="60">
        <f t="shared" si="162"/>
        <v>399.53552553191486</v>
      </c>
      <c r="G1341" s="60">
        <f t="shared" si="163"/>
        <v>49.570805106382977</v>
      </c>
      <c r="H1341" s="60">
        <f t="shared" si="158"/>
        <v>515.22862219715284</v>
      </c>
      <c r="I1341" s="60">
        <f t="shared" si="164"/>
        <v>50.876713919940364</v>
      </c>
      <c r="J1341" s="60">
        <f t="shared" si="159"/>
        <v>7.8530135841836062</v>
      </c>
      <c r="K1341" s="60">
        <f t="shared" si="160"/>
        <v>2.0608973541994176</v>
      </c>
      <c r="L1341" s="60">
        <f t="shared" si="161"/>
        <v>-0.73940302112483192</v>
      </c>
    </row>
    <row r="1342" spans="1:12" x14ac:dyDescent="0.3">
      <c r="A1342" s="60">
        <f>Data!A1341</f>
        <v>1982.01</v>
      </c>
      <c r="B1342" s="60">
        <f>Data!B1341</f>
        <v>117.3</v>
      </c>
      <c r="C1342" s="60">
        <f>Data!C1341</f>
        <v>6.66</v>
      </c>
      <c r="D1342" s="60">
        <f>Data!D1341</f>
        <v>15.1767</v>
      </c>
      <c r="E1342" s="60">
        <f>Data!E1341</f>
        <v>94.3</v>
      </c>
      <c r="F1342" s="60">
        <f t="shared" si="162"/>
        <v>377.35397560975611</v>
      </c>
      <c r="G1342" s="60">
        <f t="shared" si="163"/>
        <v>48.823427805938493</v>
      </c>
      <c r="H1342" s="60">
        <f t="shared" si="158"/>
        <v>512.12656275234031</v>
      </c>
      <c r="I1342" s="60">
        <f t="shared" si="164"/>
        <v>50.937127440612507</v>
      </c>
      <c r="J1342" s="60">
        <f t="shared" si="159"/>
        <v>7.4082303924521922</v>
      </c>
      <c r="K1342" s="60">
        <f t="shared" si="160"/>
        <v>2.0025915973532746</v>
      </c>
      <c r="L1342" s="60">
        <f t="shared" si="161"/>
        <v>-0.79770877797097484</v>
      </c>
    </row>
    <row r="1343" spans="1:12" x14ac:dyDescent="0.3">
      <c r="A1343" s="60">
        <f>Data!A1342</f>
        <v>1982.02</v>
      </c>
      <c r="B1343" s="60">
        <f>Data!B1342</f>
        <v>114.5</v>
      </c>
      <c r="C1343" s="60">
        <f>Data!C1342</f>
        <v>6.69</v>
      </c>
      <c r="D1343" s="60">
        <f>Data!D1342</f>
        <v>14.9933</v>
      </c>
      <c r="E1343" s="60">
        <f>Data!E1342</f>
        <v>94.6</v>
      </c>
      <c r="F1343" s="60">
        <f t="shared" si="162"/>
        <v>367.17826109936573</v>
      </c>
      <c r="G1343" s="60">
        <f t="shared" si="163"/>
        <v>48.080470062367866</v>
      </c>
      <c r="H1343" s="60">
        <f t="shared" si="158"/>
        <v>508.8532205547267</v>
      </c>
      <c r="I1343" s="60">
        <f t="shared" si="164"/>
        <v>50.990452302178255</v>
      </c>
      <c r="J1343" s="60">
        <f t="shared" si="159"/>
        <v>7.2009218299026596</v>
      </c>
      <c r="K1343" s="60">
        <f t="shared" si="160"/>
        <v>1.9742090497575464</v>
      </c>
      <c r="L1343" s="60">
        <f t="shared" si="161"/>
        <v>-0.82609132556670306</v>
      </c>
    </row>
    <row r="1344" spans="1:12" x14ac:dyDescent="0.3">
      <c r="A1344" s="60">
        <f>Data!A1343</f>
        <v>1982.03</v>
      </c>
      <c r="B1344" s="60">
        <f>Data!B1343</f>
        <v>110.8</v>
      </c>
      <c r="C1344" s="60">
        <f>Data!C1343</f>
        <v>6.72</v>
      </c>
      <c r="D1344" s="60">
        <f>Data!D1343</f>
        <v>14.81</v>
      </c>
      <c r="E1344" s="60">
        <f>Data!E1343</f>
        <v>94.5</v>
      </c>
      <c r="F1344" s="60">
        <f t="shared" si="162"/>
        <v>355.68910476190479</v>
      </c>
      <c r="G1344" s="60">
        <f t="shared" si="163"/>
        <v>47.542920952380946</v>
      </c>
      <c r="H1344" s="60">
        <f t="shared" si="158"/>
        <v>505.69756129141012</v>
      </c>
      <c r="I1344" s="60">
        <f t="shared" si="164"/>
        <v>51.037386424134439</v>
      </c>
      <c r="J1344" s="60">
        <f t="shared" si="159"/>
        <v>6.9691872896082971</v>
      </c>
      <c r="K1344" s="60">
        <f t="shared" si="160"/>
        <v>1.941498616770009</v>
      </c>
      <c r="L1344" s="60">
        <f t="shared" si="161"/>
        <v>-0.85880175855424046</v>
      </c>
    </row>
    <row r="1345" spans="1:12" x14ac:dyDescent="0.3">
      <c r="A1345" s="60">
        <f>Data!A1344</f>
        <v>1982.04</v>
      </c>
      <c r="B1345" s="60">
        <f>Data!B1344</f>
        <v>116.3</v>
      </c>
      <c r="C1345" s="60">
        <f>Data!C1344</f>
        <v>6.75</v>
      </c>
      <c r="D1345" s="60">
        <f>Data!D1344</f>
        <v>14.5967</v>
      </c>
      <c r="E1345" s="60">
        <f>Data!E1344</f>
        <v>94.9</v>
      </c>
      <c r="F1345" s="60">
        <f t="shared" si="162"/>
        <v>371.77151633298206</v>
      </c>
      <c r="G1345" s="60">
        <f t="shared" si="163"/>
        <v>46.660681792413065</v>
      </c>
      <c r="H1345" s="60">
        <f t="shared" ref="H1345:H1408" si="165">GEOMEAN(F1226:F1346)</f>
        <v>502.49365679898966</v>
      </c>
      <c r="I1345" s="60">
        <f t="shared" si="164"/>
        <v>51.073528366402961</v>
      </c>
      <c r="J1345" s="60">
        <f t="shared" ref="J1345:J1408" si="166">F1345/I1345</f>
        <v>7.2791429968550929</v>
      </c>
      <c r="K1345" s="60">
        <f t="shared" ref="K1345:K1408" si="167">LN(J1345)</f>
        <v>1.9850131350668141</v>
      </c>
      <c r="L1345" s="60">
        <f t="shared" si="161"/>
        <v>-0.81528724025743537</v>
      </c>
    </row>
    <row r="1346" spans="1:12" x14ac:dyDescent="0.3">
      <c r="A1346" s="60">
        <f>Data!A1345</f>
        <v>1982.05</v>
      </c>
      <c r="B1346" s="60">
        <f>Data!B1345</f>
        <v>116.4</v>
      </c>
      <c r="C1346" s="60">
        <f>Data!C1345</f>
        <v>6.78</v>
      </c>
      <c r="D1346" s="60">
        <f>Data!D1345</f>
        <v>14.3833</v>
      </c>
      <c r="E1346" s="60">
        <f>Data!E1345</f>
        <v>95.8</v>
      </c>
      <c r="F1346" s="60">
        <f t="shared" si="162"/>
        <v>368.5955448851775</v>
      </c>
      <c r="G1346" s="60">
        <f t="shared" si="163"/>
        <v>45.546566157620042</v>
      </c>
      <c r="H1346" s="60">
        <f t="shared" si="165"/>
        <v>499.06597294709491</v>
      </c>
      <c r="I1346" s="60">
        <f t="shared" si="164"/>
        <v>51.096572620720465</v>
      </c>
      <c r="J1346" s="60">
        <f t="shared" si="166"/>
        <v>7.213703894020207</v>
      </c>
      <c r="K1346" s="60">
        <f t="shared" si="167"/>
        <v>1.9759825356201128</v>
      </c>
      <c r="L1346" s="60">
        <f t="shared" ref="L1346:L1409" si="168">K1346-$K$1843</f>
        <v>-0.82431783970413663</v>
      </c>
    </row>
    <row r="1347" spans="1:12" x14ac:dyDescent="0.3">
      <c r="A1347" s="60">
        <f>Data!A1346</f>
        <v>1982.06</v>
      </c>
      <c r="B1347" s="60">
        <f>Data!B1346</f>
        <v>109.7</v>
      </c>
      <c r="C1347" s="60">
        <f>Data!C1346</f>
        <v>6.81</v>
      </c>
      <c r="D1347" s="60">
        <f>Data!D1346</f>
        <v>14.17</v>
      </c>
      <c r="E1347" s="60">
        <f>Data!E1346</f>
        <v>97</v>
      </c>
      <c r="F1347" s="60">
        <f t="shared" si="162"/>
        <v>343.08166082474224</v>
      </c>
      <c r="G1347" s="60">
        <f t="shared" si="163"/>
        <v>44.316017628865978</v>
      </c>
      <c r="H1347" s="60">
        <f t="shared" si="165"/>
        <v>495.6278333085753</v>
      </c>
      <c r="I1347" s="60">
        <f t="shared" si="164"/>
        <v>51.105161942596439</v>
      </c>
      <c r="J1347" s="60">
        <f t="shared" si="166"/>
        <v>6.7132486775035884</v>
      </c>
      <c r="K1347" s="60">
        <f t="shared" si="167"/>
        <v>1.9040829884390629</v>
      </c>
      <c r="L1347" s="60">
        <f t="shared" si="168"/>
        <v>-0.8962173868851866</v>
      </c>
    </row>
    <row r="1348" spans="1:12" x14ac:dyDescent="0.3">
      <c r="A1348" s="60">
        <f>Data!A1347</f>
        <v>1982.07</v>
      </c>
      <c r="B1348" s="60">
        <f>Data!B1347</f>
        <v>109.4</v>
      </c>
      <c r="C1348" s="60">
        <f>Data!C1347</f>
        <v>6.8233300000000003</v>
      </c>
      <c r="D1348" s="60">
        <f>Data!D1347</f>
        <v>13.966699999999999</v>
      </c>
      <c r="E1348" s="60">
        <f>Data!E1347</f>
        <v>97.5</v>
      </c>
      <c r="F1348" s="60">
        <f t="shared" si="162"/>
        <v>340.38884307692308</v>
      </c>
      <c r="G1348" s="60">
        <f t="shared" si="163"/>
        <v>43.45620525230769</v>
      </c>
      <c r="H1348" s="60">
        <f t="shared" si="165"/>
        <v>492.26589446790496</v>
      </c>
      <c r="I1348" s="60">
        <f t="shared" si="164"/>
        <v>51.103422162737722</v>
      </c>
      <c r="J1348" s="60">
        <f t="shared" si="166"/>
        <v>6.6607837336795628</v>
      </c>
      <c r="K1348" s="60">
        <f t="shared" si="167"/>
        <v>1.8962371553584809</v>
      </c>
      <c r="L1348" s="60">
        <f t="shared" si="168"/>
        <v>-0.90406321996576855</v>
      </c>
    </row>
    <row r="1349" spans="1:12" x14ac:dyDescent="0.3">
      <c r="A1349" s="60">
        <f>Data!A1348</f>
        <v>1982.08</v>
      </c>
      <c r="B1349" s="60">
        <f>Data!B1348</f>
        <v>109.7</v>
      </c>
      <c r="C1349" s="60">
        <f>Data!C1348</f>
        <v>6.8366699999999998</v>
      </c>
      <c r="D1349" s="60">
        <f>Data!D1348</f>
        <v>13.763299999999999</v>
      </c>
      <c r="E1349" s="60">
        <f>Data!E1348</f>
        <v>97.7</v>
      </c>
      <c r="F1349" s="60">
        <f t="shared" si="162"/>
        <v>340.62355271238482</v>
      </c>
      <c r="G1349" s="60">
        <f t="shared" si="163"/>
        <v>42.735680428863866</v>
      </c>
      <c r="H1349" s="60">
        <f t="shared" si="165"/>
        <v>489.23010958122916</v>
      </c>
      <c r="I1349" s="60">
        <f t="shared" si="164"/>
        <v>51.091593705067993</v>
      </c>
      <c r="J1349" s="60">
        <f t="shared" si="166"/>
        <v>6.6669197026554476</v>
      </c>
      <c r="K1349" s="60">
        <f t="shared" si="167"/>
        <v>1.8971579395639104</v>
      </c>
      <c r="L1349" s="60">
        <f t="shared" si="168"/>
        <v>-0.90314243576033904</v>
      </c>
    </row>
    <row r="1350" spans="1:12" x14ac:dyDescent="0.3">
      <c r="A1350" s="60">
        <f>Data!A1349</f>
        <v>1982.09</v>
      </c>
      <c r="B1350" s="60">
        <f>Data!B1349</f>
        <v>122.4</v>
      </c>
      <c r="C1350" s="60">
        <f>Data!C1349</f>
        <v>6.85</v>
      </c>
      <c r="D1350" s="60">
        <f>Data!D1349</f>
        <v>13.56</v>
      </c>
      <c r="E1350" s="60">
        <f>Data!E1349</f>
        <v>97.9</v>
      </c>
      <c r="F1350" s="60">
        <f t="shared" si="162"/>
        <v>379.28121756894791</v>
      </c>
      <c r="G1350" s="60">
        <f t="shared" si="163"/>
        <v>42.018409397344229</v>
      </c>
      <c r="H1350" s="60">
        <f t="shared" si="165"/>
        <v>486.5934631910323</v>
      </c>
      <c r="I1350" s="60">
        <f t="shared" si="164"/>
        <v>51.069629353829811</v>
      </c>
      <c r="J1350" s="60">
        <f t="shared" si="166"/>
        <v>7.4267470190774914</v>
      </c>
      <c r="K1350" s="60">
        <f t="shared" si="167"/>
        <v>2.0050879457773485</v>
      </c>
      <c r="L1350" s="60">
        <f t="shared" si="168"/>
        <v>-0.79521242954690097</v>
      </c>
    </row>
    <row r="1351" spans="1:12" x14ac:dyDescent="0.3">
      <c r="A1351" s="60">
        <f>Data!A1350</f>
        <v>1982.1</v>
      </c>
      <c r="B1351" s="60">
        <f>Data!B1350</f>
        <v>132.69999999999999</v>
      </c>
      <c r="C1351" s="60">
        <f>Data!C1350</f>
        <v>6.8566700000000003</v>
      </c>
      <c r="D1351" s="60">
        <f>Data!D1350</f>
        <v>13.253299999999999</v>
      </c>
      <c r="E1351" s="60">
        <f>Data!E1350</f>
        <v>98.2</v>
      </c>
      <c r="F1351" s="60">
        <f t="shared" si="162"/>
        <v>409.94165071283089</v>
      </c>
      <c r="G1351" s="60">
        <f t="shared" si="163"/>
        <v>40.942574825865577</v>
      </c>
      <c r="H1351" s="60">
        <f t="shared" si="165"/>
        <v>484.15040405057749</v>
      </c>
      <c r="I1351" s="60">
        <f t="shared" si="164"/>
        <v>51.032241670368606</v>
      </c>
      <c r="J1351" s="60">
        <f t="shared" si="166"/>
        <v>8.032993207720672</v>
      </c>
      <c r="K1351" s="60">
        <f t="shared" si="167"/>
        <v>2.0835572116442833</v>
      </c>
      <c r="L1351" s="60">
        <f t="shared" si="168"/>
        <v>-0.71674316367996616</v>
      </c>
    </row>
    <row r="1352" spans="1:12" x14ac:dyDescent="0.3">
      <c r="A1352" s="60">
        <f>Data!A1351</f>
        <v>1982.11</v>
      </c>
      <c r="B1352" s="60">
        <f>Data!B1351</f>
        <v>138.1</v>
      </c>
      <c r="C1352" s="60">
        <f>Data!C1351</f>
        <v>6.8633300000000004</v>
      </c>
      <c r="D1352" s="60">
        <f>Data!D1351</f>
        <v>12.9467</v>
      </c>
      <c r="E1352" s="60">
        <f>Data!E1351</f>
        <v>98</v>
      </c>
      <c r="F1352" s="60">
        <f t="shared" si="162"/>
        <v>427.49418673469387</v>
      </c>
      <c r="G1352" s="60">
        <f t="shared" si="163"/>
        <v>40.077038286734691</v>
      </c>
      <c r="H1352" s="60">
        <f t="shared" si="165"/>
        <v>481.58768060006526</v>
      </c>
      <c r="I1352" s="60">
        <f t="shared" si="164"/>
        <v>50.980490522934993</v>
      </c>
      <c r="J1352" s="60">
        <f t="shared" si="166"/>
        <v>8.385446714020409</v>
      </c>
      <c r="K1352" s="60">
        <f t="shared" si="167"/>
        <v>2.1264976692312132</v>
      </c>
      <c r="L1352" s="60">
        <f t="shared" si="168"/>
        <v>-0.67380270609303627</v>
      </c>
    </row>
    <row r="1353" spans="1:12" x14ac:dyDescent="0.3">
      <c r="A1353" s="60">
        <f>Data!A1352</f>
        <v>1982.12</v>
      </c>
      <c r="B1353" s="60">
        <f>Data!B1352</f>
        <v>139.4</v>
      </c>
      <c r="C1353" s="60">
        <f>Data!C1352</f>
        <v>6.87</v>
      </c>
      <c r="D1353" s="60">
        <f>Data!D1352</f>
        <v>12.64</v>
      </c>
      <c r="E1353" s="60">
        <f>Data!E1352</f>
        <v>97.6</v>
      </c>
      <c r="F1353" s="60">
        <f t="shared" si="162"/>
        <v>433.28690778688525</v>
      </c>
      <c r="G1353" s="60">
        <f t="shared" si="163"/>
        <v>39.287995081967217</v>
      </c>
      <c r="H1353" s="60">
        <f t="shared" si="165"/>
        <v>479.09481686367451</v>
      </c>
      <c r="I1353" s="60">
        <f t="shared" si="164"/>
        <v>50.915139282967452</v>
      </c>
      <c r="J1353" s="60">
        <f t="shared" si="166"/>
        <v>8.5099817831949238</v>
      </c>
      <c r="K1353" s="60">
        <f t="shared" si="167"/>
        <v>2.1412398019478474</v>
      </c>
      <c r="L1353" s="60">
        <f t="shared" si="168"/>
        <v>-0.65906057337640211</v>
      </c>
    </row>
    <row r="1354" spans="1:12" x14ac:dyDescent="0.3">
      <c r="A1354" s="60">
        <f>Data!A1353</f>
        <v>1983.01</v>
      </c>
      <c r="B1354" s="60">
        <f>Data!B1353</f>
        <v>144.30000000000001</v>
      </c>
      <c r="C1354" s="60">
        <f>Data!C1353</f>
        <v>6.8833299999999999</v>
      </c>
      <c r="D1354" s="60">
        <f>Data!D1353</f>
        <v>12.566700000000001</v>
      </c>
      <c r="E1354" s="60">
        <f>Data!E1353</f>
        <v>97.8</v>
      </c>
      <c r="F1354" s="60">
        <f t="shared" si="162"/>
        <v>447.60000920245403</v>
      </c>
      <c r="G1354" s="60">
        <f t="shared" si="163"/>
        <v>38.98028437730062</v>
      </c>
      <c r="H1354" s="60">
        <f t="shared" si="165"/>
        <v>476.65769312434554</v>
      </c>
      <c r="I1354" s="60">
        <f t="shared" si="164"/>
        <v>50.839257486670888</v>
      </c>
      <c r="J1354" s="60">
        <f t="shared" si="166"/>
        <v>8.8042200325173212</v>
      </c>
      <c r="K1354" s="60">
        <f t="shared" si="167"/>
        <v>2.1752311556869097</v>
      </c>
      <c r="L1354" s="60">
        <f t="shared" si="168"/>
        <v>-0.62506921963733975</v>
      </c>
    </row>
    <row r="1355" spans="1:12" x14ac:dyDescent="0.3">
      <c r="A1355" s="60">
        <f>Data!A1354</f>
        <v>1983.02</v>
      </c>
      <c r="B1355" s="60">
        <f>Data!B1354</f>
        <v>146.80000000000001</v>
      </c>
      <c r="C1355" s="60">
        <f>Data!C1354</f>
        <v>6.8966700000000003</v>
      </c>
      <c r="D1355" s="60">
        <f>Data!D1354</f>
        <v>12.4933</v>
      </c>
      <c r="E1355" s="60">
        <f>Data!E1354</f>
        <v>97.9</v>
      </c>
      <c r="F1355" s="60">
        <f t="shared" ref="F1355:F1418" si="169">B1355*$E$1837/E1355</f>
        <v>454.88956486210424</v>
      </c>
      <c r="G1355" s="60">
        <f t="shared" ref="G1355:G1418" si="170">D1355*$E$1837/E1355</f>
        <v>38.713023165474972</v>
      </c>
      <c r="H1355" s="60">
        <f t="shared" si="165"/>
        <v>474.53597030238768</v>
      </c>
      <c r="I1355" s="60">
        <f t="shared" si="164"/>
        <v>50.755441367470887</v>
      </c>
      <c r="J1355" s="60">
        <f t="shared" si="166"/>
        <v>8.9623802415329301</v>
      </c>
      <c r="K1355" s="60">
        <f t="shared" si="167"/>
        <v>2.193035843664406</v>
      </c>
      <c r="L1355" s="60">
        <f t="shared" si="168"/>
        <v>-0.60726453165984351</v>
      </c>
    </row>
    <row r="1356" spans="1:12" x14ac:dyDescent="0.3">
      <c r="A1356" s="60">
        <f>Data!A1355</f>
        <v>1983.03</v>
      </c>
      <c r="B1356" s="60">
        <f>Data!B1355</f>
        <v>151.9</v>
      </c>
      <c r="C1356" s="60">
        <f>Data!C1355</f>
        <v>6.91</v>
      </c>
      <c r="D1356" s="60">
        <f>Data!D1355</f>
        <v>12.42</v>
      </c>
      <c r="E1356" s="60">
        <f>Data!E1355</f>
        <v>97.9</v>
      </c>
      <c r="F1356" s="60">
        <f t="shared" si="169"/>
        <v>470.692948927477</v>
      </c>
      <c r="G1356" s="60">
        <f t="shared" si="170"/>
        <v>38.485888253319708</v>
      </c>
      <c r="H1356" s="60">
        <f t="shared" si="165"/>
        <v>472.64049241466455</v>
      </c>
      <c r="I1356" s="60">
        <f t="shared" si="164"/>
        <v>50.665257915187162</v>
      </c>
      <c r="J1356" s="60">
        <f t="shared" si="166"/>
        <v>9.2902507220117094</v>
      </c>
      <c r="K1356" s="60">
        <f t="shared" si="167"/>
        <v>2.2289655408374243</v>
      </c>
      <c r="L1356" s="60">
        <f t="shared" si="168"/>
        <v>-0.5713348344868252</v>
      </c>
    </row>
    <row r="1357" spans="1:12" x14ac:dyDescent="0.3">
      <c r="A1357" s="60">
        <f>Data!A1356</f>
        <v>1983.04</v>
      </c>
      <c r="B1357" s="60">
        <f>Data!B1356</f>
        <v>157.69999999999999</v>
      </c>
      <c r="C1357" s="60">
        <f>Data!C1356</f>
        <v>6.92</v>
      </c>
      <c r="D1357" s="60">
        <f>Data!D1356</f>
        <v>12.476699999999999</v>
      </c>
      <c r="E1357" s="60">
        <f>Data!E1356</f>
        <v>98.6</v>
      </c>
      <c r="F1357" s="60">
        <f t="shared" si="169"/>
        <v>485.19619776876272</v>
      </c>
      <c r="G1357" s="60">
        <f t="shared" si="170"/>
        <v>38.387110974645033</v>
      </c>
      <c r="H1357" s="60">
        <f t="shared" si="165"/>
        <v>470.98404783039683</v>
      </c>
      <c r="I1357" s="60">
        <f t="shared" si="164"/>
        <v>50.56827087034538</v>
      </c>
      <c r="J1357" s="60">
        <f t="shared" si="166"/>
        <v>9.594874205067887</v>
      </c>
      <c r="K1357" s="60">
        <f t="shared" si="167"/>
        <v>2.2612290189065902</v>
      </c>
      <c r="L1357" s="60">
        <f t="shared" si="168"/>
        <v>-0.53907135641765924</v>
      </c>
    </row>
    <row r="1358" spans="1:12" x14ac:dyDescent="0.3">
      <c r="A1358" s="60">
        <f>Data!A1357</f>
        <v>1983.05</v>
      </c>
      <c r="B1358" s="60">
        <f>Data!B1357</f>
        <v>164.1</v>
      </c>
      <c r="C1358" s="60">
        <f>Data!C1357</f>
        <v>6.93</v>
      </c>
      <c r="D1358" s="60">
        <f>Data!D1357</f>
        <v>12.533300000000001</v>
      </c>
      <c r="E1358" s="60">
        <f>Data!E1357</f>
        <v>99.2</v>
      </c>
      <c r="F1358" s="60">
        <f t="shared" si="169"/>
        <v>501.83334979838702</v>
      </c>
      <c r="G1358" s="60">
        <f t="shared" si="170"/>
        <v>38.328019031250001</v>
      </c>
      <c r="H1358" s="60">
        <f t="shared" si="165"/>
        <v>469.51289012502724</v>
      </c>
      <c r="I1358" s="60">
        <f t="shared" si="164"/>
        <v>50.465111551272393</v>
      </c>
      <c r="J1358" s="60">
        <f t="shared" si="166"/>
        <v>9.9441640843006152</v>
      </c>
      <c r="K1358" s="60">
        <f t="shared" si="167"/>
        <v>2.2969858549070086</v>
      </c>
      <c r="L1358" s="60">
        <f t="shared" si="168"/>
        <v>-0.5033145204172409</v>
      </c>
    </row>
    <row r="1359" spans="1:12" x14ac:dyDescent="0.3">
      <c r="A1359" s="60">
        <f>Data!A1358</f>
        <v>1983.06</v>
      </c>
      <c r="B1359" s="60">
        <f>Data!B1358</f>
        <v>166.4</v>
      </c>
      <c r="C1359" s="60">
        <f>Data!C1358</f>
        <v>6.94</v>
      </c>
      <c r="D1359" s="60">
        <f>Data!D1358</f>
        <v>12.59</v>
      </c>
      <c r="E1359" s="60">
        <f>Data!E1358</f>
        <v>99.5</v>
      </c>
      <c r="F1359" s="60">
        <f t="shared" si="169"/>
        <v>507.33269547738701</v>
      </c>
      <c r="G1359" s="60">
        <f t="shared" si="170"/>
        <v>38.385328341708544</v>
      </c>
      <c r="H1359" s="60">
        <f t="shared" si="165"/>
        <v>468.158673030648</v>
      </c>
      <c r="I1359" s="60">
        <f t="shared" si="164"/>
        <v>50.357244676006502</v>
      </c>
      <c r="J1359" s="60">
        <f t="shared" si="166"/>
        <v>10.074671454753235</v>
      </c>
      <c r="K1359" s="60">
        <f t="shared" si="167"/>
        <v>2.3100244973509794</v>
      </c>
      <c r="L1359" s="60">
        <f t="shared" si="168"/>
        <v>-0.4902758779732701</v>
      </c>
    </row>
    <row r="1360" spans="1:12" x14ac:dyDescent="0.3">
      <c r="A1360" s="60">
        <f>Data!A1359</f>
        <v>1983.07</v>
      </c>
      <c r="B1360" s="60">
        <f>Data!B1359</f>
        <v>167</v>
      </c>
      <c r="C1360" s="60">
        <f>Data!C1359</f>
        <v>6.96</v>
      </c>
      <c r="D1360" s="60">
        <f>Data!D1359</f>
        <v>12.826700000000001</v>
      </c>
      <c r="E1360" s="60">
        <f>Data!E1359</f>
        <v>99.9</v>
      </c>
      <c r="F1360" s="60">
        <f t="shared" si="169"/>
        <v>507.12333333333328</v>
      </c>
      <c r="G1360" s="60">
        <f t="shared" si="170"/>
        <v>38.950412333333333</v>
      </c>
      <c r="H1360" s="60">
        <f t="shared" si="165"/>
        <v>466.6611408569338</v>
      </c>
      <c r="I1360" s="60">
        <f t="shared" si="164"/>
        <v>50.247886593847191</v>
      </c>
      <c r="J1360" s="60">
        <f t="shared" si="166"/>
        <v>10.092431099289858</v>
      </c>
      <c r="K1360" s="60">
        <f t="shared" si="167"/>
        <v>2.3117857467996696</v>
      </c>
      <c r="L1360" s="60">
        <f t="shared" si="168"/>
        <v>-0.48851462852457983</v>
      </c>
    </row>
    <row r="1361" spans="1:12" x14ac:dyDescent="0.3">
      <c r="A1361" s="60">
        <f>Data!A1360</f>
        <v>1983.08</v>
      </c>
      <c r="B1361" s="60">
        <f>Data!B1360</f>
        <v>162.4</v>
      </c>
      <c r="C1361" s="60">
        <f>Data!C1360</f>
        <v>6.98</v>
      </c>
      <c r="D1361" s="60">
        <f>Data!D1360</f>
        <v>13.0633</v>
      </c>
      <c r="E1361" s="60">
        <f>Data!E1360</f>
        <v>100.2</v>
      </c>
      <c r="F1361" s="60">
        <f t="shared" si="169"/>
        <v>491.67815568862272</v>
      </c>
      <c r="G1361" s="60">
        <f t="shared" si="170"/>
        <v>39.550118541916163</v>
      </c>
      <c r="H1361" s="60">
        <f t="shared" si="165"/>
        <v>465.40347516173438</v>
      </c>
      <c r="I1361" s="60">
        <f t="shared" ref="I1361:I1424" si="171">GEOMEAN(G1242:G1361)</f>
        <v>50.144039712179463</v>
      </c>
      <c r="J1361" s="60">
        <f t="shared" si="166"/>
        <v>9.805316015837457</v>
      </c>
      <c r="K1361" s="60">
        <f t="shared" si="167"/>
        <v>2.2829246891990449</v>
      </c>
      <c r="L1361" s="60">
        <f t="shared" si="168"/>
        <v>-0.51737568612520457</v>
      </c>
    </row>
    <row r="1362" spans="1:12" x14ac:dyDescent="0.3">
      <c r="A1362" s="60">
        <f>Data!A1361</f>
        <v>1983.09</v>
      </c>
      <c r="B1362" s="60">
        <f>Data!B1361</f>
        <v>167.2</v>
      </c>
      <c r="C1362" s="60">
        <f>Data!C1361</f>
        <v>7</v>
      </c>
      <c r="D1362" s="60">
        <f>Data!D1361</f>
        <v>13.3</v>
      </c>
      <c r="E1362" s="60">
        <f>Data!E1361</f>
        <v>100.7</v>
      </c>
      <c r="F1362" s="60">
        <f t="shared" si="169"/>
        <v>503.69705660377355</v>
      </c>
      <c r="G1362" s="60">
        <f t="shared" si="170"/>
        <v>40.066811320754717</v>
      </c>
      <c r="H1362" s="60">
        <f t="shared" si="165"/>
        <v>464.09179254274784</v>
      </c>
      <c r="I1362" s="60">
        <f t="shared" si="171"/>
        <v>50.038345055824287</v>
      </c>
      <c r="J1362" s="60">
        <f t="shared" si="166"/>
        <v>10.066221335694335</v>
      </c>
      <c r="K1362" s="60">
        <f t="shared" si="167"/>
        <v>2.3091853965581177</v>
      </c>
      <c r="L1362" s="60">
        <f t="shared" si="168"/>
        <v>-0.49111497876613175</v>
      </c>
    </row>
    <row r="1363" spans="1:12" x14ac:dyDescent="0.3">
      <c r="A1363" s="60">
        <f>Data!A1362</f>
        <v>1983.1</v>
      </c>
      <c r="B1363" s="60">
        <f>Data!B1362</f>
        <v>167.7</v>
      </c>
      <c r="C1363" s="60">
        <f>Data!C1362</f>
        <v>7.03</v>
      </c>
      <c r="D1363" s="60">
        <f>Data!D1362</f>
        <v>13.5433</v>
      </c>
      <c r="E1363" s="60">
        <f>Data!E1362</f>
        <v>101</v>
      </c>
      <c r="F1363" s="60">
        <f t="shared" si="169"/>
        <v>503.70272376237619</v>
      </c>
      <c r="G1363" s="60">
        <f t="shared" si="170"/>
        <v>40.678575424752474</v>
      </c>
      <c r="H1363" s="60">
        <f t="shared" si="165"/>
        <v>462.60335786736613</v>
      </c>
      <c r="I1363" s="60">
        <f t="shared" si="171"/>
        <v>49.934452496326415</v>
      </c>
      <c r="J1363" s="60">
        <f t="shared" si="166"/>
        <v>10.087278393598742</v>
      </c>
      <c r="K1363" s="60">
        <f t="shared" si="167"/>
        <v>2.3112750649382763</v>
      </c>
      <c r="L1363" s="60">
        <f t="shared" si="168"/>
        <v>-0.48902531038597319</v>
      </c>
    </row>
    <row r="1364" spans="1:12" x14ac:dyDescent="0.3">
      <c r="A1364" s="60">
        <f>Data!A1363</f>
        <v>1983.11</v>
      </c>
      <c r="B1364" s="60">
        <f>Data!B1363</f>
        <v>165.2</v>
      </c>
      <c r="C1364" s="60">
        <f>Data!C1363</f>
        <v>7.06</v>
      </c>
      <c r="D1364" s="60">
        <f>Data!D1363</f>
        <v>13.7867</v>
      </c>
      <c r="E1364" s="60">
        <f>Data!E1363</f>
        <v>101.2</v>
      </c>
      <c r="F1364" s="60">
        <f t="shared" si="169"/>
        <v>495.21311857707502</v>
      </c>
      <c r="G1364" s="60">
        <f t="shared" si="170"/>
        <v>41.327812965415013</v>
      </c>
      <c r="H1364" s="60">
        <f t="shared" si="165"/>
        <v>461.40332729225958</v>
      </c>
      <c r="I1364" s="60">
        <f t="shared" si="171"/>
        <v>49.831864912770023</v>
      </c>
      <c r="J1364" s="60">
        <f t="shared" si="166"/>
        <v>9.9376798248257128</v>
      </c>
      <c r="K1364" s="60">
        <f t="shared" si="167"/>
        <v>2.2963335753966732</v>
      </c>
      <c r="L1364" s="60">
        <f t="shared" si="168"/>
        <v>-0.50396679992757631</v>
      </c>
    </row>
    <row r="1365" spans="1:12" x14ac:dyDescent="0.3">
      <c r="A1365" s="60">
        <f>Data!A1364</f>
        <v>1983.12</v>
      </c>
      <c r="B1365" s="60">
        <f>Data!B1364</f>
        <v>164.4</v>
      </c>
      <c r="C1365" s="60">
        <f>Data!C1364</f>
        <v>7.09</v>
      </c>
      <c r="D1365" s="60">
        <f>Data!D1364</f>
        <v>14.03</v>
      </c>
      <c r="E1365" s="60">
        <f>Data!E1364</f>
        <v>101.3</v>
      </c>
      <c r="F1365" s="60">
        <f t="shared" si="169"/>
        <v>492.32850148075028</v>
      </c>
      <c r="G1365" s="60">
        <f t="shared" si="170"/>
        <v>42.015625765054295</v>
      </c>
      <c r="H1365" s="60">
        <f t="shared" si="165"/>
        <v>460.53405477292188</v>
      </c>
      <c r="I1365" s="60">
        <f t="shared" si="171"/>
        <v>49.730994127632606</v>
      </c>
      <c r="J1365" s="60">
        <f t="shared" si="166"/>
        <v>9.8998322900444915</v>
      </c>
      <c r="K1365" s="60">
        <f t="shared" si="167"/>
        <v>2.2925178165975075</v>
      </c>
      <c r="L1365" s="60">
        <f t="shared" si="168"/>
        <v>-0.50778255872674194</v>
      </c>
    </row>
    <row r="1366" spans="1:12" x14ac:dyDescent="0.3">
      <c r="A1366" s="60">
        <f>Data!A1365</f>
        <v>1984.01</v>
      </c>
      <c r="B1366" s="60">
        <f>Data!B1365</f>
        <v>166.4</v>
      </c>
      <c r="C1366" s="60">
        <f>Data!C1365</f>
        <v>7.12</v>
      </c>
      <c r="D1366" s="60">
        <f>Data!D1365</f>
        <v>14.44</v>
      </c>
      <c r="E1366" s="60">
        <f>Data!E1365</f>
        <v>101.9</v>
      </c>
      <c r="F1366" s="60">
        <f t="shared" si="169"/>
        <v>495.38374092247301</v>
      </c>
      <c r="G1366" s="60">
        <f t="shared" si="170"/>
        <v>42.988829440628059</v>
      </c>
      <c r="H1366" s="60">
        <f t="shared" si="165"/>
        <v>459.41405753937875</v>
      </c>
      <c r="I1366" s="60">
        <f t="shared" si="171"/>
        <v>49.639999065869262</v>
      </c>
      <c r="J1366" s="60">
        <f t="shared" si="166"/>
        <v>9.9795276036393332</v>
      </c>
      <c r="K1366" s="60">
        <f t="shared" si="167"/>
        <v>2.3005357548983931</v>
      </c>
      <c r="L1366" s="60">
        <f t="shared" si="168"/>
        <v>-0.49976462042585634</v>
      </c>
    </row>
    <row r="1367" spans="1:12" x14ac:dyDescent="0.3">
      <c r="A1367" s="60">
        <f>Data!A1366</f>
        <v>1984.02</v>
      </c>
      <c r="B1367" s="60">
        <f>Data!B1366</f>
        <v>157.30000000000001</v>
      </c>
      <c r="C1367" s="60">
        <f>Data!C1366</f>
        <v>7.15</v>
      </c>
      <c r="D1367" s="60">
        <f>Data!D1366</f>
        <v>14.85</v>
      </c>
      <c r="E1367" s="60">
        <f>Data!E1366</f>
        <v>102.4</v>
      </c>
      <c r="F1367" s="60">
        <f t="shared" si="169"/>
        <v>466.00585839843751</v>
      </c>
      <c r="G1367" s="60">
        <f t="shared" si="170"/>
        <v>43.993560058593751</v>
      </c>
      <c r="H1367" s="60">
        <f t="shared" si="165"/>
        <v>458.44658636231952</v>
      </c>
      <c r="I1367" s="60">
        <f t="shared" si="171"/>
        <v>49.560661481257121</v>
      </c>
      <c r="J1367" s="60">
        <f t="shared" si="166"/>
        <v>9.4027368576319716</v>
      </c>
      <c r="K1367" s="60">
        <f t="shared" si="167"/>
        <v>2.2410008019657779</v>
      </c>
      <c r="L1367" s="60">
        <f t="shared" si="168"/>
        <v>-0.55929957335847158</v>
      </c>
    </row>
    <row r="1368" spans="1:12" x14ac:dyDescent="0.3">
      <c r="A1368" s="60">
        <f>Data!A1367</f>
        <v>1984.03</v>
      </c>
      <c r="B1368" s="60">
        <f>Data!B1367</f>
        <v>157.4</v>
      </c>
      <c r="C1368" s="60">
        <f>Data!C1367</f>
        <v>7.18</v>
      </c>
      <c r="D1368" s="60">
        <f>Data!D1367</f>
        <v>15.26</v>
      </c>
      <c r="E1368" s="60">
        <f>Data!E1367</f>
        <v>102.6</v>
      </c>
      <c r="F1368" s="60">
        <f t="shared" si="169"/>
        <v>465.39314035087727</v>
      </c>
      <c r="G1368" s="60">
        <f t="shared" si="170"/>
        <v>45.120071929824562</v>
      </c>
      <c r="H1368" s="60">
        <f t="shared" si="165"/>
        <v>457.35727081604733</v>
      </c>
      <c r="I1368" s="60">
        <f t="shared" si="171"/>
        <v>49.493785007967759</v>
      </c>
      <c r="J1368" s="60">
        <f t="shared" si="166"/>
        <v>9.4030622284384986</v>
      </c>
      <c r="K1368" s="60">
        <f t="shared" si="167"/>
        <v>2.2410354052075836</v>
      </c>
      <c r="L1368" s="60">
        <f t="shared" si="168"/>
        <v>-0.55926497011666587</v>
      </c>
    </row>
    <row r="1369" spans="1:12" x14ac:dyDescent="0.3">
      <c r="A1369" s="60">
        <f>Data!A1368</f>
        <v>1984.04</v>
      </c>
      <c r="B1369" s="60">
        <f>Data!B1368</f>
        <v>157.6</v>
      </c>
      <c r="C1369" s="60">
        <f>Data!C1368</f>
        <v>7.2233299999999998</v>
      </c>
      <c r="D1369" s="60">
        <f>Data!D1368</f>
        <v>15.5733</v>
      </c>
      <c r="E1369" s="60">
        <f>Data!E1368</f>
        <v>103.1</v>
      </c>
      <c r="F1369" s="60">
        <f t="shared" si="169"/>
        <v>463.72462463627545</v>
      </c>
      <c r="G1369" s="60">
        <f t="shared" si="170"/>
        <v>45.823113558680888</v>
      </c>
      <c r="H1369" s="60">
        <f t="shared" si="165"/>
        <v>456.44918430973917</v>
      </c>
      <c r="I1369" s="60">
        <f t="shared" si="171"/>
        <v>49.428892907887594</v>
      </c>
      <c r="J1369" s="60">
        <f t="shared" si="166"/>
        <v>9.3816510416375678</v>
      </c>
      <c r="K1369" s="60">
        <f t="shared" si="167"/>
        <v>2.2387557647610681</v>
      </c>
      <c r="L1369" s="60">
        <f t="shared" si="168"/>
        <v>-0.56154461056318139</v>
      </c>
    </row>
    <row r="1370" spans="1:12" x14ac:dyDescent="0.3">
      <c r="A1370" s="60">
        <f>Data!A1369</f>
        <v>1984.05</v>
      </c>
      <c r="B1370" s="60">
        <f>Data!B1369</f>
        <v>156.6</v>
      </c>
      <c r="C1370" s="60">
        <f>Data!C1369</f>
        <v>7.2666700000000004</v>
      </c>
      <c r="D1370" s="60">
        <f>Data!D1369</f>
        <v>15.886699999999999</v>
      </c>
      <c r="E1370" s="60">
        <f>Data!E1369</f>
        <v>103.4</v>
      </c>
      <c r="F1370" s="60">
        <f t="shared" si="169"/>
        <v>459.44531721470014</v>
      </c>
      <c r="G1370" s="60">
        <f t="shared" si="170"/>
        <v>46.609641896518369</v>
      </c>
      <c r="H1370" s="60">
        <f t="shared" si="165"/>
        <v>455.60902235662701</v>
      </c>
      <c r="I1370" s="60">
        <f t="shared" si="171"/>
        <v>49.370103332362966</v>
      </c>
      <c r="J1370" s="60">
        <f t="shared" si="166"/>
        <v>9.3061445328903272</v>
      </c>
      <c r="K1370" s="60">
        <f t="shared" si="167"/>
        <v>2.2306748844527551</v>
      </c>
      <c r="L1370" s="60">
        <f t="shared" si="168"/>
        <v>-0.56962549087149439</v>
      </c>
    </row>
    <row r="1371" spans="1:12" x14ac:dyDescent="0.3">
      <c r="A1371" s="60">
        <f>Data!A1370</f>
        <v>1984.06</v>
      </c>
      <c r="B1371" s="60">
        <f>Data!B1370</f>
        <v>153.1</v>
      </c>
      <c r="C1371" s="60">
        <f>Data!C1370</f>
        <v>7.31</v>
      </c>
      <c r="D1371" s="60">
        <f>Data!D1370</f>
        <v>16.2</v>
      </c>
      <c r="E1371" s="60">
        <f>Data!E1370</f>
        <v>103.7</v>
      </c>
      <c r="F1371" s="60">
        <f t="shared" si="169"/>
        <v>447.87729315332689</v>
      </c>
      <c r="G1371" s="60">
        <f t="shared" si="170"/>
        <v>47.391326904532299</v>
      </c>
      <c r="H1371" s="60">
        <f t="shared" si="165"/>
        <v>454.73229841090409</v>
      </c>
      <c r="I1371" s="60">
        <f t="shared" si="171"/>
        <v>49.315587403207388</v>
      </c>
      <c r="J1371" s="60">
        <f t="shared" si="166"/>
        <v>9.0818606598245211</v>
      </c>
      <c r="K1371" s="60">
        <f t="shared" si="167"/>
        <v>2.2062790901031542</v>
      </c>
      <c r="L1371" s="60">
        <f t="shared" si="168"/>
        <v>-0.59402128522109532</v>
      </c>
    </row>
    <row r="1372" spans="1:12" x14ac:dyDescent="0.3">
      <c r="A1372" s="60">
        <f>Data!A1371</f>
        <v>1984.07</v>
      </c>
      <c r="B1372" s="60">
        <f>Data!B1371</f>
        <v>151.1</v>
      </c>
      <c r="C1372" s="60">
        <f>Data!C1371</f>
        <v>7.3333300000000001</v>
      </c>
      <c r="D1372" s="60">
        <f>Data!D1371</f>
        <v>16.32</v>
      </c>
      <c r="E1372" s="60">
        <f>Data!E1371</f>
        <v>104.1</v>
      </c>
      <c r="F1372" s="60">
        <f t="shared" si="169"/>
        <v>440.32804322766572</v>
      </c>
      <c r="G1372" s="60">
        <f t="shared" si="170"/>
        <v>47.558925648414991</v>
      </c>
      <c r="H1372" s="60">
        <f t="shared" si="165"/>
        <v>454.65602106573772</v>
      </c>
      <c r="I1372" s="60">
        <f t="shared" si="171"/>
        <v>49.260166172531001</v>
      </c>
      <c r="J1372" s="60">
        <f t="shared" si="166"/>
        <v>8.9388257783264713</v>
      </c>
      <c r="K1372" s="60">
        <f t="shared" si="167"/>
        <v>2.19040423585274</v>
      </c>
      <c r="L1372" s="60">
        <f t="shared" si="168"/>
        <v>-0.60989613947150945</v>
      </c>
    </row>
    <row r="1373" spans="1:12" x14ac:dyDescent="0.3">
      <c r="A1373" s="60">
        <f>Data!A1372</f>
        <v>1984.08</v>
      </c>
      <c r="B1373" s="60">
        <f>Data!B1372</f>
        <v>164.4</v>
      </c>
      <c r="C1373" s="60">
        <f>Data!C1372</f>
        <v>7.3566700000000003</v>
      </c>
      <c r="D1373" s="60">
        <f>Data!D1372</f>
        <v>16.440000000000001</v>
      </c>
      <c r="E1373" s="60">
        <f>Data!E1372</f>
        <v>104.5</v>
      </c>
      <c r="F1373" s="60">
        <f t="shared" si="169"/>
        <v>477.2524133971292</v>
      </c>
      <c r="G1373" s="60">
        <f t="shared" si="170"/>
        <v>47.725241339712923</v>
      </c>
      <c r="H1373" s="60">
        <f t="shared" si="165"/>
        <v>454.80455879874256</v>
      </c>
      <c r="I1373" s="60">
        <f t="shared" si="171"/>
        <v>49.205522215779389</v>
      </c>
      <c r="J1373" s="60">
        <f t="shared" si="166"/>
        <v>9.6991636691558636</v>
      </c>
      <c r="K1373" s="60">
        <f t="shared" si="167"/>
        <v>2.272039662117554</v>
      </c>
      <c r="L1373" s="60">
        <f t="shared" si="168"/>
        <v>-0.52826071320669543</v>
      </c>
    </row>
    <row r="1374" spans="1:12" x14ac:dyDescent="0.3">
      <c r="A1374" s="60">
        <f>Data!A1373</f>
        <v>1984.09</v>
      </c>
      <c r="B1374" s="60">
        <f>Data!B1373</f>
        <v>166.1</v>
      </c>
      <c r="C1374" s="60">
        <f>Data!C1373</f>
        <v>7.38</v>
      </c>
      <c r="D1374" s="60">
        <f>Data!D1373</f>
        <v>16.559999999999999</v>
      </c>
      <c r="E1374" s="60">
        <f>Data!E1373</f>
        <v>105</v>
      </c>
      <c r="F1374" s="60">
        <f t="shared" si="169"/>
        <v>479.89137428571428</v>
      </c>
      <c r="G1374" s="60">
        <f t="shared" si="170"/>
        <v>47.84467885714286</v>
      </c>
      <c r="H1374" s="60">
        <f t="shared" si="165"/>
        <v>455.37097344165812</v>
      </c>
      <c r="I1374" s="60">
        <f t="shared" si="171"/>
        <v>49.151265610605272</v>
      </c>
      <c r="J1374" s="60">
        <f t="shared" si="166"/>
        <v>9.7635608834082408</v>
      </c>
      <c r="K1374" s="60">
        <f t="shared" si="167"/>
        <v>2.2786571784968896</v>
      </c>
      <c r="L1374" s="60">
        <f t="shared" si="168"/>
        <v>-0.52164319682735982</v>
      </c>
    </row>
    <row r="1375" spans="1:12" x14ac:dyDescent="0.3">
      <c r="A1375" s="60">
        <f>Data!A1374</f>
        <v>1984.1</v>
      </c>
      <c r="B1375" s="60">
        <f>Data!B1374</f>
        <v>164.8</v>
      </c>
      <c r="C1375" s="60">
        <f>Data!C1374</f>
        <v>7.43</v>
      </c>
      <c r="D1375" s="60">
        <f>Data!D1374</f>
        <v>16.5867</v>
      </c>
      <c r="E1375" s="60">
        <f>Data!E1374</f>
        <v>105.3</v>
      </c>
      <c r="F1375" s="60">
        <f t="shared" si="169"/>
        <v>474.77894017094025</v>
      </c>
      <c r="G1375" s="60">
        <f t="shared" si="170"/>
        <v>47.785290333333336</v>
      </c>
      <c r="H1375" s="60">
        <f t="shared" si="165"/>
        <v>455.93696863326687</v>
      </c>
      <c r="I1375" s="60">
        <f t="shared" si="171"/>
        <v>49.103890868630934</v>
      </c>
      <c r="J1375" s="60">
        <f t="shared" si="166"/>
        <v>9.6688659854089796</v>
      </c>
      <c r="K1375" s="60">
        <f t="shared" si="167"/>
        <v>2.2689110311725487</v>
      </c>
      <c r="L1375" s="60">
        <f t="shared" si="168"/>
        <v>-0.5313893441517008</v>
      </c>
    </row>
    <row r="1376" spans="1:12" x14ac:dyDescent="0.3">
      <c r="A1376" s="60">
        <f>Data!A1375</f>
        <v>1984.11</v>
      </c>
      <c r="B1376" s="60">
        <f>Data!B1375</f>
        <v>166.3</v>
      </c>
      <c r="C1376" s="60">
        <f>Data!C1375</f>
        <v>7.48</v>
      </c>
      <c r="D1376" s="60">
        <f>Data!D1375</f>
        <v>16.613299999999999</v>
      </c>
      <c r="E1376" s="60">
        <f>Data!E1375</f>
        <v>105.3</v>
      </c>
      <c r="F1376" s="60">
        <f t="shared" si="169"/>
        <v>479.10035042735046</v>
      </c>
      <c r="G1376" s="60">
        <f t="shared" si="170"/>
        <v>47.861923341880335</v>
      </c>
      <c r="H1376" s="60">
        <f t="shared" si="165"/>
        <v>456.36910946743075</v>
      </c>
      <c r="I1376" s="60">
        <f t="shared" si="171"/>
        <v>49.063736285751688</v>
      </c>
      <c r="J1376" s="60">
        <f t="shared" si="166"/>
        <v>9.7648566272455533</v>
      </c>
      <c r="K1376" s="60">
        <f t="shared" si="167"/>
        <v>2.2787898819111327</v>
      </c>
      <c r="L1376" s="60">
        <f t="shared" si="168"/>
        <v>-0.52151049341311673</v>
      </c>
    </row>
    <row r="1377" spans="1:12" x14ac:dyDescent="0.3">
      <c r="A1377" s="60">
        <f>Data!A1376</f>
        <v>1984.12</v>
      </c>
      <c r="B1377" s="60">
        <f>Data!B1376</f>
        <v>164.5</v>
      </c>
      <c r="C1377" s="60">
        <f>Data!C1376</f>
        <v>7.53</v>
      </c>
      <c r="D1377" s="60">
        <f>Data!D1376</f>
        <v>16.64</v>
      </c>
      <c r="E1377" s="60">
        <f>Data!E1376</f>
        <v>105.3</v>
      </c>
      <c r="F1377" s="60">
        <f t="shared" si="169"/>
        <v>473.9146581196581</v>
      </c>
      <c r="G1377" s="60">
        <f t="shared" si="170"/>
        <v>47.938844444444449</v>
      </c>
      <c r="H1377" s="60">
        <f t="shared" si="165"/>
        <v>457.2375534003022</v>
      </c>
      <c r="I1377" s="60">
        <f t="shared" si="171"/>
        <v>49.030787871873017</v>
      </c>
      <c r="J1377" s="60">
        <f t="shared" si="166"/>
        <v>9.6656545548093025</v>
      </c>
      <c r="K1377" s="60">
        <f t="shared" si="167"/>
        <v>2.2685788346101843</v>
      </c>
      <c r="L1377" s="60">
        <f t="shared" si="168"/>
        <v>-0.53172154071406519</v>
      </c>
    </row>
    <row r="1378" spans="1:12" x14ac:dyDescent="0.3">
      <c r="A1378" s="60">
        <f>Data!A1377</f>
        <v>1985.01</v>
      </c>
      <c r="B1378" s="60">
        <f>Data!B1377</f>
        <v>171.6</v>
      </c>
      <c r="C1378" s="60">
        <f>Data!C1377</f>
        <v>7.5733300000000003</v>
      </c>
      <c r="D1378" s="60">
        <f>Data!D1377</f>
        <v>16.556699999999999</v>
      </c>
      <c r="E1378" s="60">
        <f>Data!E1377</f>
        <v>105.5</v>
      </c>
      <c r="F1378" s="60">
        <f t="shared" si="169"/>
        <v>493.43214028436017</v>
      </c>
      <c r="G1378" s="60">
        <f t="shared" si="170"/>
        <v>47.6084377450237</v>
      </c>
      <c r="H1378" s="60">
        <f t="shared" si="165"/>
        <v>458.0062689310937</v>
      </c>
      <c r="I1378" s="60">
        <f t="shared" si="171"/>
        <v>49.003401092865836</v>
      </c>
      <c r="J1378" s="60">
        <f t="shared" si="166"/>
        <v>10.069344765463565</v>
      </c>
      <c r="K1378" s="60">
        <f t="shared" si="167"/>
        <v>2.3094956366356594</v>
      </c>
      <c r="L1378" s="60">
        <f t="shared" si="168"/>
        <v>-0.49080473868859009</v>
      </c>
    </row>
    <row r="1379" spans="1:12" x14ac:dyDescent="0.3">
      <c r="A1379" s="60">
        <f>Data!A1378</f>
        <v>1985.02</v>
      </c>
      <c r="B1379" s="60">
        <f>Data!B1378</f>
        <v>180.9</v>
      </c>
      <c r="C1379" s="60">
        <f>Data!C1378</f>
        <v>7.6166700000000001</v>
      </c>
      <c r="D1379" s="60">
        <f>Data!D1378</f>
        <v>16.473299999999998</v>
      </c>
      <c r="E1379" s="60">
        <f>Data!E1378</f>
        <v>106</v>
      </c>
      <c r="F1379" s="60">
        <f t="shared" si="169"/>
        <v>517.72044056603772</v>
      </c>
      <c r="G1379" s="60">
        <f t="shared" si="170"/>
        <v>47.145185923584904</v>
      </c>
      <c r="H1379" s="60">
        <f t="shared" si="165"/>
        <v>458.38475236777595</v>
      </c>
      <c r="I1379" s="60">
        <f t="shared" si="171"/>
        <v>48.98206477635425</v>
      </c>
      <c r="J1379" s="60">
        <f t="shared" si="166"/>
        <v>10.569592011481795</v>
      </c>
      <c r="K1379" s="60">
        <f t="shared" si="167"/>
        <v>2.3579812004126737</v>
      </c>
      <c r="L1379" s="60">
        <f t="shared" si="168"/>
        <v>-0.4423191749115758</v>
      </c>
    </row>
    <row r="1380" spans="1:12" x14ac:dyDescent="0.3">
      <c r="A1380" s="60">
        <f>Data!A1379</f>
        <v>1985.03</v>
      </c>
      <c r="B1380" s="60">
        <f>Data!B1379</f>
        <v>179.4</v>
      </c>
      <c r="C1380" s="60">
        <f>Data!C1379</f>
        <v>7.66</v>
      </c>
      <c r="D1380" s="60">
        <f>Data!D1379</f>
        <v>16.39</v>
      </c>
      <c r="E1380" s="60">
        <f>Data!E1379</f>
        <v>106.4</v>
      </c>
      <c r="F1380" s="60">
        <f t="shared" si="169"/>
        <v>511.49738909774436</v>
      </c>
      <c r="G1380" s="60">
        <f t="shared" si="170"/>
        <v>46.730447086466164</v>
      </c>
      <c r="H1380" s="60">
        <f t="shared" si="165"/>
        <v>458.61518445470665</v>
      </c>
      <c r="I1380" s="60">
        <f t="shared" si="171"/>
        <v>48.965705388941338</v>
      </c>
      <c r="J1380" s="60">
        <f t="shared" si="166"/>
        <v>10.446033300957277</v>
      </c>
      <c r="K1380" s="60">
        <f t="shared" si="167"/>
        <v>2.3462223179237562</v>
      </c>
      <c r="L1380" s="60">
        <f t="shared" si="168"/>
        <v>-0.45407805740049323</v>
      </c>
    </row>
    <row r="1381" spans="1:12" x14ac:dyDescent="0.3">
      <c r="A1381" s="60">
        <f>Data!A1380</f>
        <v>1985.04</v>
      </c>
      <c r="B1381" s="60">
        <f>Data!B1380</f>
        <v>180.6</v>
      </c>
      <c r="C1381" s="60">
        <f>Data!C1380</f>
        <v>7.6866700000000003</v>
      </c>
      <c r="D1381" s="60">
        <f>Data!D1380</f>
        <v>16.13</v>
      </c>
      <c r="E1381" s="60">
        <f>Data!E1380</f>
        <v>106.9</v>
      </c>
      <c r="F1381" s="60">
        <f t="shared" si="169"/>
        <v>512.51036295603365</v>
      </c>
      <c r="G1381" s="60">
        <f t="shared" si="170"/>
        <v>45.774042937324595</v>
      </c>
      <c r="H1381" s="60">
        <f t="shared" si="165"/>
        <v>458.89285622221956</v>
      </c>
      <c r="I1381" s="60">
        <f t="shared" si="171"/>
        <v>48.950423216317702</v>
      </c>
      <c r="J1381" s="60">
        <f t="shared" si="166"/>
        <v>10.469988393995896</v>
      </c>
      <c r="K1381" s="60">
        <f t="shared" si="167"/>
        <v>2.3485129163809617</v>
      </c>
      <c r="L1381" s="60">
        <f t="shared" si="168"/>
        <v>-0.45178745894328776</v>
      </c>
    </row>
    <row r="1382" spans="1:12" x14ac:dyDescent="0.3">
      <c r="A1382" s="60">
        <f>Data!A1381</f>
        <v>1985.05</v>
      </c>
      <c r="B1382" s="60">
        <f>Data!B1381</f>
        <v>184.9</v>
      </c>
      <c r="C1382" s="60">
        <f>Data!C1381</f>
        <v>7.71333</v>
      </c>
      <c r="D1382" s="60">
        <f>Data!D1381</f>
        <v>15.87</v>
      </c>
      <c r="E1382" s="60">
        <f>Data!E1381</f>
        <v>107.3</v>
      </c>
      <c r="F1382" s="60">
        <f t="shared" si="169"/>
        <v>522.75693103448282</v>
      </c>
      <c r="G1382" s="60">
        <f t="shared" si="170"/>
        <v>44.868320689655171</v>
      </c>
      <c r="H1382" s="60">
        <f t="shared" si="165"/>
        <v>459.02916141456831</v>
      </c>
      <c r="I1382" s="60">
        <f t="shared" si="171"/>
        <v>48.937420493755603</v>
      </c>
      <c r="J1382" s="60">
        <f t="shared" si="166"/>
        <v>10.682151322241973</v>
      </c>
      <c r="K1382" s="60">
        <f t="shared" si="167"/>
        <v>2.3685742479136618</v>
      </c>
      <c r="L1382" s="60">
        <f t="shared" si="168"/>
        <v>-0.43172612741058769</v>
      </c>
    </row>
    <row r="1383" spans="1:12" x14ac:dyDescent="0.3">
      <c r="A1383" s="60">
        <f>Data!A1382</f>
        <v>1985.06</v>
      </c>
      <c r="B1383" s="60">
        <f>Data!B1382</f>
        <v>188.9</v>
      </c>
      <c r="C1383" s="60">
        <f>Data!C1382</f>
        <v>7.74</v>
      </c>
      <c r="D1383" s="60">
        <f>Data!D1382</f>
        <v>15.61</v>
      </c>
      <c r="E1383" s="60">
        <f>Data!E1382</f>
        <v>107.6</v>
      </c>
      <c r="F1383" s="60">
        <f t="shared" si="169"/>
        <v>532.57686524163569</v>
      </c>
      <c r="G1383" s="60">
        <f t="shared" si="170"/>
        <v>44.010189869888478</v>
      </c>
      <c r="H1383" s="60">
        <f t="shared" si="165"/>
        <v>459.16287060394853</v>
      </c>
      <c r="I1383" s="60">
        <f t="shared" si="171"/>
        <v>48.927883175384018</v>
      </c>
      <c r="J1383" s="60">
        <f t="shared" si="166"/>
        <v>10.884935760098019</v>
      </c>
      <c r="K1383" s="60">
        <f t="shared" si="167"/>
        <v>2.3873797929785141</v>
      </c>
      <c r="L1383" s="60">
        <f t="shared" si="168"/>
        <v>-0.41292058234573537</v>
      </c>
    </row>
    <row r="1384" spans="1:12" x14ac:dyDescent="0.3">
      <c r="A1384" s="60">
        <f>Data!A1383</f>
        <v>1985.07</v>
      </c>
      <c r="B1384" s="60">
        <f>Data!B1383</f>
        <v>192.5</v>
      </c>
      <c r="C1384" s="60">
        <f>Data!C1383</f>
        <v>7.7733299999999996</v>
      </c>
      <c r="D1384" s="60">
        <f>Data!D1383</f>
        <v>15.4833</v>
      </c>
      <c r="E1384" s="60">
        <f>Data!E1383</f>
        <v>107.8</v>
      </c>
      <c r="F1384" s="60">
        <f t="shared" si="169"/>
        <v>541.71964285714284</v>
      </c>
      <c r="G1384" s="60">
        <f t="shared" si="170"/>
        <v>43.571988292207799</v>
      </c>
      <c r="H1384" s="60">
        <f t="shared" si="165"/>
        <v>459.24440993841733</v>
      </c>
      <c r="I1384" s="60">
        <f t="shared" si="171"/>
        <v>48.922235256221974</v>
      </c>
      <c r="J1384" s="60">
        <f t="shared" si="166"/>
        <v>11.07307628157171</v>
      </c>
      <c r="K1384" s="60">
        <f t="shared" si="167"/>
        <v>2.4045166016628654</v>
      </c>
      <c r="L1384" s="60">
        <f t="shared" si="168"/>
        <v>-0.39578377366138406</v>
      </c>
    </row>
    <row r="1385" spans="1:12" x14ac:dyDescent="0.3">
      <c r="A1385" s="60">
        <f>Data!A1384</f>
        <v>1985.08</v>
      </c>
      <c r="B1385" s="60">
        <f>Data!B1384</f>
        <v>188.3</v>
      </c>
      <c r="C1385" s="60">
        <f>Data!C1384</f>
        <v>7.8066700000000004</v>
      </c>
      <c r="D1385" s="60">
        <f>Data!D1384</f>
        <v>15.3567</v>
      </c>
      <c r="E1385" s="60">
        <f>Data!E1384</f>
        <v>108</v>
      </c>
      <c r="F1385" s="60">
        <f t="shared" si="169"/>
        <v>528.91900833333341</v>
      </c>
      <c r="G1385" s="60">
        <f t="shared" si="170"/>
        <v>43.135690574999998</v>
      </c>
      <c r="H1385" s="60">
        <f t="shared" si="165"/>
        <v>459.52584465848287</v>
      </c>
      <c r="I1385" s="60">
        <f t="shared" si="171"/>
        <v>48.916694200849577</v>
      </c>
      <c r="J1385" s="60">
        <f t="shared" si="166"/>
        <v>10.812648257905932</v>
      </c>
      <c r="K1385" s="60">
        <f t="shared" si="167"/>
        <v>2.3807165838778364</v>
      </c>
      <c r="L1385" s="60">
        <f t="shared" si="168"/>
        <v>-0.41958379144641311</v>
      </c>
    </row>
    <row r="1386" spans="1:12" x14ac:dyDescent="0.3">
      <c r="A1386" s="60">
        <f>Data!A1385</f>
        <v>1985.09</v>
      </c>
      <c r="B1386" s="60">
        <f>Data!B1385</f>
        <v>184.1</v>
      </c>
      <c r="C1386" s="60">
        <f>Data!C1385</f>
        <v>7.84</v>
      </c>
      <c r="D1386" s="60">
        <f>Data!D1385</f>
        <v>15.23</v>
      </c>
      <c r="E1386" s="60">
        <f>Data!E1385</f>
        <v>108.3</v>
      </c>
      <c r="F1386" s="60">
        <f t="shared" si="169"/>
        <v>515.68908864265927</v>
      </c>
      <c r="G1386" s="60">
        <f t="shared" si="170"/>
        <v>42.661297229916897</v>
      </c>
      <c r="H1386" s="60">
        <f t="shared" si="165"/>
        <v>459.90388262896329</v>
      </c>
      <c r="I1386" s="60">
        <f t="shared" si="171"/>
        <v>48.912378944724516</v>
      </c>
      <c r="J1386" s="60">
        <f t="shared" si="166"/>
        <v>10.543120162391515</v>
      </c>
      <c r="K1386" s="60">
        <f t="shared" si="167"/>
        <v>2.3554735298922376</v>
      </c>
      <c r="L1386" s="60">
        <f t="shared" si="168"/>
        <v>-0.4448268454320119</v>
      </c>
    </row>
    <row r="1387" spans="1:12" x14ac:dyDescent="0.3">
      <c r="A1387" s="60">
        <f>Data!A1386</f>
        <v>1985.1</v>
      </c>
      <c r="B1387" s="60">
        <f>Data!B1386</f>
        <v>186.2</v>
      </c>
      <c r="C1387" s="60">
        <f>Data!C1386</f>
        <v>7.86</v>
      </c>
      <c r="D1387" s="60">
        <f>Data!D1386</f>
        <v>15.023300000000001</v>
      </c>
      <c r="E1387" s="60">
        <f>Data!E1386</f>
        <v>108.7</v>
      </c>
      <c r="F1387" s="60">
        <f t="shared" si="169"/>
        <v>519.65216743330257</v>
      </c>
      <c r="G1387" s="60">
        <f t="shared" si="170"/>
        <v>41.927445794848211</v>
      </c>
      <c r="H1387" s="60">
        <f t="shared" si="165"/>
        <v>460.34541535930987</v>
      </c>
      <c r="I1387" s="60">
        <f t="shared" si="171"/>
        <v>48.899739480050719</v>
      </c>
      <c r="J1387" s="60">
        <f t="shared" si="166"/>
        <v>10.626890305730594</v>
      </c>
      <c r="K1387" s="60">
        <f t="shared" si="167"/>
        <v>2.3633876101137581</v>
      </c>
      <c r="L1387" s="60">
        <f t="shared" si="168"/>
        <v>-0.43691276521049138</v>
      </c>
    </row>
    <row r="1388" spans="1:12" x14ac:dyDescent="0.3">
      <c r="A1388" s="60">
        <f>Data!A1387</f>
        <v>1985.11</v>
      </c>
      <c r="B1388" s="60">
        <f>Data!B1387</f>
        <v>197.5</v>
      </c>
      <c r="C1388" s="60">
        <f>Data!C1387</f>
        <v>7.88</v>
      </c>
      <c r="D1388" s="60">
        <f>Data!D1387</f>
        <v>14.816700000000001</v>
      </c>
      <c r="E1388" s="60">
        <f>Data!E1387</f>
        <v>109</v>
      </c>
      <c r="F1388" s="60">
        <f t="shared" si="169"/>
        <v>549.67149082568801</v>
      </c>
      <c r="G1388" s="60">
        <f t="shared" si="170"/>
        <v>41.237051028440376</v>
      </c>
      <c r="H1388" s="60">
        <f t="shared" si="165"/>
        <v>460.92504053513119</v>
      </c>
      <c r="I1388" s="60">
        <f t="shared" si="171"/>
        <v>48.879842089298272</v>
      </c>
      <c r="J1388" s="60">
        <f t="shared" si="166"/>
        <v>11.245361427753728</v>
      </c>
      <c r="K1388" s="60">
        <f t="shared" si="167"/>
        <v>2.4199557260911804</v>
      </c>
      <c r="L1388" s="60">
        <f t="shared" si="168"/>
        <v>-0.3803446492330691</v>
      </c>
    </row>
    <row r="1389" spans="1:12" x14ac:dyDescent="0.3">
      <c r="A1389" s="60">
        <f>Data!A1388</f>
        <v>1985.12</v>
      </c>
      <c r="B1389" s="60">
        <f>Data!B1388</f>
        <v>207.3</v>
      </c>
      <c r="C1389" s="60">
        <f>Data!C1388</f>
        <v>7.9</v>
      </c>
      <c r="D1389" s="60">
        <f>Data!D1388</f>
        <v>14.61</v>
      </c>
      <c r="E1389" s="60">
        <f>Data!E1388</f>
        <v>109.3</v>
      </c>
      <c r="F1389" s="60">
        <f t="shared" si="169"/>
        <v>575.36276212259838</v>
      </c>
      <c r="G1389" s="60">
        <f t="shared" si="170"/>
        <v>40.550168618481244</v>
      </c>
      <c r="H1389" s="60">
        <f t="shared" si="165"/>
        <v>461.58369989656734</v>
      </c>
      <c r="I1389" s="60">
        <f t="shared" si="171"/>
        <v>48.851159609492463</v>
      </c>
      <c r="J1389" s="60">
        <f t="shared" si="166"/>
        <v>11.777873170707648</v>
      </c>
      <c r="K1389" s="60">
        <f t="shared" si="167"/>
        <v>2.4662226161427538</v>
      </c>
      <c r="L1389" s="60">
        <f t="shared" si="168"/>
        <v>-0.33407775918149563</v>
      </c>
    </row>
    <row r="1390" spans="1:12" x14ac:dyDescent="0.3">
      <c r="A1390" s="60">
        <f>Data!A1389</f>
        <v>1986.01</v>
      </c>
      <c r="B1390" s="60">
        <f>Data!B1389</f>
        <v>208.2</v>
      </c>
      <c r="C1390" s="60">
        <f>Data!C1389</f>
        <v>7.94</v>
      </c>
      <c r="D1390" s="60">
        <f>Data!D1389</f>
        <v>14.58</v>
      </c>
      <c r="E1390" s="60">
        <f>Data!E1389</f>
        <v>109.6</v>
      </c>
      <c r="F1390" s="60">
        <f t="shared" si="169"/>
        <v>576.2789835766423</v>
      </c>
      <c r="G1390" s="60">
        <f t="shared" si="170"/>
        <v>40.356136313868618</v>
      </c>
      <c r="H1390" s="60">
        <f t="shared" si="165"/>
        <v>462.12462922238967</v>
      </c>
      <c r="I1390" s="60">
        <f t="shared" si="171"/>
        <v>48.80952203927086</v>
      </c>
      <c r="J1390" s="60">
        <f t="shared" si="166"/>
        <v>11.806691799050672</v>
      </c>
      <c r="K1390" s="60">
        <f t="shared" si="167"/>
        <v>2.4686664723447302</v>
      </c>
      <c r="L1390" s="60">
        <f t="shared" si="168"/>
        <v>-0.33163390297951922</v>
      </c>
    </row>
    <row r="1391" spans="1:12" x14ac:dyDescent="0.3">
      <c r="A1391" s="60">
        <f>Data!A1390</f>
        <v>1986.02</v>
      </c>
      <c r="B1391" s="60">
        <f>Data!B1390</f>
        <v>219.4</v>
      </c>
      <c r="C1391" s="60">
        <f>Data!C1390</f>
        <v>7.98</v>
      </c>
      <c r="D1391" s="60">
        <f>Data!D1390</f>
        <v>14.55</v>
      </c>
      <c r="E1391" s="60">
        <f>Data!E1390</f>
        <v>109.3</v>
      </c>
      <c r="F1391" s="60">
        <f t="shared" si="169"/>
        <v>608.94640622140901</v>
      </c>
      <c r="G1391" s="60">
        <f t="shared" si="170"/>
        <v>40.38363815187558</v>
      </c>
      <c r="H1391" s="60">
        <f t="shared" si="165"/>
        <v>462.77106209454053</v>
      </c>
      <c r="I1391" s="60">
        <f t="shared" si="171"/>
        <v>48.758244812886218</v>
      </c>
      <c r="J1391" s="60">
        <f t="shared" si="166"/>
        <v>12.489096122272059</v>
      </c>
      <c r="K1391" s="60">
        <f t="shared" si="167"/>
        <v>2.5248559534060626</v>
      </c>
      <c r="L1391" s="60">
        <f t="shared" si="168"/>
        <v>-0.27544442191818685</v>
      </c>
    </row>
    <row r="1392" spans="1:12" x14ac:dyDescent="0.3">
      <c r="A1392" s="60">
        <f>Data!A1391</f>
        <v>1986.03</v>
      </c>
      <c r="B1392" s="60">
        <f>Data!B1391</f>
        <v>232.3</v>
      </c>
      <c r="C1392" s="60">
        <f>Data!C1391</f>
        <v>8.02</v>
      </c>
      <c r="D1392" s="60">
        <f>Data!D1391</f>
        <v>14.52</v>
      </c>
      <c r="E1392" s="60">
        <f>Data!E1391</f>
        <v>108.8</v>
      </c>
      <c r="F1392" s="60">
        <f t="shared" si="169"/>
        <v>647.71346415441178</v>
      </c>
      <c r="G1392" s="60">
        <f t="shared" si="170"/>
        <v>40.485576838235296</v>
      </c>
      <c r="H1392" s="60">
        <f t="shared" si="165"/>
        <v>463.50616442836798</v>
      </c>
      <c r="I1392" s="60">
        <f t="shared" si="171"/>
        <v>48.697686246229026</v>
      </c>
      <c r="J1392" s="60">
        <f t="shared" si="166"/>
        <v>13.300703053516601</v>
      </c>
      <c r="K1392" s="60">
        <f t="shared" si="167"/>
        <v>2.5878168949972675</v>
      </c>
      <c r="L1392" s="60">
        <f t="shared" si="168"/>
        <v>-0.21248348032698194</v>
      </c>
    </row>
    <row r="1393" spans="1:12" x14ac:dyDescent="0.3">
      <c r="A1393" s="60">
        <f>Data!A1392</f>
        <v>1986.04</v>
      </c>
      <c r="B1393" s="60">
        <f>Data!B1392</f>
        <v>238</v>
      </c>
      <c r="C1393" s="60">
        <f>Data!C1392</f>
        <v>8.0466700000000007</v>
      </c>
      <c r="D1393" s="60">
        <f>Data!D1392</f>
        <v>14.583299999999999</v>
      </c>
      <c r="E1393" s="60">
        <f>Data!E1392</f>
        <v>108.6</v>
      </c>
      <c r="F1393" s="60">
        <f t="shared" si="169"/>
        <v>664.82867403314924</v>
      </c>
      <c r="G1393" s="60">
        <f t="shared" si="170"/>
        <v>40.736957991712707</v>
      </c>
      <c r="H1393" s="60">
        <f t="shared" si="165"/>
        <v>464.22336496814785</v>
      </c>
      <c r="I1393" s="60">
        <f t="shared" si="171"/>
        <v>48.632057862497959</v>
      </c>
      <c r="J1393" s="60">
        <f t="shared" si="166"/>
        <v>13.670584862209257</v>
      </c>
      <c r="K1393" s="60">
        <f t="shared" si="167"/>
        <v>2.6152464341812229</v>
      </c>
      <c r="L1393" s="60">
        <f t="shared" si="168"/>
        <v>-0.18505394114302653</v>
      </c>
    </row>
    <row r="1394" spans="1:12" x14ac:dyDescent="0.3">
      <c r="A1394" s="60">
        <f>Data!A1393</f>
        <v>1986.05</v>
      </c>
      <c r="B1394" s="60">
        <f>Data!B1393</f>
        <v>238.5</v>
      </c>
      <c r="C1394" s="60">
        <f>Data!C1393</f>
        <v>8.0733300000000003</v>
      </c>
      <c r="D1394" s="60">
        <f>Data!D1393</f>
        <v>14.646699999999999</v>
      </c>
      <c r="E1394" s="60">
        <f>Data!E1393</f>
        <v>108.9</v>
      </c>
      <c r="F1394" s="60">
        <f t="shared" si="169"/>
        <v>664.39004132231412</v>
      </c>
      <c r="G1394" s="60">
        <f t="shared" si="170"/>
        <v>40.801348504132228</v>
      </c>
      <c r="H1394" s="60">
        <f t="shared" si="165"/>
        <v>465.08239378217559</v>
      </c>
      <c r="I1394" s="60">
        <f t="shared" si="171"/>
        <v>48.561144506398243</v>
      </c>
      <c r="J1394" s="60">
        <f t="shared" si="166"/>
        <v>13.681515295315506</v>
      </c>
      <c r="K1394" s="60">
        <f t="shared" si="167"/>
        <v>2.6160456732615969</v>
      </c>
      <c r="L1394" s="60">
        <f t="shared" si="168"/>
        <v>-0.1842547020626526</v>
      </c>
    </row>
    <row r="1395" spans="1:12" x14ac:dyDescent="0.3">
      <c r="A1395" s="60">
        <f>Data!A1394</f>
        <v>1986.06</v>
      </c>
      <c r="B1395" s="60">
        <f>Data!B1394</f>
        <v>245.3</v>
      </c>
      <c r="C1395" s="60">
        <f>Data!C1394</f>
        <v>8.1</v>
      </c>
      <c r="D1395" s="60">
        <f>Data!D1394</f>
        <v>14.71</v>
      </c>
      <c r="E1395" s="60">
        <f>Data!E1394</f>
        <v>109.5</v>
      </c>
      <c r="F1395" s="60">
        <f t="shared" si="169"/>
        <v>679.58852876712331</v>
      </c>
      <c r="G1395" s="60">
        <f t="shared" si="170"/>
        <v>40.75314821917808</v>
      </c>
      <c r="H1395" s="60">
        <f t="shared" si="165"/>
        <v>465.85974406609228</v>
      </c>
      <c r="I1395" s="60">
        <f t="shared" si="171"/>
        <v>48.48331315341278</v>
      </c>
      <c r="J1395" s="60">
        <f t="shared" si="166"/>
        <v>14.016957269746458</v>
      </c>
      <c r="K1395" s="60">
        <f t="shared" si="167"/>
        <v>2.6402678302170073</v>
      </c>
      <c r="L1395" s="60">
        <f t="shared" si="168"/>
        <v>-0.16003254510724219</v>
      </c>
    </row>
    <row r="1396" spans="1:12" x14ac:dyDescent="0.3">
      <c r="A1396" s="60">
        <f>Data!A1395</f>
        <v>1986.07</v>
      </c>
      <c r="B1396" s="60">
        <f>Data!B1395</f>
        <v>240.2</v>
      </c>
      <c r="C1396" s="60">
        <f>Data!C1395</f>
        <v>8.1433300000000006</v>
      </c>
      <c r="D1396" s="60">
        <f>Data!D1395</f>
        <v>14.7567</v>
      </c>
      <c r="E1396" s="60">
        <f>Data!E1395</f>
        <v>109.5</v>
      </c>
      <c r="F1396" s="60">
        <f t="shared" si="169"/>
        <v>665.45929315068497</v>
      </c>
      <c r="G1396" s="60">
        <f t="shared" si="170"/>
        <v>40.88252769041096</v>
      </c>
      <c r="H1396" s="60">
        <f t="shared" si="165"/>
        <v>466.63811306580914</v>
      </c>
      <c r="I1396" s="60">
        <f t="shared" si="171"/>
        <v>48.404672600295015</v>
      </c>
      <c r="J1396" s="60">
        <f t="shared" si="166"/>
        <v>13.747831715457759</v>
      </c>
      <c r="K1396" s="60">
        <f t="shared" si="167"/>
        <v>2.6208811182564116</v>
      </c>
      <c r="L1396" s="60">
        <f t="shared" si="168"/>
        <v>-0.1794192570678379</v>
      </c>
    </row>
    <row r="1397" spans="1:12" x14ac:dyDescent="0.3">
      <c r="A1397" s="60">
        <f>Data!A1396</f>
        <v>1986.08</v>
      </c>
      <c r="B1397" s="60">
        <f>Data!B1396</f>
        <v>245</v>
      </c>
      <c r="C1397" s="60">
        <f>Data!C1396</f>
        <v>8.1866699999999994</v>
      </c>
      <c r="D1397" s="60">
        <f>Data!D1396</f>
        <v>14.8033</v>
      </c>
      <c r="E1397" s="60">
        <f>Data!E1396</f>
        <v>109.7</v>
      </c>
      <c r="F1397" s="60">
        <f t="shared" si="169"/>
        <v>677.51991795806737</v>
      </c>
      <c r="G1397" s="60">
        <f t="shared" si="170"/>
        <v>40.936859597994527</v>
      </c>
      <c r="H1397" s="60">
        <f t="shared" si="165"/>
        <v>467.3468624674677</v>
      </c>
      <c r="I1397" s="60">
        <f t="shared" si="171"/>
        <v>48.324520521342642</v>
      </c>
      <c r="J1397" s="60">
        <f t="shared" si="166"/>
        <v>14.020209836512274</v>
      </c>
      <c r="K1397" s="60">
        <f t="shared" si="167"/>
        <v>2.6404998484354016</v>
      </c>
      <c r="L1397" s="60">
        <f t="shared" si="168"/>
        <v>-0.15980052688884783</v>
      </c>
    </row>
    <row r="1398" spans="1:12" x14ac:dyDescent="0.3">
      <c r="A1398" s="60">
        <f>Data!A1397</f>
        <v>1986.09</v>
      </c>
      <c r="B1398" s="60">
        <f>Data!B1397</f>
        <v>238.3</v>
      </c>
      <c r="C1398" s="60">
        <f>Data!C1397</f>
        <v>8.23</v>
      </c>
      <c r="D1398" s="60">
        <f>Data!D1397</f>
        <v>14.85</v>
      </c>
      <c r="E1398" s="60">
        <f>Data!E1397</f>
        <v>110.2</v>
      </c>
      <c r="F1398" s="60">
        <f t="shared" si="169"/>
        <v>656.00184119782216</v>
      </c>
      <c r="G1398" s="60">
        <f t="shared" si="170"/>
        <v>40.879678312159712</v>
      </c>
      <c r="H1398" s="60">
        <f t="shared" si="165"/>
        <v>467.97048781058032</v>
      </c>
      <c r="I1398" s="60">
        <f t="shared" si="171"/>
        <v>48.24110569832969</v>
      </c>
      <c r="J1398" s="60">
        <f t="shared" si="166"/>
        <v>13.598399781714283</v>
      </c>
      <c r="K1398" s="60">
        <f t="shared" si="167"/>
        <v>2.6099521227099158</v>
      </c>
      <c r="L1398" s="60">
        <f t="shared" si="168"/>
        <v>-0.19034825261433364</v>
      </c>
    </row>
    <row r="1399" spans="1:12" x14ac:dyDescent="0.3">
      <c r="A1399" s="60">
        <f>Data!A1398</f>
        <v>1986.1</v>
      </c>
      <c r="B1399" s="60">
        <f>Data!B1398</f>
        <v>237.4</v>
      </c>
      <c r="C1399" s="60">
        <f>Data!C1398</f>
        <v>8.2466699999999999</v>
      </c>
      <c r="D1399" s="60">
        <f>Data!D1398</f>
        <v>14.726699999999999</v>
      </c>
      <c r="E1399" s="60">
        <f>Data!E1398</f>
        <v>110.3</v>
      </c>
      <c r="F1399" s="60">
        <f t="shared" si="169"/>
        <v>652.93178785131465</v>
      </c>
      <c r="G1399" s="60">
        <f t="shared" si="170"/>
        <v>40.503498568449679</v>
      </c>
      <c r="H1399" s="60">
        <f t="shared" si="165"/>
        <v>468.86970546837705</v>
      </c>
      <c r="I1399" s="60">
        <f t="shared" si="171"/>
        <v>48.151198743059233</v>
      </c>
      <c r="J1399" s="60">
        <f t="shared" si="166"/>
        <v>13.56003183504194</v>
      </c>
      <c r="K1399" s="60">
        <f t="shared" si="167"/>
        <v>2.6071266302264506</v>
      </c>
      <c r="L1399" s="60">
        <f t="shared" si="168"/>
        <v>-0.19317374509779883</v>
      </c>
    </row>
    <row r="1400" spans="1:12" x14ac:dyDescent="0.3">
      <c r="A1400" s="60">
        <f>Data!A1399</f>
        <v>1986.11</v>
      </c>
      <c r="B1400" s="60">
        <f>Data!B1399</f>
        <v>245.1</v>
      </c>
      <c r="C1400" s="60">
        <f>Data!C1399</f>
        <v>8.2633299999999998</v>
      </c>
      <c r="D1400" s="60">
        <f>Data!D1399</f>
        <v>14.603300000000001</v>
      </c>
      <c r="E1400" s="60">
        <f>Data!E1399</f>
        <v>110.4</v>
      </c>
      <c r="F1400" s="60">
        <f t="shared" si="169"/>
        <v>673.49883423913036</v>
      </c>
      <c r="G1400" s="60">
        <f t="shared" si="170"/>
        <v>40.127725524456515</v>
      </c>
      <c r="H1400" s="60">
        <f t="shared" si="165"/>
        <v>469.85565343884878</v>
      </c>
      <c r="I1400" s="60">
        <f t="shared" si="171"/>
        <v>48.053478455201009</v>
      </c>
      <c r="J1400" s="60">
        <f t="shared" si="166"/>
        <v>14.015610438420509</v>
      </c>
      <c r="K1400" s="60">
        <f t="shared" si="167"/>
        <v>2.6401717397453099</v>
      </c>
      <c r="L1400" s="60">
        <f t="shared" si="168"/>
        <v>-0.16012863557893953</v>
      </c>
    </row>
    <row r="1401" spans="1:12" x14ac:dyDescent="0.3">
      <c r="A1401" s="60">
        <f>Data!A1400</f>
        <v>1986.12</v>
      </c>
      <c r="B1401" s="60">
        <f>Data!B1400</f>
        <v>248.6</v>
      </c>
      <c r="C1401" s="60">
        <f>Data!C1400</f>
        <v>8.2799999999999994</v>
      </c>
      <c r="D1401" s="60">
        <f>Data!D1400</f>
        <v>14.48</v>
      </c>
      <c r="E1401" s="60">
        <f>Data!E1400</f>
        <v>110.5</v>
      </c>
      <c r="F1401" s="60">
        <f t="shared" si="169"/>
        <v>682.49811583710402</v>
      </c>
      <c r="G1401" s="60">
        <f t="shared" si="170"/>
        <v>39.752907149321267</v>
      </c>
      <c r="H1401" s="60">
        <f t="shared" si="165"/>
        <v>470.94144596303448</v>
      </c>
      <c r="I1401" s="60">
        <f t="shared" si="171"/>
        <v>47.948713653551977</v>
      </c>
      <c r="J1401" s="60">
        <f t="shared" si="166"/>
        <v>14.233919198926111</v>
      </c>
      <c r="K1401" s="60">
        <f t="shared" si="167"/>
        <v>2.6556277922364142</v>
      </c>
      <c r="L1401" s="60">
        <f t="shared" si="168"/>
        <v>-0.14467258308783526</v>
      </c>
    </row>
    <row r="1402" spans="1:12" x14ac:dyDescent="0.3">
      <c r="A1402" s="60">
        <f>Data!A1401</f>
        <v>1987.01</v>
      </c>
      <c r="B1402" s="60">
        <f>Data!B1401</f>
        <v>264.5</v>
      </c>
      <c r="C1402" s="60">
        <f>Data!C1401</f>
        <v>8.3000000000000007</v>
      </c>
      <c r="D1402" s="60">
        <f>Data!D1401</f>
        <v>14.6867</v>
      </c>
      <c r="E1402" s="60">
        <f>Data!E1401</f>
        <v>111.2</v>
      </c>
      <c r="F1402" s="60">
        <f t="shared" si="169"/>
        <v>721.57835881294966</v>
      </c>
      <c r="G1402" s="60">
        <f t="shared" si="170"/>
        <v>40.066559101618708</v>
      </c>
      <c r="H1402" s="60">
        <f t="shared" si="165"/>
        <v>472.30423416453453</v>
      </c>
      <c r="I1402" s="60">
        <f t="shared" si="171"/>
        <v>47.847087187047038</v>
      </c>
      <c r="J1402" s="60">
        <f t="shared" si="166"/>
        <v>15.080925532459421</v>
      </c>
      <c r="K1402" s="60">
        <f t="shared" si="167"/>
        <v>2.7134307355279788</v>
      </c>
      <c r="L1402" s="60">
        <f t="shared" si="168"/>
        <v>-8.6869639796270715E-2</v>
      </c>
    </row>
    <row r="1403" spans="1:12" x14ac:dyDescent="0.3">
      <c r="A1403" s="60">
        <f>Data!A1402</f>
        <v>1987.02</v>
      </c>
      <c r="B1403" s="60">
        <f>Data!B1402</f>
        <v>280.89999999999998</v>
      </c>
      <c r="C1403" s="60">
        <f>Data!C1402</f>
        <v>8.32</v>
      </c>
      <c r="D1403" s="60">
        <f>Data!D1402</f>
        <v>14.8933</v>
      </c>
      <c r="E1403" s="60">
        <f>Data!E1402</f>
        <v>111.6</v>
      </c>
      <c r="F1403" s="60">
        <f t="shared" si="169"/>
        <v>763.57228225806443</v>
      </c>
      <c r="G1403" s="60">
        <f t="shared" si="170"/>
        <v>40.48455347580645</v>
      </c>
      <c r="H1403" s="60">
        <f t="shared" si="165"/>
        <v>473.95895644466742</v>
      </c>
      <c r="I1403" s="60">
        <f t="shared" si="171"/>
        <v>47.751611579092391</v>
      </c>
      <c r="J1403" s="60">
        <f t="shared" si="166"/>
        <v>15.990502875349815</v>
      </c>
      <c r="K1403" s="60">
        <f t="shared" si="167"/>
        <v>2.7719949757165585</v>
      </c>
      <c r="L1403" s="60">
        <f t="shared" si="168"/>
        <v>-2.8305399607690962E-2</v>
      </c>
    </row>
    <row r="1404" spans="1:12" x14ac:dyDescent="0.3">
      <c r="A1404" s="60">
        <f>Data!A1403</f>
        <v>1987.03</v>
      </c>
      <c r="B1404" s="60">
        <f>Data!B1403</f>
        <v>292.5</v>
      </c>
      <c r="C1404" s="60">
        <f>Data!C1403</f>
        <v>8.34</v>
      </c>
      <c r="D1404" s="60">
        <f>Data!D1403</f>
        <v>15.1</v>
      </c>
      <c r="E1404" s="60">
        <f>Data!E1403</f>
        <v>112.1</v>
      </c>
      <c r="F1404" s="60">
        <f t="shared" si="169"/>
        <v>791.55822925958978</v>
      </c>
      <c r="G1404" s="60">
        <f t="shared" si="170"/>
        <v>40.863347903657449</v>
      </c>
      <c r="H1404" s="60">
        <f t="shared" si="165"/>
        <v>475.59736656367522</v>
      </c>
      <c r="I1404" s="60">
        <f t="shared" si="171"/>
        <v>47.660463840395629</v>
      </c>
      <c r="J1404" s="60">
        <f t="shared" si="166"/>
        <v>16.608277920045921</v>
      </c>
      <c r="K1404" s="60">
        <f t="shared" si="167"/>
        <v>2.8099012409502757</v>
      </c>
      <c r="L1404" s="60">
        <f t="shared" si="168"/>
        <v>9.6008656260262448E-3</v>
      </c>
    </row>
    <row r="1405" spans="1:12" x14ac:dyDescent="0.3">
      <c r="A1405" s="60">
        <f>Data!A1404</f>
        <v>1987.04</v>
      </c>
      <c r="B1405" s="60">
        <f>Data!B1404</f>
        <v>289.3</v>
      </c>
      <c r="C1405" s="60">
        <f>Data!C1404</f>
        <v>8.4</v>
      </c>
      <c r="D1405" s="60">
        <f>Data!D1404</f>
        <v>14.8733</v>
      </c>
      <c r="E1405" s="60">
        <f>Data!E1404</f>
        <v>112.7</v>
      </c>
      <c r="F1405" s="60">
        <f t="shared" si="169"/>
        <v>778.73039840283946</v>
      </c>
      <c r="G1405" s="60">
        <f t="shared" si="170"/>
        <v>40.035571498669029</v>
      </c>
      <c r="H1405" s="60">
        <f t="shared" si="165"/>
        <v>477.31899338172099</v>
      </c>
      <c r="I1405" s="60">
        <f t="shared" si="171"/>
        <v>47.560264754634098</v>
      </c>
      <c r="J1405" s="60">
        <f t="shared" si="166"/>
        <v>16.373550534681641</v>
      </c>
      <c r="K1405" s="60">
        <f t="shared" si="167"/>
        <v>2.7956672606374511</v>
      </c>
      <c r="L1405" s="60">
        <f t="shared" si="168"/>
        <v>-4.6331146867983897E-3</v>
      </c>
    </row>
    <row r="1406" spans="1:12" x14ac:dyDescent="0.3">
      <c r="A1406" s="60">
        <f>Data!A1405</f>
        <v>1987.05</v>
      </c>
      <c r="B1406" s="60">
        <f>Data!B1405</f>
        <v>289.10000000000002</v>
      </c>
      <c r="C1406" s="60">
        <f>Data!C1405</f>
        <v>8.4600000000000009</v>
      </c>
      <c r="D1406" s="60">
        <f>Data!D1405</f>
        <v>14.646699999999999</v>
      </c>
      <c r="E1406" s="60">
        <f>Data!E1405</f>
        <v>113.1</v>
      </c>
      <c r="F1406" s="60">
        <f t="shared" si="169"/>
        <v>775.43981697612742</v>
      </c>
      <c r="G1406" s="60">
        <f t="shared" si="170"/>
        <v>39.286179063660477</v>
      </c>
      <c r="H1406" s="60">
        <f t="shared" si="165"/>
        <v>479.22922113883681</v>
      </c>
      <c r="I1406" s="60">
        <f t="shared" si="171"/>
        <v>47.450401043431349</v>
      </c>
      <c r="J1406" s="60">
        <f t="shared" si="166"/>
        <v>16.342113025901877</v>
      </c>
      <c r="K1406" s="60">
        <f t="shared" si="167"/>
        <v>2.79374539722191</v>
      </c>
      <c r="L1406" s="60">
        <f t="shared" si="168"/>
        <v>-6.5549781023395148E-3</v>
      </c>
    </row>
    <row r="1407" spans="1:12" x14ac:dyDescent="0.3">
      <c r="A1407" s="60">
        <f>Data!A1406</f>
        <v>1987.06</v>
      </c>
      <c r="B1407" s="60">
        <f>Data!B1406</f>
        <v>301.39999999999998</v>
      </c>
      <c r="C1407" s="60">
        <f>Data!C1406</f>
        <v>8.52</v>
      </c>
      <c r="D1407" s="60">
        <f>Data!D1406</f>
        <v>14.42</v>
      </c>
      <c r="E1407" s="60">
        <f>Data!E1406</f>
        <v>113.5</v>
      </c>
      <c r="F1407" s="60">
        <f t="shared" si="169"/>
        <v>805.58245110132145</v>
      </c>
      <c r="G1407" s="60">
        <f t="shared" si="170"/>
        <v>38.541801409691629</v>
      </c>
      <c r="H1407" s="60">
        <f t="shared" si="165"/>
        <v>481.25477227803964</v>
      </c>
      <c r="I1407" s="60">
        <f t="shared" si="171"/>
        <v>47.331540584579848</v>
      </c>
      <c r="J1407" s="60">
        <f t="shared" si="166"/>
        <v>17.019992190234611</v>
      </c>
      <c r="K1407" s="60">
        <f t="shared" si="167"/>
        <v>2.8343886642869918</v>
      </c>
      <c r="L1407" s="60">
        <f t="shared" si="168"/>
        <v>3.4088288962742297E-2</v>
      </c>
    </row>
    <row r="1408" spans="1:12" x14ac:dyDescent="0.3">
      <c r="A1408" s="60">
        <f>Data!A1407</f>
        <v>1987.07</v>
      </c>
      <c r="B1408" s="60">
        <f>Data!B1407</f>
        <v>310.10000000000002</v>
      </c>
      <c r="C1408" s="60">
        <f>Data!C1407</f>
        <v>8.5666700000000002</v>
      </c>
      <c r="D1408" s="60">
        <f>Data!D1407</f>
        <v>14.9</v>
      </c>
      <c r="E1408" s="60">
        <f>Data!E1407</f>
        <v>113.8</v>
      </c>
      <c r="F1408" s="60">
        <f t="shared" si="169"/>
        <v>826.65084622144127</v>
      </c>
      <c r="G1408" s="60">
        <f t="shared" si="170"/>
        <v>39.719760105448152</v>
      </c>
      <c r="H1408" s="60">
        <f t="shared" si="165"/>
        <v>483.49233339375286</v>
      </c>
      <c r="I1408" s="60">
        <f t="shared" si="171"/>
        <v>47.223129009365337</v>
      </c>
      <c r="J1408" s="60">
        <f t="shared" si="166"/>
        <v>17.505211187032927</v>
      </c>
      <c r="K1408" s="60">
        <f t="shared" si="167"/>
        <v>2.8624986187173413</v>
      </c>
      <c r="L1408" s="60">
        <f t="shared" si="168"/>
        <v>6.2198243393091879E-2</v>
      </c>
    </row>
    <row r="1409" spans="1:12" x14ac:dyDescent="0.3">
      <c r="A1409" s="60">
        <f>Data!A1408</f>
        <v>1987.08</v>
      </c>
      <c r="B1409" s="60">
        <f>Data!B1408</f>
        <v>329.4</v>
      </c>
      <c r="C1409" s="60">
        <f>Data!C1408</f>
        <v>8.6133299999999995</v>
      </c>
      <c r="D1409" s="60">
        <f>Data!D1408</f>
        <v>15.38</v>
      </c>
      <c r="E1409" s="60">
        <f>Data!E1408</f>
        <v>114.4</v>
      </c>
      <c r="F1409" s="60">
        <f t="shared" si="169"/>
        <v>873.49451223776214</v>
      </c>
      <c r="G1409" s="60">
        <f t="shared" si="170"/>
        <v>40.784291433566437</v>
      </c>
      <c r="H1409" s="60">
        <f t="shared" ref="H1409:H1472" si="172">GEOMEAN(F1290:F1410)</f>
        <v>485.69925124152195</v>
      </c>
      <c r="I1409" s="60">
        <f t="shared" si="171"/>
        <v>47.12304589458514</v>
      </c>
      <c r="J1409" s="60">
        <f t="shared" ref="J1409:J1472" si="173">F1409/I1409</f>
        <v>18.536461208211808</v>
      </c>
      <c r="K1409" s="60">
        <f t="shared" ref="K1409:K1472" si="174">LN(J1409)</f>
        <v>2.9197396685755903</v>
      </c>
      <c r="L1409" s="60">
        <f t="shared" si="168"/>
        <v>0.11943929325134084</v>
      </c>
    </row>
    <row r="1410" spans="1:12" x14ac:dyDescent="0.3">
      <c r="A1410" s="60">
        <f>Data!A1409</f>
        <v>1987.09</v>
      </c>
      <c r="B1410" s="60">
        <f>Data!B1409</f>
        <v>318.7</v>
      </c>
      <c r="C1410" s="60">
        <f>Data!C1409</f>
        <v>8.66</v>
      </c>
      <c r="D1410" s="60">
        <f>Data!D1409</f>
        <v>15.86</v>
      </c>
      <c r="E1410" s="60">
        <f>Data!E1409</f>
        <v>115</v>
      </c>
      <c r="F1410" s="60">
        <f t="shared" si="169"/>
        <v>840.71120086956512</v>
      </c>
      <c r="G1410" s="60">
        <f t="shared" si="170"/>
        <v>41.837714608695649</v>
      </c>
      <c r="H1410" s="60">
        <f t="shared" si="172"/>
        <v>487.46314589515345</v>
      </c>
      <c r="I1410" s="60">
        <f t="shared" si="171"/>
        <v>47.03089277165995</v>
      </c>
      <c r="J1410" s="60">
        <f t="shared" si="173"/>
        <v>17.875722771228446</v>
      </c>
      <c r="K1410" s="60">
        <f t="shared" si="174"/>
        <v>2.8834435225166475</v>
      </c>
      <c r="L1410" s="60">
        <f t="shared" ref="L1410:L1473" si="175">K1410-$K$1843</f>
        <v>8.3143147192398015E-2</v>
      </c>
    </row>
    <row r="1411" spans="1:12" x14ac:dyDescent="0.3">
      <c r="A1411" s="60">
        <f>Data!A1410</f>
        <v>1987.1</v>
      </c>
      <c r="B1411" s="60">
        <f>Data!B1410</f>
        <v>280.2</v>
      </c>
      <c r="C1411" s="60">
        <f>Data!C1410</f>
        <v>8.7100000000000009</v>
      </c>
      <c r="D1411" s="60">
        <f>Data!D1410</f>
        <v>16.406700000000001</v>
      </c>
      <c r="E1411" s="60">
        <f>Data!E1410</f>
        <v>115.3</v>
      </c>
      <c r="F1411" s="60">
        <f t="shared" si="169"/>
        <v>737.22734258456194</v>
      </c>
      <c r="G1411" s="60">
        <f t="shared" si="170"/>
        <v>43.167265673026883</v>
      </c>
      <c r="H1411" s="60">
        <f t="shared" si="172"/>
        <v>488.80648695696635</v>
      </c>
      <c r="I1411" s="60">
        <f t="shared" si="171"/>
        <v>46.950245125717274</v>
      </c>
      <c r="J1411" s="60">
        <f t="shared" si="173"/>
        <v>15.702310831615687</v>
      </c>
      <c r="K1411" s="60">
        <f t="shared" si="174"/>
        <v>2.7538078882504728</v>
      </c>
      <c r="L1411" s="60">
        <f t="shared" si="175"/>
        <v>-4.6492487073776623E-2</v>
      </c>
    </row>
    <row r="1412" spans="1:12" x14ac:dyDescent="0.3">
      <c r="A1412" s="60">
        <f>Data!A1411</f>
        <v>1987.11</v>
      </c>
      <c r="B1412" s="60">
        <f>Data!B1411</f>
        <v>245</v>
      </c>
      <c r="C1412" s="60">
        <f>Data!C1411</f>
        <v>8.76</v>
      </c>
      <c r="D1412" s="60">
        <f>Data!D1411</f>
        <v>16.953299999999999</v>
      </c>
      <c r="E1412" s="60">
        <f>Data!E1411</f>
        <v>115.4</v>
      </c>
      <c r="F1412" s="60">
        <f t="shared" si="169"/>
        <v>644.05489601386478</v>
      </c>
      <c r="G1412" s="60">
        <f t="shared" si="170"/>
        <v>44.566758647313684</v>
      </c>
      <c r="H1412" s="60">
        <f t="shared" si="172"/>
        <v>490.08326459868971</v>
      </c>
      <c r="I1412" s="60">
        <f t="shared" si="171"/>
        <v>46.881926820791847</v>
      </c>
      <c r="J1412" s="60">
        <f t="shared" si="173"/>
        <v>13.737807715877207</v>
      </c>
      <c r="K1412" s="60">
        <f t="shared" si="174"/>
        <v>2.6201517191787578</v>
      </c>
      <c r="L1412" s="60">
        <f t="shared" si="175"/>
        <v>-0.18014865614549169</v>
      </c>
    </row>
    <row r="1413" spans="1:12" x14ac:dyDescent="0.3">
      <c r="A1413" s="60">
        <f>Data!A1412</f>
        <v>1987.12</v>
      </c>
      <c r="B1413" s="60">
        <f>Data!B1412</f>
        <v>241</v>
      </c>
      <c r="C1413" s="60">
        <f>Data!C1412</f>
        <v>8.81</v>
      </c>
      <c r="D1413" s="60">
        <f>Data!D1412</f>
        <v>17.5</v>
      </c>
      <c r="E1413" s="60">
        <f>Data!E1412</f>
        <v>115.4</v>
      </c>
      <c r="F1413" s="60">
        <f t="shared" si="169"/>
        <v>633.53971403812818</v>
      </c>
      <c r="G1413" s="60">
        <f t="shared" si="170"/>
        <v>46.003921143847485</v>
      </c>
      <c r="H1413" s="60">
        <f t="shared" si="172"/>
        <v>491.54282884943751</v>
      </c>
      <c r="I1413" s="60">
        <f t="shared" si="171"/>
        <v>46.825194029646156</v>
      </c>
      <c r="J1413" s="60">
        <f t="shared" si="173"/>
        <v>13.529889777648737</v>
      </c>
      <c r="K1413" s="60">
        <f t="shared" si="174"/>
        <v>2.604901295634269</v>
      </c>
      <c r="L1413" s="60">
        <f t="shared" si="175"/>
        <v>-0.19539907968998049</v>
      </c>
    </row>
    <row r="1414" spans="1:12" x14ac:dyDescent="0.3">
      <c r="A1414" s="60">
        <f>Data!A1413</f>
        <v>1988.01</v>
      </c>
      <c r="B1414" s="60">
        <f>Data!B1413</f>
        <v>250.5</v>
      </c>
      <c r="C1414" s="60">
        <f>Data!C1413</f>
        <v>8.8566699999999994</v>
      </c>
      <c r="D1414" s="60">
        <f>Data!D1413</f>
        <v>17.863299999999999</v>
      </c>
      <c r="E1414" s="60">
        <f>Data!E1413</f>
        <v>115.7</v>
      </c>
      <c r="F1414" s="60">
        <f t="shared" si="169"/>
        <v>656.80580380293873</v>
      </c>
      <c r="G1414" s="60">
        <f t="shared" si="170"/>
        <v>46.837202056179777</v>
      </c>
      <c r="H1414" s="60">
        <f t="shared" si="172"/>
        <v>493.3022807450119</v>
      </c>
      <c r="I1414" s="60">
        <f t="shared" si="171"/>
        <v>46.777671649046461</v>
      </c>
      <c r="J1414" s="60">
        <f t="shared" si="173"/>
        <v>14.041011034723601</v>
      </c>
      <c r="K1414" s="60">
        <f t="shared" si="174"/>
        <v>2.6419824070251954</v>
      </c>
      <c r="L1414" s="60">
        <f t="shared" si="175"/>
        <v>-0.15831796829905409</v>
      </c>
    </row>
    <row r="1415" spans="1:12" x14ac:dyDescent="0.3">
      <c r="A1415" s="60">
        <f>Data!A1414</f>
        <v>1988.02</v>
      </c>
      <c r="B1415" s="60">
        <f>Data!B1414</f>
        <v>258.10000000000002</v>
      </c>
      <c r="C1415" s="60">
        <f>Data!C1414</f>
        <v>8.9033300000000004</v>
      </c>
      <c r="D1415" s="60">
        <f>Data!D1414</f>
        <v>18.226700000000001</v>
      </c>
      <c r="E1415" s="60">
        <f>Data!E1414</f>
        <v>116</v>
      </c>
      <c r="F1415" s="60">
        <f t="shared" si="169"/>
        <v>674.98267500000009</v>
      </c>
      <c r="G1415" s="60">
        <f t="shared" si="170"/>
        <v>47.666434414655171</v>
      </c>
      <c r="H1415" s="60">
        <f t="shared" si="172"/>
        <v>495.25329115398478</v>
      </c>
      <c r="I1415" s="60">
        <f t="shared" si="171"/>
        <v>46.739159754190922</v>
      </c>
      <c r="J1415" s="60">
        <f t="shared" si="173"/>
        <v>14.441480731571708</v>
      </c>
      <c r="K1415" s="60">
        <f t="shared" si="174"/>
        <v>2.6701046719450834</v>
      </c>
      <c r="L1415" s="60">
        <f t="shared" si="175"/>
        <v>-0.13019570337916608</v>
      </c>
    </row>
    <row r="1416" spans="1:12" x14ac:dyDescent="0.3">
      <c r="A1416" s="60">
        <f>Data!A1415</f>
        <v>1988.03</v>
      </c>
      <c r="B1416" s="60">
        <f>Data!B1415</f>
        <v>265.7</v>
      </c>
      <c r="C1416" s="60">
        <f>Data!C1415</f>
        <v>8.9499999999999993</v>
      </c>
      <c r="D1416" s="60">
        <f>Data!D1415</f>
        <v>18.59</v>
      </c>
      <c r="E1416" s="60">
        <f>Data!E1415</f>
        <v>116.5</v>
      </c>
      <c r="F1416" s="60">
        <f t="shared" si="169"/>
        <v>691.87595793991409</v>
      </c>
      <c r="G1416" s="60">
        <f t="shared" si="170"/>
        <v>48.40788128755365</v>
      </c>
      <c r="H1416" s="60">
        <f t="shared" si="172"/>
        <v>497.18261571563738</v>
      </c>
      <c r="I1416" s="60">
        <f t="shared" si="171"/>
        <v>46.709412123292914</v>
      </c>
      <c r="J1416" s="60">
        <f t="shared" si="173"/>
        <v>14.812345659878074</v>
      </c>
      <c r="K1416" s="60">
        <f t="shared" si="174"/>
        <v>2.6954609992547756</v>
      </c>
      <c r="L1416" s="60">
        <f t="shared" si="175"/>
        <v>-0.10483937606947391</v>
      </c>
    </row>
    <row r="1417" spans="1:12" x14ac:dyDescent="0.3">
      <c r="A1417" s="60">
        <f>Data!A1416</f>
        <v>1988.04</v>
      </c>
      <c r="B1417" s="60">
        <f>Data!B1416</f>
        <v>262.60000000000002</v>
      </c>
      <c r="C1417" s="60">
        <f>Data!C1416</f>
        <v>9.0433299999999992</v>
      </c>
      <c r="D1417" s="60">
        <f>Data!D1416</f>
        <v>19.616700000000002</v>
      </c>
      <c r="E1417" s="60">
        <f>Data!E1416</f>
        <v>117.1</v>
      </c>
      <c r="F1417" s="60">
        <f t="shared" si="169"/>
        <v>680.29994705380022</v>
      </c>
      <c r="G1417" s="60">
        <f t="shared" si="170"/>
        <v>50.819649548249366</v>
      </c>
      <c r="H1417" s="60">
        <f t="shared" si="172"/>
        <v>498.85766033457304</v>
      </c>
      <c r="I1417" s="60">
        <f t="shared" si="171"/>
        <v>46.697993504154205</v>
      </c>
      <c r="J1417" s="60">
        <f t="shared" si="173"/>
        <v>14.568076613254945</v>
      </c>
      <c r="K1417" s="60">
        <f t="shared" si="174"/>
        <v>2.6788326014212904</v>
      </c>
      <c r="L1417" s="60">
        <f t="shared" si="175"/>
        <v>-0.12146777390295904</v>
      </c>
    </row>
    <row r="1418" spans="1:12" x14ac:dyDescent="0.3">
      <c r="A1418" s="60">
        <f>Data!A1417</f>
        <v>1988.05</v>
      </c>
      <c r="B1418" s="60">
        <f>Data!B1417</f>
        <v>256.10000000000002</v>
      </c>
      <c r="C1418" s="60">
        <f>Data!C1417</f>
        <v>9.1366700000000005</v>
      </c>
      <c r="D1418" s="60">
        <f>Data!D1417</f>
        <v>20.6433</v>
      </c>
      <c r="E1418" s="60">
        <f>Data!E1417</f>
        <v>117.5</v>
      </c>
      <c r="F1418" s="60">
        <f t="shared" si="169"/>
        <v>661.20224936170223</v>
      </c>
      <c r="G1418" s="60">
        <f t="shared" si="170"/>
        <v>53.297135471489362</v>
      </c>
      <c r="H1418" s="60">
        <f t="shared" si="172"/>
        <v>500.5842271915572</v>
      </c>
      <c r="I1418" s="60">
        <f t="shared" si="171"/>
        <v>46.705103844661338</v>
      </c>
      <c r="J1418" s="60">
        <f t="shared" si="173"/>
        <v>14.156959195740692</v>
      </c>
      <c r="K1418" s="60">
        <f t="shared" si="174"/>
        <v>2.6502063191408256</v>
      </c>
      <c r="L1418" s="60">
        <f t="shared" si="175"/>
        <v>-0.15009405618342386</v>
      </c>
    </row>
    <row r="1419" spans="1:12" x14ac:dyDescent="0.3">
      <c r="A1419" s="60">
        <f>Data!A1418</f>
        <v>1988.06</v>
      </c>
      <c r="B1419" s="60">
        <f>Data!B1418</f>
        <v>270.7</v>
      </c>
      <c r="C1419" s="60">
        <f>Data!C1418</f>
        <v>9.23</v>
      </c>
      <c r="D1419" s="60">
        <f>Data!D1418</f>
        <v>21.67</v>
      </c>
      <c r="E1419" s="60">
        <f>Data!E1418</f>
        <v>118</v>
      </c>
      <c r="F1419" s="60">
        <f t="shared" ref="F1419:F1482" si="176">B1419*$E$1837/E1419</f>
        <v>695.93528898305078</v>
      </c>
      <c r="G1419" s="60">
        <f t="shared" ref="G1419:G1482" si="177">D1419*$E$1837/E1419</f>
        <v>55.710815338983053</v>
      </c>
      <c r="H1419" s="60">
        <f t="shared" si="172"/>
        <v>502.30877671031101</v>
      </c>
      <c r="I1419" s="60">
        <f t="shared" si="171"/>
        <v>46.730064617677037</v>
      </c>
      <c r="J1419" s="60">
        <f t="shared" si="173"/>
        <v>14.892666951712123</v>
      </c>
      <c r="K1419" s="60">
        <f t="shared" si="174"/>
        <v>2.70086894091361</v>
      </c>
      <c r="L1419" s="60">
        <f t="shared" si="175"/>
        <v>-9.9431434410639508E-2</v>
      </c>
    </row>
    <row r="1420" spans="1:12" x14ac:dyDescent="0.3">
      <c r="A1420" s="60">
        <f>Data!A1419</f>
        <v>1988.07</v>
      </c>
      <c r="B1420" s="60">
        <f>Data!B1419</f>
        <v>269.10000000000002</v>
      </c>
      <c r="C1420" s="60">
        <f>Data!C1419</f>
        <v>9.3066700000000004</v>
      </c>
      <c r="D1420" s="60">
        <f>Data!D1419</f>
        <v>22.023299999999999</v>
      </c>
      <c r="E1420" s="60">
        <f>Data!E1419</f>
        <v>118.5</v>
      </c>
      <c r="F1420" s="60">
        <f t="shared" si="176"/>
        <v>688.90281265822796</v>
      </c>
      <c r="G1420" s="60">
        <f t="shared" si="177"/>
        <v>56.380205551898733</v>
      </c>
      <c r="H1420" s="60">
        <f t="shared" si="172"/>
        <v>503.98920837169726</v>
      </c>
      <c r="I1420" s="60">
        <f t="shared" si="171"/>
        <v>46.758757772778651</v>
      </c>
      <c r="J1420" s="60">
        <f t="shared" si="173"/>
        <v>14.733129053725282</v>
      </c>
      <c r="K1420" s="60">
        <f t="shared" si="174"/>
        <v>2.6900986351876526</v>
      </c>
      <c r="L1420" s="60">
        <f t="shared" si="175"/>
        <v>-0.11020174013659689</v>
      </c>
    </row>
    <row r="1421" spans="1:12" x14ac:dyDescent="0.3">
      <c r="A1421" s="60">
        <f>Data!A1420</f>
        <v>1988.08</v>
      </c>
      <c r="B1421" s="60">
        <f>Data!B1420</f>
        <v>263.7</v>
      </c>
      <c r="C1421" s="60">
        <f>Data!C1420</f>
        <v>9.3833300000000008</v>
      </c>
      <c r="D1421" s="60">
        <f>Data!D1420</f>
        <v>22.3767</v>
      </c>
      <c r="E1421" s="60">
        <f>Data!E1420</f>
        <v>119</v>
      </c>
      <c r="F1421" s="60">
        <f t="shared" si="176"/>
        <v>672.24221092436972</v>
      </c>
      <c r="G1421" s="60">
        <f t="shared" si="177"/>
        <v>57.044225563865545</v>
      </c>
      <c r="H1421" s="60">
        <f t="shared" si="172"/>
        <v>505.45494168252458</v>
      </c>
      <c r="I1421" s="60">
        <f t="shared" si="171"/>
        <v>46.789931615747214</v>
      </c>
      <c r="J1421" s="60">
        <f t="shared" si="173"/>
        <v>14.36724072274826</v>
      </c>
      <c r="K1421" s="60">
        <f t="shared" si="174"/>
        <v>2.6649506651431918</v>
      </c>
      <c r="L1421" s="60">
        <f t="shared" si="175"/>
        <v>-0.13534971018105768</v>
      </c>
    </row>
    <row r="1422" spans="1:12" x14ac:dyDescent="0.3">
      <c r="A1422" s="60">
        <f>Data!A1421</f>
        <v>1988.09</v>
      </c>
      <c r="B1422" s="60">
        <f>Data!B1421</f>
        <v>268</v>
      </c>
      <c r="C1422" s="60">
        <f>Data!C1421</f>
        <v>9.4600000000000009</v>
      </c>
      <c r="D1422" s="60">
        <f>Data!D1421</f>
        <v>22.73</v>
      </c>
      <c r="E1422" s="60">
        <f>Data!E1421</f>
        <v>119.8</v>
      </c>
      <c r="F1422" s="60">
        <f t="shared" si="176"/>
        <v>678.64176961602675</v>
      </c>
      <c r="G1422" s="60">
        <f t="shared" si="177"/>
        <v>57.557938146911518</v>
      </c>
      <c r="H1422" s="60">
        <f t="shared" si="172"/>
        <v>507.08704303465203</v>
      </c>
      <c r="I1422" s="60">
        <f t="shared" si="171"/>
        <v>46.823729406252802</v>
      </c>
      <c r="J1422" s="60">
        <f t="shared" si="173"/>
        <v>14.493543727112892</v>
      </c>
      <c r="K1422" s="60">
        <f t="shared" si="174"/>
        <v>2.6737032900696605</v>
      </c>
      <c r="L1422" s="60">
        <f t="shared" si="175"/>
        <v>-0.12659708525458901</v>
      </c>
    </row>
    <row r="1423" spans="1:12" x14ac:dyDescent="0.3">
      <c r="A1423" s="60">
        <f>Data!A1422</f>
        <v>1988.1</v>
      </c>
      <c r="B1423" s="60">
        <f>Data!B1422</f>
        <v>277.39999999999998</v>
      </c>
      <c r="C1423" s="60">
        <f>Data!C1422</f>
        <v>9.5500000000000007</v>
      </c>
      <c r="D1423" s="60">
        <f>Data!D1422</f>
        <v>23.0733</v>
      </c>
      <c r="E1423" s="60">
        <f>Data!E1422</f>
        <v>120.2</v>
      </c>
      <c r="F1423" s="60">
        <f t="shared" si="176"/>
        <v>700.1072895174708</v>
      </c>
      <c r="G1423" s="60">
        <f t="shared" si="177"/>
        <v>58.232824524958403</v>
      </c>
      <c r="H1423" s="60">
        <f t="shared" si="172"/>
        <v>508.79625240656816</v>
      </c>
      <c r="I1423" s="60">
        <f t="shared" si="171"/>
        <v>46.857154340513965</v>
      </c>
      <c r="J1423" s="60">
        <f t="shared" si="173"/>
        <v>14.941310443859777</v>
      </c>
      <c r="K1423" s="60">
        <f t="shared" si="174"/>
        <v>2.7041298896371444</v>
      </c>
      <c r="L1423" s="60">
        <f t="shared" si="175"/>
        <v>-9.6170485687105067E-2</v>
      </c>
    </row>
    <row r="1424" spans="1:12" x14ac:dyDescent="0.3">
      <c r="A1424" s="60">
        <f>Data!A1423</f>
        <v>1988.11</v>
      </c>
      <c r="B1424" s="60">
        <f>Data!B1423</f>
        <v>271</v>
      </c>
      <c r="C1424" s="60">
        <f>Data!C1423</f>
        <v>9.64</v>
      </c>
      <c r="D1424" s="60">
        <f>Data!D1423</f>
        <v>23.416699999999999</v>
      </c>
      <c r="E1424" s="60">
        <f>Data!E1423</f>
        <v>120.3</v>
      </c>
      <c r="F1424" s="60">
        <f t="shared" si="176"/>
        <v>683.38630922693278</v>
      </c>
      <c r="G1424" s="60">
        <f t="shared" si="177"/>
        <v>59.050377074812971</v>
      </c>
      <c r="H1424" s="60">
        <f t="shared" si="172"/>
        <v>510.86247631304417</v>
      </c>
      <c r="I1424" s="60">
        <f t="shared" si="171"/>
        <v>46.889507820721725</v>
      </c>
      <c r="J1424" s="60">
        <f t="shared" si="173"/>
        <v>14.574397151699813</v>
      </c>
      <c r="K1424" s="60">
        <f t="shared" si="174"/>
        <v>2.6792663695766605</v>
      </c>
      <c r="L1424" s="60">
        <f t="shared" si="175"/>
        <v>-0.12103400574758894</v>
      </c>
    </row>
    <row r="1425" spans="1:12" x14ac:dyDescent="0.3">
      <c r="A1425" s="60">
        <f>Data!A1424</f>
        <v>1988.12</v>
      </c>
      <c r="B1425" s="60">
        <f>Data!B1424</f>
        <v>276.5</v>
      </c>
      <c r="C1425" s="60">
        <f>Data!C1424</f>
        <v>9.75</v>
      </c>
      <c r="D1425" s="60">
        <f>Data!D1424</f>
        <v>23.75</v>
      </c>
      <c r="E1425" s="60">
        <f>Data!E1424</f>
        <v>120.5</v>
      </c>
      <c r="F1425" s="60">
        <f t="shared" si="176"/>
        <v>696.09850207468878</v>
      </c>
      <c r="G1425" s="60">
        <f t="shared" si="177"/>
        <v>59.791462655601663</v>
      </c>
      <c r="H1425" s="60">
        <f t="shared" si="172"/>
        <v>513.00696291798954</v>
      </c>
      <c r="I1425" s="60">
        <f t="shared" ref="I1425:I1488" si="178">GEOMEAN(G1306:G1425)</f>
        <v>46.920380513257143</v>
      </c>
      <c r="J1425" s="60">
        <f t="shared" si="173"/>
        <v>14.8357386376696</v>
      </c>
      <c r="K1425" s="60">
        <f t="shared" si="174"/>
        <v>2.6970390427068396</v>
      </c>
      <c r="L1425" s="60">
        <f t="shared" si="175"/>
        <v>-0.10326133261740988</v>
      </c>
    </row>
    <row r="1426" spans="1:12" x14ac:dyDescent="0.3">
      <c r="A1426" s="60">
        <f>Data!A1425</f>
        <v>1989.01</v>
      </c>
      <c r="B1426" s="60">
        <f>Data!B1425</f>
        <v>285.39999999999998</v>
      </c>
      <c r="C1426" s="60">
        <f>Data!C1425</f>
        <v>9.8133300000000006</v>
      </c>
      <c r="D1426" s="60">
        <f>Data!D1425</f>
        <v>24.16</v>
      </c>
      <c r="E1426" s="60">
        <f>Data!E1425</f>
        <v>121.1</v>
      </c>
      <c r="F1426" s="60">
        <f t="shared" si="176"/>
        <v>714.94467547481418</v>
      </c>
      <c r="G1426" s="60">
        <f t="shared" si="177"/>
        <v>60.522296284062762</v>
      </c>
      <c r="H1426" s="60">
        <f t="shared" si="172"/>
        <v>515.15031336637503</v>
      </c>
      <c r="I1426" s="60">
        <f t="shared" si="178"/>
        <v>46.949352403485754</v>
      </c>
      <c r="J1426" s="60">
        <f t="shared" si="173"/>
        <v>15.227998659715977</v>
      </c>
      <c r="K1426" s="60">
        <f t="shared" si="174"/>
        <v>2.7231357505057985</v>
      </c>
      <c r="L1426" s="60">
        <f t="shared" si="175"/>
        <v>-7.7164624818450989E-2</v>
      </c>
    </row>
    <row r="1427" spans="1:12" x14ac:dyDescent="0.3">
      <c r="A1427" s="60">
        <f>Data!A1426</f>
        <v>1989.02</v>
      </c>
      <c r="B1427" s="60">
        <f>Data!B1426</f>
        <v>294</v>
      </c>
      <c r="C1427" s="60">
        <f>Data!C1426</f>
        <v>9.8966700000000003</v>
      </c>
      <c r="D1427" s="60">
        <f>Data!D1426</f>
        <v>24.56</v>
      </c>
      <c r="E1427" s="60">
        <f>Data!E1426</f>
        <v>121.6</v>
      </c>
      <c r="F1427" s="60">
        <f t="shared" si="176"/>
        <v>733.459884868421</v>
      </c>
      <c r="G1427" s="60">
        <f t="shared" si="177"/>
        <v>61.271342763157897</v>
      </c>
      <c r="H1427" s="60">
        <f t="shared" si="172"/>
        <v>517.37285536748914</v>
      </c>
      <c r="I1427" s="60">
        <f t="shared" si="178"/>
        <v>46.977836379464797</v>
      </c>
      <c r="J1427" s="60">
        <f t="shared" si="173"/>
        <v>15.612891980462406</v>
      </c>
      <c r="K1427" s="60">
        <f t="shared" si="174"/>
        <v>2.7480969819715866</v>
      </c>
      <c r="L1427" s="60">
        <f t="shared" si="175"/>
        <v>-5.2203393352662886E-2</v>
      </c>
    </row>
    <row r="1428" spans="1:12" x14ac:dyDescent="0.3">
      <c r="A1428" s="60">
        <f>Data!A1427</f>
        <v>1989.03</v>
      </c>
      <c r="B1428" s="60">
        <f>Data!B1427</f>
        <v>292.7</v>
      </c>
      <c r="C1428" s="60">
        <f>Data!C1427</f>
        <v>10.01</v>
      </c>
      <c r="D1428" s="60">
        <f>Data!D1427</f>
        <v>24.96</v>
      </c>
      <c r="E1428" s="60">
        <f>Data!E1427</f>
        <v>122.3</v>
      </c>
      <c r="F1428" s="60">
        <f t="shared" si="176"/>
        <v>726.037204415372</v>
      </c>
      <c r="G1428" s="60">
        <f t="shared" si="177"/>
        <v>61.912841210139007</v>
      </c>
      <c r="H1428" s="60">
        <f t="shared" si="172"/>
        <v>519.67787763274009</v>
      </c>
      <c r="I1428" s="60">
        <f t="shared" si="178"/>
        <v>47.004726150796706</v>
      </c>
      <c r="J1428" s="60">
        <f t="shared" si="173"/>
        <v>15.446046895075167</v>
      </c>
      <c r="K1428" s="60">
        <f t="shared" si="174"/>
        <v>2.7373531062084457</v>
      </c>
      <c r="L1428" s="60">
        <f t="shared" si="175"/>
        <v>-6.2947269115803728E-2</v>
      </c>
    </row>
    <row r="1429" spans="1:12" x14ac:dyDescent="0.3">
      <c r="A1429" s="60">
        <f>Data!A1428</f>
        <v>1989.04</v>
      </c>
      <c r="B1429" s="60">
        <f>Data!B1428</f>
        <v>302.3</v>
      </c>
      <c r="C1429" s="60">
        <f>Data!C1428</f>
        <v>10.0867</v>
      </c>
      <c r="D1429" s="60">
        <f>Data!D1428</f>
        <v>25.046700000000001</v>
      </c>
      <c r="E1429" s="60">
        <f>Data!E1428</f>
        <v>123.1</v>
      </c>
      <c r="F1429" s="60">
        <f t="shared" si="176"/>
        <v>744.97672542648263</v>
      </c>
      <c r="G1429" s="60">
        <f t="shared" si="177"/>
        <v>61.724143396425674</v>
      </c>
      <c r="H1429" s="60">
        <f t="shared" si="172"/>
        <v>522.09497798484892</v>
      </c>
      <c r="I1429" s="60">
        <f t="shared" si="178"/>
        <v>47.028277375694685</v>
      </c>
      <c r="J1429" s="60">
        <f t="shared" si="173"/>
        <v>15.841037924376623</v>
      </c>
      <c r="K1429" s="60">
        <f t="shared" si="174"/>
        <v>2.7626039097684032</v>
      </c>
      <c r="L1429" s="60">
        <f t="shared" si="175"/>
        <v>-3.769646555584627E-2</v>
      </c>
    </row>
    <row r="1430" spans="1:12" x14ac:dyDescent="0.3">
      <c r="A1430" s="60">
        <f>Data!A1429</f>
        <v>1989.05</v>
      </c>
      <c r="B1430" s="60">
        <f>Data!B1429</f>
        <v>313.89999999999998</v>
      </c>
      <c r="C1430" s="60">
        <f>Data!C1429</f>
        <v>10.193300000000001</v>
      </c>
      <c r="D1430" s="60">
        <f>Data!D1429</f>
        <v>25.133299999999998</v>
      </c>
      <c r="E1430" s="60">
        <f>Data!E1429</f>
        <v>123.8</v>
      </c>
      <c r="F1430" s="60">
        <f t="shared" si="176"/>
        <v>769.18938368336023</v>
      </c>
      <c r="G1430" s="60">
        <f t="shared" si="177"/>
        <v>61.58734481340872</v>
      </c>
      <c r="H1430" s="60">
        <f t="shared" si="172"/>
        <v>524.80289174964184</v>
      </c>
      <c r="I1430" s="60">
        <f t="shared" si="178"/>
        <v>47.049423280566764</v>
      </c>
      <c r="J1430" s="60">
        <f t="shared" si="173"/>
        <v>16.348540110608866</v>
      </c>
      <c r="K1430" s="60">
        <f t="shared" si="174"/>
        <v>2.794138603485667</v>
      </c>
      <c r="L1430" s="60">
        <f t="shared" si="175"/>
        <v>-6.1617718385824638E-3</v>
      </c>
    </row>
    <row r="1431" spans="1:12" x14ac:dyDescent="0.3">
      <c r="A1431" s="60">
        <f>Data!A1430</f>
        <v>1989.06</v>
      </c>
      <c r="B1431" s="60">
        <f>Data!B1430</f>
        <v>323.7</v>
      </c>
      <c r="C1431" s="60">
        <f>Data!C1430</f>
        <v>10.37</v>
      </c>
      <c r="D1431" s="60">
        <f>Data!D1430</f>
        <v>25.22</v>
      </c>
      <c r="E1431" s="60">
        <f>Data!E1430</f>
        <v>124.1</v>
      </c>
      <c r="F1431" s="60">
        <f t="shared" si="176"/>
        <v>791.2860846091861</v>
      </c>
      <c r="G1431" s="60">
        <f t="shared" si="177"/>
        <v>61.6504017727639</v>
      </c>
      <c r="H1431" s="60">
        <f t="shared" si="172"/>
        <v>527.58662235848817</v>
      </c>
      <c r="I1431" s="60">
        <f t="shared" si="178"/>
        <v>47.068931674344192</v>
      </c>
      <c r="J1431" s="60">
        <f t="shared" si="173"/>
        <v>16.811218280539208</v>
      </c>
      <c r="K1431" s="60">
        <f t="shared" si="174"/>
        <v>2.8220464183541814</v>
      </c>
      <c r="L1431" s="60">
        <f t="shared" si="175"/>
        <v>2.1746043029931883E-2</v>
      </c>
    </row>
    <row r="1432" spans="1:12" x14ac:dyDescent="0.3">
      <c r="A1432" s="60">
        <f>Data!A1431</f>
        <v>1989.07</v>
      </c>
      <c r="B1432" s="60">
        <f>Data!B1431</f>
        <v>331.9</v>
      </c>
      <c r="C1432" s="60">
        <f>Data!C1431</f>
        <v>10.423299999999999</v>
      </c>
      <c r="D1432" s="60">
        <f>Data!D1431</f>
        <v>24.71</v>
      </c>
      <c r="E1432" s="60">
        <f>Data!E1431</f>
        <v>124.4</v>
      </c>
      <c r="F1432" s="60">
        <f t="shared" si="176"/>
        <v>809.37443488745976</v>
      </c>
      <c r="G1432" s="60">
        <f t="shared" si="177"/>
        <v>60.258036414790993</v>
      </c>
      <c r="H1432" s="60">
        <f t="shared" si="172"/>
        <v>530.57341990338057</v>
      </c>
      <c r="I1432" s="60">
        <f t="shared" si="178"/>
        <v>47.077767602211097</v>
      </c>
      <c r="J1432" s="60">
        <f t="shared" si="173"/>
        <v>17.192285788195402</v>
      </c>
      <c r="K1432" s="60">
        <f t="shared" si="174"/>
        <v>2.8444607825265784</v>
      </c>
      <c r="L1432" s="60">
        <f t="shared" si="175"/>
        <v>4.4160407202328944E-2</v>
      </c>
    </row>
    <row r="1433" spans="1:12" x14ac:dyDescent="0.3">
      <c r="A1433" s="60">
        <f>Data!A1432</f>
        <v>1989.08</v>
      </c>
      <c r="B1433" s="60">
        <f>Data!B1432</f>
        <v>346.6</v>
      </c>
      <c r="C1433" s="60">
        <f>Data!C1432</f>
        <v>10.5467</v>
      </c>
      <c r="D1433" s="60">
        <f>Data!D1432</f>
        <v>24.2</v>
      </c>
      <c r="E1433" s="60">
        <f>Data!E1432</f>
        <v>124.6</v>
      </c>
      <c r="F1433" s="60">
        <f t="shared" si="176"/>
        <v>843.86529534510441</v>
      </c>
      <c r="G1433" s="60">
        <f t="shared" si="177"/>
        <v>58.919619582664524</v>
      </c>
      <c r="H1433" s="60">
        <f t="shared" si="172"/>
        <v>533.41661333487264</v>
      </c>
      <c r="I1433" s="60">
        <f t="shared" si="178"/>
        <v>47.075590842074952</v>
      </c>
      <c r="J1433" s="60">
        <f t="shared" si="173"/>
        <v>17.925750484492685</v>
      </c>
      <c r="K1433" s="60">
        <f t="shared" si="174"/>
        <v>2.8862382536423072</v>
      </c>
      <c r="L1433" s="60">
        <f t="shared" si="175"/>
        <v>8.593787831805777E-2</v>
      </c>
    </row>
    <row r="1434" spans="1:12" x14ac:dyDescent="0.3">
      <c r="A1434" s="60">
        <f>Data!A1433</f>
        <v>1989.09</v>
      </c>
      <c r="B1434" s="60">
        <f>Data!B1433</f>
        <v>347.3</v>
      </c>
      <c r="C1434" s="60">
        <f>Data!C1433</f>
        <v>10.73</v>
      </c>
      <c r="D1434" s="60">
        <f>Data!D1433</f>
        <v>23.69</v>
      </c>
      <c r="E1434" s="60">
        <f>Data!E1433</f>
        <v>125</v>
      </c>
      <c r="F1434" s="60">
        <f t="shared" si="176"/>
        <v>842.8637592</v>
      </c>
      <c r="G1434" s="60">
        <f t="shared" si="177"/>
        <v>57.493355760000007</v>
      </c>
      <c r="H1434" s="60">
        <f t="shared" si="172"/>
        <v>536.25363606319286</v>
      </c>
      <c r="I1434" s="60">
        <f t="shared" si="178"/>
        <v>47.062178396024805</v>
      </c>
      <c r="J1434" s="60">
        <f t="shared" si="173"/>
        <v>17.909578092781061</v>
      </c>
      <c r="K1434" s="60">
        <f t="shared" si="174"/>
        <v>2.8853356587198307</v>
      </c>
      <c r="L1434" s="60">
        <f t="shared" si="175"/>
        <v>8.5035283395581196E-2</v>
      </c>
    </row>
    <row r="1435" spans="1:12" x14ac:dyDescent="0.3">
      <c r="A1435" s="60">
        <f>Data!A1434</f>
        <v>1989.1</v>
      </c>
      <c r="B1435" s="60">
        <f>Data!B1434</f>
        <v>347.4</v>
      </c>
      <c r="C1435" s="60">
        <f>Data!C1434</f>
        <v>10.7967</v>
      </c>
      <c r="D1435" s="60">
        <f>Data!D1434</f>
        <v>23.4267</v>
      </c>
      <c r="E1435" s="60">
        <f>Data!E1434</f>
        <v>125.6</v>
      </c>
      <c r="F1435" s="60">
        <f t="shared" si="176"/>
        <v>839.07887101910831</v>
      </c>
      <c r="G1435" s="60">
        <f t="shared" si="177"/>
        <v>56.582754714171976</v>
      </c>
      <c r="H1435" s="60">
        <f t="shared" si="172"/>
        <v>539.20897275769255</v>
      </c>
      <c r="I1435" s="60">
        <f t="shared" si="178"/>
        <v>47.043601210437558</v>
      </c>
      <c r="J1435" s="60">
        <f t="shared" si="173"/>
        <v>17.836195559640576</v>
      </c>
      <c r="K1435" s="60">
        <f t="shared" si="174"/>
        <v>2.8812298510267516</v>
      </c>
      <c r="L1435" s="60">
        <f t="shared" si="175"/>
        <v>8.0929475702502085E-2</v>
      </c>
    </row>
    <row r="1436" spans="1:12" x14ac:dyDescent="0.3">
      <c r="A1436" s="60">
        <f>Data!A1435</f>
        <v>1989.11</v>
      </c>
      <c r="B1436" s="60">
        <f>Data!B1435</f>
        <v>340.2</v>
      </c>
      <c r="C1436" s="60">
        <f>Data!C1435</f>
        <v>10.923299999999999</v>
      </c>
      <c r="D1436" s="60">
        <f>Data!D1435</f>
        <v>23.1633</v>
      </c>
      <c r="E1436" s="60">
        <f>Data!E1435</f>
        <v>125.9</v>
      </c>
      <c r="F1436" s="60">
        <f t="shared" si="176"/>
        <v>819.73067990468621</v>
      </c>
      <c r="G1436" s="60">
        <f t="shared" si="177"/>
        <v>55.813250023034151</v>
      </c>
      <c r="H1436" s="60">
        <f t="shared" si="172"/>
        <v>542.35875929873896</v>
      </c>
      <c r="I1436" s="60">
        <f t="shared" si="178"/>
        <v>47.021260691576607</v>
      </c>
      <c r="J1436" s="60">
        <f t="shared" si="173"/>
        <v>17.433192301701364</v>
      </c>
      <c r="K1436" s="60">
        <f t="shared" si="174"/>
        <v>2.8583759926014811</v>
      </c>
      <c r="L1436" s="60">
        <f t="shared" si="175"/>
        <v>5.807561727723165E-2</v>
      </c>
    </row>
    <row r="1437" spans="1:12" x14ac:dyDescent="0.3">
      <c r="A1437" s="60">
        <f>Data!A1436</f>
        <v>1989.12</v>
      </c>
      <c r="B1437" s="60">
        <f>Data!B1436</f>
        <v>348.6</v>
      </c>
      <c r="C1437" s="60">
        <f>Data!C1436</f>
        <v>11.06</v>
      </c>
      <c r="D1437" s="60">
        <f>Data!D1436</f>
        <v>22.87</v>
      </c>
      <c r="E1437" s="60">
        <f>Data!E1436</f>
        <v>126.1</v>
      </c>
      <c r="F1437" s="60">
        <f t="shared" si="176"/>
        <v>838.63871371927053</v>
      </c>
      <c r="G1437" s="60">
        <f t="shared" si="177"/>
        <v>55.019126169706588</v>
      </c>
      <c r="H1437" s="60">
        <f t="shared" si="172"/>
        <v>545.24021429046184</v>
      </c>
      <c r="I1437" s="60">
        <f t="shared" si="178"/>
        <v>46.995398054687307</v>
      </c>
      <c r="J1437" s="60">
        <f t="shared" si="173"/>
        <v>17.845124170314904</v>
      </c>
      <c r="K1437" s="60">
        <f t="shared" si="174"/>
        <v>2.8817303151871729</v>
      </c>
      <c r="L1437" s="60">
        <f t="shared" si="175"/>
        <v>8.1429939862923462E-2</v>
      </c>
    </row>
    <row r="1438" spans="1:12" x14ac:dyDescent="0.3">
      <c r="A1438" s="60">
        <f>Data!A1437</f>
        <v>1990.01</v>
      </c>
      <c r="B1438" s="60">
        <f>Data!B1437</f>
        <v>339.97</v>
      </c>
      <c r="C1438" s="60">
        <f>Data!C1437</f>
        <v>11.14</v>
      </c>
      <c r="D1438" s="60">
        <f>Data!D1437</f>
        <v>22.49</v>
      </c>
      <c r="E1438" s="60">
        <f>Data!E1437</f>
        <v>127.4</v>
      </c>
      <c r="F1438" s="60">
        <f t="shared" si="176"/>
        <v>809.53154717425434</v>
      </c>
      <c r="G1438" s="60">
        <f t="shared" si="177"/>
        <v>53.552856122448972</v>
      </c>
      <c r="H1438" s="60">
        <f t="shared" si="172"/>
        <v>547.92314634526565</v>
      </c>
      <c r="I1438" s="60">
        <f t="shared" si="178"/>
        <v>46.960794881846411</v>
      </c>
      <c r="J1438" s="60">
        <f t="shared" si="173"/>
        <v>17.238454953989592</v>
      </c>
      <c r="K1438" s="60">
        <f t="shared" si="174"/>
        <v>2.8471426413812586</v>
      </c>
      <c r="L1438" s="60">
        <f t="shared" si="175"/>
        <v>4.6842266057009141E-2</v>
      </c>
    </row>
    <row r="1439" spans="1:12" x14ac:dyDescent="0.3">
      <c r="A1439" s="60">
        <f>Data!A1438</f>
        <v>1990.02</v>
      </c>
      <c r="B1439" s="60">
        <f>Data!B1438</f>
        <v>330.45</v>
      </c>
      <c r="C1439" s="60">
        <f>Data!C1438</f>
        <v>11.23</v>
      </c>
      <c r="D1439" s="60">
        <f>Data!D1438</f>
        <v>22.08</v>
      </c>
      <c r="E1439" s="60">
        <f>Data!E1438</f>
        <v>128</v>
      </c>
      <c r="F1439" s="60">
        <f t="shared" si="176"/>
        <v>783.17424492187502</v>
      </c>
      <c r="G1439" s="60">
        <f t="shared" si="177"/>
        <v>52.330117499999993</v>
      </c>
      <c r="H1439" s="60">
        <f t="shared" si="172"/>
        <v>550.59028451907216</v>
      </c>
      <c r="I1439" s="60">
        <f t="shared" si="178"/>
        <v>46.918956004121917</v>
      </c>
      <c r="J1439" s="60">
        <f t="shared" si="173"/>
        <v>16.692064607172242</v>
      </c>
      <c r="K1439" s="60">
        <f t="shared" si="174"/>
        <v>2.8149334332689184</v>
      </c>
      <c r="L1439" s="60">
        <f t="shared" si="175"/>
        <v>1.4633057944668959E-2</v>
      </c>
    </row>
    <row r="1440" spans="1:12" x14ac:dyDescent="0.3">
      <c r="A1440" s="60">
        <f>Data!A1439</f>
        <v>1990.03</v>
      </c>
      <c r="B1440" s="60">
        <f>Data!B1439</f>
        <v>338.46</v>
      </c>
      <c r="C1440" s="60">
        <f>Data!C1439</f>
        <v>11.32</v>
      </c>
      <c r="D1440" s="60">
        <f>Data!D1439</f>
        <v>21.67</v>
      </c>
      <c r="E1440" s="60">
        <f>Data!E1439</f>
        <v>128.69999999999999</v>
      </c>
      <c r="F1440" s="60">
        <f t="shared" si="176"/>
        <v>797.79519020979023</v>
      </c>
      <c r="G1440" s="60">
        <f t="shared" si="177"/>
        <v>51.079069230769235</v>
      </c>
      <c r="H1440" s="60">
        <f t="shared" si="172"/>
        <v>553.76972878046604</v>
      </c>
      <c r="I1440" s="60">
        <f t="shared" si="178"/>
        <v>46.869920657464363</v>
      </c>
      <c r="J1440" s="60">
        <f t="shared" si="173"/>
        <v>17.021475159735218</v>
      </c>
      <c r="K1440" s="60">
        <f t="shared" si="174"/>
        <v>2.8344757915242695</v>
      </c>
      <c r="L1440" s="60">
        <f t="shared" si="175"/>
        <v>3.417541620002007E-2</v>
      </c>
    </row>
    <row r="1441" spans="1:12" x14ac:dyDescent="0.3">
      <c r="A1441" s="60">
        <f>Data!A1440</f>
        <v>1990.04</v>
      </c>
      <c r="B1441" s="60">
        <f>Data!B1440</f>
        <v>338.18</v>
      </c>
      <c r="C1441" s="60">
        <f>Data!C1440</f>
        <v>11.4367</v>
      </c>
      <c r="D1441" s="60">
        <f>Data!D1440</f>
        <v>21.533300000000001</v>
      </c>
      <c r="E1441" s="60">
        <f>Data!E1440</f>
        <v>128.9</v>
      </c>
      <c r="F1441" s="60">
        <f t="shared" si="176"/>
        <v>795.89836570985256</v>
      </c>
      <c r="G1441" s="60">
        <f t="shared" si="177"/>
        <v>50.678095328937154</v>
      </c>
      <c r="H1441" s="60">
        <f t="shared" si="172"/>
        <v>557.24510848443913</v>
      </c>
      <c r="I1441" s="60">
        <f t="shared" si="178"/>
        <v>46.825210716233201</v>
      </c>
      <c r="J1441" s="60">
        <f t="shared" si="173"/>
        <v>16.997219094925146</v>
      </c>
      <c r="K1441" s="60">
        <f t="shared" si="174"/>
        <v>2.8330497480236527</v>
      </c>
      <c r="L1441" s="60">
        <f t="shared" si="175"/>
        <v>3.2749372699403256E-2</v>
      </c>
    </row>
    <row r="1442" spans="1:12" x14ac:dyDescent="0.3">
      <c r="A1442" s="60">
        <f>Data!A1441</f>
        <v>1990.05</v>
      </c>
      <c r="B1442" s="60">
        <f>Data!B1441</f>
        <v>350.25</v>
      </c>
      <c r="C1442" s="60">
        <f>Data!C1441</f>
        <v>11.5533</v>
      </c>
      <c r="D1442" s="60">
        <f>Data!D1441</f>
        <v>21.396699999999999</v>
      </c>
      <c r="E1442" s="60">
        <f>Data!E1441</f>
        <v>129.19999999999999</v>
      </c>
      <c r="F1442" s="60">
        <f t="shared" si="176"/>
        <v>822.39079527863794</v>
      </c>
      <c r="G1442" s="60">
        <f t="shared" si="177"/>
        <v>50.23968345278638</v>
      </c>
      <c r="H1442" s="60">
        <f t="shared" si="172"/>
        <v>560.68828400593281</v>
      </c>
      <c r="I1442" s="60">
        <f t="shared" si="178"/>
        <v>46.783995085585794</v>
      </c>
      <c r="J1442" s="60">
        <f t="shared" si="173"/>
        <v>17.578464467905555</v>
      </c>
      <c r="K1442" s="60">
        <f t="shared" si="174"/>
        <v>2.8666745430443359</v>
      </c>
      <c r="L1442" s="60">
        <f t="shared" si="175"/>
        <v>6.6374167720086419E-2</v>
      </c>
    </row>
    <row r="1443" spans="1:12" x14ac:dyDescent="0.3">
      <c r="A1443" s="60">
        <f>Data!A1442</f>
        <v>1990.06</v>
      </c>
      <c r="B1443" s="60">
        <f>Data!B1442</f>
        <v>360.39</v>
      </c>
      <c r="C1443" s="60">
        <f>Data!C1442</f>
        <v>11.66</v>
      </c>
      <c r="D1443" s="60">
        <f>Data!D1442</f>
        <v>21.26</v>
      </c>
      <c r="E1443" s="60">
        <f>Data!E1442</f>
        <v>129.9</v>
      </c>
      <c r="F1443" s="60">
        <f t="shared" si="176"/>
        <v>841.6396579676674</v>
      </c>
      <c r="G1443" s="60">
        <f t="shared" si="177"/>
        <v>49.649710392609705</v>
      </c>
      <c r="H1443" s="60">
        <f t="shared" si="172"/>
        <v>563.89171353773918</v>
      </c>
      <c r="I1443" s="60">
        <f t="shared" si="178"/>
        <v>46.745507647330584</v>
      </c>
      <c r="J1443" s="60">
        <f t="shared" si="173"/>
        <v>18.004717465416796</v>
      </c>
      <c r="K1443" s="60">
        <f t="shared" si="174"/>
        <v>2.8906338049708751</v>
      </c>
      <c r="L1443" s="60">
        <f t="shared" si="175"/>
        <v>9.0333429646625607E-2</v>
      </c>
    </row>
    <row r="1444" spans="1:12" x14ac:dyDescent="0.3">
      <c r="A1444" s="60">
        <f>Data!A1443</f>
        <v>1990.07</v>
      </c>
      <c r="B1444" s="60">
        <f>Data!B1443</f>
        <v>360.03</v>
      </c>
      <c r="C1444" s="60">
        <f>Data!C1443</f>
        <v>11.726699999999999</v>
      </c>
      <c r="D1444" s="60">
        <f>Data!D1443</f>
        <v>21.42</v>
      </c>
      <c r="E1444" s="60">
        <f>Data!E1443</f>
        <v>130.4</v>
      </c>
      <c r="F1444" s="60">
        <f t="shared" si="176"/>
        <v>837.57500682515331</v>
      </c>
      <c r="G1444" s="60">
        <f t="shared" si="177"/>
        <v>49.831560276073617</v>
      </c>
      <c r="H1444" s="60">
        <f t="shared" si="172"/>
        <v>566.46533451216419</v>
      </c>
      <c r="I1444" s="60">
        <f t="shared" si="178"/>
        <v>46.711089056191092</v>
      </c>
      <c r="J1444" s="60">
        <f t="shared" si="173"/>
        <v>17.930967223170342</v>
      </c>
      <c r="K1444" s="60">
        <f t="shared" si="174"/>
        <v>2.8865292305664636</v>
      </c>
      <c r="L1444" s="60">
        <f t="shared" si="175"/>
        <v>8.6228855242214131E-2</v>
      </c>
    </row>
    <row r="1445" spans="1:12" x14ac:dyDescent="0.3">
      <c r="A1445" s="60">
        <f>Data!A1444</f>
        <v>1990.08</v>
      </c>
      <c r="B1445" s="60">
        <f>Data!B1444</f>
        <v>330.75</v>
      </c>
      <c r="C1445" s="60">
        <f>Data!C1444</f>
        <v>11.783300000000001</v>
      </c>
      <c r="D1445" s="60">
        <f>Data!D1444</f>
        <v>21.58</v>
      </c>
      <c r="E1445" s="60">
        <f>Data!E1444</f>
        <v>131.6</v>
      </c>
      <c r="F1445" s="60">
        <f t="shared" si="176"/>
        <v>762.44158244680852</v>
      </c>
      <c r="G1445" s="60">
        <f t="shared" si="177"/>
        <v>49.745999544072944</v>
      </c>
      <c r="H1445" s="60">
        <f t="shared" si="172"/>
        <v>568.67928508426689</v>
      </c>
      <c r="I1445" s="60">
        <f t="shared" si="178"/>
        <v>46.681469452902519</v>
      </c>
      <c r="J1445" s="60">
        <f t="shared" si="173"/>
        <v>16.332853086727376</v>
      </c>
      <c r="K1445" s="60">
        <f t="shared" si="174"/>
        <v>2.7931786061568187</v>
      </c>
      <c r="L1445" s="60">
        <f t="shared" si="175"/>
        <v>-7.1217691674307915E-3</v>
      </c>
    </row>
    <row r="1446" spans="1:12" x14ac:dyDescent="0.3">
      <c r="A1446" s="60">
        <f>Data!A1445</f>
        <v>1990.09</v>
      </c>
      <c r="B1446" s="60">
        <f>Data!B1445</f>
        <v>315.41000000000003</v>
      </c>
      <c r="C1446" s="60">
        <f>Data!C1445</f>
        <v>11.83</v>
      </c>
      <c r="D1446" s="60">
        <f>Data!D1445</f>
        <v>21.74</v>
      </c>
      <c r="E1446" s="60">
        <f>Data!E1445</f>
        <v>132.69999999999999</v>
      </c>
      <c r="F1446" s="60">
        <f t="shared" si="176"/>
        <v>721.05293014318022</v>
      </c>
      <c r="G1446" s="60">
        <f t="shared" si="177"/>
        <v>49.699409344385835</v>
      </c>
      <c r="H1446" s="60">
        <f t="shared" si="172"/>
        <v>570.67414760935367</v>
      </c>
      <c r="I1446" s="60">
        <f t="shared" si="178"/>
        <v>46.657404447980653</v>
      </c>
      <c r="J1446" s="60">
        <f t="shared" si="173"/>
        <v>15.454201507224811</v>
      </c>
      <c r="K1446" s="60">
        <f t="shared" si="174"/>
        <v>2.7378809085893705</v>
      </c>
      <c r="L1446" s="60">
        <f t="shared" si="175"/>
        <v>-6.241946673487897E-2</v>
      </c>
    </row>
    <row r="1447" spans="1:12" x14ac:dyDescent="0.3">
      <c r="A1447" s="60">
        <f>Data!A1446</f>
        <v>1990.1</v>
      </c>
      <c r="B1447" s="60">
        <f>Data!B1446</f>
        <v>307.12</v>
      </c>
      <c r="C1447" s="60">
        <f>Data!C1446</f>
        <v>11.9267</v>
      </c>
      <c r="D1447" s="60">
        <f>Data!D1446</f>
        <v>21.6067</v>
      </c>
      <c r="E1447" s="60">
        <f>Data!E1446</f>
        <v>133.5</v>
      </c>
      <c r="F1447" s="60">
        <f t="shared" si="176"/>
        <v>697.89396674157297</v>
      </c>
      <c r="G1447" s="60">
        <f t="shared" si="177"/>
        <v>49.098676644943822</v>
      </c>
      <c r="H1447" s="60">
        <f t="shared" si="172"/>
        <v>572.69805847642419</v>
      </c>
      <c r="I1447" s="60">
        <f t="shared" si="178"/>
        <v>46.63072016698429</v>
      </c>
      <c r="J1447" s="60">
        <f t="shared" si="173"/>
        <v>14.966399065732192</v>
      </c>
      <c r="K1447" s="60">
        <f t="shared" si="174"/>
        <v>2.7058076261250772</v>
      </c>
      <c r="L1447" s="60">
        <f t="shared" si="175"/>
        <v>-9.4492749199172277E-2</v>
      </c>
    </row>
    <row r="1448" spans="1:12" x14ac:dyDescent="0.3">
      <c r="A1448" s="60">
        <f>Data!A1447</f>
        <v>1990.11</v>
      </c>
      <c r="B1448" s="60">
        <f>Data!B1447</f>
        <v>315.29000000000002</v>
      </c>
      <c r="C1448" s="60">
        <f>Data!C1447</f>
        <v>12.013299999999999</v>
      </c>
      <c r="D1448" s="60">
        <f>Data!D1447</f>
        <v>21.473299999999998</v>
      </c>
      <c r="E1448" s="60">
        <f>Data!E1447</f>
        <v>133.80000000000001</v>
      </c>
      <c r="F1448" s="60">
        <f t="shared" si="176"/>
        <v>714.85291681614353</v>
      </c>
      <c r="G1448" s="60">
        <f t="shared" si="177"/>
        <v>48.686133840807166</v>
      </c>
      <c r="H1448" s="60">
        <f t="shared" si="172"/>
        <v>574.7702381390078</v>
      </c>
      <c r="I1448" s="60">
        <f t="shared" si="178"/>
        <v>46.602384961442212</v>
      </c>
      <c r="J1448" s="60">
        <f t="shared" si="173"/>
        <v>15.339406285914276</v>
      </c>
      <c r="K1448" s="60">
        <f t="shared" si="174"/>
        <v>2.7304250915339292</v>
      </c>
      <c r="L1448" s="60">
        <f t="shared" si="175"/>
        <v>-6.9875283790320264E-2</v>
      </c>
    </row>
    <row r="1449" spans="1:12" x14ac:dyDescent="0.3">
      <c r="A1449" s="60">
        <f>Data!A1448</f>
        <v>1990.12</v>
      </c>
      <c r="B1449" s="60">
        <f>Data!B1448</f>
        <v>328.75</v>
      </c>
      <c r="C1449" s="60">
        <f>Data!C1448</f>
        <v>12.09</v>
      </c>
      <c r="D1449" s="60">
        <f>Data!D1448</f>
        <v>21.34</v>
      </c>
      <c r="E1449" s="60">
        <f>Data!E1448</f>
        <v>133.80000000000001</v>
      </c>
      <c r="F1449" s="60">
        <f t="shared" si="176"/>
        <v>745.37059977578463</v>
      </c>
      <c r="G1449" s="60">
        <f t="shared" si="177"/>
        <v>48.383904484304928</v>
      </c>
      <c r="H1449" s="60">
        <f t="shared" si="172"/>
        <v>576.89630945432418</v>
      </c>
      <c r="I1449" s="60">
        <f t="shared" si="178"/>
        <v>46.573690254946932</v>
      </c>
      <c r="J1449" s="60">
        <f t="shared" si="173"/>
        <v>16.004112959389413</v>
      </c>
      <c r="K1449" s="60">
        <f t="shared" si="174"/>
        <v>2.7728457491673688</v>
      </c>
      <c r="L1449" s="60">
        <f t="shared" si="175"/>
        <v>-2.7454626156880657E-2</v>
      </c>
    </row>
    <row r="1450" spans="1:12" x14ac:dyDescent="0.3">
      <c r="A1450" s="60">
        <f>Data!A1449</f>
        <v>1991.01</v>
      </c>
      <c r="B1450" s="60">
        <f>Data!B1449</f>
        <v>325.49</v>
      </c>
      <c r="C1450" s="60">
        <f>Data!C1449</f>
        <v>12.1067</v>
      </c>
      <c r="D1450" s="60">
        <f>Data!D1449</f>
        <v>21.183299999999999</v>
      </c>
      <c r="E1450" s="60">
        <f>Data!E1449</f>
        <v>134.6</v>
      </c>
      <c r="F1450" s="60">
        <f t="shared" si="176"/>
        <v>733.59303766716209</v>
      </c>
      <c r="G1450" s="60">
        <f t="shared" si="177"/>
        <v>47.74316075705795</v>
      </c>
      <c r="H1450" s="60">
        <f t="shared" si="172"/>
        <v>579.59220823047337</v>
      </c>
      <c r="I1450" s="60">
        <f t="shared" si="178"/>
        <v>46.545075227842787</v>
      </c>
      <c r="J1450" s="60">
        <f t="shared" si="173"/>
        <v>15.760916360670834</v>
      </c>
      <c r="K1450" s="60">
        <f t="shared" si="174"/>
        <v>2.757533227452011</v>
      </c>
      <c r="L1450" s="60">
        <f t="shared" si="175"/>
        <v>-4.2767147872238453E-2</v>
      </c>
    </row>
    <row r="1451" spans="1:12" x14ac:dyDescent="0.3">
      <c r="A1451" s="60">
        <f>Data!A1450</f>
        <v>1991.02</v>
      </c>
      <c r="B1451" s="60">
        <f>Data!B1450</f>
        <v>362.26</v>
      </c>
      <c r="C1451" s="60">
        <f>Data!C1450</f>
        <v>12.113300000000001</v>
      </c>
      <c r="D1451" s="60">
        <f>Data!D1450</f>
        <v>21.026700000000002</v>
      </c>
      <c r="E1451" s="60">
        <f>Data!E1450</f>
        <v>134.80000000000001</v>
      </c>
      <c r="F1451" s="60">
        <f t="shared" si="176"/>
        <v>815.25430548961413</v>
      </c>
      <c r="G1451" s="60">
        <f t="shared" si="177"/>
        <v>47.319902018545996</v>
      </c>
      <c r="H1451" s="60">
        <f t="shared" si="172"/>
        <v>582.64389172165022</v>
      </c>
      <c r="I1451" s="60">
        <f t="shared" si="178"/>
        <v>46.51912503957886</v>
      </c>
      <c r="J1451" s="60">
        <f t="shared" si="173"/>
        <v>17.525142719171715</v>
      </c>
      <c r="K1451" s="60">
        <f t="shared" si="174"/>
        <v>2.8636365766348097</v>
      </c>
      <c r="L1451" s="60">
        <f t="shared" si="175"/>
        <v>6.3336201310560281E-2</v>
      </c>
    </row>
    <row r="1452" spans="1:12" x14ac:dyDescent="0.3">
      <c r="A1452" s="60">
        <f>Data!A1451</f>
        <v>1991.03</v>
      </c>
      <c r="B1452" s="60">
        <f>Data!B1451</f>
        <v>372.28</v>
      </c>
      <c r="C1452" s="60">
        <f>Data!C1451</f>
        <v>12.11</v>
      </c>
      <c r="D1452" s="60">
        <f>Data!D1451</f>
        <v>20.94</v>
      </c>
      <c r="E1452" s="60">
        <f>Data!E1451</f>
        <v>135</v>
      </c>
      <c r="F1452" s="60">
        <f t="shared" si="176"/>
        <v>836.56279733333326</v>
      </c>
      <c r="G1452" s="60">
        <f t="shared" si="177"/>
        <v>47.054971999999999</v>
      </c>
      <c r="H1452" s="60">
        <f t="shared" si="172"/>
        <v>585.65502790338962</v>
      </c>
      <c r="I1452" s="60">
        <f t="shared" si="178"/>
        <v>46.495769872916405</v>
      </c>
      <c r="J1452" s="60">
        <f t="shared" si="173"/>
        <v>17.992234554236894</v>
      </c>
      <c r="K1452" s="60">
        <f t="shared" si="174"/>
        <v>2.8899402511570154</v>
      </c>
      <c r="L1452" s="60">
        <f t="shared" si="175"/>
        <v>8.9639875832765892E-2</v>
      </c>
    </row>
    <row r="1453" spans="1:12" x14ac:dyDescent="0.3">
      <c r="A1453" s="60">
        <f>Data!A1452</f>
        <v>1991.04</v>
      </c>
      <c r="B1453" s="60">
        <f>Data!B1452</f>
        <v>379.68</v>
      </c>
      <c r="C1453" s="60">
        <f>Data!C1452</f>
        <v>12.13</v>
      </c>
      <c r="D1453" s="60">
        <f>Data!D1452</f>
        <v>20.363299999999999</v>
      </c>
      <c r="E1453" s="60">
        <f>Data!E1452</f>
        <v>135.19999999999999</v>
      </c>
      <c r="F1453" s="60">
        <f t="shared" si="176"/>
        <v>851.92946627218942</v>
      </c>
      <c r="G1453" s="60">
        <f t="shared" si="177"/>
        <v>45.691359303994084</v>
      </c>
      <c r="H1453" s="60">
        <f t="shared" si="172"/>
        <v>588.63489024378634</v>
      </c>
      <c r="I1453" s="60">
        <f t="shared" si="178"/>
        <v>46.459868532146437</v>
      </c>
      <c r="J1453" s="60">
        <f t="shared" si="173"/>
        <v>18.336889302274365</v>
      </c>
      <c r="K1453" s="60">
        <f t="shared" si="174"/>
        <v>2.9089148396984137</v>
      </c>
      <c r="L1453" s="60">
        <f t="shared" si="175"/>
        <v>0.10861446437416422</v>
      </c>
    </row>
    <row r="1454" spans="1:12" x14ac:dyDescent="0.3">
      <c r="A1454" s="60">
        <f>Data!A1453</f>
        <v>1991.05</v>
      </c>
      <c r="B1454" s="60">
        <f>Data!B1453</f>
        <v>377.99</v>
      </c>
      <c r="C1454" s="60">
        <f>Data!C1453</f>
        <v>12.14</v>
      </c>
      <c r="D1454" s="60">
        <f>Data!D1453</f>
        <v>19.8567</v>
      </c>
      <c r="E1454" s="60">
        <f>Data!E1453</f>
        <v>135.6</v>
      </c>
      <c r="F1454" s="60">
        <f t="shared" si="176"/>
        <v>845.63554845132751</v>
      </c>
      <c r="G1454" s="60">
        <f t="shared" si="177"/>
        <v>44.42321594469027</v>
      </c>
      <c r="H1454" s="60">
        <f t="shared" si="172"/>
        <v>591.75689523707308</v>
      </c>
      <c r="I1454" s="60">
        <f t="shared" si="178"/>
        <v>46.412384991975422</v>
      </c>
      <c r="J1454" s="60">
        <f t="shared" si="173"/>
        <v>18.220040805865409</v>
      </c>
      <c r="K1454" s="60">
        <f t="shared" si="174"/>
        <v>2.9025221314487011</v>
      </c>
      <c r="L1454" s="60">
        <f t="shared" si="175"/>
        <v>0.10222175612445161</v>
      </c>
    </row>
    <row r="1455" spans="1:12" x14ac:dyDescent="0.3">
      <c r="A1455" s="60">
        <f>Data!A1454</f>
        <v>1991.06</v>
      </c>
      <c r="B1455" s="60">
        <f>Data!B1454</f>
        <v>378.29</v>
      </c>
      <c r="C1455" s="60">
        <f>Data!C1454</f>
        <v>12.15</v>
      </c>
      <c r="D1455" s="60">
        <f>Data!D1454</f>
        <v>19.41</v>
      </c>
      <c r="E1455" s="60">
        <f>Data!E1454</f>
        <v>136</v>
      </c>
      <c r="F1455" s="60">
        <f t="shared" si="176"/>
        <v>843.81756816176471</v>
      </c>
      <c r="G1455" s="60">
        <f t="shared" si="177"/>
        <v>43.296145808823525</v>
      </c>
      <c r="H1455" s="60">
        <f t="shared" si="172"/>
        <v>594.93464202067184</v>
      </c>
      <c r="I1455" s="60">
        <f t="shared" si="178"/>
        <v>46.354742242715567</v>
      </c>
      <c r="J1455" s="60">
        <f t="shared" si="173"/>
        <v>18.203478810075072</v>
      </c>
      <c r="K1455" s="60">
        <f t="shared" si="174"/>
        <v>2.9016127192278938</v>
      </c>
      <c r="L1455" s="60">
        <f t="shared" si="175"/>
        <v>0.1013123439036443</v>
      </c>
    </row>
    <row r="1456" spans="1:12" x14ac:dyDescent="0.3">
      <c r="A1456" s="60">
        <f>Data!A1455</f>
        <v>1991.07</v>
      </c>
      <c r="B1456" s="60">
        <f>Data!B1455</f>
        <v>380.23</v>
      </c>
      <c r="C1456" s="60">
        <f>Data!C1455</f>
        <v>12.193300000000001</v>
      </c>
      <c r="D1456" s="60">
        <f>Data!D1455</f>
        <v>18.84</v>
      </c>
      <c r="E1456" s="60">
        <f>Data!E1455</f>
        <v>136.19999999999999</v>
      </c>
      <c r="F1456" s="60">
        <f t="shared" si="176"/>
        <v>846.89951167400898</v>
      </c>
      <c r="G1456" s="60">
        <f t="shared" si="177"/>
        <v>41.962987665198241</v>
      </c>
      <c r="H1456" s="60">
        <f t="shared" si="172"/>
        <v>598.40811825687183</v>
      </c>
      <c r="I1456" s="60">
        <f t="shared" si="178"/>
        <v>46.287118702842136</v>
      </c>
      <c r="J1456" s="60">
        <f t="shared" si="173"/>
        <v>18.29665650849871</v>
      </c>
      <c r="K1456" s="60">
        <f t="shared" si="174"/>
        <v>2.906718338701261</v>
      </c>
      <c r="L1456" s="60">
        <f t="shared" si="175"/>
        <v>0.10641796337701148</v>
      </c>
    </row>
    <row r="1457" spans="1:12" x14ac:dyDescent="0.3">
      <c r="A1457" s="60">
        <f>Data!A1456</f>
        <v>1991.08</v>
      </c>
      <c r="B1457" s="60">
        <f>Data!B1456</f>
        <v>389.4</v>
      </c>
      <c r="C1457" s="60">
        <f>Data!C1456</f>
        <v>12.236700000000001</v>
      </c>
      <c r="D1457" s="60">
        <f>Data!D1456</f>
        <v>18.329999999999998</v>
      </c>
      <c r="E1457" s="60">
        <f>Data!E1456</f>
        <v>136.6</v>
      </c>
      <c r="F1457" s="60">
        <f t="shared" si="176"/>
        <v>864.78442313323569</v>
      </c>
      <c r="G1457" s="60">
        <f t="shared" si="177"/>
        <v>40.707494802342602</v>
      </c>
      <c r="H1457" s="60">
        <f t="shared" si="172"/>
        <v>601.87053063666394</v>
      </c>
      <c r="I1457" s="60">
        <f t="shared" si="178"/>
        <v>46.208624566482101</v>
      </c>
      <c r="J1457" s="60">
        <f t="shared" si="173"/>
        <v>18.714783901196572</v>
      </c>
      <c r="K1457" s="60">
        <f t="shared" si="174"/>
        <v>2.9293137944661405</v>
      </c>
      <c r="L1457" s="60">
        <f t="shared" si="175"/>
        <v>0.12901341914189102</v>
      </c>
    </row>
    <row r="1458" spans="1:12" x14ac:dyDescent="0.3">
      <c r="A1458" s="60">
        <f>Data!A1457</f>
        <v>1991.09</v>
      </c>
      <c r="B1458" s="60">
        <f>Data!B1457</f>
        <v>387.2</v>
      </c>
      <c r="C1458" s="60">
        <f>Data!C1457</f>
        <v>12.28</v>
      </c>
      <c r="D1458" s="60">
        <f>Data!D1457</f>
        <v>17.82</v>
      </c>
      <c r="E1458" s="60">
        <f>Data!E1457</f>
        <v>137.19999999999999</v>
      </c>
      <c r="F1458" s="60">
        <f t="shared" si="176"/>
        <v>856.13814577259473</v>
      </c>
      <c r="G1458" s="60">
        <f t="shared" si="177"/>
        <v>39.401812390670564</v>
      </c>
      <c r="H1458" s="60">
        <f t="shared" si="172"/>
        <v>605.84671138561077</v>
      </c>
      <c r="I1458" s="60">
        <f t="shared" si="178"/>
        <v>46.119274004787478</v>
      </c>
      <c r="J1458" s="60">
        <f t="shared" si="173"/>
        <v>18.563565109106488</v>
      </c>
      <c r="K1458" s="60">
        <f t="shared" si="174"/>
        <v>2.9212007945319356</v>
      </c>
      <c r="L1458" s="60">
        <f t="shared" si="175"/>
        <v>0.12090041920768613</v>
      </c>
    </row>
    <row r="1459" spans="1:12" x14ac:dyDescent="0.3">
      <c r="A1459" s="60">
        <f>Data!A1458</f>
        <v>1991.1</v>
      </c>
      <c r="B1459" s="60">
        <f>Data!B1458</f>
        <v>386.88</v>
      </c>
      <c r="C1459" s="60">
        <f>Data!C1458</f>
        <v>12.253299999999999</v>
      </c>
      <c r="D1459" s="60">
        <f>Data!D1458</f>
        <v>17.203299999999999</v>
      </c>
      <c r="E1459" s="60">
        <f>Data!E1458</f>
        <v>137.4</v>
      </c>
      <c r="F1459" s="60">
        <f t="shared" si="176"/>
        <v>854.18542532751087</v>
      </c>
      <c r="G1459" s="60">
        <f t="shared" si="177"/>
        <v>37.982858063318773</v>
      </c>
      <c r="H1459" s="60">
        <f t="shared" si="172"/>
        <v>609.76929166915772</v>
      </c>
      <c r="I1459" s="60">
        <f t="shared" si="178"/>
        <v>46.016099076978342</v>
      </c>
      <c r="J1459" s="60">
        <f t="shared" si="173"/>
        <v>18.562751786034298</v>
      </c>
      <c r="K1459" s="60">
        <f t="shared" si="174"/>
        <v>2.921156980701729</v>
      </c>
      <c r="L1459" s="60">
        <f t="shared" si="175"/>
        <v>0.12085660537747955</v>
      </c>
    </row>
    <row r="1460" spans="1:12" x14ac:dyDescent="0.3">
      <c r="A1460" s="60">
        <f>Data!A1459</f>
        <v>1991.11</v>
      </c>
      <c r="B1460" s="60">
        <f>Data!B1459</f>
        <v>385.92</v>
      </c>
      <c r="C1460" s="60">
        <f>Data!C1459</f>
        <v>12.226699999999999</v>
      </c>
      <c r="D1460" s="60">
        <f>Data!D1459</f>
        <v>16.5867</v>
      </c>
      <c r="E1460" s="60">
        <f>Data!E1459</f>
        <v>137.80000000000001</v>
      </c>
      <c r="F1460" s="60">
        <f t="shared" si="176"/>
        <v>849.59251785195931</v>
      </c>
      <c r="G1460" s="60">
        <f t="shared" si="177"/>
        <v>36.515174688679238</v>
      </c>
      <c r="H1460" s="60">
        <f t="shared" si="172"/>
        <v>613.63420913393099</v>
      </c>
      <c r="I1460" s="60">
        <f t="shared" si="178"/>
        <v>45.898557264259196</v>
      </c>
      <c r="J1460" s="60">
        <f t="shared" si="173"/>
        <v>18.510222727927214</v>
      </c>
      <c r="K1460" s="60">
        <f t="shared" si="174"/>
        <v>2.9183231593561896</v>
      </c>
      <c r="L1460" s="60">
        <f t="shared" si="175"/>
        <v>0.11802278403194011</v>
      </c>
    </row>
    <row r="1461" spans="1:12" x14ac:dyDescent="0.3">
      <c r="A1461" s="60">
        <f>Data!A1460</f>
        <v>1991.12</v>
      </c>
      <c r="B1461" s="60">
        <f>Data!B1460</f>
        <v>388.51</v>
      </c>
      <c r="C1461" s="60">
        <f>Data!C1460</f>
        <v>12.2</v>
      </c>
      <c r="D1461" s="60">
        <f>Data!D1460</f>
        <v>15.97</v>
      </c>
      <c r="E1461" s="60">
        <f>Data!E1460</f>
        <v>137.9</v>
      </c>
      <c r="F1461" s="60">
        <f t="shared" si="176"/>
        <v>854.6741053662073</v>
      </c>
      <c r="G1461" s="60">
        <f t="shared" si="177"/>
        <v>35.132031254532272</v>
      </c>
      <c r="H1461" s="60">
        <f t="shared" si="172"/>
        <v>617.84527708094799</v>
      </c>
      <c r="I1461" s="60">
        <f t="shared" si="178"/>
        <v>45.76705967809923</v>
      </c>
      <c r="J1461" s="60">
        <f t="shared" si="173"/>
        <v>18.674437715193488</v>
      </c>
      <c r="K1461" s="60">
        <f t="shared" si="174"/>
        <v>2.9271556216067478</v>
      </c>
      <c r="L1461" s="60">
        <f t="shared" si="175"/>
        <v>0.12685524628249834</v>
      </c>
    </row>
    <row r="1462" spans="1:12" x14ac:dyDescent="0.3">
      <c r="A1462" s="60">
        <f>Data!A1461</f>
        <v>1992.01</v>
      </c>
      <c r="B1462" s="60">
        <f>Data!B1461</f>
        <v>416.08</v>
      </c>
      <c r="C1462" s="60">
        <f>Data!C1461</f>
        <v>12.24</v>
      </c>
      <c r="D1462" s="60">
        <f>Data!D1461</f>
        <v>16.046700000000001</v>
      </c>
      <c r="E1462" s="60">
        <f>Data!E1461</f>
        <v>138.1</v>
      </c>
      <c r="F1462" s="60">
        <f t="shared" si="176"/>
        <v>913.99910963070238</v>
      </c>
      <c r="G1462" s="60">
        <f t="shared" si="177"/>
        <v>35.249638320782047</v>
      </c>
      <c r="H1462" s="60">
        <f t="shared" si="172"/>
        <v>622.31668727530712</v>
      </c>
      <c r="I1462" s="60">
        <f t="shared" si="178"/>
        <v>45.642987751681872</v>
      </c>
      <c r="J1462" s="60">
        <f t="shared" si="173"/>
        <v>20.024962314107558</v>
      </c>
      <c r="K1462" s="60">
        <f t="shared" si="174"/>
        <v>2.9969796110104578</v>
      </c>
      <c r="L1462" s="60">
        <f t="shared" si="175"/>
        <v>0.19667923568620838</v>
      </c>
    </row>
    <row r="1463" spans="1:12" x14ac:dyDescent="0.3">
      <c r="A1463" s="60">
        <f>Data!A1462</f>
        <v>1992.02</v>
      </c>
      <c r="B1463" s="60">
        <f>Data!B1462</f>
        <v>412.56</v>
      </c>
      <c r="C1463" s="60">
        <f>Data!C1462</f>
        <v>12.28</v>
      </c>
      <c r="D1463" s="60">
        <f>Data!D1462</f>
        <v>16.1233</v>
      </c>
      <c r="E1463" s="60">
        <f>Data!E1462</f>
        <v>138.6</v>
      </c>
      <c r="F1463" s="60">
        <f t="shared" si="176"/>
        <v>902.99739740259747</v>
      </c>
      <c r="G1463" s="60">
        <f t="shared" si="177"/>
        <v>35.290134616883122</v>
      </c>
      <c r="H1463" s="60">
        <f t="shared" si="172"/>
        <v>626.8702637108114</v>
      </c>
      <c r="I1463" s="60">
        <f t="shared" si="178"/>
        <v>45.525504824768134</v>
      </c>
      <c r="J1463" s="60">
        <f t="shared" si="173"/>
        <v>19.834978236448286</v>
      </c>
      <c r="K1463" s="60">
        <f t="shared" si="174"/>
        <v>2.9874469567359605</v>
      </c>
      <c r="L1463" s="60">
        <f t="shared" si="175"/>
        <v>0.18714658141171103</v>
      </c>
    </row>
    <row r="1464" spans="1:12" x14ac:dyDescent="0.3">
      <c r="A1464" s="60">
        <f>Data!A1463</f>
        <v>1992.03</v>
      </c>
      <c r="B1464" s="60">
        <f>Data!B1463</f>
        <v>407.36</v>
      </c>
      <c r="C1464" s="60">
        <f>Data!C1463</f>
        <v>12.32</v>
      </c>
      <c r="D1464" s="60">
        <f>Data!D1463</f>
        <v>16.190000000000001</v>
      </c>
      <c r="E1464" s="60">
        <f>Data!E1463</f>
        <v>139.30000000000001</v>
      </c>
      <c r="F1464" s="60">
        <f t="shared" si="176"/>
        <v>887.13533151471631</v>
      </c>
      <c r="G1464" s="60">
        <f t="shared" si="177"/>
        <v>35.258054343144288</v>
      </c>
      <c r="H1464" s="60">
        <f t="shared" si="172"/>
        <v>631.61623566093999</v>
      </c>
      <c r="I1464" s="60">
        <f t="shared" si="178"/>
        <v>45.412234764735189</v>
      </c>
      <c r="J1464" s="60">
        <f t="shared" si="173"/>
        <v>19.535161308635267</v>
      </c>
      <c r="K1464" s="60">
        <f t="shared" si="174"/>
        <v>2.9722159858896431</v>
      </c>
      <c r="L1464" s="60">
        <f t="shared" si="175"/>
        <v>0.17191561056539362</v>
      </c>
    </row>
    <row r="1465" spans="1:12" x14ac:dyDescent="0.3">
      <c r="A1465" s="60">
        <f>Data!A1464</f>
        <v>1992.04</v>
      </c>
      <c r="B1465" s="60">
        <f>Data!B1464</f>
        <v>407.41</v>
      </c>
      <c r="C1465" s="60">
        <f>Data!C1464</f>
        <v>12.32</v>
      </c>
      <c r="D1465" s="60">
        <f>Data!D1464</f>
        <v>16.4833</v>
      </c>
      <c r="E1465" s="60">
        <f>Data!E1464</f>
        <v>139.5</v>
      </c>
      <c r="F1465" s="60">
        <f t="shared" si="176"/>
        <v>885.97218516129044</v>
      </c>
      <c r="G1465" s="60">
        <f t="shared" si="177"/>
        <v>35.845328587096773</v>
      </c>
      <c r="H1465" s="60">
        <f t="shared" si="172"/>
        <v>636.25270674371689</v>
      </c>
      <c r="I1465" s="60">
        <f t="shared" si="178"/>
        <v>45.312555242081004</v>
      </c>
      <c r="J1465" s="60">
        <f t="shared" si="173"/>
        <v>19.552465766452805</v>
      </c>
      <c r="K1465" s="60">
        <f t="shared" si="174"/>
        <v>2.973101404639408</v>
      </c>
      <c r="L1465" s="60">
        <f t="shared" si="175"/>
        <v>0.17280102931515851</v>
      </c>
    </row>
    <row r="1466" spans="1:12" x14ac:dyDescent="0.3">
      <c r="A1466" s="60">
        <f>Data!A1465</f>
        <v>1992.05</v>
      </c>
      <c r="B1466" s="60">
        <f>Data!B1465</f>
        <v>414.81</v>
      </c>
      <c r="C1466" s="60">
        <f>Data!C1465</f>
        <v>12.32</v>
      </c>
      <c r="D1466" s="60">
        <f>Data!D1465</f>
        <v>16.7667</v>
      </c>
      <c r="E1466" s="60">
        <f>Data!E1465</f>
        <v>139.69999999999999</v>
      </c>
      <c r="F1466" s="60">
        <f t="shared" si="176"/>
        <v>900.77312834645682</v>
      </c>
      <c r="G1466" s="60">
        <f t="shared" si="177"/>
        <v>36.409423136005728</v>
      </c>
      <c r="H1466" s="60">
        <f t="shared" si="172"/>
        <v>640.86555814395297</v>
      </c>
      <c r="I1466" s="60">
        <f t="shared" si="178"/>
        <v>45.228085520600771</v>
      </c>
      <c r="J1466" s="60">
        <f t="shared" si="173"/>
        <v>19.916233861726628</v>
      </c>
      <c r="K1466" s="60">
        <f t="shared" si="174"/>
        <v>2.9915351711154248</v>
      </c>
      <c r="L1466" s="60">
        <f t="shared" si="175"/>
        <v>0.1912347957911753</v>
      </c>
    </row>
    <row r="1467" spans="1:12" x14ac:dyDescent="0.3">
      <c r="A1467" s="60">
        <f>Data!A1466</f>
        <v>1992.06</v>
      </c>
      <c r="B1467" s="60">
        <f>Data!B1466</f>
        <v>408.27</v>
      </c>
      <c r="C1467" s="60">
        <f>Data!C1466</f>
        <v>12.32</v>
      </c>
      <c r="D1467" s="60">
        <f>Data!D1466</f>
        <v>17.05</v>
      </c>
      <c r="E1467" s="60">
        <f>Data!E1466</f>
        <v>140.19999999999999</v>
      </c>
      <c r="F1467" s="60">
        <f t="shared" si="176"/>
        <v>883.40950078459343</v>
      </c>
      <c r="G1467" s="60">
        <f t="shared" si="177"/>
        <v>36.892575962910129</v>
      </c>
      <c r="H1467" s="60">
        <f t="shared" si="172"/>
        <v>645.97115234180751</v>
      </c>
      <c r="I1467" s="60">
        <f t="shared" si="178"/>
        <v>45.15903886768308</v>
      </c>
      <c r="J1467" s="60">
        <f t="shared" si="173"/>
        <v>19.562185620756935</v>
      </c>
      <c r="K1467" s="60">
        <f t="shared" si="174"/>
        <v>2.9735983976668021</v>
      </c>
      <c r="L1467" s="60">
        <f t="shared" si="175"/>
        <v>0.17329802234255265</v>
      </c>
    </row>
    <row r="1468" spans="1:12" x14ac:dyDescent="0.3">
      <c r="A1468" s="60">
        <f>Data!A1467</f>
        <v>1992.07</v>
      </c>
      <c r="B1468" s="60">
        <f>Data!B1467</f>
        <v>415.05</v>
      </c>
      <c r="C1468" s="60">
        <f>Data!C1467</f>
        <v>12.343299999999999</v>
      </c>
      <c r="D1468" s="60">
        <f>Data!D1467</f>
        <v>17.38</v>
      </c>
      <c r="E1468" s="60">
        <f>Data!E1467</f>
        <v>140.5</v>
      </c>
      <c r="F1468" s="60">
        <f t="shared" si="176"/>
        <v>896.1623711743772</v>
      </c>
      <c r="G1468" s="60">
        <f t="shared" si="177"/>
        <v>37.526326975088963</v>
      </c>
      <c r="H1468" s="60">
        <f t="shared" si="172"/>
        <v>651.18173936656183</v>
      </c>
      <c r="I1468" s="60">
        <f t="shared" si="178"/>
        <v>45.103861571271025</v>
      </c>
      <c r="J1468" s="60">
        <f t="shared" si="173"/>
        <v>19.868861333708715</v>
      </c>
      <c r="K1468" s="60">
        <f t="shared" si="174"/>
        <v>2.989153749119406</v>
      </c>
      <c r="L1468" s="60">
        <f t="shared" si="175"/>
        <v>0.18885337379515654</v>
      </c>
    </row>
    <row r="1469" spans="1:12" x14ac:dyDescent="0.3">
      <c r="A1469" s="60">
        <f>Data!A1468</f>
        <v>1992.08</v>
      </c>
      <c r="B1469" s="60">
        <f>Data!B1468</f>
        <v>417.93</v>
      </c>
      <c r="C1469" s="60">
        <f>Data!C1468</f>
        <v>12.3667</v>
      </c>
      <c r="D1469" s="60">
        <f>Data!D1468</f>
        <v>17.71</v>
      </c>
      <c r="E1469" s="60">
        <f>Data!E1468</f>
        <v>140.9</v>
      </c>
      <c r="F1469" s="60">
        <f t="shared" si="176"/>
        <v>899.81901057487573</v>
      </c>
      <c r="G1469" s="60">
        <f t="shared" si="177"/>
        <v>38.130296167494677</v>
      </c>
      <c r="H1469" s="60">
        <f t="shared" si="172"/>
        <v>656.42237246039917</v>
      </c>
      <c r="I1469" s="60">
        <f t="shared" si="178"/>
        <v>45.061023847696106</v>
      </c>
      <c r="J1469" s="60">
        <f t="shared" si="173"/>
        <v>19.968898479009638</v>
      </c>
      <c r="K1469" s="60">
        <f t="shared" si="174"/>
        <v>2.9941759871187221</v>
      </c>
      <c r="L1469" s="60">
        <f t="shared" si="175"/>
        <v>0.19387561179447266</v>
      </c>
    </row>
    <row r="1470" spans="1:12" x14ac:dyDescent="0.3">
      <c r="A1470" s="60">
        <f>Data!A1469</f>
        <v>1992.09</v>
      </c>
      <c r="B1470" s="60">
        <f>Data!B1469</f>
        <v>418.48</v>
      </c>
      <c r="C1470" s="60">
        <f>Data!C1469</f>
        <v>12.4</v>
      </c>
      <c r="D1470" s="60">
        <f>Data!D1469</f>
        <v>18.04</v>
      </c>
      <c r="E1470" s="60">
        <f>Data!E1469</f>
        <v>141.30000000000001</v>
      </c>
      <c r="F1470" s="60">
        <f t="shared" si="176"/>
        <v>898.4525707006369</v>
      </c>
      <c r="G1470" s="60">
        <f t="shared" si="177"/>
        <v>38.730845859872609</v>
      </c>
      <c r="H1470" s="60">
        <f t="shared" si="172"/>
        <v>661.01963175569506</v>
      </c>
      <c r="I1470" s="60">
        <f t="shared" si="178"/>
        <v>45.030440984284802</v>
      </c>
      <c r="J1470" s="60">
        <f t="shared" si="173"/>
        <v>19.952115747971209</v>
      </c>
      <c r="K1470" s="60">
        <f t="shared" si="174"/>
        <v>2.9933351902425858</v>
      </c>
      <c r="L1470" s="60">
        <f t="shared" si="175"/>
        <v>0.19303481491833629</v>
      </c>
    </row>
    <row r="1471" spans="1:12" x14ac:dyDescent="0.3">
      <c r="A1471" s="60">
        <f>Data!A1470</f>
        <v>1992.1</v>
      </c>
      <c r="B1471" s="60">
        <f>Data!B1470</f>
        <v>412.5</v>
      </c>
      <c r="C1471" s="60">
        <f>Data!C1470</f>
        <v>12.386699999999999</v>
      </c>
      <c r="D1471" s="60">
        <f>Data!D1470</f>
        <v>18.39</v>
      </c>
      <c r="E1471" s="60">
        <f>Data!E1470</f>
        <v>141.80000000000001</v>
      </c>
      <c r="F1471" s="60">
        <f t="shared" si="176"/>
        <v>882.49109661495061</v>
      </c>
      <c r="G1471" s="60">
        <f t="shared" si="177"/>
        <v>39.343057616361072</v>
      </c>
      <c r="H1471" s="60">
        <f t="shared" si="172"/>
        <v>665.34995037613783</v>
      </c>
      <c r="I1471" s="60">
        <f t="shared" si="178"/>
        <v>45.015489256103528</v>
      </c>
      <c r="J1471" s="60">
        <f t="shared" si="173"/>
        <v>19.604165392810788</v>
      </c>
      <c r="K1471" s="60">
        <f t="shared" si="174"/>
        <v>2.9757420636986534</v>
      </c>
      <c r="L1471" s="60">
        <f t="shared" si="175"/>
        <v>0.17544168837440388</v>
      </c>
    </row>
    <row r="1472" spans="1:12" x14ac:dyDescent="0.3">
      <c r="A1472" s="60">
        <f>Data!A1471</f>
        <v>1992.11</v>
      </c>
      <c r="B1472" s="60">
        <f>Data!B1471</f>
        <v>422.84</v>
      </c>
      <c r="C1472" s="60">
        <f>Data!C1471</f>
        <v>12.3833</v>
      </c>
      <c r="D1472" s="60">
        <f>Data!D1471</f>
        <v>18.739999999999998</v>
      </c>
      <c r="E1472" s="60">
        <f>Data!E1471</f>
        <v>142</v>
      </c>
      <c r="F1472" s="60">
        <f t="shared" si="176"/>
        <v>903.33810507042244</v>
      </c>
      <c r="G1472" s="60">
        <f t="shared" si="177"/>
        <v>40.035370563380283</v>
      </c>
      <c r="H1472" s="60">
        <f t="shared" si="172"/>
        <v>669.64554862817431</v>
      </c>
      <c r="I1472" s="60">
        <f t="shared" si="178"/>
        <v>45.015099036698224</v>
      </c>
      <c r="J1472" s="60">
        <f t="shared" si="173"/>
        <v>20.067446798994773</v>
      </c>
      <c r="K1472" s="60">
        <f t="shared" si="174"/>
        <v>2.9990989399172912</v>
      </c>
      <c r="L1472" s="60">
        <f t="shared" si="175"/>
        <v>0.19879856459304168</v>
      </c>
    </row>
    <row r="1473" spans="1:12" x14ac:dyDescent="0.3">
      <c r="A1473" s="60">
        <f>Data!A1472</f>
        <v>1992.12</v>
      </c>
      <c r="B1473" s="60">
        <f>Data!B1472</f>
        <v>435.64</v>
      </c>
      <c r="C1473" s="60">
        <f>Data!C1472</f>
        <v>12.39</v>
      </c>
      <c r="D1473" s="60">
        <f>Data!D1472</f>
        <v>19.09</v>
      </c>
      <c r="E1473" s="60">
        <f>Data!E1472</f>
        <v>141.9</v>
      </c>
      <c r="F1473" s="60">
        <f t="shared" si="176"/>
        <v>931.33937505285405</v>
      </c>
      <c r="G1473" s="60">
        <f t="shared" si="177"/>
        <v>40.811836997885834</v>
      </c>
      <c r="H1473" s="60">
        <f t="shared" ref="H1473:H1536" si="179">GEOMEAN(F1354:F1474)</f>
        <v>673.8612654993575</v>
      </c>
      <c r="I1473" s="60">
        <f t="shared" si="178"/>
        <v>45.029376022665893</v>
      </c>
      <c r="J1473" s="60">
        <f t="shared" ref="J1473:J1536" si="180">F1473/I1473</f>
        <v>20.682928730437148</v>
      </c>
      <c r="K1473" s="60">
        <f t="shared" ref="K1473:K1536" si="181">LN(J1473)</f>
        <v>3.0293086610073114</v>
      </c>
      <c r="L1473" s="60">
        <f t="shared" si="175"/>
        <v>0.22900828568306197</v>
      </c>
    </row>
    <row r="1474" spans="1:12" x14ac:dyDescent="0.3">
      <c r="A1474" s="60">
        <f>Data!A1473</f>
        <v>1993.01</v>
      </c>
      <c r="B1474" s="60">
        <f>Data!B1473</f>
        <v>435.23</v>
      </c>
      <c r="C1474" s="60">
        <f>Data!C1473</f>
        <v>12.4133</v>
      </c>
      <c r="D1474" s="60">
        <f>Data!D1473</f>
        <v>19.34</v>
      </c>
      <c r="E1474" s="60">
        <f>Data!E1473</f>
        <v>142.6</v>
      </c>
      <c r="F1474" s="60">
        <f t="shared" si="176"/>
        <v>925.89536107994388</v>
      </c>
      <c r="G1474" s="60">
        <f t="shared" si="177"/>
        <v>41.143340953716695</v>
      </c>
      <c r="H1474" s="60">
        <f t="shared" si="179"/>
        <v>677.98447911654273</v>
      </c>
      <c r="I1474" s="60">
        <f t="shared" si="178"/>
        <v>45.049646092102122</v>
      </c>
      <c r="J1474" s="60">
        <f t="shared" si="180"/>
        <v>20.552777688574722</v>
      </c>
      <c r="K1474" s="60">
        <f t="shared" si="181"/>
        <v>3.0229960991352005</v>
      </c>
      <c r="L1474" s="60">
        <f t="shared" ref="L1474:L1537" si="182">K1474-$K$1843</f>
        <v>0.22269572381095104</v>
      </c>
    </row>
    <row r="1475" spans="1:12" x14ac:dyDescent="0.3">
      <c r="A1475" s="60">
        <f>Data!A1474</f>
        <v>1993.02</v>
      </c>
      <c r="B1475" s="60">
        <f>Data!B1474</f>
        <v>441.7</v>
      </c>
      <c r="C1475" s="60">
        <f>Data!C1474</f>
        <v>12.4467</v>
      </c>
      <c r="D1475" s="60">
        <f>Data!D1474</f>
        <v>19.59</v>
      </c>
      <c r="E1475" s="60">
        <f>Data!E1474</f>
        <v>143.1</v>
      </c>
      <c r="F1475" s="60">
        <f t="shared" si="176"/>
        <v>936.37622012578629</v>
      </c>
      <c r="G1475" s="60">
        <f t="shared" si="177"/>
        <v>41.529567924528301</v>
      </c>
      <c r="H1475" s="60">
        <f t="shared" si="179"/>
        <v>682.12914194039308</v>
      </c>
      <c r="I1475" s="60">
        <f t="shared" si="178"/>
        <v>45.076018961743941</v>
      </c>
      <c r="J1475" s="60">
        <f t="shared" si="180"/>
        <v>20.773267952533466</v>
      </c>
      <c r="K1475" s="60">
        <f t="shared" si="181"/>
        <v>3.0336669655466895</v>
      </c>
      <c r="L1475" s="60">
        <f t="shared" si="182"/>
        <v>0.23336659022244</v>
      </c>
    </row>
    <row r="1476" spans="1:12" x14ac:dyDescent="0.3">
      <c r="A1476" s="60">
        <f>Data!A1475</f>
        <v>1993.03</v>
      </c>
      <c r="B1476" s="60">
        <f>Data!B1475</f>
        <v>450.16</v>
      </c>
      <c r="C1476" s="60">
        <f>Data!C1475</f>
        <v>12.48</v>
      </c>
      <c r="D1476" s="60">
        <f>Data!D1475</f>
        <v>19.84</v>
      </c>
      <c r="E1476" s="60">
        <f>Data!E1475</f>
        <v>143.6</v>
      </c>
      <c r="F1476" s="60">
        <f t="shared" si="176"/>
        <v>950.98807855153211</v>
      </c>
      <c r="G1476" s="60">
        <f t="shared" si="177"/>
        <v>41.913105292479109</v>
      </c>
      <c r="H1476" s="60">
        <f t="shared" si="179"/>
        <v>685.99981254597378</v>
      </c>
      <c r="I1476" s="60">
        <f t="shared" si="178"/>
        <v>45.10807448993426</v>
      </c>
      <c r="J1476" s="60">
        <f t="shared" si="180"/>
        <v>21.082435668224818</v>
      </c>
      <c r="K1476" s="60">
        <f t="shared" si="181"/>
        <v>3.0484402610318995</v>
      </c>
      <c r="L1476" s="60">
        <f t="shared" si="182"/>
        <v>0.24813988570765</v>
      </c>
    </row>
    <row r="1477" spans="1:12" x14ac:dyDescent="0.3">
      <c r="A1477" s="60">
        <f>Data!A1476</f>
        <v>1993.04</v>
      </c>
      <c r="B1477" s="60">
        <f>Data!B1476</f>
        <v>443.08</v>
      </c>
      <c r="C1477" s="60">
        <f>Data!C1476</f>
        <v>12.4933</v>
      </c>
      <c r="D1477" s="60">
        <f>Data!D1476</f>
        <v>19.670000000000002</v>
      </c>
      <c r="E1477" s="60">
        <f>Data!E1476</f>
        <v>144</v>
      </c>
      <c r="F1477" s="60">
        <f t="shared" si="176"/>
        <v>933.43109749999996</v>
      </c>
      <c r="G1477" s="60">
        <f t="shared" si="177"/>
        <v>41.438543125000002</v>
      </c>
      <c r="H1477" s="60">
        <f t="shared" si="179"/>
        <v>689.73937776621221</v>
      </c>
      <c r="I1477" s="60">
        <f t="shared" si="178"/>
        <v>45.136836177289879</v>
      </c>
      <c r="J1477" s="60">
        <f t="shared" si="180"/>
        <v>20.680029363016054</v>
      </c>
      <c r="K1477" s="60">
        <f t="shared" si="181"/>
        <v>3.0291684695142713</v>
      </c>
      <c r="L1477" s="60">
        <f t="shared" si="182"/>
        <v>0.22886809419002185</v>
      </c>
    </row>
    <row r="1478" spans="1:12" x14ac:dyDescent="0.3">
      <c r="A1478" s="60">
        <f>Data!A1477</f>
        <v>1993.05</v>
      </c>
      <c r="B1478" s="60">
        <f>Data!B1477</f>
        <v>445.25</v>
      </c>
      <c r="C1478" s="60">
        <f>Data!C1477</f>
        <v>12.5067</v>
      </c>
      <c r="D1478" s="60">
        <f>Data!D1477</f>
        <v>19.5</v>
      </c>
      <c r="E1478" s="60">
        <f>Data!E1477</f>
        <v>144.19999999999999</v>
      </c>
      <c r="F1478" s="60">
        <f t="shared" si="176"/>
        <v>936.70163488210835</v>
      </c>
      <c r="G1478" s="60">
        <f t="shared" si="177"/>
        <v>41.023429264909851</v>
      </c>
      <c r="H1478" s="60">
        <f t="shared" si="179"/>
        <v>693.33422911023513</v>
      </c>
      <c r="I1478" s="60">
        <f t="shared" si="178"/>
        <v>45.162406722227537</v>
      </c>
      <c r="J1478" s="60">
        <f t="shared" si="180"/>
        <v>20.740737769873828</v>
      </c>
      <c r="K1478" s="60">
        <f t="shared" si="181"/>
        <v>3.0320997744866296</v>
      </c>
      <c r="L1478" s="60">
        <f t="shared" si="182"/>
        <v>0.23179939916238013</v>
      </c>
    </row>
    <row r="1479" spans="1:12" x14ac:dyDescent="0.3">
      <c r="A1479" s="60">
        <f>Data!A1478</f>
        <v>1993.06</v>
      </c>
      <c r="B1479" s="60">
        <f>Data!B1478</f>
        <v>448.06</v>
      </c>
      <c r="C1479" s="60">
        <f>Data!C1478</f>
        <v>12.52</v>
      </c>
      <c r="D1479" s="60">
        <f>Data!D1478</f>
        <v>19.329999999999998</v>
      </c>
      <c r="E1479" s="60">
        <f>Data!E1478</f>
        <v>144.4</v>
      </c>
      <c r="F1479" s="60">
        <f t="shared" si="176"/>
        <v>941.30765775623274</v>
      </c>
      <c r="G1479" s="60">
        <f t="shared" si="177"/>
        <v>40.609465304709133</v>
      </c>
      <c r="H1479" s="60">
        <f t="shared" si="179"/>
        <v>696.8751366576231</v>
      </c>
      <c r="I1479" s="60">
        <f t="shared" si="178"/>
        <v>45.183610127487867</v>
      </c>
      <c r="J1479" s="60">
        <f t="shared" si="180"/>
        <v>20.832944846600018</v>
      </c>
      <c r="K1479" s="60">
        <f t="shared" si="181"/>
        <v>3.0365356205371827</v>
      </c>
      <c r="L1479" s="60">
        <f t="shared" si="182"/>
        <v>0.23623524521293326</v>
      </c>
    </row>
    <row r="1480" spans="1:12" x14ac:dyDescent="0.3">
      <c r="A1480" s="60">
        <f>Data!A1479</f>
        <v>1993.07</v>
      </c>
      <c r="B1480" s="60">
        <f>Data!B1479</f>
        <v>447.29</v>
      </c>
      <c r="C1480" s="60">
        <f>Data!C1479</f>
        <v>12.52</v>
      </c>
      <c r="D1480" s="60">
        <f>Data!D1479</f>
        <v>19.690000000000001</v>
      </c>
      <c r="E1480" s="60">
        <f>Data!E1479</f>
        <v>144.4</v>
      </c>
      <c r="F1480" s="60">
        <f t="shared" si="176"/>
        <v>939.690001869806</v>
      </c>
      <c r="G1480" s="60">
        <f t="shared" si="177"/>
        <v>41.365771952908588</v>
      </c>
      <c r="H1480" s="60">
        <f t="shared" si="179"/>
        <v>700.50835959437984</v>
      </c>
      <c r="I1480" s="60">
        <f t="shared" si="178"/>
        <v>45.20626952000665</v>
      </c>
      <c r="J1480" s="60">
        <f t="shared" si="180"/>
        <v>20.786718564643635</v>
      </c>
      <c r="K1480" s="60">
        <f t="shared" si="181"/>
        <v>3.0343142522138415</v>
      </c>
      <c r="L1480" s="60">
        <f t="shared" si="182"/>
        <v>0.23401387688959208</v>
      </c>
    </row>
    <row r="1481" spans="1:12" x14ac:dyDescent="0.3">
      <c r="A1481" s="60">
        <f>Data!A1480</f>
        <v>1993.08</v>
      </c>
      <c r="B1481" s="60">
        <f>Data!B1480</f>
        <v>454.13</v>
      </c>
      <c r="C1481" s="60">
        <f>Data!C1480</f>
        <v>12.52</v>
      </c>
      <c r="D1481" s="60">
        <f>Data!D1480</f>
        <v>20.05</v>
      </c>
      <c r="E1481" s="60">
        <f>Data!E1480</f>
        <v>144.80000000000001</v>
      </c>
      <c r="F1481" s="60">
        <f t="shared" si="176"/>
        <v>951.42430379834241</v>
      </c>
      <c r="G1481" s="60">
        <f t="shared" si="177"/>
        <v>42.005719267955804</v>
      </c>
      <c r="H1481" s="60">
        <f t="shared" si="179"/>
        <v>704.39363256470403</v>
      </c>
      <c r="I1481" s="60">
        <f t="shared" si="178"/>
        <v>45.22896766775655</v>
      </c>
      <c r="J1481" s="60">
        <f t="shared" si="180"/>
        <v>21.035728933442073</v>
      </c>
      <c r="K1481" s="60">
        <f t="shared" si="181"/>
        <v>3.0462223698027584</v>
      </c>
      <c r="L1481" s="60">
        <f t="shared" si="182"/>
        <v>0.24592199447850893</v>
      </c>
    </row>
    <row r="1482" spans="1:12" x14ac:dyDescent="0.3">
      <c r="A1482" s="60">
        <f>Data!A1481</f>
        <v>1993.09</v>
      </c>
      <c r="B1482" s="60">
        <f>Data!B1481</f>
        <v>459.24</v>
      </c>
      <c r="C1482" s="60">
        <f>Data!C1481</f>
        <v>12.52</v>
      </c>
      <c r="D1482" s="60">
        <f>Data!D1481</f>
        <v>20.41</v>
      </c>
      <c r="E1482" s="60">
        <f>Data!E1481</f>
        <v>145.1</v>
      </c>
      <c r="F1482" s="60">
        <f t="shared" si="176"/>
        <v>960.14075892487949</v>
      </c>
      <c r="G1482" s="60">
        <f t="shared" si="177"/>
        <v>42.671528807718815</v>
      </c>
      <c r="H1482" s="60">
        <f t="shared" si="179"/>
        <v>708.19403523383187</v>
      </c>
      <c r="I1482" s="60">
        <f t="shared" si="178"/>
        <v>45.252712918448857</v>
      </c>
      <c r="J1482" s="60">
        <f t="shared" si="180"/>
        <v>21.217308245257588</v>
      </c>
      <c r="K1482" s="60">
        <f t="shared" si="181"/>
        <v>3.0548172752460987</v>
      </c>
      <c r="L1482" s="60">
        <f t="shared" si="182"/>
        <v>0.25451689992184923</v>
      </c>
    </row>
    <row r="1483" spans="1:12" x14ac:dyDescent="0.3">
      <c r="A1483" s="60">
        <f>Data!A1482</f>
        <v>1993.1</v>
      </c>
      <c r="B1483" s="60">
        <f>Data!B1482</f>
        <v>463.9</v>
      </c>
      <c r="C1483" s="60">
        <f>Data!C1482</f>
        <v>12.54</v>
      </c>
      <c r="D1483" s="60">
        <f>Data!D1482</f>
        <v>20.9</v>
      </c>
      <c r="E1483" s="60">
        <f>Data!E1482</f>
        <v>145.69999999999999</v>
      </c>
      <c r="F1483" s="60">
        <f t="shared" ref="F1483:F1546" si="183">B1483*$E$1837/E1483</f>
        <v>965.88946945779014</v>
      </c>
      <c r="G1483" s="60">
        <f t="shared" ref="G1483:G1546" si="184">D1483*$E$1837/E1483</f>
        <v>43.516037748798901</v>
      </c>
      <c r="H1483" s="60">
        <f t="shared" si="179"/>
        <v>711.99801331643641</v>
      </c>
      <c r="I1483" s="60">
        <f t="shared" si="178"/>
        <v>45.278147563981967</v>
      </c>
      <c r="J1483" s="60">
        <f t="shared" si="180"/>
        <v>21.332353937247635</v>
      </c>
      <c r="K1483" s="60">
        <f t="shared" si="181"/>
        <v>3.0602248844461859</v>
      </c>
      <c r="L1483" s="60">
        <f t="shared" si="182"/>
        <v>0.25992450912193643</v>
      </c>
    </row>
    <row r="1484" spans="1:12" x14ac:dyDescent="0.3">
      <c r="A1484" s="60">
        <f>Data!A1483</f>
        <v>1993.11</v>
      </c>
      <c r="B1484" s="60">
        <f>Data!B1483</f>
        <v>462.89</v>
      </c>
      <c r="C1484" s="60">
        <f>Data!C1483</f>
        <v>12.56</v>
      </c>
      <c r="D1484" s="60">
        <f>Data!D1483</f>
        <v>21.39</v>
      </c>
      <c r="E1484" s="60">
        <f>Data!E1483</f>
        <v>145.80000000000001</v>
      </c>
      <c r="F1484" s="60">
        <f t="shared" si="183"/>
        <v>963.12550802469127</v>
      </c>
      <c r="G1484" s="60">
        <f t="shared" si="184"/>
        <v>44.505724074074074</v>
      </c>
      <c r="H1484" s="60">
        <f t="shared" si="179"/>
        <v>715.96197526733113</v>
      </c>
      <c r="I1484" s="60">
        <f t="shared" si="178"/>
        <v>45.306108696534508</v>
      </c>
      <c r="J1484" s="60">
        <f t="shared" si="180"/>
        <v>21.258182080386025</v>
      </c>
      <c r="K1484" s="60">
        <f t="shared" si="181"/>
        <v>3.0567418603388923</v>
      </c>
      <c r="L1484" s="60">
        <f t="shared" si="182"/>
        <v>0.25644148501464281</v>
      </c>
    </row>
    <row r="1485" spans="1:12" x14ac:dyDescent="0.3">
      <c r="A1485" s="60">
        <f>Data!A1484</f>
        <v>1993.12</v>
      </c>
      <c r="B1485" s="60">
        <f>Data!B1484</f>
        <v>465.95</v>
      </c>
      <c r="C1485" s="60">
        <f>Data!C1484</f>
        <v>12.58</v>
      </c>
      <c r="D1485" s="60">
        <f>Data!D1484</f>
        <v>21.89</v>
      </c>
      <c r="E1485" s="60">
        <f>Data!E1484</f>
        <v>145.80000000000001</v>
      </c>
      <c r="F1485" s="60">
        <f t="shared" si="183"/>
        <v>969.4923858024689</v>
      </c>
      <c r="G1485" s="60">
        <f t="shared" si="184"/>
        <v>45.546063580246908</v>
      </c>
      <c r="H1485" s="60">
        <f t="shared" si="179"/>
        <v>720.05569825362716</v>
      </c>
      <c r="I1485" s="60">
        <f t="shared" si="178"/>
        <v>45.336580731548835</v>
      </c>
      <c r="J1485" s="60">
        <f t="shared" si="180"/>
        <v>21.384329611073166</v>
      </c>
      <c r="K1485" s="60">
        <f t="shared" si="181"/>
        <v>3.0626583926288409</v>
      </c>
      <c r="L1485" s="60">
        <f t="shared" si="182"/>
        <v>0.26235801730459141</v>
      </c>
    </row>
    <row r="1486" spans="1:12" x14ac:dyDescent="0.3">
      <c r="A1486" s="60">
        <f>Data!A1485</f>
        <v>1994.01</v>
      </c>
      <c r="B1486" s="60">
        <f>Data!B1485</f>
        <v>472.99</v>
      </c>
      <c r="C1486" s="60">
        <f>Data!C1485</f>
        <v>12.6233</v>
      </c>
      <c r="D1486" s="60">
        <f>Data!D1485</f>
        <v>22.156700000000001</v>
      </c>
      <c r="E1486" s="60">
        <f>Data!E1485</f>
        <v>146.19999999999999</v>
      </c>
      <c r="F1486" s="60">
        <f t="shared" si="183"/>
        <v>981.44777954856374</v>
      </c>
      <c r="G1486" s="60">
        <f t="shared" si="184"/>
        <v>45.974849398768818</v>
      </c>
      <c r="H1486" s="60">
        <f t="shared" si="179"/>
        <v>724.0975054260058</v>
      </c>
      <c r="I1486" s="60">
        <f t="shared" si="178"/>
        <v>45.361959011166725</v>
      </c>
      <c r="J1486" s="60">
        <f t="shared" si="180"/>
        <v>21.635921396317151</v>
      </c>
      <c r="K1486" s="60">
        <f t="shared" si="181"/>
        <v>3.0743549609981975</v>
      </c>
      <c r="L1486" s="60">
        <f t="shared" si="182"/>
        <v>0.27405458567394803</v>
      </c>
    </row>
    <row r="1487" spans="1:12" x14ac:dyDescent="0.3">
      <c r="A1487" s="60">
        <f>Data!A1486</f>
        <v>1994.02</v>
      </c>
      <c r="B1487" s="60">
        <f>Data!B1486</f>
        <v>471.58</v>
      </c>
      <c r="C1487" s="60">
        <f>Data!C1486</f>
        <v>12.666700000000001</v>
      </c>
      <c r="D1487" s="60">
        <f>Data!D1486</f>
        <v>22.433299999999999</v>
      </c>
      <c r="E1487" s="60">
        <f>Data!E1486</f>
        <v>146.69999999999999</v>
      </c>
      <c r="F1487" s="60">
        <f t="shared" si="183"/>
        <v>975.18693619631904</v>
      </c>
      <c r="G1487" s="60">
        <f t="shared" si="184"/>
        <v>46.39013761349694</v>
      </c>
      <c r="H1487" s="60">
        <f t="shared" si="179"/>
        <v>728.4094859328826</v>
      </c>
      <c r="I1487" s="60">
        <f t="shared" si="178"/>
        <v>45.382014799401674</v>
      </c>
      <c r="J1487" s="60">
        <f t="shared" si="180"/>
        <v>21.488401088115111</v>
      </c>
      <c r="K1487" s="60">
        <f t="shared" si="181"/>
        <v>3.0675133052859018</v>
      </c>
      <c r="L1487" s="60">
        <f t="shared" si="182"/>
        <v>0.26721292996165236</v>
      </c>
    </row>
    <row r="1488" spans="1:12" x14ac:dyDescent="0.3">
      <c r="A1488" s="60">
        <f>Data!A1487</f>
        <v>1994.03</v>
      </c>
      <c r="B1488" s="60">
        <f>Data!B1487</f>
        <v>463.81</v>
      </c>
      <c r="C1488" s="60">
        <f>Data!C1487</f>
        <v>12.71</v>
      </c>
      <c r="D1488" s="60">
        <f>Data!D1487</f>
        <v>22.71</v>
      </c>
      <c r="E1488" s="60">
        <f>Data!E1487</f>
        <v>147.19999999999999</v>
      </c>
      <c r="F1488" s="60">
        <f t="shared" si="183"/>
        <v>955.8613656929349</v>
      </c>
      <c r="G1488" s="60">
        <f t="shared" si="184"/>
        <v>46.802810665760873</v>
      </c>
      <c r="H1488" s="60">
        <f t="shared" si="179"/>
        <v>732.52648085284886</v>
      </c>
      <c r="I1488" s="60">
        <f t="shared" si="178"/>
        <v>45.395864499193294</v>
      </c>
      <c r="J1488" s="60">
        <f t="shared" si="180"/>
        <v>21.056133113401135</v>
      </c>
      <c r="K1488" s="60">
        <f t="shared" si="181"/>
        <v>3.0471918769979776</v>
      </c>
      <c r="L1488" s="60">
        <f t="shared" si="182"/>
        <v>0.24689150167372809</v>
      </c>
    </row>
    <row r="1489" spans="1:12" x14ac:dyDescent="0.3">
      <c r="A1489" s="60">
        <f>Data!A1488</f>
        <v>1994.04</v>
      </c>
      <c r="B1489" s="60">
        <f>Data!B1488</f>
        <v>447.23</v>
      </c>
      <c r="C1489" s="60">
        <f>Data!C1488</f>
        <v>12.753299999999999</v>
      </c>
      <c r="D1489" s="60">
        <f>Data!D1488</f>
        <v>23.54</v>
      </c>
      <c r="E1489" s="60">
        <f>Data!E1488</f>
        <v>147.4</v>
      </c>
      <c r="F1489" s="60">
        <f t="shared" si="183"/>
        <v>920.44121092265937</v>
      </c>
      <c r="G1489" s="60">
        <f t="shared" si="184"/>
        <v>48.447523880597011</v>
      </c>
      <c r="H1489" s="60">
        <f t="shared" si="179"/>
        <v>736.73424155969428</v>
      </c>
      <c r="I1489" s="60">
        <f t="shared" ref="I1489:I1552" si="185">GEOMEAN(G1370:G1489)</f>
        <v>45.416937838014739</v>
      </c>
      <c r="J1489" s="60">
        <f t="shared" si="180"/>
        <v>20.2664744639</v>
      </c>
      <c r="K1489" s="60">
        <f t="shared" si="181"/>
        <v>3.0089680165698964</v>
      </c>
      <c r="L1489" s="60">
        <f t="shared" si="182"/>
        <v>0.20866764124564696</v>
      </c>
    </row>
    <row r="1490" spans="1:12" x14ac:dyDescent="0.3">
      <c r="A1490" s="60">
        <f>Data!A1489</f>
        <v>1994.05</v>
      </c>
      <c r="B1490" s="60">
        <f>Data!B1489</f>
        <v>450.9</v>
      </c>
      <c r="C1490" s="60">
        <f>Data!C1489</f>
        <v>12.7967</v>
      </c>
      <c r="D1490" s="60">
        <f>Data!D1489</f>
        <v>24.37</v>
      </c>
      <c r="E1490" s="60">
        <f>Data!E1489</f>
        <v>147.5</v>
      </c>
      <c r="F1490" s="60">
        <f t="shared" si="183"/>
        <v>927.36526576271183</v>
      </c>
      <c r="G1490" s="60">
        <f t="shared" si="184"/>
        <v>50.121737694915261</v>
      </c>
      <c r="H1490" s="60">
        <f t="shared" si="179"/>
        <v>741.05536928379843</v>
      </c>
      <c r="I1490" s="60">
        <f t="shared" si="185"/>
        <v>45.444441339176265</v>
      </c>
      <c r="J1490" s="60">
        <f t="shared" si="180"/>
        <v>20.406572034658474</v>
      </c>
      <c r="K1490" s="60">
        <f t="shared" si="181"/>
        <v>3.0158570075299336</v>
      </c>
      <c r="L1490" s="60">
        <f t="shared" si="182"/>
        <v>0.21555663220568411</v>
      </c>
    </row>
    <row r="1491" spans="1:12" x14ac:dyDescent="0.3">
      <c r="A1491" s="60">
        <f>Data!A1490</f>
        <v>1994.06</v>
      </c>
      <c r="B1491" s="60">
        <f>Data!B1490</f>
        <v>454.83</v>
      </c>
      <c r="C1491" s="60">
        <f>Data!C1490</f>
        <v>12.84</v>
      </c>
      <c r="D1491" s="60">
        <f>Data!D1490</f>
        <v>25.2</v>
      </c>
      <c r="E1491" s="60">
        <f>Data!E1490</f>
        <v>148</v>
      </c>
      <c r="F1491" s="60">
        <f t="shared" si="183"/>
        <v>932.28779249999991</v>
      </c>
      <c r="G1491" s="60">
        <f t="shared" si="184"/>
        <v>51.653700000000001</v>
      </c>
      <c r="H1491" s="60">
        <f t="shared" si="179"/>
        <v>745.4956800464355</v>
      </c>
      <c r="I1491" s="60">
        <f t="shared" si="185"/>
        <v>45.477067988655065</v>
      </c>
      <c r="J1491" s="60">
        <f t="shared" si="180"/>
        <v>20.500173686055859</v>
      </c>
      <c r="K1491" s="60">
        <f t="shared" si="181"/>
        <v>3.0204333585990009</v>
      </c>
      <c r="L1491" s="60">
        <f t="shared" si="182"/>
        <v>0.22013298327475139</v>
      </c>
    </row>
    <row r="1492" spans="1:12" x14ac:dyDescent="0.3">
      <c r="A1492" s="60">
        <f>Data!A1491</f>
        <v>1994.07</v>
      </c>
      <c r="B1492" s="60">
        <f>Data!B1491</f>
        <v>451.4</v>
      </c>
      <c r="C1492" s="60">
        <f>Data!C1491</f>
        <v>12.87</v>
      </c>
      <c r="D1492" s="60">
        <f>Data!D1491</f>
        <v>25.91</v>
      </c>
      <c r="E1492" s="60">
        <f>Data!E1491</f>
        <v>148.4</v>
      </c>
      <c r="F1492" s="60">
        <f t="shared" si="183"/>
        <v>922.76319541778969</v>
      </c>
      <c r="G1492" s="60">
        <f t="shared" si="184"/>
        <v>52.965871495956868</v>
      </c>
      <c r="H1492" s="60">
        <f t="shared" si="179"/>
        <v>750.21683431839324</v>
      </c>
      <c r="I1492" s="60">
        <f t="shared" si="185"/>
        <v>45.517893743712364</v>
      </c>
      <c r="J1492" s="60">
        <f t="shared" si="180"/>
        <v>20.272537227082395</v>
      </c>
      <c r="K1492" s="60">
        <f t="shared" si="181"/>
        <v>3.0092671241689573</v>
      </c>
      <c r="L1492" s="60">
        <f t="shared" si="182"/>
        <v>0.20896674884470778</v>
      </c>
    </row>
    <row r="1493" spans="1:12" x14ac:dyDescent="0.3">
      <c r="A1493" s="60">
        <f>Data!A1492</f>
        <v>1994.08</v>
      </c>
      <c r="B1493" s="60">
        <f>Data!B1492</f>
        <v>464.24</v>
      </c>
      <c r="C1493" s="60">
        <f>Data!C1492</f>
        <v>12.9</v>
      </c>
      <c r="D1493" s="60">
        <f>Data!D1492</f>
        <v>26.62</v>
      </c>
      <c r="E1493" s="60">
        <f>Data!E1492</f>
        <v>149</v>
      </c>
      <c r="F1493" s="60">
        <f t="shared" si="183"/>
        <v>945.18952429530214</v>
      </c>
      <c r="G1493" s="60">
        <f t="shared" si="184"/>
        <v>54.198141342281879</v>
      </c>
      <c r="H1493" s="60">
        <f t="shared" si="179"/>
        <v>754.48533285826943</v>
      </c>
      <c r="I1493" s="60">
        <f t="shared" si="185"/>
        <v>45.566163047708699</v>
      </c>
      <c r="J1493" s="60">
        <f t="shared" si="180"/>
        <v>20.743232720860643</v>
      </c>
      <c r="K1493" s="60">
        <f t="shared" si="181"/>
        <v>3.0322200595490432</v>
      </c>
      <c r="L1493" s="60">
        <f t="shared" si="182"/>
        <v>0.2319196842247937</v>
      </c>
    </row>
    <row r="1494" spans="1:12" x14ac:dyDescent="0.3">
      <c r="A1494" s="60">
        <f>Data!A1493</f>
        <v>1994.09</v>
      </c>
      <c r="B1494" s="60">
        <f>Data!B1493</f>
        <v>466.96</v>
      </c>
      <c r="C1494" s="60">
        <f>Data!C1493</f>
        <v>12.92</v>
      </c>
      <c r="D1494" s="60">
        <f>Data!D1493</f>
        <v>27.33</v>
      </c>
      <c r="E1494" s="60">
        <f>Data!E1493</f>
        <v>149.4</v>
      </c>
      <c r="F1494" s="60">
        <f t="shared" si="183"/>
        <v>948.18197108433719</v>
      </c>
      <c r="G1494" s="60">
        <f t="shared" si="184"/>
        <v>55.494717469879518</v>
      </c>
      <c r="H1494" s="60">
        <f t="shared" si="179"/>
        <v>758.69690160863559</v>
      </c>
      <c r="I1494" s="60">
        <f t="shared" si="185"/>
        <v>45.622520659498207</v>
      </c>
      <c r="J1494" s="60">
        <f t="shared" si="180"/>
        <v>20.783199993727969</v>
      </c>
      <c r="K1494" s="60">
        <f t="shared" si="181"/>
        <v>3.0341449677386207</v>
      </c>
      <c r="L1494" s="60">
        <f t="shared" si="182"/>
        <v>0.23384459241437128</v>
      </c>
    </row>
    <row r="1495" spans="1:12" x14ac:dyDescent="0.3">
      <c r="A1495" s="60">
        <f>Data!A1494</f>
        <v>1994.1</v>
      </c>
      <c r="B1495" s="60">
        <f>Data!B1494</f>
        <v>463.81</v>
      </c>
      <c r="C1495" s="60">
        <f>Data!C1494</f>
        <v>13.013299999999999</v>
      </c>
      <c r="D1495" s="60">
        <f>Data!D1494</f>
        <v>28.42</v>
      </c>
      <c r="E1495" s="60">
        <f>Data!E1494</f>
        <v>149.5</v>
      </c>
      <c r="F1495" s="60">
        <f t="shared" si="183"/>
        <v>941.15580622073583</v>
      </c>
      <c r="G1495" s="60">
        <f t="shared" si="184"/>
        <v>57.669407759197327</v>
      </c>
      <c r="H1495" s="60">
        <f t="shared" si="179"/>
        <v>762.95290253822145</v>
      </c>
      <c r="I1495" s="60">
        <f t="shared" si="185"/>
        <v>45.694055379361096</v>
      </c>
      <c r="J1495" s="60">
        <f t="shared" si="180"/>
        <v>20.596898183080359</v>
      </c>
      <c r="K1495" s="60">
        <f t="shared" si="181"/>
        <v>3.0251404908213115</v>
      </c>
      <c r="L1495" s="60">
        <f t="shared" si="182"/>
        <v>0.22484011549706207</v>
      </c>
    </row>
    <row r="1496" spans="1:12" x14ac:dyDescent="0.3">
      <c r="A1496" s="60">
        <f>Data!A1495</f>
        <v>1994.11</v>
      </c>
      <c r="B1496" s="60">
        <f>Data!B1495</f>
        <v>461.01</v>
      </c>
      <c r="C1496" s="60">
        <f>Data!C1495</f>
        <v>13.0967</v>
      </c>
      <c r="D1496" s="60">
        <f>Data!D1495</f>
        <v>29.51</v>
      </c>
      <c r="E1496" s="60">
        <f>Data!E1495</f>
        <v>149.69999999999999</v>
      </c>
      <c r="F1496" s="60">
        <f t="shared" si="183"/>
        <v>934.22429278557115</v>
      </c>
      <c r="G1496" s="60">
        <f t="shared" si="184"/>
        <v>59.801216633266542</v>
      </c>
      <c r="H1496" s="60">
        <f t="shared" si="179"/>
        <v>767.09477990071389</v>
      </c>
      <c r="I1496" s="60">
        <f t="shared" si="185"/>
        <v>45.778936855735466</v>
      </c>
      <c r="J1496" s="60">
        <f t="shared" si="180"/>
        <v>20.4072955151759</v>
      </c>
      <c r="K1496" s="60">
        <f t="shared" si="181"/>
        <v>3.015892460211139</v>
      </c>
      <c r="L1496" s="60">
        <f t="shared" si="182"/>
        <v>0.21559208488688952</v>
      </c>
    </row>
    <row r="1497" spans="1:12" x14ac:dyDescent="0.3">
      <c r="A1497" s="60">
        <f>Data!A1496</f>
        <v>1994.12</v>
      </c>
      <c r="B1497" s="60">
        <f>Data!B1496</f>
        <v>455.19</v>
      </c>
      <c r="C1497" s="60">
        <f>Data!C1496</f>
        <v>13.17</v>
      </c>
      <c r="D1497" s="60">
        <f>Data!D1496</f>
        <v>30.6</v>
      </c>
      <c r="E1497" s="60">
        <f>Data!E1496</f>
        <v>149.69999999999999</v>
      </c>
      <c r="F1497" s="60">
        <f t="shared" si="183"/>
        <v>922.43022024048105</v>
      </c>
      <c r="G1497" s="60">
        <f t="shared" si="184"/>
        <v>62.010072144288586</v>
      </c>
      <c r="H1497" s="60">
        <f t="shared" si="179"/>
        <v>771.44237200180271</v>
      </c>
      <c r="I1497" s="60">
        <f t="shared" si="185"/>
        <v>45.877226864446413</v>
      </c>
      <c r="J1497" s="60">
        <f t="shared" si="180"/>
        <v>20.106494731383581</v>
      </c>
      <c r="K1497" s="60">
        <f t="shared" si="181"/>
        <v>3.0010428838370511</v>
      </c>
      <c r="L1497" s="60">
        <f t="shared" si="182"/>
        <v>0.20074250851280162</v>
      </c>
    </row>
    <row r="1498" spans="1:12" x14ac:dyDescent="0.3">
      <c r="A1498" s="60">
        <f>Data!A1497</f>
        <v>1995.01</v>
      </c>
      <c r="B1498" s="60">
        <f>Data!B1497</f>
        <v>465.25</v>
      </c>
      <c r="C1498" s="60">
        <f>Data!C1497</f>
        <v>13.18</v>
      </c>
      <c r="D1498" s="60">
        <f>Data!D1497</f>
        <v>31.25</v>
      </c>
      <c r="E1498" s="60">
        <f>Data!E1497</f>
        <v>150.30000000000001</v>
      </c>
      <c r="F1498" s="60">
        <f t="shared" si="183"/>
        <v>939.05279940119749</v>
      </c>
      <c r="G1498" s="60">
        <f t="shared" si="184"/>
        <v>63.074476047904184</v>
      </c>
      <c r="H1498" s="60">
        <f t="shared" si="179"/>
        <v>775.75601081485104</v>
      </c>
      <c r="I1498" s="60">
        <f t="shared" si="185"/>
        <v>45.984899247032999</v>
      </c>
      <c r="J1498" s="60">
        <f t="shared" si="180"/>
        <v>20.420895006348989</v>
      </c>
      <c r="K1498" s="60">
        <f t="shared" si="181"/>
        <v>3.0165586416657821</v>
      </c>
      <c r="L1498" s="60">
        <f t="shared" si="182"/>
        <v>0.21625826634153267</v>
      </c>
    </row>
    <row r="1499" spans="1:12" x14ac:dyDescent="0.3">
      <c r="A1499" s="60">
        <f>Data!A1498</f>
        <v>1995.02</v>
      </c>
      <c r="B1499" s="60">
        <f>Data!B1498</f>
        <v>481.92</v>
      </c>
      <c r="C1499" s="60">
        <f>Data!C1498</f>
        <v>13.18</v>
      </c>
      <c r="D1499" s="60">
        <f>Data!D1498</f>
        <v>31.9</v>
      </c>
      <c r="E1499" s="60">
        <f>Data!E1498</f>
        <v>150.9</v>
      </c>
      <c r="F1499" s="60">
        <f t="shared" si="183"/>
        <v>968.83165646123257</v>
      </c>
      <c r="G1499" s="60">
        <f t="shared" si="184"/>
        <v>64.130415506958244</v>
      </c>
      <c r="H1499" s="60">
        <f t="shared" si="179"/>
        <v>779.91119284356466</v>
      </c>
      <c r="I1499" s="60">
        <f t="shared" si="185"/>
        <v>46.102958444142565</v>
      </c>
      <c r="J1499" s="60">
        <f t="shared" si="180"/>
        <v>21.014522476579238</v>
      </c>
      <c r="K1499" s="60">
        <f t="shared" si="181"/>
        <v>3.0452137452190966</v>
      </c>
      <c r="L1499" s="60">
        <f t="shared" si="182"/>
        <v>0.24491336989484713</v>
      </c>
    </row>
    <row r="1500" spans="1:12" x14ac:dyDescent="0.3">
      <c r="A1500" s="60">
        <f>Data!A1499</f>
        <v>1995.03</v>
      </c>
      <c r="B1500" s="60">
        <f>Data!B1499</f>
        <v>493.15</v>
      </c>
      <c r="C1500" s="60">
        <f>Data!C1499</f>
        <v>13.17</v>
      </c>
      <c r="D1500" s="60">
        <f>Data!D1499</f>
        <v>32.549999999999997</v>
      </c>
      <c r="E1500" s="60">
        <f>Data!E1499</f>
        <v>151.4</v>
      </c>
      <c r="F1500" s="60">
        <f t="shared" si="183"/>
        <v>988.13384048877128</v>
      </c>
      <c r="G1500" s="60">
        <f t="shared" si="184"/>
        <v>65.221041281373829</v>
      </c>
      <c r="H1500" s="60">
        <f t="shared" si="179"/>
        <v>784.33677131147988</v>
      </c>
      <c r="I1500" s="60">
        <f t="shared" si="185"/>
        <v>46.231220620719874</v>
      </c>
      <c r="J1500" s="60">
        <f t="shared" si="180"/>
        <v>21.373734615302592</v>
      </c>
      <c r="K1500" s="60">
        <f t="shared" si="181"/>
        <v>3.0621628137863879</v>
      </c>
      <c r="L1500" s="60">
        <f t="shared" si="182"/>
        <v>0.26186243846213841</v>
      </c>
    </row>
    <row r="1501" spans="1:12" x14ac:dyDescent="0.3">
      <c r="A1501" s="60">
        <f>Data!A1500</f>
        <v>1995.04</v>
      </c>
      <c r="B1501" s="60">
        <f>Data!B1500</f>
        <v>507.91</v>
      </c>
      <c r="C1501" s="60">
        <f>Data!C1500</f>
        <v>13.2433</v>
      </c>
      <c r="D1501" s="60">
        <f>Data!D1500</f>
        <v>33.176699999999997</v>
      </c>
      <c r="E1501" s="60">
        <f>Data!E1500</f>
        <v>151.9</v>
      </c>
      <c r="F1501" s="60">
        <f t="shared" si="183"/>
        <v>1014.3587974325214</v>
      </c>
      <c r="G1501" s="60">
        <f t="shared" si="184"/>
        <v>66.257954194206704</v>
      </c>
      <c r="H1501" s="60">
        <f t="shared" si="179"/>
        <v>788.96266631126048</v>
      </c>
      <c r="I1501" s="60">
        <f t="shared" si="185"/>
        <v>46.373924395174072</v>
      </c>
      <c r="J1501" s="60">
        <f t="shared" si="180"/>
        <v>21.873473307729835</v>
      </c>
      <c r="K1501" s="60">
        <f t="shared" si="181"/>
        <v>3.0852746381614917</v>
      </c>
      <c r="L1501" s="60">
        <f t="shared" si="182"/>
        <v>0.28497426283724225</v>
      </c>
    </row>
    <row r="1502" spans="1:12" x14ac:dyDescent="0.3">
      <c r="A1502" s="60">
        <f>Data!A1501</f>
        <v>1995.05</v>
      </c>
      <c r="B1502" s="60">
        <f>Data!B1501</f>
        <v>523.80999999999995</v>
      </c>
      <c r="C1502" s="60">
        <f>Data!C1501</f>
        <v>13.306699999999999</v>
      </c>
      <c r="D1502" s="60">
        <f>Data!D1501</f>
        <v>33.8033</v>
      </c>
      <c r="E1502" s="60">
        <f>Data!E1501</f>
        <v>152.19999999999999</v>
      </c>
      <c r="F1502" s="60">
        <f t="shared" si="183"/>
        <v>1044.0510711563732</v>
      </c>
      <c r="G1502" s="60">
        <f t="shared" si="184"/>
        <v>67.376284480289101</v>
      </c>
      <c r="H1502" s="60">
        <f t="shared" si="179"/>
        <v>793.66484564022483</v>
      </c>
      <c r="I1502" s="60">
        <f t="shared" si="185"/>
        <v>46.531306131162943</v>
      </c>
      <c r="J1502" s="60">
        <f t="shared" si="180"/>
        <v>22.437605087065272</v>
      </c>
      <c r="K1502" s="60">
        <f t="shared" si="181"/>
        <v>3.1107383497836145</v>
      </c>
      <c r="L1502" s="60">
        <f t="shared" si="182"/>
        <v>0.31043797445936505</v>
      </c>
    </row>
    <row r="1503" spans="1:12" x14ac:dyDescent="0.3">
      <c r="A1503" s="60">
        <f>Data!A1502</f>
        <v>1995.06</v>
      </c>
      <c r="B1503" s="60">
        <f>Data!B1502</f>
        <v>539.35</v>
      </c>
      <c r="C1503" s="60">
        <f>Data!C1502</f>
        <v>13.36</v>
      </c>
      <c r="D1503" s="60">
        <f>Data!D1502</f>
        <v>34.43</v>
      </c>
      <c r="E1503" s="60">
        <f>Data!E1502</f>
        <v>152.5</v>
      </c>
      <c r="F1503" s="60">
        <f t="shared" si="183"/>
        <v>1072.9103872131147</v>
      </c>
      <c r="G1503" s="60">
        <f t="shared" si="184"/>
        <v>68.490413704918026</v>
      </c>
      <c r="H1503" s="60">
        <f t="shared" si="179"/>
        <v>798.48910715380237</v>
      </c>
      <c r="I1503" s="60">
        <f t="shared" si="185"/>
        <v>46.703118565457494</v>
      </c>
      <c r="J1503" s="60">
        <f t="shared" si="180"/>
        <v>22.972992386137133</v>
      </c>
      <c r="K1503" s="60">
        <f t="shared" si="181"/>
        <v>3.1343192818833971</v>
      </c>
      <c r="L1503" s="60">
        <f t="shared" si="182"/>
        <v>0.33401890655914768</v>
      </c>
    </row>
    <row r="1504" spans="1:12" x14ac:dyDescent="0.3">
      <c r="A1504" s="60">
        <f>Data!A1503</f>
        <v>1995.07</v>
      </c>
      <c r="B1504" s="60">
        <f>Data!B1503</f>
        <v>557.37</v>
      </c>
      <c r="C1504" s="60">
        <f>Data!C1503</f>
        <v>13.44</v>
      </c>
      <c r="D1504" s="60">
        <f>Data!D1503</f>
        <v>34.68</v>
      </c>
      <c r="E1504" s="60">
        <f>Data!E1503</f>
        <v>152.5</v>
      </c>
      <c r="F1504" s="60">
        <f t="shared" si="183"/>
        <v>1108.7569528524591</v>
      </c>
      <c r="G1504" s="60">
        <f t="shared" si="184"/>
        <v>68.987730098360657</v>
      </c>
      <c r="H1504" s="60">
        <f t="shared" si="179"/>
        <v>803.23299454858079</v>
      </c>
      <c r="I1504" s="60">
        <f t="shared" si="185"/>
        <v>46.882300964453265</v>
      </c>
      <c r="J1504" s="60">
        <f t="shared" si="180"/>
        <v>23.649798112365094</v>
      </c>
      <c r="K1504" s="60">
        <f t="shared" si="181"/>
        <v>3.163354578426457</v>
      </c>
      <c r="L1504" s="60">
        <f t="shared" si="182"/>
        <v>0.36305420310220748</v>
      </c>
    </row>
    <row r="1505" spans="1:12" x14ac:dyDescent="0.3">
      <c r="A1505" s="60">
        <f>Data!A1504</f>
        <v>1995.08</v>
      </c>
      <c r="B1505" s="60">
        <f>Data!B1504</f>
        <v>559.11</v>
      </c>
      <c r="C1505" s="60">
        <f>Data!C1504</f>
        <v>13.51</v>
      </c>
      <c r="D1505" s="60">
        <f>Data!D1504</f>
        <v>34.93</v>
      </c>
      <c r="E1505" s="60">
        <f>Data!E1504</f>
        <v>152.9</v>
      </c>
      <c r="F1505" s="60">
        <f t="shared" si="183"/>
        <v>1109.3086130150425</v>
      </c>
      <c r="G1505" s="60">
        <f t="shared" si="184"/>
        <v>69.30326742969261</v>
      </c>
      <c r="H1505" s="60">
        <f t="shared" si="179"/>
        <v>808.3825261202544</v>
      </c>
      <c r="I1505" s="60">
        <f t="shared" si="185"/>
        <v>47.06790770303035</v>
      </c>
      <c r="J1505" s="60">
        <f t="shared" si="180"/>
        <v>23.568258440848911</v>
      </c>
      <c r="K1505" s="60">
        <f t="shared" si="181"/>
        <v>3.1599008254123961</v>
      </c>
      <c r="L1505" s="60">
        <f t="shared" si="182"/>
        <v>0.35960045008814667</v>
      </c>
    </row>
    <row r="1506" spans="1:12" x14ac:dyDescent="0.3">
      <c r="A1506" s="60">
        <f>Data!A1505</f>
        <v>1995.09</v>
      </c>
      <c r="B1506" s="60">
        <f>Data!B1505</f>
        <v>578.77</v>
      </c>
      <c r="C1506" s="60">
        <f>Data!C1505</f>
        <v>13.58</v>
      </c>
      <c r="D1506" s="60">
        <f>Data!D1505</f>
        <v>35.18</v>
      </c>
      <c r="E1506" s="60">
        <f>Data!E1505</f>
        <v>153.19999999999999</v>
      </c>
      <c r="F1506" s="60">
        <f t="shared" si="183"/>
        <v>1146.0666025456919</v>
      </c>
      <c r="G1506" s="60">
        <f t="shared" si="184"/>
        <v>69.662600130548313</v>
      </c>
      <c r="H1506" s="60">
        <f t="shared" si="179"/>
        <v>813.76154533467616</v>
      </c>
      <c r="I1506" s="60">
        <f t="shared" si="185"/>
        <v>47.260640888791499</v>
      </c>
      <c r="J1506" s="60">
        <f t="shared" si="180"/>
        <v>24.24991665353182</v>
      </c>
      <c r="K1506" s="60">
        <f t="shared" si="181"/>
        <v>3.1884131804098259</v>
      </c>
      <c r="L1506" s="60">
        <f t="shared" si="182"/>
        <v>0.38811280508557644</v>
      </c>
    </row>
    <row r="1507" spans="1:12" x14ac:dyDescent="0.3">
      <c r="A1507" s="60">
        <f>Data!A1506</f>
        <v>1995.1</v>
      </c>
      <c r="B1507" s="60">
        <f>Data!B1506</f>
        <v>582.91999999999996</v>
      </c>
      <c r="C1507" s="60">
        <f>Data!C1506</f>
        <v>13.65</v>
      </c>
      <c r="D1507" s="60">
        <f>Data!D1506</f>
        <v>34.773299999999999</v>
      </c>
      <c r="E1507" s="60">
        <f>Data!E1506</f>
        <v>153.69999999999999</v>
      </c>
      <c r="F1507" s="60">
        <f t="shared" si="183"/>
        <v>1150.5293426154849</v>
      </c>
      <c r="G1507" s="60">
        <f t="shared" si="184"/>
        <v>68.633263551724141</v>
      </c>
      <c r="H1507" s="60">
        <f t="shared" si="179"/>
        <v>819.27383108741014</v>
      </c>
      <c r="I1507" s="60">
        <f t="shared" si="185"/>
        <v>47.45513815160627</v>
      </c>
      <c r="J1507" s="60">
        <f t="shared" si="180"/>
        <v>24.244568395098888</v>
      </c>
      <c r="K1507" s="60">
        <f t="shared" si="181"/>
        <v>3.1881926085881331</v>
      </c>
      <c r="L1507" s="60">
        <f t="shared" si="182"/>
        <v>0.38789223326388367</v>
      </c>
    </row>
    <row r="1508" spans="1:12" x14ac:dyDescent="0.3">
      <c r="A1508" s="60">
        <f>Data!A1507</f>
        <v>1995.11</v>
      </c>
      <c r="B1508" s="60">
        <f>Data!B1507</f>
        <v>595.53</v>
      </c>
      <c r="C1508" s="60">
        <f>Data!C1507</f>
        <v>13.72</v>
      </c>
      <c r="D1508" s="60">
        <f>Data!D1507</f>
        <v>34.366700000000002</v>
      </c>
      <c r="E1508" s="60">
        <f>Data!E1507</f>
        <v>153.6</v>
      </c>
      <c r="F1508" s="60">
        <f t="shared" si="183"/>
        <v>1176.1833814453125</v>
      </c>
      <c r="G1508" s="60">
        <f t="shared" si="184"/>
        <v>67.874903724609382</v>
      </c>
      <c r="H1508" s="60">
        <f t="shared" si="179"/>
        <v>824.65960654415278</v>
      </c>
      <c r="I1508" s="60">
        <f t="shared" si="185"/>
        <v>47.652616919996731</v>
      </c>
      <c r="J1508" s="60">
        <f t="shared" si="180"/>
        <v>24.682450985220587</v>
      </c>
      <c r="K1508" s="60">
        <f t="shared" si="181"/>
        <v>3.20609250469052</v>
      </c>
      <c r="L1508" s="60">
        <f t="shared" si="182"/>
        <v>0.40579212936627052</v>
      </c>
    </row>
    <row r="1509" spans="1:12" x14ac:dyDescent="0.3">
      <c r="A1509" s="60">
        <f>Data!A1508</f>
        <v>1995.12</v>
      </c>
      <c r="B1509" s="60">
        <f>Data!B1508</f>
        <v>614.57000000000005</v>
      </c>
      <c r="C1509" s="60">
        <f>Data!C1508</f>
        <v>13.79</v>
      </c>
      <c r="D1509" s="60">
        <f>Data!D1508</f>
        <v>33.96</v>
      </c>
      <c r="E1509" s="60">
        <f>Data!E1508</f>
        <v>153.5</v>
      </c>
      <c r="F1509" s="60">
        <f t="shared" si="183"/>
        <v>1214.5784945276873</v>
      </c>
      <c r="G1509" s="60">
        <f t="shared" si="184"/>
        <v>67.115358175895778</v>
      </c>
      <c r="H1509" s="60">
        <f t="shared" si="179"/>
        <v>829.72571144522647</v>
      </c>
      <c r="I1509" s="60">
        <f t="shared" si="185"/>
        <v>47.853128137165967</v>
      </c>
      <c r="J1509" s="60">
        <f t="shared" si="180"/>
        <v>25.381381360195004</v>
      </c>
      <c r="K1509" s="60">
        <f t="shared" si="181"/>
        <v>3.2340158879207821</v>
      </c>
      <c r="L1509" s="60">
        <f t="shared" si="182"/>
        <v>0.43371551259653263</v>
      </c>
    </row>
    <row r="1510" spans="1:12" x14ac:dyDescent="0.3">
      <c r="A1510" s="60">
        <f>Data!A1509</f>
        <v>1996.01</v>
      </c>
      <c r="B1510" s="60">
        <f>Data!B1509</f>
        <v>614.41999999999996</v>
      </c>
      <c r="C1510" s="60">
        <f>Data!C1509</f>
        <v>13.8933</v>
      </c>
      <c r="D1510" s="60">
        <f>Data!D1509</f>
        <v>33.986699999999999</v>
      </c>
      <c r="E1510" s="60">
        <f>Data!E1509</f>
        <v>154.4</v>
      </c>
      <c r="F1510" s="60">
        <f t="shared" si="183"/>
        <v>1207.2039796632123</v>
      </c>
      <c r="G1510" s="60">
        <f t="shared" si="184"/>
        <v>66.776601503238339</v>
      </c>
      <c r="H1510" s="60">
        <f t="shared" si="179"/>
        <v>835.1732337236084</v>
      </c>
      <c r="I1510" s="60">
        <f t="shared" si="185"/>
        <v>48.054377466920279</v>
      </c>
      <c r="J1510" s="60">
        <f t="shared" si="180"/>
        <v>25.121623529390817</v>
      </c>
      <c r="K1510" s="60">
        <f t="shared" si="181"/>
        <v>3.2237289704585947</v>
      </c>
      <c r="L1510" s="60">
        <f t="shared" si="182"/>
        <v>0.42342859513434528</v>
      </c>
    </row>
    <row r="1511" spans="1:12" x14ac:dyDescent="0.3">
      <c r="A1511" s="60">
        <f>Data!A1510</f>
        <v>1996.02</v>
      </c>
      <c r="B1511" s="60">
        <f>Data!B1510</f>
        <v>649.54</v>
      </c>
      <c r="C1511" s="60">
        <f>Data!C1510</f>
        <v>13.996700000000001</v>
      </c>
      <c r="D1511" s="60">
        <f>Data!D1510</f>
        <v>34.013300000000001</v>
      </c>
      <c r="E1511" s="60">
        <f>Data!E1510</f>
        <v>154.9</v>
      </c>
      <c r="F1511" s="60">
        <f t="shared" si="183"/>
        <v>1272.0878180761781</v>
      </c>
      <c r="G1511" s="60">
        <f t="shared" si="184"/>
        <v>66.613148663008388</v>
      </c>
      <c r="H1511" s="60">
        <f t="shared" si="179"/>
        <v>840.21130232919563</v>
      </c>
      <c r="I1511" s="60">
        <f t="shared" si="185"/>
        <v>48.255213684536983</v>
      </c>
      <c r="J1511" s="60">
        <f t="shared" si="180"/>
        <v>26.361665837650389</v>
      </c>
      <c r="K1511" s="60">
        <f t="shared" si="181"/>
        <v>3.2719109032995473</v>
      </c>
      <c r="L1511" s="60">
        <f t="shared" si="182"/>
        <v>0.47161052797529779</v>
      </c>
    </row>
    <row r="1512" spans="1:12" x14ac:dyDescent="0.3">
      <c r="A1512" s="60">
        <f>Data!A1511</f>
        <v>1996.03</v>
      </c>
      <c r="B1512" s="60">
        <f>Data!B1511</f>
        <v>647.07000000000005</v>
      </c>
      <c r="C1512" s="60">
        <f>Data!C1511</f>
        <v>14.1</v>
      </c>
      <c r="D1512" s="60">
        <f>Data!D1511</f>
        <v>34.04</v>
      </c>
      <c r="E1512" s="60">
        <f>Data!E1511</f>
        <v>155.69999999999999</v>
      </c>
      <c r="F1512" s="60">
        <f t="shared" si="183"/>
        <v>1260.7392190751448</v>
      </c>
      <c r="G1512" s="60">
        <f t="shared" si="184"/>
        <v>66.322906358381502</v>
      </c>
      <c r="H1512" s="60">
        <f t="shared" si="179"/>
        <v>844.82294733660285</v>
      </c>
      <c r="I1512" s="60">
        <f t="shared" si="185"/>
        <v>48.454108031516149</v>
      </c>
      <c r="J1512" s="60">
        <f t="shared" si="180"/>
        <v>26.019243162109564</v>
      </c>
      <c r="K1512" s="60">
        <f t="shared" si="181"/>
        <v>3.2588363858861409</v>
      </c>
      <c r="L1512" s="60">
        <f t="shared" si="182"/>
        <v>0.45853601056189142</v>
      </c>
    </row>
    <row r="1513" spans="1:12" x14ac:dyDescent="0.3">
      <c r="A1513" s="60">
        <f>Data!A1512</f>
        <v>1996.04</v>
      </c>
      <c r="B1513" s="60">
        <f>Data!B1512</f>
        <v>647.16999999999996</v>
      </c>
      <c r="C1513" s="60">
        <f>Data!C1512</f>
        <v>14.156700000000001</v>
      </c>
      <c r="D1513" s="60">
        <f>Data!D1512</f>
        <v>34.33</v>
      </c>
      <c r="E1513" s="60">
        <f>Data!E1512</f>
        <v>156.30000000000001</v>
      </c>
      <c r="F1513" s="60">
        <f t="shared" si="183"/>
        <v>1256.0936193857965</v>
      </c>
      <c r="G1513" s="60">
        <f t="shared" si="184"/>
        <v>66.631169481765824</v>
      </c>
      <c r="H1513" s="60">
        <f t="shared" si="179"/>
        <v>849.41423265379774</v>
      </c>
      <c r="I1513" s="60">
        <f t="shared" si="185"/>
        <v>48.653192584006703</v>
      </c>
      <c r="J1513" s="60">
        <f t="shared" si="180"/>
        <v>25.81729076086777</v>
      </c>
      <c r="K1513" s="60">
        <f t="shared" si="181"/>
        <v>3.2510444519839652</v>
      </c>
      <c r="L1513" s="60">
        <f t="shared" si="182"/>
        <v>0.45074407665971572</v>
      </c>
    </row>
    <row r="1514" spans="1:12" x14ac:dyDescent="0.3">
      <c r="A1514" s="60">
        <f>Data!A1513</f>
        <v>1996.05</v>
      </c>
      <c r="B1514" s="60">
        <f>Data!B1513</f>
        <v>661.23</v>
      </c>
      <c r="C1514" s="60">
        <f>Data!C1513</f>
        <v>14.2133</v>
      </c>
      <c r="D1514" s="60">
        <f>Data!D1513</f>
        <v>34.619999999999997</v>
      </c>
      <c r="E1514" s="60">
        <f>Data!E1513</f>
        <v>156.6</v>
      </c>
      <c r="F1514" s="60">
        <f t="shared" si="183"/>
        <v>1280.9241155172413</v>
      </c>
      <c r="G1514" s="60">
        <f t="shared" si="184"/>
        <v>67.065306896551732</v>
      </c>
      <c r="H1514" s="60">
        <f t="shared" si="179"/>
        <v>854.10780387873319</v>
      </c>
      <c r="I1514" s="60">
        <f t="shared" si="185"/>
        <v>48.855096103468576</v>
      </c>
      <c r="J1514" s="60">
        <f t="shared" si="180"/>
        <v>26.218843430466595</v>
      </c>
      <c r="K1514" s="60">
        <f t="shared" si="181"/>
        <v>3.2664783671592605</v>
      </c>
      <c r="L1514" s="60">
        <f t="shared" si="182"/>
        <v>0.46617799183501107</v>
      </c>
    </row>
    <row r="1515" spans="1:12" x14ac:dyDescent="0.3">
      <c r="A1515" s="60">
        <f>Data!A1514</f>
        <v>1996.06</v>
      </c>
      <c r="B1515" s="60">
        <f>Data!B1514</f>
        <v>668.5</v>
      </c>
      <c r="C1515" s="60">
        <f>Data!C1514</f>
        <v>14.27</v>
      </c>
      <c r="D1515" s="60">
        <f>Data!D1514</f>
        <v>34.909999999999997</v>
      </c>
      <c r="E1515" s="60">
        <f>Data!E1514</f>
        <v>156.69999999999999</v>
      </c>
      <c r="F1515" s="60">
        <f t="shared" si="183"/>
        <v>1294.1810178685387</v>
      </c>
      <c r="G1515" s="60">
        <f t="shared" si="184"/>
        <v>67.583933184428844</v>
      </c>
      <c r="H1515" s="60">
        <f t="shared" si="179"/>
        <v>858.38906691742818</v>
      </c>
      <c r="I1515" s="60">
        <f t="shared" si="185"/>
        <v>49.061470132744361</v>
      </c>
      <c r="J1515" s="60">
        <f t="shared" si="180"/>
        <v>26.378765543855621</v>
      </c>
      <c r="K1515" s="60">
        <f t="shared" si="181"/>
        <v>3.272559351040929</v>
      </c>
      <c r="L1515" s="60">
        <f t="shared" si="182"/>
        <v>0.47225897571667952</v>
      </c>
    </row>
    <row r="1516" spans="1:12" x14ac:dyDescent="0.3">
      <c r="A1516" s="60">
        <f>Data!A1515</f>
        <v>1996.07</v>
      </c>
      <c r="B1516" s="60">
        <f>Data!B1515</f>
        <v>644.07000000000005</v>
      </c>
      <c r="C1516" s="60">
        <f>Data!C1515</f>
        <v>14.4</v>
      </c>
      <c r="D1516" s="60">
        <f>Data!D1515</f>
        <v>35.273299999999999</v>
      </c>
      <c r="E1516" s="60">
        <f>Data!E1515</f>
        <v>157</v>
      </c>
      <c r="F1516" s="60">
        <f t="shared" si="183"/>
        <v>1244.5032319108282</v>
      </c>
      <c r="G1516" s="60">
        <f t="shared" si="184"/>
        <v>68.156777757324832</v>
      </c>
      <c r="H1516" s="60">
        <f t="shared" si="179"/>
        <v>863.03112876098862</v>
      </c>
      <c r="I1516" s="60">
        <f t="shared" si="185"/>
        <v>49.270879958460462</v>
      </c>
      <c r="J1516" s="60">
        <f t="shared" si="180"/>
        <v>25.258392644094243</v>
      </c>
      <c r="K1516" s="60">
        <f t="shared" si="181"/>
        <v>3.229158482439054</v>
      </c>
      <c r="L1516" s="60">
        <f t="shared" si="182"/>
        <v>0.42885810711480454</v>
      </c>
    </row>
    <row r="1517" spans="1:12" x14ac:dyDescent="0.3">
      <c r="A1517" s="60">
        <f>Data!A1516</f>
        <v>1996.08</v>
      </c>
      <c r="B1517" s="60">
        <f>Data!B1516</f>
        <v>662.68</v>
      </c>
      <c r="C1517" s="60">
        <f>Data!C1516</f>
        <v>14.53</v>
      </c>
      <c r="D1517" s="60">
        <f>Data!D1516</f>
        <v>35.636699999999998</v>
      </c>
      <c r="E1517" s="60">
        <f>Data!E1516</f>
        <v>157.30000000000001</v>
      </c>
      <c r="F1517" s="60">
        <f t="shared" si="183"/>
        <v>1278.0202977749523</v>
      </c>
      <c r="G1517" s="60">
        <f t="shared" si="184"/>
        <v>68.727630146853144</v>
      </c>
      <c r="H1517" s="60">
        <f t="shared" si="179"/>
        <v>867.6775529521326</v>
      </c>
      <c r="I1517" s="60">
        <f t="shared" si="185"/>
        <v>49.484075295093078</v>
      </c>
      <c r="J1517" s="60">
        <f t="shared" si="180"/>
        <v>25.826900677715258</v>
      </c>
      <c r="K1517" s="60">
        <f t="shared" si="181"/>
        <v>3.2514166106601188</v>
      </c>
      <c r="L1517" s="60">
        <f t="shared" si="182"/>
        <v>0.45111623533586931</v>
      </c>
    </row>
    <row r="1518" spans="1:12" x14ac:dyDescent="0.3">
      <c r="A1518" s="60">
        <f>Data!A1517</f>
        <v>1996.09</v>
      </c>
      <c r="B1518" s="60">
        <f>Data!B1517</f>
        <v>674.88</v>
      </c>
      <c r="C1518" s="60">
        <f>Data!C1517</f>
        <v>14.66</v>
      </c>
      <c r="D1518" s="60">
        <f>Data!D1517</f>
        <v>36</v>
      </c>
      <c r="E1518" s="60">
        <f>Data!E1517</f>
        <v>157.80000000000001</v>
      </c>
      <c r="F1518" s="60">
        <f t="shared" si="183"/>
        <v>1297.4247239543724</v>
      </c>
      <c r="G1518" s="60">
        <f t="shared" si="184"/>
        <v>69.208288973384015</v>
      </c>
      <c r="H1518" s="60">
        <f t="shared" si="179"/>
        <v>872.83750634475257</v>
      </c>
      <c r="I1518" s="60">
        <f t="shared" si="185"/>
        <v>49.701658509098735</v>
      </c>
      <c r="J1518" s="60">
        <f t="shared" si="180"/>
        <v>26.104254120953666</v>
      </c>
      <c r="K1518" s="60">
        <f t="shared" si="181"/>
        <v>3.2620982941866963</v>
      </c>
      <c r="L1518" s="60">
        <f t="shared" si="182"/>
        <v>0.46179791886244681</v>
      </c>
    </row>
    <row r="1519" spans="1:12" x14ac:dyDescent="0.3">
      <c r="A1519" s="60">
        <f>Data!A1518</f>
        <v>1996.1</v>
      </c>
      <c r="B1519" s="60">
        <f>Data!B1518</f>
        <v>701.46</v>
      </c>
      <c r="C1519" s="60">
        <f>Data!C1518</f>
        <v>14.74</v>
      </c>
      <c r="D1519" s="60">
        <f>Data!D1518</f>
        <v>36.909999999999997</v>
      </c>
      <c r="E1519" s="60">
        <f>Data!E1518</f>
        <v>158.30000000000001</v>
      </c>
      <c r="F1519" s="60">
        <f t="shared" si="183"/>
        <v>1344.2641186355022</v>
      </c>
      <c r="G1519" s="60">
        <f t="shared" si="184"/>
        <v>70.733596525584332</v>
      </c>
      <c r="H1519" s="60">
        <f t="shared" si="179"/>
        <v>878.3940570437012</v>
      </c>
      <c r="I1519" s="60">
        <f t="shared" si="185"/>
        <v>49.933114778877645</v>
      </c>
      <c r="J1519" s="60">
        <f t="shared" si="180"/>
        <v>26.921295108234332</v>
      </c>
      <c r="K1519" s="60">
        <f t="shared" si="181"/>
        <v>3.2929176131376643</v>
      </c>
      <c r="L1519" s="60">
        <f t="shared" si="182"/>
        <v>0.49261723781341482</v>
      </c>
    </row>
    <row r="1520" spans="1:12" x14ac:dyDescent="0.3">
      <c r="A1520" s="60">
        <f>Data!A1519</f>
        <v>1996.11</v>
      </c>
      <c r="B1520" s="60">
        <f>Data!B1519</f>
        <v>735.67</v>
      </c>
      <c r="C1520" s="60">
        <f>Data!C1519</f>
        <v>14.82</v>
      </c>
      <c r="D1520" s="60">
        <f>Data!D1519</f>
        <v>37.82</v>
      </c>
      <c r="E1520" s="60">
        <f>Data!E1519</f>
        <v>158.6</v>
      </c>
      <c r="F1520" s="60">
        <f t="shared" si="183"/>
        <v>1407.1567352459017</v>
      </c>
      <c r="G1520" s="60">
        <f t="shared" si="184"/>
        <v>72.340407692307693</v>
      </c>
      <c r="H1520" s="60">
        <f t="shared" si="179"/>
        <v>883.83430812658116</v>
      </c>
      <c r="I1520" s="60">
        <f t="shared" si="185"/>
        <v>50.178937492551682</v>
      </c>
      <c r="J1520" s="60">
        <f t="shared" si="180"/>
        <v>28.042776622258557</v>
      </c>
      <c r="K1520" s="60">
        <f t="shared" si="181"/>
        <v>3.3337310808822251</v>
      </c>
      <c r="L1520" s="60">
        <f t="shared" si="182"/>
        <v>0.53343070555797567</v>
      </c>
    </row>
    <row r="1521" spans="1:12" x14ac:dyDescent="0.3">
      <c r="A1521" s="60">
        <f>Data!A1520</f>
        <v>1996.12</v>
      </c>
      <c r="B1521" s="60">
        <f>Data!B1520</f>
        <v>743.25</v>
      </c>
      <c r="C1521" s="60">
        <f>Data!C1520</f>
        <v>14.9</v>
      </c>
      <c r="D1521" s="60">
        <f>Data!D1520</f>
        <v>38.729999999999997</v>
      </c>
      <c r="E1521" s="60">
        <f>Data!E1520</f>
        <v>158.6</v>
      </c>
      <c r="F1521" s="60">
        <f t="shared" si="183"/>
        <v>1421.6554208701136</v>
      </c>
      <c r="G1521" s="60">
        <f t="shared" si="184"/>
        <v>74.081015069356866</v>
      </c>
      <c r="H1521" s="60">
        <f t="shared" si="179"/>
        <v>889.41126975221061</v>
      </c>
      <c r="I1521" s="60">
        <f t="shared" si="185"/>
        <v>50.439907107121357</v>
      </c>
      <c r="J1521" s="60">
        <f t="shared" si="180"/>
        <v>28.185131623079403</v>
      </c>
      <c r="K1521" s="60">
        <f t="shared" si="181"/>
        <v>3.3387945914917454</v>
      </c>
      <c r="L1521" s="60">
        <f t="shared" si="182"/>
        <v>0.53849421616749593</v>
      </c>
    </row>
    <row r="1522" spans="1:12" x14ac:dyDescent="0.3">
      <c r="A1522" s="60">
        <f>Data!A1521</f>
        <v>1997.01</v>
      </c>
      <c r="B1522" s="60">
        <f>Data!B1521</f>
        <v>766.22</v>
      </c>
      <c r="C1522" s="60">
        <f>Data!C1521</f>
        <v>14.9533</v>
      </c>
      <c r="D1522" s="60">
        <f>Data!D1521</f>
        <v>39.2333</v>
      </c>
      <c r="E1522" s="60">
        <f>Data!E1521</f>
        <v>159.1</v>
      </c>
      <c r="F1522" s="60">
        <f t="shared" si="183"/>
        <v>1460.9855302325584</v>
      </c>
      <c r="G1522" s="60">
        <f t="shared" si="184"/>
        <v>74.807866674418605</v>
      </c>
      <c r="H1522" s="60">
        <f t="shared" si="179"/>
        <v>894.89257231276076</v>
      </c>
      <c r="I1522" s="60">
        <f t="shared" si="185"/>
        <v>50.703038737145008</v>
      </c>
      <c r="J1522" s="60">
        <f t="shared" si="180"/>
        <v>28.814555628640093</v>
      </c>
      <c r="K1522" s="60">
        <f t="shared" si="181"/>
        <v>3.3608806632406552</v>
      </c>
      <c r="L1522" s="60">
        <f t="shared" si="182"/>
        <v>0.56058028791640568</v>
      </c>
    </row>
    <row r="1523" spans="1:12" x14ac:dyDescent="0.3">
      <c r="A1523" s="60">
        <f>Data!A1522</f>
        <v>1997.02</v>
      </c>
      <c r="B1523" s="60">
        <f>Data!B1522</f>
        <v>798.39</v>
      </c>
      <c r="C1523" s="60">
        <f>Data!C1522</f>
        <v>15.0067</v>
      </c>
      <c r="D1523" s="60">
        <f>Data!D1522</f>
        <v>39.736699999999999</v>
      </c>
      <c r="E1523" s="60">
        <f>Data!E1522</f>
        <v>159.6</v>
      </c>
      <c r="F1523" s="60">
        <f t="shared" si="183"/>
        <v>1517.5563005639099</v>
      </c>
      <c r="G1523" s="60">
        <f t="shared" si="184"/>
        <v>75.530354148496244</v>
      </c>
      <c r="H1523" s="60">
        <f t="shared" si="179"/>
        <v>899.90993627270848</v>
      </c>
      <c r="I1523" s="60">
        <f t="shared" si="185"/>
        <v>50.967217335942806</v>
      </c>
      <c r="J1523" s="60">
        <f t="shared" si="180"/>
        <v>29.775145277427331</v>
      </c>
      <c r="K1523" s="60">
        <f t="shared" si="181"/>
        <v>3.3936739944041823</v>
      </c>
      <c r="L1523" s="60">
        <f t="shared" si="182"/>
        <v>0.5933736190799328</v>
      </c>
    </row>
    <row r="1524" spans="1:12" x14ac:dyDescent="0.3">
      <c r="A1524" s="60">
        <f>Data!A1523</f>
        <v>1997.03</v>
      </c>
      <c r="B1524" s="60">
        <f>Data!B1523</f>
        <v>792.16</v>
      </c>
      <c r="C1524" s="60">
        <f>Data!C1523</f>
        <v>15.06</v>
      </c>
      <c r="D1524" s="60">
        <f>Data!D1523</f>
        <v>40.24</v>
      </c>
      <c r="E1524" s="60">
        <f>Data!E1523</f>
        <v>160</v>
      </c>
      <c r="F1524" s="60">
        <f t="shared" si="183"/>
        <v>1501.9502129999998</v>
      </c>
      <c r="G1524" s="60">
        <f t="shared" si="184"/>
        <v>76.2957945</v>
      </c>
      <c r="H1524" s="60">
        <f t="shared" si="179"/>
        <v>904.40565356712136</v>
      </c>
      <c r="I1524" s="60">
        <f t="shared" si="185"/>
        <v>51.233101211206225</v>
      </c>
      <c r="J1524" s="60">
        <f t="shared" si="180"/>
        <v>29.316012060411406</v>
      </c>
      <c r="K1524" s="60">
        <f t="shared" si="181"/>
        <v>3.3781338534570042</v>
      </c>
      <c r="L1524" s="60">
        <f t="shared" si="182"/>
        <v>0.57783347813275476</v>
      </c>
    </row>
    <row r="1525" spans="1:12" x14ac:dyDescent="0.3">
      <c r="A1525" s="60">
        <f>Data!A1524</f>
        <v>1997.04</v>
      </c>
      <c r="B1525" s="60">
        <f>Data!B1524</f>
        <v>763.93</v>
      </c>
      <c r="C1525" s="60">
        <f>Data!C1524</f>
        <v>15.093299999999999</v>
      </c>
      <c r="D1525" s="60">
        <f>Data!D1524</f>
        <v>40.343299999999999</v>
      </c>
      <c r="E1525" s="60">
        <f>Data!E1524</f>
        <v>160.19999999999999</v>
      </c>
      <c r="F1525" s="60">
        <f t="shared" si="183"/>
        <v>1446.6173320224718</v>
      </c>
      <c r="G1525" s="60">
        <f t="shared" si="184"/>
        <v>76.396158039325854</v>
      </c>
      <c r="H1525" s="60">
        <f t="shared" si="179"/>
        <v>909.70259673624287</v>
      </c>
      <c r="I1525" s="60">
        <f t="shared" si="185"/>
        <v>51.509720204205678</v>
      </c>
      <c r="J1525" s="60">
        <f t="shared" si="180"/>
        <v>28.084356239705571</v>
      </c>
      <c r="K1525" s="60">
        <f t="shared" si="181"/>
        <v>3.335212703866802</v>
      </c>
      <c r="L1525" s="60">
        <f t="shared" si="182"/>
        <v>0.53491232854255255</v>
      </c>
    </row>
    <row r="1526" spans="1:12" x14ac:dyDescent="0.3">
      <c r="A1526" s="60">
        <f>Data!A1525</f>
        <v>1997.05</v>
      </c>
      <c r="B1526" s="60">
        <f>Data!B1525</f>
        <v>833.09</v>
      </c>
      <c r="C1526" s="60">
        <f>Data!C1525</f>
        <v>15.1267</v>
      </c>
      <c r="D1526" s="60">
        <f>Data!D1525</f>
        <v>40.4467</v>
      </c>
      <c r="E1526" s="60">
        <f>Data!E1525</f>
        <v>160.1</v>
      </c>
      <c r="F1526" s="60">
        <f t="shared" si="183"/>
        <v>1578.5676556527171</v>
      </c>
      <c r="G1526" s="60">
        <f t="shared" si="184"/>
        <v>76.639801699562781</v>
      </c>
      <c r="H1526" s="60">
        <f t="shared" si="179"/>
        <v>915.43554615764515</v>
      </c>
      <c r="I1526" s="60">
        <f t="shared" si="185"/>
        <v>51.797362436127756</v>
      </c>
      <c r="J1526" s="60">
        <f t="shared" si="180"/>
        <v>30.475830841759112</v>
      </c>
      <c r="K1526" s="60">
        <f t="shared" si="181"/>
        <v>3.4169339380558887</v>
      </c>
      <c r="L1526" s="60">
        <f t="shared" si="182"/>
        <v>0.61663356273163927</v>
      </c>
    </row>
    <row r="1527" spans="1:12" x14ac:dyDescent="0.3">
      <c r="A1527" s="60">
        <f>Data!A1526</f>
        <v>1997.06</v>
      </c>
      <c r="B1527" s="60">
        <f>Data!B1526</f>
        <v>876.29</v>
      </c>
      <c r="C1527" s="60">
        <f>Data!C1526</f>
        <v>15.16</v>
      </c>
      <c r="D1527" s="60">
        <f>Data!D1526</f>
        <v>40.549999999999997</v>
      </c>
      <c r="E1527" s="60">
        <f>Data!E1526</f>
        <v>160.30000000000001</v>
      </c>
      <c r="F1527" s="60">
        <f t="shared" si="183"/>
        <v>1658.352858827199</v>
      </c>
      <c r="G1527" s="60">
        <f t="shared" si="184"/>
        <v>76.739673424828439</v>
      </c>
      <c r="H1527" s="60">
        <f t="shared" si="179"/>
        <v>921.31904422077753</v>
      </c>
      <c r="I1527" s="60">
        <f t="shared" si="185"/>
        <v>52.095480149682444</v>
      </c>
      <c r="J1527" s="60">
        <f t="shared" si="180"/>
        <v>31.832950844533251</v>
      </c>
      <c r="K1527" s="60">
        <f t="shared" si="181"/>
        <v>3.4605019433914137</v>
      </c>
      <c r="L1527" s="60">
        <f t="shared" si="182"/>
        <v>0.66020156806716424</v>
      </c>
    </row>
    <row r="1528" spans="1:12" x14ac:dyDescent="0.3">
      <c r="A1528" s="60">
        <f>Data!A1527</f>
        <v>1997.07</v>
      </c>
      <c r="B1528" s="60">
        <f>Data!B1527</f>
        <v>925.29</v>
      </c>
      <c r="C1528" s="60">
        <f>Data!C1527</f>
        <v>15.216699999999999</v>
      </c>
      <c r="D1528" s="60">
        <f>Data!D1527</f>
        <v>40.58</v>
      </c>
      <c r="E1528" s="60">
        <f>Data!E1527</f>
        <v>160.5</v>
      </c>
      <c r="F1528" s="60">
        <f t="shared" si="183"/>
        <v>1748.9018708411213</v>
      </c>
      <c r="G1528" s="60">
        <f t="shared" si="184"/>
        <v>76.700751028037388</v>
      </c>
      <c r="H1528" s="60">
        <f t="shared" si="179"/>
        <v>927.04436035489073</v>
      </c>
      <c r="I1528" s="60">
        <f t="shared" si="185"/>
        <v>52.381949011702339</v>
      </c>
      <c r="J1528" s="60">
        <f t="shared" si="180"/>
        <v>33.387491375137827</v>
      </c>
      <c r="K1528" s="60">
        <f t="shared" si="181"/>
        <v>3.5081813201099608</v>
      </c>
      <c r="L1528" s="60">
        <f t="shared" si="182"/>
        <v>0.70788094478571129</v>
      </c>
    </row>
    <row r="1529" spans="1:12" x14ac:dyDescent="0.3">
      <c r="A1529" s="60">
        <f>Data!A1528</f>
        <v>1997.08</v>
      </c>
      <c r="B1529" s="60">
        <f>Data!B1528</f>
        <v>927.24</v>
      </c>
      <c r="C1529" s="60">
        <f>Data!C1528</f>
        <v>15.273300000000001</v>
      </c>
      <c r="D1529" s="60">
        <f>Data!D1528</f>
        <v>40.61</v>
      </c>
      <c r="E1529" s="60">
        <f>Data!E1528</f>
        <v>160.80000000000001</v>
      </c>
      <c r="F1529" s="60">
        <f t="shared" si="183"/>
        <v>1749.317836567164</v>
      </c>
      <c r="G1529" s="60">
        <f t="shared" si="184"/>
        <v>76.614250186567162</v>
      </c>
      <c r="H1529" s="60">
        <f t="shared" si="179"/>
        <v>932.44213526553608</v>
      </c>
      <c r="I1529" s="60">
        <f t="shared" si="185"/>
        <v>52.657890705542293</v>
      </c>
      <c r="J1529" s="60">
        <f t="shared" si="180"/>
        <v>33.220431223673124</v>
      </c>
      <c r="K1529" s="60">
        <f t="shared" si="181"/>
        <v>3.5031650849459655</v>
      </c>
      <c r="L1529" s="60">
        <f t="shared" si="182"/>
        <v>0.70286470962171599</v>
      </c>
    </row>
    <row r="1530" spans="1:12" x14ac:dyDescent="0.3">
      <c r="A1530" s="60">
        <f>Data!A1529</f>
        <v>1997.09</v>
      </c>
      <c r="B1530" s="60">
        <f>Data!B1529</f>
        <v>937.02</v>
      </c>
      <c r="C1530" s="60">
        <f>Data!C1529</f>
        <v>15.33</v>
      </c>
      <c r="D1530" s="60">
        <f>Data!D1529</f>
        <v>40.64</v>
      </c>
      <c r="E1530" s="60">
        <f>Data!E1529</f>
        <v>161.19999999999999</v>
      </c>
      <c r="F1530" s="60">
        <f t="shared" si="183"/>
        <v>1763.3821232009925</v>
      </c>
      <c r="G1530" s="60">
        <f t="shared" si="184"/>
        <v>76.480597518610423</v>
      </c>
      <c r="H1530" s="60">
        <f t="shared" si="179"/>
        <v>938.26480818777156</v>
      </c>
      <c r="I1530" s="60">
        <f t="shared" si="185"/>
        <v>52.923267898482926</v>
      </c>
      <c r="J1530" s="60">
        <f t="shared" si="180"/>
        <v>33.319600115841311</v>
      </c>
      <c r="K1530" s="60">
        <f t="shared" si="181"/>
        <v>3.5061458159013346</v>
      </c>
      <c r="L1530" s="60">
        <f t="shared" si="182"/>
        <v>0.70584544057708509</v>
      </c>
    </row>
    <row r="1531" spans="1:12" x14ac:dyDescent="0.3">
      <c r="A1531" s="60">
        <f>Data!A1530</f>
        <v>1997.1</v>
      </c>
      <c r="B1531" s="60">
        <f>Data!B1530</f>
        <v>951.16</v>
      </c>
      <c r="C1531" s="60">
        <f>Data!C1530</f>
        <v>15.386699999999999</v>
      </c>
      <c r="D1531" s="60">
        <f>Data!D1530</f>
        <v>40.333300000000001</v>
      </c>
      <c r="E1531" s="60">
        <f>Data!E1530</f>
        <v>161.6</v>
      </c>
      <c r="F1531" s="60">
        <f t="shared" si="183"/>
        <v>1785.5615784653467</v>
      </c>
      <c r="G1531" s="60">
        <f t="shared" si="184"/>
        <v>75.715537672648523</v>
      </c>
      <c r="H1531" s="60">
        <f t="shared" si="179"/>
        <v>945.05296368074733</v>
      </c>
      <c r="I1531" s="60">
        <f t="shared" si="185"/>
        <v>53.171662609003015</v>
      </c>
      <c r="J1531" s="60">
        <f t="shared" si="180"/>
        <v>33.58107478405266</v>
      </c>
      <c r="K1531" s="60">
        <f t="shared" si="181"/>
        <v>3.5139626578093974</v>
      </c>
      <c r="L1531" s="60">
        <f t="shared" si="182"/>
        <v>0.71366228248514796</v>
      </c>
    </row>
    <row r="1532" spans="1:12" x14ac:dyDescent="0.3">
      <c r="A1532" s="60">
        <f>Data!A1531</f>
        <v>1997.11</v>
      </c>
      <c r="B1532" s="60">
        <f>Data!B1531</f>
        <v>938.92</v>
      </c>
      <c r="C1532" s="60">
        <f>Data!C1531</f>
        <v>15.443300000000001</v>
      </c>
      <c r="D1532" s="60">
        <f>Data!D1531</f>
        <v>40.026699999999998</v>
      </c>
      <c r="E1532" s="60">
        <f>Data!E1531</f>
        <v>161.5</v>
      </c>
      <c r="F1532" s="60">
        <f t="shared" si="183"/>
        <v>1763.6754672445818</v>
      </c>
      <c r="G1532" s="60">
        <f t="shared" si="184"/>
        <v>75.186500260681115</v>
      </c>
      <c r="H1532" s="60">
        <f t="shared" si="179"/>
        <v>953.15779708277114</v>
      </c>
      <c r="I1532" s="60">
        <f t="shared" si="185"/>
        <v>53.403900801944239</v>
      </c>
      <c r="J1532" s="60">
        <f t="shared" si="180"/>
        <v>33.025218022657491</v>
      </c>
      <c r="K1532" s="60">
        <f t="shared" si="181"/>
        <v>3.4972714521324715</v>
      </c>
      <c r="L1532" s="60">
        <f t="shared" si="182"/>
        <v>0.69697107680822201</v>
      </c>
    </row>
    <row r="1533" spans="1:12" x14ac:dyDescent="0.3">
      <c r="A1533" s="60">
        <f>Data!A1532</f>
        <v>1997.12</v>
      </c>
      <c r="B1533" s="60">
        <f>Data!B1532</f>
        <v>962.37</v>
      </c>
      <c r="C1533" s="60">
        <f>Data!C1532</f>
        <v>15.5</v>
      </c>
      <c r="D1533" s="60">
        <f>Data!D1532</f>
        <v>39.72</v>
      </c>
      <c r="E1533" s="60">
        <f>Data!E1532</f>
        <v>161.30000000000001</v>
      </c>
      <c r="F1533" s="60">
        <f t="shared" si="183"/>
        <v>1809.9655939863605</v>
      </c>
      <c r="G1533" s="60">
        <f t="shared" si="184"/>
        <v>74.702903657780524</v>
      </c>
      <c r="H1533" s="60">
        <f t="shared" si="179"/>
        <v>961.45633506434797</v>
      </c>
      <c r="I1533" s="60">
        <f t="shared" si="185"/>
        <v>53.620085538760634</v>
      </c>
      <c r="J1533" s="60">
        <f t="shared" si="180"/>
        <v>33.755365658228598</v>
      </c>
      <c r="K1533" s="60">
        <f t="shared" si="181"/>
        <v>3.5191393871481984</v>
      </c>
      <c r="L1533" s="60">
        <f t="shared" si="182"/>
        <v>0.71883901182394894</v>
      </c>
    </row>
    <row r="1534" spans="1:12" x14ac:dyDescent="0.3">
      <c r="A1534" s="60">
        <f>Data!A1533</f>
        <v>1998.01</v>
      </c>
      <c r="B1534" s="60">
        <f>Data!B1533</f>
        <v>963.36</v>
      </c>
      <c r="C1534" s="60">
        <f>Data!C1533</f>
        <v>15.55</v>
      </c>
      <c r="D1534" s="60">
        <f>Data!D1533</f>
        <v>39.659999999999997</v>
      </c>
      <c r="E1534" s="60">
        <f>Data!E1533</f>
        <v>161.6</v>
      </c>
      <c r="F1534" s="60">
        <f t="shared" si="183"/>
        <v>1808.4639831683166</v>
      </c>
      <c r="G1534" s="60">
        <f t="shared" si="184"/>
        <v>74.451587747524741</v>
      </c>
      <c r="H1534" s="60">
        <f t="shared" si="179"/>
        <v>970.0104479769376</v>
      </c>
      <c r="I1534" s="60">
        <f t="shared" si="185"/>
        <v>53.827580729471073</v>
      </c>
      <c r="J1534" s="60">
        <f t="shared" si="180"/>
        <v>33.597348397606261</v>
      </c>
      <c r="K1534" s="60">
        <f t="shared" si="181"/>
        <v>3.5144471471171599</v>
      </c>
      <c r="L1534" s="60">
        <f t="shared" si="182"/>
        <v>0.71414677179291042</v>
      </c>
    </row>
    <row r="1535" spans="1:12" x14ac:dyDescent="0.3">
      <c r="A1535" s="60">
        <f>Data!A1534</f>
        <v>1998.02</v>
      </c>
      <c r="B1535" s="60">
        <f>Data!B1534</f>
        <v>1023.74</v>
      </c>
      <c r="C1535" s="60">
        <f>Data!C1534</f>
        <v>15.6</v>
      </c>
      <c r="D1535" s="60">
        <f>Data!D1534</f>
        <v>39.6</v>
      </c>
      <c r="E1535" s="60">
        <f>Data!E1534</f>
        <v>161.9</v>
      </c>
      <c r="F1535" s="60">
        <f t="shared" si="183"/>
        <v>1918.2510044471896</v>
      </c>
      <c r="G1535" s="60">
        <f t="shared" si="184"/>
        <v>74.20120321185918</v>
      </c>
      <c r="H1535" s="60">
        <f t="shared" si="179"/>
        <v>978.81383750058365</v>
      </c>
      <c r="I1535" s="60">
        <f t="shared" si="185"/>
        <v>54.026460163289379</v>
      </c>
      <c r="J1535" s="60">
        <f t="shared" si="180"/>
        <v>35.505768814937618</v>
      </c>
      <c r="K1535" s="60">
        <f t="shared" si="181"/>
        <v>3.5696951851086069</v>
      </c>
      <c r="L1535" s="60">
        <f t="shared" si="182"/>
        <v>0.76939480978435748</v>
      </c>
    </row>
    <row r="1536" spans="1:12" x14ac:dyDescent="0.3">
      <c r="A1536" s="60">
        <f>Data!A1535</f>
        <v>1998.03</v>
      </c>
      <c r="B1536" s="60">
        <f>Data!B1535</f>
        <v>1076.83</v>
      </c>
      <c r="C1536" s="60">
        <f>Data!C1535</f>
        <v>15.64</v>
      </c>
      <c r="D1536" s="60">
        <f>Data!D1535</f>
        <v>39.54</v>
      </c>
      <c r="E1536" s="60">
        <f>Data!E1535</f>
        <v>162.19999999999999</v>
      </c>
      <c r="F1536" s="60">
        <f t="shared" si="183"/>
        <v>2013.9974062268802</v>
      </c>
      <c r="G1536" s="60">
        <f t="shared" si="184"/>
        <v>73.951744882860666</v>
      </c>
      <c r="H1536" s="60">
        <f t="shared" si="179"/>
        <v>987.74406779532444</v>
      </c>
      <c r="I1536" s="60">
        <f t="shared" si="185"/>
        <v>54.217578411748889</v>
      </c>
      <c r="J1536" s="60">
        <f t="shared" si="180"/>
        <v>37.14657617003509</v>
      </c>
      <c r="K1536" s="60">
        <f t="shared" si="181"/>
        <v>3.6148716046025662</v>
      </c>
      <c r="L1536" s="60">
        <f t="shared" si="182"/>
        <v>0.81457122927831671</v>
      </c>
    </row>
    <row r="1537" spans="1:12" x14ac:dyDescent="0.3">
      <c r="A1537" s="60">
        <f>Data!A1536</f>
        <v>1998.04</v>
      </c>
      <c r="B1537" s="60">
        <f>Data!B1536</f>
        <v>1112.2</v>
      </c>
      <c r="C1537" s="60">
        <f>Data!C1536</f>
        <v>15.75</v>
      </c>
      <c r="D1537" s="60">
        <f>Data!D1536</f>
        <v>39.35</v>
      </c>
      <c r="E1537" s="60">
        <f>Data!E1536</f>
        <v>162.5</v>
      </c>
      <c r="F1537" s="60">
        <f t="shared" si="183"/>
        <v>2076.3097144615385</v>
      </c>
      <c r="G1537" s="60">
        <f t="shared" si="184"/>
        <v>73.460517230769241</v>
      </c>
      <c r="H1537" s="60">
        <f t="shared" ref="H1537:H1600" si="186">GEOMEAN(F1418:F1538)</f>
        <v>996.85153212942373</v>
      </c>
      <c r="I1537" s="60">
        <f t="shared" si="185"/>
        <v>54.38431159466068</v>
      </c>
      <c r="J1537" s="60">
        <f t="shared" ref="J1537:J1600" si="187">F1537/I1537</f>
        <v>38.178468267407204</v>
      </c>
      <c r="K1537" s="60">
        <f t="shared" ref="K1537:K1600" si="188">LN(J1537)</f>
        <v>3.6422716987764074</v>
      </c>
      <c r="L1537" s="60">
        <f t="shared" si="182"/>
        <v>0.84197132345215797</v>
      </c>
    </row>
    <row r="1538" spans="1:12" x14ac:dyDescent="0.3">
      <c r="A1538" s="60">
        <f>Data!A1537</f>
        <v>1998.05</v>
      </c>
      <c r="B1538" s="60">
        <f>Data!B1537</f>
        <v>1108.42</v>
      </c>
      <c r="C1538" s="60">
        <f>Data!C1537</f>
        <v>15.85</v>
      </c>
      <c r="D1538" s="60">
        <f>Data!D1537</f>
        <v>39.159999999999997</v>
      </c>
      <c r="E1538" s="60">
        <f>Data!E1537</f>
        <v>162.80000000000001</v>
      </c>
      <c r="F1538" s="60">
        <f t="shared" si="183"/>
        <v>2065.4399045454547</v>
      </c>
      <c r="G1538" s="60">
        <f t="shared" si="184"/>
        <v>72.971099999999993</v>
      </c>
      <c r="H1538" s="60">
        <f t="shared" si="186"/>
        <v>1006.2693086185634</v>
      </c>
      <c r="I1538" s="60">
        <f t="shared" si="185"/>
        <v>54.526885748592626</v>
      </c>
      <c r="J1538" s="60">
        <f t="shared" si="187"/>
        <v>37.879293419921112</v>
      </c>
      <c r="K1538" s="60">
        <f t="shared" si="188"/>
        <v>3.6344046150267229</v>
      </c>
      <c r="L1538" s="60">
        <f t="shared" ref="L1538:L1601" si="189">K1538-$K$1843</f>
        <v>0.83410423970247338</v>
      </c>
    </row>
    <row r="1539" spans="1:12" x14ac:dyDescent="0.3">
      <c r="A1539" s="60">
        <f>Data!A1538</f>
        <v>1998.06</v>
      </c>
      <c r="B1539" s="60">
        <f>Data!B1538</f>
        <v>1108.3900000000001</v>
      </c>
      <c r="C1539" s="60">
        <f>Data!C1538</f>
        <v>15.95</v>
      </c>
      <c r="D1539" s="60">
        <f>Data!D1538</f>
        <v>38.97</v>
      </c>
      <c r="E1539" s="60">
        <f>Data!E1538</f>
        <v>163</v>
      </c>
      <c r="F1539" s="60">
        <f t="shared" si="183"/>
        <v>2062.8497887730064</v>
      </c>
      <c r="G1539" s="60">
        <f t="shared" si="184"/>
        <v>72.52795159509202</v>
      </c>
      <c r="H1539" s="60">
        <f t="shared" si="186"/>
        <v>1015.6932539462796</v>
      </c>
      <c r="I1539" s="60">
        <f t="shared" si="185"/>
        <v>54.646884836011282</v>
      </c>
      <c r="J1539" s="60">
        <f t="shared" si="187"/>
        <v>37.748716966454175</v>
      </c>
      <c r="K1539" s="60">
        <f t="shared" si="188"/>
        <v>3.6309514874738427</v>
      </c>
      <c r="L1539" s="60">
        <f t="shared" si="189"/>
        <v>0.8306511121495932</v>
      </c>
    </row>
    <row r="1540" spans="1:12" x14ac:dyDescent="0.3">
      <c r="A1540" s="60">
        <f>Data!A1539</f>
        <v>1998.07</v>
      </c>
      <c r="B1540" s="60">
        <f>Data!B1539</f>
        <v>1156.58</v>
      </c>
      <c r="C1540" s="60">
        <f>Data!C1539</f>
        <v>16.0167</v>
      </c>
      <c r="D1540" s="60">
        <f>Data!D1539</f>
        <v>38.676699999999997</v>
      </c>
      <c r="E1540" s="60">
        <f>Data!E1539</f>
        <v>163.19999999999999</v>
      </c>
      <c r="F1540" s="60">
        <f t="shared" si="183"/>
        <v>2149.8993783088235</v>
      </c>
      <c r="G1540" s="60">
        <f t="shared" si="184"/>
        <v>71.893870968749994</v>
      </c>
      <c r="H1540" s="60">
        <f t="shared" si="186"/>
        <v>1024.6585282005615</v>
      </c>
      <c r="I1540" s="60">
        <f t="shared" si="185"/>
        <v>54.757690155449616</v>
      </c>
      <c r="J1540" s="60">
        <f t="shared" si="187"/>
        <v>39.262053826696345</v>
      </c>
      <c r="K1540" s="60">
        <f t="shared" si="188"/>
        <v>3.6702585009465531</v>
      </c>
      <c r="L1540" s="60">
        <f t="shared" si="189"/>
        <v>0.86995812562230368</v>
      </c>
    </row>
    <row r="1541" spans="1:12" x14ac:dyDescent="0.3">
      <c r="A1541" s="60">
        <f>Data!A1540</f>
        <v>1998.08</v>
      </c>
      <c r="B1541" s="60">
        <f>Data!B1540</f>
        <v>1074.6199999999999</v>
      </c>
      <c r="C1541" s="60">
        <f>Data!C1540</f>
        <v>16.083300000000001</v>
      </c>
      <c r="D1541" s="60">
        <f>Data!D1540</f>
        <v>38.383299999999998</v>
      </c>
      <c r="E1541" s="60">
        <f>Data!E1540</f>
        <v>163.4</v>
      </c>
      <c r="F1541" s="60">
        <f t="shared" si="183"/>
        <v>1995.1037151774783</v>
      </c>
      <c r="G1541" s="60">
        <f t="shared" si="184"/>
        <v>71.261156902692775</v>
      </c>
      <c r="H1541" s="60">
        <f t="shared" si="186"/>
        <v>1033.4613776912638</v>
      </c>
      <c r="I1541" s="60">
        <f t="shared" si="185"/>
        <v>54.859325443297983</v>
      </c>
      <c r="J1541" s="60">
        <f t="shared" si="187"/>
        <v>36.367631192250009</v>
      </c>
      <c r="K1541" s="60">
        <f t="shared" si="188"/>
        <v>3.593679126062562</v>
      </c>
      <c r="L1541" s="60">
        <f t="shared" si="189"/>
        <v>0.79337875073831254</v>
      </c>
    </row>
    <row r="1542" spans="1:12" x14ac:dyDescent="0.3">
      <c r="A1542" s="60">
        <f>Data!A1541</f>
        <v>1998.09</v>
      </c>
      <c r="B1542" s="60">
        <f>Data!B1541</f>
        <v>1020.64</v>
      </c>
      <c r="C1542" s="60">
        <f>Data!C1541</f>
        <v>16.14</v>
      </c>
      <c r="D1542" s="60">
        <f>Data!D1541</f>
        <v>38.090000000000003</v>
      </c>
      <c r="E1542" s="60">
        <f>Data!E1541</f>
        <v>163.6</v>
      </c>
      <c r="F1542" s="60">
        <f t="shared" si="183"/>
        <v>1892.5697574572127</v>
      </c>
      <c r="G1542" s="60">
        <f t="shared" si="184"/>
        <v>70.630175244498787</v>
      </c>
      <c r="H1542" s="60">
        <f t="shared" si="186"/>
        <v>1042.3364706176992</v>
      </c>
      <c r="I1542" s="60">
        <f t="shared" si="185"/>
        <v>54.952970328487552</v>
      </c>
      <c r="J1542" s="60">
        <f t="shared" si="187"/>
        <v>34.439808187695121</v>
      </c>
      <c r="K1542" s="60">
        <f t="shared" si="188"/>
        <v>3.5392131100810449</v>
      </c>
      <c r="L1542" s="60">
        <f t="shared" si="189"/>
        <v>0.73891273475679542</v>
      </c>
    </row>
    <row r="1543" spans="1:12" x14ac:dyDescent="0.3">
      <c r="A1543" s="60">
        <f>Data!A1542</f>
        <v>1998.1</v>
      </c>
      <c r="B1543" s="60">
        <f>Data!B1542</f>
        <v>1032.47</v>
      </c>
      <c r="C1543" s="60">
        <f>Data!C1542</f>
        <v>16.166699999999999</v>
      </c>
      <c r="D1543" s="60">
        <f>Data!D1542</f>
        <v>37.963299999999997</v>
      </c>
      <c r="E1543" s="60">
        <f>Data!E1542</f>
        <v>164</v>
      </c>
      <c r="F1543" s="60">
        <f t="shared" si="183"/>
        <v>1909.8365646951218</v>
      </c>
      <c r="G1543" s="60">
        <f t="shared" si="184"/>
        <v>70.223540109146327</v>
      </c>
      <c r="H1543" s="60">
        <f t="shared" si="186"/>
        <v>1051.911896426378</v>
      </c>
      <c r="I1543" s="60">
        <f t="shared" si="185"/>
        <v>55.038779638322602</v>
      </c>
      <c r="J1543" s="60">
        <f t="shared" si="187"/>
        <v>34.699834866348198</v>
      </c>
      <c r="K1543" s="60">
        <f t="shared" si="188"/>
        <v>3.5467349280466252</v>
      </c>
      <c r="L1543" s="60">
        <f t="shared" si="189"/>
        <v>0.74643455272237569</v>
      </c>
    </row>
    <row r="1544" spans="1:12" x14ac:dyDescent="0.3">
      <c r="A1544" s="60">
        <f>Data!A1543</f>
        <v>1998.11</v>
      </c>
      <c r="B1544" s="60">
        <f>Data!B1543</f>
        <v>1144.43</v>
      </c>
      <c r="C1544" s="60">
        <f>Data!C1543</f>
        <v>16.183299999999999</v>
      </c>
      <c r="D1544" s="60">
        <f>Data!D1543</f>
        <v>37.8367</v>
      </c>
      <c r="E1544" s="60">
        <f>Data!E1543</f>
        <v>164</v>
      </c>
      <c r="F1544" s="60">
        <f t="shared" si="183"/>
        <v>2116.9373054268294</v>
      </c>
      <c r="G1544" s="60">
        <f t="shared" si="184"/>
        <v>69.989358671341463</v>
      </c>
      <c r="H1544" s="60">
        <f t="shared" si="186"/>
        <v>1062.1358049466216</v>
      </c>
      <c r="I1544" s="60">
        <f t="shared" si="185"/>
        <v>55.11678458214535</v>
      </c>
      <c r="J1544" s="60">
        <f t="shared" si="187"/>
        <v>38.408214874577332</v>
      </c>
      <c r="K1544" s="60">
        <f t="shared" si="188"/>
        <v>3.6482713657395816</v>
      </c>
      <c r="L1544" s="60">
        <f t="shared" si="189"/>
        <v>0.84797099041533208</v>
      </c>
    </row>
    <row r="1545" spans="1:12" x14ac:dyDescent="0.3">
      <c r="A1545" s="60">
        <f>Data!A1544</f>
        <v>1998.12</v>
      </c>
      <c r="B1545" s="60">
        <f>Data!B1544</f>
        <v>1190.05</v>
      </c>
      <c r="C1545" s="60">
        <f>Data!C1544</f>
        <v>16.2</v>
      </c>
      <c r="D1545" s="60">
        <f>Data!D1544</f>
        <v>37.71</v>
      </c>
      <c r="E1545" s="60">
        <f>Data!E1544</f>
        <v>163.9</v>
      </c>
      <c r="F1545" s="60">
        <f t="shared" si="183"/>
        <v>2202.6671028065894</v>
      </c>
      <c r="G1545" s="60">
        <f t="shared" si="184"/>
        <v>69.797551738865167</v>
      </c>
      <c r="H1545" s="60">
        <f t="shared" si="186"/>
        <v>1072.701037273592</v>
      </c>
      <c r="I1545" s="60">
        <f t="shared" si="185"/>
        <v>55.187901702409263</v>
      </c>
      <c r="J1545" s="60">
        <f t="shared" si="187"/>
        <v>39.912137168832253</v>
      </c>
      <c r="K1545" s="60">
        <f t="shared" si="188"/>
        <v>3.6866804673345568</v>
      </c>
      <c r="L1545" s="60">
        <f t="shared" si="189"/>
        <v>0.88638009201030732</v>
      </c>
    </row>
    <row r="1546" spans="1:12" x14ac:dyDescent="0.3">
      <c r="A1546" s="60">
        <f>Data!A1545</f>
        <v>1999.01</v>
      </c>
      <c r="B1546" s="60">
        <f>Data!B1545</f>
        <v>1248.77</v>
      </c>
      <c r="C1546" s="60">
        <f>Data!C1545</f>
        <v>16.283333330000001</v>
      </c>
      <c r="D1546" s="60">
        <f>Data!D1545</f>
        <v>37.933333330000004</v>
      </c>
      <c r="E1546" s="60">
        <f>Data!E1545</f>
        <v>164.3</v>
      </c>
      <c r="F1546" s="60">
        <f t="shared" si="183"/>
        <v>2305.7249757151549</v>
      </c>
      <c r="G1546" s="60">
        <f t="shared" si="184"/>
        <v>70.039986603705358</v>
      </c>
      <c r="H1546" s="60">
        <f t="shared" si="186"/>
        <v>1083.1056049759588</v>
      </c>
      <c r="I1546" s="60">
        <f t="shared" si="185"/>
        <v>55.255112934392116</v>
      </c>
      <c r="J1546" s="60">
        <f t="shared" si="187"/>
        <v>41.728717095427669</v>
      </c>
      <c r="K1546" s="60">
        <f t="shared" si="188"/>
        <v>3.7311895511504805</v>
      </c>
      <c r="L1546" s="60">
        <f t="shared" si="189"/>
        <v>0.93088917582623099</v>
      </c>
    </row>
    <row r="1547" spans="1:12" x14ac:dyDescent="0.3">
      <c r="A1547" s="60">
        <f>Data!A1546</f>
        <v>1999.02</v>
      </c>
      <c r="B1547" s="60">
        <f>Data!B1546</f>
        <v>1246.58</v>
      </c>
      <c r="C1547" s="60">
        <f>Data!C1546</f>
        <v>16.366666670000001</v>
      </c>
      <c r="D1547" s="60">
        <f>Data!D1546</f>
        <v>38.15666667</v>
      </c>
      <c r="E1547" s="60">
        <f>Data!E1546</f>
        <v>164.5</v>
      </c>
      <c r="F1547" s="60">
        <f t="shared" ref="F1547:F1610" si="190">B1547*$E$1837/E1547</f>
        <v>2298.8829698480245</v>
      </c>
      <c r="G1547" s="60">
        <f t="shared" ref="G1547:G1610" si="191">D1547*$E$1837/E1547</f>
        <v>70.366692224992164</v>
      </c>
      <c r="H1547" s="60">
        <f t="shared" si="186"/>
        <v>1093.6034054504198</v>
      </c>
      <c r="I1547" s="60">
        <f t="shared" si="185"/>
        <v>55.318880851587785</v>
      </c>
      <c r="J1547" s="60">
        <f t="shared" si="187"/>
        <v>41.556931999683449</v>
      </c>
      <c r="K1547" s="60">
        <f t="shared" si="188"/>
        <v>3.7270643425167935</v>
      </c>
      <c r="L1547" s="60">
        <f t="shared" si="189"/>
        <v>0.92676396719254406</v>
      </c>
    </row>
    <row r="1548" spans="1:12" x14ac:dyDescent="0.3">
      <c r="A1548" s="60">
        <f>Data!A1547</f>
        <v>1999.03</v>
      </c>
      <c r="B1548" s="60">
        <f>Data!B1547</f>
        <v>1281.6600000000001</v>
      </c>
      <c r="C1548" s="60">
        <f>Data!C1547</f>
        <v>16.45</v>
      </c>
      <c r="D1548" s="60">
        <f>Data!D1547</f>
        <v>38.380000000000003</v>
      </c>
      <c r="E1548" s="60">
        <f>Data!E1547</f>
        <v>165</v>
      </c>
      <c r="F1548" s="60">
        <f t="shared" si="190"/>
        <v>2356.4134701818184</v>
      </c>
      <c r="G1548" s="60">
        <f t="shared" si="191"/>
        <v>70.56407236363637</v>
      </c>
      <c r="H1548" s="60">
        <f t="shared" si="186"/>
        <v>1104.6001790933726</v>
      </c>
      <c r="I1548" s="60">
        <f t="shared" si="185"/>
        <v>55.379208313457468</v>
      </c>
      <c r="J1548" s="60">
        <f t="shared" si="187"/>
        <v>42.550508429879386</v>
      </c>
      <c r="K1548" s="60">
        <f t="shared" si="188"/>
        <v>3.7506918039463351</v>
      </c>
      <c r="L1548" s="60">
        <f t="shared" si="189"/>
        <v>0.95039142862208559</v>
      </c>
    </row>
    <row r="1549" spans="1:12" x14ac:dyDescent="0.3">
      <c r="A1549" s="60">
        <f>Data!A1548</f>
        <v>1999.04</v>
      </c>
      <c r="B1549" s="60">
        <f>Data!B1548</f>
        <v>1334.76</v>
      </c>
      <c r="C1549" s="60">
        <f>Data!C1548</f>
        <v>16.45</v>
      </c>
      <c r="D1549" s="60">
        <f>Data!D1548</f>
        <v>39.26</v>
      </c>
      <c r="E1549" s="60">
        <f>Data!E1548</f>
        <v>166.2</v>
      </c>
      <c r="F1549" s="60">
        <f t="shared" si="190"/>
        <v>2436.3224902527077</v>
      </c>
      <c r="G1549" s="60">
        <f t="shared" si="191"/>
        <v>71.660838628158842</v>
      </c>
      <c r="H1549" s="60">
        <f t="shared" si="186"/>
        <v>1115.4515094800008</v>
      </c>
      <c r="I1549" s="60">
        <f t="shared" si="185"/>
        <v>55.448137953172839</v>
      </c>
      <c r="J1549" s="60">
        <f t="shared" si="187"/>
        <v>43.938761159305926</v>
      </c>
      <c r="K1549" s="60">
        <f t="shared" si="188"/>
        <v>3.7827968726424386</v>
      </c>
      <c r="L1549" s="60">
        <f t="shared" si="189"/>
        <v>0.98249649731818911</v>
      </c>
    </row>
    <row r="1550" spans="1:12" x14ac:dyDescent="0.3">
      <c r="A1550" s="60">
        <f>Data!A1549</f>
        <v>1999.05</v>
      </c>
      <c r="B1550" s="60">
        <f>Data!B1549</f>
        <v>1332.07</v>
      </c>
      <c r="C1550" s="60">
        <f>Data!C1549</f>
        <v>16.45</v>
      </c>
      <c r="D1550" s="60">
        <f>Data!D1549</f>
        <v>40.14</v>
      </c>
      <c r="E1550" s="60">
        <f>Data!E1549</f>
        <v>166.2</v>
      </c>
      <c r="F1550" s="60">
        <f t="shared" si="190"/>
        <v>2431.4124633574006</v>
      </c>
      <c r="G1550" s="60">
        <f t="shared" si="191"/>
        <v>73.267092779783397</v>
      </c>
      <c r="H1550" s="60">
        <f t="shared" si="186"/>
        <v>1126.0449837100953</v>
      </c>
      <c r="I1550" s="60">
        <f t="shared" si="185"/>
        <v>55.528436501312036</v>
      </c>
      <c r="J1550" s="60">
        <f t="shared" si="187"/>
        <v>43.786798558607906</v>
      </c>
      <c r="K1550" s="60">
        <f t="shared" si="188"/>
        <v>3.7793323691799472</v>
      </c>
      <c r="L1550" s="60">
        <f t="shared" si="189"/>
        <v>0.97903199385569772</v>
      </c>
    </row>
    <row r="1551" spans="1:12" x14ac:dyDescent="0.3">
      <c r="A1551" s="60">
        <f>Data!A1550</f>
        <v>1999.06</v>
      </c>
      <c r="B1551" s="60">
        <f>Data!B1550</f>
        <v>1322.55</v>
      </c>
      <c r="C1551" s="60">
        <f>Data!C1550</f>
        <v>16.45</v>
      </c>
      <c r="D1551" s="60">
        <f>Data!D1550</f>
        <v>41.02</v>
      </c>
      <c r="E1551" s="60">
        <f>Data!E1550</f>
        <v>166.2</v>
      </c>
      <c r="F1551" s="60">
        <f t="shared" si="190"/>
        <v>2414.035713898917</v>
      </c>
      <c r="G1551" s="60">
        <f t="shared" si="191"/>
        <v>74.873346931407951</v>
      </c>
      <c r="H1551" s="60">
        <f t="shared" si="186"/>
        <v>1136.8509839948019</v>
      </c>
      <c r="I1551" s="60">
        <f t="shared" si="185"/>
        <v>55.618427573763924</v>
      </c>
      <c r="J1551" s="60">
        <f t="shared" si="187"/>
        <v>43.403523242315735</v>
      </c>
      <c r="K1551" s="60">
        <f t="shared" si="188"/>
        <v>3.7705406185099037</v>
      </c>
      <c r="L1551" s="60">
        <f t="shared" si="189"/>
        <v>0.97024024318565427</v>
      </c>
    </row>
    <row r="1552" spans="1:12" x14ac:dyDescent="0.3">
      <c r="A1552" s="60">
        <f>Data!A1551</f>
        <v>1999.07</v>
      </c>
      <c r="B1552" s="60">
        <f>Data!B1551</f>
        <v>1380.99</v>
      </c>
      <c r="C1552" s="60">
        <f>Data!C1551</f>
        <v>16.513333333333335</v>
      </c>
      <c r="D1552" s="60">
        <f>Data!D1551</f>
        <v>42</v>
      </c>
      <c r="E1552" s="60">
        <f>Data!E1551</f>
        <v>166.7</v>
      </c>
      <c r="F1552" s="60">
        <f t="shared" si="190"/>
        <v>2513.1449872225558</v>
      </c>
      <c r="G1552" s="60">
        <f t="shared" si="191"/>
        <v>76.432189562087586</v>
      </c>
      <c r="H1552" s="60">
        <f t="shared" si="186"/>
        <v>1147.1489341996646</v>
      </c>
      <c r="I1552" s="60">
        <f t="shared" si="185"/>
        <v>55.728739170586039</v>
      </c>
      <c r="J1552" s="60">
        <f t="shared" si="187"/>
        <v>45.096031681782755</v>
      </c>
      <c r="K1552" s="60">
        <f t="shared" si="188"/>
        <v>3.8087942533198902</v>
      </c>
      <c r="L1552" s="60">
        <f t="shared" si="189"/>
        <v>1.0084938779956407</v>
      </c>
    </row>
    <row r="1553" spans="1:12" x14ac:dyDescent="0.3">
      <c r="A1553" s="60">
        <f>Data!A1552</f>
        <v>1999.08</v>
      </c>
      <c r="B1553" s="60">
        <f>Data!B1552</f>
        <v>1327.49</v>
      </c>
      <c r="C1553" s="60">
        <f>Data!C1552</f>
        <v>16.576666666666668</v>
      </c>
      <c r="D1553" s="60">
        <f>Data!D1552</f>
        <v>42.98</v>
      </c>
      <c r="E1553" s="60">
        <f>Data!E1552</f>
        <v>167.1</v>
      </c>
      <c r="F1553" s="60">
        <f t="shared" si="190"/>
        <v>2410.0020877917414</v>
      </c>
      <c r="G1553" s="60">
        <f t="shared" si="191"/>
        <v>78.028376660682227</v>
      </c>
      <c r="H1553" s="60">
        <f t="shared" si="186"/>
        <v>1157.0279688688624</v>
      </c>
      <c r="I1553" s="60">
        <f t="shared" ref="I1553:I1616" si="192">GEOMEAN(G1434:G1553)</f>
        <v>55.859342931515179</v>
      </c>
      <c r="J1553" s="60">
        <f t="shared" si="187"/>
        <v>43.144118088650963</v>
      </c>
      <c r="K1553" s="60">
        <f t="shared" si="188"/>
        <v>3.764546095112836</v>
      </c>
      <c r="L1553" s="60">
        <f t="shared" si="189"/>
        <v>0.96424571978858653</v>
      </c>
    </row>
    <row r="1554" spans="1:12" x14ac:dyDescent="0.3">
      <c r="A1554" s="60">
        <f>Data!A1553</f>
        <v>1999.09</v>
      </c>
      <c r="B1554" s="60">
        <f>Data!B1553</f>
        <v>1318.17</v>
      </c>
      <c r="C1554" s="60">
        <f>Data!C1553</f>
        <v>16.64</v>
      </c>
      <c r="D1554" s="60">
        <f>Data!D1553</f>
        <v>43.96</v>
      </c>
      <c r="E1554" s="60">
        <f>Data!E1553</f>
        <v>167.9</v>
      </c>
      <c r="F1554" s="60">
        <f t="shared" si="190"/>
        <v>2381.6796051816555</v>
      </c>
      <c r="G1554" s="60">
        <f t="shared" si="191"/>
        <v>79.427263132817146</v>
      </c>
      <c r="H1554" s="60">
        <f t="shared" si="186"/>
        <v>1166.8525306209615</v>
      </c>
      <c r="I1554" s="60">
        <f t="shared" si="192"/>
        <v>56.009980610736292</v>
      </c>
      <c r="J1554" s="60">
        <f t="shared" si="187"/>
        <v>42.522414384216418</v>
      </c>
      <c r="K1554" s="60">
        <f t="shared" si="188"/>
        <v>3.7500313341809872</v>
      </c>
      <c r="L1554" s="60">
        <f t="shared" si="189"/>
        <v>0.94973095885673775</v>
      </c>
    </row>
    <row r="1555" spans="1:12" x14ac:dyDescent="0.3">
      <c r="A1555" s="60">
        <f>Data!A1554</f>
        <v>1999.1</v>
      </c>
      <c r="B1555" s="60">
        <f>Data!B1554</f>
        <v>1300.01</v>
      </c>
      <c r="C1555" s="60">
        <f>Data!C1554</f>
        <v>16.656666666666666</v>
      </c>
      <c r="D1555" s="60">
        <f>Data!D1554</f>
        <v>45.363333333333337</v>
      </c>
      <c r="E1555" s="60">
        <f>Data!E1554</f>
        <v>168.2</v>
      </c>
      <c r="F1555" s="60">
        <f t="shared" si="190"/>
        <v>2344.6785590368609</v>
      </c>
      <c r="G1555" s="60">
        <f t="shared" si="191"/>
        <v>81.816628359096327</v>
      </c>
      <c r="H1555" s="60">
        <f t="shared" si="186"/>
        <v>1177.4566355759521</v>
      </c>
      <c r="I1555" s="60">
        <f t="shared" si="192"/>
        <v>56.182371621498291</v>
      </c>
      <c r="J1555" s="60">
        <f t="shared" si="187"/>
        <v>41.733349649833315</v>
      </c>
      <c r="K1555" s="60">
        <f t="shared" si="188"/>
        <v>3.731300560968259</v>
      </c>
      <c r="L1555" s="60">
        <f t="shared" si="189"/>
        <v>0.93100018564400955</v>
      </c>
    </row>
    <row r="1556" spans="1:12" x14ac:dyDescent="0.3">
      <c r="A1556" s="60">
        <f>Data!A1555</f>
        <v>1999.11</v>
      </c>
      <c r="B1556" s="60">
        <f>Data!B1555</f>
        <v>1391</v>
      </c>
      <c r="C1556" s="60">
        <f>Data!C1555</f>
        <v>16.673333333333332</v>
      </c>
      <c r="D1556" s="60">
        <f>Data!D1555</f>
        <v>46.766666666666673</v>
      </c>
      <c r="E1556" s="60">
        <f>Data!E1555</f>
        <v>168.3</v>
      </c>
      <c r="F1556" s="60">
        <f t="shared" si="190"/>
        <v>2507.2960962566845</v>
      </c>
      <c r="G1556" s="60">
        <f t="shared" si="191"/>
        <v>84.297541889483071</v>
      </c>
      <c r="H1556" s="60">
        <f t="shared" si="186"/>
        <v>1188.6487426749075</v>
      </c>
      <c r="I1556" s="60">
        <f t="shared" si="192"/>
        <v>56.375756335558826</v>
      </c>
      <c r="J1556" s="60">
        <f t="shared" si="187"/>
        <v>44.47472210098254</v>
      </c>
      <c r="K1556" s="60">
        <f t="shared" si="188"/>
        <v>3.7949209851002816</v>
      </c>
      <c r="L1556" s="60">
        <f t="shared" si="189"/>
        <v>0.99462060977603217</v>
      </c>
    </row>
    <row r="1557" spans="1:12" x14ac:dyDescent="0.3">
      <c r="A1557" s="60">
        <f>Data!A1556</f>
        <v>1999.12</v>
      </c>
      <c r="B1557" s="60">
        <f>Data!B1556</f>
        <v>1428.68</v>
      </c>
      <c r="C1557" s="60">
        <f>Data!C1556</f>
        <v>16.690000000000001</v>
      </c>
      <c r="D1557" s="60">
        <f>Data!D1556</f>
        <v>48.17</v>
      </c>
      <c r="E1557" s="60">
        <f>Data!E1556</f>
        <v>168.3</v>
      </c>
      <c r="F1557" s="60">
        <f t="shared" si="190"/>
        <v>2575.2147999999997</v>
      </c>
      <c r="G1557" s="60">
        <f t="shared" si="191"/>
        <v>86.827068983957219</v>
      </c>
      <c r="H1557" s="60">
        <f t="shared" si="186"/>
        <v>1199.6702291845729</v>
      </c>
      <c r="I1557" s="60">
        <f t="shared" si="192"/>
        <v>56.590503786233462</v>
      </c>
      <c r="J1557" s="60">
        <f t="shared" si="187"/>
        <v>45.506129610149564</v>
      </c>
      <c r="K1557" s="60">
        <f t="shared" si="188"/>
        <v>3.8178470335900081</v>
      </c>
      <c r="L1557" s="60">
        <f t="shared" si="189"/>
        <v>1.0175466582657586</v>
      </c>
    </row>
    <row r="1558" spans="1:12" x14ac:dyDescent="0.3">
      <c r="A1558" s="60">
        <f>Data!A1557</f>
        <v>2000.01</v>
      </c>
      <c r="B1558" s="60">
        <f>Data!B1557</f>
        <v>1425.59</v>
      </c>
      <c r="C1558" s="60">
        <f>Data!C1557</f>
        <v>16.713333333333335</v>
      </c>
      <c r="D1558" s="60">
        <f>Data!D1557</f>
        <v>49.096666666666671</v>
      </c>
      <c r="E1558" s="60">
        <f>Data!E1557</f>
        <v>168.8</v>
      </c>
      <c r="F1558" s="60">
        <f t="shared" si="190"/>
        <v>2562.0335258886253</v>
      </c>
      <c r="G1558" s="60">
        <f t="shared" si="191"/>
        <v>88.235261196682458</v>
      </c>
      <c r="H1558" s="60">
        <f t="shared" si="186"/>
        <v>1210.8271549501126</v>
      </c>
      <c r="I1558" s="60">
        <f t="shared" si="192"/>
        <v>56.826475760030917</v>
      </c>
      <c r="J1558" s="60">
        <f t="shared" si="187"/>
        <v>45.085208815476811</v>
      </c>
      <c r="K1558" s="60">
        <f t="shared" si="188"/>
        <v>3.8085542285365044</v>
      </c>
      <c r="L1558" s="60">
        <f t="shared" si="189"/>
        <v>1.0082538532122549</v>
      </c>
    </row>
    <row r="1559" spans="1:12" x14ac:dyDescent="0.3">
      <c r="A1559" s="60">
        <f>Data!A1558</f>
        <v>2000.02</v>
      </c>
      <c r="B1559" s="60">
        <f>Data!B1558</f>
        <v>1388.87</v>
      </c>
      <c r="C1559" s="60">
        <f>Data!C1558</f>
        <v>16.736666666666668</v>
      </c>
      <c r="D1559" s="60">
        <f>Data!D1558</f>
        <v>50.023333333333333</v>
      </c>
      <c r="E1559" s="60">
        <f>Data!E1558</f>
        <v>169.8</v>
      </c>
      <c r="F1559" s="60">
        <f t="shared" si="190"/>
        <v>2481.3414005300351</v>
      </c>
      <c r="G1559" s="60">
        <f t="shared" si="191"/>
        <v>89.37119240282685</v>
      </c>
      <c r="H1559" s="60">
        <f t="shared" si="186"/>
        <v>1222.7200101715805</v>
      </c>
      <c r="I1559" s="60">
        <f t="shared" si="192"/>
        <v>57.080500393165138</v>
      </c>
      <c r="J1559" s="60">
        <f t="shared" si="187"/>
        <v>43.470911842727169</v>
      </c>
      <c r="K1559" s="60">
        <f t="shared" si="188"/>
        <v>3.7720920211489348</v>
      </c>
      <c r="L1559" s="60">
        <f t="shared" si="189"/>
        <v>0.97179164582468536</v>
      </c>
    </row>
    <row r="1560" spans="1:12" x14ac:dyDescent="0.3">
      <c r="A1560" s="60">
        <f>Data!A1559</f>
        <v>2000.03</v>
      </c>
      <c r="B1560" s="60">
        <f>Data!B1559</f>
        <v>1442.21</v>
      </c>
      <c r="C1560" s="60">
        <f>Data!C1559</f>
        <v>16.760000000000002</v>
      </c>
      <c r="D1560" s="60">
        <f>Data!D1559</f>
        <v>50.95</v>
      </c>
      <c r="E1560" s="60">
        <f>Data!E1559</f>
        <v>171.2</v>
      </c>
      <c r="F1560" s="60">
        <f t="shared" si="190"/>
        <v>2555.567477978972</v>
      </c>
      <c r="G1560" s="60">
        <f t="shared" si="191"/>
        <v>90.282388142523374</v>
      </c>
      <c r="H1560" s="60">
        <f t="shared" si="186"/>
        <v>1234.6695778637609</v>
      </c>
      <c r="I1560" s="60">
        <f t="shared" si="192"/>
        <v>57.352071068826021</v>
      </c>
      <c r="J1560" s="60">
        <f t="shared" si="187"/>
        <v>44.55928845031827</v>
      </c>
      <c r="K1560" s="60">
        <f t="shared" si="188"/>
        <v>3.7968206271414044</v>
      </c>
      <c r="L1560" s="60">
        <f t="shared" si="189"/>
        <v>0.99652025181715498</v>
      </c>
    </row>
    <row r="1561" spans="1:12" x14ac:dyDescent="0.3">
      <c r="A1561" s="60">
        <f>Data!A1560</f>
        <v>2000.04</v>
      </c>
      <c r="B1561" s="60">
        <f>Data!B1560</f>
        <v>1461.36</v>
      </c>
      <c r="C1561" s="60">
        <f>Data!C1560</f>
        <v>16.740000000000002</v>
      </c>
      <c r="D1561" s="60">
        <f>Data!D1560</f>
        <v>51.273333333333333</v>
      </c>
      <c r="E1561" s="60">
        <f>Data!E1560</f>
        <v>171.3</v>
      </c>
      <c r="F1561" s="60">
        <f t="shared" si="190"/>
        <v>2587.9892217162869</v>
      </c>
      <c r="G1561" s="60">
        <f t="shared" si="191"/>
        <v>90.802289667250434</v>
      </c>
      <c r="H1561" s="60">
        <f t="shared" si="186"/>
        <v>1246.4416085446644</v>
      </c>
      <c r="I1561" s="60">
        <f t="shared" si="192"/>
        <v>57.631476096997986</v>
      </c>
      <c r="J1561" s="60">
        <f t="shared" si="187"/>
        <v>44.905829192375919</v>
      </c>
      <c r="K1561" s="60">
        <f t="shared" si="188"/>
        <v>3.8045676124323506</v>
      </c>
      <c r="L1561" s="60">
        <f t="shared" si="189"/>
        <v>1.0042672371081012</v>
      </c>
    </row>
    <row r="1562" spans="1:12" x14ac:dyDescent="0.3">
      <c r="A1562" s="60">
        <f>Data!A1561</f>
        <v>2000.05</v>
      </c>
      <c r="B1562" s="60">
        <f>Data!B1561</f>
        <v>1418.48</v>
      </c>
      <c r="C1562" s="60">
        <f>Data!C1561</f>
        <v>16.72</v>
      </c>
      <c r="D1562" s="60">
        <f>Data!D1561</f>
        <v>51.596666666666671</v>
      </c>
      <c r="E1562" s="60">
        <f>Data!E1561</f>
        <v>171.5</v>
      </c>
      <c r="F1562" s="60">
        <f t="shared" si="190"/>
        <v>2509.1215640816326</v>
      </c>
      <c r="G1562" s="60">
        <f t="shared" si="191"/>
        <v>91.268335801749288</v>
      </c>
      <c r="H1562" s="60">
        <f t="shared" si="186"/>
        <v>1258.2449115403967</v>
      </c>
      <c r="I1562" s="60">
        <f t="shared" si="192"/>
        <v>57.918906450579769</v>
      </c>
      <c r="J1562" s="60">
        <f t="shared" si="187"/>
        <v>43.321286913843593</v>
      </c>
      <c r="K1562" s="60">
        <f t="shared" si="188"/>
        <v>3.7686441288439787</v>
      </c>
      <c r="L1562" s="60">
        <f t="shared" si="189"/>
        <v>0.96834375351972923</v>
      </c>
    </row>
    <row r="1563" spans="1:12" x14ac:dyDescent="0.3">
      <c r="A1563" s="60">
        <f>Data!A1562</f>
        <v>2000.06</v>
      </c>
      <c r="B1563" s="60">
        <f>Data!B1562</f>
        <v>1461.96</v>
      </c>
      <c r="C1563" s="60">
        <f>Data!C1562</f>
        <v>16.7</v>
      </c>
      <c r="D1563" s="60">
        <f>Data!D1562</f>
        <v>51.92</v>
      </c>
      <c r="E1563" s="60">
        <f>Data!E1562</f>
        <v>172.4</v>
      </c>
      <c r="F1563" s="60">
        <f t="shared" si="190"/>
        <v>2572.5323171693735</v>
      </c>
      <c r="G1563" s="60">
        <f t="shared" si="191"/>
        <v>91.360829234338752</v>
      </c>
      <c r="H1563" s="60">
        <f t="shared" si="186"/>
        <v>1269.9717798823426</v>
      </c>
      <c r="I1563" s="60">
        <f t="shared" si="192"/>
        <v>58.213991896223668</v>
      </c>
      <c r="J1563" s="60">
        <f t="shared" si="187"/>
        <v>44.19096223044366</v>
      </c>
      <c r="K1563" s="60">
        <f t="shared" si="188"/>
        <v>3.7885202937515556</v>
      </c>
      <c r="L1563" s="60">
        <f t="shared" si="189"/>
        <v>0.98821991842730617</v>
      </c>
    </row>
    <row r="1564" spans="1:12" x14ac:dyDescent="0.3">
      <c r="A1564" s="60">
        <f>Data!A1563</f>
        <v>2000.07</v>
      </c>
      <c r="B1564" s="60">
        <f>Data!B1563</f>
        <v>1473</v>
      </c>
      <c r="C1564" s="60">
        <f>Data!C1563</f>
        <v>16.583333333333332</v>
      </c>
      <c r="D1564" s="60">
        <f>Data!D1563</f>
        <v>52.513333333333343</v>
      </c>
      <c r="E1564" s="60">
        <f>Data!E1563</f>
        <v>172.8</v>
      </c>
      <c r="F1564" s="60">
        <f t="shared" si="190"/>
        <v>2585.9589062499999</v>
      </c>
      <c r="G1564" s="60">
        <f t="shared" si="191"/>
        <v>92.190985763888904</v>
      </c>
      <c r="H1564" s="60">
        <f t="shared" si="186"/>
        <v>1281.9484673878985</v>
      </c>
      <c r="I1564" s="60">
        <f t="shared" si="192"/>
        <v>58.513208693229096</v>
      </c>
      <c r="J1564" s="60">
        <f t="shared" si="187"/>
        <v>44.194447100099573</v>
      </c>
      <c r="K1564" s="60">
        <f t="shared" si="188"/>
        <v>3.7885991499719229</v>
      </c>
      <c r="L1564" s="60">
        <f t="shared" si="189"/>
        <v>0.98829877464767346</v>
      </c>
    </row>
    <row r="1565" spans="1:12" x14ac:dyDescent="0.3">
      <c r="A1565" s="60">
        <f>Data!A1564</f>
        <v>2000.08</v>
      </c>
      <c r="B1565" s="60">
        <f>Data!B1564</f>
        <v>1485.46</v>
      </c>
      <c r="C1565" s="60">
        <f>Data!C1564</f>
        <v>16.466666666666669</v>
      </c>
      <c r="D1565" s="60">
        <f>Data!D1564</f>
        <v>53.106666666666662</v>
      </c>
      <c r="E1565" s="60">
        <f>Data!E1564</f>
        <v>172.8</v>
      </c>
      <c r="F1565" s="60">
        <f t="shared" si="190"/>
        <v>2607.8333447916666</v>
      </c>
      <c r="G1565" s="60">
        <f t="shared" si="191"/>
        <v>93.232625694444422</v>
      </c>
      <c r="H1565" s="60">
        <f t="shared" si="186"/>
        <v>1294.861850518369</v>
      </c>
      <c r="I1565" s="60">
        <f t="shared" si="192"/>
        <v>58.820312679479422</v>
      </c>
      <c r="J1565" s="60">
        <f t="shared" si="187"/>
        <v>44.335591328834582</v>
      </c>
      <c r="K1565" s="60">
        <f t="shared" si="188"/>
        <v>3.7917877704859935</v>
      </c>
      <c r="L1565" s="60">
        <f t="shared" si="189"/>
        <v>0.991487395161744</v>
      </c>
    </row>
    <row r="1566" spans="1:12" x14ac:dyDescent="0.3">
      <c r="A1566" s="60">
        <f>Data!A1565</f>
        <v>2000.09</v>
      </c>
      <c r="B1566" s="60">
        <f>Data!B1565</f>
        <v>1468.05</v>
      </c>
      <c r="C1566" s="60">
        <f>Data!C1565</f>
        <v>16.350000000000001</v>
      </c>
      <c r="D1566" s="60">
        <f>Data!D1565</f>
        <v>53.7</v>
      </c>
      <c r="E1566" s="60">
        <f>Data!E1565</f>
        <v>173.7</v>
      </c>
      <c r="F1566" s="60">
        <f t="shared" si="190"/>
        <v>2563.9150958549226</v>
      </c>
      <c r="G1566" s="60">
        <f t="shared" si="191"/>
        <v>93.785797927461147</v>
      </c>
      <c r="H1566" s="60">
        <f t="shared" si="186"/>
        <v>1307.9005269756858</v>
      </c>
      <c r="I1566" s="60">
        <f t="shared" si="192"/>
        <v>59.132405203945737</v>
      </c>
      <c r="J1566" s="60">
        <f t="shared" si="187"/>
        <v>43.358883965772456</v>
      </c>
      <c r="K1566" s="60">
        <f t="shared" si="188"/>
        <v>3.7695116180033814</v>
      </c>
      <c r="L1566" s="60">
        <f t="shared" si="189"/>
        <v>0.96921124267913195</v>
      </c>
    </row>
    <row r="1567" spans="1:12" x14ac:dyDescent="0.3">
      <c r="A1567" s="60">
        <f>Data!A1566</f>
        <v>2000.1</v>
      </c>
      <c r="B1567" s="60">
        <f>Data!B1566</f>
        <v>1390.14</v>
      </c>
      <c r="C1567" s="60">
        <f>Data!C1566</f>
        <v>16.323333333333334</v>
      </c>
      <c r="D1567" s="60">
        <f>Data!D1566</f>
        <v>52.466666666666669</v>
      </c>
      <c r="E1567" s="60">
        <f>Data!E1566</f>
        <v>174</v>
      </c>
      <c r="F1567" s="60">
        <f t="shared" si="190"/>
        <v>2423.6611541379311</v>
      </c>
      <c r="G1567" s="60">
        <f t="shared" si="191"/>
        <v>91.473824137931032</v>
      </c>
      <c r="H1567" s="60">
        <f t="shared" si="186"/>
        <v>1321.3252213261301</v>
      </c>
      <c r="I1567" s="60">
        <f t="shared" si="192"/>
        <v>59.439813255046936</v>
      </c>
      <c r="J1567" s="60">
        <f t="shared" si="187"/>
        <v>40.775046579274743</v>
      </c>
      <c r="K1567" s="60">
        <f t="shared" si="188"/>
        <v>3.7080702908552845</v>
      </c>
      <c r="L1567" s="60">
        <f t="shared" si="189"/>
        <v>0.90776991553103503</v>
      </c>
    </row>
    <row r="1568" spans="1:12" x14ac:dyDescent="0.3">
      <c r="A1568" s="60">
        <f>Data!A1567</f>
        <v>2000.11</v>
      </c>
      <c r="B1568" s="60">
        <f>Data!B1567</f>
        <v>1378.04</v>
      </c>
      <c r="C1568" s="60">
        <f>Data!C1567</f>
        <v>16.296666666666667</v>
      </c>
      <c r="D1568" s="60">
        <f>Data!D1567</f>
        <v>51.233333333333327</v>
      </c>
      <c r="E1568" s="60">
        <f>Data!E1567</f>
        <v>174.1</v>
      </c>
      <c r="F1568" s="60">
        <f t="shared" si="190"/>
        <v>2401.1852298678923</v>
      </c>
      <c r="G1568" s="60">
        <f t="shared" si="191"/>
        <v>89.27224411257896</v>
      </c>
      <c r="H1568" s="60">
        <f t="shared" si="186"/>
        <v>1334.2455820998086</v>
      </c>
      <c r="I1568" s="60">
        <f t="shared" si="192"/>
        <v>59.740891061211329</v>
      </c>
      <c r="J1568" s="60">
        <f t="shared" si="187"/>
        <v>40.193328007237206</v>
      </c>
      <c r="K1568" s="60">
        <f t="shared" si="188"/>
        <v>3.6937010118812124</v>
      </c>
      <c r="L1568" s="60">
        <f t="shared" si="189"/>
        <v>0.89340063655696289</v>
      </c>
    </row>
    <row r="1569" spans="1:12" x14ac:dyDescent="0.3">
      <c r="A1569" s="60">
        <f>Data!A1568</f>
        <v>2000.12</v>
      </c>
      <c r="B1569" s="60">
        <f>Data!B1568</f>
        <v>1330.93</v>
      </c>
      <c r="C1569" s="60">
        <f>Data!C1568</f>
        <v>16.27</v>
      </c>
      <c r="D1569" s="60">
        <f>Data!D1568</f>
        <v>50</v>
      </c>
      <c r="E1569" s="60">
        <f>Data!E1568</f>
        <v>174</v>
      </c>
      <c r="F1569" s="60">
        <f t="shared" si="190"/>
        <v>2320.4305608620693</v>
      </c>
      <c r="G1569" s="60">
        <f t="shared" si="191"/>
        <v>87.173275862068962</v>
      </c>
      <c r="H1569" s="60">
        <f t="shared" si="186"/>
        <v>1346.7959743436406</v>
      </c>
      <c r="I1569" s="60">
        <f t="shared" si="192"/>
        <v>60.034705303858338</v>
      </c>
      <c r="J1569" s="60">
        <f t="shared" si="187"/>
        <v>38.651485821700852</v>
      </c>
      <c r="K1569" s="60">
        <f t="shared" si="188"/>
        <v>3.654585217288072</v>
      </c>
      <c r="L1569" s="60">
        <f t="shared" si="189"/>
        <v>0.85428484196382248</v>
      </c>
    </row>
    <row r="1570" spans="1:12" x14ac:dyDescent="0.3">
      <c r="A1570" s="60">
        <f>Data!A1569</f>
        <v>2001.01</v>
      </c>
      <c r="B1570" s="60">
        <f>Data!B1569</f>
        <v>1335.63</v>
      </c>
      <c r="C1570" s="60">
        <f>Data!C1569</f>
        <v>16.169999999999998</v>
      </c>
      <c r="D1570" s="60">
        <f>Data!D1569</f>
        <v>48.48</v>
      </c>
      <c r="E1570" s="60">
        <f>Data!E1569</f>
        <v>175.1</v>
      </c>
      <c r="F1570" s="60">
        <f t="shared" si="190"/>
        <v>2313.9961375785265</v>
      </c>
      <c r="G1570" s="60">
        <f t="shared" si="191"/>
        <v>83.99222295830954</v>
      </c>
      <c r="H1570" s="60">
        <f t="shared" si="186"/>
        <v>1359.3443415898378</v>
      </c>
      <c r="I1570" s="60">
        <f t="shared" si="192"/>
        <v>60.317979086708391</v>
      </c>
      <c r="J1570" s="60">
        <f t="shared" si="187"/>
        <v>38.36329022648632</v>
      </c>
      <c r="K1570" s="60">
        <f t="shared" si="188"/>
        <v>3.6471010186645909</v>
      </c>
      <c r="L1570" s="60">
        <f t="shared" si="189"/>
        <v>0.84680064334034144</v>
      </c>
    </row>
    <row r="1571" spans="1:12" x14ac:dyDescent="0.3">
      <c r="A1571" s="60">
        <f>Data!A1570</f>
        <v>2001.02</v>
      </c>
      <c r="B1571" s="60">
        <f>Data!B1570</f>
        <v>1305.75</v>
      </c>
      <c r="C1571" s="60">
        <f>Data!C1570</f>
        <v>16.07</v>
      </c>
      <c r="D1571" s="60">
        <f>Data!D1570</f>
        <v>46.96</v>
      </c>
      <c r="E1571" s="60">
        <f>Data!E1570</f>
        <v>175.8</v>
      </c>
      <c r="F1571" s="60">
        <f t="shared" si="190"/>
        <v>2253.2209172354947</v>
      </c>
      <c r="G1571" s="60">
        <f t="shared" si="191"/>
        <v>81.034849146757679</v>
      </c>
      <c r="H1571" s="60">
        <f t="shared" si="186"/>
        <v>1369.6968917482689</v>
      </c>
      <c r="I1571" s="60">
        <f t="shared" si="192"/>
        <v>60.588985715372672</v>
      </c>
      <c r="J1571" s="60">
        <f t="shared" si="187"/>
        <v>37.188622496841141</v>
      </c>
      <c r="K1571" s="60">
        <f t="shared" si="188"/>
        <v>3.6160028676393026</v>
      </c>
      <c r="L1571" s="60">
        <f t="shared" si="189"/>
        <v>0.8157024923150531</v>
      </c>
    </row>
    <row r="1572" spans="1:12" x14ac:dyDescent="0.3">
      <c r="A1572" s="60">
        <f>Data!A1571</f>
        <v>2001.03</v>
      </c>
      <c r="B1572" s="60">
        <f>Data!B1571</f>
        <v>1185.8499999999999</v>
      </c>
      <c r="C1572" s="60">
        <f>Data!C1571</f>
        <v>15.97</v>
      </c>
      <c r="D1572" s="60">
        <f>Data!D1571</f>
        <v>45.44</v>
      </c>
      <c r="E1572" s="60">
        <f>Data!E1571</f>
        <v>176.2</v>
      </c>
      <c r="F1572" s="60">
        <f t="shared" si="190"/>
        <v>2041.6743107264472</v>
      </c>
      <c r="G1572" s="60">
        <f t="shared" si="191"/>
        <v>78.233908740068102</v>
      </c>
      <c r="H1572" s="60">
        <f t="shared" si="186"/>
        <v>1379.827115371437</v>
      </c>
      <c r="I1572" s="60">
        <f t="shared" si="192"/>
        <v>60.846218809237804</v>
      </c>
      <c r="J1572" s="60">
        <f t="shared" si="187"/>
        <v>33.554662075673235</v>
      </c>
      <c r="K1572" s="60">
        <f t="shared" si="188"/>
        <v>3.5131758128002382</v>
      </c>
      <c r="L1572" s="60">
        <f t="shared" si="189"/>
        <v>0.71287543747598869</v>
      </c>
    </row>
    <row r="1573" spans="1:12" x14ac:dyDescent="0.3">
      <c r="A1573" s="60">
        <f>Data!A1572</f>
        <v>2001.04</v>
      </c>
      <c r="B1573" s="60">
        <f>Data!B1572</f>
        <v>1189.8399999999999</v>
      </c>
      <c r="C1573" s="60">
        <f>Data!C1572</f>
        <v>15.876666666666665</v>
      </c>
      <c r="D1573" s="60">
        <f>Data!D1572</f>
        <v>42.556666666666665</v>
      </c>
      <c r="E1573" s="60">
        <f>Data!E1572</f>
        <v>176.9</v>
      </c>
      <c r="F1573" s="60">
        <f t="shared" si="190"/>
        <v>2040.4377157716224</v>
      </c>
      <c r="G1573" s="60">
        <f t="shared" si="191"/>
        <v>72.979751667608809</v>
      </c>
      <c r="H1573" s="60">
        <f t="shared" si="186"/>
        <v>1390.5237430341015</v>
      </c>
      <c r="I1573" s="60">
        <f t="shared" si="192"/>
        <v>61.084121276117912</v>
      </c>
      <c r="J1573" s="60">
        <f t="shared" si="187"/>
        <v>33.403733624132094</v>
      </c>
      <c r="K1573" s="60">
        <f t="shared" si="188"/>
        <v>3.5086676788888154</v>
      </c>
      <c r="L1573" s="60">
        <f t="shared" si="189"/>
        <v>0.7083673035645659</v>
      </c>
    </row>
    <row r="1574" spans="1:12" x14ac:dyDescent="0.3">
      <c r="A1574" s="60">
        <f>Data!A1573</f>
        <v>2001.05</v>
      </c>
      <c r="B1574" s="60">
        <f>Data!B1573</f>
        <v>1270.3699999999999</v>
      </c>
      <c r="C1574" s="60">
        <f>Data!C1573</f>
        <v>15.783333333333331</v>
      </c>
      <c r="D1574" s="60">
        <f>Data!D1573</f>
        <v>39.673333333333332</v>
      </c>
      <c r="E1574" s="60">
        <f>Data!E1573</f>
        <v>177.7</v>
      </c>
      <c r="F1574" s="60">
        <f t="shared" si="190"/>
        <v>2168.7296247045583</v>
      </c>
      <c r="G1574" s="60">
        <f t="shared" si="191"/>
        <v>67.728876871131121</v>
      </c>
      <c r="H1574" s="60">
        <f t="shared" si="186"/>
        <v>1401.0773739949718</v>
      </c>
      <c r="I1574" s="60">
        <f t="shared" si="192"/>
        <v>61.299184430243699</v>
      </c>
      <c r="J1574" s="60">
        <f t="shared" si="187"/>
        <v>35.379420539803363</v>
      </c>
      <c r="K1574" s="60">
        <f t="shared" si="188"/>
        <v>3.5661303104121949</v>
      </c>
      <c r="L1574" s="60">
        <f t="shared" si="189"/>
        <v>0.76582993508794539</v>
      </c>
    </row>
    <row r="1575" spans="1:12" x14ac:dyDescent="0.3">
      <c r="A1575" s="60">
        <f>Data!A1574</f>
        <v>2001.06</v>
      </c>
      <c r="B1575" s="60">
        <f>Data!B1574</f>
        <v>1238.71</v>
      </c>
      <c r="C1575" s="60">
        <f>Data!C1574</f>
        <v>15.69</v>
      </c>
      <c r="D1575" s="60">
        <f>Data!D1574</f>
        <v>36.79</v>
      </c>
      <c r="E1575" s="60">
        <f>Data!E1574</f>
        <v>178</v>
      </c>
      <c r="F1575" s="60">
        <f t="shared" si="190"/>
        <v>2111.1167512921347</v>
      </c>
      <c r="G1575" s="60">
        <f t="shared" si="191"/>
        <v>62.70070095505617</v>
      </c>
      <c r="H1575" s="60">
        <f t="shared" si="186"/>
        <v>1411.4418263045548</v>
      </c>
      <c r="I1575" s="60">
        <f t="shared" si="192"/>
        <v>61.488640269409252</v>
      </c>
      <c r="J1575" s="60">
        <f t="shared" si="187"/>
        <v>34.333443413976752</v>
      </c>
      <c r="K1575" s="60">
        <f t="shared" si="188"/>
        <v>3.5361199057887189</v>
      </c>
      <c r="L1575" s="60">
        <f t="shared" si="189"/>
        <v>0.73581953046446946</v>
      </c>
    </row>
    <row r="1576" spans="1:12" x14ac:dyDescent="0.3">
      <c r="A1576" s="60">
        <f>Data!A1575</f>
        <v>2001.07</v>
      </c>
      <c r="B1576" s="60">
        <f>Data!B1575</f>
        <v>1204.45</v>
      </c>
      <c r="C1576" s="60">
        <f>Data!C1575</f>
        <v>15.706666666666667</v>
      </c>
      <c r="D1576" s="60">
        <f>Data!D1575</f>
        <v>33.963333333333331</v>
      </c>
      <c r="E1576" s="60">
        <f>Data!E1575</f>
        <v>177.5</v>
      </c>
      <c r="F1576" s="60">
        <f t="shared" si="190"/>
        <v>2058.5102273239436</v>
      </c>
      <c r="G1576" s="60">
        <f t="shared" si="191"/>
        <v>58.046302478873237</v>
      </c>
      <c r="H1576" s="60">
        <f t="shared" si="186"/>
        <v>1421.5841937677744</v>
      </c>
      <c r="I1576" s="60">
        <f t="shared" si="192"/>
        <v>61.655116687563172</v>
      </c>
      <c r="J1576" s="60">
        <f t="shared" si="187"/>
        <v>33.387500306834681</v>
      </c>
      <c r="K1576" s="60">
        <f t="shared" si="188"/>
        <v>3.5081815876261859</v>
      </c>
      <c r="L1576" s="60">
        <f t="shared" si="189"/>
        <v>0.70788121230193646</v>
      </c>
    </row>
    <row r="1577" spans="1:12" x14ac:dyDescent="0.3">
      <c r="A1577" s="60">
        <f>Data!A1576</f>
        <v>2001.08</v>
      </c>
      <c r="B1577" s="60">
        <f>Data!B1576</f>
        <v>1178.5</v>
      </c>
      <c r="C1577" s="60">
        <f>Data!C1576</f>
        <v>15.723333333333333</v>
      </c>
      <c r="D1577" s="60">
        <f>Data!D1576</f>
        <v>31.136666666666667</v>
      </c>
      <c r="E1577" s="60">
        <f>Data!E1576</f>
        <v>177.5</v>
      </c>
      <c r="F1577" s="60">
        <f t="shared" si="190"/>
        <v>2014.1594112676057</v>
      </c>
      <c r="G1577" s="60">
        <f t="shared" si="191"/>
        <v>53.215282309859155</v>
      </c>
      <c r="H1577" s="60">
        <f t="shared" si="186"/>
        <v>1430.0732694049893</v>
      </c>
      <c r="I1577" s="60">
        <f t="shared" si="192"/>
        <v>61.792932691983125</v>
      </c>
      <c r="J1577" s="60">
        <f t="shared" si="187"/>
        <v>32.595303759209962</v>
      </c>
      <c r="K1577" s="60">
        <f t="shared" si="188"/>
        <v>3.4841682215295804</v>
      </c>
      <c r="L1577" s="60">
        <f t="shared" si="189"/>
        <v>0.68386784620533092</v>
      </c>
    </row>
    <row r="1578" spans="1:12" x14ac:dyDescent="0.3">
      <c r="A1578" s="60">
        <f>Data!A1577</f>
        <v>2001.09</v>
      </c>
      <c r="B1578" s="60">
        <f>Data!B1577</f>
        <v>1044.6400000000001</v>
      </c>
      <c r="C1578" s="60">
        <f>Data!C1577</f>
        <v>15.74</v>
      </c>
      <c r="D1578" s="60">
        <f>Data!D1577</f>
        <v>28.31</v>
      </c>
      <c r="E1578" s="60">
        <f>Data!E1577</f>
        <v>178.3</v>
      </c>
      <c r="F1578" s="60">
        <f t="shared" si="190"/>
        <v>1777.3702990465506</v>
      </c>
      <c r="G1578" s="60">
        <f t="shared" si="191"/>
        <v>48.167170667414467</v>
      </c>
      <c r="H1578" s="60">
        <f t="shared" si="186"/>
        <v>1439.1308607931585</v>
      </c>
      <c r="I1578" s="60">
        <f t="shared" si="192"/>
        <v>61.896453400472382</v>
      </c>
      <c r="J1578" s="60">
        <f t="shared" si="187"/>
        <v>28.715220362415565</v>
      </c>
      <c r="K1578" s="60">
        <f t="shared" si="188"/>
        <v>3.3574273084088953</v>
      </c>
      <c r="L1578" s="60">
        <f t="shared" si="189"/>
        <v>0.55712693308464578</v>
      </c>
    </row>
    <row r="1579" spans="1:12" x14ac:dyDescent="0.3">
      <c r="A1579" s="60">
        <f>Data!A1578</f>
        <v>2001.1</v>
      </c>
      <c r="B1579" s="60">
        <f>Data!B1578</f>
        <v>1076.5899999999999</v>
      </c>
      <c r="C1579" s="60">
        <f>Data!C1578</f>
        <v>15.740000000000002</v>
      </c>
      <c r="D1579" s="60">
        <f>Data!D1578</f>
        <v>27.103333333333335</v>
      </c>
      <c r="E1579" s="60">
        <f>Data!E1578</f>
        <v>177.7</v>
      </c>
      <c r="F1579" s="60">
        <f t="shared" si="190"/>
        <v>1837.9154314575128</v>
      </c>
      <c r="G1579" s="60">
        <f t="shared" si="191"/>
        <v>46.269828418683183</v>
      </c>
      <c r="H1579" s="60">
        <f t="shared" si="186"/>
        <v>1448.8696440467245</v>
      </c>
      <c r="I1579" s="60">
        <f t="shared" si="192"/>
        <v>61.998333682036993</v>
      </c>
      <c r="J1579" s="60">
        <f t="shared" si="187"/>
        <v>29.644594012532611</v>
      </c>
      <c r="K1579" s="60">
        <f t="shared" si="188"/>
        <v>3.3892797820927969</v>
      </c>
      <c r="L1579" s="60">
        <f t="shared" si="189"/>
        <v>0.58897940676854743</v>
      </c>
    </row>
    <row r="1580" spans="1:12" x14ac:dyDescent="0.3">
      <c r="A1580" s="60">
        <f>Data!A1579</f>
        <v>2001.11</v>
      </c>
      <c r="B1580" s="60">
        <f>Data!B1579</f>
        <v>1129.68</v>
      </c>
      <c r="C1580" s="60">
        <f>Data!C1579</f>
        <v>15.740000000000002</v>
      </c>
      <c r="D1580" s="60">
        <f>Data!D1579</f>
        <v>25.896666666666665</v>
      </c>
      <c r="E1580" s="60">
        <f>Data!E1579</f>
        <v>177.4</v>
      </c>
      <c r="F1580" s="60">
        <f t="shared" si="190"/>
        <v>1931.8101118376551</v>
      </c>
      <c r="G1580" s="60">
        <f t="shared" si="191"/>
        <v>44.284613810597513</v>
      </c>
      <c r="H1580" s="60">
        <f t="shared" si="186"/>
        <v>1458.9486626360647</v>
      </c>
      <c r="I1580" s="60">
        <f t="shared" si="192"/>
        <v>62.098081003749378</v>
      </c>
      <c r="J1580" s="60">
        <f t="shared" si="187"/>
        <v>31.109014652498129</v>
      </c>
      <c r="K1580" s="60">
        <f t="shared" si="188"/>
        <v>3.4374976373927772</v>
      </c>
      <c r="L1580" s="60">
        <f t="shared" si="189"/>
        <v>0.63719726206852778</v>
      </c>
    </row>
    <row r="1581" spans="1:12" x14ac:dyDescent="0.3">
      <c r="A1581" s="60">
        <f>Data!A1580</f>
        <v>2001.12</v>
      </c>
      <c r="B1581" s="60">
        <f>Data!B1580</f>
        <v>1144.93</v>
      </c>
      <c r="C1581" s="60">
        <f>Data!C1580</f>
        <v>15.74</v>
      </c>
      <c r="D1581" s="60">
        <f>Data!D1580</f>
        <v>24.69</v>
      </c>
      <c r="E1581" s="60">
        <f>Data!E1580</f>
        <v>176.7</v>
      </c>
      <c r="F1581" s="60">
        <f t="shared" si="190"/>
        <v>1965.6445930390496</v>
      </c>
      <c r="G1581" s="60">
        <f t="shared" si="191"/>
        <v>42.388412393887947</v>
      </c>
      <c r="H1581" s="60">
        <f t="shared" si="186"/>
        <v>1468.947790199298</v>
      </c>
      <c r="I1581" s="60">
        <f t="shared" si="192"/>
        <v>62.195320759770809</v>
      </c>
      <c r="J1581" s="60">
        <f t="shared" si="187"/>
        <v>31.604380667660585</v>
      </c>
      <c r="K1581" s="60">
        <f t="shared" si="188"/>
        <v>3.4532957397082291</v>
      </c>
      <c r="L1581" s="60">
        <f t="shared" si="189"/>
        <v>0.65299536438397965</v>
      </c>
    </row>
    <row r="1582" spans="1:12" x14ac:dyDescent="0.3">
      <c r="A1582" s="60">
        <f>Data!A1581</f>
        <v>2002.01</v>
      </c>
      <c r="B1582" s="60">
        <f>Data!B1581</f>
        <v>1140.21</v>
      </c>
      <c r="C1582" s="60">
        <f>Data!C1581</f>
        <v>15.736666666666668</v>
      </c>
      <c r="D1582" s="60">
        <f>Data!D1581</f>
        <v>24.693333333333332</v>
      </c>
      <c r="E1582" s="60">
        <f>Data!E1581</f>
        <v>177.1</v>
      </c>
      <c r="F1582" s="60">
        <f t="shared" si="190"/>
        <v>1953.1198544889894</v>
      </c>
      <c r="G1582" s="60">
        <f t="shared" si="191"/>
        <v>42.298383286278941</v>
      </c>
      <c r="H1582" s="60">
        <f t="shared" si="186"/>
        <v>1477.7161052200402</v>
      </c>
      <c r="I1582" s="60">
        <f t="shared" si="192"/>
        <v>62.289874299495949</v>
      </c>
      <c r="J1582" s="60">
        <f t="shared" si="187"/>
        <v>31.35533465837792</v>
      </c>
      <c r="K1582" s="60">
        <f t="shared" si="188"/>
        <v>3.4453844171441466</v>
      </c>
      <c r="L1582" s="60">
        <f t="shared" si="189"/>
        <v>0.64508404181989709</v>
      </c>
    </row>
    <row r="1583" spans="1:12" x14ac:dyDescent="0.3">
      <c r="A1583" s="60">
        <f>Data!A1582</f>
        <v>2002.02</v>
      </c>
      <c r="B1583" s="60">
        <f>Data!B1582</f>
        <v>1100.67</v>
      </c>
      <c r="C1583" s="60">
        <f>Data!C1582</f>
        <v>15.733333333333334</v>
      </c>
      <c r="D1583" s="60">
        <f>Data!D1582</f>
        <v>24.696666666666669</v>
      </c>
      <c r="E1583" s="60">
        <f>Data!E1582</f>
        <v>177.8</v>
      </c>
      <c r="F1583" s="60">
        <f t="shared" si="190"/>
        <v>1877.9671159167606</v>
      </c>
      <c r="G1583" s="60">
        <f t="shared" si="191"/>
        <v>42.137541563554556</v>
      </c>
      <c r="H1583" s="60">
        <f t="shared" si="186"/>
        <v>1487.1958278521597</v>
      </c>
      <c r="I1583" s="60">
        <f t="shared" si="192"/>
        <v>62.381994126144313</v>
      </c>
      <c r="J1583" s="60">
        <f t="shared" si="187"/>
        <v>30.104313628052232</v>
      </c>
      <c r="K1583" s="60">
        <f t="shared" si="188"/>
        <v>3.4046684713890145</v>
      </c>
      <c r="L1583" s="60">
        <f t="shared" si="189"/>
        <v>0.60436809606476505</v>
      </c>
    </row>
    <row r="1584" spans="1:12" x14ac:dyDescent="0.3">
      <c r="A1584" s="60">
        <f>Data!A1583</f>
        <v>2002.03</v>
      </c>
      <c r="B1584" s="60">
        <f>Data!B1583</f>
        <v>1153.79</v>
      </c>
      <c r="C1584" s="60">
        <f>Data!C1583</f>
        <v>15.73</v>
      </c>
      <c r="D1584" s="60">
        <f>Data!D1583</f>
        <v>24.7</v>
      </c>
      <c r="E1584" s="60">
        <f>Data!E1583</f>
        <v>178.8</v>
      </c>
      <c r="F1584" s="60">
        <f t="shared" si="190"/>
        <v>1957.5905803691273</v>
      </c>
      <c r="G1584" s="60">
        <f t="shared" si="191"/>
        <v>41.90752852348993</v>
      </c>
      <c r="H1584" s="60">
        <f t="shared" si="186"/>
        <v>1496.4295019048188</v>
      </c>
      <c r="I1584" s="60">
        <f t="shared" si="192"/>
        <v>62.471874066193649</v>
      </c>
      <c r="J1584" s="60">
        <f t="shared" si="187"/>
        <v>31.335550751925783</v>
      </c>
      <c r="K1584" s="60">
        <f t="shared" si="188"/>
        <v>3.4447532597763919</v>
      </c>
      <c r="L1584" s="60">
        <f t="shared" si="189"/>
        <v>0.64445288445214244</v>
      </c>
    </row>
    <row r="1585" spans="1:12" x14ac:dyDescent="0.3">
      <c r="A1585" s="60">
        <f>Data!A1584</f>
        <v>2002.04</v>
      </c>
      <c r="B1585" s="60">
        <f>Data!B1584</f>
        <v>1111.93</v>
      </c>
      <c r="C1585" s="60">
        <f>Data!C1584</f>
        <v>15.833333333333332</v>
      </c>
      <c r="D1585" s="60">
        <f>Data!D1584</f>
        <v>25.38</v>
      </c>
      <c r="E1585" s="60">
        <f>Data!E1584</f>
        <v>179.8</v>
      </c>
      <c r="F1585" s="60">
        <f t="shared" si="190"/>
        <v>1876.075754115684</v>
      </c>
      <c r="G1585" s="60">
        <f t="shared" si="191"/>
        <v>42.821762736373742</v>
      </c>
      <c r="H1585" s="60">
        <f t="shared" si="186"/>
        <v>1505.3656592452601</v>
      </c>
      <c r="I1585" s="60">
        <f t="shared" si="192"/>
        <v>62.564522473435453</v>
      </c>
      <c r="J1585" s="60">
        <f t="shared" si="187"/>
        <v>29.986255467901245</v>
      </c>
      <c r="K1585" s="60">
        <f t="shared" si="188"/>
        <v>3.4007391256089288</v>
      </c>
      <c r="L1585" s="60">
        <f t="shared" si="189"/>
        <v>0.6004387502846793</v>
      </c>
    </row>
    <row r="1586" spans="1:12" x14ac:dyDescent="0.3">
      <c r="A1586" s="60">
        <f>Data!A1585</f>
        <v>2002.05</v>
      </c>
      <c r="B1586" s="60">
        <f>Data!B1585</f>
        <v>1079.25</v>
      </c>
      <c r="C1586" s="60">
        <f>Data!C1585</f>
        <v>15.936666666666667</v>
      </c>
      <c r="D1586" s="60">
        <f>Data!D1585</f>
        <v>26.06</v>
      </c>
      <c r="E1586" s="60">
        <f>Data!E1585</f>
        <v>179.8</v>
      </c>
      <c r="F1586" s="60">
        <f t="shared" si="190"/>
        <v>1820.937251112347</v>
      </c>
      <c r="G1586" s="60">
        <f t="shared" si="191"/>
        <v>43.969075528364847</v>
      </c>
      <c r="H1586" s="60">
        <f t="shared" si="186"/>
        <v>1513.3609431431316</v>
      </c>
      <c r="I1586" s="60">
        <f t="shared" si="192"/>
        <v>62.662961137508212</v>
      </c>
      <c r="J1586" s="60">
        <f t="shared" si="187"/>
        <v>29.059227621185418</v>
      </c>
      <c r="K1586" s="60">
        <f t="shared" si="188"/>
        <v>3.3693360790272298</v>
      </c>
      <c r="L1586" s="60">
        <f t="shared" si="189"/>
        <v>0.56903570370298029</v>
      </c>
    </row>
    <row r="1587" spans="1:12" x14ac:dyDescent="0.3">
      <c r="A1587" s="60">
        <f>Data!A1586</f>
        <v>2002.06</v>
      </c>
      <c r="B1587" s="60">
        <f>Data!B1586</f>
        <v>1014.02</v>
      </c>
      <c r="C1587" s="60">
        <f>Data!C1586</f>
        <v>16.04</v>
      </c>
      <c r="D1587" s="60">
        <f>Data!D1586</f>
        <v>26.74</v>
      </c>
      <c r="E1587" s="60">
        <f>Data!E1586</f>
        <v>179.9</v>
      </c>
      <c r="F1587" s="60">
        <f t="shared" si="190"/>
        <v>1709.9285673151749</v>
      </c>
      <c r="G1587" s="60">
        <f t="shared" si="191"/>
        <v>45.091309727626452</v>
      </c>
      <c r="H1587" s="60">
        <f t="shared" si="186"/>
        <v>1520.1801907257361</v>
      </c>
      <c r="I1587" s="60">
        <f t="shared" si="192"/>
        <v>62.767841752142076</v>
      </c>
      <c r="J1587" s="60">
        <f t="shared" si="187"/>
        <v>27.242111877406078</v>
      </c>
      <c r="K1587" s="60">
        <f t="shared" si="188"/>
        <v>3.3047640068152662</v>
      </c>
      <c r="L1587" s="60">
        <f t="shared" si="189"/>
        <v>0.5044636314910167</v>
      </c>
    </row>
    <row r="1588" spans="1:12" x14ac:dyDescent="0.3">
      <c r="A1588" s="60">
        <f>Data!A1587</f>
        <v>2002.07</v>
      </c>
      <c r="B1588" s="60">
        <f>Data!B1587</f>
        <v>903.59</v>
      </c>
      <c r="C1588" s="60">
        <f>Data!C1587</f>
        <v>15.96</v>
      </c>
      <c r="D1588" s="60">
        <f>Data!D1587</f>
        <v>27.84</v>
      </c>
      <c r="E1588" s="60">
        <f>Data!E1587</f>
        <v>180.1</v>
      </c>
      <c r="F1588" s="60">
        <f t="shared" si="190"/>
        <v>1522.0198399222654</v>
      </c>
      <c r="G1588" s="60">
        <f t="shared" si="191"/>
        <v>46.894091726818438</v>
      </c>
      <c r="H1588" s="60">
        <f t="shared" si="186"/>
        <v>1526.9318392443038</v>
      </c>
      <c r="I1588" s="60">
        <f t="shared" si="192"/>
        <v>62.884514618449643</v>
      </c>
      <c r="J1588" s="60">
        <f t="shared" si="187"/>
        <v>24.203412384703707</v>
      </c>
      <c r="K1588" s="60">
        <f t="shared" si="188"/>
        <v>3.1864936308543834</v>
      </c>
      <c r="L1588" s="60">
        <f t="shared" si="189"/>
        <v>0.38619325553013395</v>
      </c>
    </row>
    <row r="1589" spans="1:12" x14ac:dyDescent="0.3">
      <c r="A1589" s="60">
        <f>Data!A1588</f>
        <v>2002.08</v>
      </c>
      <c r="B1589" s="60">
        <f>Data!B1588</f>
        <v>912.55</v>
      </c>
      <c r="C1589" s="60">
        <f>Data!C1588</f>
        <v>15.879999999999999</v>
      </c>
      <c r="D1589" s="60">
        <f>Data!D1588</f>
        <v>28.939999999999998</v>
      </c>
      <c r="E1589" s="60">
        <f>Data!E1588</f>
        <v>180.7</v>
      </c>
      <c r="F1589" s="60">
        <f t="shared" si="190"/>
        <v>1532.0083323187603</v>
      </c>
      <c r="G1589" s="60">
        <f t="shared" si="191"/>
        <v>48.585086995019367</v>
      </c>
      <c r="H1589" s="60">
        <f t="shared" si="186"/>
        <v>1533.0038086338632</v>
      </c>
      <c r="I1589" s="60">
        <f t="shared" si="192"/>
        <v>63.011621145043719</v>
      </c>
      <c r="J1589" s="60">
        <f t="shared" si="187"/>
        <v>24.313107716944732</v>
      </c>
      <c r="K1589" s="60">
        <f t="shared" si="188"/>
        <v>3.1910156171359745</v>
      </c>
      <c r="L1589" s="60">
        <f t="shared" si="189"/>
        <v>0.39071524181172501</v>
      </c>
    </row>
    <row r="1590" spans="1:12" x14ac:dyDescent="0.3">
      <c r="A1590" s="60">
        <f>Data!A1589</f>
        <v>2002.09</v>
      </c>
      <c r="B1590" s="60">
        <f>Data!B1589</f>
        <v>867.81</v>
      </c>
      <c r="C1590" s="60">
        <f>Data!C1589</f>
        <v>15.8</v>
      </c>
      <c r="D1590" s="60">
        <f>Data!D1589</f>
        <v>30.04</v>
      </c>
      <c r="E1590" s="60">
        <f>Data!E1589</f>
        <v>181</v>
      </c>
      <c r="F1590" s="60">
        <f t="shared" si="190"/>
        <v>1454.4831217127071</v>
      </c>
      <c r="G1590" s="60">
        <f t="shared" si="191"/>
        <v>50.348201767955793</v>
      </c>
      <c r="H1590" s="60">
        <f t="shared" si="186"/>
        <v>1538.9035352530734</v>
      </c>
      <c r="I1590" s="60">
        <f t="shared" si="192"/>
        <v>63.149518669967605</v>
      </c>
      <c r="J1590" s="60">
        <f t="shared" si="187"/>
        <v>23.032370671170678</v>
      </c>
      <c r="K1590" s="60">
        <f t="shared" si="188"/>
        <v>3.1369006469269278</v>
      </c>
      <c r="L1590" s="60">
        <f t="shared" si="189"/>
        <v>0.33660027160267836</v>
      </c>
    </row>
    <row r="1591" spans="1:12" x14ac:dyDescent="0.3">
      <c r="A1591" s="60">
        <f>Data!A1590</f>
        <v>2002.1</v>
      </c>
      <c r="B1591" s="60">
        <f>Data!B1590</f>
        <v>854.63</v>
      </c>
      <c r="C1591" s="60">
        <f>Data!C1590</f>
        <v>15.89</v>
      </c>
      <c r="D1591" s="60">
        <f>Data!D1590</f>
        <v>29.223333333333333</v>
      </c>
      <c r="E1591" s="60">
        <f>Data!E1590</f>
        <v>181.3</v>
      </c>
      <c r="F1591" s="60">
        <f t="shared" si="190"/>
        <v>1430.0227285714286</v>
      </c>
      <c r="G1591" s="60">
        <f t="shared" si="191"/>
        <v>48.898389795918369</v>
      </c>
      <c r="H1591" s="60">
        <f t="shared" si="186"/>
        <v>1545.855652453829</v>
      </c>
      <c r="I1591" s="60">
        <f t="shared" si="192"/>
        <v>63.264041388783305</v>
      </c>
      <c r="J1591" s="60">
        <f t="shared" si="187"/>
        <v>22.604036940722082</v>
      </c>
      <c r="K1591" s="60">
        <f t="shared" si="188"/>
        <v>3.1181285160222374</v>
      </c>
      <c r="L1591" s="60">
        <f t="shared" si="189"/>
        <v>0.31782814069798793</v>
      </c>
    </row>
    <row r="1592" spans="1:12" x14ac:dyDescent="0.3">
      <c r="A1592" s="60">
        <f>Data!A1591</f>
        <v>2002.11</v>
      </c>
      <c r="B1592" s="60">
        <f>Data!B1591</f>
        <v>909.93</v>
      </c>
      <c r="C1592" s="60">
        <f>Data!C1591</f>
        <v>15.98</v>
      </c>
      <c r="D1592" s="60">
        <f>Data!D1591</f>
        <v>28.406666666666666</v>
      </c>
      <c r="E1592" s="60">
        <f>Data!E1591</f>
        <v>181.3</v>
      </c>
      <c r="F1592" s="60">
        <f t="shared" si="190"/>
        <v>1522.5542999999998</v>
      </c>
      <c r="G1592" s="60">
        <f t="shared" si="191"/>
        <v>47.53188979591836</v>
      </c>
      <c r="H1592" s="60">
        <f t="shared" si="186"/>
        <v>1552.4154256638712</v>
      </c>
      <c r="I1592" s="60">
        <f t="shared" si="192"/>
        <v>63.354593493283701</v>
      </c>
      <c r="J1592" s="60">
        <f t="shared" si="187"/>
        <v>24.032263740456447</v>
      </c>
      <c r="K1592" s="60">
        <f t="shared" si="188"/>
        <v>3.1793972500744525</v>
      </c>
      <c r="L1592" s="60">
        <f t="shared" si="189"/>
        <v>0.37909687475020304</v>
      </c>
    </row>
    <row r="1593" spans="1:12" x14ac:dyDescent="0.3">
      <c r="A1593" s="60">
        <f>Data!A1592</f>
        <v>2002.12</v>
      </c>
      <c r="B1593" s="60">
        <f>Data!B1592</f>
        <v>899.18</v>
      </c>
      <c r="C1593" s="60">
        <f>Data!C1592</f>
        <v>16.07</v>
      </c>
      <c r="D1593" s="60">
        <f>Data!D1592</f>
        <v>27.59</v>
      </c>
      <c r="E1593" s="60">
        <f>Data!E1592</f>
        <v>180.9</v>
      </c>
      <c r="F1593" s="60">
        <f t="shared" si="190"/>
        <v>1507.8935452736318</v>
      </c>
      <c r="G1593" s="60">
        <f t="shared" si="191"/>
        <v>46.267469154228849</v>
      </c>
      <c r="H1593" s="60">
        <f t="shared" si="186"/>
        <v>1558.5049960213832</v>
      </c>
      <c r="I1593" s="60">
        <f t="shared" si="192"/>
        <v>63.42086902739436</v>
      </c>
      <c r="J1593" s="60">
        <f t="shared" si="187"/>
        <v>23.77598365330352</v>
      </c>
      <c r="K1593" s="60">
        <f t="shared" si="188"/>
        <v>3.1686759810058187</v>
      </c>
      <c r="L1593" s="60">
        <f t="shared" si="189"/>
        <v>0.36837560568156924</v>
      </c>
    </row>
    <row r="1594" spans="1:12" x14ac:dyDescent="0.3">
      <c r="A1594" s="60">
        <f>Data!A1593</f>
        <v>2003.01</v>
      </c>
      <c r="B1594" s="60">
        <f>Data!B1593</f>
        <v>895.84</v>
      </c>
      <c r="C1594" s="60">
        <f>Data!C1593</f>
        <v>16.119999999999997</v>
      </c>
      <c r="D1594" s="60">
        <f>Data!D1593</f>
        <v>28.5</v>
      </c>
      <c r="E1594" s="60">
        <f>Data!E1593</f>
        <v>181.7</v>
      </c>
      <c r="F1594" s="60">
        <f t="shared" si="190"/>
        <v>1495.6780953219593</v>
      </c>
      <c r="G1594" s="60">
        <f t="shared" si="191"/>
        <v>47.583079251513482</v>
      </c>
      <c r="H1594" s="60">
        <f t="shared" si="186"/>
        <v>1563.7172488823987</v>
      </c>
      <c r="I1594" s="60">
        <f t="shared" si="192"/>
        <v>63.49776856032728</v>
      </c>
      <c r="J1594" s="60">
        <f t="shared" si="187"/>
        <v>23.554813487673375</v>
      </c>
      <c r="K1594" s="60">
        <f t="shared" si="188"/>
        <v>3.1593301939577763</v>
      </c>
      <c r="L1594" s="60">
        <f t="shared" si="189"/>
        <v>0.35902981863352679</v>
      </c>
    </row>
    <row r="1595" spans="1:12" x14ac:dyDescent="0.3">
      <c r="A1595" s="60">
        <f>Data!A1594</f>
        <v>2003.02</v>
      </c>
      <c r="B1595" s="60">
        <f>Data!B1594</f>
        <v>837.03</v>
      </c>
      <c r="C1595" s="60">
        <f>Data!C1594</f>
        <v>16.169999999999998</v>
      </c>
      <c r="D1595" s="60">
        <f>Data!D1594</f>
        <v>29.41</v>
      </c>
      <c r="E1595" s="60">
        <f>Data!E1594</f>
        <v>183.1</v>
      </c>
      <c r="F1595" s="60">
        <f t="shared" si="190"/>
        <v>1386.8046525942107</v>
      </c>
      <c r="G1595" s="60">
        <f t="shared" si="191"/>
        <v>48.726957018022937</v>
      </c>
      <c r="H1595" s="60">
        <f t="shared" si="186"/>
        <v>1568.8711859347982</v>
      </c>
      <c r="I1595" s="60">
        <f t="shared" si="192"/>
        <v>63.582396925053708</v>
      </c>
      <c r="J1595" s="60">
        <f t="shared" si="187"/>
        <v>21.811141442636629</v>
      </c>
      <c r="K1595" s="60">
        <f t="shared" si="188"/>
        <v>3.0824209145908208</v>
      </c>
      <c r="L1595" s="60">
        <f t="shared" si="189"/>
        <v>0.28212053926657132</v>
      </c>
    </row>
    <row r="1596" spans="1:12" x14ac:dyDescent="0.3">
      <c r="A1596" s="60">
        <f>Data!A1595</f>
        <v>2003.03</v>
      </c>
      <c r="B1596" s="60">
        <f>Data!B1595</f>
        <v>846.63</v>
      </c>
      <c r="C1596" s="60">
        <f>Data!C1595</f>
        <v>16.22</v>
      </c>
      <c r="D1596" s="60">
        <f>Data!D1595</f>
        <v>30.32</v>
      </c>
      <c r="E1596" s="60">
        <f>Data!E1595</f>
        <v>184.2</v>
      </c>
      <c r="F1596" s="60">
        <f t="shared" si="190"/>
        <v>1394.3334239413682</v>
      </c>
      <c r="G1596" s="60">
        <f t="shared" si="191"/>
        <v>49.934669706840396</v>
      </c>
      <c r="H1596" s="60">
        <f t="shared" si="186"/>
        <v>1574.5193531102077</v>
      </c>
      <c r="I1596" s="60">
        <f t="shared" si="192"/>
        <v>63.675250977211945</v>
      </c>
      <c r="J1596" s="60">
        <f t="shared" si="187"/>
        <v>21.897572487627436</v>
      </c>
      <c r="K1596" s="60">
        <f t="shared" si="188"/>
        <v>3.0863757853648437</v>
      </c>
      <c r="L1596" s="60">
        <f t="shared" si="189"/>
        <v>0.28607541004059422</v>
      </c>
    </row>
    <row r="1597" spans="1:12" x14ac:dyDescent="0.3">
      <c r="A1597" s="60">
        <f>Data!A1596</f>
        <v>2003.04</v>
      </c>
      <c r="B1597" s="60">
        <f>Data!B1596</f>
        <v>890.03</v>
      </c>
      <c r="C1597" s="60">
        <f>Data!C1596</f>
        <v>16.203333333333333</v>
      </c>
      <c r="D1597" s="60">
        <f>Data!D1596</f>
        <v>31.73</v>
      </c>
      <c r="E1597" s="60">
        <f>Data!E1596</f>
        <v>183.8</v>
      </c>
      <c r="F1597" s="60">
        <f t="shared" si="190"/>
        <v>1468.9998416213275</v>
      </c>
      <c r="G1597" s="60">
        <f t="shared" si="191"/>
        <v>52.370554896626771</v>
      </c>
      <c r="H1597" s="60">
        <f t="shared" si="186"/>
        <v>1581.1099278568697</v>
      </c>
      <c r="I1597" s="60">
        <f t="shared" si="192"/>
        <v>63.799609602526502</v>
      </c>
      <c r="J1597" s="60">
        <f t="shared" si="187"/>
        <v>23.025216780686293</v>
      </c>
      <c r="K1597" s="60">
        <f t="shared" si="188"/>
        <v>3.1365899971105695</v>
      </c>
      <c r="L1597" s="60">
        <f t="shared" si="189"/>
        <v>0.33628962178632005</v>
      </c>
    </row>
    <row r="1598" spans="1:12" x14ac:dyDescent="0.3">
      <c r="A1598" s="60">
        <f>Data!A1597</f>
        <v>2003.05</v>
      </c>
      <c r="B1598" s="60">
        <f>Data!B1597</f>
        <v>935.96</v>
      </c>
      <c r="C1598" s="60">
        <f>Data!C1597</f>
        <v>16.186666666666667</v>
      </c>
      <c r="D1598" s="60">
        <f>Data!D1597</f>
        <v>33.139999999999993</v>
      </c>
      <c r="E1598" s="60">
        <f>Data!E1597</f>
        <v>183.5</v>
      </c>
      <c r="F1598" s="60">
        <f t="shared" si="190"/>
        <v>1547.3331524795642</v>
      </c>
      <c r="G1598" s="60">
        <f t="shared" si="191"/>
        <v>54.78719247956402</v>
      </c>
      <c r="H1598" s="60">
        <f t="shared" si="186"/>
        <v>1588.3780488431682</v>
      </c>
      <c r="I1598" s="60">
        <f t="shared" si="192"/>
        <v>63.953612366122393</v>
      </c>
      <c r="J1598" s="60">
        <f t="shared" si="187"/>
        <v>24.194616929867436</v>
      </c>
      <c r="K1598" s="60">
        <f t="shared" si="188"/>
        <v>3.1861301675044222</v>
      </c>
      <c r="L1598" s="60">
        <f t="shared" si="189"/>
        <v>0.38582979218017277</v>
      </c>
    </row>
    <row r="1599" spans="1:12" x14ac:dyDescent="0.3">
      <c r="A1599" s="60">
        <f>Data!A1598</f>
        <v>2003.06</v>
      </c>
      <c r="B1599" s="60">
        <f>Data!B1598</f>
        <v>988</v>
      </c>
      <c r="C1599" s="60">
        <f>Data!C1598</f>
        <v>16.170000000000002</v>
      </c>
      <c r="D1599" s="60">
        <f>Data!D1598</f>
        <v>34.549999999999997</v>
      </c>
      <c r="E1599" s="60">
        <f>Data!E1598</f>
        <v>183.7</v>
      </c>
      <c r="F1599" s="60">
        <f t="shared" si="190"/>
        <v>1631.5876102340771</v>
      </c>
      <c r="G1599" s="60">
        <f t="shared" si="191"/>
        <v>57.056024224278715</v>
      </c>
      <c r="H1599" s="60">
        <f t="shared" si="186"/>
        <v>1595.6610025639488</v>
      </c>
      <c r="I1599" s="60">
        <f t="shared" si="192"/>
        <v>64.135088578364602</v>
      </c>
      <c r="J1599" s="60">
        <f t="shared" si="187"/>
        <v>25.439858997629553</v>
      </c>
      <c r="K1599" s="60">
        <f t="shared" si="188"/>
        <v>3.2363171959105532</v>
      </c>
      <c r="L1599" s="60">
        <f t="shared" si="189"/>
        <v>0.43601682058630375</v>
      </c>
    </row>
    <row r="1600" spans="1:12" x14ac:dyDescent="0.3">
      <c r="A1600" s="60">
        <f>Data!A1599</f>
        <v>2003.07</v>
      </c>
      <c r="B1600" s="60">
        <f>Data!B1599</f>
        <v>992.54</v>
      </c>
      <c r="C1600" s="60">
        <f>Data!C1599</f>
        <v>16.310000000000002</v>
      </c>
      <c r="D1600" s="60">
        <f>Data!D1599</f>
        <v>35.893333333333331</v>
      </c>
      <c r="E1600" s="60">
        <f>Data!E1599</f>
        <v>183.9</v>
      </c>
      <c r="F1600" s="60">
        <f t="shared" si="190"/>
        <v>1637.3024035889068</v>
      </c>
      <c r="G1600" s="60">
        <f t="shared" si="191"/>
        <v>59.209947145187598</v>
      </c>
      <c r="H1600" s="60">
        <f t="shared" si="186"/>
        <v>1602.9095700820551</v>
      </c>
      <c r="I1600" s="60">
        <f t="shared" si="192"/>
        <v>64.327051434273784</v>
      </c>
      <c r="J1600" s="60">
        <f t="shared" si="187"/>
        <v>25.452781793703412</v>
      </c>
      <c r="K1600" s="60">
        <f t="shared" si="188"/>
        <v>3.2368250412945092</v>
      </c>
      <c r="L1600" s="60">
        <f t="shared" si="189"/>
        <v>0.43652466597025974</v>
      </c>
    </row>
    <row r="1601" spans="1:12" x14ac:dyDescent="0.3">
      <c r="A1601" s="60">
        <f>Data!A1600</f>
        <v>2003.08</v>
      </c>
      <c r="B1601" s="60">
        <f>Data!B1600</f>
        <v>989.53</v>
      </c>
      <c r="C1601" s="60">
        <f>Data!C1600</f>
        <v>16.450000000000003</v>
      </c>
      <c r="D1601" s="60">
        <f>Data!D1600</f>
        <v>37.236666666666665</v>
      </c>
      <c r="E1601" s="60">
        <f>Data!E1600</f>
        <v>184.6</v>
      </c>
      <c r="F1601" s="60">
        <f t="shared" si="190"/>
        <v>1626.1472881365114</v>
      </c>
      <c r="G1601" s="60">
        <f t="shared" si="191"/>
        <v>61.192995178764896</v>
      </c>
      <c r="H1601" s="60">
        <f t="shared" ref="H1601:H1664" si="193">GEOMEAN(F1482:F1602)</f>
        <v>1610.3790237973221</v>
      </c>
      <c r="I1601" s="60">
        <f t="shared" si="192"/>
        <v>64.529047669889124</v>
      </c>
      <c r="J1601" s="60">
        <f t="shared" ref="J1601:J1664" si="194">F1601/I1601</f>
        <v>25.200236898820879</v>
      </c>
      <c r="K1601" s="60">
        <f t="shared" ref="K1601:K1664" si="195">LN(J1601)</f>
        <v>3.2268533952200511</v>
      </c>
      <c r="L1601" s="60">
        <f t="shared" si="189"/>
        <v>0.42655301989580163</v>
      </c>
    </row>
    <row r="1602" spans="1:12" x14ac:dyDescent="0.3">
      <c r="A1602" s="60">
        <f>Data!A1601</f>
        <v>2003.09</v>
      </c>
      <c r="B1602" s="60">
        <f>Data!B1601</f>
        <v>1019.44</v>
      </c>
      <c r="C1602" s="60">
        <f>Data!C1601</f>
        <v>16.59</v>
      </c>
      <c r="D1602" s="60">
        <f>Data!D1601</f>
        <v>38.58</v>
      </c>
      <c r="E1602" s="60">
        <f>Data!E1601</f>
        <v>185.2</v>
      </c>
      <c r="F1602" s="60">
        <f t="shared" si="190"/>
        <v>1669.8724444924408</v>
      </c>
      <c r="G1602" s="60">
        <f t="shared" si="191"/>
        <v>63.195164902807775</v>
      </c>
      <c r="H1602" s="60">
        <f t="shared" si="193"/>
        <v>1618.0264413869445</v>
      </c>
      <c r="I1602" s="60">
        <f t="shared" si="192"/>
        <v>64.74056265561228</v>
      </c>
      <c r="J1602" s="60">
        <f t="shared" si="194"/>
        <v>25.793295207756145</v>
      </c>
      <c r="K1602" s="60">
        <f t="shared" si="195"/>
        <v>3.2501145824856725</v>
      </c>
      <c r="L1602" s="60">
        <f t="shared" ref="L1602:L1665" si="196">K1602-$K$1843</f>
        <v>0.44981420716142306</v>
      </c>
    </row>
    <row r="1603" spans="1:12" x14ac:dyDescent="0.3">
      <c r="A1603" s="60">
        <f>Data!A1602</f>
        <v>2003.1</v>
      </c>
      <c r="B1603" s="60">
        <f>Data!B1602</f>
        <v>1038.73</v>
      </c>
      <c r="C1603" s="60">
        <f>Data!C1602</f>
        <v>16.856666666666669</v>
      </c>
      <c r="D1603" s="60">
        <f>Data!D1602</f>
        <v>41.966666666666669</v>
      </c>
      <c r="E1603" s="60">
        <f>Data!E1602</f>
        <v>185</v>
      </c>
      <c r="F1603" s="60">
        <f t="shared" si="190"/>
        <v>1703.309454</v>
      </c>
      <c r="G1603" s="60">
        <f t="shared" si="191"/>
        <v>68.816940000000002</v>
      </c>
      <c r="H1603" s="60">
        <f t="shared" si="193"/>
        <v>1625.8100447832244</v>
      </c>
      <c r="I1603" s="60">
        <f t="shared" si="192"/>
        <v>64.98830144817525</v>
      </c>
      <c r="J1603" s="60">
        <f t="shared" si="194"/>
        <v>26.209477952863558</v>
      </c>
      <c r="K1603" s="60">
        <f t="shared" si="195"/>
        <v>3.2661210992759657</v>
      </c>
      <c r="L1603" s="60">
        <f t="shared" si="196"/>
        <v>0.46582072395171625</v>
      </c>
    </row>
    <row r="1604" spans="1:12" x14ac:dyDescent="0.3">
      <c r="A1604" s="60">
        <f>Data!A1603</f>
        <v>2003.11</v>
      </c>
      <c r="B1604" s="60">
        <f>Data!B1603</f>
        <v>1049.9000000000001</v>
      </c>
      <c r="C1604" s="60">
        <f>Data!C1603</f>
        <v>17.123333333333335</v>
      </c>
      <c r="D1604" s="60">
        <f>Data!D1603</f>
        <v>45.353333333333332</v>
      </c>
      <c r="E1604" s="60">
        <f>Data!E1603</f>
        <v>184.5</v>
      </c>
      <c r="F1604" s="60">
        <f t="shared" si="190"/>
        <v>1726.2916731707317</v>
      </c>
      <c r="G1604" s="60">
        <f t="shared" si="191"/>
        <v>74.571941788617892</v>
      </c>
      <c r="H1604" s="60">
        <f t="shared" si="193"/>
        <v>1634.0741061446763</v>
      </c>
      <c r="I1604" s="60">
        <f t="shared" si="192"/>
        <v>65.26843251020631</v>
      </c>
      <c r="J1604" s="60">
        <f t="shared" si="194"/>
        <v>26.449105743435524</v>
      </c>
      <c r="K1604" s="60">
        <f t="shared" si="195"/>
        <v>3.275222348410852</v>
      </c>
      <c r="L1604" s="60">
        <f t="shared" si="196"/>
        <v>0.47492197308660256</v>
      </c>
    </row>
    <row r="1605" spans="1:12" x14ac:dyDescent="0.3">
      <c r="A1605" s="60">
        <f>Data!A1604</f>
        <v>2003.12</v>
      </c>
      <c r="B1605" s="60">
        <f>Data!B1604</f>
        <v>1080.6400000000001</v>
      </c>
      <c r="C1605" s="60">
        <f>Data!C1604</f>
        <v>17.39</v>
      </c>
      <c r="D1605" s="60">
        <f>Data!D1604</f>
        <v>48.74</v>
      </c>
      <c r="E1605" s="60">
        <f>Data!E1604</f>
        <v>184.3</v>
      </c>
      <c r="F1605" s="60">
        <f t="shared" si="190"/>
        <v>1778.7639301139448</v>
      </c>
      <c r="G1605" s="60">
        <f t="shared" si="191"/>
        <v>80.227415192620725</v>
      </c>
      <c r="H1605" s="60">
        <f t="shared" si="193"/>
        <v>1642.8611691825897</v>
      </c>
      <c r="I1605" s="60">
        <f t="shared" si="192"/>
        <v>65.577086207674469</v>
      </c>
      <c r="J1605" s="60">
        <f t="shared" si="194"/>
        <v>27.124778378850515</v>
      </c>
      <c r="K1605" s="60">
        <f t="shared" si="195"/>
        <v>3.3004476414622879</v>
      </c>
      <c r="L1605" s="60">
        <f t="shared" si="196"/>
        <v>0.50014726613803839</v>
      </c>
    </row>
    <row r="1606" spans="1:12" x14ac:dyDescent="0.3">
      <c r="A1606" s="60">
        <f>Data!A1605</f>
        <v>2004.01</v>
      </c>
      <c r="B1606" s="60">
        <f>Data!B1605</f>
        <v>1132.52</v>
      </c>
      <c r="C1606" s="60">
        <f>Data!C1605</f>
        <v>17.600000000000001</v>
      </c>
      <c r="D1606" s="60">
        <f>Data!D1605</f>
        <v>49.826666666666675</v>
      </c>
      <c r="E1606" s="60">
        <f>Data!E1605</f>
        <v>185.2</v>
      </c>
      <c r="F1606" s="60">
        <f t="shared" si="190"/>
        <v>1855.100781641469</v>
      </c>
      <c r="G1606" s="60">
        <f t="shared" si="191"/>
        <v>81.617532829373673</v>
      </c>
      <c r="H1606" s="60">
        <f t="shared" si="193"/>
        <v>1651.5847123059198</v>
      </c>
      <c r="I1606" s="60">
        <f t="shared" si="192"/>
        <v>65.891487008150008</v>
      </c>
      <c r="J1606" s="60">
        <f t="shared" si="194"/>
        <v>28.153876409133318</v>
      </c>
      <c r="K1606" s="60">
        <f t="shared" si="195"/>
        <v>3.3376850505805993</v>
      </c>
      <c r="L1606" s="60">
        <f t="shared" si="196"/>
        <v>0.53738467525634981</v>
      </c>
    </row>
    <row r="1607" spans="1:12" x14ac:dyDescent="0.3">
      <c r="A1607" s="60">
        <f>Data!A1606</f>
        <v>2004.02</v>
      </c>
      <c r="B1607" s="60">
        <f>Data!B1606</f>
        <v>1143.3599999999999</v>
      </c>
      <c r="C1607" s="60">
        <f>Data!C1606</f>
        <v>17.810000000000002</v>
      </c>
      <c r="D1607" s="60">
        <f>Data!D1606</f>
        <v>50.913333333333334</v>
      </c>
      <c r="E1607" s="60">
        <f>Data!E1606</f>
        <v>186.2</v>
      </c>
      <c r="F1607" s="60">
        <f t="shared" si="190"/>
        <v>1862.7987093447903</v>
      </c>
      <c r="G1607" s="60">
        <f t="shared" si="191"/>
        <v>82.949632330827072</v>
      </c>
      <c r="H1607" s="60">
        <f t="shared" si="193"/>
        <v>1660.1196780826915</v>
      </c>
      <c r="I1607" s="60">
        <f t="shared" si="192"/>
        <v>66.211366120559205</v>
      </c>
      <c r="J1607" s="60">
        <f t="shared" si="194"/>
        <v>28.134122862726663</v>
      </c>
      <c r="K1607" s="60">
        <f t="shared" si="195"/>
        <v>3.3369831763810147</v>
      </c>
      <c r="L1607" s="60">
        <f t="shared" si="196"/>
        <v>0.53668280105676525</v>
      </c>
    </row>
    <row r="1608" spans="1:12" x14ac:dyDescent="0.3">
      <c r="A1608" s="60">
        <f>Data!A1607</f>
        <v>2004.03</v>
      </c>
      <c r="B1608" s="60">
        <f>Data!B1607</f>
        <v>1123.98</v>
      </c>
      <c r="C1608" s="60">
        <f>Data!C1607</f>
        <v>18.02</v>
      </c>
      <c r="D1608" s="60">
        <f>Data!D1607</f>
        <v>52</v>
      </c>
      <c r="E1608" s="60">
        <f>Data!E1607</f>
        <v>187.4</v>
      </c>
      <c r="F1608" s="60">
        <f t="shared" si="190"/>
        <v>1819.4981042689435</v>
      </c>
      <c r="G1608" s="60">
        <f t="shared" si="191"/>
        <v>84.177566702241194</v>
      </c>
      <c r="H1608" s="60">
        <f t="shared" si="193"/>
        <v>1669.0453573839879</v>
      </c>
      <c r="I1608" s="60">
        <f t="shared" si="192"/>
        <v>66.536035305844862</v>
      </c>
      <c r="J1608" s="60">
        <f t="shared" si="194"/>
        <v>27.346055350387093</v>
      </c>
      <c r="K1608" s="60">
        <f t="shared" si="195"/>
        <v>3.3085722899610168</v>
      </c>
      <c r="L1608" s="60">
        <f t="shared" si="196"/>
        <v>0.50827191463676735</v>
      </c>
    </row>
    <row r="1609" spans="1:12" x14ac:dyDescent="0.3">
      <c r="A1609" s="60">
        <f>Data!A1608</f>
        <v>2004.04</v>
      </c>
      <c r="B1609" s="60">
        <f>Data!B1608</f>
        <v>1133.3599999999999</v>
      </c>
      <c r="C1609" s="60">
        <f>Data!C1608</f>
        <v>18.213333333333335</v>
      </c>
      <c r="D1609" s="60">
        <f>Data!D1608</f>
        <v>53.383333333333333</v>
      </c>
      <c r="E1609" s="60">
        <f>Data!E1608</f>
        <v>188</v>
      </c>
      <c r="F1609" s="60">
        <f t="shared" si="190"/>
        <v>1828.8270727659572</v>
      </c>
      <c r="G1609" s="60">
        <f t="shared" si="191"/>
        <v>86.141107180851066</v>
      </c>
      <c r="H1609" s="60">
        <f t="shared" si="193"/>
        <v>1678.0824497132846</v>
      </c>
      <c r="I1609" s="60">
        <f t="shared" si="192"/>
        <v>66.855900497095789</v>
      </c>
      <c r="J1609" s="60">
        <f t="shared" si="194"/>
        <v>27.354759402955032</v>
      </c>
      <c r="K1609" s="60">
        <f t="shared" si="195"/>
        <v>3.3088905321181272</v>
      </c>
      <c r="L1609" s="60">
        <f t="shared" si="196"/>
        <v>0.50859015679387776</v>
      </c>
    </row>
    <row r="1610" spans="1:12" x14ac:dyDescent="0.3">
      <c r="A1610" s="60">
        <f>Data!A1609</f>
        <v>2004.05</v>
      </c>
      <c r="B1610" s="60">
        <f>Data!B1609</f>
        <v>1102.78</v>
      </c>
      <c r="C1610" s="60">
        <f>Data!C1609</f>
        <v>18.406666666666666</v>
      </c>
      <c r="D1610" s="60">
        <f>Data!D1609</f>
        <v>54.766666666666673</v>
      </c>
      <c r="E1610" s="60">
        <f>Data!E1609</f>
        <v>189.1</v>
      </c>
      <c r="F1610" s="60">
        <f t="shared" si="190"/>
        <v>1769.1308785827605</v>
      </c>
      <c r="G1610" s="60">
        <f t="shared" si="191"/>
        <v>87.859229508196748</v>
      </c>
      <c r="H1610" s="60">
        <f t="shared" si="193"/>
        <v>1687.3938244066128</v>
      </c>
      <c r="I1610" s="60">
        <f t="shared" si="192"/>
        <v>67.169340887060201</v>
      </c>
      <c r="J1610" s="60">
        <f t="shared" si="194"/>
        <v>26.33836889299555</v>
      </c>
      <c r="K1610" s="60">
        <f t="shared" si="195"/>
        <v>3.2710267693026154</v>
      </c>
      <c r="L1610" s="60">
        <f t="shared" si="196"/>
        <v>0.47072639397836591</v>
      </c>
    </row>
    <row r="1611" spans="1:12" x14ac:dyDescent="0.3">
      <c r="A1611" s="60">
        <f>Data!A1610</f>
        <v>2004.06</v>
      </c>
      <c r="B1611" s="60">
        <f>Data!B1610</f>
        <v>1132.76</v>
      </c>
      <c r="C1611" s="60">
        <f>Data!C1610</f>
        <v>18.600000000000001</v>
      </c>
      <c r="D1611" s="60">
        <f>Data!D1610</f>
        <v>56.15</v>
      </c>
      <c r="E1611" s="60">
        <f>Data!E1610</f>
        <v>189.7</v>
      </c>
      <c r="F1611" s="60">
        <f t="shared" ref="F1611:F1674" si="197">B1611*$E$1837/E1611</f>
        <v>1811.478502266737</v>
      </c>
      <c r="G1611" s="60">
        <f t="shared" ref="G1611:G1674" si="198">D1611*$E$1837/E1611</f>
        <v>89.793528993147063</v>
      </c>
      <c r="H1611" s="60">
        <f t="shared" si="193"/>
        <v>1696.3677196258791</v>
      </c>
      <c r="I1611" s="60">
        <f t="shared" si="192"/>
        <v>67.479566418080836</v>
      </c>
      <c r="J1611" s="60">
        <f t="shared" si="194"/>
        <v>26.844845016392394</v>
      </c>
      <c r="K1611" s="60">
        <f t="shared" si="195"/>
        <v>3.2900738105813687</v>
      </c>
      <c r="L1611" s="60">
        <f t="shared" si="196"/>
        <v>0.48977343525711925</v>
      </c>
    </row>
    <row r="1612" spans="1:12" x14ac:dyDescent="0.3">
      <c r="A1612" s="60">
        <f>Data!A1611</f>
        <v>2004.07</v>
      </c>
      <c r="B1612" s="60">
        <f>Data!B1611</f>
        <v>1105.8499999999999</v>
      </c>
      <c r="C1612" s="60">
        <f>Data!C1611</f>
        <v>18.786666666666669</v>
      </c>
      <c r="D1612" s="60">
        <f>Data!D1611</f>
        <v>56.69</v>
      </c>
      <c r="E1612" s="60">
        <f>Data!E1611</f>
        <v>189.4</v>
      </c>
      <c r="F1612" s="60">
        <f t="shared" si="197"/>
        <v>1771.2459004751847</v>
      </c>
      <c r="G1612" s="60">
        <f t="shared" si="198"/>
        <v>90.8006782998944</v>
      </c>
      <c r="H1612" s="60">
        <f t="shared" si="193"/>
        <v>1705.3094497847555</v>
      </c>
      <c r="I1612" s="60">
        <f t="shared" si="192"/>
        <v>67.783354583200619</v>
      </c>
      <c r="J1612" s="60">
        <f t="shared" si="194"/>
        <v>26.130986159752105</v>
      </c>
      <c r="K1612" s="60">
        <f t="shared" si="195"/>
        <v>3.2631218193390072</v>
      </c>
      <c r="L1612" s="60">
        <f t="shared" si="196"/>
        <v>0.46282144401475778</v>
      </c>
    </row>
    <row r="1613" spans="1:12" x14ac:dyDescent="0.3">
      <c r="A1613" s="60">
        <f>Data!A1612</f>
        <v>2004.08</v>
      </c>
      <c r="B1613" s="60">
        <f>Data!B1612</f>
        <v>1088.94</v>
      </c>
      <c r="C1613" s="60">
        <f>Data!C1612</f>
        <v>18.973333333333333</v>
      </c>
      <c r="D1613" s="60">
        <f>Data!D1612</f>
        <v>57.23</v>
      </c>
      <c r="E1613" s="60">
        <f>Data!E1612</f>
        <v>189.5</v>
      </c>
      <c r="F1613" s="60">
        <f t="shared" si="197"/>
        <v>1743.2406607915568</v>
      </c>
      <c r="G1613" s="60">
        <f t="shared" si="198"/>
        <v>91.617226860158297</v>
      </c>
      <c r="H1613" s="60">
        <f t="shared" si="193"/>
        <v>1714.2970525714707</v>
      </c>
      <c r="I1613" s="60">
        <f t="shared" si="192"/>
        <v>68.080540928897847</v>
      </c>
      <c r="J1613" s="60">
        <f t="shared" si="194"/>
        <v>25.605564189217702</v>
      </c>
      <c r="K1613" s="60">
        <f t="shared" si="195"/>
        <v>3.242809679009496</v>
      </c>
      <c r="L1613" s="60">
        <f t="shared" si="196"/>
        <v>0.44250930368524655</v>
      </c>
    </row>
    <row r="1614" spans="1:12" x14ac:dyDescent="0.3">
      <c r="A1614" s="60">
        <f>Data!A1613</f>
        <v>2004.09</v>
      </c>
      <c r="B1614" s="60">
        <f>Data!B1613</f>
        <v>1117.6600000000001</v>
      </c>
      <c r="C1614" s="60">
        <f>Data!C1613</f>
        <v>19.16</v>
      </c>
      <c r="D1614" s="60">
        <f>Data!D1613</f>
        <v>57.77</v>
      </c>
      <c r="E1614" s="60">
        <f>Data!E1613</f>
        <v>189.9</v>
      </c>
      <c r="F1614" s="60">
        <f t="shared" si="197"/>
        <v>1785.4486075829386</v>
      </c>
      <c r="G1614" s="60">
        <f t="shared" si="198"/>
        <v>92.28689052132701</v>
      </c>
      <c r="H1614" s="60">
        <f t="shared" si="193"/>
        <v>1723.2064696774564</v>
      </c>
      <c r="I1614" s="60">
        <f t="shared" si="192"/>
        <v>68.369709428326928</v>
      </c>
      <c r="J1614" s="60">
        <f t="shared" si="194"/>
        <v>26.114614534886289</v>
      </c>
      <c r="K1614" s="60">
        <f t="shared" si="195"/>
        <v>3.2624951014839532</v>
      </c>
      <c r="L1614" s="60">
        <f t="shared" si="196"/>
        <v>0.46219472615970369</v>
      </c>
    </row>
    <row r="1615" spans="1:12" x14ac:dyDescent="0.3">
      <c r="A1615" s="60">
        <f>Data!A1614</f>
        <v>2004.1</v>
      </c>
      <c r="B1615" s="60">
        <f>Data!B1614</f>
        <v>1117.21</v>
      </c>
      <c r="C1615" s="60">
        <f>Data!C1614</f>
        <v>19.253333333333334</v>
      </c>
      <c r="D1615" s="60">
        <f>Data!D1614</f>
        <v>58.03</v>
      </c>
      <c r="E1615" s="60">
        <f>Data!E1614</f>
        <v>190.9</v>
      </c>
      <c r="F1615" s="60">
        <f t="shared" si="197"/>
        <v>1775.3807083813515</v>
      </c>
      <c r="G1615" s="60">
        <f t="shared" si="198"/>
        <v>92.216631168150869</v>
      </c>
      <c r="H1615" s="60">
        <f t="shared" si="193"/>
        <v>1732.9092837018372</v>
      </c>
      <c r="I1615" s="60">
        <f t="shared" si="192"/>
        <v>68.637680503412611</v>
      </c>
      <c r="J1615" s="60">
        <f t="shared" si="194"/>
        <v>25.86597762861583</v>
      </c>
      <c r="K1615" s="60">
        <f t="shared" si="195"/>
        <v>3.2529285000972883</v>
      </c>
      <c r="L1615" s="60">
        <f t="shared" si="196"/>
        <v>0.45262812477303882</v>
      </c>
    </row>
    <row r="1616" spans="1:12" x14ac:dyDescent="0.3">
      <c r="A1616" s="60">
        <f>Data!A1615</f>
        <v>2004.11</v>
      </c>
      <c r="B1616" s="60">
        <f>Data!B1615</f>
        <v>1168.94</v>
      </c>
      <c r="C1616" s="60">
        <f>Data!C1615</f>
        <v>19.346666666666668</v>
      </c>
      <c r="D1616" s="60">
        <f>Data!D1615</f>
        <v>58.29</v>
      </c>
      <c r="E1616" s="60">
        <f>Data!E1615</f>
        <v>191</v>
      </c>
      <c r="F1616" s="60">
        <f t="shared" si="197"/>
        <v>1856.6133257591623</v>
      </c>
      <c r="G1616" s="60">
        <f t="shared" si="198"/>
        <v>92.581305078534029</v>
      </c>
      <c r="H1616" s="60">
        <f t="shared" si="193"/>
        <v>1743.1943558598803</v>
      </c>
      <c r="I1616" s="60">
        <f t="shared" si="192"/>
        <v>68.888126885097662</v>
      </c>
      <c r="J1616" s="60">
        <f t="shared" si="194"/>
        <v>26.951136715560736</v>
      </c>
      <c r="K1616" s="60">
        <f t="shared" si="195"/>
        <v>3.29402547515051</v>
      </c>
      <c r="L1616" s="60">
        <f t="shared" si="196"/>
        <v>0.49372509982626056</v>
      </c>
    </row>
    <row r="1617" spans="1:12" x14ac:dyDescent="0.3">
      <c r="A1617" s="60">
        <f>Data!A1616</f>
        <v>2004.12</v>
      </c>
      <c r="B1617" s="60">
        <f>Data!B1616</f>
        <v>1199.21</v>
      </c>
      <c r="C1617" s="60">
        <f>Data!C1616</f>
        <v>19.440000000000001</v>
      </c>
      <c r="D1617" s="60">
        <f>Data!D1616</f>
        <v>58.55</v>
      </c>
      <c r="E1617" s="60">
        <f>Data!E1616</f>
        <v>190.3</v>
      </c>
      <c r="F1617" s="60">
        <f t="shared" si="197"/>
        <v>1911.6970217025751</v>
      </c>
      <c r="G1617" s="60">
        <f t="shared" si="198"/>
        <v>93.336330267997894</v>
      </c>
      <c r="H1617" s="60">
        <f t="shared" si="193"/>
        <v>1753.4774424417963</v>
      </c>
      <c r="I1617" s="60">
        <f t="shared" ref="I1617:I1680" si="199">GEOMEAN(G1498:G1617)</f>
        <v>69.123270820971342</v>
      </c>
      <c r="J1617" s="60">
        <f t="shared" si="194"/>
        <v>27.656344947186504</v>
      </c>
      <c r="K1617" s="60">
        <f t="shared" si="195"/>
        <v>3.3198551753209178</v>
      </c>
      <c r="L1617" s="60">
        <f t="shared" si="196"/>
        <v>0.51955479999666832</v>
      </c>
    </row>
    <row r="1618" spans="1:12" x14ac:dyDescent="0.3">
      <c r="A1618" s="60">
        <f>Data!A1617</f>
        <v>2005.01</v>
      </c>
      <c r="B1618" s="60">
        <f>Data!B1617</f>
        <v>1181.4100000000001</v>
      </c>
      <c r="C1618" s="60">
        <f>Data!C1617</f>
        <v>19.703333333333333</v>
      </c>
      <c r="D1618" s="60">
        <f>Data!D1617</f>
        <v>59.106666666666662</v>
      </c>
      <c r="E1618" s="60">
        <f>Data!E1617</f>
        <v>190.7</v>
      </c>
      <c r="F1618" s="60">
        <f t="shared" si="197"/>
        <v>1879.3711684845309</v>
      </c>
      <c r="G1618" s="60">
        <f t="shared" si="198"/>
        <v>94.02609187205033</v>
      </c>
      <c r="H1618" s="60">
        <f t="shared" si="193"/>
        <v>1763.7001002653885</v>
      </c>
      <c r="I1618" s="60">
        <f t="shared" si="199"/>
        <v>69.353636249703086</v>
      </c>
      <c r="J1618" s="60">
        <f t="shared" si="194"/>
        <v>27.098379697323754</v>
      </c>
      <c r="K1618" s="60">
        <f t="shared" si="195"/>
        <v>3.2994739363315246</v>
      </c>
      <c r="L1618" s="60">
        <f t="shared" si="196"/>
        <v>0.49917356100727517</v>
      </c>
    </row>
    <row r="1619" spans="1:12" x14ac:dyDescent="0.3">
      <c r="A1619" s="60">
        <f>Data!A1618</f>
        <v>2005.02</v>
      </c>
      <c r="B1619" s="60">
        <f>Data!B1618</f>
        <v>1199.6300000000001</v>
      </c>
      <c r="C1619" s="60">
        <f>Data!C1618</f>
        <v>19.966666666666669</v>
      </c>
      <c r="D1619" s="60">
        <f>Data!D1618</f>
        <v>59.663333333333334</v>
      </c>
      <c r="E1619" s="60">
        <f>Data!E1618</f>
        <v>191.8</v>
      </c>
      <c r="F1619" s="60">
        <f t="shared" si="197"/>
        <v>1897.4106136079251</v>
      </c>
      <c r="G1619" s="60">
        <f t="shared" si="198"/>
        <v>94.367298175182469</v>
      </c>
      <c r="H1619" s="60">
        <f t="shared" si="193"/>
        <v>1773.3526293785401</v>
      </c>
      <c r="I1619" s="60">
        <f t="shared" si="199"/>
        <v>69.577242900346718</v>
      </c>
      <c r="J1619" s="60">
        <f t="shared" si="194"/>
        <v>27.270563398517044</v>
      </c>
      <c r="K1619" s="60">
        <f t="shared" si="195"/>
        <v>3.3058078566557083</v>
      </c>
      <c r="L1619" s="60">
        <f t="shared" si="196"/>
        <v>0.50550748133145884</v>
      </c>
    </row>
    <row r="1620" spans="1:12" x14ac:dyDescent="0.3">
      <c r="A1620" s="60">
        <f>Data!A1619</f>
        <v>2005.03</v>
      </c>
      <c r="B1620" s="60">
        <f>Data!B1619</f>
        <v>1194.9000000000001</v>
      </c>
      <c r="C1620" s="60">
        <f>Data!C1619</f>
        <v>20.23</v>
      </c>
      <c r="D1620" s="60">
        <f>Data!D1619</f>
        <v>60.22</v>
      </c>
      <c r="E1620" s="60">
        <f>Data!E1619</f>
        <v>193.3</v>
      </c>
      <c r="F1620" s="60">
        <f t="shared" si="197"/>
        <v>1875.2635732022761</v>
      </c>
      <c r="G1620" s="60">
        <f t="shared" si="198"/>
        <v>94.508638696326955</v>
      </c>
      <c r="H1620" s="60">
        <f t="shared" si="193"/>
        <v>1782.288034876806</v>
      </c>
      <c r="I1620" s="60">
        <f t="shared" si="199"/>
        <v>69.792632546989978</v>
      </c>
      <c r="J1620" s="60">
        <f t="shared" si="194"/>
        <v>26.86907635902255</v>
      </c>
      <c r="K1620" s="60">
        <f t="shared" si="195"/>
        <v>3.2909760476049721</v>
      </c>
      <c r="L1620" s="60">
        <f t="shared" si="196"/>
        <v>0.49067567228072262</v>
      </c>
    </row>
    <row r="1621" spans="1:12" x14ac:dyDescent="0.3">
      <c r="A1621" s="60">
        <f>Data!A1620</f>
        <v>2005.04</v>
      </c>
      <c r="B1621" s="60">
        <f>Data!B1620</f>
        <v>1164.43</v>
      </c>
      <c r="C1621" s="60">
        <f>Data!C1620</f>
        <v>20.463333333333331</v>
      </c>
      <c r="D1621" s="60">
        <f>Data!D1620</f>
        <v>61.233333333333327</v>
      </c>
      <c r="E1621" s="60">
        <f>Data!E1620</f>
        <v>194.6</v>
      </c>
      <c r="F1621" s="60">
        <f t="shared" si="197"/>
        <v>1815.2362697327856</v>
      </c>
      <c r="G1621" s="60">
        <f t="shared" si="198"/>
        <v>95.456976875642326</v>
      </c>
      <c r="H1621" s="60">
        <f t="shared" si="193"/>
        <v>1791.0709685771485</v>
      </c>
      <c r="I1621" s="60">
        <f t="shared" si="199"/>
        <v>70.005311725999675</v>
      </c>
      <c r="J1621" s="60">
        <f t="shared" si="194"/>
        <v>25.929979096980645</v>
      </c>
      <c r="K1621" s="60">
        <f t="shared" si="195"/>
        <v>3.2553997934176082</v>
      </c>
      <c r="L1621" s="60">
        <f t="shared" si="196"/>
        <v>0.45509941809335874</v>
      </c>
    </row>
    <row r="1622" spans="1:12" x14ac:dyDescent="0.3">
      <c r="A1622" s="60">
        <f>Data!A1621</f>
        <v>2005.05</v>
      </c>
      <c r="B1622" s="60">
        <f>Data!B1621</f>
        <v>1178.28</v>
      </c>
      <c r="C1622" s="60">
        <f>Data!C1621</f>
        <v>20.696666666666665</v>
      </c>
      <c r="D1622" s="60">
        <f>Data!D1621</f>
        <v>62.24666666666667</v>
      </c>
      <c r="E1622" s="60">
        <f>Data!E1621</f>
        <v>194.4</v>
      </c>
      <c r="F1622" s="60">
        <f t="shared" si="197"/>
        <v>1838.7168499999998</v>
      </c>
      <c r="G1622" s="60">
        <f t="shared" si="198"/>
        <v>97.136499691358026</v>
      </c>
      <c r="H1622" s="60">
        <f t="shared" si="193"/>
        <v>1799.7599365083438</v>
      </c>
      <c r="I1622" s="60">
        <f t="shared" si="199"/>
        <v>70.219050945986112</v>
      </c>
      <c r="J1622" s="60">
        <f t="shared" si="194"/>
        <v>26.185441489580615</v>
      </c>
      <c r="K1622" s="60">
        <f t="shared" si="195"/>
        <v>3.2652035879895687</v>
      </c>
      <c r="L1622" s="60">
        <f t="shared" si="196"/>
        <v>0.4649032126653192</v>
      </c>
    </row>
    <row r="1623" spans="1:12" x14ac:dyDescent="0.3">
      <c r="A1623" s="60">
        <f>Data!A1622</f>
        <v>2005.06</v>
      </c>
      <c r="B1623" s="60">
        <f>Data!B1622</f>
        <v>1202.25</v>
      </c>
      <c r="C1623" s="60">
        <f>Data!C1622</f>
        <v>20.93</v>
      </c>
      <c r="D1623" s="60">
        <f>Data!D1622</f>
        <v>63.26</v>
      </c>
      <c r="E1623" s="60">
        <f>Data!E1622</f>
        <v>194.5</v>
      </c>
      <c r="F1623" s="60">
        <f t="shared" si="197"/>
        <v>1875.1576696658096</v>
      </c>
      <c r="G1623" s="60">
        <f t="shared" si="198"/>
        <v>98.667061079691521</v>
      </c>
      <c r="H1623" s="60">
        <f t="shared" si="193"/>
        <v>1808.2610095045393</v>
      </c>
      <c r="I1623" s="60">
        <f t="shared" si="199"/>
        <v>70.432992721159835</v>
      </c>
      <c r="J1623" s="60">
        <f t="shared" si="194"/>
        <v>26.623285440808271</v>
      </c>
      <c r="K1623" s="60">
        <f t="shared" si="195"/>
        <v>3.281786225366679</v>
      </c>
      <c r="L1623" s="60">
        <f t="shared" si="196"/>
        <v>0.4814858500424295</v>
      </c>
    </row>
    <row r="1624" spans="1:12" x14ac:dyDescent="0.3">
      <c r="A1624" s="60">
        <f>Data!A1623</f>
        <v>2005.07</v>
      </c>
      <c r="B1624" s="60">
        <f>Data!B1623</f>
        <v>1222.24</v>
      </c>
      <c r="C1624" s="60">
        <f>Data!C1623</f>
        <v>21.11</v>
      </c>
      <c r="D1624" s="60">
        <f>Data!D1623</f>
        <v>64.33</v>
      </c>
      <c r="E1624" s="60">
        <f>Data!E1623</f>
        <v>195.4</v>
      </c>
      <c r="F1624" s="60">
        <f t="shared" si="197"/>
        <v>1897.5557477993859</v>
      </c>
      <c r="G1624" s="60">
        <f t="shared" si="198"/>
        <v>99.873806499488225</v>
      </c>
      <c r="H1624" s="60">
        <f t="shared" si="193"/>
        <v>1816.257131896391</v>
      </c>
      <c r="I1624" s="60">
        <f t="shared" si="199"/>
        <v>70.650483773520634</v>
      </c>
      <c r="J1624" s="60">
        <f t="shared" si="194"/>
        <v>26.858354627581164</v>
      </c>
      <c r="K1624" s="60">
        <f t="shared" si="195"/>
        <v>3.290576931868864</v>
      </c>
      <c r="L1624" s="60">
        <f t="shared" si="196"/>
        <v>0.49027655654461455</v>
      </c>
    </row>
    <row r="1625" spans="1:12" x14ac:dyDescent="0.3">
      <c r="A1625" s="60">
        <f>Data!A1624</f>
        <v>2005.08</v>
      </c>
      <c r="B1625" s="60">
        <f>Data!B1624</f>
        <v>1224.27</v>
      </c>
      <c r="C1625" s="60">
        <f>Data!C1624</f>
        <v>21.29</v>
      </c>
      <c r="D1625" s="60">
        <f>Data!D1624</f>
        <v>65.399999999999991</v>
      </c>
      <c r="E1625" s="60">
        <f>Data!E1624</f>
        <v>196.4</v>
      </c>
      <c r="F1625" s="60">
        <f t="shared" si="197"/>
        <v>1891.0296334521383</v>
      </c>
      <c r="G1625" s="60">
        <f t="shared" si="198"/>
        <v>101.01802545824846</v>
      </c>
      <c r="H1625" s="60">
        <f t="shared" si="193"/>
        <v>1824.1183065521907</v>
      </c>
      <c r="I1625" s="60">
        <f t="shared" si="199"/>
        <v>70.872679035175025</v>
      </c>
      <c r="J1625" s="60">
        <f t="shared" si="194"/>
        <v>26.682067888439718</v>
      </c>
      <c r="K1625" s="60">
        <f t="shared" si="195"/>
        <v>3.2839917251068638</v>
      </c>
      <c r="L1625" s="60">
        <f t="shared" si="196"/>
        <v>0.4836913497826143</v>
      </c>
    </row>
    <row r="1626" spans="1:12" x14ac:dyDescent="0.3">
      <c r="A1626" s="60">
        <f>Data!A1625</f>
        <v>2005.09</v>
      </c>
      <c r="B1626" s="60">
        <f>Data!B1625</f>
        <v>1225.92</v>
      </c>
      <c r="C1626" s="60">
        <f>Data!C1625</f>
        <v>21.47</v>
      </c>
      <c r="D1626" s="60">
        <f>Data!D1625</f>
        <v>66.47</v>
      </c>
      <c r="E1626" s="60">
        <f>Data!E1625</f>
        <v>198.8</v>
      </c>
      <c r="F1626" s="60">
        <f t="shared" si="197"/>
        <v>1870.7181537223339</v>
      </c>
      <c r="G1626" s="60">
        <f t="shared" si="198"/>
        <v>101.43128073440643</v>
      </c>
      <c r="H1626" s="60">
        <f t="shared" si="193"/>
        <v>1831.0644147083217</v>
      </c>
      <c r="I1626" s="60">
        <f t="shared" si="199"/>
        <v>71.094927924837222</v>
      </c>
      <c r="J1626" s="60">
        <f t="shared" si="194"/>
        <v>26.31296223691357</v>
      </c>
      <c r="K1626" s="60">
        <f t="shared" si="195"/>
        <v>3.2700616784869143</v>
      </c>
      <c r="L1626" s="60">
        <f t="shared" si="196"/>
        <v>0.46976130316266484</v>
      </c>
    </row>
    <row r="1627" spans="1:12" x14ac:dyDescent="0.3">
      <c r="A1627" s="60">
        <f>Data!A1626</f>
        <v>2005.1</v>
      </c>
      <c r="B1627" s="60">
        <f>Data!B1626</f>
        <v>1191.96</v>
      </c>
      <c r="C1627" s="60">
        <f>Data!C1626</f>
        <v>21.72</v>
      </c>
      <c r="D1627" s="60">
        <f>Data!D1626</f>
        <v>67.589999999999989</v>
      </c>
      <c r="E1627" s="60">
        <f>Data!E1626</f>
        <v>199.2</v>
      </c>
      <c r="F1627" s="60">
        <f t="shared" si="197"/>
        <v>1815.2437825301208</v>
      </c>
      <c r="G1627" s="60">
        <f t="shared" si="198"/>
        <v>102.93325888554216</v>
      </c>
      <c r="H1627" s="60">
        <f t="shared" si="193"/>
        <v>1838.6685051450734</v>
      </c>
      <c r="I1627" s="60">
        <f t="shared" si="199"/>
        <v>71.335459087922956</v>
      </c>
      <c r="J1627" s="60">
        <f t="shared" si="194"/>
        <v>25.446584429950637</v>
      </c>
      <c r="K1627" s="60">
        <f t="shared" si="195"/>
        <v>3.2365815269153253</v>
      </c>
      <c r="L1627" s="60">
        <f t="shared" si="196"/>
        <v>0.43628115159107583</v>
      </c>
    </row>
    <row r="1628" spans="1:12" x14ac:dyDescent="0.3">
      <c r="A1628" s="60">
        <f>Data!A1627</f>
        <v>2005.11</v>
      </c>
      <c r="B1628" s="60">
        <f>Data!B1627</f>
        <v>1237.3699999999999</v>
      </c>
      <c r="C1628" s="60">
        <f>Data!C1627</f>
        <v>21.97</v>
      </c>
      <c r="D1628" s="60">
        <f>Data!D1627</f>
        <v>68.709999999999994</v>
      </c>
      <c r="E1628" s="60">
        <f>Data!E1627</f>
        <v>197.6</v>
      </c>
      <c r="F1628" s="60">
        <f t="shared" si="197"/>
        <v>1899.6572637145746</v>
      </c>
      <c r="G1628" s="60">
        <f t="shared" si="198"/>
        <v>105.48619296558705</v>
      </c>
      <c r="H1628" s="60">
        <f t="shared" si="193"/>
        <v>1846.3311704367529</v>
      </c>
      <c r="I1628" s="60">
        <f t="shared" si="199"/>
        <v>71.598047721999549</v>
      </c>
      <c r="J1628" s="60">
        <f t="shared" si="194"/>
        <v>26.532249469853589</v>
      </c>
      <c r="K1628" s="60">
        <f t="shared" si="195"/>
        <v>3.2783609542217582</v>
      </c>
      <c r="L1628" s="60">
        <f t="shared" si="196"/>
        <v>0.47806057889750875</v>
      </c>
    </row>
    <row r="1629" spans="1:12" x14ac:dyDescent="0.3">
      <c r="A1629" s="60">
        <f>Data!A1628</f>
        <v>2005.12</v>
      </c>
      <c r="B1629" s="60">
        <f>Data!B1628</f>
        <v>1262.07</v>
      </c>
      <c r="C1629" s="60">
        <f>Data!C1628</f>
        <v>22.22</v>
      </c>
      <c r="D1629" s="60">
        <f>Data!D1628</f>
        <v>69.83</v>
      </c>
      <c r="E1629" s="60">
        <f>Data!E1628</f>
        <v>196.8</v>
      </c>
      <c r="F1629" s="60">
        <f t="shared" si="197"/>
        <v>1945.4539705792681</v>
      </c>
      <c r="G1629" s="60">
        <f t="shared" si="198"/>
        <v>107.64145472560975</v>
      </c>
      <c r="H1629" s="60">
        <f t="shared" si="193"/>
        <v>1853.6182170224429</v>
      </c>
      <c r="I1629" s="60">
        <f t="shared" si="199"/>
        <v>71.880456658122782</v>
      </c>
      <c r="J1629" s="60">
        <f t="shared" si="194"/>
        <v>27.065130927481718</v>
      </c>
      <c r="K1629" s="60">
        <f t="shared" si="195"/>
        <v>3.2982462177573484</v>
      </c>
      <c r="L1629" s="60">
        <f t="shared" si="196"/>
        <v>0.49794584243309892</v>
      </c>
    </row>
    <row r="1630" spans="1:12" x14ac:dyDescent="0.3">
      <c r="A1630" s="60">
        <f>Data!A1629</f>
        <v>2006.01</v>
      </c>
      <c r="B1630" s="60">
        <f>Data!B1629</f>
        <v>1278.73</v>
      </c>
      <c r="C1630" s="60">
        <f>Data!C1629</f>
        <v>22.406666666666666</v>
      </c>
      <c r="D1630" s="60">
        <f>Data!D1629</f>
        <v>70.776666666666657</v>
      </c>
      <c r="E1630" s="60">
        <f>Data!E1629</f>
        <v>198.3</v>
      </c>
      <c r="F1630" s="60">
        <f t="shared" si="197"/>
        <v>1956.2247553706504</v>
      </c>
      <c r="G1630" s="60">
        <f t="shared" si="198"/>
        <v>108.27545098335852</v>
      </c>
      <c r="H1630" s="60">
        <f t="shared" si="193"/>
        <v>1860.9716600871318</v>
      </c>
      <c r="I1630" s="60">
        <f t="shared" si="199"/>
        <v>72.170554420957103</v>
      </c>
      <c r="J1630" s="60">
        <f t="shared" si="194"/>
        <v>27.105580261450729</v>
      </c>
      <c r="K1630" s="60">
        <f t="shared" si="195"/>
        <v>3.2997396203950067</v>
      </c>
      <c r="L1630" s="60">
        <f t="shared" si="196"/>
        <v>0.49943924507075721</v>
      </c>
    </row>
    <row r="1631" spans="1:12" x14ac:dyDescent="0.3">
      <c r="A1631" s="60">
        <f>Data!A1630</f>
        <v>2006.02</v>
      </c>
      <c r="B1631" s="60">
        <f>Data!B1630</f>
        <v>1276.6500000000001</v>
      </c>
      <c r="C1631" s="60">
        <f>Data!C1630</f>
        <v>22.593333333333334</v>
      </c>
      <c r="D1631" s="60">
        <f>Data!D1630</f>
        <v>71.723333333333343</v>
      </c>
      <c r="E1631" s="60">
        <f>Data!E1630</f>
        <v>198.7</v>
      </c>
      <c r="F1631" s="60">
        <f t="shared" si="197"/>
        <v>1949.1110918470058</v>
      </c>
      <c r="G1631" s="60">
        <f t="shared" si="198"/>
        <v>109.50279602415704</v>
      </c>
      <c r="H1631" s="60">
        <f t="shared" si="193"/>
        <v>1867.6661136903194</v>
      </c>
      <c r="I1631" s="60">
        <f t="shared" si="199"/>
        <v>72.470109688441624</v>
      </c>
      <c r="J1631" s="60">
        <f t="shared" si="194"/>
        <v>26.895379353315271</v>
      </c>
      <c r="K1631" s="60">
        <f t="shared" si="195"/>
        <v>3.2919545006012019</v>
      </c>
      <c r="L1631" s="60">
        <f t="shared" si="196"/>
        <v>0.4916541252769524</v>
      </c>
    </row>
    <row r="1632" spans="1:12" x14ac:dyDescent="0.3">
      <c r="A1632" s="60">
        <f>Data!A1631</f>
        <v>2006.03</v>
      </c>
      <c r="B1632" s="60">
        <f>Data!B1631</f>
        <v>1293.74</v>
      </c>
      <c r="C1632" s="60">
        <f>Data!C1631</f>
        <v>22.78</v>
      </c>
      <c r="D1632" s="60">
        <f>Data!D1631</f>
        <v>72.67</v>
      </c>
      <c r="E1632" s="60">
        <f>Data!E1631</f>
        <v>199.8</v>
      </c>
      <c r="F1632" s="60">
        <f t="shared" si="197"/>
        <v>1964.3285666666666</v>
      </c>
      <c r="G1632" s="60">
        <f t="shared" si="198"/>
        <v>110.33728333333333</v>
      </c>
      <c r="H1632" s="60">
        <f t="shared" si="193"/>
        <v>1874.4928339007197</v>
      </c>
      <c r="I1632" s="60">
        <f t="shared" si="199"/>
        <v>72.778160565945356</v>
      </c>
      <c r="J1632" s="60">
        <f t="shared" si="194"/>
        <v>26.990632236256641</v>
      </c>
      <c r="K1632" s="60">
        <f t="shared" si="195"/>
        <v>3.2954898515890738</v>
      </c>
      <c r="L1632" s="60">
        <f t="shared" si="196"/>
        <v>0.49518947626482435</v>
      </c>
    </row>
    <row r="1633" spans="1:12" x14ac:dyDescent="0.3">
      <c r="A1633" s="60">
        <f>Data!A1632</f>
        <v>2006.04</v>
      </c>
      <c r="B1633" s="60">
        <f>Data!B1632</f>
        <v>1302.17</v>
      </c>
      <c r="C1633" s="60">
        <f>Data!C1632</f>
        <v>23</v>
      </c>
      <c r="D1633" s="60">
        <f>Data!D1632</f>
        <v>73.276666666666657</v>
      </c>
      <c r="E1633" s="60">
        <f>Data!E1632</f>
        <v>201.5</v>
      </c>
      <c r="F1633" s="60">
        <f t="shared" si="197"/>
        <v>1960.4476313151367</v>
      </c>
      <c r="G1633" s="60">
        <f t="shared" si="198"/>
        <v>110.31974903225804</v>
      </c>
      <c r="H1633" s="60">
        <f t="shared" si="193"/>
        <v>1881.1790648666856</v>
      </c>
      <c r="I1633" s="60">
        <f t="shared" si="199"/>
        <v>73.084599833750815</v>
      </c>
      <c r="J1633" s="60">
        <f t="shared" si="194"/>
        <v>26.824360204128705</v>
      </c>
      <c r="K1633" s="60">
        <f t="shared" si="195"/>
        <v>3.2893104375008733</v>
      </c>
      <c r="L1633" s="60">
        <f t="shared" si="196"/>
        <v>0.48901006217662379</v>
      </c>
    </row>
    <row r="1634" spans="1:12" x14ac:dyDescent="0.3">
      <c r="A1634" s="60">
        <f>Data!A1633</f>
        <v>2006.05</v>
      </c>
      <c r="B1634" s="60">
        <f>Data!B1633</f>
        <v>1290.01</v>
      </c>
      <c r="C1634" s="60">
        <f>Data!C1633</f>
        <v>23.22</v>
      </c>
      <c r="D1634" s="60">
        <f>Data!D1633</f>
        <v>73.883333333333326</v>
      </c>
      <c r="E1634" s="60">
        <f>Data!E1633</f>
        <v>202.5</v>
      </c>
      <c r="F1634" s="60">
        <f t="shared" si="197"/>
        <v>1932.5496475555556</v>
      </c>
      <c r="G1634" s="60">
        <f t="shared" si="198"/>
        <v>110.68380074074074</v>
      </c>
      <c r="H1634" s="60">
        <f t="shared" si="193"/>
        <v>1887.1010432900462</v>
      </c>
      <c r="I1634" s="60">
        <f t="shared" si="199"/>
        <v>73.390372375454589</v>
      </c>
      <c r="J1634" s="60">
        <f t="shared" si="194"/>
        <v>26.332468210801679</v>
      </c>
      <c r="K1634" s="60">
        <f t="shared" si="195"/>
        <v>3.2708027105048818</v>
      </c>
      <c r="L1634" s="60">
        <f t="shared" si="196"/>
        <v>0.47050233518063234</v>
      </c>
    </row>
    <row r="1635" spans="1:12" x14ac:dyDescent="0.3">
      <c r="A1635" s="60">
        <f>Data!A1634</f>
        <v>2006.06</v>
      </c>
      <c r="B1635" s="60">
        <f>Data!B1634</f>
        <v>1253.17</v>
      </c>
      <c r="C1635" s="60">
        <f>Data!C1634</f>
        <v>23.44</v>
      </c>
      <c r="D1635" s="60">
        <f>Data!D1634</f>
        <v>74.489999999999995</v>
      </c>
      <c r="E1635" s="60">
        <f>Data!E1634</f>
        <v>202.9</v>
      </c>
      <c r="F1635" s="60">
        <f t="shared" si="197"/>
        <v>1873.658998077871</v>
      </c>
      <c r="G1635" s="60">
        <f t="shared" si="198"/>
        <v>111.37264598324296</v>
      </c>
      <c r="H1635" s="60">
        <f t="shared" si="193"/>
        <v>1892.9224029712518</v>
      </c>
      <c r="I1635" s="60">
        <f t="shared" si="199"/>
        <v>73.696503523168388</v>
      </c>
      <c r="J1635" s="60">
        <f t="shared" si="194"/>
        <v>25.423987686048608</v>
      </c>
      <c r="K1635" s="60">
        <f t="shared" si="195"/>
        <v>3.2356931254506547</v>
      </c>
      <c r="L1635" s="60">
        <f t="shared" si="196"/>
        <v>0.43539275012640521</v>
      </c>
    </row>
    <row r="1636" spans="1:12" x14ac:dyDescent="0.3">
      <c r="A1636" s="60">
        <f>Data!A1635</f>
        <v>2006.07</v>
      </c>
      <c r="B1636" s="60">
        <f>Data!B1635</f>
        <v>1260.24</v>
      </c>
      <c r="C1636" s="60">
        <f>Data!C1635</f>
        <v>23.66</v>
      </c>
      <c r="D1636" s="60">
        <f>Data!D1635</f>
        <v>75.849999999999994</v>
      </c>
      <c r="E1636" s="60">
        <f>Data!E1635</f>
        <v>203.5</v>
      </c>
      <c r="F1636" s="60">
        <f t="shared" si="197"/>
        <v>1878.6741381818183</v>
      </c>
      <c r="G1636" s="60">
        <f t="shared" si="198"/>
        <v>113.07166363636364</v>
      </c>
      <c r="H1636" s="60">
        <f t="shared" si="193"/>
        <v>1899.6768970615885</v>
      </c>
      <c r="I1636" s="60">
        <f t="shared" si="199"/>
        <v>74.008043462583956</v>
      </c>
      <c r="J1636" s="60">
        <f t="shared" si="194"/>
        <v>25.384729149495953</v>
      </c>
      <c r="K1636" s="60">
        <f t="shared" si="195"/>
        <v>3.2341477786357569</v>
      </c>
      <c r="L1636" s="60">
        <f t="shared" si="196"/>
        <v>0.4338474033115074</v>
      </c>
    </row>
    <row r="1637" spans="1:12" x14ac:dyDescent="0.3">
      <c r="A1637" s="60">
        <f>Data!A1636</f>
        <v>2006.08</v>
      </c>
      <c r="B1637" s="60">
        <f>Data!B1636</f>
        <v>1287.1500000000001</v>
      </c>
      <c r="C1637" s="60">
        <f>Data!C1636</f>
        <v>23.88</v>
      </c>
      <c r="D1637" s="60">
        <f>Data!D1636</f>
        <v>77.209999999999994</v>
      </c>
      <c r="E1637" s="60">
        <f>Data!E1636</f>
        <v>203.9</v>
      </c>
      <c r="F1637" s="60">
        <f t="shared" si="197"/>
        <v>1915.0254313388918</v>
      </c>
      <c r="G1637" s="60">
        <f t="shared" si="198"/>
        <v>114.87325762628738</v>
      </c>
      <c r="H1637" s="60">
        <f t="shared" si="193"/>
        <v>1906.48429987246</v>
      </c>
      <c r="I1637" s="60">
        <f t="shared" si="199"/>
        <v>74.325525090321932</v>
      </c>
      <c r="J1637" s="60">
        <f t="shared" si="194"/>
        <v>25.765380453238816</v>
      </c>
      <c r="K1637" s="60">
        <f t="shared" si="195"/>
        <v>3.2490317479525106</v>
      </c>
      <c r="L1637" s="60">
        <f t="shared" si="196"/>
        <v>0.44873137262826113</v>
      </c>
    </row>
    <row r="1638" spans="1:12" x14ac:dyDescent="0.3">
      <c r="A1638" s="60">
        <f>Data!A1637</f>
        <v>2006.09</v>
      </c>
      <c r="B1638" s="60">
        <f>Data!B1637</f>
        <v>1317.74</v>
      </c>
      <c r="C1638" s="60">
        <f>Data!C1637</f>
        <v>24.1</v>
      </c>
      <c r="D1638" s="60">
        <f>Data!D1637</f>
        <v>78.569999999999993</v>
      </c>
      <c r="E1638" s="60">
        <f>Data!E1637</f>
        <v>202.9</v>
      </c>
      <c r="F1638" s="60">
        <f t="shared" si="197"/>
        <v>1970.1998995564318</v>
      </c>
      <c r="G1638" s="60">
        <f t="shared" si="198"/>
        <v>117.47279896500739</v>
      </c>
      <c r="H1638" s="60">
        <f t="shared" si="193"/>
        <v>1913.7022115510479</v>
      </c>
      <c r="I1638" s="60">
        <f t="shared" si="199"/>
        <v>74.653953649364283</v>
      </c>
      <c r="J1638" s="60">
        <f t="shared" si="194"/>
        <v>26.391099241844493</v>
      </c>
      <c r="K1638" s="60">
        <f t="shared" si="195"/>
        <v>3.2730268033743219</v>
      </c>
      <c r="L1638" s="60">
        <f t="shared" si="196"/>
        <v>0.47272642805007248</v>
      </c>
    </row>
    <row r="1639" spans="1:12" x14ac:dyDescent="0.3">
      <c r="A1639" s="60">
        <f>Data!A1638</f>
        <v>2006.1</v>
      </c>
      <c r="B1639" s="60">
        <f>Data!B1638</f>
        <v>1363.38</v>
      </c>
      <c r="C1639" s="60">
        <f>Data!C1638</f>
        <v>24.36</v>
      </c>
      <c r="D1639" s="60">
        <f>Data!D1638</f>
        <v>79.55</v>
      </c>
      <c r="E1639" s="60">
        <f>Data!E1638</f>
        <v>201.8</v>
      </c>
      <c r="F1639" s="60">
        <f t="shared" si="197"/>
        <v>2049.5492910802777</v>
      </c>
      <c r="G1639" s="60">
        <f t="shared" si="198"/>
        <v>119.58635604558968</v>
      </c>
      <c r="H1639" s="60">
        <f t="shared" si="193"/>
        <v>1920.6994931466252</v>
      </c>
      <c r="I1639" s="60">
        <f t="shared" si="199"/>
        <v>74.981353993366668</v>
      </c>
      <c r="J1639" s="60">
        <f t="shared" si="194"/>
        <v>27.334119510053046</v>
      </c>
      <c r="K1639" s="60">
        <f t="shared" si="195"/>
        <v>3.3081357207454252</v>
      </c>
      <c r="L1639" s="60">
        <f t="shared" si="196"/>
        <v>0.5078353454211757</v>
      </c>
    </row>
    <row r="1640" spans="1:12" x14ac:dyDescent="0.3">
      <c r="A1640" s="60">
        <f>Data!A1639</f>
        <v>2006.11</v>
      </c>
      <c r="B1640" s="60">
        <f>Data!B1639</f>
        <v>1388.64</v>
      </c>
      <c r="C1640" s="60">
        <f>Data!C1639</f>
        <v>24.619999999999997</v>
      </c>
      <c r="D1640" s="60">
        <f>Data!D1639</f>
        <v>80.53</v>
      </c>
      <c r="E1640" s="60">
        <f>Data!E1639</f>
        <v>201.5</v>
      </c>
      <c r="F1640" s="60">
        <f t="shared" si="197"/>
        <v>2090.6302546898264</v>
      </c>
      <c r="G1640" s="60">
        <f t="shared" si="198"/>
        <v>121.23981334987593</v>
      </c>
      <c r="H1640" s="60">
        <f t="shared" si="193"/>
        <v>1927.2858127401846</v>
      </c>
      <c r="I1640" s="60">
        <f t="shared" si="199"/>
        <v>75.304711278262189</v>
      </c>
      <c r="J1640" s="60">
        <f t="shared" si="194"/>
        <v>27.762277010327207</v>
      </c>
      <c r="K1640" s="60">
        <f t="shared" si="195"/>
        <v>3.3236781571424432</v>
      </c>
      <c r="L1640" s="60">
        <f t="shared" si="196"/>
        <v>0.52337778181819372</v>
      </c>
    </row>
    <row r="1641" spans="1:12" x14ac:dyDescent="0.3">
      <c r="A1641" s="60">
        <f>Data!A1640</f>
        <v>2006.12</v>
      </c>
      <c r="B1641" s="60">
        <f>Data!B1640</f>
        <v>1416.42</v>
      </c>
      <c r="C1641" s="60">
        <f>Data!C1640</f>
        <v>24.88</v>
      </c>
      <c r="D1641" s="60">
        <f>Data!D1640</f>
        <v>81.510000000000005</v>
      </c>
      <c r="E1641" s="60">
        <f>Data!E1640</f>
        <v>201.8</v>
      </c>
      <c r="F1641" s="60">
        <f t="shared" si="197"/>
        <v>2129.2835503468777</v>
      </c>
      <c r="G1641" s="60">
        <f t="shared" si="198"/>
        <v>122.53279549058475</v>
      </c>
      <c r="H1641" s="60">
        <f t="shared" si="193"/>
        <v>1933.7692729054158</v>
      </c>
      <c r="I1641" s="60">
        <f t="shared" si="199"/>
        <v>75.621164279266495</v>
      </c>
      <c r="J1641" s="60">
        <f t="shared" si="194"/>
        <v>28.15724368489624</v>
      </c>
      <c r="K1641" s="60">
        <f t="shared" si="195"/>
        <v>3.337804645991286</v>
      </c>
      <c r="L1641" s="60">
        <f t="shared" si="196"/>
        <v>0.53750427066703654</v>
      </c>
    </row>
    <row r="1642" spans="1:12" x14ac:dyDescent="0.3">
      <c r="A1642" s="60">
        <f>Data!A1641</f>
        <v>2007.01</v>
      </c>
      <c r="B1642" s="60">
        <f>Data!B1641</f>
        <v>1424.16</v>
      </c>
      <c r="C1642" s="60">
        <f>Data!C1641</f>
        <v>25.083333333333332</v>
      </c>
      <c r="D1642" s="60">
        <f>Data!D1641</f>
        <v>82.056666666666672</v>
      </c>
      <c r="E1642" s="60">
        <f>Data!E1641</f>
        <v>202.416</v>
      </c>
      <c r="F1642" s="60">
        <f t="shared" si="197"/>
        <v>2134.4036542565809</v>
      </c>
      <c r="G1642" s="60">
        <f t="shared" si="198"/>
        <v>122.97919418425423</v>
      </c>
      <c r="H1642" s="60">
        <f t="shared" si="193"/>
        <v>1939.9821356310415</v>
      </c>
      <c r="I1642" s="60">
        <f t="shared" si="199"/>
        <v>75.935069716076697</v>
      </c>
      <c r="J1642" s="60">
        <f t="shared" si="194"/>
        <v>28.108272794601685</v>
      </c>
      <c r="K1642" s="60">
        <f t="shared" si="195"/>
        <v>3.3360639385127437</v>
      </c>
      <c r="L1642" s="60">
        <f t="shared" si="196"/>
        <v>0.53576356318849427</v>
      </c>
    </row>
    <row r="1643" spans="1:12" x14ac:dyDescent="0.3">
      <c r="A1643" s="60">
        <f>Data!A1642</f>
        <v>2007.02</v>
      </c>
      <c r="B1643" s="60">
        <f>Data!B1642</f>
        <v>1444.8</v>
      </c>
      <c r="C1643" s="60">
        <f>Data!C1642</f>
        <v>25.286666666666665</v>
      </c>
      <c r="D1643" s="60">
        <f>Data!D1642</f>
        <v>82.603333333333339</v>
      </c>
      <c r="E1643" s="60">
        <f>Data!E1642</f>
        <v>203.499</v>
      </c>
      <c r="F1643" s="60">
        <f t="shared" si="197"/>
        <v>2153.8133474857368</v>
      </c>
      <c r="G1643" s="60">
        <f t="shared" si="198"/>
        <v>123.13964692701194</v>
      </c>
      <c r="H1643" s="60">
        <f t="shared" si="193"/>
        <v>1945.0314853957373</v>
      </c>
      <c r="I1643" s="60">
        <f t="shared" si="199"/>
        <v>76.244999492394484</v>
      </c>
      <c r="J1643" s="60">
        <f t="shared" si="194"/>
        <v>28.248584980324932</v>
      </c>
      <c r="K1643" s="60">
        <f t="shared" si="195"/>
        <v>3.3410433671459066</v>
      </c>
      <c r="L1643" s="60">
        <f t="shared" si="196"/>
        <v>0.54074299182165708</v>
      </c>
    </row>
    <row r="1644" spans="1:12" x14ac:dyDescent="0.3">
      <c r="A1644" s="60">
        <f>Data!A1643</f>
        <v>2007.03</v>
      </c>
      <c r="B1644" s="60">
        <f>Data!B1643</f>
        <v>1406.95</v>
      </c>
      <c r="C1644" s="60">
        <f>Data!C1643</f>
        <v>25.49</v>
      </c>
      <c r="D1644" s="60">
        <f>Data!D1643</f>
        <v>83.15</v>
      </c>
      <c r="E1644" s="60">
        <f>Data!E1643</f>
        <v>205.352</v>
      </c>
      <c r="F1644" s="60">
        <f t="shared" si="197"/>
        <v>2078.4631893042192</v>
      </c>
      <c r="G1644" s="60">
        <f t="shared" si="198"/>
        <v>122.83607391211189</v>
      </c>
      <c r="H1644" s="60">
        <f t="shared" si="193"/>
        <v>1950.7929782096401</v>
      </c>
      <c r="I1644" s="60">
        <f t="shared" si="199"/>
        <v>76.548187197500965</v>
      </c>
      <c r="J1644" s="60">
        <f t="shared" si="194"/>
        <v>27.15235024366552</v>
      </c>
      <c r="K1644" s="60">
        <f t="shared" si="195"/>
        <v>3.3014636077776167</v>
      </c>
      <c r="L1644" s="60">
        <f t="shared" si="196"/>
        <v>0.50116323245336725</v>
      </c>
    </row>
    <row r="1645" spans="1:12" x14ac:dyDescent="0.3">
      <c r="A1645" s="60">
        <f>Data!A1644</f>
        <v>2007.04</v>
      </c>
      <c r="B1645" s="60">
        <f>Data!B1644</f>
        <v>1463.64</v>
      </c>
      <c r="C1645" s="60">
        <f>Data!C1644</f>
        <v>25.716666666666669</v>
      </c>
      <c r="D1645" s="60">
        <f>Data!D1644</f>
        <v>83.740000000000009</v>
      </c>
      <c r="E1645" s="60">
        <f>Data!E1644</f>
        <v>206.68600000000001</v>
      </c>
      <c r="F1645" s="60">
        <f t="shared" si="197"/>
        <v>2148.2549438278356</v>
      </c>
      <c r="G1645" s="60">
        <f t="shared" si="198"/>
        <v>122.90923245889903</v>
      </c>
      <c r="H1645" s="60">
        <f t="shared" si="193"/>
        <v>1957.5966965224834</v>
      </c>
      <c r="I1645" s="60">
        <f t="shared" si="199"/>
        <v>76.852119932797834</v>
      </c>
      <c r="J1645" s="60">
        <f t="shared" si="194"/>
        <v>27.953099351147952</v>
      </c>
      <c r="K1645" s="60">
        <f t="shared" si="195"/>
        <v>3.3305280825820915</v>
      </c>
      <c r="L1645" s="60">
        <f t="shared" si="196"/>
        <v>0.53022770725784207</v>
      </c>
    </row>
    <row r="1646" spans="1:12" x14ac:dyDescent="0.3">
      <c r="A1646" s="60">
        <f>Data!A1645</f>
        <v>2007.05</v>
      </c>
      <c r="B1646" s="60">
        <f>Data!B1645</f>
        <v>1511.14</v>
      </c>
      <c r="C1646" s="60">
        <f>Data!C1645</f>
        <v>25.943333333333335</v>
      </c>
      <c r="D1646" s="60">
        <f>Data!D1645</f>
        <v>84.330000000000013</v>
      </c>
      <c r="E1646" s="60">
        <f>Data!E1645</f>
        <v>207.94900000000001</v>
      </c>
      <c r="F1646" s="60">
        <f t="shared" si="197"/>
        <v>2204.5018914253014</v>
      </c>
      <c r="G1646" s="60">
        <f t="shared" si="198"/>
        <v>123.02344223824112</v>
      </c>
      <c r="H1646" s="60">
        <f t="shared" si="193"/>
        <v>1963.0088120341652</v>
      </c>
      <c r="I1646" s="60">
        <f t="shared" si="199"/>
        <v>77.155809300973274</v>
      </c>
      <c r="J1646" s="60">
        <f t="shared" si="194"/>
        <v>28.572079165495747</v>
      </c>
      <c r="K1646" s="60">
        <f t="shared" si="195"/>
        <v>3.3524299880258241</v>
      </c>
      <c r="L1646" s="60">
        <f t="shared" si="196"/>
        <v>0.55212961270157468</v>
      </c>
    </row>
    <row r="1647" spans="1:12" x14ac:dyDescent="0.3">
      <c r="A1647" s="60">
        <f>Data!A1646</f>
        <v>2007.06</v>
      </c>
      <c r="B1647" s="60">
        <f>Data!B1646</f>
        <v>1514.19</v>
      </c>
      <c r="C1647" s="60">
        <f>Data!C1646</f>
        <v>26.17</v>
      </c>
      <c r="D1647" s="60">
        <f>Data!D1646</f>
        <v>84.92</v>
      </c>
      <c r="E1647" s="60">
        <f>Data!E1646</f>
        <v>208.352</v>
      </c>
      <c r="F1647" s="60">
        <f t="shared" si="197"/>
        <v>2204.678721442559</v>
      </c>
      <c r="G1647" s="60">
        <f t="shared" si="198"/>
        <v>123.64453405774843</v>
      </c>
      <c r="H1647" s="60">
        <f t="shared" si="193"/>
        <v>1967.7079335182941</v>
      </c>
      <c r="I1647" s="60">
        <f t="shared" si="199"/>
        <v>77.463108815632239</v>
      </c>
      <c r="J1647" s="60">
        <f t="shared" si="194"/>
        <v>28.461015251658086</v>
      </c>
      <c r="K1647" s="60">
        <f t="shared" si="195"/>
        <v>3.3485352649579121</v>
      </c>
      <c r="L1647" s="60">
        <f t="shared" si="196"/>
        <v>0.54823488963366263</v>
      </c>
    </row>
    <row r="1648" spans="1:12" x14ac:dyDescent="0.3">
      <c r="A1648" s="60">
        <f>Data!A1647</f>
        <v>2007.07</v>
      </c>
      <c r="B1648" s="60">
        <f>Data!B1647</f>
        <v>1520.71</v>
      </c>
      <c r="C1648" s="60">
        <f>Data!C1647</f>
        <v>26.440000000000005</v>
      </c>
      <c r="D1648" s="60">
        <f>Data!D1647</f>
        <v>82.813333333333333</v>
      </c>
      <c r="E1648" s="60">
        <f>Data!E1647</f>
        <v>208.29900000000001</v>
      </c>
      <c r="F1648" s="60">
        <f t="shared" si="197"/>
        <v>2214.7352974810251</v>
      </c>
      <c r="G1648" s="60">
        <f t="shared" si="198"/>
        <v>120.60788213097518</v>
      </c>
      <c r="H1648" s="60">
        <f t="shared" si="193"/>
        <v>1970.8579352702016</v>
      </c>
      <c r="I1648" s="60">
        <f t="shared" si="199"/>
        <v>77.755846982324357</v>
      </c>
      <c r="J1648" s="60">
        <f t="shared" si="194"/>
        <v>28.483199443309825</v>
      </c>
      <c r="K1648" s="60">
        <f t="shared" si="195"/>
        <v>3.3493144202379654</v>
      </c>
      <c r="L1648" s="60">
        <f t="shared" si="196"/>
        <v>0.54901404491371597</v>
      </c>
    </row>
    <row r="1649" spans="1:12" x14ac:dyDescent="0.3">
      <c r="A1649" s="60">
        <f>Data!A1648</f>
        <v>2007.08</v>
      </c>
      <c r="B1649" s="60">
        <f>Data!B1648</f>
        <v>1454.62</v>
      </c>
      <c r="C1649" s="60">
        <f>Data!C1648</f>
        <v>26.71</v>
      </c>
      <c r="D1649" s="60">
        <f>Data!D1648</f>
        <v>80.706666666666663</v>
      </c>
      <c r="E1649" s="60">
        <f>Data!E1648</f>
        <v>207.917</v>
      </c>
      <c r="F1649" s="60">
        <f t="shared" si="197"/>
        <v>2122.3752125126853</v>
      </c>
      <c r="G1649" s="60">
        <f t="shared" si="198"/>
        <v>117.75572233150727</v>
      </c>
      <c r="H1649" s="60">
        <f t="shared" si="193"/>
        <v>1974.4340706724013</v>
      </c>
      <c r="I1649" s="60">
        <f t="shared" si="199"/>
        <v>78.03486085440224</v>
      </c>
      <c r="J1649" s="60">
        <f t="shared" si="194"/>
        <v>27.197783007169342</v>
      </c>
      <c r="K1649" s="60">
        <f t="shared" si="195"/>
        <v>3.3031354628907059</v>
      </c>
      <c r="L1649" s="60">
        <f t="shared" si="196"/>
        <v>0.50283508756645645</v>
      </c>
    </row>
    <row r="1650" spans="1:12" x14ac:dyDescent="0.3">
      <c r="A1650" s="60">
        <f>Data!A1649</f>
        <v>2007.09</v>
      </c>
      <c r="B1650" s="60">
        <f>Data!B1649</f>
        <v>1497.12</v>
      </c>
      <c r="C1650" s="60">
        <f>Data!C1649</f>
        <v>26.98</v>
      </c>
      <c r="D1650" s="60">
        <f>Data!D1649</f>
        <v>78.599999999999994</v>
      </c>
      <c r="E1650" s="60">
        <f>Data!E1649</f>
        <v>208.49</v>
      </c>
      <c r="F1650" s="60">
        <f t="shared" si="197"/>
        <v>2178.3817667993667</v>
      </c>
      <c r="G1650" s="60">
        <f t="shared" si="198"/>
        <v>114.36678881481126</v>
      </c>
      <c r="H1650" s="60">
        <f t="shared" si="193"/>
        <v>1978.3089027001918</v>
      </c>
      <c r="I1650" s="60">
        <f t="shared" si="199"/>
        <v>78.29695979607574</v>
      </c>
      <c r="J1650" s="60">
        <f t="shared" si="194"/>
        <v>27.822047911859634</v>
      </c>
      <c r="K1650" s="60">
        <f t="shared" si="195"/>
        <v>3.3258287967212827</v>
      </c>
      <c r="L1650" s="60">
        <f t="shared" si="196"/>
        <v>0.52552842139703326</v>
      </c>
    </row>
    <row r="1651" spans="1:12" x14ac:dyDescent="0.3">
      <c r="A1651" s="60">
        <f>Data!A1650</f>
        <v>2007.1</v>
      </c>
      <c r="B1651" s="60">
        <f>Data!B1650</f>
        <v>1539.66</v>
      </c>
      <c r="C1651" s="60">
        <f>Data!C1650</f>
        <v>27.230000000000004</v>
      </c>
      <c r="D1651" s="60">
        <f>Data!D1650</f>
        <v>74.460000000000008</v>
      </c>
      <c r="E1651" s="60">
        <f>Data!E1650</f>
        <v>208.93600000000001</v>
      </c>
      <c r="F1651" s="60">
        <f t="shared" si="197"/>
        <v>2235.4973608186242</v>
      </c>
      <c r="G1651" s="60">
        <f t="shared" si="198"/>
        <v>108.11161781598194</v>
      </c>
      <c r="H1651" s="60">
        <f t="shared" si="193"/>
        <v>1981.0575985710996</v>
      </c>
      <c r="I1651" s="60">
        <f t="shared" si="199"/>
        <v>78.529703985293267</v>
      </c>
      <c r="J1651" s="60">
        <f t="shared" si="194"/>
        <v>28.466901661023442</v>
      </c>
      <c r="K1651" s="60">
        <f t="shared" si="195"/>
        <v>3.3487420671634225</v>
      </c>
      <c r="L1651" s="60">
        <f t="shared" si="196"/>
        <v>0.54844169183917302</v>
      </c>
    </row>
    <row r="1652" spans="1:12" x14ac:dyDescent="0.3">
      <c r="A1652" s="60">
        <f>Data!A1651</f>
        <v>2007.11</v>
      </c>
      <c r="B1652" s="60">
        <f>Data!B1651</f>
        <v>1463.39</v>
      </c>
      <c r="C1652" s="60">
        <f>Data!C1651</f>
        <v>27.480000000000004</v>
      </c>
      <c r="D1652" s="60">
        <f>Data!D1651</f>
        <v>70.320000000000007</v>
      </c>
      <c r="E1652" s="60">
        <f>Data!E1651</f>
        <v>210.17699999999999</v>
      </c>
      <c r="F1652" s="60">
        <f t="shared" si="197"/>
        <v>2112.2119954609689</v>
      </c>
      <c r="G1652" s="60">
        <f t="shared" si="198"/>
        <v>101.4977193508329</v>
      </c>
      <c r="H1652" s="60">
        <f t="shared" si="193"/>
        <v>1984.1997550155761</v>
      </c>
      <c r="I1652" s="60">
        <f t="shared" si="199"/>
        <v>78.726316257031641</v>
      </c>
      <c r="J1652" s="60">
        <f t="shared" si="194"/>
        <v>26.829808580968773</v>
      </c>
      <c r="K1652" s="60">
        <f t="shared" si="195"/>
        <v>3.2895135298973139</v>
      </c>
      <c r="L1652" s="60">
        <f t="shared" si="196"/>
        <v>0.48921315457306447</v>
      </c>
    </row>
    <row r="1653" spans="1:12" x14ac:dyDescent="0.3">
      <c r="A1653" s="60">
        <f>Data!A1652</f>
        <v>2007.12</v>
      </c>
      <c r="B1653" s="60">
        <f>Data!B1652</f>
        <v>1479.22</v>
      </c>
      <c r="C1653" s="60">
        <f>Data!C1652</f>
        <v>27.73</v>
      </c>
      <c r="D1653" s="60">
        <f>Data!D1652</f>
        <v>66.180000000000007</v>
      </c>
      <c r="E1653" s="60">
        <f>Data!E1652</f>
        <v>210.036</v>
      </c>
      <c r="F1653" s="60">
        <f t="shared" si="197"/>
        <v>2136.4938242015655</v>
      </c>
      <c r="G1653" s="60">
        <f t="shared" si="198"/>
        <v>95.586296349197283</v>
      </c>
      <c r="H1653" s="60">
        <f t="shared" si="193"/>
        <v>1985.6855026796895</v>
      </c>
      <c r="I1653" s="60">
        <f t="shared" si="199"/>
        <v>78.888206347523649</v>
      </c>
      <c r="J1653" s="60">
        <f t="shared" si="194"/>
        <v>27.082550397834357</v>
      </c>
      <c r="K1653" s="60">
        <f t="shared" si="195"/>
        <v>3.2988896237362271</v>
      </c>
      <c r="L1653" s="60">
        <f t="shared" si="196"/>
        <v>0.4985892484119776</v>
      </c>
    </row>
    <row r="1654" spans="1:12" x14ac:dyDescent="0.3">
      <c r="A1654" s="60">
        <f>Data!A1653</f>
        <v>2008.01</v>
      </c>
      <c r="B1654" s="60">
        <f>Data!B1653</f>
        <v>1378.76</v>
      </c>
      <c r="C1654" s="60">
        <f>Data!C1653</f>
        <v>27.92</v>
      </c>
      <c r="D1654" s="60">
        <f>Data!D1653</f>
        <v>64.25</v>
      </c>
      <c r="E1654" s="60">
        <f>Data!E1653</f>
        <v>211.08</v>
      </c>
      <c r="F1654" s="60">
        <f t="shared" si="197"/>
        <v>1981.5461904491185</v>
      </c>
      <c r="G1654" s="60">
        <f t="shared" si="198"/>
        <v>92.339742040932336</v>
      </c>
      <c r="H1654" s="60">
        <f t="shared" si="193"/>
        <v>1986.8513379411343</v>
      </c>
      <c r="I1654" s="60">
        <f t="shared" si="199"/>
        <v>79.029888804655442</v>
      </c>
      <c r="J1654" s="60">
        <f t="shared" si="194"/>
        <v>25.073376926381187</v>
      </c>
      <c r="K1654" s="60">
        <f t="shared" si="195"/>
        <v>3.2218066029945258</v>
      </c>
      <c r="L1654" s="60">
        <f t="shared" si="196"/>
        <v>0.42150622767027635</v>
      </c>
    </row>
    <row r="1655" spans="1:12" x14ac:dyDescent="0.3">
      <c r="A1655" s="60">
        <f>Data!A1654</f>
        <v>2008.02</v>
      </c>
      <c r="B1655" s="60">
        <f>Data!B1654</f>
        <v>1354.87</v>
      </c>
      <c r="C1655" s="60">
        <f>Data!C1654</f>
        <v>28.11</v>
      </c>
      <c r="D1655" s="60">
        <f>Data!D1654</f>
        <v>62.32</v>
      </c>
      <c r="E1655" s="60">
        <f>Data!E1654</f>
        <v>211.69300000000001</v>
      </c>
      <c r="F1655" s="60">
        <f t="shared" si="197"/>
        <v>1941.57306953938</v>
      </c>
      <c r="G1655" s="60">
        <f t="shared" si="198"/>
        <v>89.306600407193443</v>
      </c>
      <c r="H1655" s="60">
        <f t="shared" si="193"/>
        <v>1986.4418451684235</v>
      </c>
      <c r="I1655" s="60">
        <f t="shared" si="199"/>
        <v>79.152015117710974</v>
      </c>
      <c r="J1655" s="60">
        <f t="shared" si="194"/>
        <v>24.529673270503199</v>
      </c>
      <c r="K1655" s="60">
        <f t="shared" si="195"/>
        <v>3.1998835385935624</v>
      </c>
      <c r="L1655" s="60">
        <f t="shared" si="196"/>
        <v>0.39958316326931298</v>
      </c>
    </row>
    <row r="1656" spans="1:12" x14ac:dyDescent="0.3">
      <c r="A1656" s="60">
        <f>Data!A1655</f>
        <v>2008.03</v>
      </c>
      <c r="B1656" s="60">
        <f>Data!B1655</f>
        <v>1316.94</v>
      </c>
      <c r="C1656" s="60">
        <f>Data!C1655</f>
        <v>28.3</v>
      </c>
      <c r="D1656" s="60">
        <f>Data!D1655</f>
        <v>60.39</v>
      </c>
      <c r="E1656" s="60">
        <f>Data!E1655</f>
        <v>213.52799999999999</v>
      </c>
      <c r="F1656" s="60">
        <f t="shared" si="197"/>
        <v>1870.9999120490054</v>
      </c>
      <c r="G1656" s="60">
        <f t="shared" si="198"/>
        <v>85.79713934472295</v>
      </c>
      <c r="H1656" s="60">
        <f t="shared" si="193"/>
        <v>1985.7877062131677</v>
      </c>
      <c r="I1656" s="60">
        <f t="shared" si="199"/>
        <v>79.250074499997865</v>
      </c>
      <c r="J1656" s="60">
        <f t="shared" si="194"/>
        <v>23.608809504009436</v>
      </c>
      <c r="K1656" s="60">
        <f t="shared" si="195"/>
        <v>3.1616199264465963</v>
      </c>
      <c r="L1656" s="60">
        <f t="shared" si="196"/>
        <v>0.36131955112234682</v>
      </c>
    </row>
    <row r="1657" spans="1:12" x14ac:dyDescent="0.3">
      <c r="A1657" s="60">
        <f>Data!A1656</f>
        <v>2008.04</v>
      </c>
      <c r="B1657" s="60">
        <f>Data!B1656</f>
        <v>1370.47</v>
      </c>
      <c r="C1657" s="60">
        <f>Data!C1656</f>
        <v>28.436666666666667</v>
      </c>
      <c r="D1657" s="60">
        <f>Data!D1656</f>
        <v>57.383333333333326</v>
      </c>
      <c r="E1657" s="60">
        <f>Data!E1656</f>
        <v>214.82300000000001</v>
      </c>
      <c r="F1657" s="60">
        <f t="shared" si="197"/>
        <v>1935.3136796804811</v>
      </c>
      <c r="G1657" s="60">
        <f t="shared" si="198"/>
        <v>81.034061296974713</v>
      </c>
      <c r="H1657" s="60">
        <f t="shared" si="193"/>
        <v>1984.8837631835675</v>
      </c>
      <c r="I1657" s="60">
        <f t="shared" si="199"/>
        <v>79.314902131908113</v>
      </c>
      <c r="J1657" s="60">
        <f t="shared" si="194"/>
        <v>24.400379092214891</v>
      </c>
      <c r="K1657" s="60">
        <f t="shared" si="195"/>
        <v>3.194598668744649</v>
      </c>
      <c r="L1657" s="60">
        <f t="shared" si="196"/>
        <v>0.39429829342039957</v>
      </c>
    </row>
    <row r="1658" spans="1:12" x14ac:dyDescent="0.3">
      <c r="A1658" s="60">
        <f>Data!A1657</f>
        <v>2008.05</v>
      </c>
      <c r="B1658" s="60">
        <f>Data!B1657</f>
        <v>1403.22</v>
      </c>
      <c r="C1658" s="60">
        <f>Data!C1657</f>
        <v>28.573333333333334</v>
      </c>
      <c r="D1658" s="60">
        <f>Data!D1657</f>
        <v>54.376666666666665</v>
      </c>
      <c r="E1658" s="60">
        <f>Data!E1657</f>
        <v>216.63200000000001</v>
      </c>
      <c r="F1658" s="60">
        <f t="shared" si="197"/>
        <v>1965.0145355256841</v>
      </c>
      <c r="G1658" s="60">
        <f t="shared" si="198"/>
        <v>76.146962267808988</v>
      </c>
      <c r="H1658" s="60">
        <f t="shared" si="193"/>
        <v>1983.1614720639141</v>
      </c>
      <c r="I1658" s="60">
        <f t="shared" si="199"/>
        <v>79.343065054376595</v>
      </c>
      <c r="J1658" s="60">
        <f t="shared" si="194"/>
        <v>24.76605276313677</v>
      </c>
      <c r="K1658" s="60">
        <f t="shared" si="195"/>
        <v>3.209473875257276</v>
      </c>
      <c r="L1658" s="60">
        <f t="shared" si="196"/>
        <v>0.40917349993302654</v>
      </c>
    </row>
    <row r="1659" spans="1:12" x14ac:dyDescent="0.3">
      <c r="A1659" s="60">
        <f>Data!A1658</f>
        <v>2008.06</v>
      </c>
      <c r="B1659" s="60">
        <f>Data!B1658</f>
        <v>1341.25</v>
      </c>
      <c r="C1659" s="60">
        <f>Data!C1658</f>
        <v>28.71</v>
      </c>
      <c r="D1659" s="60">
        <f>Data!D1658</f>
        <v>51.37</v>
      </c>
      <c r="E1659" s="60">
        <f>Data!E1658</f>
        <v>218.815</v>
      </c>
      <c r="F1659" s="60">
        <f t="shared" si="197"/>
        <v>1859.4960297511598</v>
      </c>
      <c r="G1659" s="60">
        <f t="shared" si="198"/>
        <v>71.218871238260633</v>
      </c>
      <c r="H1659" s="60">
        <f t="shared" si="193"/>
        <v>1980.3177289172127</v>
      </c>
      <c r="I1659" s="60">
        <f t="shared" si="199"/>
        <v>79.331022882489137</v>
      </c>
      <c r="J1659" s="60">
        <f t="shared" si="194"/>
        <v>23.439708227455736</v>
      </c>
      <c r="K1659" s="60">
        <f t="shared" si="195"/>
        <v>3.1544315169971986</v>
      </c>
      <c r="L1659" s="60">
        <f t="shared" si="196"/>
        <v>0.35413114167294912</v>
      </c>
    </row>
    <row r="1660" spans="1:12" x14ac:dyDescent="0.3">
      <c r="A1660" s="60">
        <f>Data!A1659</f>
        <v>2008.07</v>
      </c>
      <c r="B1660" s="60">
        <f>Data!B1659</f>
        <v>1257.33</v>
      </c>
      <c r="C1660" s="60">
        <f>Data!C1659</f>
        <v>28.756666666666668</v>
      </c>
      <c r="D1660" s="60">
        <f>Data!D1659</f>
        <v>49.563333333333333</v>
      </c>
      <c r="E1660" s="60">
        <f>Data!E1659</f>
        <v>219.964</v>
      </c>
      <c r="F1660" s="60">
        <f t="shared" si="197"/>
        <v>1734.0446654452546</v>
      </c>
      <c r="G1660" s="60">
        <f t="shared" si="198"/>
        <v>68.355192167809278</v>
      </c>
      <c r="H1660" s="60">
        <f t="shared" si="193"/>
        <v>1977.1787574706022</v>
      </c>
      <c r="I1660" s="60">
        <f t="shared" si="199"/>
        <v>79.29766228397547</v>
      </c>
      <c r="J1660" s="60">
        <f t="shared" si="194"/>
        <v>21.867538279191763</v>
      </c>
      <c r="K1660" s="60">
        <f t="shared" si="195"/>
        <v>3.0850032668164236</v>
      </c>
      <c r="L1660" s="60">
        <f t="shared" si="196"/>
        <v>0.28470289149217409</v>
      </c>
    </row>
    <row r="1661" spans="1:12" x14ac:dyDescent="0.3">
      <c r="A1661" s="60">
        <f>Data!A1660</f>
        <v>2008.08</v>
      </c>
      <c r="B1661" s="60">
        <f>Data!B1660</f>
        <v>1281.47</v>
      </c>
      <c r="C1661" s="60">
        <f>Data!C1660</f>
        <v>28.803333333333335</v>
      </c>
      <c r="D1661" s="60">
        <f>Data!D1660</f>
        <v>47.756666666666668</v>
      </c>
      <c r="E1661" s="60">
        <f>Data!E1660</f>
        <v>219.08600000000001</v>
      </c>
      <c r="F1661" s="60">
        <f t="shared" si="197"/>
        <v>1774.4200159298175</v>
      </c>
      <c r="G1661" s="60">
        <f t="shared" si="198"/>
        <v>66.127482678035108</v>
      </c>
      <c r="H1661" s="60">
        <f t="shared" si="193"/>
        <v>1974.4436706804156</v>
      </c>
      <c r="I1661" s="60">
        <f t="shared" si="199"/>
        <v>79.248270629441222</v>
      </c>
      <c r="J1661" s="60">
        <f t="shared" si="194"/>
        <v>22.39064653192078</v>
      </c>
      <c r="K1661" s="60">
        <f t="shared" si="195"/>
        <v>3.1086433061169769</v>
      </c>
      <c r="L1661" s="60">
        <f t="shared" si="196"/>
        <v>0.30834293079272745</v>
      </c>
    </row>
    <row r="1662" spans="1:12" x14ac:dyDescent="0.3">
      <c r="A1662" s="60">
        <f>Data!A1661</f>
        <v>2008.09</v>
      </c>
      <c r="B1662" s="60">
        <f>Data!B1661</f>
        <v>1216.95</v>
      </c>
      <c r="C1662" s="60">
        <f>Data!C1661</f>
        <v>28.85</v>
      </c>
      <c r="D1662" s="60">
        <f>Data!D1661</f>
        <v>45.95</v>
      </c>
      <c r="E1662" s="60">
        <f>Data!E1661</f>
        <v>218.78299999999999</v>
      </c>
      <c r="F1662" s="60">
        <f t="shared" si="197"/>
        <v>1687.4144830722682</v>
      </c>
      <c r="G1662" s="60">
        <f t="shared" si="198"/>
        <v>63.713953323612905</v>
      </c>
      <c r="H1662" s="60">
        <f t="shared" si="193"/>
        <v>1969.0233588280821</v>
      </c>
      <c r="I1662" s="60">
        <f t="shared" si="199"/>
        <v>79.18024283036938</v>
      </c>
      <c r="J1662" s="60">
        <f t="shared" si="194"/>
        <v>21.311054661543228</v>
      </c>
      <c r="K1662" s="60">
        <f t="shared" si="195"/>
        <v>3.0592259362769152</v>
      </c>
      <c r="L1662" s="60">
        <f t="shared" si="196"/>
        <v>0.25892556095266572</v>
      </c>
    </row>
    <row r="1663" spans="1:12" x14ac:dyDescent="0.3">
      <c r="A1663" s="60">
        <f>Data!A1662</f>
        <v>2008.1</v>
      </c>
      <c r="B1663" s="60">
        <f>Data!B1662</f>
        <v>968.8</v>
      </c>
      <c r="C1663" s="60">
        <f>Data!C1662</f>
        <v>28.696666666666665</v>
      </c>
      <c r="D1663" s="60">
        <f>Data!D1662</f>
        <v>35.593333333333334</v>
      </c>
      <c r="E1663" s="60">
        <f>Data!E1662</f>
        <v>216.57300000000001</v>
      </c>
      <c r="F1663" s="60">
        <f t="shared" si="197"/>
        <v>1357.0393096092309</v>
      </c>
      <c r="G1663" s="60">
        <f t="shared" si="198"/>
        <v>49.857093820559349</v>
      </c>
      <c r="H1663" s="60">
        <f t="shared" si="193"/>
        <v>1962.280670135729</v>
      </c>
      <c r="I1663" s="60">
        <f t="shared" si="199"/>
        <v>78.954556428035971</v>
      </c>
      <c r="J1663" s="60">
        <f t="shared" si="194"/>
        <v>17.18759969028665</v>
      </c>
      <c r="K1663" s="60">
        <f t="shared" si="195"/>
        <v>2.8441881755721017</v>
      </c>
      <c r="L1663" s="60">
        <f t="shared" si="196"/>
        <v>4.3887800247852216E-2</v>
      </c>
    </row>
    <row r="1664" spans="1:12" x14ac:dyDescent="0.3">
      <c r="A1664" s="60">
        <f>Data!A1663</f>
        <v>2008.11</v>
      </c>
      <c r="B1664" s="60">
        <f>Data!B1663</f>
        <v>883.04</v>
      </c>
      <c r="C1664" s="60">
        <f>Data!C1663</f>
        <v>28.543333333333333</v>
      </c>
      <c r="D1664" s="60">
        <f>Data!D1663</f>
        <v>25.236666666666668</v>
      </c>
      <c r="E1664" s="60">
        <f>Data!E1663</f>
        <v>212.42500000000001</v>
      </c>
      <c r="F1664" s="60">
        <f t="shared" si="197"/>
        <v>1261.064674685183</v>
      </c>
      <c r="G1664" s="60">
        <f t="shared" si="198"/>
        <v>36.040347934565141</v>
      </c>
      <c r="H1664" s="60">
        <f t="shared" si="193"/>
        <v>1953.965248498351</v>
      </c>
      <c r="I1664" s="60">
        <f t="shared" si="199"/>
        <v>78.5190746279075</v>
      </c>
      <c r="J1664" s="60">
        <f t="shared" si="194"/>
        <v>16.06061559769034</v>
      </c>
      <c r="K1664" s="60">
        <f t="shared" si="195"/>
        <v>2.7763700388979662</v>
      </c>
      <c r="L1664" s="60">
        <f t="shared" si="196"/>
        <v>-2.3930336426283283E-2</v>
      </c>
    </row>
    <row r="1665" spans="1:12" x14ac:dyDescent="0.3">
      <c r="A1665" s="60">
        <f>Data!A1664</f>
        <v>2008.12</v>
      </c>
      <c r="B1665" s="60">
        <f>Data!B1664</f>
        <v>877.56</v>
      </c>
      <c r="C1665" s="60">
        <f>Data!C1664</f>
        <v>28.39</v>
      </c>
      <c r="D1665" s="60">
        <f>Data!D1664</f>
        <v>14.88</v>
      </c>
      <c r="E1665" s="60">
        <f>Data!E1664</f>
        <v>210.22800000000001</v>
      </c>
      <c r="F1665" s="60">
        <f t="shared" si="197"/>
        <v>1266.3357606027739</v>
      </c>
      <c r="G1665" s="60">
        <f t="shared" si="198"/>
        <v>21.472122838061534</v>
      </c>
      <c r="H1665" s="60">
        <f t="shared" ref="H1665:H1728" si="200">GEOMEAN(F1546:F1666)</f>
        <v>1944.7560679263484</v>
      </c>
      <c r="I1665" s="60">
        <f t="shared" si="199"/>
        <v>77.751503518216296</v>
      </c>
      <c r="J1665" s="60">
        <f t="shared" ref="J1665:J1728" si="201">F1665/I1665</f>
        <v>16.286961708799442</v>
      </c>
      <c r="K1665" s="60">
        <f t="shared" ref="K1665:K1728" si="202">LN(J1665)</f>
        <v>2.790364892560198</v>
      </c>
      <c r="L1665" s="60">
        <f t="shared" si="196"/>
        <v>-9.9354827640514287E-3</v>
      </c>
    </row>
    <row r="1666" spans="1:12" x14ac:dyDescent="0.3">
      <c r="A1666" s="60">
        <f>Data!A1665</f>
        <v>2009.01</v>
      </c>
      <c r="B1666" s="60">
        <f>Data!B1665</f>
        <v>865.58</v>
      </c>
      <c r="C1666" s="60">
        <f>Data!C1665</f>
        <v>28.013333333333335</v>
      </c>
      <c r="D1666" s="60">
        <f>Data!D1665</f>
        <v>12.206666666666667</v>
      </c>
      <c r="E1666" s="60">
        <f>Data!E1665</f>
        <v>211.143</v>
      </c>
      <c r="F1666" s="60">
        <f t="shared" si="197"/>
        <v>1243.6355718162572</v>
      </c>
      <c r="G1666" s="60">
        <f t="shared" si="198"/>
        <v>17.538118810474415</v>
      </c>
      <c r="H1666" s="60">
        <f t="shared" si="200"/>
        <v>1933.6243676377433</v>
      </c>
      <c r="I1666" s="60">
        <f t="shared" si="199"/>
        <v>76.859479175671936</v>
      </c>
      <c r="J1666" s="60">
        <f t="shared" si="201"/>
        <v>16.180640113027213</v>
      </c>
      <c r="K1666" s="60">
        <f t="shared" si="202"/>
        <v>2.7838154728395836</v>
      </c>
      <c r="L1666" s="60">
        <f t="shared" ref="L1666:L1729" si="203">K1666-$K$1843</f>
        <v>-1.6484902484665831E-2</v>
      </c>
    </row>
    <row r="1667" spans="1:12" x14ac:dyDescent="0.3">
      <c r="A1667" s="60">
        <f>Data!A1666</f>
        <v>2009.02</v>
      </c>
      <c r="B1667" s="60">
        <f>Data!B1666</f>
        <v>805.23</v>
      </c>
      <c r="C1667" s="60">
        <f>Data!C1666</f>
        <v>27.63666666666667</v>
      </c>
      <c r="D1667" s="60">
        <f>Data!D1666</f>
        <v>9.5333333333333332</v>
      </c>
      <c r="E1667" s="60">
        <f>Data!E1666</f>
        <v>212.19300000000001</v>
      </c>
      <c r="F1667" s="60">
        <f t="shared" si="197"/>
        <v>1151.2019175467617</v>
      </c>
      <c r="G1667" s="60">
        <f t="shared" si="198"/>
        <v>13.629387397322247</v>
      </c>
      <c r="H1667" s="60">
        <f t="shared" si="200"/>
        <v>1921.5866128176685</v>
      </c>
      <c r="I1667" s="60">
        <f t="shared" si="199"/>
        <v>75.815269055711539</v>
      </c>
      <c r="J1667" s="60">
        <f t="shared" si="201"/>
        <v>15.184301683356434</v>
      </c>
      <c r="K1667" s="60">
        <f t="shared" si="202"/>
        <v>2.7202621101736493</v>
      </c>
      <c r="L1667" s="60">
        <f t="shared" si="203"/>
        <v>-8.0038265150600196E-2</v>
      </c>
    </row>
    <row r="1668" spans="1:12" x14ac:dyDescent="0.3">
      <c r="A1668" s="60">
        <f>Data!A1667</f>
        <v>2009.03</v>
      </c>
      <c r="B1668" s="60">
        <f>Data!B1667</f>
        <v>757.13</v>
      </c>
      <c r="C1668" s="60">
        <f>Data!C1667</f>
        <v>27.26</v>
      </c>
      <c r="D1668" s="60">
        <f>Data!D1667</f>
        <v>6.86</v>
      </c>
      <c r="E1668" s="60">
        <f>Data!E1667</f>
        <v>212.709</v>
      </c>
      <c r="F1668" s="60">
        <f t="shared" si="197"/>
        <v>1079.8096375329676</v>
      </c>
      <c r="G1668" s="60">
        <f t="shared" si="198"/>
        <v>9.7836489288182449</v>
      </c>
      <c r="H1668" s="60">
        <f t="shared" si="200"/>
        <v>1910.9864601025295</v>
      </c>
      <c r="I1668" s="60">
        <f t="shared" si="199"/>
        <v>74.577185746709858</v>
      </c>
      <c r="J1668" s="60">
        <f t="shared" si="201"/>
        <v>14.479088031028388</v>
      </c>
      <c r="K1668" s="60">
        <f t="shared" si="202"/>
        <v>2.6727054036915963</v>
      </c>
      <c r="L1668" s="60">
        <f t="shared" si="203"/>
        <v>-0.12759497163265321</v>
      </c>
    </row>
    <row r="1669" spans="1:12" x14ac:dyDescent="0.3">
      <c r="A1669" s="60">
        <f>Data!A1668</f>
        <v>2009.04</v>
      </c>
      <c r="B1669" s="60">
        <f>Data!B1668</f>
        <v>848.15</v>
      </c>
      <c r="C1669" s="60">
        <f>Data!C1668</f>
        <v>26.703333333333333</v>
      </c>
      <c r="D1669" s="60">
        <f>Data!D1668</f>
        <v>7.0766666666666662</v>
      </c>
      <c r="E1669" s="60">
        <f>Data!E1668</f>
        <v>213.24</v>
      </c>
      <c r="F1669" s="60">
        <f t="shared" si="197"/>
        <v>1206.6091185987618</v>
      </c>
      <c r="G1669" s="60">
        <f t="shared" si="198"/>
        <v>10.06752405740011</v>
      </c>
      <c r="H1669" s="60">
        <f t="shared" si="200"/>
        <v>1900.8496960497184</v>
      </c>
      <c r="I1669" s="60">
        <f t="shared" si="199"/>
        <v>73.367377792802586</v>
      </c>
      <c r="J1669" s="60">
        <f t="shared" si="201"/>
        <v>16.44612571552382</v>
      </c>
      <c r="K1669" s="60">
        <f t="shared" si="202"/>
        <v>2.8000899306593281</v>
      </c>
      <c r="L1669" s="60">
        <f t="shared" si="203"/>
        <v>-2.1044466492137204E-4</v>
      </c>
    </row>
    <row r="1670" spans="1:12" x14ac:dyDescent="0.3">
      <c r="A1670" s="60">
        <f>Data!A1669</f>
        <v>2009.05</v>
      </c>
      <c r="B1670" s="60">
        <f>Data!B1669</f>
        <v>902.41</v>
      </c>
      <c r="C1670" s="60">
        <f>Data!C1669</f>
        <v>26.146666666666668</v>
      </c>
      <c r="D1670" s="60">
        <f>Data!D1669</f>
        <v>7.293333333333333</v>
      </c>
      <c r="E1670" s="60">
        <f>Data!E1669</f>
        <v>213.85599999999999</v>
      </c>
      <c r="F1670" s="60">
        <f t="shared" si="197"/>
        <v>1280.103456671779</v>
      </c>
      <c r="G1670" s="60">
        <f t="shared" si="198"/>
        <v>10.345875168337573</v>
      </c>
      <c r="H1670" s="60">
        <f t="shared" si="200"/>
        <v>1891.0698588572127</v>
      </c>
      <c r="I1670" s="60">
        <f t="shared" si="199"/>
        <v>72.180266790516484</v>
      </c>
      <c r="J1670" s="60">
        <f t="shared" si="201"/>
        <v>17.734811931174068</v>
      </c>
      <c r="K1670" s="60">
        <f t="shared" si="202"/>
        <v>2.8755294837810901</v>
      </c>
      <c r="L1670" s="60">
        <f t="shared" si="203"/>
        <v>7.522910845684061E-2</v>
      </c>
    </row>
    <row r="1671" spans="1:12" x14ac:dyDescent="0.3">
      <c r="A1671" s="60">
        <f>Data!A1670</f>
        <v>2009.06</v>
      </c>
      <c r="B1671" s="60">
        <f>Data!B1670</f>
        <v>926.12</v>
      </c>
      <c r="C1671" s="60">
        <f>Data!C1670</f>
        <v>25.59</v>
      </c>
      <c r="D1671" s="60">
        <f>Data!D1670</f>
        <v>7.51</v>
      </c>
      <c r="E1671" s="60">
        <f>Data!E1670</f>
        <v>215.69300000000001</v>
      </c>
      <c r="F1671" s="60">
        <f t="shared" si="197"/>
        <v>1302.5482586824792</v>
      </c>
      <c r="G1671" s="60">
        <f t="shared" si="198"/>
        <v>10.562494517670947</v>
      </c>
      <c r="H1671" s="60">
        <f t="shared" si="200"/>
        <v>1881.6385565644698</v>
      </c>
      <c r="I1671" s="60">
        <f t="shared" si="199"/>
        <v>71.011792716725438</v>
      </c>
      <c r="J1671" s="60">
        <f t="shared" si="201"/>
        <v>18.34270349825557</v>
      </c>
      <c r="K1671" s="60">
        <f t="shared" si="202"/>
        <v>2.9092318659021408</v>
      </c>
      <c r="L1671" s="60">
        <f t="shared" si="203"/>
        <v>0.10893149057789131</v>
      </c>
    </row>
    <row r="1672" spans="1:12" x14ac:dyDescent="0.3">
      <c r="A1672" s="60">
        <f>Data!A1671</f>
        <v>2009.07</v>
      </c>
      <c r="B1672" s="60">
        <f>Data!B1671</f>
        <v>935.82</v>
      </c>
      <c r="C1672" s="60">
        <f>Data!C1671</f>
        <v>25.026666666666664</v>
      </c>
      <c r="D1672" s="60">
        <f>Data!D1671</f>
        <v>9.1866666666666674</v>
      </c>
      <c r="E1672" s="60">
        <f>Data!E1671</f>
        <v>215.351</v>
      </c>
      <c r="F1672" s="60">
        <f t="shared" si="197"/>
        <v>1318.2811440857022</v>
      </c>
      <c r="G1672" s="60">
        <f t="shared" si="198"/>
        <v>12.941173990369212</v>
      </c>
      <c r="H1672" s="60">
        <f t="shared" si="200"/>
        <v>1872.773328833207</v>
      </c>
      <c r="I1672" s="60">
        <f t="shared" si="199"/>
        <v>69.968563043797985</v>
      </c>
      <c r="J1672" s="60">
        <f t="shared" si="201"/>
        <v>18.841049276094211</v>
      </c>
      <c r="K1672" s="60">
        <f t="shared" si="202"/>
        <v>2.9360379616575627</v>
      </c>
      <c r="L1672" s="60">
        <f t="shared" si="203"/>
        <v>0.13573758633331323</v>
      </c>
    </row>
    <row r="1673" spans="1:12" x14ac:dyDescent="0.3">
      <c r="A1673" s="60">
        <f>Data!A1672</f>
        <v>2009.08</v>
      </c>
      <c r="B1673" s="60">
        <f>Data!B1672</f>
        <v>1009.73</v>
      </c>
      <c r="C1673" s="60">
        <f>Data!C1672</f>
        <v>24.463333333333331</v>
      </c>
      <c r="D1673" s="60">
        <f>Data!D1672</f>
        <v>10.863333333333333</v>
      </c>
      <c r="E1673" s="60">
        <f>Data!E1672</f>
        <v>215.834</v>
      </c>
      <c r="F1673" s="60">
        <f t="shared" si="197"/>
        <v>1419.2144054690177</v>
      </c>
      <c r="G1673" s="60">
        <f t="shared" si="198"/>
        <v>15.268833409008776</v>
      </c>
      <c r="H1673" s="60">
        <f t="shared" si="200"/>
        <v>1865.1084235970752</v>
      </c>
      <c r="I1673" s="60">
        <f t="shared" si="199"/>
        <v>69.023858354856628</v>
      </c>
      <c r="J1673" s="60">
        <f t="shared" si="201"/>
        <v>20.561215198558362</v>
      </c>
      <c r="K1673" s="60">
        <f t="shared" si="202"/>
        <v>3.0234065438285804</v>
      </c>
      <c r="L1673" s="60">
        <f t="shared" si="203"/>
        <v>0.22310616850433096</v>
      </c>
    </row>
    <row r="1674" spans="1:12" x14ac:dyDescent="0.3">
      <c r="A1674" s="60">
        <f>Data!A1673</f>
        <v>2009.09</v>
      </c>
      <c r="B1674" s="60">
        <f>Data!B1673</f>
        <v>1044.55</v>
      </c>
      <c r="C1674" s="60">
        <f>Data!C1673</f>
        <v>23.9</v>
      </c>
      <c r="D1674" s="60">
        <f>Data!D1673</f>
        <v>12.54</v>
      </c>
      <c r="E1674" s="60">
        <f>Data!E1673</f>
        <v>215.96899999999999</v>
      </c>
      <c r="F1674" s="60">
        <f t="shared" si="197"/>
        <v>1467.2375278396437</v>
      </c>
      <c r="G1674" s="60">
        <f t="shared" si="198"/>
        <v>17.614435497687165</v>
      </c>
      <c r="H1674" s="60">
        <f t="shared" si="200"/>
        <v>1857.9775837519387</v>
      </c>
      <c r="I1674" s="60">
        <f t="shared" si="199"/>
        <v>68.162952163950678</v>
      </c>
      <c r="J1674" s="60">
        <f t="shared" si="201"/>
        <v>21.52543986520028</v>
      </c>
      <c r="K1674" s="60">
        <f t="shared" si="202"/>
        <v>3.0692354851897989</v>
      </c>
      <c r="L1674" s="60">
        <f t="shared" si="203"/>
        <v>0.26893510986554947</v>
      </c>
    </row>
    <row r="1675" spans="1:12" x14ac:dyDescent="0.3">
      <c r="A1675" s="60">
        <f>Data!A1674</f>
        <v>2009.1</v>
      </c>
      <c r="B1675" s="60">
        <f>Data!B1674</f>
        <v>1067.6600000000001</v>
      </c>
      <c r="C1675" s="60">
        <f>Data!C1674</f>
        <v>23.403333333333332</v>
      </c>
      <c r="D1675" s="60">
        <f>Data!D1674</f>
        <v>25.349999999999998</v>
      </c>
      <c r="E1675" s="60">
        <f>Data!E1674</f>
        <v>216.17699999999999</v>
      </c>
      <c r="F1675" s="60">
        <f t="shared" ref="F1675:F1738" si="204">B1675*$E$1837/E1675</f>
        <v>1498.2562464091927</v>
      </c>
      <c r="G1675" s="60">
        <f t="shared" ref="G1675:G1738" si="205">D1675*$E$1837/E1675</f>
        <v>35.573867941547896</v>
      </c>
      <c r="H1675" s="60">
        <f t="shared" si="200"/>
        <v>1851.3924205308283</v>
      </c>
      <c r="I1675" s="60">
        <f t="shared" si="199"/>
        <v>67.691499946557698</v>
      </c>
      <c r="J1675" s="60">
        <f t="shared" si="201"/>
        <v>22.133595024368834</v>
      </c>
      <c r="K1675" s="60">
        <f t="shared" si="202"/>
        <v>3.0970965911345409</v>
      </c>
      <c r="L1675" s="60">
        <f t="shared" si="203"/>
        <v>0.29679621581029147</v>
      </c>
    </row>
    <row r="1676" spans="1:12" x14ac:dyDescent="0.3">
      <c r="A1676" s="60">
        <f>Data!A1675</f>
        <v>2009.11</v>
      </c>
      <c r="B1676" s="60">
        <f>Data!B1675</f>
        <v>1088.07</v>
      </c>
      <c r="C1676" s="60">
        <f>Data!C1675</f>
        <v>22.906666666666666</v>
      </c>
      <c r="D1676" s="60">
        <f>Data!D1675</f>
        <v>38.159999999999997</v>
      </c>
      <c r="E1676" s="60">
        <f>Data!E1675</f>
        <v>216.33</v>
      </c>
      <c r="F1676" s="60">
        <f t="shared" si="204"/>
        <v>1525.8178681181525</v>
      </c>
      <c r="G1676" s="60">
        <f t="shared" si="205"/>
        <v>53.512374982665364</v>
      </c>
      <c r="H1676" s="60">
        <f t="shared" si="200"/>
        <v>1844.1446755635766</v>
      </c>
      <c r="I1676" s="60">
        <f t="shared" si="199"/>
        <v>67.435637147605064</v>
      </c>
      <c r="J1676" s="60">
        <f t="shared" si="201"/>
        <v>22.626283856092268</v>
      </c>
      <c r="K1676" s="60">
        <f t="shared" si="202"/>
        <v>3.1191122329967049</v>
      </c>
      <c r="L1676" s="60">
        <f t="shared" si="203"/>
        <v>0.31881185767245546</v>
      </c>
    </row>
    <row r="1677" spans="1:12" x14ac:dyDescent="0.3">
      <c r="A1677" s="60">
        <f>Data!A1676</f>
        <v>2009.12</v>
      </c>
      <c r="B1677" s="60">
        <f>Data!B1676</f>
        <v>1110.3800000000001</v>
      </c>
      <c r="C1677" s="60">
        <f>Data!C1676</f>
        <v>22.41</v>
      </c>
      <c r="D1677" s="60">
        <f>Data!D1676</f>
        <v>50.97</v>
      </c>
      <c r="E1677" s="60">
        <f>Data!E1676</f>
        <v>215.94900000000001</v>
      </c>
      <c r="F1677" s="60">
        <f t="shared" si="204"/>
        <v>1559.850742258589</v>
      </c>
      <c r="G1677" s="60">
        <f t="shared" si="205"/>
        <v>71.602147312559907</v>
      </c>
      <c r="H1677" s="60">
        <f t="shared" si="200"/>
        <v>1836.6471754599568</v>
      </c>
      <c r="I1677" s="60">
        <f t="shared" si="199"/>
        <v>67.327381272410079</v>
      </c>
      <c r="J1677" s="60">
        <f t="shared" si="201"/>
        <v>23.168148126055161</v>
      </c>
      <c r="K1677" s="60">
        <f t="shared" si="202"/>
        <v>3.1427784097453308</v>
      </c>
      <c r="L1677" s="60">
        <f t="shared" si="203"/>
        <v>0.34247803442108138</v>
      </c>
    </row>
    <row r="1678" spans="1:12" x14ac:dyDescent="0.3">
      <c r="A1678" s="60">
        <f>Data!A1677</f>
        <v>2010.01</v>
      </c>
      <c r="B1678" s="60">
        <f>Data!B1677</f>
        <v>1123.58</v>
      </c>
      <c r="C1678" s="60">
        <f>Data!C1677</f>
        <v>22.24</v>
      </c>
      <c r="D1678" s="60">
        <f>Data!D1677</f>
        <v>54.289999999999992</v>
      </c>
      <c r="E1678" s="60">
        <f>Data!E1677</f>
        <v>216.68700000000001</v>
      </c>
      <c r="F1678" s="60">
        <f t="shared" si="204"/>
        <v>1573.0182223206743</v>
      </c>
      <c r="G1678" s="60">
        <f t="shared" si="205"/>
        <v>76.006300654861604</v>
      </c>
      <c r="H1678" s="60">
        <f t="shared" si="200"/>
        <v>1828.7836642784994</v>
      </c>
      <c r="I1678" s="60">
        <f t="shared" si="199"/>
        <v>67.24372827625885</v>
      </c>
      <c r="J1678" s="60">
        <f t="shared" si="201"/>
        <v>23.392787143779564</v>
      </c>
      <c r="K1678" s="60">
        <f t="shared" si="202"/>
        <v>3.1524277331285906</v>
      </c>
      <c r="L1678" s="60">
        <f t="shared" si="203"/>
        <v>0.35212735780434112</v>
      </c>
    </row>
    <row r="1679" spans="1:12" x14ac:dyDescent="0.3">
      <c r="A1679" s="60">
        <f>Data!A1678</f>
        <v>2010.02</v>
      </c>
      <c r="B1679" s="60">
        <f>Data!B1678</f>
        <v>1089.1600000000001</v>
      </c>
      <c r="C1679" s="60">
        <f>Data!C1678</f>
        <v>22.07</v>
      </c>
      <c r="D1679" s="60">
        <f>Data!D1678</f>
        <v>57.61</v>
      </c>
      <c r="E1679" s="60">
        <f>Data!E1678</f>
        <v>216.74100000000001</v>
      </c>
      <c r="F1679" s="60">
        <f t="shared" si="204"/>
        <v>1524.4501274793415</v>
      </c>
      <c r="G1679" s="60">
        <f t="shared" si="205"/>
        <v>80.634224396860759</v>
      </c>
      <c r="H1679" s="60">
        <f t="shared" si="200"/>
        <v>1822.2189996370296</v>
      </c>
      <c r="I1679" s="60">
        <f t="shared" si="199"/>
        <v>67.186105369654655</v>
      </c>
      <c r="J1679" s="60">
        <f t="shared" si="201"/>
        <v>22.689961251539909</v>
      </c>
      <c r="K1679" s="60">
        <f t="shared" si="202"/>
        <v>3.1219225910573662</v>
      </c>
      <c r="L1679" s="60">
        <f t="shared" si="203"/>
        <v>0.32162221573311678</v>
      </c>
    </row>
    <row r="1680" spans="1:12" x14ac:dyDescent="0.3">
      <c r="A1680" s="60">
        <f>Data!A1679</f>
        <v>2010.03</v>
      </c>
      <c r="B1680" s="60">
        <f>Data!B1679</f>
        <v>1152.05</v>
      </c>
      <c r="C1680" s="60">
        <f>Data!C1679</f>
        <v>21.9</v>
      </c>
      <c r="D1680" s="60">
        <f>Data!D1679</f>
        <v>60.93</v>
      </c>
      <c r="E1680" s="60">
        <f>Data!E1679</f>
        <v>217.631</v>
      </c>
      <c r="F1680" s="60">
        <f t="shared" si="204"/>
        <v>1605.8803394277468</v>
      </c>
      <c r="G1680" s="60">
        <f t="shared" si="205"/>
        <v>84.932328528564398</v>
      </c>
      <c r="H1680" s="60">
        <f t="shared" si="200"/>
        <v>1815.7879298672842</v>
      </c>
      <c r="I1680" s="60">
        <f t="shared" si="199"/>
        <v>67.151912091040387</v>
      </c>
      <c r="J1680" s="60">
        <f t="shared" si="201"/>
        <v>23.914141674038916</v>
      </c>
      <c r="K1680" s="60">
        <f t="shared" si="202"/>
        <v>3.1744699857935852</v>
      </c>
      <c r="L1680" s="60">
        <f t="shared" si="203"/>
        <v>0.37416961046933572</v>
      </c>
    </row>
    <row r="1681" spans="1:12" x14ac:dyDescent="0.3">
      <c r="A1681" s="60">
        <f>Data!A1680</f>
        <v>2010.04</v>
      </c>
      <c r="B1681" s="60">
        <f>Data!B1680</f>
        <v>1197.32</v>
      </c>
      <c r="C1681" s="60">
        <f>Data!C1680</f>
        <v>21.946666666666665</v>
      </c>
      <c r="D1681" s="60">
        <f>Data!D1680</f>
        <v>62.986666666666665</v>
      </c>
      <c r="E1681" s="60">
        <f>Data!E1680</f>
        <v>218.00899999999999</v>
      </c>
      <c r="F1681" s="60">
        <f t="shared" si="204"/>
        <v>1666.0898731703737</v>
      </c>
      <c r="G1681" s="60">
        <f t="shared" si="205"/>
        <v>87.646951089175218</v>
      </c>
      <c r="H1681" s="60">
        <f t="shared" si="200"/>
        <v>1808.2489559535297</v>
      </c>
      <c r="I1681" s="60">
        <f t="shared" ref="I1681:I1744" si="206">GEOMEAN(G1562:G1681)</f>
        <v>67.132123281681132</v>
      </c>
      <c r="J1681" s="60">
        <f t="shared" si="201"/>
        <v>24.818072060369534</v>
      </c>
      <c r="K1681" s="60">
        <f t="shared" si="202"/>
        <v>3.2115720999008572</v>
      </c>
      <c r="L1681" s="60">
        <f t="shared" si="203"/>
        <v>0.41127172457660777</v>
      </c>
    </row>
    <row r="1682" spans="1:12" x14ac:dyDescent="0.3">
      <c r="A1682" s="60">
        <f>Data!A1681</f>
        <v>2010.05</v>
      </c>
      <c r="B1682" s="60">
        <f>Data!B1681</f>
        <v>1125.06</v>
      </c>
      <c r="C1682" s="60">
        <f>Data!C1681</f>
        <v>21.993333333333332</v>
      </c>
      <c r="D1682" s="60">
        <f>Data!D1681</f>
        <v>65.043333333333322</v>
      </c>
      <c r="E1682" s="60">
        <f>Data!E1681</f>
        <v>218.178</v>
      </c>
      <c r="F1682" s="60">
        <f t="shared" si="204"/>
        <v>1564.3262692847125</v>
      </c>
      <c r="G1682" s="60">
        <f t="shared" si="205"/>
        <v>90.438727690234572</v>
      </c>
      <c r="H1682" s="60">
        <f t="shared" si="200"/>
        <v>1800.6543167645459</v>
      </c>
      <c r="I1682" s="60">
        <f t="shared" si="206"/>
        <v>67.127015094452901</v>
      </c>
      <c r="J1682" s="60">
        <f t="shared" si="201"/>
        <v>23.303974816749776</v>
      </c>
      <c r="K1682" s="60">
        <f t="shared" si="202"/>
        <v>3.1486239390158772</v>
      </c>
      <c r="L1682" s="60">
        <f t="shared" si="203"/>
        <v>0.34832356369162776</v>
      </c>
    </row>
    <row r="1683" spans="1:12" x14ac:dyDescent="0.3">
      <c r="A1683" s="60">
        <f>Data!A1682</f>
        <v>2010.06</v>
      </c>
      <c r="B1683" s="60">
        <f>Data!B1682</f>
        <v>1083.3599999999999</v>
      </c>
      <c r="C1683" s="60">
        <f>Data!C1682</f>
        <v>22.04</v>
      </c>
      <c r="D1683" s="60">
        <f>Data!D1682</f>
        <v>67.099999999999994</v>
      </c>
      <c r="E1683" s="60">
        <f>Data!E1682</f>
        <v>217.965</v>
      </c>
      <c r="F1683" s="60">
        <f t="shared" si="204"/>
        <v>1507.8170333769183</v>
      </c>
      <c r="G1683" s="60">
        <f t="shared" si="205"/>
        <v>93.389568508705523</v>
      </c>
      <c r="H1683" s="60">
        <f t="shared" si="200"/>
        <v>1792.6698696560127</v>
      </c>
      <c r="I1683" s="60">
        <f t="shared" si="206"/>
        <v>67.13930204586795</v>
      </c>
      <c r="J1683" s="60">
        <f t="shared" si="201"/>
        <v>22.458038547180816</v>
      </c>
      <c r="K1683" s="60">
        <f t="shared" si="202"/>
        <v>3.1116486145608793</v>
      </c>
      <c r="L1683" s="60">
        <f t="shared" si="203"/>
        <v>0.3113482392366298</v>
      </c>
    </row>
    <row r="1684" spans="1:12" x14ac:dyDescent="0.3">
      <c r="A1684" s="60">
        <f>Data!A1683</f>
        <v>2010.07</v>
      </c>
      <c r="B1684" s="60">
        <f>Data!B1683</f>
        <v>1079.8</v>
      </c>
      <c r="C1684" s="60">
        <f>Data!C1683</f>
        <v>22.143333333333334</v>
      </c>
      <c r="D1684" s="60">
        <f>Data!D1683</f>
        <v>68.686666666666667</v>
      </c>
      <c r="E1684" s="60">
        <f>Data!E1683</f>
        <v>218.011</v>
      </c>
      <c r="F1684" s="60">
        <f t="shared" si="204"/>
        <v>1502.5451348785152</v>
      </c>
      <c r="G1684" s="60">
        <f t="shared" si="205"/>
        <v>95.577715161161592</v>
      </c>
      <c r="H1684" s="60">
        <f t="shared" si="200"/>
        <v>1784.7255171900447</v>
      </c>
      <c r="I1684" s="60">
        <f t="shared" si="206"/>
        <v>67.159490136945948</v>
      </c>
      <c r="J1684" s="60">
        <f t="shared" si="201"/>
        <v>22.372789486856622</v>
      </c>
      <c r="K1684" s="60">
        <f t="shared" si="202"/>
        <v>3.1078454653969789</v>
      </c>
      <c r="L1684" s="60">
        <f t="shared" si="203"/>
        <v>0.30754509007272945</v>
      </c>
    </row>
    <row r="1685" spans="1:12" x14ac:dyDescent="0.3">
      <c r="A1685" s="60">
        <f>Data!A1684</f>
        <v>2010.08</v>
      </c>
      <c r="B1685" s="60">
        <f>Data!B1684</f>
        <v>1087.28</v>
      </c>
      <c r="C1685" s="60">
        <f>Data!C1684</f>
        <v>22.246666666666666</v>
      </c>
      <c r="D1685" s="60">
        <f>Data!D1684</f>
        <v>70.273333333333326</v>
      </c>
      <c r="E1685" s="60">
        <f>Data!E1684</f>
        <v>218.31200000000001</v>
      </c>
      <c r="F1685" s="60">
        <f t="shared" si="204"/>
        <v>1510.867577778592</v>
      </c>
      <c r="G1685" s="60">
        <f t="shared" si="205"/>
        <v>97.650743981091281</v>
      </c>
      <c r="H1685" s="60">
        <f t="shared" si="200"/>
        <v>1777.1468015205749</v>
      </c>
      <c r="I1685" s="60">
        <f t="shared" si="206"/>
        <v>67.18540725709947</v>
      </c>
      <c r="J1685" s="60">
        <f t="shared" si="201"/>
        <v>22.4880318429407</v>
      </c>
      <c r="K1685" s="60">
        <f t="shared" si="202"/>
        <v>3.1129832496002354</v>
      </c>
      <c r="L1685" s="60">
        <f t="shared" si="203"/>
        <v>0.31268287427598596</v>
      </c>
    </row>
    <row r="1686" spans="1:12" x14ac:dyDescent="0.3">
      <c r="A1686" s="60">
        <f>Data!A1685</f>
        <v>2010.09</v>
      </c>
      <c r="B1686" s="60">
        <f>Data!B1685</f>
        <v>1122.08</v>
      </c>
      <c r="C1686" s="60">
        <f>Data!C1685</f>
        <v>22.35</v>
      </c>
      <c r="D1686" s="60">
        <f>Data!D1685</f>
        <v>71.86</v>
      </c>
      <c r="E1686" s="60">
        <f>Data!E1685</f>
        <v>218.43899999999999</v>
      </c>
      <c r="F1686" s="60">
        <f t="shared" si="204"/>
        <v>1558.3185925590208</v>
      </c>
      <c r="G1686" s="60">
        <f t="shared" si="205"/>
        <v>99.79749577685304</v>
      </c>
      <c r="H1686" s="60">
        <f t="shared" si="200"/>
        <v>1770.4620109358591</v>
      </c>
      <c r="I1686" s="60">
        <f t="shared" si="206"/>
        <v>67.220201314506866</v>
      </c>
      <c r="J1686" s="60">
        <f t="shared" si="201"/>
        <v>23.182295829017672</v>
      </c>
      <c r="K1686" s="60">
        <f t="shared" si="202"/>
        <v>3.1433888765367857</v>
      </c>
      <c r="L1686" s="60">
        <f t="shared" si="203"/>
        <v>0.3430885012125362</v>
      </c>
    </row>
    <row r="1687" spans="1:12" x14ac:dyDescent="0.3">
      <c r="A1687" s="60">
        <f>Data!A1686</f>
        <v>2010.1</v>
      </c>
      <c r="B1687" s="60">
        <f>Data!B1686</f>
        <v>1171.58</v>
      </c>
      <c r="C1687" s="60">
        <f>Data!C1686</f>
        <v>22.476666666666667</v>
      </c>
      <c r="D1687" s="60">
        <f>Data!D1686</f>
        <v>73.69</v>
      </c>
      <c r="E1687" s="60">
        <f>Data!E1686</f>
        <v>218.71100000000001</v>
      </c>
      <c r="F1687" s="60">
        <f t="shared" si="204"/>
        <v>1625.0395432328503</v>
      </c>
      <c r="G1687" s="60">
        <f t="shared" si="205"/>
        <v>102.21168331725427</v>
      </c>
      <c r="H1687" s="60">
        <f t="shared" si="200"/>
        <v>1764.9525420080852</v>
      </c>
      <c r="I1687" s="60">
        <f t="shared" si="206"/>
        <v>67.282404917026227</v>
      </c>
      <c r="J1687" s="60">
        <f t="shared" si="201"/>
        <v>24.152518704360759</v>
      </c>
      <c r="K1687" s="60">
        <f t="shared" si="202"/>
        <v>3.1843886688367511</v>
      </c>
      <c r="L1687" s="60">
        <f t="shared" si="203"/>
        <v>0.38408829351250162</v>
      </c>
    </row>
    <row r="1688" spans="1:12" x14ac:dyDescent="0.3">
      <c r="A1688" s="60">
        <f>Data!A1687</f>
        <v>2010.11</v>
      </c>
      <c r="B1688" s="60">
        <f>Data!B1687</f>
        <v>1198.8900000000001</v>
      </c>
      <c r="C1688" s="60">
        <f>Data!C1687</f>
        <v>22.603333333333335</v>
      </c>
      <c r="D1688" s="60">
        <f>Data!D1687</f>
        <v>75.52</v>
      </c>
      <c r="E1688" s="60">
        <f>Data!E1687</f>
        <v>218.803</v>
      </c>
      <c r="F1688" s="60">
        <f t="shared" si="204"/>
        <v>1662.2206600000916</v>
      </c>
      <c r="G1688" s="60">
        <f t="shared" si="205"/>
        <v>104.70593986371301</v>
      </c>
      <c r="H1688" s="60">
        <f t="shared" si="200"/>
        <v>1760.0790198568898</v>
      </c>
      <c r="I1688" s="60">
        <f t="shared" si="206"/>
        <v>67.371874382873258</v>
      </c>
      <c r="J1688" s="60">
        <f t="shared" si="201"/>
        <v>24.672323209440766</v>
      </c>
      <c r="K1688" s="60">
        <f t="shared" si="202"/>
        <v>3.2056820975480607</v>
      </c>
      <c r="L1688" s="60">
        <f t="shared" si="203"/>
        <v>0.40538172222381119</v>
      </c>
    </row>
    <row r="1689" spans="1:12" x14ac:dyDescent="0.3">
      <c r="A1689" s="60">
        <f>Data!A1688</f>
        <v>2010.12</v>
      </c>
      <c r="B1689" s="60">
        <f>Data!B1688</f>
        <v>1241.53</v>
      </c>
      <c r="C1689" s="60">
        <f>Data!C1688</f>
        <v>22.73</v>
      </c>
      <c r="D1689" s="60">
        <f>Data!D1688</f>
        <v>77.349999999999994</v>
      </c>
      <c r="E1689" s="60">
        <f>Data!E1688</f>
        <v>219.179</v>
      </c>
      <c r="F1689" s="60">
        <f t="shared" si="204"/>
        <v>1718.3866400978197</v>
      </c>
      <c r="G1689" s="60">
        <f t="shared" si="205"/>
        <v>107.05919841773162</v>
      </c>
      <c r="H1689" s="60">
        <f t="shared" si="200"/>
        <v>1756.118817190239</v>
      </c>
      <c r="I1689" s="60">
        <f t="shared" si="206"/>
        <v>67.487338634442011</v>
      </c>
      <c r="J1689" s="60">
        <f t="shared" si="201"/>
        <v>25.462355974737534</v>
      </c>
      <c r="K1689" s="60">
        <f t="shared" si="202"/>
        <v>3.2372011251692308</v>
      </c>
      <c r="L1689" s="60">
        <f t="shared" si="203"/>
        <v>0.43690074984498128</v>
      </c>
    </row>
    <row r="1690" spans="1:12" x14ac:dyDescent="0.3">
      <c r="A1690" s="60">
        <f>Data!A1689</f>
        <v>2011.01</v>
      </c>
      <c r="B1690" s="60">
        <f>Data!B1689</f>
        <v>1282.6199999999999</v>
      </c>
      <c r="C1690" s="60">
        <f>Data!C1689</f>
        <v>22.963333333333335</v>
      </c>
      <c r="D1690" s="60">
        <f>Data!D1689</f>
        <v>78.67</v>
      </c>
      <c r="E1690" s="60">
        <f>Data!E1689</f>
        <v>220.22300000000001</v>
      </c>
      <c r="F1690" s="60">
        <f t="shared" si="204"/>
        <v>1766.8429322096238</v>
      </c>
      <c r="G1690" s="60">
        <f t="shared" si="205"/>
        <v>108.37000317859624</v>
      </c>
      <c r="H1690" s="60">
        <f t="shared" si="200"/>
        <v>1752.5648132439962</v>
      </c>
      <c r="I1690" s="60">
        <f t="shared" si="206"/>
        <v>67.630804275319235</v>
      </c>
      <c r="J1690" s="60">
        <f t="shared" si="201"/>
        <v>26.124825087351571</v>
      </c>
      <c r="K1690" s="60">
        <f t="shared" si="202"/>
        <v>3.2628860150415693</v>
      </c>
      <c r="L1690" s="60">
        <f t="shared" si="203"/>
        <v>0.46258563971731981</v>
      </c>
    </row>
    <row r="1691" spans="1:12" x14ac:dyDescent="0.3">
      <c r="A1691" s="60">
        <f>Data!A1690</f>
        <v>2011.02</v>
      </c>
      <c r="B1691" s="60">
        <f>Data!B1690</f>
        <v>1321.12</v>
      </c>
      <c r="C1691" s="60">
        <f>Data!C1690</f>
        <v>23.196666666666665</v>
      </c>
      <c r="D1691" s="60">
        <f>Data!D1690</f>
        <v>79.990000000000009</v>
      </c>
      <c r="E1691" s="60">
        <f>Data!E1690</f>
        <v>221.309</v>
      </c>
      <c r="F1691" s="60">
        <f t="shared" si="204"/>
        <v>1810.9472572737666</v>
      </c>
      <c r="G1691" s="60">
        <f t="shared" si="205"/>
        <v>109.6476255823306</v>
      </c>
      <c r="H1691" s="60">
        <f t="shared" si="200"/>
        <v>1749.0793444267874</v>
      </c>
      <c r="I1691" s="60">
        <f t="shared" si="206"/>
        <v>67.801444598525393</v>
      </c>
      <c r="J1691" s="60">
        <f t="shared" si="201"/>
        <v>26.709567443540173</v>
      </c>
      <c r="K1691" s="60">
        <f t="shared" si="202"/>
        <v>3.2850218324396385</v>
      </c>
      <c r="L1691" s="60">
        <f t="shared" si="203"/>
        <v>0.48472145711538905</v>
      </c>
    </row>
    <row r="1692" spans="1:12" x14ac:dyDescent="0.3">
      <c r="A1692" s="60">
        <f>Data!A1691</f>
        <v>2011.03</v>
      </c>
      <c r="B1692" s="60">
        <f>Data!B1691</f>
        <v>1304.49</v>
      </c>
      <c r="C1692" s="60">
        <f>Data!C1691</f>
        <v>23.43</v>
      </c>
      <c r="D1692" s="60">
        <f>Data!D1691</f>
        <v>81.31</v>
      </c>
      <c r="E1692" s="60">
        <f>Data!E1691</f>
        <v>223.46700000000001</v>
      </c>
      <c r="F1692" s="60">
        <f t="shared" si="204"/>
        <v>1770.8833960719032</v>
      </c>
      <c r="G1692" s="60">
        <f t="shared" si="205"/>
        <v>110.38070735276349</v>
      </c>
      <c r="H1692" s="60">
        <f t="shared" si="200"/>
        <v>1747.2270389826949</v>
      </c>
      <c r="I1692" s="60">
        <f t="shared" si="206"/>
        <v>67.996219165657507</v>
      </c>
      <c r="J1692" s="60">
        <f t="shared" si="201"/>
        <v>26.043850934675408</v>
      </c>
      <c r="K1692" s="60">
        <f t="shared" si="202"/>
        <v>3.2597816917626057</v>
      </c>
      <c r="L1692" s="60">
        <f t="shared" si="203"/>
        <v>0.45948131643835621</v>
      </c>
    </row>
    <row r="1693" spans="1:12" x14ac:dyDescent="0.3">
      <c r="A1693" s="60">
        <f>Data!A1692</f>
        <v>2011.04</v>
      </c>
      <c r="B1693" s="60">
        <f>Data!B1692</f>
        <v>1331.51</v>
      </c>
      <c r="C1693" s="60">
        <f>Data!C1692</f>
        <v>23.733333333333334</v>
      </c>
      <c r="D1693" s="60">
        <f>Data!D1692</f>
        <v>82.163333333333341</v>
      </c>
      <c r="E1693" s="60">
        <f>Data!E1692</f>
        <v>224.90600000000001</v>
      </c>
      <c r="F1693" s="60">
        <f t="shared" si="204"/>
        <v>1795.9986311170001</v>
      </c>
      <c r="G1693" s="60">
        <f t="shared" si="205"/>
        <v>110.82547948920883</v>
      </c>
      <c r="H1693" s="60">
        <f t="shared" si="200"/>
        <v>1745.3912163292894</v>
      </c>
      <c r="I1693" s="60">
        <f t="shared" si="206"/>
        <v>68.233357541415089</v>
      </c>
      <c r="J1693" s="60">
        <f t="shared" si="201"/>
        <v>26.321416618358494</v>
      </c>
      <c r="K1693" s="60">
        <f t="shared" si="202"/>
        <v>3.2703829278946781</v>
      </c>
      <c r="L1693" s="60">
        <f t="shared" si="203"/>
        <v>0.47008255257042864</v>
      </c>
    </row>
    <row r="1694" spans="1:12" x14ac:dyDescent="0.3">
      <c r="A1694" s="60">
        <f>Data!A1693</f>
        <v>2011.05</v>
      </c>
      <c r="B1694" s="60">
        <f>Data!B1693</f>
        <v>1338.31</v>
      </c>
      <c r="C1694" s="60">
        <f>Data!C1693</f>
        <v>24.036666666666665</v>
      </c>
      <c r="D1694" s="60">
        <f>Data!D1693</f>
        <v>83.016666666666666</v>
      </c>
      <c r="E1694" s="60">
        <f>Data!E1693</f>
        <v>225.964</v>
      </c>
      <c r="F1694" s="60">
        <f t="shared" si="204"/>
        <v>1796.7186654953887</v>
      </c>
      <c r="G1694" s="60">
        <f t="shared" si="205"/>
        <v>111.45220057177249</v>
      </c>
      <c r="H1694" s="60">
        <f t="shared" si="200"/>
        <v>1742.1346120384776</v>
      </c>
      <c r="I1694" s="60">
        <f t="shared" si="206"/>
        <v>68.517161853689103</v>
      </c>
      <c r="J1694" s="60">
        <f t="shared" si="201"/>
        <v>26.222899736157849</v>
      </c>
      <c r="K1694" s="60">
        <f t="shared" si="202"/>
        <v>3.2666330647514612</v>
      </c>
      <c r="L1694" s="60">
        <f t="shared" si="203"/>
        <v>0.46633268942721173</v>
      </c>
    </row>
    <row r="1695" spans="1:12" x14ac:dyDescent="0.3">
      <c r="A1695" s="60">
        <f>Data!A1694</f>
        <v>2011.06</v>
      </c>
      <c r="B1695" s="60">
        <f>Data!B1694</f>
        <v>1287.29</v>
      </c>
      <c r="C1695" s="60">
        <f>Data!C1694</f>
        <v>24.34</v>
      </c>
      <c r="D1695" s="60">
        <f>Data!D1694</f>
        <v>83.87</v>
      </c>
      <c r="E1695" s="60">
        <f>Data!E1694</f>
        <v>225.72200000000001</v>
      </c>
      <c r="F1695" s="60">
        <f t="shared" si="204"/>
        <v>1730.0757403797591</v>
      </c>
      <c r="G1695" s="60">
        <f t="shared" si="205"/>
        <v>112.71854232197127</v>
      </c>
      <c r="H1695" s="60">
        <f t="shared" si="200"/>
        <v>1739.6754628401129</v>
      </c>
      <c r="I1695" s="60">
        <f t="shared" si="206"/>
        <v>68.852871400628345</v>
      </c>
      <c r="J1695" s="60">
        <f t="shared" si="201"/>
        <v>25.127140018796233</v>
      </c>
      <c r="K1695" s="60">
        <f t="shared" si="202"/>
        <v>3.223948537629528</v>
      </c>
      <c r="L1695" s="60">
        <f t="shared" si="203"/>
        <v>0.42364816230527857</v>
      </c>
    </row>
    <row r="1696" spans="1:12" x14ac:dyDescent="0.3">
      <c r="A1696" s="60">
        <f>Data!A1695</f>
        <v>2011.07</v>
      </c>
      <c r="B1696" s="60">
        <f>Data!B1695</f>
        <v>1325.19</v>
      </c>
      <c r="C1696" s="60">
        <f>Data!C1695</f>
        <v>24.619999999999997</v>
      </c>
      <c r="D1696" s="60">
        <f>Data!D1695</f>
        <v>84.906666666666666</v>
      </c>
      <c r="E1696" s="60">
        <f>Data!E1695</f>
        <v>225.922</v>
      </c>
      <c r="F1696" s="60">
        <f t="shared" si="204"/>
        <v>1779.4354421880118</v>
      </c>
      <c r="G1696" s="60">
        <f t="shared" si="205"/>
        <v>114.01076973468719</v>
      </c>
      <c r="H1696" s="60">
        <f t="shared" si="200"/>
        <v>1735.9414499068605</v>
      </c>
      <c r="I1696" s="60">
        <f t="shared" si="206"/>
        <v>69.241290070985059</v>
      </c>
      <c r="J1696" s="60">
        <f t="shared" si="201"/>
        <v>25.699050961698767</v>
      </c>
      <c r="K1696" s="60">
        <f t="shared" si="202"/>
        <v>3.2464540636589758</v>
      </c>
      <c r="L1696" s="60">
        <f t="shared" si="203"/>
        <v>0.44615368833472635</v>
      </c>
    </row>
    <row r="1697" spans="1:12" x14ac:dyDescent="0.3">
      <c r="A1697" s="60">
        <f>Data!A1696</f>
        <v>2011.08</v>
      </c>
      <c r="B1697" s="60">
        <f>Data!B1696</f>
        <v>1185.31</v>
      </c>
      <c r="C1697" s="60">
        <f>Data!C1696</f>
        <v>24.9</v>
      </c>
      <c r="D1697" s="60">
        <f>Data!D1696</f>
        <v>85.943333333333342</v>
      </c>
      <c r="E1697" s="60">
        <f>Data!E1696</f>
        <v>226.54499999999999</v>
      </c>
      <c r="F1697" s="60">
        <f t="shared" si="204"/>
        <v>1587.2307820962724</v>
      </c>
      <c r="G1697" s="60">
        <f t="shared" si="205"/>
        <v>115.08542422035359</v>
      </c>
      <c r="H1697" s="60">
        <f t="shared" si="200"/>
        <v>1732.366825718286</v>
      </c>
      <c r="I1697" s="60">
        <f t="shared" si="206"/>
        <v>69.687788679840295</v>
      </c>
      <c r="J1697" s="60">
        <f t="shared" si="201"/>
        <v>22.77631149107528</v>
      </c>
      <c r="K1697" s="60">
        <f t="shared" si="202"/>
        <v>3.1257210261675734</v>
      </c>
      <c r="L1697" s="60">
        <f t="shared" si="203"/>
        <v>0.32542065084332394</v>
      </c>
    </row>
    <row r="1698" spans="1:12" x14ac:dyDescent="0.3">
      <c r="A1698" s="60">
        <f>Data!A1697</f>
        <v>2011.09</v>
      </c>
      <c r="B1698" s="60">
        <f>Data!B1697</f>
        <v>1173.8800000000001</v>
      </c>
      <c r="C1698" s="60">
        <f>Data!C1697</f>
        <v>25.18</v>
      </c>
      <c r="D1698" s="60">
        <f>Data!D1697</f>
        <v>86.98</v>
      </c>
      <c r="E1698" s="60">
        <f>Data!E1697</f>
        <v>226.88900000000001</v>
      </c>
      <c r="F1698" s="60">
        <f t="shared" si="204"/>
        <v>1569.5417514291128</v>
      </c>
      <c r="G1698" s="60">
        <f t="shared" si="205"/>
        <v>116.29701633838573</v>
      </c>
      <c r="H1698" s="60">
        <f t="shared" si="200"/>
        <v>1731.0175269327783</v>
      </c>
      <c r="I1698" s="60">
        <f t="shared" si="206"/>
        <v>70.201570680806611</v>
      </c>
      <c r="J1698" s="60">
        <f t="shared" si="201"/>
        <v>22.357644369034492</v>
      </c>
      <c r="K1698" s="60">
        <f t="shared" si="202"/>
        <v>3.107168292515103</v>
      </c>
      <c r="L1698" s="60">
        <f t="shared" si="203"/>
        <v>0.30686791719085349</v>
      </c>
    </row>
    <row r="1699" spans="1:12" x14ac:dyDescent="0.3">
      <c r="A1699" s="60">
        <f>Data!A1698</f>
        <v>2011.1</v>
      </c>
      <c r="B1699" s="60">
        <f>Data!B1698</f>
        <v>1207.22</v>
      </c>
      <c r="C1699" s="60">
        <f>Data!C1698</f>
        <v>25.596666666666664</v>
      </c>
      <c r="D1699" s="60">
        <f>Data!D1698</f>
        <v>86.97</v>
      </c>
      <c r="E1699" s="60">
        <f>Data!E1698</f>
        <v>226.42099999999999</v>
      </c>
      <c r="F1699" s="60">
        <f t="shared" si="204"/>
        <v>1617.4554518352982</v>
      </c>
      <c r="G1699" s="60">
        <f t="shared" si="205"/>
        <v>116.52399781822358</v>
      </c>
      <c r="H1699" s="60">
        <f t="shared" si="200"/>
        <v>1729.4280853472494</v>
      </c>
      <c r="I1699" s="60">
        <f t="shared" si="206"/>
        <v>70.743977652220764</v>
      </c>
      <c r="J1699" s="60">
        <f t="shared" si="201"/>
        <v>22.86350733325671</v>
      </c>
      <c r="K1699" s="60">
        <f t="shared" si="202"/>
        <v>3.1295420732496493</v>
      </c>
      <c r="L1699" s="60">
        <f t="shared" si="203"/>
        <v>0.32924169792539981</v>
      </c>
    </row>
    <row r="1700" spans="1:12" x14ac:dyDescent="0.3">
      <c r="A1700" s="60">
        <f>Data!A1699</f>
        <v>2011.11</v>
      </c>
      <c r="B1700" s="60">
        <f>Data!B1699</f>
        <v>1226.42</v>
      </c>
      <c r="C1700" s="60">
        <f>Data!C1699</f>
        <v>26.013333333333335</v>
      </c>
      <c r="D1700" s="60">
        <f>Data!D1699</f>
        <v>86.960000000000008</v>
      </c>
      <c r="E1700" s="60">
        <f>Data!E1699</f>
        <v>226.23</v>
      </c>
      <c r="F1700" s="60">
        <f t="shared" si="204"/>
        <v>1644.5672565972684</v>
      </c>
      <c r="G1700" s="60">
        <f t="shared" si="205"/>
        <v>116.60896645007296</v>
      </c>
      <c r="H1700" s="60">
        <f t="shared" si="200"/>
        <v>1727.3593735181144</v>
      </c>
      <c r="I1700" s="60">
        <f t="shared" si="206"/>
        <v>71.317065882661453</v>
      </c>
      <c r="J1700" s="60">
        <f t="shared" si="201"/>
        <v>23.059939949059153</v>
      </c>
      <c r="K1700" s="60">
        <f t="shared" si="202"/>
        <v>3.1380969107203995</v>
      </c>
      <c r="L1700" s="60">
        <f t="shared" si="203"/>
        <v>0.33779653539615007</v>
      </c>
    </row>
    <row r="1701" spans="1:12" x14ac:dyDescent="0.3">
      <c r="A1701" s="60">
        <f>Data!A1700</f>
        <v>2011.12</v>
      </c>
      <c r="B1701" s="60">
        <f>Data!B1700</f>
        <v>1243.32</v>
      </c>
      <c r="C1701" s="60">
        <f>Data!C1700</f>
        <v>26.43</v>
      </c>
      <c r="D1701" s="60">
        <f>Data!D1700</f>
        <v>86.95</v>
      </c>
      <c r="E1701" s="60">
        <f>Data!E1700</f>
        <v>225.672</v>
      </c>
      <c r="F1701" s="60">
        <f t="shared" si="204"/>
        <v>1671.3517191321916</v>
      </c>
      <c r="G1701" s="60">
        <f t="shared" si="205"/>
        <v>116.88385289269382</v>
      </c>
      <c r="H1701" s="60">
        <f t="shared" si="200"/>
        <v>1725.6249915811177</v>
      </c>
      <c r="I1701" s="60">
        <f t="shared" si="206"/>
        <v>71.922431606119744</v>
      </c>
      <c r="J1701" s="60">
        <f t="shared" si="201"/>
        <v>23.23825379382723</v>
      </c>
      <c r="K1701" s="60">
        <f t="shared" si="202"/>
        <v>3.1457997912014712</v>
      </c>
      <c r="L1701" s="60">
        <f t="shared" si="203"/>
        <v>0.34549941587722177</v>
      </c>
    </row>
    <row r="1702" spans="1:12" x14ac:dyDescent="0.3">
      <c r="A1702" s="60">
        <f>Data!A1701</f>
        <v>2012.01</v>
      </c>
      <c r="B1702" s="60">
        <f>Data!B1701</f>
        <v>1300.58</v>
      </c>
      <c r="C1702" s="60">
        <f>Data!C1701</f>
        <v>26.736666666666668</v>
      </c>
      <c r="D1702" s="60">
        <f>Data!D1701</f>
        <v>87.48</v>
      </c>
      <c r="E1702" s="60">
        <f>Data!E1701</f>
        <v>226.66499999999999</v>
      </c>
      <c r="F1702" s="60">
        <f t="shared" si="204"/>
        <v>1740.6650808020645</v>
      </c>
      <c r="G1702" s="60">
        <f t="shared" si="205"/>
        <v>117.08113400833831</v>
      </c>
      <c r="H1702" s="60">
        <f t="shared" si="200"/>
        <v>1724.4785159756677</v>
      </c>
      <c r="I1702" s="60">
        <f t="shared" si="206"/>
        <v>72.535240417267943</v>
      </c>
      <c r="J1702" s="60">
        <f t="shared" si="201"/>
        <v>23.997508945840302</v>
      </c>
      <c r="K1702" s="60">
        <f t="shared" si="202"/>
        <v>3.1779500310376627</v>
      </c>
      <c r="L1702" s="60">
        <f t="shared" si="203"/>
        <v>0.37764965571341325</v>
      </c>
    </row>
    <row r="1703" spans="1:12" x14ac:dyDescent="0.3">
      <c r="A1703" s="60">
        <f>Data!A1702</f>
        <v>2012.02</v>
      </c>
      <c r="B1703" s="60">
        <f>Data!B1702</f>
        <v>1352.49</v>
      </c>
      <c r="C1703" s="60">
        <f>Data!C1702</f>
        <v>27.043333333333337</v>
      </c>
      <c r="D1703" s="60">
        <f>Data!D1702</f>
        <v>88.01</v>
      </c>
      <c r="E1703" s="60">
        <f>Data!E1702</f>
        <v>227.66300000000001</v>
      </c>
      <c r="F1703" s="60">
        <f t="shared" si="204"/>
        <v>1802.2051183986857</v>
      </c>
      <c r="G1703" s="60">
        <f t="shared" si="205"/>
        <v>117.27411845578771</v>
      </c>
      <c r="H1703" s="60">
        <f t="shared" si="200"/>
        <v>1724.1659254619949</v>
      </c>
      <c r="I1703" s="60">
        <f t="shared" si="206"/>
        <v>73.15659717336068</v>
      </c>
      <c r="J1703" s="60">
        <f t="shared" si="201"/>
        <v>24.634895389242388</v>
      </c>
      <c r="K1703" s="60">
        <f t="shared" si="202"/>
        <v>3.2041639495587546</v>
      </c>
      <c r="L1703" s="60">
        <f t="shared" si="203"/>
        <v>0.40386357423450514</v>
      </c>
    </row>
    <row r="1704" spans="1:12" x14ac:dyDescent="0.3">
      <c r="A1704" s="60">
        <f>Data!A1703</f>
        <v>2012.03</v>
      </c>
      <c r="B1704" s="60">
        <f>Data!B1703</f>
        <v>1389.24</v>
      </c>
      <c r="C1704" s="60">
        <f>Data!C1703</f>
        <v>27.35</v>
      </c>
      <c r="D1704" s="60">
        <f>Data!D1703</f>
        <v>88.54</v>
      </c>
      <c r="E1704" s="60">
        <f>Data!E1703</f>
        <v>229.392</v>
      </c>
      <c r="F1704" s="60">
        <f t="shared" si="204"/>
        <v>1837.2219350282487</v>
      </c>
      <c r="G1704" s="60">
        <f t="shared" si="205"/>
        <v>117.0910930634024</v>
      </c>
      <c r="H1704" s="60">
        <f t="shared" si="200"/>
        <v>1723.1901097524644</v>
      </c>
      <c r="I1704" s="60">
        <f t="shared" si="206"/>
        <v>73.785681828610137</v>
      </c>
      <c r="J1704" s="60">
        <f t="shared" si="201"/>
        <v>24.899436984207313</v>
      </c>
      <c r="K1704" s="60">
        <f t="shared" si="202"/>
        <v>3.2148451921390162</v>
      </c>
      <c r="L1704" s="60">
        <f t="shared" si="203"/>
        <v>0.41454481681476674</v>
      </c>
    </row>
    <row r="1705" spans="1:12" x14ac:dyDescent="0.3">
      <c r="A1705" s="60">
        <f>Data!A1704</f>
        <v>2012.04</v>
      </c>
      <c r="B1705" s="60">
        <f>Data!B1704</f>
        <v>1386.43</v>
      </c>
      <c r="C1705" s="60">
        <f>Data!C1704</f>
        <v>27.673333333333332</v>
      </c>
      <c r="D1705" s="60">
        <f>Data!D1704</f>
        <v>88.333333333333343</v>
      </c>
      <c r="E1705" s="60">
        <f>Data!E1704</f>
        <v>230.08500000000001</v>
      </c>
      <c r="F1705" s="60">
        <f t="shared" si="204"/>
        <v>1827.9834152161156</v>
      </c>
      <c r="G1705" s="60">
        <f t="shared" si="205"/>
        <v>116.46593650172763</v>
      </c>
      <c r="H1705" s="60">
        <f t="shared" si="200"/>
        <v>1722.3655992033357</v>
      </c>
      <c r="I1705" s="60">
        <f t="shared" si="206"/>
        <v>74.403474142631026</v>
      </c>
      <c r="J1705" s="60">
        <f t="shared" si="201"/>
        <v>24.568522320770697</v>
      </c>
      <c r="K1705" s="60">
        <f t="shared" si="202"/>
        <v>3.2014660431197348</v>
      </c>
      <c r="L1705" s="60">
        <f t="shared" si="203"/>
        <v>0.40116566779548535</v>
      </c>
    </row>
    <row r="1706" spans="1:12" x14ac:dyDescent="0.3">
      <c r="A1706" s="60">
        <f>Data!A1705</f>
        <v>2012.05</v>
      </c>
      <c r="B1706" s="60">
        <f>Data!B1705</f>
        <v>1341.27</v>
      </c>
      <c r="C1706" s="60">
        <f>Data!C1705</f>
        <v>27.996666666666666</v>
      </c>
      <c r="D1706" s="60">
        <f>Data!D1705</f>
        <v>88.126666666666665</v>
      </c>
      <c r="E1706" s="60">
        <f>Data!E1705</f>
        <v>229.815</v>
      </c>
      <c r="F1706" s="60">
        <f t="shared" si="204"/>
        <v>1770.5184213824164</v>
      </c>
      <c r="G1706" s="60">
        <f t="shared" si="205"/>
        <v>116.32996096860518</v>
      </c>
      <c r="H1706" s="60">
        <f t="shared" si="200"/>
        <v>1721.7968318381168</v>
      </c>
      <c r="I1706" s="60">
        <f t="shared" si="206"/>
        <v>75.009179816590844</v>
      </c>
      <c r="J1706" s="60">
        <f t="shared" si="201"/>
        <v>23.604023210380522</v>
      </c>
      <c r="K1706" s="60">
        <f t="shared" si="202"/>
        <v>3.1614171725184739</v>
      </c>
      <c r="L1706" s="60">
        <f t="shared" si="203"/>
        <v>0.3611167971942244</v>
      </c>
    </row>
    <row r="1707" spans="1:12" x14ac:dyDescent="0.3">
      <c r="A1707" s="60">
        <f>Data!A1706</f>
        <v>2012.06</v>
      </c>
      <c r="B1707" s="60">
        <f>Data!B1706</f>
        <v>1323.48</v>
      </c>
      <c r="C1707" s="60">
        <f>Data!C1706</f>
        <v>28.32</v>
      </c>
      <c r="D1707" s="60">
        <f>Data!D1706</f>
        <v>87.92</v>
      </c>
      <c r="E1707" s="60">
        <f>Data!E1706</f>
        <v>229.47800000000001</v>
      </c>
      <c r="F1707" s="60">
        <f t="shared" si="204"/>
        <v>1749.6006730056911</v>
      </c>
      <c r="G1707" s="60">
        <f t="shared" si="205"/>
        <v>116.22759027009124</v>
      </c>
      <c r="H1707" s="60">
        <f t="shared" si="200"/>
        <v>1722.5316036535619</v>
      </c>
      <c r="I1707" s="60">
        <f t="shared" si="206"/>
        <v>75.603381389496647</v>
      </c>
      <c r="J1707" s="60">
        <f t="shared" si="201"/>
        <v>23.141830971713098</v>
      </c>
      <c r="K1707" s="60">
        <f t="shared" si="202"/>
        <v>3.1416418444655454</v>
      </c>
      <c r="L1707" s="60">
        <f t="shared" si="203"/>
        <v>0.34134146914129593</v>
      </c>
    </row>
    <row r="1708" spans="1:12" x14ac:dyDescent="0.3">
      <c r="A1708" s="60">
        <f>Data!A1707</f>
        <v>2012.07</v>
      </c>
      <c r="B1708" s="60">
        <f>Data!B1707</f>
        <v>1359.78</v>
      </c>
      <c r="C1708" s="60">
        <f>Data!C1707</f>
        <v>28.743333333333332</v>
      </c>
      <c r="D1708" s="60">
        <f>Data!D1707</f>
        <v>87.446666666666673</v>
      </c>
      <c r="E1708" s="60">
        <f>Data!E1707</f>
        <v>229.10400000000001</v>
      </c>
      <c r="F1708" s="60">
        <f t="shared" si="204"/>
        <v>1800.5226453488369</v>
      </c>
      <c r="G1708" s="60">
        <f t="shared" si="205"/>
        <v>115.79057170542636</v>
      </c>
      <c r="H1708" s="60">
        <f t="shared" si="200"/>
        <v>1725.2969827836619</v>
      </c>
      <c r="I1708" s="60">
        <f t="shared" si="206"/>
        <v>76.175008642076634</v>
      </c>
      <c r="J1708" s="60">
        <f t="shared" si="201"/>
        <v>23.636658235366262</v>
      </c>
      <c r="K1708" s="60">
        <f t="shared" si="202"/>
        <v>3.1627988219434418</v>
      </c>
      <c r="L1708" s="60">
        <f t="shared" si="203"/>
        <v>0.36249844661919228</v>
      </c>
    </row>
    <row r="1709" spans="1:12" x14ac:dyDescent="0.3">
      <c r="A1709" s="60">
        <f>Data!A1708</f>
        <v>2012.08</v>
      </c>
      <c r="B1709" s="60">
        <f>Data!B1708</f>
        <v>1403.45</v>
      </c>
      <c r="C1709" s="60">
        <f>Data!C1708</f>
        <v>29.166666666666664</v>
      </c>
      <c r="D1709" s="60">
        <f>Data!D1708</f>
        <v>86.973333333333329</v>
      </c>
      <c r="E1709" s="60">
        <f>Data!E1708</f>
        <v>230.37899999999999</v>
      </c>
      <c r="F1709" s="60">
        <f t="shared" si="204"/>
        <v>1848.0625506231038</v>
      </c>
      <c r="G1709" s="60">
        <f t="shared" si="205"/>
        <v>114.52645996379877</v>
      </c>
      <c r="H1709" s="60">
        <f t="shared" si="200"/>
        <v>1728.3108661108961</v>
      </c>
      <c r="I1709" s="60">
        <f t="shared" si="206"/>
        <v>76.721285189326451</v>
      </c>
      <c r="J1709" s="60">
        <f t="shared" si="201"/>
        <v>24.088003036740165</v>
      </c>
      <c r="K1709" s="60">
        <f t="shared" si="202"/>
        <v>3.1817139172480133</v>
      </c>
      <c r="L1709" s="60">
        <f t="shared" si="203"/>
        <v>0.38141354192376387</v>
      </c>
    </row>
    <row r="1710" spans="1:12" x14ac:dyDescent="0.3">
      <c r="A1710" s="60">
        <f>Data!A1709</f>
        <v>2012.09</v>
      </c>
      <c r="B1710" s="60">
        <f>Data!B1709</f>
        <v>1443.42</v>
      </c>
      <c r="C1710" s="60">
        <f>Data!C1709</f>
        <v>29.59</v>
      </c>
      <c r="D1710" s="60">
        <f>Data!D1709</f>
        <v>86.5</v>
      </c>
      <c r="E1710" s="60">
        <f>Data!E1709</f>
        <v>231.40700000000001</v>
      </c>
      <c r="F1710" s="60">
        <f t="shared" si="204"/>
        <v>1892.2514075200836</v>
      </c>
      <c r="G1710" s="60">
        <f t="shared" si="205"/>
        <v>113.39717251422817</v>
      </c>
      <c r="H1710" s="60">
        <f t="shared" si="200"/>
        <v>1732.0231242468242</v>
      </c>
      <c r="I1710" s="60">
        <f t="shared" si="206"/>
        <v>77.242150198806485</v>
      </c>
      <c r="J1710" s="60">
        <f t="shared" si="201"/>
        <v>24.497653193881725</v>
      </c>
      <c r="K1710" s="60">
        <f t="shared" si="202"/>
        <v>3.1985773249578897</v>
      </c>
      <c r="L1710" s="60">
        <f t="shared" si="203"/>
        <v>0.39827694963364024</v>
      </c>
    </row>
    <row r="1711" spans="1:12" x14ac:dyDescent="0.3">
      <c r="A1711" s="60">
        <f>Data!A1710</f>
        <v>2012.1</v>
      </c>
      <c r="B1711" s="60">
        <f>Data!B1710</f>
        <v>1437.82</v>
      </c>
      <c r="C1711" s="60">
        <f>Data!C1710</f>
        <v>30.143333333333331</v>
      </c>
      <c r="D1711" s="60">
        <f>Data!D1710</f>
        <v>86.50333333333333</v>
      </c>
      <c r="E1711" s="60">
        <f>Data!E1710</f>
        <v>231.31700000000001</v>
      </c>
      <c r="F1711" s="60">
        <f t="shared" si="204"/>
        <v>1885.6434618294375</v>
      </c>
      <c r="G1711" s="60">
        <f t="shared" si="205"/>
        <v>113.445664218367</v>
      </c>
      <c r="H1711" s="60">
        <f t="shared" si="200"/>
        <v>1735.6160435178583</v>
      </c>
      <c r="I1711" s="60">
        <f t="shared" si="206"/>
        <v>77.78576597123498</v>
      </c>
      <c r="J1711" s="60">
        <f t="shared" si="201"/>
        <v>24.2414976350139</v>
      </c>
      <c r="K1711" s="60">
        <f t="shared" si="202"/>
        <v>3.1880659429152698</v>
      </c>
      <c r="L1711" s="60">
        <f t="shared" si="203"/>
        <v>0.38776556759102032</v>
      </c>
    </row>
    <row r="1712" spans="1:12" x14ac:dyDescent="0.3">
      <c r="A1712" s="60">
        <f>Data!A1711</f>
        <v>2012.11</v>
      </c>
      <c r="B1712" s="60">
        <f>Data!B1711</f>
        <v>1394.51</v>
      </c>
      <c r="C1712" s="60">
        <f>Data!C1711</f>
        <v>30.696666666666665</v>
      </c>
      <c r="D1712" s="60">
        <f>Data!D1711</f>
        <v>86.506666666666675</v>
      </c>
      <c r="E1712" s="60">
        <f>Data!E1711</f>
        <v>230.221</v>
      </c>
      <c r="F1712" s="60">
        <f t="shared" si="204"/>
        <v>1837.5506019433501</v>
      </c>
      <c r="G1712" s="60">
        <f t="shared" si="205"/>
        <v>113.99013087424692</v>
      </c>
      <c r="H1712" s="60">
        <f t="shared" si="200"/>
        <v>1738.6375803465764</v>
      </c>
      <c r="I1712" s="60">
        <f t="shared" si="206"/>
        <v>78.354838066358383</v>
      </c>
      <c r="J1712" s="60">
        <f t="shared" si="201"/>
        <v>23.451654643037308</v>
      </c>
      <c r="K1712" s="60">
        <f t="shared" si="202"/>
        <v>3.1549410528736894</v>
      </c>
      <c r="L1712" s="60">
        <f t="shared" si="203"/>
        <v>0.35464067754943995</v>
      </c>
    </row>
    <row r="1713" spans="1:12" x14ac:dyDescent="0.3">
      <c r="A1713" s="60">
        <f>Data!A1712</f>
        <v>2012.12</v>
      </c>
      <c r="B1713" s="60">
        <f>Data!B1712</f>
        <v>1422.29</v>
      </c>
      <c r="C1713" s="60">
        <f>Data!C1712</f>
        <v>31.25</v>
      </c>
      <c r="D1713" s="60">
        <f>Data!D1712</f>
        <v>86.51</v>
      </c>
      <c r="E1713" s="60">
        <f>Data!E1712</f>
        <v>229.601</v>
      </c>
      <c r="F1713" s="60">
        <f t="shared" si="204"/>
        <v>1879.2172563272807</v>
      </c>
      <c r="G1713" s="60">
        <f t="shared" si="205"/>
        <v>114.3023468103362</v>
      </c>
      <c r="H1713" s="60">
        <f t="shared" si="200"/>
        <v>1742.3376657136769</v>
      </c>
      <c r="I1713" s="60">
        <f t="shared" si="206"/>
        <v>78.94760855593627</v>
      </c>
      <c r="J1713" s="60">
        <f t="shared" si="201"/>
        <v>23.803346177304537</v>
      </c>
      <c r="K1713" s="60">
        <f t="shared" si="202"/>
        <v>3.1698261664798464</v>
      </c>
      <c r="L1713" s="60">
        <f t="shared" si="203"/>
        <v>0.36952579115559692</v>
      </c>
    </row>
    <row r="1714" spans="1:12" x14ac:dyDescent="0.3">
      <c r="A1714" s="60">
        <f>Data!A1713</f>
        <v>2013.01</v>
      </c>
      <c r="B1714" s="60">
        <f>Data!B1713</f>
        <v>1480.4</v>
      </c>
      <c r="C1714" s="60">
        <f>Data!C1713</f>
        <v>31.536666666666665</v>
      </c>
      <c r="D1714" s="60">
        <f>Data!D1713</f>
        <v>86.906666666666666</v>
      </c>
      <c r="E1714" s="60">
        <f>Data!E1713</f>
        <v>230.28</v>
      </c>
      <c r="F1714" s="60">
        <f t="shared" si="204"/>
        <v>1950.2283533090153</v>
      </c>
      <c r="G1714" s="60">
        <f t="shared" si="205"/>
        <v>114.48787180823345</v>
      </c>
      <c r="H1714" s="60">
        <f t="shared" si="200"/>
        <v>1746.3530616091512</v>
      </c>
      <c r="I1714" s="60">
        <f t="shared" si="206"/>
        <v>79.527354712645405</v>
      </c>
      <c r="J1714" s="60">
        <f t="shared" si="201"/>
        <v>24.522736363553602</v>
      </c>
      <c r="K1714" s="60">
        <f t="shared" si="202"/>
        <v>3.1996007020500534</v>
      </c>
      <c r="L1714" s="60">
        <f t="shared" si="203"/>
        <v>0.39930032672580396</v>
      </c>
    </row>
    <row r="1715" spans="1:12" x14ac:dyDescent="0.3">
      <c r="A1715" s="60">
        <f>Data!A1714</f>
        <v>2013.02</v>
      </c>
      <c r="B1715" s="60">
        <f>Data!B1714</f>
        <v>1512.31</v>
      </c>
      <c r="C1715" s="60">
        <f>Data!C1714</f>
        <v>31.823333333333331</v>
      </c>
      <c r="D1715" s="60">
        <f>Data!D1714</f>
        <v>87.303333333333342</v>
      </c>
      <c r="E1715" s="60">
        <f>Data!E1714</f>
        <v>232.166</v>
      </c>
      <c r="F1715" s="60">
        <f t="shared" si="204"/>
        <v>1976.0813320210539</v>
      </c>
      <c r="G1715" s="60">
        <f t="shared" si="205"/>
        <v>114.0761399602009</v>
      </c>
      <c r="H1715" s="60">
        <f t="shared" si="200"/>
        <v>1751.7976593692581</v>
      </c>
      <c r="I1715" s="60">
        <f t="shared" si="206"/>
        <v>80.093096245768422</v>
      </c>
      <c r="J1715" s="60">
        <f t="shared" si="201"/>
        <v>24.672305412658542</v>
      </c>
      <c r="K1715" s="60">
        <f t="shared" si="202"/>
        <v>3.2056813762220431</v>
      </c>
      <c r="L1715" s="60">
        <f t="shared" si="203"/>
        <v>0.40538100089779361</v>
      </c>
    </row>
    <row r="1716" spans="1:12" x14ac:dyDescent="0.3">
      <c r="A1716" s="60">
        <f>Data!A1715</f>
        <v>2013.03</v>
      </c>
      <c r="B1716" s="60">
        <f>Data!B1715</f>
        <v>1550.83</v>
      </c>
      <c r="C1716" s="60">
        <f>Data!C1715</f>
        <v>32.11</v>
      </c>
      <c r="D1716" s="60">
        <f>Data!D1715</f>
        <v>87.7</v>
      </c>
      <c r="E1716" s="60">
        <f>Data!E1715</f>
        <v>232.773</v>
      </c>
      <c r="F1716" s="60">
        <f t="shared" si="204"/>
        <v>2021.1297757471871</v>
      </c>
      <c r="G1716" s="60">
        <f t="shared" si="205"/>
        <v>114.29562320372209</v>
      </c>
      <c r="H1716" s="60">
        <f t="shared" si="200"/>
        <v>1757.3806045822621</v>
      </c>
      <c r="I1716" s="60">
        <f t="shared" si="206"/>
        <v>80.647698499821672</v>
      </c>
      <c r="J1716" s="60">
        <f t="shared" si="201"/>
        <v>25.061220758229773</v>
      </c>
      <c r="K1716" s="60">
        <f t="shared" si="202"/>
        <v>3.2213216616984526</v>
      </c>
      <c r="L1716" s="60">
        <f t="shared" si="203"/>
        <v>0.42102128637420311</v>
      </c>
    </row>
    <row r="1717" spans="1:12" x14ac:dyDescent="0.3">
      <c r="A1717" s="60">
        <f>Data!A1716</f>
        <v>2013.04</v>
      </c>
      <c r="B1717" s="60">
        <f>Data!B1716</f>
        <v>1570.7</v>
      </c>
      <c r="C1717" s="60">
        <f>Data!C1716</f>
        <v>32.49666666666667</v>
      </c>
      <c r="D1717" s="60">
        <f>Data!D1716</f>
        <v>88.783333333333331</v>
      </c>
      <c r="E1717" s="60">
        <f>Data!E1716</f>
        <v>232.53100000000001</v>
      </c>
      <c r="F1717" s="60">
        <f t="shared" si="204"/>
        <v>2049.1558721202764</v>
      </c>
      <c r="G1717" s="60">
        <f t="shared" si="205"/>
        <v>115.82790402139929</v>
      </c>
      <c r="H1717" s="60">
        <f t="shared" si="200"/>
        <v>1762.8230186330995</v>
      </c>
      <c r="I1717" s="60">
        <f t="shared" si="206"/>
        <v>81.18292503787157</v>
      </c>
      <c r="J1717" s="60">
        <f t="shared" si="201"/>
        <v>25.241217548694529</v>
      </c>
      <c r="K1717" s="60">
        <f t="shared" si="202"/>
        <v>3.2284782753643317</v>
      </c>
      <c r="L1717" s="60">
        <f t="shared" si="203"/>
        <v>0.42817790004008227</v>
      </c>
    </row>
    <row r="1718" spans="1:12" x14ac:dyDescent="0.3">
      <c r="A1718" s="60">
        <f>Data!A1717</f>
        <v>2013.05</v>
      </c>
      <c r="B1718" s="60">
        <f>Data!B1717</f>
        <v>1639.84</v>
      </c>
      <c r="C1718" s="60">
        <f>Data!C1717</f>
        <v>32.88333333333334</v>
      </c>
      <c r="D1718" s="60">
        <f>Data!D1717</f>
        <v>89.866666666666674</v>
      </c>
      <c r="E1718" s="60">
        <f>Data!E1717</f>
        <v>232.94499999999999</v>
      </c>
      <c r="F1718" s="60">
        <f t="shared" si="204"/>
        <v>2135.5546670673334</v>
      </c>
      <c r="G1718" s="60">
        <f t="shared" si="205"/>
        <v>117.03286870291271</v>
      </c>
      <c r="H1718" s="60">
        <f t="shared" si="200"/>
        <v>1767.2993368308939</v>
      </c>
      <c r="I1718" s="60">
        <f t="shared" si="206"/>
        <v>81.698033246082602</v>
      </c>
      <c r="J1718" s="60">
        <f t="shared" si="201"/>
        <v>26.139609268620095</v>
      </c>
      <c r="K1718" s="60">
        <f t="shared" si="202"/>
        <v>3.2634517604416691</v>
      </c>
      <c r="L1718" s="60">
        <f t="shared" si="203"/>
        <v>0.4631513851174196</v>
      </c>
    </row>
    <row r="1719" spans="1:12" x14ac:dyDescent="0.3">
      <c r="A1719" s="60">
        <f>Data!A1718</f>
        <v>2013.06</v>
      </c>
      <c r="B1719" s="60">
        <f>Data!B1718</f>
        <v>1618.77</v>
      </c>
      <c r="C1719" s="60">
        <f>Data!C1718</f>
        <v>33.270000000000003</v>
      </c>
      <c r="D1719" s="60">
        <f>Data!D1718</f>
        <v>90.95</v>
      </c>
      <c r="E1719" s="60">
        <f>Data!E1718</f>
        <v>233.50399999999999</v>
      </c>
      <c r="F1719" s="60">
        <f t="shared" si="204"/>
        <v>2103.0685706026452</v>
      </c>
      <c r="G1719" s="60">
        <f t="shared" si="205"/>
        <v>118.16013794196246</v>
      </c>
      <c r="H1719" s="60">
        <f t="shared" si="200"/>
        <v>1771.4495612204339</v>
      </c>
      <c r="I1719" s="60">
        <f t="shared" si="206"/>
        <v>82.195179341542641</v>
      </c>
      <c r="J1719" s="60">
        <f t="shared" si="201"/>
        <v>25.586276317542186</v>
      </c>
      <c r="K1719" s="60">
        <f t="shared" si="202"/>
        <v>3.2420561263965295</v>
      </c>
      <c r="L1719" s="60">
        <f t="shared" si="203"/>
        <v>0.44175575107228005</v>
      </c>
    </row>
    <row r="1720" spans="1:12" x14ac:dyDescent="0.3">
      <c r="A1720" s="60">
        <f>Data!A1719</f>
        <v>2013.07</v>
      </c>
      <c r="B1720" s="60">
        <f>Data!B1719</f>
        <v>1668.68</v>
      </c>
      <c r="C1720" s="60">
        <f>Data!C1719</f>
        <v>33.646666666666668</v>
      </c>
      <c r="D1720" s="60">
        <f>Data!D1719</f>
        <v>92.09</v>
      </c>
      <c r="E1720" s="60">
        <f>Data!E1719</f>
        <v>233.596</v>
      </c>
      <c r="F1720" s="60">
        <f t="shared" si="204"/>
        <v>2167.0566740868849</v>
      </c>
      <c r="G1720" s="60">
        <f t="shared" si="205"/>
        <v>119.59407982157229</v>
      </c>
      <c r="H1720" s="60">
        <f t="shared" si="200"/>
        <v>1775.5529763699908</v>
      </c>
      <c r="I1720" s="60">
        <f t="shared" si="206"/>
        <v>82.678128829776071</v>
      </c>
      <c r="J1720" s="60">
        <f t="shared" si="201"/>
        <v>26.210760992772148</v>
      </c>
      <c r="K1720" s="60">
        <f t="shared" si="202"/>
        <v>3.2661700513576295</v>
      </c>
      <c r="L1720" s="60">
        <f t="shared" si="203"/>
        <v>0.46586967603338003</v>
      </c>
    </row>
    <row r="1721" spans="1:12" x14ac:dyDescent="0.3">
      <c r="A1721" s="60">
        <f>Data!A1720</f>
        <v>2013.08</v>
      </c>
      <c r="B1721" s="60">
        <f>Data!B1720</f>
        <v>1670.09</v>
      </c>
      <c r="C1721" s="60">
        <f>Data!C1720</f>
        <v>34.023333333333333</v>
      </c>
      <c r="D1721" s="60">
        <f>Data!D1720</f>
        <v>93.23</v>
      </c>
      <c r="E1721" s="60">
        <f>Data!E1720</f>
        <v>233.87700000000001</v>
      </c>
      <c r="F1721" s="60">
        <f t="shared" si="204"/>
        <v>2166.2819031798763</v>
      </c>
      <c r="G1721" s="60">
        <f t="shared" si="205"/>
        <v>120.92908875177979</v>
      </c>
      <c r="H1721" s="60">
        <f t="shared" si="200"/>
        <v>1779.8990209510775</v>
      </c>
      <c r="I1721" s="60">
        <f t="shared" si="206"/>
        <v>83.148779989702177</v>
      </c>
      <c r="J1721" s="60">
        <f t="shared" si="201"/>
        <v>26.053081036765256</v>
      </c>
      <c r="K1721" s="60">
        <f t="shared" si="202"/>
        <v>3.2601360351696793</v>
      </c>
      <c r="L1721" s="60">
        <f t="shared" si="203"/>
        <v>0.45983565984542984</v>
      </c>
    </row>
    <row r="1722" spans="1:12" x14ac:dyDescent="0.3">
      <c r="A1722" s="60">
        <f>Data!A1721</f>
        <v>2013.09</v>
      </c>
      <c r="B1722" s="60">
        <f>Data!B1721</f>
        <v>1687.17</v>
      </c>
      <c r="C1722" s="60">
        <f>Data!C1721</f>
        <v>34.4</v>
      </c>
      <c r="D1722" s="60">
        <f>Data!D1721</f>
        <v>94.37</v>
      </c>
      <c r="E1722" s="60">
        <f>Data!E1721</f>
        <v>234.149</v>
      </c>
      <c r="F1722" s="60">
        <f t="shared" si="204"/>
        <v>2185.8942498579968</v>
      </c>
      <c r="G1722" s="60">
        <f t="shared" si="205"/>
        <v>122.26559289170571</v>
      </c>
      <c r="H1722" s="60">
        <f t="shared" si="200"/>
        <v>1784.1869019956566</v>
      </c>
      <c r="I1722" s="60">
        <f t="shared" si="206"/>
        <v>83.607335832016233</v>
      </c>
      <c r="J1722" s="60">
        <f t="shared" si="201"/>
        <v>26.144766223024892</v>
      </c>
      <c r="K1722" s="60">
        <f t="shared" si="202"/>
        <v>3.2636490260443671</v>
      </c>
      <c r="L1722" s="60">
        <f t="shared" si="203"/>
        <v>0.46334865072011766</v>
      </c>
    </row>
    <row r="1723" spans="1:12" x14ac:dyDescent="0.3">
      <c r="A1723" s="60">
        <f>Data!A1722</f>
        <v>2013.1</v>
      </c>
      <c r="B1723" s="60">
        <f>Data!B1722</f>
        <v>1720.03</v>
      </c>
      <c r="C1723" s="60">
        <f>Data!C1722</f>
        <v>34.596666666666664</v>
      </c>
      <c r="D1723" s="60">
        <f>Data!D1722</f>
        <v>96.313333333333333</v>
      </c>
      <c r="E1723" s="60">
        <f>Data!E1722</f>
        <v>233.54599999999999</v>
      </c>
      <c r="F1723" s="60">
        <f t="shared" si="204"/>
        <v>2234.2213563494988</v>
      </c>
      <c r="G1723" s="60">
        <f t="shared" si="205"/>
        <v>125.10555410925471</v>
      </c>
      <c r="H1723" s="60">
        <f t="shared" si="200"/>
        <v>1788.758240948393</v>
      </c>
      <c r="I1723" s="60">
        <f t="shared" si="206"/>
        <v>84.024814372362158</v>
      </c>
      <c r="J1723" s="60">
        <f t="shared" si="201"/>
        <v>26.590018353963654</v>
      </c>
      <c r="K1723" s="60">
        <f t="shared" si="202"/>
        <v>3.2805358955128194</v>
      </c>
      <c r="L1723" s="60">
        <f t="shared" si="203"/>
        <v>0.48023552018856996</v>
      </c>
    </row>
    <row r="1724" spans="1:12" x14ac:dyDescent="0.3">
      <c r="A1724" s="60">
        <f>Data!A1723</f>
        <v>2013.11</v>
      </c>
      <c r="B1724" s="60">
        <f>Data!B1723</f>
        <v>1783.54</v>
      </c>
      <c r="C1724" s="60">
        <f>Data!C1723</f>
        <v>34.793333333333337</v>
      </c>
      <c r="D1724" s="60">
        <f>Data!D1723</f>
        <v>98.256666666666661</v>
      </c>
      <c r="E1724" s="60">
        <f>Data!E1723</f>
        <v>233.06899999999999</v>
      </c>
      <c r="F1724" s="60">
        <f t="shared" si="204"/>
        <v>2321.4586453796942</v>
      </c>
      <c r="G1724" s="60">
        <f t="shared" si="205"/>
        <v>127.8910415799613</v>
      </c>
      <c r="H1724" s="60">
        <f t="shared" si="200"/>
        <v>1793.3440010786721</v>
      </c>
      <c r="I1724" s="60">
        <f t="shared" si="206"/>
        <v>84.403366136132291</v>
      </c>
      <c r="J1724" s="60">
        <f t="shared" si="201"/>
        <v>27.504337227918917</v>
      </c>
      <c r="K1724" s="60">
        <f t="shared" si="202"/>
        <v>3.3143437096153172</v>
      </c>
      <c r="L1724" s="60">
        <f t="shared" si="203"/>
        <v>0.51404333429106774</v>
      </c>
    </row>
    <row r="1725" spans="1:12" x14ac:dyDescent="0.3">
      <c r="A1725" s="60">
        <f>Data!A1724</f>
        <v>2013.12</v>
      </c>
      <c r="B1725" s="60">
        <f>Data!B1724</f>
        <v>1807.78</v>
      </c>
      <c r="C1725" s="60">
        <f>Data!C1724</f>
        <v>34.99</v>
      </c>
      <c r="D1725" s="60">
        <f>Data!D1724</f>
        <v>100.2</v>
      </c>
      <c r="E1725" s="60">
        <f>Data!E1724</f>
        <v>233.04900000000001</v>
      </c>
      <c r="F1725" s="60">
        <f t="shared" si="204"/>
        <v>2353.2114024947546</v>
      </c>
      <c r="G1725" s="60">
        <f t="shared" si="205"/>
        <v>130.43168003295443</v>
      </c>
      <c r="H1725" s="60">
        <f t="shared" si="200"/>
        <v>1797.5608149034863</v>
      </c>
      <c r="I1725" s="60">
        <f t="shared" si="206"/>
        <v>84.745881811042793</v>
      </c>
      <c r="J1725" s="60">
        <f t="shared" si="201"/>
        <v>27.767855525318517</v>
      </c>
      <c r="K1725" s="60">
        <f t="shared" si="202"/>
        <v>3.3238790756259888</v>
      </c>
      <c r="L1725" s="60">
        <f t="shared" si="203"/>
        <v>0.52357870030173936</v>
      </c>
    </row>
    <row r="1726" spans="1:12" x14ac:dyDescent="0.3">
      <c r="A1726" s="60">
        <f>Data!A1725</f>
        <v>2014.01</v>
      </c>
      <c r="B1726" s="60">
        <f>Data!B1725</f>
        <v>1822.36</v>
      </c>
      <c r="C1726" s="60">
        <f>Data!C1725</f>
        <v>35.403333333333336</v>
      </c>
      <c r="D1726" s="60">
        <f>Data!D1725</f>
        <v>100.41666666666666</v>
      </c>
      <c r="E1726" s="60">
        <f>Data!E1725</f>
        <v>233.916</v>
      </c>
      <c r="F1726" s="60">
        <f t="shared" si="204"/>
        <v>2363.3979577284153</v>
      </c>
      <c r="G1726" s="60">
        <f t="shared" si="205"/>
        <v>130.22923292976967</v>
      </c>
      <c r="H1726" s="60">
        <f t="shared" si="200"/>
        <v>1801.0634756064346</v>
      </c>
      <c r="I1726" s="60">
        <f t="shared" si="206"/>
        <v>85.076505858544948</v>
      </c>
      <c r="J1726" s="60">
        <f t="shared" si="201"/>
        <v>27.779678230532777</v>
      </c>
      <c r="K1726" s="60">
        <f t="shared" si="202"/>
        <v>3.3243047544849187</v>
      </c>
      <c r="L1726" s="60">
        <f t="shared" si="203"/>
        <v>0.52400437916066922</v>
      </c>
    </row>
    <row r="1727" spans="1:12" x14ac:dyDescent="0.3">
      <c r="A1727" s="60">
        <f>Data!A1726</f>
        <v>2014.02</v>
      </c>
      <c r="B1727" s="60">
        <f>Data!B1726</f>
        <v>1817.04</v>
      </c>
      <c r="C1727" s="60">
        <f>Data!C1726</f>
        <v>35.816666666666663</v>
      </c>
      <c r="D1727" s="60">
        <f>Data!D1726</f>
        <v>100.63333333333333</v>
      </c>
      <c r="E1727" s="60">
        <f>Data!E1726</f>
        <v>234.78100000000001</v>
      </c>
      <c r="F1727" s="60">
        <f t="shared" si="204"/>
        <v>2347.8164992908282</v>
      </c>
      <c r="G1727" s="60">
        <f t="shared" si="205"/>
        <v>130.02938866432973</v>
      </c>
      <c r="H1727" s="60">
        <f t="shared" si="200"/>
        <v>1804.7921775730542</v>
      </c>
      <c r="I1727" s="60">
        <f t="shared" si="206"/>
        <v>85.395805029744395</v>
      </c>
      <c r="J1727" s="60">
        <f t="shared" si="201"/>
        <v>27.493346991378033</v>
      </c>
      <c r="K1727" s="60">
        <f t="shared" si="202"/>
        <v>3.3139440478170732</v>
      </c>
      <c r="L1727" s="60">
        <f t="shared" si="203"/>
        <v>0.51364367249282372</v>
      </c>
    </row>
    <row r="1728" spans="1:12" x14ac:dyDescent="0.3">
      <c r="A1728" s="60">
        <f>Data!A1727</f>
        <v>2014.03</v>
      </c>
      <c r="B1728" s="60">
        <f>Data!B1727</f>
        <v>1863.52</v>
      </c>
      <c r="C1728" s="60">
        <f>Data!C1727</f>
        <v>36.229999999999997</v>
      </c>
      <c r="D1728" s="60">
        <f>Data!D1727</f>
        <v>100.85</v>
      </c>
      <c r="E1728" s="60">
        <f>Data!E1727</f>
        <v>236.29300000000001</v>
      </c>
      <c r="F1728" s="60">
        <f t="shared" si="204"/>
        <v>2392.4662083091753</v>
      </c>
      <c r="G1728" s="60">
        <f t="shared" si="205"/>
        <v>129.47551789515558</v>
      </c>
      <c r="H1728" s="60">
        <f t="shared" si="200"/>
        <v>1808.8368976349655</v>
      </c>
      <c r="I1728" s="60">
        <f t="shared" si="206"/>
        <v>85.702757914336985</v>
      </c>
      <c r="J1728" s="60">
        <f t="shared" si="201"/>
        <v>27.915860195543907</v>
      </c>
      <c r="K1728" s="60">
        <f t="shared" si="202"/>
        <v>3.3291949931019547</v>
      </c>
      <c r="L1728" s="60">
        <f t="shared" si="203"/>
        <v>0.52889461777770519</v>
      </c>
    </row>
    <row r="1729" spans="1:12" x14ac:dyDescent="0.3">
      <c r="A1729" s="60">
        <f>Data!A1728</f>
        <v>2014.04</v>
      </c>
      <c r="B1729" s="60">
        <f>Data!B1728</f>
        <v>1864.26</v>
      </c>
      <c r="C1729" s="60">
        <f>Data!C1728</f>
        <v>36.61333333333333</v>
      </c>
      <c r="D1729" s="60">
        <f>Data!D1728</f>
        <v>101.60666666666667</v>
      </c>
      <c r="E1729" s="60">
        <f>Data!E1728</f>
        <v>237.072</v>
      </c>
      <c r="F1729" s="60">
        <f t="shared" si="204"/>
        <v>2385.5516736687591</v>
      </c>
      <c r="G1729" s="60">
        <f t="shared" si="205"/>
        <v>130.01832025713708</v>
      </c>
      <c r="H1729" s="60">
        <f t="shared" ref="H1729:H1792" si="207">GEOMEAN(F1610:F1730)</f>
        <v>1812.9654512315192</v>
      </c>
      <c r="I1729" s="60">
        <f t="shared" si="206"/>
        <v>85.997286611190091</v>
      </c>
      <c r="J1729" s="60">
        <f t="shared" ref="J1729:J1792" si="208">F1729/I1729</f>
        <v>27.739848170492714</v>
      </c>
      <c r="K1729" s="60">
        <f t="shared" ref="K1729:K1792" si="209">LN(J1729)</f>
        <v>3.3228699415657483</v>
      </c>
      <c r="L1729" s="60">
        <f t="shared" si="203"/>
        <v>0.52256956624149886</v>
      </c>
    </row>
    <row r="1730" spans="1:12" x14ac:dyDescent="0.3">
      <c r="A1730" s="60">
        <f>Data!A1729</f>
        <v>2014.05</v>
      </c>
      <c r="B1730" s="60">
        <f>Data!B1729</f>
        <v>1889.77</v>
      </c>
      <c r="C1730" s="60">
        <f>Data!C1729</f>
        <v>36.99666666666667</v>
      </c>
      <c r="D1730" s="60">
        <f>Data!D1729</f>
        <v>102.36333333333334</v>
      </c>
      <c r="E1730" s="60">
        <f>Data!E1729</f>
        <v>237.9</v>
      </c>
      <c r="F1730" s="60">
        <f t="shared" si="204"/>
        <v>2409.7784636822194</v>
      </c>
      <c r="G1730" s="60">
        <f t="shared" si="205"/>
        <v>130.53067629255992</v>
      </c>
      <c r="H1730" s="60">
        <f t="shared" si="207"/>
        <v>1818.0228272073962</v>
      </c>
      <c r="I1730" s="60">
        <f t="shared" si="206"/>
        <v>86.281454679978324</v>
      </c>
      <c r="J1730" s="60">
        <f t="shared" si="208"/>
        <v>27.929274867005809</v>
      </c>
      <c r="K1730" s="60">
        <f t="shared" si="209"/>
        <v>3.3296754171068352</v>
      </c>
      <c r="L1730" s="60">
        <f t="shared" ref="L1730:L1793" si="210">K1730-$K$1843</f>
        <v>0.52937504178258576</v>
      </c>
    </row>
    <row r="1731" spans="1:12" x14ac:dyDescent="0.3">
      <c r="A1731" s="60">
        <f>Data!A1730</f>
        <v>2014.06</v>
      </c>
      <c r="B1731" s="60">
        <f>Data!B1730</f>
        <v>1947.09</v>
      </c>
      <c r="C1731" s="60">
        <f>Data!C1730</f>
        <v>37.380000000000003</v>
      </c>
      <c r="D1731" s="60">
        <f>Data!D1730</f>
        <v>103.12</v>
      </c>
      <c r="E1731" s="60">
        <f>Data!E1730</f>
        <v>238.34299999999999</v>
      </c>
      <c r="F1731" s="60">
        <f t="shared" si="204"/>
        <v>2478.2563938106005</v>
      </c>
      <c r="G1731" s="60">
        <f t="shared" si="205"/>
        <v>131.25114880655192</v>
      </c>
      <c r="H1731" s="60">
        <f t="shared" si="207"/>
        <v>1822.9437275998789</v>
      </c>
      <c r="I1731" s="60">
        <f t="shared" si="206"/>
        <v>86.55482364625469</v>
      </c>
      <c r="J1731" s="60">
        <f t="shared" si="208"/>
        <v>28.63221585360872</v>
      </c>
      <c r="K1731" s="60">
        <f t="shared" si="209"/>
        <v>3.3545325123291576</v>
      </c>
      <c r="L1731" s="60">
        <f t="shared" si="210"/>
        <v>0.55423213700490814</v>
      </c>
    </row>
    <row r="1732" spans="1:12" x14ac:dyDescent="0.3">
      <c r="A1732" s="60">
        <f>Data!A1731</f>
        <v>2014.07</v>
      </c>
      <c r="B1732" s="60">
        <f>Data!B1731</f>
        <v>1973.1</v>
      </c>
      <c r="C1732" s="60">
        <f>Data!C1731</f>
        <v>37.75</v>
      </c>
      <c r="D1732" s="60">
        <f>Data!D1731</f>
        <v>104.06666666666666</v>
      </c>
      <c r="E1732" s="60">
        <f>Data!E1731</f>
        <v>238.25</v>
      </c>
      <c r="F1732" s="60">
        <f t="shared" si="204"/>
        <v>2512.3422258132214</v>
      </c>
      <c r="G1732" s="60">
        <f t="shared" si="205"/>
        <v>132.50776998950681</v>
      </c>
      <c r="H1732" s="60">
        <f t="shared" si="207"/>
        <v>1828.1536750062612</v>
      </c>
      <c r="I1732" s="60">
        <f t="shared" si="206"/>
        <v>86.827882782375212</v>
      </c>
      <c r="J1732" s="60">
        <f t="shared" si="208"/>
        <v>28.934740146896569</v>
      </c>
      <c r="K1732" s="60">
        <f t="shared" si="209"/>
        <v>3.3650429544047462</v>
      </c>
      <c r="L1732" s="60">
        <f t="shared" si="210"/>
        <v>0.56474257908049674</v>
      </c>
    </row>
    <row r="1733" spans="1:12" x14ac:dyDescent="0.3">
      <c r="A1733" s="60">
        <f>Data!A1732</f>
        <v>2014.08</v>
      </c>
      <c r="B1733" s="60">
        <f>Data!B1732</f>
        <v>1961.53</v>
      </c>
      <c r="C1733" s="60">
        <f>Data!C1732</f>
        <v>38.120000000000005</v>
      </c>
      <c r="D1733" s="60">
        <f>Data!D1732</f>
        <v>105.01333333333334</v>
      </c>
      <c r="E1733" s="60">
        <f>Data!E1732</f>
        <v>237.852</v>
      </c>
      <c r="F1733" s="60">
        <f t="shared" si="204"/>
        <v>2501.7894547449673</v>
      </c>
      <c r="G1733" s="60">
        <f t="shared" si="205"/>
        <v>133.93690126633368</v>
      </c>
      <c r="H1733" s="60">
        <f t="shared" si="207"/>
        <v>1833.851565945055</v>
      </c>
      <c r="I1733" s="60">
        <f t="shared" si="206"/>
        <v>87.103091709407579</v>
      </c>
      <c r="J1733" s="60">
        <f t="shared" si="208"/>
        <v>28.722165948958633</v>
      </c>
      <c r="K1733" s="60">
        <f t="shared" si="209"/>
        <v>3.3576691573864679</v>
      </c>
      <c r="L1733" s="60">
        <f t="shared" si="210"/>
        <v>0.5573687820622184</v>
      </c>
    </row>
    <row r="1734" spans="1:12" x14ac:dyDescent="0.3">
      <c r="A1734" s="60">
        <f>Data!A1733</f>
        <v>2014.09</v>
      </c>
      <c r="B1734" s="60">
        <f>Data!B1733</f>
        <v>1993.23</v>
      </c>
      <c r="C1734" s="60">
        <f>Data!C1733</f>
        <v>38.49</v>
      </c>
      <c r="D1734" s="60">
        <f>Data!D1733</f>
        <v>105.96</v>
      </c>
      <c r="E1734" s="60">
        <f>Data!E1733</f>
        <v>238.03100000000001</v>
      </c>
      <c r="F1734" s="60">
        <f t="shared" si="204"/>
        <v>2540.3087517592244</v>
      </c>
      <c r="G1734" s="60">
        <f t="shared" si="205"/>
        <v>135.04267713028975</v>
      </c>
      <c r="H1734" s="60">
        <f t="shared" si="207"/>
        <v>1838.808967030611</v>
      </c>
      <c r="I1734" s="60">
        <f t="shared" si="206"/>
        <v>87.379856879336742</v>
      </c>
      <c r="J1734" s="60">
        <f t="shared" si="208"/>
        <v>29.072017767975389</v>
      </c>
      <c r="K1734" s="60">
        <f t="shared" si="209"/>
        <v>3.3697761228250438</v>
      </c>
      <c r="L1734" s="60">
        <f t="shared" si="210"/>
        <v>0.56947574750079433</v>
      </c>
    </row>
    <row r="1735" spans="1:12" x14ac:dyDescent="0.3">
      <c r="A1735" s="60">
        <f>Data!A1734</f>
        <v>2014.1</v>
      </c>
      <c r="B1735" s="60">
        <f>Data!B1734</f>
        <v>1937.27</v>
      </c>
      <c r="C1735" s="60">
        <f>Data!C1734</f>
        <v>38.806666666666665</v>
      </c>
      <c r="D1735" s="60">
        <f>Data!D1734</f>
        <v>104.74333333333334</v>
      </c>
      <c r="E1735" s="60">
        <f>Data!E1734</f>
        <v>237.43299999999999</v>
      </c>
      <c r="F1735" s="60">
        <f t="shared" si="204"/>
        <v>2475.2079071148491</v>
      </c>
      <c r="G1735" s="60">
        <f t="shared" si="205"/>
        <v>133.82828768536808</v>
      </c>
      <c r="H1735" s="60">
        <f t="shared" si="207"/>
        <v>1844.7701388734072</v>
      </c>
      <c r="I1735" s="60">
        <f t="shared" si="206"/>
        <v>87.651459352906613</v>
      </c>
      <c r="J1735" s="60">
        <f t="shared" si="208"/>
        <v>28.239209311382318</v>
      </c>
      <c r="K1735" s="60">
        <f t="shared" si="209"/>
        <v>3.3407114133443372</v>
      </c>
      <c r="L1735" s="60">
        <f t="shared" si="210"/>
        <v>0.54041103802008772</v>
      </c>
    </row>
    <row r="1736" spans="1:12" x14ac:dyDescent="0.3">
      <c r="A1736" s="60">
        <f>Data!A1735</f>
        <v>2014.11</v>
      </c>
      <c r="B1736" s="60">
        <f>Data!B1735</f>
        <v>2044.57</v>
      </c>
      <c r="C1736" s="60">
        <f>Data!C1735</f>
        <v>39.123333333333335</v>
      </c>
      <c r="D1736" s="60">
        <f>Data!D1735</f>
        <v>103.52666666666667</v>
      </c>
      <c r="E1736" s="60">
        <f>Data!E1735</f>
        <v>236.15100000000001</v>
      </c>
      <c r="F1736" s="60">
        <f t="shared" si="204"/>
        <v>2626.484278745379</v>
      </c>
      <c r="G1736" s="60">
        <f t="shared" si="205"/>
        <v>132.99185766733996</v>
      </c>
      <c r="H1736" s="60">
        <f t="shared" si="207"/>
        <v>1850.2257724387093</v>
      </c>
      <c r="I1736" s="60">
        <f t="shared" si="206"/>
        <v>87.916420836979441</v>
      </c>
      <c r="J1736" s="60">
        <f t="shared" si="208"/>
        <v>29.874786231523043</v>
      </c>
      <c r="K1736" s="60">
        <f t="shared" si="209"/>
        <v>3.3970148547958834</v>
      </c>
      <c r="L1736" s="60">
        <f t="shared" si="210"/>
        <v>0.59671447947163392</v>
      </c>
    </row>
    <row r="1737" spans="1:12" x14ac:dyDescent="0.3">
      <c r="A1737" s="60">
        <f>Data!A1736</f>
        <v>2014.12</v>
      </c>
      <c r="B1737" s="60">
        <f>Data!B1736</f>
        <v>2054.27</v>
      </c>
      <c r="C1737" s="60">
        <f>Data!C1736</f>
        <v>39.44</v>
      </c>
      <c r="D1737" s="60">
        <f>Data!D1736</f>
        <v>102.31</v>
      </c>
      <c r="E1737" s="60">
        <f>Data!E1736</f>
        <v>234.81200000000001</v>
      </c>
      <c r="F1737" s="60">
        <f t="shared" si="204"/>
        <v>2653.9934501217995</v>
      </c>
      <c r="G1737" s="60">
        <f t="shared" si="205"/>
        <v>132.17837474234707</v>
      </c>
      <c r="H1737" s="60">
        <f t="shared" si="207"/>
        <v>1855.1255518203009</v>
      </c>
      <c r="I1737" s="60">
        <f t="shared" si="206"/>
        <v>88.171706556010975</v>
      </c>
      <c r="J1737" s="60">
        <f t="shared" si="208"/>
        <v>30.100284476583802</v>
      </c>
      <c r="K1737" s="60">
        <f t="shared" si="209"/>
        <v>3.4045346227594648</v>
      </c>
      <c r="L1737" s="60">
        <f t="shared" si="210"/>
        <v>0.60423424743521537</v>
      </c>
    </row>
    <row r="1738" spans="1:12" x14ac:dyDescent="0.3">
      <c r="A1738" s="60">
        <f>Data!A1737</f>
        <v>2015.01</v>
      </c>
      <c r="B1738" s="60">
        <f>Data!B1737</f>
        <v>2028.18</v>
      </c>
      <c r="C1738" s="60">
        <f>Data!C1737</f>
        <v>39.896666666666668</v>
      </c>
      <c r="D1738" s="60">
        <f>Data!D1737</f>
        <v>101.28999999999999</v>
      </c>
      <c r="E1738" s="60">
        <f>Data!E1737</f>
        <v>233.70699999999999</v>
      </c>
      <c r="F1738" s="60">
        <f t="shared" si="204"/>
        <v>2632.6758263124339</v>
      </c>
      <c r="G1738" s="60">
        <f t="shared" si="205"/>
        <v>131.47932355470738</v>
      </c>
      <c r="H1738" s="60">
        <f t="shared" si="207"/>
        <v>1860.6380222124633</v>
      </c>
      <c r="I1738" s="60">
        <f t="shared" si="206"/>
        <v>88.418400779324259</v>
      </c>
      <c r="J1738" s="60">
        <f t="shared" si="208"/>
        <v>29.77520293409399</v>
      </c>
      <c r="K1738" s="60">
        <f t="shared" si="209"/>
        <v>3.3936759308048376</v>
      </c>
      <c r="L1738" s="60">
        <f t="shared" si="210"/>
        <v>0.59337555548058818</v>
      </c>
    </row>
    <row r="1739" spans="1:12" x14ac:dyDescent="0.3">
      <c r="A1739" s="60">
        <f>Data!A1738</f>
        <v>2015.02</v>
      </c>
      <c r="B1739" s="60">
        <f>Data!B1738</f>
        <v>2082.1999999999998</v>
      </c>
      <c r="C1739" s="60">
        <f>Data!C1738</f>
        <v>40.353333333333332</v>
      </c>
      <c r="D1739" s="60">
        <f>Data!D1738</f>
        <v>100.27000000000001</v>
      </c>
      <c r="E1739" s="60">
        <f>Data!E1738</f>
        <v>234.72200000000001</v>
      </c>
      <c r="F1739" s="60">
        <f t="shared" ref="F1739:F1802" si="211">B1739*$E$1837/E1739</f>
        <v>2691.1087950852498</v>
      </c>
      <c r="G1739" s="60">
        <f t="shared" ref="G1739:G1802" si="212">D1739*$E$1837/E1739</f>
        <v>129.59248817750361</v>
      </c>
      <c r="H1739" s="60">
        <f t="shared" si="207"/>
        <v>1865.9116586746832</v>
      </c>
      <c r="I1739" s="60">
        <f t="shared" si="206"/>
        <v>88.652429423085749</v>
      </c>
      <c r="J1739" s="60">
        <f t="shared" si="208"/>
        <v>30.355725303839954</v>
      </c>
      <c r="K1739" s="60">
        <f t="shared" si="209"/>
        <v>3.4129851423453648</v>
      </c>
      <c r="L1739" s="60">
        <f t="shared" si="210"/>
        <v>0.6126847670211153</v>
      </c>
    </row>
    <row r="1740" spans="1:12" x14ac:dyDescent="0.3">
      <c r="A1740" s="60">
        <f>Data!A1739</f>
        <v>2015.03</v>
      </c>
      <c r="B1740" s="60">
        <f>Data!B1739</f>
        <v>2079.9899999999998</v>
      </c>
      <c r="C1740" s="60">
        <f>Data!C1739</f>
        <v>40.81</v>
      </c>
      <c r="D1740" s="60">
        <f>Data!D1739</f>
        <v>99.25</v>
      </c>
      <c r="E1740" s="60">
        <f>Data!E1739</f>
        <v>236.119</v>
      </c>
      <c r="F1740" s="60">
        <f t="shared" si="211"/>
        <v>2672.3474450171311</v>
      </c>
      <c r="G1740" s="60">
        <f t="shared" si="212"/>
        <v>127.51526878396064</v>
      </c>
      <c r="H1740" s="60">
        <f t="shared" si="207"/>
        <v>1871.4605850152948</v>
      </c>
      <c r="I1740" s="60">
        <f t="shared" si="206"/>
        <v>88.874000687137979</v>
      </c>
      <c r="J1740" s="60">
        <f t="shared" si="208"/>
        <v>30.068945072300302</v>
      </c>
      <c r="K1740" s="60">
        <f t="shared" si="209"/>
        <v>3.4034929139873076</v>
      </c>
      <c r="L1740" s="60">
        <f t="shared" si="210"/>
        <v>0.60319253866305811</v>
      </c>
    </row>
    <row r="1741" spans="1:12" x14ac:dyDescent="0.3">
      <c r="A1741" s="60">
        <f>Data!A1740</f>
        <v>2015.04</v>
      </c>
      <c r="B1741" s="60">
        <f>Data!B1740</f>
        <v>2094.86</v>
      </c>
      <c r="C1741" s="60">
        <f>Data!C1740</f>
        <v>41.120000000000005</v>
      </c>
      <c r="D1741" s="60">
        <f>Data!D1740</f>
        <v>97.803333333333342</v>
      </c>
      <c r="E1741" s="60">
        <f>Data!E1740</f>
        <v>236.59899999999999</v>
      </c>
      <c r="F1741" s="60">
        <f t="shared" si="211"/>
        <v>2685.9919702957327</v>
      </c>
      <c r="G1741" s="60">
        <f t="shared" si="212"/>
        <v>125.40168221336525</v>
      </c>
      <c r="H1741" s="60">
        <f t="shared" si="207"/>
        <v>1877.5778704380136</v>
      </c>
      <c r="I1741" s="60">
        <f t="shared" si="206"/>
        <v>89.076305185330739</v>
      </c>
      <c r="J1741" s="60">
        <f t="shared" si="208"/>
        <v>30.153832320585153</v>
      </c>
      <c r="K1741" s="60">
        <f t="shared" si="209"/>
        <v>3.406312023572716</v>
      </c>
      <c r="L1741" s="60">
        <f t="shared" si="210"/>
        <v>0.60601164824846654</v>
      </c>
    </row>
    <row r="1742" spans="1:12" x14ac:dyDescent="0.3">
      <c r="A1742" s="60">
        <f>Data!A1741</f>
        <v>2015.05</v>
      </c>
      <c r="B1742" s="60">
        <f>Data!B1741</f>
        <v>2111.94</v>
      </c>
      <c r="C1742" s="60">
        <f>Data!C1741</f>
        <v>41.43</v>
      </c>
      <c r="D1742" s="60">
        <f>Data!D1741</f>
        <v>96.356666666666669</v>
      </c>
      <c r="E1742" s="60">
        <f>Data!E1741</f>
        <v>237.80500000000001</v>
      </c>
      <c r="F1742" s="60">
        <f t="shared" si="211"/>
        <v>2694.1588874077502</v>
      </c>
      <c r="G1742" s="60">
        <f t="shared" si="212"/>
        <v>122.92023914551839</v>
      </c>
      <c r="H1742" s="60">
        <f t="shared" si="207"/>
        <v>1883.3671347781246</v>
      </c>
      <c r="I1742" s="60">
        <f t="shared" si="206"/>
        <v>89.251228449821241</v>
      </c>
      <c r="J1742" s="60">
        <f t="shared" si="208"/>
        <v>30.186238712921</v>
      </c>
      <c r="K1742" s="60">
        <f t="shared" si="209"/>
        <v>3.407386148773317</v>
      </c>
      <c r="L1742" s="60">
        <f t="shared" si="210"/>
        <v>0.60708577344906756</v>
      </c>
    </row>
    <row r="1743" spans="1:12" x14ac:dyDescent="0.3">
      <c r="A1743" s="60">
        <f>Data!A1742</f>
        <v>2015.06</v>
      </c>
      <c r="B1743" s="60">
        <f>Data!B1742</f>
        <v>2099.29</v>
      </c>
      <c r="C1743" s="60">
        <f>Data!C1742</f>
        <v>41.74</v>
      </c>
      <c r="D1743" s="60">
        <f>Data!D1742</f>
        <v>94.91</v>
      </c>
      <c r="E1743" s="60">
        <f>Data!E1742</f>
        <v>238.63800000000001</v>
      </c>
      <c r="F1743" s="60">
        <f t="shared" si="211"/>
        <v>2668.6735233701252</v>
      </c>
      <c r="G1743" s="60">
        <f t="shared" si="212"/>
        <v>120.65212719684207</v>
      </c>
      <c r="H1743" s="60">
        <f t="shared" si="207"/>
        <v>1888.8284834423082</v>
      </c>
      <c r="I1743" s="60">
        <f t="shared" si="206"/>
        <v>89.400968925044651</v>
      </c>
      <c r="J1743" s="60">
        <f t="shared" si="208"/>
        <v>29.850610742346518</v>
      </c>
      <c r="K1743" s="60">
        <f t="shared" si="209"/>
        <v>3.3962053000094183</v>
      </c>
      <c r="L1743" s="60">
        <f t="shared" si="210"/>
        <v>0.59590492468516887</v>
      </c>
    </row>
    <row r="1744" spans="1:12" x14ac:dyDescent="0.3">
      <c r="A1744" s="60">
        <f>Data!A1743</f>
        <v>2015.07</v>
      </c>
      <c r="B1744" s="60">
        <f>Data!B1743</f>
        <v>2094.14</v>
      </c>
      <c r="C1744" s="60">
        <f>Data!C1743</f>
        <v>41.99666666666667</v>
      </c>
      <c r="D1744" s="60">
        <f>Data!D1743</f>
        <v>93.493333333333339</v>
      </c>
      <c r="E1744" s="60">
        <f>Data!E1743</f>
        <v>238.654</v>
      </c>
      <c r="F1744" s="60">
        <f t="shared" si="211"/>
        <v>2661.9482297384493</v>
      </c>
      <c r="G1744" s="60">
        <f t="shared" si="212"/>
        <v>118.84325458613726</v>
      </c>
      <c r="H1744" s="60">
        <f t="shared" si="207"/>
        <v>1893.7309912446553</v>
      </c>
      <c r="I1744" s="60">
        <f t="shared" si="206"/>
        <v>89.53061824403099</v>
      </c>
      <c r="J1744" s="60">
        <f t="shared" si="208"/>
        <v>29.7322668149443</v>
      </c>
      <c r="K1744" s="60">
        <f t="shared" si="209"/>
        <v>3.3922328808219837</v>
      </c>
      <c r="L1744" s="60">
        <f t="shared" si="210"/>
        <v>0.59193250549773424</v>
      </c>
    </row>
    <row r="1745" spans="1:12" x14ac:dyDescent="0.3">
      <c r="A1745" s="60">
        <f>Data!A1744</f>
        <v>2015.08</v>
      </c>
      <c r="B1745" s="60">
        <f>Data!B1744</f>
        <v>2039.87</v>
      </c>
      <c r="C1745" s="60">
        <f>Data!C1744</f>
        <v>42.25333333333333</v>
      </c>
      <c r="D1745" s="60">
        <f>Data!D1744</f>
        <v>92.076666666666668</v>
      </c>
      <c r="E1745" s="60">
        <f>Data!E1744</f>
        <v>238.316</v>
      </c>
      <c r="F1745" s="60">
        <f t="shared" si="211"/>
        <v>2596.6409423202804</v>
      </c>
      <c r="G1745" s="60">
        <f t="shared" si="212"/>
        <v>117.20847039225229</v>
      </c>
      <c r="H1745" s="60">
        <f t="shared" si="207"/>
        <v>1897.9728042744798</v>
      </c>
      <c r="I1745" s="60">
        <f t="shared" ref="I1745:I1808" si="213">GEOMEAN(G1626:G1745)</f>
        <v>89.641596885255623</v>
      </c>
      <c r="J1745" s="60">
        <f t="shared" si="208"/>
        <v>28.966919739772948</v>
      </c>
      <c r="K1745" s="60">
        <f t="shared" si="209"/>
        <v>3.3661544802660943</v>
      </c>
      <c r="L1745" s="60">
        <f t="shared" si="210"/>
        <v>0.56585410494184485</v>
      </c>
    </row>
    <row r="1746" spans="1:12" x14ac:dyDescent="0.3">
      <c r="A1746" s="60">
        <f>Data!A1745</f>
        <v>2015.09</v>
      </c>
      <c r="B1746" s="60">
        <f>Data!B1745</f>
        <v>1944.41</v>
      </c>
      <c r="C1746" s="60">
        <f>Data!C1745</f>
        <v>42.51</v>
      </c>
      <c r="D1746" s="60">
        <f>Data!D1745</f>
        <v>90.66</v>
      </c>
      <c r="E1746" s="60">
        <f>Data!E1745</f>
        <v>237.94499999999999</v>
      </c>
      <c r="F1746" s="60">
        <f t="shared" si="211"/>
        <v>2478.9848529281981</v>
      </c>
      <c r="G1746" s="60">
        <f t="shared" si="212"/>
        <v>115.58507041543214</v>
      </c>
      <c r="H1746" s="60">
        <f t="shared" si="207"/>
        <v>1903.0381008323352</v>
      </c>
      <c r="I1746" s="60">
        <f t="shared" si="213"/>
        <v>89.739228826784995</v>
      </c>
      <c r="J1746" s="60">
        <f t="shared" si="208"/>
        <v>27.624316425909388</v>
      </c>
      <c r="K1746" s="60">
        <f t="shared" si="209"/>
        <v>3.3186964147682989</v>
      </c>
      <c r="L1746" s="60">
        <f t="shared" si="210"/>
        <v>0.51839603944404944</v>
      </c>
    </row>
    <row r="1747" spans="1:12" x14ac:dyDescent="0.3">
      <c r="A1747" s="60">
        <f>Data!A1746</f>
        <v>2015.1</v>
      </c>
      <c r="B1747" s="60">
        <f>Data!B1746</f>
        <v>2024.81</v>
      </c>
      <c r="C1747" s="60">
        <f>Data!C1746</f>
        <v>42.803333333333335</v>
      </c>
      <c r="D1747" s="60">
        <f>Data!D1746</f>
        <v>89.283333333333331</v>
      </c>
      <c r="E1747" s="60">
        <f>Data!E1746</f>
        <v>237.83799999999999</v>
      </c>
      <c r="F1747" s="60">
        <f t="shared" si="211"/>
        <v>2582.6505269553227</v>
      </c>
      <c r="G1747" s="60">
        <f t="shared" si="212"/>
        <v>113.88112854127598</v>
      </c>
      <c r="H1747" s="60">
        <f t="shared" si="207"/>
        <v>1909.0539457219215</v>
      </c>
      <c r="I1747" s="60">
        <f t="shared" si="213"/>
        <v>89.814846798842865</v>
      </c>
      <c r="J1747" s="60">
        <f t="shared" si="208"/>
        <v>28.755273977582473</v>
      </c>
      <c r="K1747" s="60">
        <f t="shared" si="209"/>
        <v>3.3588211931183256</v>
      </c>
      <c r="L1747" s="60">
        <f t="shared" si="210"/>
        <v>0.55852081779407614</v>
      </c>
    </row>
    <row r="1748" spans="1:12" x14ac:dyDescent="0.3">
      <c r="A1748" s="60">
        <f>Data!A1747</f>
        <v>2015.11</v>
      </c>
      <c r="B1748" s="60">
        <f>Data!B1747</f>
        <v>2080.62</v>
      </c>
      <c r="C1748" s="60">
        <f>Data!C1747</f>
        <v>43.096666666666664</v>
      </c>
      <c r="D1748" s="60">
        <f>Data!D1747</f>
        <v>87.906666666666666</v>
      </c>
      <c r="E1748" s="60">
        <f>Data!E1747</f>
        <v>237.33600000000001</v>
      </c>
      <c r="F1748" s="60">
        <f t="shared" si="211"/>
        <v>2659.4495780665384</v>
      </c>
      <c r="G1748" s="60">
        <f t="shared" si="212"/>
        <v>112.3623475578926</v>
      </c>
      <c r="H1748" s="60">
        <f t="shared" si="207"/>
        <v>1914.2205889897778</v>
      </c>
      <c r="I1748" s="60">
        <f t="shared" si="213"/>
        <v>89.862123419533432</v>
      </c>
      <c r="J1748" s="60">
        <f t="shared" si="208"/>
        <v>29.594777831484571</v>
      </c>
      <c r="K1748" s="60">
        <f t="shared" si="209"/>
        <v>3.3875979211533545</v>
      </c>
      <c r="L1748" s="60">
        <f t="shared" si="210"/>
        <v>0.58729754582910498</v>
      </c>
    </row>
    <row r="1749" spans="1:12" x14ac:dyDescent="0.3">
      <c r="A1749" s="60">
        <f>Data!A1748</f>
        <v>2015.12</v>
      </c>
      <c r="B1749" s="60">
        <f>Data!B1748</f>
        <v>2054.08</v>
      </c>
      <c r="C1749" s="60">
        <f>Data!C1748</f>
        <v>43.39</v>
      </c>
      <c r="D1749" s="60">
        <f>Data!D1748</f>
        <v>86.53</v>
      </c>
      <c r="E1749" s="60">
        <f>Data!E1748</f>
        <v>236.52500000000001</v>
      </c>
      <c r="F1749" s="60">
        <f t="shared" si="211"/>
        <v>2634.5285743156114</v>
      </c>
      <c r="G1749" s="60">
        <f t="shared" si="212"/>
        <v>110.98192744952965</v>
      </c>
      <c r="H1749" s="60">
        <f t="shared" si="207"/>
        <v>1917.9153505787492</v>
      </c>
      <c r="I1749" s="60">
        <f t="shared" si="213"/>
        <v>89.885012368594104</v>
      </c>
      <c r="J1749" s="60">
        <f t="shared" si="208"/>
        <v>29.309987337067085</v>
      </c>
      <c r="K1749" s="60">
        <f t="shared" si="209"/>
        <v>3.3779283226881489</v>
      </c>
      <c r="L1749" s="60">
        <f t="shared" si="210"/>
        <v>0.57762794736389944</v>
      </c>
    </row>
    <row r="1750" spans="1:12" x14ac:dyDescent="0.3">
      <c r="A1750" s="60">
        <f>Data!A1749</f>
        <v>2016.01</v>
      </c>
      <c r="B1750" s="60">
        <f>Data!B1749</f>
        <v>1918.6</v>
      </c>
      <c r="C1750" s="60">
        <f>Data!C1749</f>
        <v>43.553333333333335</v>
      </c>
      <c r="D1750" s="60">
        <f>Data!D1749</f>
        <v>86.5</v>
      </c>
      <c r="E1750" s="60">
        <f>Data!E1749</f>
        <v>236.916</v>
      </c>
      <c r="F1750" s="60">
        <f t="shared" si="211"/>
        <v>2456.7030162589272</v>
      </c>
      <c r="G1750" s="60">
        <f t="shared" si="212"/>
        <v>110.76035177024768</v>
      </c>
      <c r="H1750" s="60">
        <f t="shared" si="207"/>
        <v>1921.3986982110766</v>
      </c>
      <c r="I1750" s="60">
        <f t="shared" si="213"/>
        <v>89.902010049419331</v>
      </c>
      <c r="J1750" s="60">
        <f t="shared" si="208"/>
        <v>27.326452599986052</v>
      </c>
      <c r="K1750" s="60">
        <f t="shared" si="209"/>
        <v>3.3078551927589328</v>
      </c>
      <c r="L1750" s="60">
        <f t="shared" si="210"/>
        <v>0.50755481743468334</v>
      </c>
    </row>
    <row r="1751" spans="1:12" x14ac:dyDescent="0.3">
      <c r="A1751" s="60">
        <f>Data!A1750</f>
        <v>2016.02</v>
      </c>
      <c r="B1751" s="60">
        <f>Data!B1750</f>
        <v>1904.42</v>
      </c>
      <c r="C1751" s="60">
        <f>Data!C1750</f>
        <v>43.716666666666669</v>
      </c>
      <c r="D1751" s="60">
        <f>Data!D1750</f>
        <v>86.47</v>
      </c>
      <c r="E1751" s="60">
        <f>Data!E1750</f>
        <v>237.11099999999999</v>
      </c>
      <c r="F1751" s="60">
        <f t="shared" si="211"/>
        <v>2436.5405420246216</v>
      </c>
      <c r="G1751" s="60">
        <f t="shared" si="212"/>
        <v>110.63088009413312</v>
      </c>
      <c r="H1751" s="60">
        <f t="shared" si="207"/>
        <v>1925.8308627346187</v>
      </c>
      <c r="I1751" s="60">
        <f t="shared" si="213"/>
        <v>89.909688886973072</v>
      </c>
      <c r="J1751" s="60">
        <f t="shared" si="208"/>
        <v>27.099866234523802</v>
      </c>
      <c r="K1751" s="60">
        <f t="shared" si="209"/>
        <v>3.2995287918780414</v>
      </c>
      <c r="L1751" s="60">
        <f t="shared" si="210"/>
        <v>0.49922841655379191</v>
      </c>
    </row>
    <row r="1752" spans="1:12" x14ac:dyDescent="0.3">
      <c r="A1752" s="60">
        <f>Data!A1751</f>
        <v>2016.03</v>
      </c>
      <c r="B1752" s="60">
        <f>Data!B1751</f>
        <v>2021.95</v>
      </c>
      <c r="C1752" s="60">
        <f>Data!C1751</f>
        <v>43.88</v>
      </c>
      <c r="D1752" s="60">
        <f>Data!D1751</f>
        <v>86.44</v>
      </c>
      <c r="E1752" s="60">
        <f>Data!E1751</f>
        <v>238.13200000000001</v>
      </c>
      <c r="F1752" s="60">
        <f t="shared" si="211"/>
        <v>2575.8185285891859</v>
      </c>
      <c r="G1752" s="60">
        <f t="shared" si="212"/>
        <v>110.118328154133</v>
      </c>
      <c r="H1752" s="60">
        <f t="shared" si="207"/>
        <v>1930.491049766734</v>
      </c>
      <c r="I1752" s="60">
        <f t="shared" si="213"/>
        <v>89.908200602820074</v>
      </c>
      <c r="J1752" s="60">
        <f t="shared" si="208"/>
        <v>28.649428097979222</v>
      </c>
      <c r="K1752" s="60">
        <f t="shared" si="209"/>
        <v>3.3551334812853937</v>
      </c>
      <c r="L1752" s="60">
        <f t="shared" si="210"/>
        <v>0.55483310596114421</v>
      </c>
    </row>
    <row r="1753" spans="1:12" x14ac:dyDescent="0.3">
      <c r="A1753" s="60">
        <f>Data!A1752</f>
        <v>2016.04</v>
      </c>
      <c r="B1753" s="60">
        <f>Data!B1752</f>
        <v>2075.54</v>
      </c>
      <c r="C1753" s="60">
        <f>Data!C1752</f>
        <v>44.073333333333338</v>
      </c>
      <c r="D1753" s="60">
        <f>Data!D1752</f>
        <v>86.6</v>
      </c>
      <c r="E1753" s="60">
        <f>Data!E1752</f>
        <v>239.261</v>
      </c>
      <c r="F1753" s="60">
        <f t="shared" si="211"/>
        <v>2631.6116751998866</v>
      </c>
      <c r="G1753" s="60">
        <f t="shared" si="212"/>
        <v>109.80157986466662</v>
      </c>
      <c r="H1753" s="60">
        <f t="shared" si="207"/>
        <v>1935.0524077374664</v>
      </c>
      <c r="I1753" s="60">
        <f t="shared" si="213"/>
        <v>89.904673242866593</v>
      </c>
      <c r="J1753" s="60">
        <f t="shared" si="208"/>
        <v>29.271133304615947</v>
      </c>
      <c r="K1753" s="60">
        <f t="shared" si="209"/>
        <v>3.3766018189366718</v>
      </c>
      <c r="L1753" s="60">
        <f t="shared" si="210"/>
        <v>0.5763014436124223</v>
      </c>
    </row>
    <row r="1754" spans="1:12" x14ac:dyDescent="0.3">
      <c r="A1754" s="60">
        <f>Data!A1753</f>
        <v>2016.05</v>
      </c>
      <c r="B1754" s="60">
        <f>Data!B1753</f>
        <v>2065.5500000000002</v>
      </c>
      <c r="C1754" s="60">
        <f>Data!C1753</f>
        <v>44.266666666666666</v>
      </c>
      <c r="D1754" s="60">
        <f>Data!D1753</f>
        <v>86.759999999999991</v>
      </c>
      <c r="E1754" s="60">
        <f>Data!E1753</f>
        <v>240.22900000000001</v>
      </c>
      <c r="F1754" s="60">
        <f t="shared" si="211"/>
        <v>2608.3921785046768</v>
      </c>
      <c r="G1754" s="60">
        <f t="shared" si="212"/>
        <v>109.56118486943706</v>
      </c>
      <c r="H1754" s="60">
        <f t="shared" si="207"/>
        <v>1939.9434607313883</v>
      </c>
      <c r="I1754" s="60">
        <f t="shared" si="213"/>
        <v>89.897035914227587</v>
      </c>
      <c r="J1754" s="60">
        <f t="shared" si="208"/>
        <v>29.015330171657624</v>
      </c>
      <c r="K1754" s="60">
        <f t="shared" si="209"/>
        <v>3.3678243169215332</v>
      </c>
      <c r="L1754" s="60">
        <f t="shared" si="210"/>
        <v>0.5675239415972837</v>
      </c>
    </row>
    <row r="1755" spans="1:12" x14ac:dyDescent="0.3">
      <c r="A1755" s="60">
        <f>Data!A1754</f>
        <v>2016.06</v>
      </c>
      <c r="B1755" s="60">
        <f>Data!B1754</f>
        <v>2083.89</v>
      </c>
      <c r="C1755" s="60">
        <f>Data!C1754</f>
        <v>44.46</v>
      </c>
      <c r="D1755" s="60">
        <f>Data!D1754</f>
        <v>86.92</v>
      </c>
      <c r="E1755" s="60">
        <f>Data!E1754</f>
        <v>241.018</v>
      </c>
      <c r="F1755" s="60">
        <f t="shared" si="211"/>
        <v>2622.9373825606385</v>
      </c>
      <c r="G1755" s="60">
        <f t="shared" si="212"/>
        <v>109.40391157506907</v>
      </c>
      <c r="H1755" s="60">
        <f t="shared" si="207"/>
        <v>1945.8643484818874</v>
      </c>
      <c r="I1755" s="60">
        <f t="shared" si="213"/>
        <v>89.883675881103414</v>
      </c>
      <c r="J1755" s="60">
        <f t="shared" si="208"/>
        <v>29.181465453529238</v>
      </c>
      <c r="K1755" s="60">
        <f t="shared" si="209"/>
        <v>3.373533762996356</v>
      </c>
      <c r="L1755" s="60">
        <f t="shared" si="210"/>
        <v>0.57323338767210652</v>
      </c>
    </row>
    <row r="1756" spans="1:12" x14ac:dyDescent="0.3">
      <c r="A1756" s="60">
        <f>Data!A1755</f>
        <v>2016.07</v>
      </c>
      <c r="B1756" s="60">
        <f>Data!B1755</f>
        <v>2148.9</v>
      </c>
      <c r="C1756" s="60">
        <f>Data!C1755</f>
        <v>44.65</v>
      </c>
      <c r="D1756" s="60">
        <f>Data!D1755</f>
        <v>87.643333333333331</v>
      </c>
      <c r="E1756" s="60">
        <f>Data!E1755</f>
        <v>240.62799999999999</v>
      </c>
      <c r="F1756" s="60">
        <f t="shared" si="211"/>
        <v>2709.1475252256596</v>
      </c>
      <c r="G1756" s="60">
        <f t="shared" si="212"/>
        <v>110.49314514520339</v>
      </c>
      <c r="H1756" s="60">
        <f t="shared" si="207"/>
        <v>1951.9100575677121</v>
      </c>
      <c r="I1756" s="60">
        <f t="shared" si="213"/>
        <v>89.866398659730905</v>
      </c>
      <c r="J1756" s="60">
        <f t="shared" si="208"/>
        <v>30.14639025965138</v>
      </c>
      <c r="K1756" s="60">
        <f t="shared" si="209"/>
        <v>3.4060651899574119</v>
      </c>
      <c r="L1756" s="60">
        <f t="shared" si="210"/>
        <v>0.60576481463316245</v>
      </c>
    </row>
    <row r="1757" spans="1:12" x14ac:dyDescent="0.3">
      <c r="A1757" s="60">
        <f>Data!A1756</f>
        <v>2016.08</v>
      </c>
      <c r="B1757" s="60">
        <f>Data!B1756</f>
        <v>2170.9499999999998</v>
      </c>
      <c r="C1757" s="60">
        <f>Data!C1756</f>
        <v>44.84</v>
      </c>
      <c r="D1757" s="60">
        <f>Data!D1756</f>
        <v>88.366666666666674</v>
      </c>
      <c r="E1757" s="60">
        <f>Data!E1756</f>
        <v>240.84899999999999</v>
      </c>
      <c r="F1757" s="60">
        <f t="shared" si="211"/>
        <v>2734.4348735099584</v>
      </c>
      <c r="G1757" s="60">
        <f t="shared" si="212"/>
        <v>111.3028374624765</v>
      </c>
      <c r="H1757" s="60">
        <f t="shared" si="207"/>
        <v>1957.5264943320299</v>
      </c>
      <c r="I1757" s="60">
        <f t="shared" si="213"/>
        <v>89.842755927891886</v>
      </c>
      <c r="J1757" s="60">
        <f t="shared" si="208"/>
        <v>30.435785782268585</v>
      </c>
      <c r="K1757" s="60">
        <f t="shared" si="209"/>
        <v>3.4156190799884358</v>
      </c>
      <c r="L1757" s="60">
        <f t="shared" si="210"/>
        <v>0.61531870466418637</v>
      </c>
    </row>
    <row r="1758" spans="1:12" x14ac:dyDescent="0.3">
      <c r="A1758" s="60">
        <f>Data!A1757</f>
        <v>2016.09</v>
      </c>
      <c r="B1758" s="60">
        <f>Data!B1757</f>
        <v>2157.69</v>
      </c>
      <c r="C1758" s="60">
        <f>Data!C1757</f>
        <v>45.03</v>
      </c>
      <c r="D1758" s="60">
        <f>Data!D1757</f>
        <v>89.09</v>
      </c>
      <c r="E1758" s="60">
        <f>Data!E1757</f>
        <v>241.428</v>
      </c>
      <c r="F1758" s="60">
        <f t="shared" si="211"/>
        <v>2711.2153994979872</v>
      </c>
      <c r="G1758" s="60">
        <f t="shared" si="212"/>
        <v>111.94480205278593</v>
      </c>
      <c r="H1758" s="60">
        <f t="shared" si="207"/>
        <v>1962.5674388952448</v>
      </c>
      <c r="I1758" s="60">
        <f t="shared" si="213"/>
        <v>89.80667566229657</v>
      </c>
      <c r="J1758" s="60">
        <f t="shared" si="208"/>
        <v>30.189463973625667</v>
      </c>
      <c r="K1758" s="60">
        <f t="shared" si="209"/>
        <v>3.4074929884642597</v>
      </c>
      <c r="L1758" s="60">
        <f t="shared" si="210"/>
        <v>0.60719261314001027</v>
      </c>
    </row>
    <row r="1759" spans="1:12" x14ac:dyDescent="0.3">
      <c r="A1759" s="60">
        <f>Data!A1758</f>
        <v>2016.1</v>
      </c>
      <c r="B1759" s="60">
        <f>Data!B1758</f>
        <v>2143.02</v>
      </c>
      <c r="C1759" s="60">
        <f>Data!C1758</f>
        <v>45.25333333333333</v>
      </c>
      <c r="D1759" s="60">
        <f>Data!D1758</f>
        <v>90.91</v>
      </c>
      <c r="E1759" s="60">
        <f>Data!E1758</f>
        <v>241.72900000000001</v>
      </c>
      <c r="F1759" s="60">
        <f t="shared" si="211"/>
        <v>2689.4289731889844</v>
      </c>
      <c r="G1759" s="60">
        <f t="shared" si="212"/>
        <v>114.08945691249291</v>
      </c>
      <c r="H1759" s="60">
        <f t="shared" si="207"/>
        <v>1967.1705133807627</v>
      </c>
      <c r="I1759" s="60">
        <f t="shared" si="213"/>
        <v>89.771466446330976</v>
      </c>
      <c r="J1759" s="60">
        <f t="shared" si="208"/>
        <v>29.958616915284928</v>
      </c>
      <c r="K1759" s="60">
        <f t="shared" si="209"/>
        <v>3.3998169932070734</v>
      </c>
      <c r="L1759" s="60">
        <f t="shared" si="210"/>
        <v>0.59951661788282395</v>
      </c>
    </row>
    <row r="1760" spans="1:12" x14ac:dyDescent="0.3">
      <c r="A1760" s="60">
        <f>Data!A1759</f>
        <v>2016.11</v>
      </c>
      <c r="B1760" s="60">
        <f>Data!B1759</f>
        <v>2164.9899999999998</v>
      </c>
      <c r="C1760" s="60">
        <f>Data!C1759</f>
        <v>45.476666666666667</v>
      </c>
      <c r="D1760" s="60">
        <f>Data!D1759</f>
        <v>92.73</v>
      </c>
      <c r="E1760" s="60">
        <f>Data!E1759</f>
        <v>241.35300000000001</v>
      </c>
      <c r="F1760" s="60">
        <f t="shared" si="211"/>
        <v>2721.2334686952304</v>
      </c>
      <c r="G1760" s="60">
        <f t="shared" si="212"/>
        <v>116.55480143192752</v>
      </c>
      <c r="H1760" s="60">
        <f t="shared" si="207"/>
        <v>1972.0588664175239</v>
      </c>
      <c r="I1760" s="60">
        <f t="shared" si="213"/>
        <v>89.74198962524936</v>
      </c>
      <c r="J1760" s="60">
        <f t="shared" si="208"/>
        <v>30.322856447229888</v>
      </c>
      <c r="K1760" s="60">
        <f t="shared" si="209"/>
        <v>3.4119017663376732</v>
      </c>
      <c r="L1760" s="60">
        <f t="shared" si="210"/>
        <v>0.6116013910134237</v>
      </c>
    </row>
    <row r="1761" spans="1:12" x14ac:dyDescent="0.3">
      <c r="A1761" s="60">
        <f>Data!A1760</f>
        <v>2016.12</v>
      </c>
      <c r="B1761" s="60">
        <f>Data!B1760</f>
        <v>2246.63</v>
      </c>
      <c r="C1761" s="60">
        <f>Data!C1760</f>
        <v>45.7</v>
      </c>
      <c r="D1761" s="60">
        <f>Data!D1760</f>
        <v>94.55</v>
      </c>
      <c r="E1761" s="60">
        <f>Data!E1760</f>
        <v>241.43199999999999</v>
      </c>
      <c r="F1761" s="60">
        <f t="shared" si="211"/>
        <v>2822.9249506693395</v>
      </c>
      <c r="G1761" s="60">
        <f t="shared" si="212"/>
        <v>118.80352086715929</v>
      </c>
      <c r="H1761" s="60">
        <f t="shared" si="207"/>
        <v>1976.7710040468107</v>
      </c>
      <c r="I1761" s="60">
        <f t="shared" si="213"/>
        <v>89.718878304088719</v>
      </c>
      <c r="J1761" s="60">
        <f t="shared" si="208"/>
        <v>31.464113283956333</v>
      </c>
      <c r="K1761" s="60">
        <f t="shared" si="209"/>
        <v>3.4488476355538791</v>
      </c>
      <c r="L1761" s="60">
        <f t="shared" si="210"/>
        <v>0.64854726022962961</v>
      </c>
    </row>
    <row r="1762" spans="1:12" x14ac:dyDescent="0.3">
      <c r="A1762" s="60">
        <f>Data!A1761</f>
        <v>2017.01</v>
      </c>
      <c r="B1762" s="60">
        <f>Data!B1761</f>
        <v>2275.12</v>
      </c>
      <c r="C1762" s="60">
        <f>Data!C1761</f>
        <v>45.926666666666669</v>
      </c>
      <c r="D1762" s="60">
        <f>Data!D1761</f>
        <v>96.463333333333338</v>
      </c>
      <c r="E1762" s="60">
        <f>Data!E1761</f>
        <v>242.839</v>
      </c>
      <c r="F1762" s="60">
        <f t="shared" si="211"/>
        <v>2842.1597377686448</v>
      </c>
      <c r="G1762" s="60">
        <f t="shared" si="212"/>
        <v>120.50538089021946</v>
      </c>
      <c r="H1762" s="60">
        <f t="shared" si="207"/>
        <v>1981.7933498645555</v>
      </c>
      <c r="I1762" s="60">
        <f t="shared" si="213"/>
        <v>89.703686609409274</v>
      </c>
      <c r="J1762" s="60">
        <f t="shared" si="208"/>
        <v>31.68386768922965</v>
      </c>
      <c r="K1762" s="60">
        <f t="shared" si="209"/>
        <v>3.4558076456442435</v>
      </c>
      <c r="L1762" s="60">
        <f t="shared" si="210"/>
        <v>0.65550727031999401</v>
      </c>
    </row>
    <row r="1763" spans="1:12" x14ac:dyDescent="0.3">
      <c r="A1763" s="60">
        <f>Data!A1762</f>
        <v>2017.02</v>
      </c>
      <c r="B1763" s="60">
        <f>Data!B1762</f>
        <v>2329.91</v>
      </c>
      <c r="C1763" s="60">
        <f>Data!C1762</f>
        <v>46.153333333333336</v>
      </c>
      <c r="D1763" s="60">
        <f>Data!D1762</f>
        <v>98.376666666666665</v>
      </c>
      <c r="E1763" s="60">
        <f>Data!E1762</f>
        <v>243.60300000000001</v>
      </c>
      <c r="F1763" s="60">
        <f t="shared" si="211"/>
        <v>2901.4769412938258</v>
      </c>
      <c r="G1763" s="60">
        <f t="shared" si="212"/>
        <v>122.51015270747897</v>
      </c>
      <c r="H1763" s="60">
        <f t="shared" si="207"/>
        <v>1986.9245573336402</v>
      </c>
      <c r="I1763" s="60">
        <f t="shared" si="213"/>
        <v>89.6998554868089</v>
      </c>
      <c r="J1763" s="60">
        <f t="shared" si="208"/>
        <v>32.346506307588328</v>
      </c>
      <c r="K1763" s="60">
        <f t="shared" si="209"/>
        <v>3.4765060184406087</v>
      </c>
      <c r="L1763" s="60">
        <f t="shared" si="210"/>
        <v>0.67620564311635922</v>
      </c>
    </row>
    <row r="1764" spans="1:12" x14ac:dyDescent="0.3">
      <c r="A1764" s="60">
        <f>Data!A1763</f>
        <v>2017.03</v>
      </c>
      <c r="B1764" s="60">
        <f>Data!B1763</f>
        <v>2366.8200000000002</v>
      </c>
      <c r="C1764" s="60">
        <f>Data!C1763</f>
        <v>46.38</v>
      </c>
      <c r="D1764" s="60">
        <f>Data!D1763</f>
        <v>100.29</v>
      </c>
      <c r="E1764" s="60">
        <f>Data!E1763</f>
        <v>243.80099999999999</v>
      </c>
      <c r="F1764" s="60">
        <f t="shared" si="211"/>
        <v>2945.047869614973</v>
      </c>
      <c r="G1764" s="60">
        <f t="shared" si="212"/>
        <v>124.79142936247186</v>
      </c>
      <c r="H1764" s="60">
        <f t="shared" si="207"/>
        <v>1992.554317058429</v>
      </c>
      <c r="I1764" s="60">
        <f t="shared" si="213"/>
        <v>89.711661545444414</v>
      </c>
      <c r="J1764" s="60">
        <f t="shared" si="208"/>
        <v>32.827926925900563</v>
      </c>
      <c r="K1764" s="60">
        <f t="shared" si="209"/>
        <v>3.4912795837963198</v>
      </c>
      <c r="L1764" s="60">
        <f t="shared" si="210"/>
        <v>0.69097920847207028</v>
      </c>
    </row>
    <row r="1765" spans="1:12" x14ac:dyDescent="0.3">
      <c r="A1765" s="60">
        <f>Data!A1764</f>
        <v>2017.04</v>
      </c>
      <c r="B1765" s="60">
        <f>Data!B1764</f>
        <v>2359.31</v>
      </c>
      <c r="C1765" s="60">
        <f>Data!C1764</f>
        <v>46.660000000000004</v>
      </c>
      <c r="D1765" s="60">
        <f>Data!D1764</f>
        <v>101.53333333333333</v>
      </c>
      <c r="E1765" s="60">
        <f>Data!E1764</f>
        <v>244.524</v>
      </c>
      <c r="F1765" s="60">
        <f t="shared" si="211"/>
        <v>2927.022948790303</v>
      </c>
      <c r="G1765" s="60">
        <f t="shared" si="212"/>
        <v>125.96496294842223</v>
      </c>
      <c r="H1765" s="60">
        <f t="shared" si="207"/>
        <v>1997.890887743288</v>
      </c>
      <c r="I1765" s="60">
        <f t="shared" si="213"/>
        <v>89.73002266223898</v>
      </c>
      <c r="J1765" s="60">
        <f t="shared" si="208"/>
        <v>32.620329984849988</v>
      </c>
      <c r="K1765" s="60">
        <f t="shared" si="209"/>
        <v>3.484935713170211</v>
      </c>
      <c r="L1765" s="60">
        <f t="shared" si="210"/>
        <v>0.68463533784596153</v>
      </c>
    </row>
    <row r="1766" spans="1:12" x14ac:dyDescent="0.3">
      <c r="A1766" s="60">
        <f>Data!A1765</f>
        <v>2017.05</v>
      </c>
      <c r="B1766" s="60">
        <f>Data!B1765</f>
        <v>2395.35</v>
      </c>
      <c r="C1766" s="60">
        <f>Data!C1765</f>
        <v>46.94</v>
      </c>
      <c r="D1766" s="60">
        <f>Data!D1765</f>
        <v>102.77666666666667</v>
      </c>
      <c r="E1766" s="60">
        <f>Data!E1765</f>
        <v>244.733</v>
      </c>
      <c r="F1766" s="60">
        <f t="shared" si="211"/>
        <v>2969.1972968500363</v>
      </c>
      <c r="G1766" s="60">
        <f t="shared" si="212"/>
        <v>127.39858511112109</v>
      </c>
      <c r="H1766" s="60">
        <f t="shared" si="207"/>
        <v>2003.063786784767</v>
      </c>
      <c r="I1766" s="60">
        <f t="shared" si="213"/>
        <v>89.756157130677281</v>
      </c>
      <c r="J1766" s="60">
        <f t="shared" si="208"/>
        <v>33.080708797805805</v>
      </c>
      <c r="K1766" s="60">
        <f t="shared" si="209"/>
        <v>3.498950296703625</v>
      </c>
      <c r="L1766" s="60">
        <f t="shared" si="210"/>
        <v>0.69864992137937554</v>
      </c>
    </row>
    <row r="1767" spans="1:12" x14ac:dyDescent="0.3">
      <c r="A1767" s="60">
        <f>Data!A1766</f>
        <v>2017.06</v>
      </c>
      <c r="B1767" s="60">
        <f>Data!B1766</f>
        <v>2433.9899999999998</v>
      </c>
      <c r="C1767" s="60">
        <f>Data!C1766</f>
        <v>47.22</v>
      </c>
      <c r="D1767" s="60">
        <f>Data!D1766</f>
        <v>104.02</v>
      </c>
      <c r="E1767" s="60">
        <f>Data!E1766</f>
        <v>244.95500000000001</v>
      </c>
      <c r="F1767" s="60">
        <f t="shared" si="211"/>
        <v>3014.3598145373635</v>
      </c>
      <c r="G1767" s="60">
        <f t="shared" si="212"/>
        <v>128.82292363903574</v>
      </c>
      <c r="H1767" s="60">
        <f t="shared" si="207"/>
        <v>2008.3967726467326</v>
      </c>
      <c r="I1767" s="60">
        <f t="shared" si="213"/>
        <v>89.786849998738504</v>
      </c>
      <c r="J1767" s="60">
        <f t="shared" si="208"/>
        <v>33.572397456639976</v>
      </c>
      <c r="K1767" s="60">
        <f t="shared" si="209"/>
        <v>3.5137042250829444</v>
      </c>
      <c r="L1767" s="60">
        <f t="shared" si="210"/>
        <v>0.71340384975869497</v>
      </c>
    </row>
    <row r="1768" spans="1:12" x14ac:dyDescent="0.3">
      <c r="A1768" s="60">
        <f>Data!A1767</f>
        <v>2017.07</v>
      </c>
      <c r="B1768" s="60">
        <f>Data!B1767</f>
        <v>2454.1</v>
      </c>
      <c r="C1768" s="60">
        <f>Data!C1767</f>
        <v>47.536666666666669</v>
      </c>
      <c r="D1768" s="60">
        <f>Data!D1767</f>
        <v>105.03999999999999</v>
      </c>
      <c r="E1768" s="60">
        <f>Data!E1767</f>
        <v>244.786</v>
      </c>
      <c r="F1768" s="60">
        <f t="shared" si="211"/>
        <v>3041.3632246125185</v>
      </c>
      <c r="G1768" s="60">
        <f t="shared" si="212"/>
        <v>130.17594764406459</v>
      </c>
      <c r="H1768" s="60">
        <f t="shared" si="207"/>
        <v>2013.6328283481082</v>
      </c>
      <c r="I1768" s="60">
        <f t="shared" si="213"/>
        <v>89.843989323603552</v>
      </c>
      <c r="J1768" s="60">
        <f t="shared" si="208"/>
        <v>33.851604848689639</v>
      </c>
      <c r="K1768" s="60">
        <f t="shared" si="209"/>
        <v>3.5219864088308817</v>
      </c>
      <c r="L1768" s="60">
        <f t="shared" si="210"/>
        <v>0.72168603350663219</v>
      </c>
    </row>
    <row r="1769" spans="1:12" x14ac:dyDescent="0.3">
      <c r="A1769" s="60">
        <f>Data!A1768</f>
        <v>2017.08</v>
      </c>
      <c r="B1769" s="60">
        <f>Data!B1768</f>
        <v>2456.2199999999998</v>
      </c>
      <c r="C1769" s="60">
        <f>Data!C1768</f>
        <v>47.853333333333339</v>
      </c>
      <c r="D1769" s="60">
        <f>Data!D1768</f>
        <v>106.06</v>
      </c>
      <c r="E1769" s="60">
        <f>Data!E1768</f>
        <v>245.51900000000001</v>
      </c>
      <c r="F1769" s="60">
        <f t="shared" si="211"/>
        <v>3034.9026668404476</v>
      </c>
      <c r="G1769" s="60">
        <f t="shared" si="212"/>
        <v>131.04761659993727</v>
      </c>
      <c r="H1769" s="60">
        <f t="shared" si="207"/>
        <v>2019.7522623750381</v>
      </c>
      <c r="I1769" s="60">
        <f t="shared" si="213"/>
        <v>89.924097283659165</v>
      </c>
      <c r="J1769" s="60">
        <f t="shared" si="208"/>
        <v>33.749603927266158</v>
      </c>
      <c r="K1769" s="60">
        <f t="shared" si="209"/>
        <v>3.5189686817612671</v>
      </c>
      <c r="L1769" s="60">
        <f t="shared" si="210"/>
        <v>0.71866830643701762</v>
      </c>
    </row>
    <row r="1770" spans="1:12" x14ac:dyDescent="0.3">
      <c r="A1770" s="60">
        <f>Data!A1769</f>
        <v>2017.09</v>
      </c>
      <c r="B1770" s="60">
        <f>Data!B1769</f>
        <v>2492.84</v>
      </c>
      <c r="C1770" s="60">
        <f>Data!C1769</f>
        <v>48.17</v>
      </c>
      <c r="D1770" s="60">
        <f>Data!D1769</f>
        <v>107.08</v>
      </c>
      <c r="E1770" s="60">
        <f>Data!E1769</f>
        <v>246.81899999999999</v>
      </c>
      <c r="F1770" s="60">
        <f t="shared" si="211"/>
        <v>3063.9270919985906</v>
      </c>
      <c r="G1770" s="60">
        <f t="shared" si="212"/>
        <v>131.61105927825653</v>
      </c>
      <c r="H1770" s="60">
        <f t="shared" si="207"/>
        <v>2025.8902576760986</v>
      </c>
      <c r="I1770" s="60">
        <f t="shared" si="213"/>
        <v>90.029400302309824</v>
      </c>
      <c r="J1770" s="60">
        <f t="shared" si="208"/>
        <v>34.032516952353639</v>
      </c>
      <c r="K1770" s="60">
        <f t="shared" si="209"/>
        <v>3.5273164485268569</v>
      </c>
      <c r="L1770" s="60">
        <f t="shared" si="210"/>
        <v>0.72701607320260742</v>
      </c>
    </row>
    <row r="1771" spans="1:12" x14ac:dyDescent="0.3">
      <c r="A1771" s="60">
        <f>Data!A1770</f>
        <v>2017.1</v>
      </c>
      <c r="B1771" s="60">
        <f>Data!B1770</f>
        <v>2557</v>
      </c>
      <c r="C1771" s="60">
        <f>Data!C1770</f>
        <v>48.423333333333332</v>
      </c>
      <c r="D1771" s="60">
        <f>Data!D1770</f>
        <v>108.01333333333334</v>
      </c>
      <c r="E1771" s="60">
        <f>Data!E1770</f>
        <v>246.66300000000001</v>
      </c>
      <c r="F1771" s="60">
        <f t="shared" si="211"/>
        <v>3144.7731966285983</v>
      </c>
      <c r="G1771" s="60">
        <f t="shared" si="212"/>
        <v>132.84217268094525</v>
      </c>
      <c r="H1771" s="60">
        <f t="shared" si="207"/>
        <v>2031.8506009079706</v>
      </c>
      <c r="I1771" s="60">
        <f t="shared" si="213"/>
        <v>90.184081671049682</v>
      </c>
      <c r="J1771" s="60">
        <f t="shared" si="208"/>
        <v>34.870601755410604</v>
      </c>
      <c r="K1771" s="60">
        <f t="shared" si="209"/>
        <v>3.5516441176482245</v>
      </c>
      <c r="L1771" s="60">
        <f t="shared" si="210"/>
        <v>0.75134374232397505</v>
      </c>
    </row>
    <row r="1772" spans="1:12" x14ac:dyDescent="0.3">
      <c r="A1772" s="60">
        <f>Data!A1771</f>
        <v>2017.11</v>
      </c>
      <c r="B1772" s="60">
        <f>Data!B1771</f>
        <v>2593.61</v>
      </c>
      <c r="C1772" s="60">
        <f>Data!C1771</f>
        <v>48.676666666666662</v>
      </c>
      <c r="D1772" s="60">
        <f>Data!D1771</f>
        <v>108.94666666666666</v>
      </c>
      <c r="E1772" s="60">
        <f>Data!E1771</f>
        <v>246.66900000000001</v>
      </c>
      <c r="F1772" s="60">
        <f t="shared" si="211"/>
        <v>3189.7210854627051</v>
      </c>
      <c r="G1772" s="60">
        <f t="shared" si="212"/>
        <v>133.98679055738663</v>
      </c>
      <c r="H1772" s="60">
        <f t="shared" si="207"/>
        <v>2039.2473974893949</v>
      </c>
      <c r="I1772" s="60">
        <f t="shared" si="213"/>
        <v>90.393028019844039</v>
      </c>
      <c r="J1772" s="60">
        <f t="shared" si="208"/>
        <v>35.287246763793149</v>
      </c>
      <c r="K1772" s="60">
        <f t="shared" si="209"/>
        <v>3.5635216171824271</v>
      </c>
      <c r="L1772" s="60">
        <f t="shared" si="210"/>
        <v>0.76322124185817763</v>
      </c>
    </row>
    <row r="1773" spans="1:12" x14ac:dyDescent="0.3">
      <c r="A1773" s="60">
        <f>Data!A1772</f>
        <v>2017.12</v>
      </c>
      <c r="B1773" s="60">
        <f>Data!B1772</f>
        <v>2664.34</v>
      </c>
      <c r="C1773" s="60">
        <f>Data!C1772</f>
        <v>48.93</v>
      </c>
      <c r="D1773" s="60">
        <f>Data!D1772</f>
        <v>109.88</v>
      </c>
      <c r="E1773" s="60">
        <f>Data!E1772</f>
        <v>246.524</v>
      </c>
      <c r="F1773" s="60">
        <f t="shared" si="211"/>
        <v>3278.6348405023446</v>
      </c>
      <c r="G1773" s="60">
        <f t="shared" si="212"/>
        <v>135.21412292515132</v>
      </c>
      <c r="H1773" s="60">
        <f t="shared" si="207"/>
        <v>2047.1642464809481</v>
      </c>
      <c r="I1773" s="60">
        <f t="shared" si="213"/>
        <v>90.654664498651286</v>
      </c>
      <c r="J1773" s="60">
        <f t="shared" si="208"/>
        <v>36.166201249921592</v>
      </c>
      <c r="K1773" s="60">
        <f t="shared" si="209"/>
        <v>3.5881250155638402</v>
      </c>
      <c r="L1773" s="60">
        <f t="shared" si="210"/>
        <v>0.78782464023959076</v>
      </c>
    </row>
    <row r="1774" spans="1:12" x14ac:dyDescent="0.3">
      <c r="A1774" s="60">
        <f>Data!A1773</f>
        <v>2018.01</v>
      </c>
      <c r="B1774" s="60">
        <f>Data!B1773</f>
        <v>2789.8</v>
      </c>
      <c r="C1774" s="60">
        <f>Data!C1773</f>
        <v>49.286666666666662</v>
      </c>
      <c r="D1774" s="60">
        <f>Data!D1773</f>
        <v>111.73333333333332</v>
      </c>
      <c r="E1774" s="60">
        <f>Data!E1773</f>
        <v>247.86699999999999</v>
      </c>
      <c r="F1774" s="60">
        <f t="shared" si="211"/>
        <v>3414.420222942143</v>
      </c>
      <c r="G1774" s="60">
        <f t="shared" si="212"/>
        <v>136.74978597392953</v>
      </c>
      <c r="H1774" s="60">
        <f t="shared" si="207"/>
        <v>2055.7905601599809</v>
      </c>
      <c r="I1774" s="60">
        <f t="shared" si="213"/>
        <v>90.951801357229343</v>
      </c>
      <c r="J1774" s="60">
        <f t="shared" si="208"/>
        <v>37.540985137077179</v>
      </c>
      <c r="K1774" s="60">
        <f t="shared" si="209"/>
        <v>3.625433273144278</v>
      </c>
      <c r="L1774" s="60">
        <f t="shared" si="210"/>
        <v>0.82513289782002852</v>
      </c>
    </row>
    <row r="1775" spans="1:12" x14ac:dyDescent="0.3">
      <c r="A1775" s="60">
        <f>Data!A1774</f>
        <v>2018.02</v>
      </c>
      <c r="B1775" s="60">
        <f>Data!B1774</f>
        <v>2705.16</v>
      </c>
      <c r="C1775" s="60">
        <f>Data!C1774</f>
        <v>49.643333333333331</v>
      </c>
      <c r="D1775" s="60">
        <f>Data!D1774</f>
        <v>113.58666666666666</v>
      </c>
      <c r="E1775" s="60">
        <f>Data!E1774</f>
        <v>248.99100000000001</v>
      </c>
      <c r="F1775" s="60">
        <f t="shared" si="211"/>
        <v>3295.8840001445833</v>
      </c>
      <c r="G1775" s="60">
        <f t="shared" si="212"/>
        <v>138.3905119462149</v>
      </c>
      <c r="H1775" s="60">
        <f t="shared" si="207"/>
        <v>2064.7473260804754</v>
      </c>
      <c r="I1775" s="60">
        <f t="shared" si="213"/>
        <v>91.284385132149339</v>
      </c>
      <c r="J1775" s="60">
        <f t="shared" si="208"/>
        <v>36.105671253339139</v>
      </c>
      <c r="K1775" s="60">
        <f t="shared" si="209"/>
        <v>3.5864499514306161</v>
      </c>
      <c r="L1775" s="60">
        <f t="shared" si="210"/>
        <v>0.7861495761063666</v>
      </c>
    </row>
    <row r="1776" spans="1:12" x14ac:dyDescent="0.3">
      <c r="A1776" s="60">
        <f>Data!A1775</f>
        <v>2018.03</v>
      </c>
      <c r="B1776" s="60">
        <f>Data!B1775</f>
        <v>2702.77</v>
      </c>
      <c r="C1776" s="60">
        <f>Data!C1775</f>
        <v>50</v>
      </c>
      <c r="D1776" s="60">
        <f>Data!D1775</f>
        <v>115.44</v>
      </c>
      <c r="E1776" s="60">
        <f>Data!E1775</f>
        <v>249.554</v>
      </c>
      <c r="F1776" s="60">
        <f t="shared" si="211"/>
        <v>3285.543070878447</v>
      </c>
      <c r="G1776" s="60">
        <f t="shared" si="212"/>
        <v>140.33124982969616</v>
      </c>
      <c r="H1776" s="60">
        <f t="shared" si="207"/>
        <v>2073.9952297800714</v>
      </c>
      <c r="I1776" s="60">
        <f t="shared" si="213"/>
        <v>91.659434707959477</v>
      </c>
      <c r="J1776" s="60">
        <f t="shared" si="208"/>
        <v>35.845116013934337</v>
      </c>
      <c r="K1776" s="60">
        <f t="shared" si="209"/>
        <v>3.579207323844007</v>
      </c>
      <c r="L1776" s="60">
        <f t="shared" si="210"/>
        <v>0.7789069485197575</v>
      </c>
    </row>
    <row r="1777" spans="1:12" x14ac:dyDescent="0.3">
      <c r="A1777" s="60">
        <f>Data!A1776</f>
        <v>2018.04</v>
      </c>
      <c r="B1777" s="60">
        <f>Data!B1776</f>
        <v>2653.63</v>
      </c>
      <c r="C1777" s="60">
        <f>Data!C1776</f>
        <v>50.33</v>
      </c>
      <c r="D1777" s="60">
        <f>Data!D1776</f>
        <v>117.78666666666666</v>
      </c>
      <c r="E1777" s="60">
        <f>Data!E1776</f>
        <v>250.54599999999999</v>
      </c>
      <c r="F1777" s="60">
        <f t="shared" si="211"/>
        <v>3213.035361530418</v>
      </c>
      <c r="G1777" s="60">
        <f t="shared" si="212"/>
        <v>142.61699073224077</v>
      </c>
      <c r="H1777" s="60">
        <f t="shared" si="207"/>
        <v>2082.9390030739364</v>
      </c>
      <c r="I1777" s="60">
        <f t="shared" si="213"/>
        <v>92.092240363074367</v>
      </c>
      <c r="J1777" s="60">
        <f t="shared" si="208"/>
        <v>34.889316937702908</v>
      </c>
      <c r="K1777" s="60">
        <f t="shared" si="209"/>
        <v>3.552180677411823</v>
      </c>
      <c r="L1777" s="60">
        <f t="shared" si="210"/>
        <v>0.7518803020875735</v>
      </c>
    </row>
    <row r="1778" spans="1:12" x14ac:dyDescent="0.3">
      <c r="A1778" s="60">
        <f>Data!A1777</f>
        <v>2018.05</v>
      </c>
      <c r="B1778" s="60">
        <f>Data!B1777</f>
        <v>2701.49</v>
      </c>
      <c r="C1778" s="60">
        <f>Data!C1777</f>
        <v>50.66</v>
      </c>
      <c r="D1778" s="60">
        <f>Data!D1777</f>
        <v>120.13333333333333</v>
      </c>
      <c r="E1778" s="60">
        <f>Data!E1777</f>
        <v>251.58799999999999</v>
      </c>
      <c r="F1778" s="60">
        <f t="shared" si="211"/>
        <v>3257.4372023705423</v>
      </c>
      <c r="G1778" s="60">
        <f t="shared" si="212"/>
        <v>144.8559088668776</v>
      </c>
      <c r="H1778" s="60">
        <f t="shared" si="207"/>
        <v>2091.9655209262314</v>
      </c>
      <c r="I1778" s="60">
        <f t="shared" si="213"/>
        <v>92.587083062326741</v>
      </c>
      <c r="J1778" s="60">
        <f t="shared" si="208"/>
        <v>35.18241524228317</v>
      </c>
      <c r="K1778" s="60">
        <f t="shared" si="209"/>
        <v>3.5605463907983017</v>
      </c>
      <c r="L1778" s="60">
        <f t="shared" si="210"/>
        <v>0.76024601547405224</v>
      </c>
    </row>
    <row r="1779" spans="1:12" x14ac:dyDescent="0.3">
      <c r="A1779" s="60">
        <f>Data!A1778</f>
        <v>2018.06</v>
      </c>
      <c r="B1779" s="60">
        <f>Data!B1778</f>
        <v>2754.35</v>
      </c>
      <c r="C1779" s="60">
        <f>Data!C1778</f>
        <v>50.99</v>
      </c>
      <c r="D1779" s="60">
        <f>Data!D1778</f>
        <v>122.48</v>
      </c>
      <c r="E1779" s="60">
        <f>Data!E1778</f>
        <v>251.989</v>
      </c>
      <c r="F1779" s="60">
        <f t="shared" si="211"/>
        <v>3315.890293028664</v>
      </c>
      <c r="G1779" s="60">
        <f t="shared" si="212"/>
        <v>147.45048490211875</v>
      </c>
      <c r="H1779" s="60">
        <f t="shared" si="207"/>
        <v>2102.2346549404579</v>
      </c>
      <c r="I1779" s="60">
        <f t="shared" si="213"/>
        <v>93.150279270264107</v>
      </c>
      <c r="J1779" s="60">
        <f t="shared" si="208"/>
        <v>35.59721257955669</v>
      </c>
      <c r="K1779" s="60">
        <f t="shared" si="209"/>
        <v>3.5722673364654516</v>
      </c>
      <c r="L1779" s="60">
        <f t="shared" si="210"/>
        <v>0.77196696114120211</v>
      </c>
    </row>
    <row r="1780" spans="1:12" x14ac:dyDescent="0.3">
      <c r="A1780" s="60">
        <f>Data!A1779</f>
        <v>2018.07</v>
      </c>
      <c r="B1780" s="60">
        <f>Data!B1779</f>
        <v>2793.64</v>
      </c>
      <c r="C1780" s="60">
        <f>Data!C1779</f>
        <v>51.44</v>
      </c>
      <c r="D1780" s="60">
        <f>Data!D1779</f>
        <v>125.11666666666667</v>
      </c>
      <c r="E1780" s="60">
        <f>Data!E1779</f>
        <v>252.006</v>
      </c>
      <c r="F1780" s="60">
        <f t="shared" si="211"/>
        <v>3362.9636251517818</v>
      </c>
      <c r="G1780" s="60">
        <f t="shared" si="212"/>
        <v>150.61453834432515</v>
      </c>
      <c r="H1780" s="60">
        <f t="shared" si="207"/>
        <v>2114.1611740933622</v>
      </c>
      <c r="I1780" s="60">
        <f t="shared" si="213"/>
        <v>93.765546565247348</v>
      </c>
      <c r="J1780" s="60">
        <f t="shared" si="208"/>
        <v>35.865664397440931</v>
      </c>
      <c r="K1780" s="60">
        <f t="shared" si="209"/>
        <v>3.5797804143598571</v>
      </c>
      <c r="L1780" s="60">
        <f t="shared" si="210"/>
        <v>0.77948003903560759</v>
      </c>
    </row>
    <row r="1781" spans="1:12" x14ac:dyDescent="0.3">
      <c r="A1781" s="60">
        <f>Data!A1780</f>
        <v>2018.08</v>
      </c>
      <c r="B1781" s="60">
        <f>Data!B1780</f>
        <v>2857.82</v>
      </c>
      <c r="C1781" s="60">
        <f>Data!C1780</f>
        <v>51.89</v>
      </c>
      <c r="D1781" s="60">
        <f>Data!D1780</f>
        <v>127.75333333333333</v>
      </c>
      <c r="E1781" s="60">
        <f>Data!E1780</f>
        <v>252.14599999999999</v>
      </c>
      <c r="F1781" s="60">
        <f t="shared" si="211"/>
        <v>3438.3129165642131</v>
      </c>
      <c r="G1781" s="60">
        <f t="shared" si="212"/>
        <v>153.70315000039662</v>
      </c>
      <c r="H1781" s="60">
        <f t="shared" si="207"/>
        <v>2125.9970491722675</v>
      </c>
      <c r="I1781" s="60">
        <f t="shared" si="213"/>
        <v>94.42691386784243</v>
      </c>
      <c r="J1781" s="60">
        <f t="shared" si="208"/>
        <v>36.412424972147143</v>
      </c>
      <c r="K1781" s="60">
        <f t="shared" si="209"/>
        <v>3.5949100617862695</v>
      </c>
      <c r="L1781" s="60">
        <f t="shared" si="210"/>
        <v>0.79460968646202002</v>
      </c>
    </row>
    <row r="1782" spans="1:12" x14ac:dyDescent="0.3">
      <c r="A1782" s="60">
        <f>Data!A1781</f>
        <v>2018.09</v>
      </c>
      <c r="B1782" s="60">
        <f>Data!B1781</f>
        <v>2901.5</v>
      </c>
      <c r="C1782" s="60">
        <f>Data!C1781</f>
        <v>52.34</v>
      </c>
      <c r="D1782" s="60">
        <f>Data!D1781</f>
        <v>130.38999999999999</v>
      </c>
      <c r="E1782" s="60">
        <f>Data!E1781</f>
        <v>252.43899999999999</v>
      </c>
      <c r="F1782" s="60">
        <f t="shared" si="211"/>
        <v>3486.8136242815099</v>
      </c>
      <c r="G1782" s="60">
        <f t="shared" si="212"/>
        <v>156.69330638292814</v>
      </c>
      <c r="H1782" s="60">
        <f t="shared" si="207"/>
        <v>2138.0351700976416</v>
      </c>
      <c r="I1782" s="60">
        <f t="shared" si="213"/>
        <v>95.137688420748717</v>
      </c>
      <c r="J1782" s="60">
        <f t="shared" si="208"/>
        <v>36.650182300635606</v>
      </c>
      <c r="K1782" s="60">
        <f t="shared" si="209"/>
        <v>3.6014184024167593</v>
      </c>
      <c r="L1782" s="60">
        <f t="shared" si="210"/>
        <v>0.80111802709250979</v>
      </c>
    </row>
    <row r="1783" spans="1:12" x14ac:dyDescent="0.3">
      <c r="A1783" s="60">
        <f>Data!A1782</f>
        <v>2018.1</v>
      </c>
      <c r="B1783" s="60">
        <f>Data!B1782</f>
        <v>2785.46</v>
      </c>
      <c r="C1783" s="60">
        <f>Data!C1782</f>
        <v>52.81</v>
      </c>
      <c r="D1783" s="60">
        <f>Data!D1782</f>
        <v>131.05666666666667</v>
      </c>
      <c r="E1783" s="60">
        <f>Data!E1782</f>
        <v>252.88499999999999</v>
      </c>
      <c r="F1783" s="60">
        <f t="shared" si="211"/>
        <v>3341.461541728454</v>
      </c>
      <c r="G1783" s="60">
        <f t="shared" si="212"/>
        <v>157.21669363544694</v>
      </c>
      <c r="H1783" s="60">
        <f t="shared" si="207"/>
        <v>2153.6743664726382</v>
      </c>
      <c r="I1783" s="60">
        <f t="shared" si="213"/>
        <v>96.052578068443452</v>
      </c>
      <c r="J1783" s="60">
        <f t="shared" si="208"/>
        <v>34.787838170751172</v>
      </c>
      <c r="K1783" s="60">
        <f t="shared" si="209"/>
        <v>3.5492678478468349</v>
      </c>
      <c r="L1783" s="60">
        <f t="shared" si="210"/>
        <v>0.74896747252258544</v>
      </c>
    </row>
    <row r="1784" spans="1:12" x14ac:dyDescent="0.3">
      <c r="A1784" s="60">
        <f>Data!A1783</f>
        <v>2018.11</v>
      </c>
      <c r="B1784" s="60">
        <f>Data!B1783</f>
        <v>2723.23</v>
      </c>
      <c r="C1784" s="60">
        <f>Data!C1783</f>
        <v>53.28</v>
      </c>
      <c r="D1784" s="60">
        <f>Data!D1783</f>
        <v>131.72333333333333</v>
      </c>
      <c r="E1784" s="60">
        <f>Data!E1783</f>
        <v>252.03800000000001</v>
      </c>
      <c r="F1784" s="60">
        <f t="shared" si="211"/>
        <v>3277.7883592553499</v>
      </c>
      <c r="G1784" s="60">
        <f t="shared" si="212"/>
        <v>158.54746335869987</v>
      </c>
      <c r="H1784" s="60">
        <f t="shared" si="207"/>
        <v>2169.7433217089438</v>
      </c>
      <c r="I1784" s="60">
        <f t="shared" si="213"/>
        <v>97.245708602710252</v>
      </c>
      <c r="J1784" s="60">
        <f t="shared" si="208"/>
        <v>33.706251991504303</v>
      </c>
      <c r="K1784" s="60">
        <f t="shared" si="209"/>
        <v>3.5176833391875237</v>
      </c>
      <c r="L1784" s="60">
        <f t="shared" si="210"/>
        <v>0.71738296386327427</v>
      </c>
    </row>
    <row r="1785" spans="1:12" x14ac:dyDescent="0.3">
      <c r="A1785" s="60">
        <f>Data!A1784</f>
        <v>2018.12</v>
      </c>
      <c r="B1785" s="60">
        <f>Data!B1784</f>
        <v>2567.31</v>
      </c>
      <c r="C1785" s="60">
        <f>Data!C1784</f>
        <v>53.75</v>
      </c>
      <c r="D1785" s="60">
        <f>Data!D1784</f>
        <v>132.38999999999999</v>
      </c>
      <c r="E1785" s="60">
        <f>Data!E1784</f>
        <v>251.233</v>
      </c>
      <c r="F1785" s="60">
        <f t="shared" si="211"/>
        <v>3100.0181645325256</v>
      </c>
      <c r="G1785" s="60">
        <f t="shared" si="212"/>
        <v>159.86047840052856</v>
      </c>
      <c r="H1785" s="60">
        <f t="shared" si="207"/>
        <v>2186.1022663811768</v>
      </c>
      <c r="I1785" s="60">
        <f t="shared" si="213"/>
        <v>98.886270166104438</v>
      </c>
      <c r="J1785" s="60">
        <f t="shared" si="208"/>
        <v>31.349328469212793</v>
      </c>
      <c r="K1785" s="60">
        <f t="shared" si="209"/>
        <v>3.4451928464097255</v>
      </c>
      <c r="L1785" s="60">
        <f t="shared" si="210"/>
        <v>0.64489247108547598</v>
      </c>
    </row>
    <row r="1786" spans="1:12" x14ac:dyDescent="0.3">
      <c r="A1786" s="60">
        <f>Data!A1785</f>
        <v>2019.01</v>
      </c>
      <c r="B1786" s="60">
        <f>Data!B1785</f>
        <v>2607.39</v>
      </c>
      <c r="C1786" s="60">
        <f>Data!C1785</f>
        <v>54.146666666666668</v>
      </c>
      <c r="D1786" s="60">
        <f>Data!D1785</f>
        <v>133.05666666666664</v>
      </c>
      <c r="E1786" s="60">
        <f>Data!E1785</f>
        <v>251.71199999999999</v>
      </c>
      <c r="F1786" s="60">
        <f t="shared" si="211"/>
        <v>3142.4232955520592</v>
      </c>
      <c r="G1786" s="60">
        <f t="shared" si="212"/>
        <v>160.35973481598015</v>
      </c>
      <c r="H1786" s="60">
        <f t="shared" si="207"/>
        <v>2203.8388746238511</v>
      </c>
      <c r="I1786" s="60">
        <f t="shared" si="213"/>
        <v>100.72685302445605</v>
      </c>
      <c r="J1786" s="60">
        <f t="shared" si="208"/>
        <v>31.19747317817119</v>
      </c>
      <c r="K1786" s="60">
        <f t="shared" si="209"/>
        <v>3.4403371036566126</v>
      </c>
      <c r="L1786" s="60">
        <f t="shared" si="210"/>
        <v>0.64003672833236314</v>
      </c>
    </row>
    <row r="1787" spans="1:12" x14ac:dyDescent="0.3">
      <c r="A1787" s="60">
        <f>Data!A1786</f>
        <v>2019.02</v>
      </c>
      <c r="B1787" s="60">
        <f>Data!B1786</f>
        <v>2754.86</v>
      </c>
      <c r="C1787" s="60">
        <f>Data!C1786</f>
        <v>54.543333333333337</v>
      </c>
      <c r="D1787" s="60">
        <f>Data!D1786</f>
        <v>133.7233333333333</v>
      </c>
      <c r="E1787" s="60">
        <f>Data!E1786</f>
        <v>252.77600000000001</v>
      </c>
      <c r="F1787" s="60">
        <f t="shared" si="211"/>
        <v>3306.1785698800518</v>
      </c>
      <c r="G1787" s="60">
        <f t="shared" si="212"/>
        <v>160.48482280754499</v>
      </c>
      <c r="H1787" s="60">
        <f t="shared" si="207"/>
        <v>2223.3592925357984</v>
      </c>
      <c r="I1787" s="60">
        <f t="shared" si="213"/>
        <v>102.81818011444179</v>
      </c>
      <c r="J1787" s="60">
        <f t="shared" si="208"/>
        <v>32.155583440594938</v>
      </c>
      <c r="K1787" s="60">
        <f t="shared" si="209"/>
        <v>3.4705861040527521</v>
      </c>
      <c r="L1787" s="60">
        <f t="shared" si="210"/>
        <v>0.67028572872850267</v>
      </c>
    </row>
    <row r="1788" spans="1:12" x14ac:dyDescent="0.3">
      <c r="A1788" s="60">
        <f>Data!A1787</f>
        <v>2019.03</v>
      </c>
      <c r="B1788" s="60">
        <f>Data!B1787</f>
        <v>2803.98</v>
      </c>
      <c r="C1788" s="60">
        <f>Data!C1787</f>
        <v>54.94</v>
      </c>
      <c r="D1788" s="60">
        <f>Data!D1787</f>
        <v>134.38999999999999</v>
      </c>
      <c r="E1788" s="60">
        <f>Data!E1787</f>
        <v>254.202</v>
      </c>
      <c r="F1788" s="60">
        <f t="shared" si="211"/>
        <v>3346.251346330871</v>
      </c>
      <c r="G1788" s="60">
        <f t="shared" si="212"/>
        <v>160.38014480609908</v>
      </c>
      <c r="H1788" s="60">
        <f t="shared" si="207"/>
        <v>2244.7906520299907</v>
      </c>
      <c r="I1788" s="60">
        <f t="shared" si="213"/>
        <v>105.24270299758956</v>
      </c>
      <c r="J1788" s="60">
        <f t="shared" si="208"/>
        <v>31.795566353018433</v>
      </c>
      <c r="K1788" s="60">
        <f t="shared" si="209"/>
        <v>3.4593268572048048</v>
      </c>
      <c r="L1788" s="60">
        <f t="shared" si="210"/>
        <v>0.65902648188055535</v>
      </c>
    </row>
    <row r="1789" spans="1:12" x14ac:dyDescent="0.3">
      <c r="A1789" s="60">
        <f>Data!A1788</f>
        <v>2019.04</v>
      </c>
      <c r="B1789" s="60">
        <f>Data!B1788</f>
        <v>2903.8</v>
      </c>
      <c r="C1789" s="60">
        <f>Data!C1788</f>
        <v>55.319091580592705</v>
      </c>
      <c r="D1789" s="60">
        <f>Data!D1788</f>
        <v>134.68333333333334</v>
      </c>
      <c r="E1789" s="60">
        <f>Data!E1788</f>
        <v>255.548</v>
      </c>
      <c r="F1789" s="60">
        <f t="shared" si="211"/>
        <v>3447.1233560818323</v>
      </c>
      <c r="G1789" s="60">
        <f t="shared" si="212"/>
        <v>159.88362284189273</v>
      </c>
      <c r="H1789" s="60">
        <f t="shared" si="207"/>
        <v>2263.9910444057482</v>
      </c>
      <c r="I1789" s="60">
        <f t="shared" si="213"/>
        <v>107.69594165945358</v>
      </c>
      <c r="J1789" s="60">
        <f t="shared" si="208"/>
        <v>32.007922517470675</v>
      </c>
      <c r="K1789" s="60">
        <f t="shared" si="209"/>
        <v>3.4659834508281433</v>
      </c>
      <c r="L1789" s="60">
        <f t="shared" si="210"/>
        <v>0.66568307550389383</v>
      </c>
    </row>
    <row r="1790" spans="1:12" x14ac:dyDescent="0.3">
      <c r="A1790" s="60">
        <f>Data!A1789</f>
        <v>2019.05</v>
      </c>
      <c r="B1790" s="60">
        <f>Data!B1789</f>
        <v>2854.71</v>
      </c>
      <c r="C1790" s="60">
        <f>Data!C1789</f>
        <v>55.698183161185412</v>
      </c>
      <c r="D1790" s="60">
        <f>Data!D1789</f>
        <v>134.97666666666666</v>
      </c>
      <c r="E1790" s="60">
        <f>Data!E1789</f>
        <v>256.09199999999998</v>
      </c>
      <c r="F1790" s="60">
        <f t="shared" si="211"/>
        <v>3381.6495233353644</v>
      </c>
      <c r="G1790" s="60">
        <f t="shared" si="212"/>
        <v>159.89147076050793</v>
      </c>
      <c r="H1790" s="60">
        <f t="shared" si="207"/>
        <v>2282.4692725562636</v>
      </c>
      <c r="I1790" s="60">
        <f t="shared" si="213"/>
        <v>110.18136671107833</v>
      </c>
      <c r="J1790" s="60">
        <f t="shared" si="208"/>
        <v>30.691664337426957</v>
      </c>
      <c r="K1790" s="60">
        <f t="shared" si="209"/>
        <v>3.4239910977714159</v>
      </c>
      <c r="L1790" s="60">
        <f t="shared" si="210"/>
        <v>0.62369072244716639</v>
      </c>
    </row>
    <row r="1791" spans="1:12" x14ac:dyDescent="0.3">
      <c r="A1791" s="60">
        <f>Data!A1790</f>
        <v>2019.06</v>
      </c>
      <c r="B1791" s="60">
        <f>Data!B1790</f>
        <v>2890.17</v>
      </c>
      <c r="C1791" s="60">
        <f>Data!C1790</f>
        <v>56.077274741778119</v>
      </c>
      <c r="D1791" s="60">
        <f>Data!D1790</f>
        <v>135.27000000000001</v>
      </c>
      <c r="E1791" s="60">
        <f>Data!E1790</f>
        <v>256.14299999999997</v>
      </c>
      <c r="F1791" s="60">
        <f t="shared" si="211"/>
        <v>3422.9732677059301</v>
      </c>
      <c r="G1791" s="60">
        <f t="shared" si="212"/>
        <v>160.20704454152568</v>
      </c>
      <c r="H1791" s="60">
        <f t="shared" si="207"/>
        <v>2301.4206727952346</v>
      </c>
      <c r="I1791" s="60">
        <f t="shared" si="213"/>
        <v>112.70653919946098</v>
      </c>
      <c r="J1791" s="60">
        <f t="shared" si="208"/>
        <v>30.370671409297433</v>
      </c>
      <c r="K1791" s="60">
        <f t="shared" si="209"/>
        <v>3.4134773864621981</v>
      </c>
      <c r="L1791" s="60">
        <f t="shared" si="210"/>
        <v>0.61317701113794865</v>
      </c>
    </row>
    <row r="1792" spans="1:12" x14ac:dyDescent="0.3">
      <c r="A1792" s="60">
        <f>Data!A1791</f>
        <v>2019.07</v>
      </c>
      <c r="B1792" s="60">
        <f>Data!B1791</f>
        <v>2996.1136363636365</v>
      </c>
      <c r="C1792" s="60">
        <f>Data!C1791</f>
        <v>56.458183161185417</v>
      </c>
      <c r="D1792" s="60">
        <f>Data!D1791</f>
        <v>134.48000000000002</v>
      </c>
      <c r="E1792" s="60">
        <f>Data!E1791</f>
        <v>256.57100000000003</v>
      </c>
      <c r="F1792" s="60">
        <f t="shared" si="211"/>
        <v>3542.528271192698</v>
      </c>
      <c r="G1792" s="60">
        <f t="shared" si="212"/>
        <v>159.00571865097768</v>
      </c>
      <c r="H1792" s="60">
        <f t="shared" si="207"/>
        <v>2319.6584553803868</v>
      </c>
      <c r="I1792" s="60">
        <f t="shared" si="213"/>
        <v>115.08739854556632</v>
      </c>
      <c r="J1792" s="60">
        <f t="shared" si="208"/>
        <v>30.781200339584633</v>
      </c>
      <c r="K1792" s="60">
        <f t="shared" si="209"/>
        <v>3.4269041250377699</v>
      </c>
      <c r="L1792" s="60">
        <f t="shared" si="210"/>
        <v>0.6266037497135204</v>
      </c>
    </row>
    <row r="1793" spans="1:12" x14ac:dyDescent="0.3">
      <c r="A1793" s="60">
        <f>Data!A1792</f>
        <v>2019.08</v>
      </c>
      <c r="B1793" s="60">
        <f>Data!B1792</f>
        <v>2897.4981818181818</v>
      </c>
      <c r="C1793" s="60">
        <f>Data!C1792</f>
        <v>56.839091580592708</v>
      </c>
      <c r="D1793" s="60">
        <f>Data!D1792</f>
        <v>133.69</v>
      </c>
      <c r="E1793" s="60">
        <f>Data!E1792</f>
        <v>256.55799999999999</v>
      </c>
      <c r="F1793" s="60">
        <f t="shared" si="211"/>
        <v>3426.1014699635525</v>
      </c>
      <c r="G1793" s="60">
        <f t="shared" si="212"/>
        <v>158.07965243726565</v>
      </c>
      <c r="H1793" s="60">
        <f t="shared" ref="H1793:H1835" si="214">GEOMEAN(F1674:F1794)</f>
        <v>2337.1567458621021</v>
      </c>
      <c r="I1793" s="60">
        <f t="shared" si="213"/>
        <v>117.35097194521821</v>
      </c>
      <c r="J1793" s="60">
        <f t="shared" ref="J1793:J1836" si="215">F1793/I1793</f>
        <v>29.195339528699648</v>
      </c>
      <c r="K1793" s="60">
        <f t="shared" ref="K1793:K1836" si="216">LN(J1793)</f>
        <v>3.3740090913544547</v>
      </c>
      <c r="L1793" s="60">
        <f t="shared" si="210"/>
        <v>0.57370871603020523</v>
      </c>
    </row>
    <row r="1794" spans="1:12" x14ac:dyDescent="0.3">
      <c r="A1794" s="60">
        <f>Data!A1793</f>
        <v>2019.09</v>
      </c>
      <c r="B1794" s="60">
        <f>Data!B1793</f>
        <v>2982.1559999999999</v>
      </c>
      <c r="C1794" s="60">
        <f>Data!C1793</f>
        <v>57.22</v>
      </c>
      <c r="D1794" s="60">
        <f>Data!D1793</f>
        <v>132.9</v>
      </c>
      <c r="E1794" s="60">
        <f>Data!E1793</f>
        <v>256.75900000000001</v>
      </c>
      <c r="F1794" s="60">
        <f t="shared" si="211"/>
        <v>3523.4433481513788</v>
      </c>
      <c r="G1794" s="60">
        <f t="shared" si="212"/>
        <v>157.02251021385811</v>
      </c>
      <c r="H1794" s="60">
        <f t="shared" si="214"/>
        <v>2354.0658490964524</v>
      </c>
      <c r="I1794" s="60">
        <f t="shared" si="213"/>
        <v>119.5099691140481</v>
      </c>
      <c r="J1794" s="60">
        <f t="shared" si="215"/>
        <v>29.482422046222474</v>
      </c>
      <c r="K1794" s="60">
        <f t="shared" si="216"/>
        <v>3.3837942229090436</v>
      </c>
      <c r="L1794" s="60">
        <f t="shared" ref="L1794:L1836" si="217">K1794-$K$1843</f>
        <v>0.58349384758479417</v>
      </c>
    </row>
    <row r="1795" spans="1:12" x14ac:dyDescent="0.3">
      <c r="A1795" s="60">
        <f>Data!A1794</f>
        <v>2019.1</v>
      </c>
      <c r="B1795" s="60">
        <f>Data!B1794</f>
        <v>2977.68</v>
      </c>
      <c r="C1795" s="60">
        <f>Data!C1794</f>
        <v>57.56</v>
      </c>
      <c r="D1795" s="60">
        <f>Data!D1794</f>
        <v>135.09</v>
      </c>
      <c r="E1795" s="60">
        <f>Data!E1794</f>
        <v>257.346</v>
      </c>
      <c r="F1795" s="60">
        <f t="shared" si="211"/>
        <v>3510.1300888298242</v>
      </c>
      <c r="G1795" s="60">
        <f t="shared" si="212"/>
        <v>159.2459477512765</v>
      </c>
      <c r="H1795" s="60">
        <f t="shared" si="214"/>
        <v>2371.5177412946327</v>
      </c>
      <c r="I1795" s="60">
        <f t="shared" si="213"/>
        <v>121.01204819451296</v>
      </c>
      <c r="J1795" s="60">
        <f t="shared" si="215"/>
        <v>29.006451350924113</v>
      </c>
      <c r="K1795" s="60">
        <f t="shared" si="216"/>
        <v>3.3675182656225271</v>
      </c>
      <c r="L1795" s="60">
        <f t="shared" si="217"/>
        <v>0.56721789029827763</v>
      </c>
    </row>
    <row r="1796" spans="1:12" x14ac:dyDescent="0.3">
      <c r="A1796" s="60">
        <f>Data!A1795</f>
        <v>2019.11</v>
      </c>
      <c r="B1796" s="60">
        <f>Data!B1795</f>
        <v>3104.9044999999996</v>
      </c>
      <c r="C1796" s="60">
        <f>Data!C1795</f>
        <v>57.900000000000006</v>
      </c>
      <c r="D1796" s="60">
        <f>Data!D1795</f>
        <v>137.28</v>
      </c>
      <c r="E1796" s="60">
        <f>Data!E1795</f>
        <v>257.20800000000003</v>
      </c>
      <c r="F1796" s="60">
        <f t="shared" si="211"/>
        <v>3662.067835500839</v>
      </c>
      <c r="G1796" s="60">
        <f t="shared" si="212"/>
        <v>161.91437529159276</v>
      </c>
      <c r="H1796" s="60">
        <f t="shared" si="214"/>
        <v>2389.2087384994375</v>
      </c>
      <c r="I1796" s="60">
        <f t="shared" si="213"/>
        <v>122.13370677314676</v>
      </c>
      <c r="J1796" s="60">
        <f t="shared" si="215"/>
        <v>29.984088195266413</v>
      </c>
      <c r="K1796" s="60">
        <f t="shared" si="216"/>
        <v>3.4006668474626518</v>
      </c>
      <c r="L1796" s="60">
        <f t="shared" si="217"/>
        <v>0.60036647213840233</v>
      </c>
    </row>
    <row r="1797" spans="1:12" x14ac:dyDescent="0.3">
      <c r="A1797" s="60">
        <f>Data!A1796</f>
        <v>2019.12</v>
      </c>
      <c r="B1797" s="60">
        <f>Data!B1796</f>
        <v>3176.7495238095235</v>
      </c>
      <c r="C1797" s="60">
        <f>Data!C1796</f>
        <v>58.24</v>
      </c>
      <c r="D1797" s="60">
        <f>Data!D1796</f>
        <v>139.47</v>
      </c>
      <c r="E1797" s="60">
        <f>Data!E1796</f>
        <v>256.97399999999999</v>
      </c>
      <c r="F1797" s="60">
        <f t="shared" si="211"/>
        <v>3750.2170094695516</v>
      </c>
      <c r="G1797" s="60">
        <f t="shared" si="212"/>
        <v>164.6471534474305</v>
      </c>
      <c r="H1797" s="60">
        <f t="shared" si="214"/>
        <v>2407.1412195649682</v>
      </c>
      <c r="I1797" s="60">
        <f t="shared" si="213"/>
        <v>122.98413937694961</v>
      </c>
      <c r="J1797" s="60">
        <f t="shared" si="215"/>
        <v>30.493501263403065</v>
      </c>
      <c r="K1797" s="60">
        <f t="shared" si="216"/>
        <v>3.4175135875789717</v>
      </c>
      <c r="L1797" s="60">
        <f t="shared" si="217"/>
        <v>0.61721321225472225</v>
      </c>
    </row>
    <row r="1798" spans="1:12" x14ac:dyDescent="0.3">
      <c r="A1798" s="60">
        <f>Data!A1797</f>
        <v>2020.01</v>
      </c>
      <c r="B1798" s="60">
        <f>Data!B1797</f>
        <v>3278.2028571428577</v>
      </c>
      <c r="C1798" s="60">
        <f>Data!C1797</f>
        <v>58.686867862126704</v>
      </c>
      <c r="D1798" s="60">
        <f>Data!D1797</f>
        <v>131.75666666666666</v>
      </c>
      <c r="E1798" s="60">
        <f>Data!E1797</f>
        <v>257.971</v>
      </c>
      <c r="F1798" s="60">
        <f t="shared" si="211"/>
        <v>3855.0280975436335</v>
      </c>
      <c r="G1798" s="60">
        <f t="shared" si="212"/>
        <v>154.94027495338622</v>
      </c>
      <c r="H1798" s="60">
        <f t="shared" si="214"/>
        <v>2424.9795333481679</v>
      </c>
      <c r="I1798" s="60">
        <f t="shared" si="213"/>
        <v>123.7162447528148</v>
      </c>
      <c r="J1798" s="60">
        <f t="shared" si="215"/>
        <v>31.16024177136951</v>
      </c>
      <c r="K1798" s="60">
        <f t="shared" si="216"/>
        <v>3.4391429800022766</v>
      </c>
      <c r="L1798" s="60">
        <f t="shared" si="217"/>
        <v>0.63884260467802712</v>
      </c>
    </row>
    <row r="1799" spans="1:12" x14ac:dyDescent="0.3">
      <c r="A1799" s="60">
        <f>Data!A1798</f>
        <v>2020.02</v>
      </c>
      <c r="B1799" s="60">
        <f>Data!B1798</f>
        <v>3277.3142105263164</v>
      </c>
      <c r="C1799" s="60">
        <f>Data!C1798</f>
        <v>59.133735724253413</v>
      </c>
      <c r="D1799" s="60">
        <f>Data!D1798</f>
        <v>124.04333333333332</v>
      </c>
      <c r="E1799" s="60">
        <f>Data!E1798</f>
        <v>258.678</v>
      </c>
      <c r="F1799" s="60">
        <f t="shared" si="211"/>
        <v>3843.4496588341294</v>
      </c>
      <c r="G1799" s="60">
        <f t="shared" si="212"/>
        <v>145.47104017349756</v>
      </c>
      <c r="H1799" s="60">
        <f t="shared" si="214"/>
        <v>2439.3585069683268</v>
      </c>
      <c r="I1799" s="60">
        <f t="shared" si="213"/>
        <v>124.32606986923919</v>
      </c>
      <c r="J1799" s="60">
        <f t="shared" si="215"/>
        <v>30.914269733423605</v>
      </c>
      <c r="K1799" s="60">
        <f t="shared" si="216"/>
        <v>3.4312178809758684</v>
      </c>
      <c r="L1799" s="60">
        <f t="shared" si="217"/>
        <v>0.63091750565161897</v>
      </c>
    </row>
    <row r="1800" spans="1:12" x14ac:dyDescent="0.3">
      <c r="A1800" s="60">
        <f>Data!A1799</f>
        <v>2020.03</v>
      </c>
      <c r="B1800" s="60">
        <f>Data!B1799</f>
        <v>2652.3936363636367</v>
      </c>
      <c r="C1800" s="60">
        <f>Data!C1799</f>
        <v>59.580603586380121</v>
      </c>
      <c r="D1800" s="60">
        <f>Data!D1799</f>
        <v>116.33</v>
      </c>
      <c r="E1800" s="60">
        <f>Data!E1799</f>
        <v>258.11500000000001</v>
      </c>
      <c r="F1800" s="60">
        <f t="shared" si="211"/>
        <v>3117.3627674028317</v>
      </c>
      <c r="G1800" s="60">
        <f t="shared" si="212"/>
        <v>136.72284752920211</v>
      </c>
      <c r="H1800" s="60">
        <f t="shared" si="214"/>
        <v>2453.7244819534512</v>
      </c>
      <c r="I1800" s="60">
        <f t="shared" si="213"/>
        <v>124.8203144628786</v>
      </c>
      <c r="J1800" s="60">
        <f t="shared" si="215"/>
        <v>24.974803026393044</v>
      </c>
      <c r="K1800" s="60">
        <f t="shared" si="216"/>
        <v>3.2178674376724068</v>
      </c>
      <c r="L1800" s="60">
        <f t="shared" si="217"/>
        <v>0.41756706234815733</v>
      </c>
    </row>
    <row r="1801" spans="1:12" x14ac:dyDescent="0.3">
      <c r="A1801" s="60">
        <f>Data!A1800</f>
        <v>2020.04</v>
      </c>
      <c r="B1801" s="60">
        <f>Data!B1800</f>
        <v>2761.9752380952382</v>
      </c>
      <c r="C1801" s="60">
        <f>Data!C1800</f>
        <v>59.613735724253416</v>
      </c>
      <c r="D1801" s="60">
        <f>Data!D1800</f>
        <v>110.63</v>
      </c>
      <c r="E1801" s="60">
        <f>Data!E1800</f>
        <v>256.38900000000001</v>
      </c>
      <c r="F1801" s="60">
        <f t="shared" si="211"/>
        <v>3268.0071849973506</v>
      </c>
      <c r="G1801" s="60">
        <f t="shared" si="212"/>
        <v>130.89894141324314</v>
      </c>
      <c r="H1801" s="60">
        <f t="shared" si="214"/>
        <v>2468.5561035284072</v>
      </c>
      <c r="I1801" s="60">
        <f t="shared" si="213"/>
        <v>125.23823354947554</v>
      </c>
      <c r="J1801" s="60">
        <f t="shared" si="215"/>
        <v>26.094325130402929</v>
      </c>
      <c r="K1801" s="60">
        <f t="shared" si="216"/>
        <v>3.2617178627338523</v>
      </c>
      <c r="L1801" s="60">
        <f t="shared" si="217"/>
        <v>0.46141748740960287</v>
      </c>
    </row>
    <row r="1802" spans="1:12" x14ac:dyDescent="0.3">
      <c r="A1802" s="60">
        <f>Data!A1801</f>
        <v>2020.05</v>
      </c>
      <c r="B1802" s="60">
        <f>Data!B1801</f>
        <v>2919.6149999999998</v>
      </c>
      <c r="C1802" s="60">
        <f>Data!C1801</f>
        <v>59.646867862126712</v>
      </c>
      <c r="D1802" s="60">
        <f>Data!D1801</f>
        <v>104.93</v>
      </c>
      <c r="E1802" s="60">
        <f>Data!E1801</f>
        <v>256.39400000000001</v>
      </c>
      <c r="F1802" s="60">
        <f t="shared" si="211"/>
        <v>3454.4613573055526</v>
      </c>
      <c r="G1802" s="60">
        <f t="shared" si="212"/>
        <v>124.15220165058464</v>
      </c>
      <c r="H1802" s="60">
        <f t="shared" si="214"/>
        <v>2485.9214131326985</v>
      </c>
      <c r="I1802" s="60">
        <f t="shared" si="213"/>
        <v>125.56933662214057</v>
      </c>
      <c r="J1802" s="60">
        <f t="shared" si="215"/>
        <v>27.510389480678811</v>
      </c>
      <c r="K1802" s="60">
        <f t="shared" si="216"/>
        <v>3.3145637326217519</v>
      </c>
      <c r="L1802" s="60">
        <f t="shared" si="217"/>
        <v>0.51426335729750239</v>
      </c>
    </row>
    <row r="1803" spans="1:12" x14ac:dyDescent="0.3">
      <c r="A1803" s="60">
        <f>Data!A1802</f>
        <v>2020.06</v>
      </c>
      <c r="B1803" s="60">
        <f>Data!B1802</f>
        <v>3104.6609090909087</v>
      </c>
      <c r="C1803" s="60">
        <f>Data!C1802</f>
        <v>59.68</v>
      </c>
      <c r="D1803" s="60">
        <f>Data!D1802</f>
        <v>99.23</v>
      </c>
      <c r="E1803" s="60">
        <f>Data!E1802</f>
        <v>257.79700000000003</v>
      </c>
      <c r="F1803" s="60">
        <f t="shared" ref="F1803:F1840" si="218">B1803*$E$1837/E1803</f>
        <v>3653.4143041406428</v>
      </c>
      <c r="G1803" s="60">
        <f t="shared" ref="G1803:G1840" si="219">D1803*$E$1837/E1803</f>
        <v>116.76904886402866</v>
      </c>
      <c r="H1803" s="60">
        <f t="shared" si="214"/>
        <v>2504.7410331358619</v>
      </c>
      <c r="I1803" s="60">
        <f t="shared" si="213"/>
        <v>125.8033418840932</v>
      </c>
      <c r="J1803" s="60">
        <f t="shared" si="215"/>
        <v>29.040677691270353</v>
      </c>
      <c r="K1803" s="60">
        <f t="shared" si="216"/>
        <v>3.3686975261605561</v>
      </c>
      <c r="L1803" s="60">
        <f t="shared" si="217"/>
        <v>0.5683971508363066</v>
      </c>
    </row>
    <row r="1804" spans="1:12" x14ac:dyDescent="0.3">
      <c r="A1804" s="60">
        <f>Data!A1803</f>
        <v>2020.07</v>
      </c>
      <c r="B1804" s="60">
        <f>Data!B1803</f>
        <v>3207.6190909090906</v>
      </c>
      <c r="C1804" s="60">
        <f>Data!C1803</f>
        <v>59.403333333333336</v>
      </c>
      <c r="D1804" s="60">
        <f>Data!D1803</f>
        <v>98.893333333333345</v>
      </c>
      <c r="E1804" s="60">
        <f>Data!E1803</f>
        <v>259.101</v>
      </c>
      <c r="F1804" s="60">
        <f t="shared" si="218"/>
        <v>3755.5738892379977</v>
      </c>
      <c r="G1804" s="60">
        <f t="shared" si="219"/>
        <v>115.78719603552285</v>
      </c>
      <c r="H1804" s="60">
        <f t="shared" si="214"/>
        <v>2524.8747207008209</v>
      </c>
      <c r="I1804" s="60">
        <f t="shared" si="213"/>
        <v>126.00459335462668</v>
      </c>
      <c r="J1804" s="60">
        <f t="shared" si="215"/>
        <v>29.805055428958291</v>
      </c>
      <c r="K1804" s="60">
        <f t="shared" si="216"/>
        <v>3.3946780243902843</v>
      </c>
      <c r="L1804" s="60">
        <f t="shared" si="217"/>
        <v>0.59437764906603485</v>
      </c>
    </row>
    <row r="1805" spans="1:12" x14ac:dyDescent="0.3">
      <c r="A1805" s="60">
        <f>Data!A1804</f>
        <v>2020.08</v>
      </c>
      <c r="B1805" s="60">
        <f>Data!B1804</f>
        <v>3391.71</v>
      </c>
      <c r="C1805" s="60">
        <f>Data!C1804</f>
        <v>59.126666666666665</v>
      </c>
      <c r="D1805" s="60">
        <f>Data!D1804</f>
        <v>98.556666666666672</v>
      </c>
      <c r="E1805" s="60">
        <f>Data!E1804</f>
        <v>259.91800000000001</v>
      </c>
      <c r="F1805" s="60">
        <f t="shared" si="218"/>
        <v>3958.6304939634811</v>
      </c>
      <c r="G1805" s="60">
        <f t="shared" si="219"/>
        <v>115.03030213374988</v>
      </c>
      <c r="H1805" s="60">
        <f t="shared" si="214"/>
        <v>2544.8617301868499</v>
      </c>
      <c r="I1805" s="60">
        <f t="shared" si="213"/>
        <v>126.17670529299497</v>
      </c>
      <c r="J1805" s="60">
        <f t="shared" si="215"/>
        <v>31.373703131423063</v>
      </c>
      <c r="K1805" s="60">
        <f t="shared" si="216"/>
        <v>3.4459700621410203</v>
      </c>
      <c r="L1805" s="60">
        <f t="shared" si="217"/>
        <v>0.64566968681677084</v>
      </c>
    </row>
    <row r="1806" spans="1:12" x14ac:dyDescent="0.3">
      <c r="A1806" s="60">
        <f>Data!A1805</f>
        <v>2020.09</v>
      </c>
      <c r="B1806" s="60">
        <f>Data!B1805</f>
        <v>3365.5166666666664</v>
      </c>
      <c r="C1806" s="60">
        <f>Data!C1805</f>
        <v>58.85</v>
      </c>
      <c r="D1806" s="60">
        <f>Data!D1805</f>
        <v>98.22</v>
      </c>
      <c r="E1806" s="60">
        <f>Data!E1805</f>
        <v>260.27999999999997</v>
      </c>
      <c r="F1806" s="60">
        <f t="shared" si="218"/>
        <v>3922.5957912632553</v>
      </c>
      <c r="G1806" s="60">
        <f t="shared" si="219"/>
        <v>114.47792323651453</v>
      </c>
      <c r="H1806" s="60">
        <f t="shared" si="214"/>
        <v>2564.6750341982465</v>
      </c>
      <c r="I1806" s="60">
        <f t="shared" si="213"/>
        <v>126.3210907802105</v>
      </c>
      <c r="J1806" s="60">
        <f t="shared" si="215"/>
        <v>31.0525801118064</v>
      </c>
      <c r="K1806" s="60">
        <f t="shared" si="216"/>
        <v>3.4356819003155472</v>
      </c>
      <c r="L1806" s="60">
        <f t="shared" si="217"/>
        <v>0.63538152499129774</v>
      </c>
    </row>
    <row r="1807" spans="1:12" x14ac:dyDescent="0.3">
      <c r="A1807" s="60">
        <f>Data!A1806</f>
        <v>2020.1</v>
      </c>
      <c r="B1807" s="60">
        <f>Data!B1806</f>
        <v>3418.701363636364</v>
      </c>
      <c r="C1807" s="60">
        <f>Data!C1806</f>
        <v>58.659615378670054</v>
      </c>
      <c r="D1807" s="60">
        <f>Data!D1806</f>
        <v>96.856666666666669</v>
      </c>
      <c r="E1807" s="60">
        <f>Data!E1806</f>
        <v>260.38799999999998</v>
      </c>
      <c r="F1807" s="60">
        <f t="shared" si="218"/>
        <v>3982.9312478947509</v>
      </c>
      <c r="G1807" s="60">
        <f t="shared" si="219"/>
        <v>112.84210090326744</v>
      </c>
      <c r="H1807" s="60">
        <f t="shared" si="214"/>
        <v>2584.5590582846098</v>
      </c>
      <c r="I1807" s="60">
        <f t="shared" si="213"/>
        <v>126.42528917110103</v>
      </c>
      <c r="J1807" s="60">
        <f t="shared" si="215"/>
        <v>31.504228892878743</v>
      </c>
      <c r="K1807" s="60">
        <f t="shared" si="216"/>
        <v>3.4501217873883654</v>
      </c>
      <c r="L1807" s="60">
        <f t="shared" si="217"/>
        <v>0.64982141206411592</v>
      </c>
    </row>
    <row r="1808" spans="1:12" x14ac:dyDescent="0.3">
      <c r="A1808" s="60">
        <f>Data!A1807</f>
        <v>2020.11</v>
      </c>
      <c r="B1808" s="60">
        <f>Data!B1807</f>
        <v>3548.9925000000012</v>
      </c>
      <c r="C1808" s="60">
        <f>Data!C1807</f>
        <v>58.469230757340114</v>
      </c>
      <c r="D1808" s="60">
        <f>Data!D1807</f>
        <v>95.493333333333339</v>
      </c>
      <c r="E1808" s="60">
        <f>Data!E1807</f>
        <v>260.22899999999998</v>
      </c>
      <c r="F1808" s="60">
        <f t="shared" si="218"/>
        <v>4137.2522346759988</v>
      </c>
      <c r="G1808" s="60">
        <f t="shared" si="219"/>
        <v>111.32173616314863</v>
      </c>
      <c r="H1808" s="60">
        <f t="shared" si="214"/>
        <v>2604.9597031279809</v>
      </c>
      <c r="I1808" s="60">
        <f t="shared" si="213"/>
        <v>126.48985491174267</v>
      </c>
      <c r="J1808" s="60">
        <f t="shared" si="215"/>
        <v>32.708174403099243</v>
      </c>
      <c r="K1808" s="60">
        <f t="shared" si="216"/>
        <v>3.4876250284091315</v>
      </c>
      <c r="L1808" s="60">
        <f t="shared" si="217"/>
        <v>0.687324653084882</v>
      </c>
    </row>
    <row r="1809" spans="1:15" x14ac:dyDescent="0.3">
      <c r="A1809" s="60">
        <f>Data!A1808</f>
        <v>2020.12</v>
      </c>
      <c r="B1809" s="60">
        <f>Data!B1808</f>
        <v>3695.3099999999995</v>
      </c>
      <c r="C1809" s="60">
        <f>Data!C1808</f>
        <v>58.278846136010173</v>
      </c>
      <c r="D1809" s="60">
        <f>Data!D1808</f>
        <v>94.13</v>
      </c>
      <c r="E1809" s="60">
        <f>Data!E1808</f>
        <v>260.47399999999999</v>
      </c>
      <c r="F1809" s="60">
        <f t="shared" si="218"/>
        <v>4303.7705395932026</v>
      </c>
      <c r="G1809" s="60">
        <f t="shared" si="219"/>
        <v>109.62921132243525</v>
      </c>
      <c r="H1809" s="60">
        <f t="shared" si="214"/>
        <v>2625.278666491733</v>
      </c>
      <c r="I1809" s="60">
        <f t="shared" ref="I1809:I1836" si="220">GEOMEAN(G1690:G1809)</f>
        <v>126.51486224362945</v>
      </c>
      <c r="J1809" s="60">
        <f t="shared" si="215"/>
        <v>34.017904800034003</v>
      </c>
      <c r="K1809" s="60">
        <f t="shared" si="216"/>
        <v>3.5268869977705521</v>
      </c>
      <c r="L1809" s="60">
        <f t="shared" si="217"/>
        <v>0.72658662244630268</v>
      </c>
    </row>
    <row r="1810" spans="1:15" x14ac:dyDescent="0.3">
      <c r="A1810" s="60">
        <f>Data!A1809</f>
        <v>2021.01</v>
      </c>
      <c r="B1810" s="60">
        <f>Data!B1809</f>
        <v>3793.7484210526318</v>
      </c>
      <c r="C1810" s="60">
        <f>Data!C1809</f>
        <v>58.063693112307661</v>
      </c>
      <c r="D1810" s="60">
        <f>Data!D1809</f>
        <v>105.48666666666665</v>
      </c>
      <c r="E1810" s="60">
        <f>Data!E1809</f>
        <v>261.58199999999999</v>
      </c>
      <c r="F1810" s="60">
        <f t="shared" si="218"/>
        <v>4399.7022052579678</v>
      </c>
      <c r="G1810" s="60">
        <f t="shared" si="219"/>
        <v>122.33544991627862</v>
      </c>
      <c r="H1810" s="60">
        <f t="shared" si="214"/>
        <v>2645.5395892752472</v>
      </c>
      <c r="I1810" s="60">
        <f t="shared" si="220"/>
        <v>126.64272319875509</v>
      </c>
      <c r="J1810" s="60">
        <f t="shared" si="215"/>
        <v>34.741058105273098</v>
      </c>
      <c r="K1810" s="60">
        <f t="shared" si="216"/>
        <v>3.5479222181865806</v>
      </c>
      <c r="L1810" s="60">
        <f t="shared" si="217"/>
        <v>0.74762184286233113</v>
      </c>
    </row>
    <row r="1811" spans="1:15" x14ac:dyDescent="0.3">
      <c r="A1811" s="60">
        <f>Data!A1810</f>
        <v>2021.02</v>
      </c>
      <c r="B1811" s="60">
        <f>Data!B1810</f>
        <v>3883.4321052631576</v>
      </c>
      <c r="C1811" s="60">
        <f>Data!C1810</f>
        <v>57.848540088605162</v>
      </c>
      <c r="D1811" s="60">
        <f>Data!D1810</f>
        <v>116.84333333333332</v>
      </c>
      <c r="E1811" s="60">
        <f>Data!E1810</f>
        <v>263.01400000000001</v>
      </c>
      <c r="F1811" s="60">
        <f t="shared" si="218"/>
        <v>4479.1897532030516</v>
      </c>
      <c r="G1811" s="60">
        <f t="shared" si="219"/>
        <v>134.76827898895115</v>
      </c>
      <c r="H1811" s="60">
        <f t="shared" si="214"/>
        <v>2665.411271606743</v>
      </c>
      <c r="I1811" s="60">
        <f t="shared" si="220"/>
        <v>126.86061457861429</v>
      </c>
      <c r="J1811" s="60">
        <f t="shared" si="215"/>
        <v>35.307961955578747</v>
      </c>
      <c r="K1811" s="60">
        <f t="shared" si="216"/>
        <v>3.5641084896559545</v>
      </c>
      <c r="L1811" s="60">
        <f t="shared" si="217"/>
        <v>0.76380811433170503</v>
      </c>
    </row>
    <row r="1812" spans="1:15" x14ac:dyDescent="0.3">
      <c r="A1812" s="60">
        <f>Data!A1811</f>
        <v>2021.03</v>
      </c>
      <c r="B1812" s="60">
        <f>Data!B1811</f>
        <v>3910.5082608695648</v>
      </c>
      <c r="C1812" s="60">
        <f>Data!C1811</f>
        <v>57.633387064902649</v>
      </c>
      <c r="D1812" s="60">
        <f>Data!D1811</f>
        <v>128.19999999999999</v>
      </c>
      <c r="E1812" s="60">
        <f>Data!E1811</f>
        <v>264.87700000000001</v>
      </c>
      <c r="F1812" s="60">
        <f t="shared" si="218"/>
        <v>4478.6958382274561</v>
      </c>
      <c r="G1812" s="60">
        <f t="shared" si="219"/>
        <v>146.82715600070975</v>
      </c>
      <c r="H1812" s="60">
        <f t="shared" si="214"/>
        <v>2687.0195046696199</v>
      </c>
      <c r="I1812" s="60">
        <f t="shared" si="220"/>
        <v>127.16260647010523</v>
      </c>
      <c r="J1812" s="60">
        <f t="shared" si="215"/>
        <v>35.22022678325925</v>
      </c>
      <c r="K1812" s="60">
        <f t="shared" si="216"/>
        <v>3.5616205420950084</v>
      </c>
      <c r="L1812" s="60">
        <f t="shared" si="217"/>
        <v>0.76132016677075898</v>
      </c>
    </row>
    <row r="1813" spans="1:15" x14ac:dyDescent="0.3">
      <c r="A1813" s="60">
        <f>Data!A1812</f>
        <v>2021.04</v>
      </c>
      <c r="B1813" s="60">
        <f>Data!B1812</f>
        <v>4141.1761904761906</v>
      </c>
      <c r="C1813" s="60">
        <f>Data!C1812</f>
        <v>57.710605421407152</v>
      </c>
      <c r="D1813" s="60">
        <f>Data!D1812</f>
        <v>138.38666666666666</v>
      </c>
      <c r="E1813" s="60">
        <f>Data!E1812</f>
        <v>267.05399999999997</v>
      </c>
      <c r="F1813" s="60">
        <f t="shared" si="218"/>
        <v>4704.2157491422286</v>
      </c>
      <c r="G1813" s="60">
        <f t="shared" si="219"/>
        <v>157.20189310027186</v>
      </c>
      <c r="H1813" s="60">
        <f t="shared" si="214"/>
        <v>2708.4526390781743</v>
      </c>
      <c r="I1813" s="60">
        <f t="shared" si="220"/>
        <v>127.53358629836617</v>
      </c>
      <c r="J1813" s="60">
        <f t="shared" si="215"/>
        <v>36.886093190672661</v>
      </c>
      <c r="K1813" s="60">
        <f t="shared" si="216"/>
        <v>3.6078346017084519</v>
      </c>
      <c r="L1813" s="60">
        <f t="shared" si="217"/>
        <v>0.80753422638420247</v>
      </c>
    </row>
    <row r="1814" spans="1:15" x14ac:dyDescent="0.3">
      <c r="A1814" s="60">
        <f>Data!A1813</f>
        <v>2021.05</v>
      </c>
      <c r="B1814" s="60">
        <f>Data!B1813</f>
        <v>4167.8495000000012</v>
      </c>
      <c r="C1814" s="60">
        <f>Data!C1813</f>
        <v>57.787823777911655</v>
      </c>
      <c r="D1814" s="60">
        <f>Data!D1813</f>
        <v>148.57333333333332</v>
      </c>
      <c r="E1814" s="60">
        <f>Data!E1813</f>
        <v>269.19499999999999</v>
      </c>
      <c r="F1814" s="60">
        <f t="shared" si="218"/>
        <v>4696.8603721038662</v>
      </c>
      <c r="G1814" s="60">
        <f t="shared" si="219"/>
        <v>167.43123802448039</v>
      </c>
      <c r="H1814" s="60">
        <f t="shared" si="214"/>
        <v>2730.2182465368624</v>
      </c>
      <c r="I1814" s="60">
        <f t="shared" si="220"/>
        <v>127.96684748941239</v>
      </c>
      <c r="J1814" s="60">
        <f t="shared" si="215"/>
        <v>36.703728069041247</v>
      </c>
      <c r="K1814" s="60">
        <f t="shared" si="216"/>
        <v>3.6028783321641003</v>
      </c>
      <c r="L1814" s="60">
        <f t="shared" si="217"/>
        <v>0.80257795683985078</v>
      </c>
    </row>
    <row r="1815" spans="1:15" x14ac:dyDescent="0.3">
      <c r="A1815" s="60">
        <f>Data!A1814</f>
        <v>2021.06</v>
      </c>
      <c r="B1815" s="60">
        <f>Data!B1814</f>
        <v>4238.4895454545458</v>
      </c>
      <c r="C1815" s="60">
        <f>Data!C1814</f>
        <v>57.86504213441615</v>
      </c>
      <c r="D1815" s="60">
        <f>Data!D1814</f>
        <v>158.76</v>
      </c>
      <c r="E1815" s="60">
        <f>Data!E1814</f>
        <v>271.69600000000003</v>
      </c>
      <c r="F1815" s="60">
        <f t="shared" si="218"/>
        <v>4732.4984687950027</v>
      </c>
      <c r="G1815" s="60">
        <f t="shared" si="219"/>
        <v>177.2639636947176</v>
      </c>
      <c r="H1815" s="60">
        <f t="shared" si="214"/>
        <v>2753.5719226299739</v>
      </c>
      <c r="I1815" s="60">
        <f t="shared" si="220"/>
        <v>128.45056341034194</v>
      </c>
      <c r="J1815" s="60">
        <f t="shared" si="215"/>
        <v>36.842956100369854</v>
      </c>
      <c r="K1815" s="60">
        <f t="shared" si="216"/>
        <v>3.6066644497631946</v>
      </c>
      <c r="L1815" s="60">
        <f t="shared" si="217"/>
        <v>0.80636407443894509</v>
      </c>
      <c r="O1815" s="60" t="s">
        <v>560</v>
      </c>
    </row>
    <row r="1816" spans="1:15" x14ac:dyDescent="0.3">
      <c r="A1816" s="60">
        <f>Data!A1815</f>
        <v>2021.07</v>
      </c>
      <c r="B1816" s="60">
        <f>Data!B1815</f>
        <v>4363.7128571428575</v>
      </c>
      <c r="C1816" s="60">
        <f>Data!C1815</f>
        <v>58.328189005792169</v>
      </c>
      <c r="D1816" s="60">
        <f>Data!D1815</f>
        <v>164.31666666666666</v>
      </c>
      <c r="E1816" s="60">
        <f>Data!E1815</f>
        <v>273.00299999999999</v>
      </c>
      <c r="F1816" s="60">
        <f t="shared" si="218"/>
        <v>4848.9907564438072</v>
      </c>
      <c r="G1816" s="60">
        <f t="shared" si="219"/>
        <v>182.5899237371018</v>
      </c>
      <c r="H1816" s="60">
        <f t="shared" si="214"/>
        <v>2776.9034497003345</v>
      </c>
      <c r="I1816" s="60">
        <f t="shared" si="220"/>
        <v>128.95566872599306</v>
      </c>
      <c r="J1816" s="60">
        <f t="shared" si="215"/>
        <v>37.601997681443656</v>
      </c>
      <c r="K1816" s="60">
        <f t="shared" si="216"/>
        <v>3.6270571788101389</v>
      </c>
      <c r="L1816" s="60">
        <f t="shared" si="217"/>
        <v>0.82675680348588942</v>
      </c>
    </row>
    <row r="1817" spans="1:15" x14ac:dyDescent="0.3">
      <c r="A1817" s="60">
        <f>Data!A1816</f>
        <v>2021.08</v>
      </c>
      <c r="B1817" s="60">
        <f>Data!B1816</f>
        <v>4454.2063636363628</v>
      </c>
      <c r="C1817" s="60">
        <f>Data!C1816</f>
        <v>58.791335877168187</v>
      </c>
      <c r="D1817" s="60">
        <f>Data!D1816</f>
        <v>169.87333333333333</v>
      </c>
      <c r="E1817" s="60">
        <f>Data!E1816</f>
        <v>273.56700000000001</v>
      </c>
      <c r="F1817" s="60">
        <f t="shared" si="218"/>
        <v>4939.3435797878319</v>
      </c>
      <c r="G1817" s="60">
        <f t="shared" si="219"/>
        <v>188.37536698505301</v>
      </c>
      <c r="H1817" s="60">
        <f t="shared" si="214"/>
        <v>2802.9714788209035</v>
      </c>
      <c r="I1817" s="60">
        <f t="shared" si="220"/>
        <v>129.48629448624547</v>
      </c>
      <c r="J1817" s="60">
        <f t="shared" si="215"/>
        <v>38.145686378510952</v>
      </c>
      <c r="K1817" s="60">
        <f t="shared" si="216"/>
        <v>3.6414126813116434</v>
      </c>
      <c r="L1817" s="60">
        <f t="shared" si="217"/>
        <v>0.84111230598739395</v>
      </c>
    </row>
    <row r="1818" spans="1:15" x14ac:dyDescent="0.3">
      <c r="A1818" s="60">
        <f>Data!A1817</f>
        <v>2021.09</v>
      </c>
      <c r="B1818" s="60">
        <f>Data!B1817</f>
        <v>4445.5433333333331</v>
      </c>
      <c r="C1818" s="60">
        <f>Data!C1817</f>
        <v>59.254482748544206</v>
      </c>
      <c r="D1818" s="60">
        <f>Data!D1817</f>
        <v>175.43</v>
      </c>
      <c r="E1818" s="60">
        <f>Data!E1817</f>
        <v>274.31</v>
      </c>
      <c r="F1818" s="60">
        <f t="shared" si="218"/>
        <v>4916.3842449418535</v>
      </c>
      <c r="G1818" s="60">
        <f t="shared" si="219"/>
        <v>194.01032076847363</v>
      </c>
      <c r="H1818" s="60">
        <f t="shared" si="214"/>
        <v>2829.4324356292263</v>
      </c>
      <c r="I1818" s="60">
        <f t="shared" si="220"/>
        <v>130.03969383804724</v>
      </c>
      <c r="J1818" s="60">
        <f t="shared" si="215"/>
        <v>37.806796523719662</v>
      </c>
      <c r="K1818" s="60">
        <f t="shared" si="216"/>
        <v>3.6324888886778668</v>
      </c>
      <c r="L1818" s="60">
        <f t="shared" si="217"/>
        <v>0.83218851335361732</v>
      </c>
    </row>
    <row r="1819" spans="1:15" x14ac:dyDescent="0.3">
      <c r="A1819" s="60">
        <f>Data!A1818</f>
        <v>2021.1</v>
      </c>
      <c r="B1819" s="60">
        <f>Data!B1818</f>
        <v>4460.7071428571426</v>
      </c>
      <c r="C1819" s="60">
        <f>Data!C1818</f>
        <v>59.635360926493661</v>
      </c>
      <c r="D1819" s="60">
        <f>Data!D1818</f>
        <v>182.91</v>
      </c>
      <c r="E1819" s="60">
        <f>Data!E1818</f>
        <v>276.589</v>
      </c>
      <c r="F1819" s="60">
        <f t="shared" si="218"/>
        <v>4892.5065746597711</v>
      </c>
      <c r="G1819" s="60">
        <f t="shared" si="219"/>
        <v>200.61581020937203</v>
      </c>
      <c r="H1819" s="60">
        <f t="shared" si="214"/>
        <v>2856.3868036451022</v>
      </c>
      <c r="I1819" s="60">
        <f t="shared" si="220"/>
        <v>130.62977731240824</v>
      </c>
      <c r="J1819" s="60">
        <f t="shared" si="215"/>
        <v>37.453226020274649</v>
      </c>
      <c r="K1819" s="60">
        <f t="shared" si="216"/>
        <v>3.6230928483166225</v>
      </c>
      <c r="L1819" s="60">
        <f t="shared" si="217"/>
        <v>0.82279247299237301</v>
      </c>
    </row>
    <row r="1820" spans="1:15" x14ac:dyDescent="0.3">
      <c r="A1820" s="60">
        <f>Data!A1819</f>
        <v>2021.11</v>
      </c>
      <c r="B1820" s="60">
        <f>Data!B1819</f>
        <v>4667.3866666666672</v>
      </c>
      <c r="C1820" s="60">
        <f>Data!C1819</f>
        <v>60.016239104443123</v>
      </c>
      <c r="D1820" s="60">
        <f>Data!D1819</f>
        <v>190.39</v>
      </c>
      <c r="E1820" s="60">
        <f>Data!E1819</f>
        <v>277.94799999999998</v>
      </c>
      <c r="F1820" s="60">
        <f t="shared" si="218"/>
        <v>5094.1630138011442</v>
      </c>
      <c r="G1820" s="60">
        <f t="shared" si="219"/>
        <v>207.79887450170537</v>
      </c>
      <c r="H1820" s="60">
        <f t="shared" si="214"/>
        <v>2883.1664044932577</v>
      </c>
      <c r="I1820" s="60">
        <f t="shared" si="220"/>
        <v>131.26021568219102</v>
      </c>
      <c r="J1820" s="60">
        <f t="shared" si="215"/>
        <v>38.809649880015428</v>
      </c>
      <c r="K1820" s="60">
        <f t="shared" si="216"/>
        <v>3.6586689239542789</v>
      </c>
      <c r="L1820" s="60">
        <f t="shared" si="217"/>
        <v>0.85836854863002943</v>
      </c>
    </row>
    <row r="1821" spans="1:15" x14ac:dyDescent="0.3">
      <c r="A1821" s="60">
        <f>Data!A1820</f>
        <v>2021.12</v>
      </c>
      <c r="B1821" s="60">
        <f>Data!B1820</f>
        <v>4674.7727272727261</v>
      </c>
      <c r="C1821" s="60">
        <f>Data!C1820</f>
        <v>60.397117282392585</v>
      </c>
      <c r="D1821" s="60">
        <f>Data!D1820</f>
        <v>197.87</v>
      </c>
      <c r="E1821" s="60">
        <f>Data!E1820</f>
        <v>278.80200000000002</v>
      </c>
      <c r="F1821" s="60">
        <f t="shared" si="218"/>
        <v>5086.5957879198713</v>
      </c>
      <c r="G1821" s="60">
        <f t="shared" si="219"/>
        <v>215.30131351281554</v>
      </c>
      <c r="H1821" s="60">
        <f t="shared" si="214"/>
        <v>2909.082090090898</v>
      </c>
      <c r="I1821" s="60">
        <f t="shared" si="220"/>
        <v>131.93009693750835</v>
      </c>
      <c r="J1821" s="60">
        <f t="shared" si="215"/>
        <v>38.555234218688184</v>
      </c>
      <c r="K1821" s="60">
        <f t="shared" si="216"/>
        <v>3.6520918681902996</v>
      </c>
      <c r="L1821" s="60">
        <f t="shared" si="217"/>
        <v>0.85179149286605016</v>
      </c>
    </row>
    <row r="1822" spans="1:15" x14ac:dyDescent="0.3">
      <c r="A1822" s="60">
        <f>Data!A1821</f>
        <v>2022.01</v>
      </c>
      <c r="B1822" s="60">
        <f>Data!B1821</f>
        <v>4573.8154999999997</v>
      </c>
      <c r="C1822" s="60">
        <f>Data!C1821</f>
        <v>60.921402962953294</v>
      </c>
      <c r="D1822" s="60">
        <f>Data!D1821</f>
        <v>197.88333333333333</v>
      </c>
      <c r="E1822" s="60">
        <f>Data!E1821</f>
        <v>281.14800000000002</v>
      </c>
      <c r="F1822" s="60">
        <f t="shared" si="218"/>
        <v>4935.2170085737753</v>
      </c>
      <c r="G1822" s="60">
        <f t="shared" si="219"/>
        <v>213.51914881130219</v>
      </c>
      <c r="H1822" s="60">
        <f t="shared" si="214"/>
        <v>2933.2828082662286</v>
      </c>
      <c r="I1822" s="60">
        <f t="shared" si="220"/>
        <v>132.59234884725879</v>
      </c>
      <c r="J1822" s="60">
        <f t="shared" si="215"/>
        <v>37.220978823287552</v>
      </c>
      <c r="K1822" s="60">
        <f t="shared" si="216"/>
        <v>3.6168725491833973</v>
      </c>
      <c r="L1822" s="60">
        <f t="shared" si="217"/>
        <v>0.81657217385914782</v>
      </c>
    </row>
    <row r="1823" spans="1:15" x14ac:dyDescent="0.3">
      <c r="A1823" s="60">
        <f>Data!A1822</f>
        <v>2022.02</v>
      </c>
      <c r="B1823" s="60">
        <f>Data!B1822</f>
        <v>4435.9805263157887</v>
      </c>
      <c r="C1823" s="60">
        <f>Data!C1822</f>
        <v>61.445688643514018</v>
      </c>
      <c r="D1823" s="60">
        <f>Data!D1822</f>
        <v>197.89666666666665</v>
      </c>
      <c r="E1823" s="60">
        <f>Data!E1822</f>
        <v>283.71600000000001</v>
      </c>
      <c r="F1823" s="60">
        <f t="shared" si="218"/>
        <v>4743.1669712132434</v>
      </c>
      <c r="G1823" s="60">
        <f t="shared" si="219"/>
        <v>211.60077856025038</v>
      </c>
      <c r="H1823" s="60">
        <f t="shared" si="214"/>
        <v>2956.2640867773916</v>
      </c>
      <c r="I1823" s="60">
        <f t="shared" si="220"/>
        <v>133.24607444273809</v>
      </c>
      <c r="J1823" s="60">
        <f t="shared" si="215"/>
        <v>35.597048476288123</v>
      </c>
      <c r="K1823" s="60">
        <f t="shared" si="216"/>
        <v>3.5722627264514943</v>
      </c>
      <c r="L1823" s="60">
        <f t="shared" si="217"/>
        <v>0.77196235112724487</v>
      </c>
    </row>
    <row r="1824" spans="1:15" x14ac:dyDescent="0.3">
      <c r="A1824" s="60">
        <f>Data!A1823</f>
        <v>2022.03</v>
      </c>
      <c r="B1824" s="60">
        <f>Data!B1823</f>
        <v>4391.2652173913057</v>
      </c>
      <c r="C1824" s="60">
        <f>Data!C1823</f>
        <v>61.969974324074734</v>
      </c>
      <c r="D1824" s="60">
        <f>Data!D1823</f>
        <v>197.91</v>
      </c>
      <c r="E1824" s="60">
        <f>Data!E1823</f>
        <v>287.50400000000002</v>
      </c>
      <c r="F1824" s="60">
        <f t="shared" si="218"/>
        <v>4633.4916736583791</v>
      </c>
      <c r="G1824" s="60">
        <f t="shared" si="219"/>
        <v>208.82690790389</v>
      </c>
      <c r="H1824" s="60">
        <f t="shared" si="214"/>
        <v>2978.8147299887673</v>
      </c>
      <c r="I1824" s="60">
        <f t="shared" si="220"/>
        <v>133.89004210528879</v>
      </c>
      <c r="J1824" s="60">
        <f t="shared" si="215"/>
        <v>34.606693677896395</v>
      </c>
      <c r="K1824" s="60">
        <f t="shared" si="216"/>
        <v>3.5440471222516585</v>
      </c>
      <c r="L1824" s="60">
        <f t="shared" si="217"/>
        <v>0.74374674692740905</v>
      </c>
    </row>
    <row r="1825" spans="1:12" x14ac:dyDescent="0.3">
      <c r="A1825" s="60">
        <f>Data!A1824</f>
        <v>2022.04</v>
      </c>
      <c r="B1825" s="60">
        <f>Data!B1824</f>
        <v>4391.2959999999994</v>
      </c>
      <c r="C1825" s="60">
        <f>Data!C1824</f>
        <v>62.653316216049816</v>
      </c>
      <c r="D1825" s="60">
        <f>Data!D1824</f>
        <v>196.02666666666664</v>
      </c>
      <c r="E1825" s="60">
        <f>Data!E1824</f>
        <v>289.10899999999998</v>
      </c>
      <c r="F1825" s="60">
        <f t="shared" si="218"/>
        <v>4607.8009624328533</v>
      </c>
      <c r="G1825" s="60">
        <f t="shared" si="219"/>
        <v>205.69140939922312</v>
      </c>
      <c r="H1825" s="60">
        <f t="shared" si="214"/>
        <v>2999.3251910023828</v>
      </c>
      <c r="I1825" s="60">
        <f t="shared" si="220"/>
        <v>134.52616293169243</v>
      </c>
      <c r="J1825" s="60">
        <f t="shared" si="215"/>
        <v>34.252080502530426</v>
      </c>
      <c r="K1825" s="60">
        <f t="shared" si="216"/>
        <v>3.5337473074627841</v>
      </c>
      <c r="L1825" s="60">
        <f t="shared" si="217"/>
        <v>0.73344693213853462</v>
      </c>
    </row>
    <row r="1826" spans="1:12" x14ac:dyDescent="0.3">
      <c r="A1826" s="60">
        <f>Data!A1825</f>
        <v>2022.05</v>
      </c>
      <c r="B1826" s="60">
        <f>Data!B1825</f>
        <v>4040.3599999999997</v>
      </c>
      <c r="C1826" s="60">
        <f>Data!C1825</f>
        <v>63.336658108024906</v>
      </c>
      <c r="D1826" s="60">
        <f>Data!D1825</f>
        <v>194.14333333333332</v>
      </c>
      <c r="E1826" s="60">
        <f>Data!E1825</f>
        <v>292.29599999999999</v>
      </c>
      <c r="F1826" s="60">
        <f t="shared" si="218"/>
        <v>4193.3373384514325</v>
      </c>
      <c r="G1826" s="60">
        <f t="shared" si="219"/>
        <v>201.49404723294194</v>
      </c>
      <c r="H1826" s="60">
        <f t="shared" si="214"/>
        <v>3019.5444021558678</v>
      </c>
      <c r="I1826" s="60">
        <f t="shared" si="220"/>
        <v>135.14340087143594</v>
      </c>
      <c r="J1826" s="60">
        <f t="shared" si="215"/>
        <v>31.028798383138373</v>
      </c>
      <c r="K1826" s="60">
        <f t="shared" si="216"/>
        <v>3.4349157533514214</v>
      </c>
      <c r="L1826" s="60">
        <f t="shared" si="217"/>
        <v>0.63461537802717194</v>
      </c>
    </row>
    <row r="1827" spans="1:12" x14ac:dyDescent="0.3">
      <c r="A1827" s="60">
        <f>Data!A1826</f>
        <v>2022.06</v>
      </c>
      <c r="B1827" s="60">
        <f>Data!B1826</f>
        <v>3898.9466666666676</v>
      </c>
      <c r="C1827" s="60">
        <f>Data!C1826</f>
        <v>64.02</v>
      </c>
      <c r="D1827" s="60">
        <f>Data!D1826</f>
        <v>192.26</v>
      </c>
      <c r="E1827" s="60">
        <f>Data!E1826</f>
        <v>296.31099999999998</v>
      </c>
      <c r="F1827" s="60">
        <f t="shared" si="218"/>
        <v>3991.7389419900051</v>
      </c>
      <c r="G1827" s="60">
        <f t="shared" si="219"/>
        <v>196.83565706301826</v>
      </c>
      <c r="H1827" s="60">
        <f t="shared" si="214"/>
        <v>3040.2837244757411</v>
      </c>
      <c r="I1827" s="60">
        <f t="shared" si="220"/>
        <v>135.73800593453333</v>
      </c>
      <c r="J1827" s="60">
        <f t="shared" si="215"/>
        <v>29.407673366847803</v>
      </c>
      <c r="K1827" s="60">
        <f t="shared" si="216"/>
        <v>3.3812556391627298</v>
      </c>
      <c r="L1827" s="60">
        <f t="shared" si="217"/>
        <v>0.58095526383848028</v>
      </c>
    </row>
    <row r="1828" spans="1:12" x14ac:dyDescent="0.3">
      <c r="A1828" s="60">
        <f>Data!A1827</f>
        <v>2022.07</v>
      </c>
      <c r="B1828" s="60">
        <f>Data!B1827</f>
        <v>3911.729499999999</v>
      </c>
      <c r="C1828" s="60">
        <f>Data!C1827</f>
        <v>64.452768447835695</v>
      </c>
      <c r="D1828" s="60">
        <f>Data!D1827</f>
        <v>190.58333333333331</v>
      </c>
      <c r="E1828" s="60">
        <f>Data!E1827</f>
        <v>296.27600000000001</v>
      </c>
      <c r="F1828" s="60">
        <f t="shared" si="218"/>
        <v>4005.2991005295726</v>
      </c>
      <c r="G1828" s="60">
        <f t="shared" si="219"/>
        <v>195.14213689262712</v>
      </c>
      <c r="H1828" s="60">
        <f t="shared" si="214"/>
        <v>3061.9968009211193</v>
      </c>
      <c r="I1828" s="60">
        <f t="shared" si="220"/>
        <v>136.32968995620405</v>
      </c>
      <c r="J1828" s="60">
        <f t="shared" si="215"/>
        <v>29.379507147828736</v>
      </c>
      <c r="K1828" s="60">
        <f t="shared" si="216"/>
        <v>3.3802973955141065</v>
      </c>
      <c r="L1828" s="60">
        <f t="shared" si="217"/>
        <v>0.57999702018985699</v>
      </c>
    </row>
    <row r="1829" spans="1:12" x14ac:dyDescent="0.3">
      <c r="A1829" s="60">
        <f>Data!A1828</f>
        <v>2022.08</v>
      </c>
      <c r="B1829" s="60">
        <f>Data!B1828</f>
        <v>4158.5630434782615</v>
      </c>
      <c r="C1829" s="60">
        <f>Data!C1828</f>
        <v>64.885536895671393</v>
      </c>
      <c r="D1829" s="60">
        <f>Data!D1828</f>
        <v>188.90666666666664</v>
      </c>
      <c r="E1829" s="60">
        <f>Data!E1828</f>
        <v>296.17099999999999</v>
      </c>
      <c r="F1829" s="60">
        <f t="shared" si="218"/>
        <v>4259.5465476319287</v>
      </c>
      <c r="G1829" s="60">
        <f t="shared" si="219"/>
        <v>193.49393802904399</v>
      </c>
      <c r="H1829" s="60">
        <f t="shared" si="214"/>
        <v>3081.1856836061702</v>
      </c>
      <c r="I1829" s="60">
        <f t="shared" si="220"/>
        <v>136.92680031714286</v>
      </c>
      <c r="J1829" s="60">
        <f t="shared" si="215"/>
        <v>31.108201884263597</v>
      </c>
      <c r="K1829" s="60">
        <f t="shared" si="216"/>
        <v>3.437471510597661</v>
      </c>
      <c r="L1829" s="60">
        <f t="shared" si="217"/>
        <v>0.63717113527341152</v>
      </c>
    </row>
    <row r="1830" spans="1:12" x14ac:dyDescent="0.3">
      <c r="A1830" s="60">
        <f>Data!A1829</f>
        <v>2022.09</v>
      </c>
      <c r="B1830" s="60">
        <f>Data!B1829</f>
        <v>3850.5204761904752</v>
      </c>
      <c r="C1830" s="60">
        <f>Data!C1829</f>
        <v>65.318305343507092</v>
      </c>
      <c r="D1830" s="60">
        <f>Data!D1829</f>
        <v>187.23</v>
      </c>
      <c r="E1830" s="60">
        <f>Data!E1829</f>
        <v>296.80799999999999</v>
      </c>
      <c r="F1830" s="60">
        <f t="shared" si="218"/>
        <v>3935.5591601930241</v>
      </c>
      <c r="G1830" s="60">
        <f t="shared" si="219"/>
        <v>191.36497159780058</v>
      </c>
      <c r="H1830" s="60">
        <f t="shared" si="214"/>
        <v>3098.9440065335043</v>
      </c>
      <c r="I1830" s="60">
        <f t="shared" si="220"/>
        <v>137.52520307416427</v>
      </c>
      <c r="J1830" s="60">
        <f t="shared" si="215"/>
        <v>28.617003081759968</v>
      </c>
      <c r="K1830" s="60">
        <f t="shared" si="216"/>
        <v>3.3540010545210084</v>
      </c>
      <c r="L1830" s="60">
        <f t="shared" si="217"/>
        <v>0.55370067919675892</v>
      </c>
    </row>
    <row r="1831" spans="1:12" x14ac:dyDescent="0.3">
      <c r="A1831" s="60">
        <f>Data!A1830</f>
        <v>2022.1</v>
      </c>
      <c r="B1831" s="60">
        <f>Data!B1830</f>
        <v>3726.0509523809519</v>
      </c>
      <c r="C1831" s="60">
        <f>Data!C1830</f>
        <v>65.852203562338062</v>
      </c>
      <c r="D1831" s="60">
        <f>Data!D1830</f>
        <v>182.40333333333334</v>
      </c>
      <c r="E1831" s="60">
        <f>Data!E1830</f>
        <v>298.012</v>
      </c>
      <c r="F1831" s="60">
        <f t="shared" si="218"/>
        <v>3792.9546295690866</v>
      </c>
      <c r="G1831" s="60">
        <f t="shared" si="219"/>
        <v>185.67850425486222</v>
      </c>
      <c r="H1831" s="60">
        <f t="shared" si="214"/>
        <v>3118.2116951464986</v>
      </c>
      <c r="I1831" s="60">
        <f t="shared" si="220"/>
        <v>138.09101103103842</v>
      </c>
      <c r="J1831" s="60">
        <f t="shared" si="215"/>
        <v>27.467063940291901</v>
      </c>
      <c r="K1831" s="60">
        <f t="shared" si="216"/>
        <v>3.3129876119882948</v>
      </c>
      <c r="L1831" s="60">
        <f t="shared" si="217"/>
        <v>0.51268723666404536</v>
      </c>
    </row>
    <row r="1832" spans="1:12" x14ac:dyDescent="0.3">
      <c r="A1832" s="60">
        <f>Data!A1831</f>
        <v>2022.11</v>
      </c>
      <c r="B1832" s="60">
        <f>Data!B1831</f>
        <v>3917.488571428571</v>
      </c>
      <c r="C1832" s="60">
        <f>Data!C1831</f>
        <v>66.386101781169032</v>
      </c>
      <c r="D1832" s="60">
        <f>Data!D1831</f>
        <v>177.57666666666665</v>
      </c>
      <c r="E1832" s="60">
        <f>Data!E1831</f>
        <v>297.71100000000001</v>
      </c>
      <c r="F1832" s="60">
        <f t="shared" si="218"/>
        <v>3991.8615217250476</v>
      </c>
      <c r="G1832" s="60">
        <f t="shared" si="219"/>
        <v>180.94793383516227</v>
      </c>
      <c r="H1832" s="60">
        <f t="shared" si="214"/>
        <v>3138.3150963603794</v>
      </c>
      <c r="I1832" s="60">
        <f t="shared" si="220"/>
        <v>138.62379874861819</v>
      </c>
      <c r="J1832" s="60">
        <f t="shared" si="215"/>
        <v>28.796365110178016</v>
      </c>
      <c r="K1832" s="60">
        <f t="shared" si="216"/>
        <v>3.3602491677244126</v>
      </c>
      <c r="L1832" s="60">
        <f t="shared" si="217"/>
        <v>0.55994879240016315</v>
      </c>
    </row>
    <row r="1833" spans="1:12" x14ac:dyDescent="0.3">
      <c r="A1833" s="60">
        <f>Data!A1832</f>
        <v>2022.12</v>
      </c>
      <c r="B1833" s="60">
        <f>Data!B1832</f>
        <v>3912.3809523809532</v>
      </c>
      <c r="C1833" s="60">
        <f>Data!C1832</f>
        <v>66.92</v>
      </c>
      <c r="D1833" s="60">
        <f>Data!D1832</f>
        <v>172.75</v>
      </c>
      <c r="E1833" s="60">
        <f>Data!E1832</f>
        <v>296.79700000000003</v>
      </c>
      <c r="F1833" s="60">
        <f t="shared" si="218"/>
        <v>3998.9340285014441</v>
      </c>
      <c r="G1833" s="60">
        <f t="shared" si="219"/>
        <v>176.57172495005003</v>
      </c>
      <c r="H1833" s="60">
        <f t="shared" si="214"/>
        <v>3158.0750966900378</v>
      </c>
      <c r="I1833" s="60">
        <f t="shared" si="220"/>
        <v>139.12708287036335</v>
      </c>
      <c r="J1833" s="60">
        <f t="shared" si="215"/>
        <v>28.743030803194475</v>
      </c>
      <c r="K1833" s="60">
        <f t="shared" si="216"/>
        <v>3.3583953310126615</v>
      </c>
      <c r="L1833" s="60">
        <f t="shared" si="217"/>
        <v>0.55809495568841205</v>
      </c>
    </row>
    <row r="1834" spans="1:12" x14ac:dyDescent="0.3">
      <c r="A1834" s="60">
        <f>Data!A1833</f>
        <v>2023.01</v>
      </c>
      <c r="B1834" s="60">
        <f>Data!B1833</f>
        <v>3960.6565000000001</v>
      </c>
      <c r="C1834" s="60">
        <f>Data!C1833</f>
        <v>67.349999999999994</v>
      </c>
      <c r="D1834" s="60">
        <f>Data!D1833</f>
        <v>173.55666666666667</v>
      </c>
      <c r="E1834" s="60">
        <f>Data!E1833</f>
        <v>299.17</v>
      </c>
      <c r="F1834" s="60">
        <f t="shared" si="218"/>
        <v>4016.1668543286428</v>
      </c>
      <c r="G1834" s="60">
        <f t="shared" si="219"/>
        <v>175.98914018785305</v>
      </c>
      <c r="H1834" s="60">
        <f t="shared" si="214"/>
        <v>3177.6168427116995</v>
      </c>
      <c r="I1834" s="60">
        <f t="shared" si="220"/>
        <v>139.62646163999298</v>
      </c>
      <c r="J1834" s="60">
        <f t="shared" si="215"/>
        <v>28.763651296154443</v>
      </c>
      <c r="K1834" s="60">
        <f t="shared" si="216"/>
        <v>3.3591124822406915</v>
      </c>
      <c r="L1834" s="60">
        <f t="shared" si="217"/>
        <v>0.55881210691644201</v>
      </c>
    </row>
    <row r="1835" spans="1:12" x14ac:dyDescent="0.3">
      <c r="A1835" s="60">
        <f>Data!A1834</f>
        <v>2023.02</v>
      </c>
      <c r="B1835" s="60">
        <f>Data!B1834</f>
        <v>4079.6847368421049</v>
      </c>
      <c r="C1835" s="60">
        <f>Data!C1834</f>
        <v>67.78</v>
      </c>
      <c r="D1835" s="60">
        <f>Data!D1834</f>
        <v>174.36333333333332</v>
      </c>
      <c r="E1835" s="60">
        <f>Data!E1834</f>
        <v>300.83999999999997</v>
      </c>
      <c r="F1835" s="60">
        <f t="shared" si="218"/>
        <v>4113.8990853032565</v>
      </c>
      <c r="G1835" s="60">
        <f t="shared" si="219"/>
        <v>175.82563452333466</v>
      </c>
      <c r="H1835" s="60">
        <f t="shared" si="214"/>
        <v>3196.1287595503227</v>
      </c>
      <c r="I1835" s="60">
        <f t="shared" si="220"/>
        <v>140.13075456538422</v>
      </c>
      <c r="J1835" s="60">
        <f t="shared" si="215"/>
        <v>29.35757463136855</v>
      </c>
      <c r="K1835" s="60">
        <f t="shared" si="216"/>
        <v>3.3795505924106779</v>
      </c>
      <c r="L1835" s="60">
        <f t="shared" si="217"/>
        <v>0.57925021708642843</v>
      </c>
    </row>
    <row r="1836" spans="1:12" x14ac:dyDescent="0.3">
      <c r="A1836" s="60">
        <f>Data!A1835</f>
        <v>2023.03</v>
      </c>
      <c r="B1836" s="60">
        <f>Data!B1835</f>
        <v>3968.5591304347827</v>
      </c>
      <c r="C1836" s="60">
        <f>Data!C1835</f>
        <v>68.209999999999994</v>
      </c>
      <c r="D1836" s="60">
        <f>Data!D1835</f>
        <v>175.17</v>
      </c>
      <c r="E1836" s="60">
        <f>Data!E1835</f>
        <v>301.67499999999995</v>
      </c>
      <c r="F1836" s="60">
        <f t="shared" si="218"/>
        <v>3990.7649075531194</v>
      </c>
      <c r="G1836" s="60">
        <f t="shared" si="219"/>
        <v>176.15015069196986</v>
      </c>
      <c r="H1836" s="60">
        <f>GEOMEAN(F1717:F1837)</f>
        <v>3215.0058565958138</v>
      </c>
      <c r="I1836" s="60">
        <f t="shared" si="220"/>
        <v>140.63677722489206</v>
      </c>
      <c r="J1836" s="60">
        <f t="shared" si="215"/>
        <v>28.376396176737565</v>
      </c>
      <c r="K1836" s="60">
        <f t="shared" si="216"/>
        <v>3.3455576790575887</v>
      </c>
      <c r="L1836" s="60">
        <f t="shared" si="217"/>
        <v>0.54525730373333925</v>
      </c>
    </row>
    <row r="1837" spans="1:12" x14ac:dyDescent="0.3">
      <c r="A1837" s="60">
        <f>Data!A1836</f>
        <v>2023.04</v>
      </c>
      <c r="B1837" s="60">
        <f>Data!B1836</f>
        <v>4121.4673684210529</v>
      </c>
      <c r="C1837" s="60">
        <f>Data!C1836</f>
        <v>0</v>
      </c>
      <c r="D1837" s="60">
        <f>Data!D1836</f>
        <v>0</v>
      </c>
      <c r="E1837" s="60">
        <f>Data!E1836</f>
        <v>303.363</v>
      </c>
      <c r="F1837" s="60">
        <f t="shared" si="218"/>
        <v>4121.4673684210529</v>
      </c>
      <c r="G1837" s="60">
        <f t="shared" si="219"/>
        <v>0</v>
      </c>
    </row>
    <row r="1838" spans="1:12" x14ac:dyDescent="0.3">
      <c r="A1838" s="60">
        <f>Data!A1837</f>
        <v>2023.05</v>
      </c>
      <c r="B1838" s="60">
        <f>Data!B1837</f>
        <v>4146.1731818181825</v>
      </c>
      <c r="C1838" s="60">
        <f>Data!C1837</f>
        <v>0</v>
      </c>
      <c r="D1838" s="60">
        <f>Data!D1837</f>
        <v>0</v>
      </c>
      <c r="E1838" s="60">
        <f>Data!E1837</f>
        <v>304.12700000000001</v>
      </c>
      <c r="F1838" s="60">
        <f t="shared" si="218"/>
        <v>4135.7575452225856</v>
      </c>
      <c r="G1838" s="60">
        <f t="shared" si="219"/>
        <v>0</v>
      </c>
    </row>
    <row r="1839" spans="1:12" x14ac:dyDescent="0.3">
      <c r="A1839" s="60">
        <f>Data!A1838</f>
        <v>2023.06</v>
      </c>
      <c r="B1839" s="60">
        <f>Data!B1838</f>
        <v>4345.3728571428574</v>
      </c>
      <c r="C1839" s="60">
        <f>Data!C1838</f>
        <v>0</v>
      </c>
      <c r="D1839" s="60">
        <f>Data!D1838</f>
        <v>0</v>
      </c>
      <c r="E1839" s="60">
        <f>Data!E1838</f>
        <v>304.50900000000001</v>
      </c>
      <c r="F1839" s="60">
        <f t="shared" si="218"/>
        <v>4329.0193263957008</v>
      </c>
      <c r="G1839" s="60">
        <f t="shared" si="219"/>
        <v>0</v>
      </c>
    </row>
    <row r="1840" spans="1:12" x14ac:dyDescent="0.3">
      <c r="A1840" s="60">
        <f>Data!A1839</f>
        <v>2023.07</v>
      </c>
      <c r="B1840" s="60">
        <f>Data!B1839</f>
        <v>4455.59</v>
      </c>
      <c r="C1840" s="60">
        <f>Data!C1839</f>
        <v>0</v>
      </c>
      <c r="D1840" s="60">
        <f>Data!D1839</f>
        <v>0</v>
      </c>
      <c r="E1840" s="60">
        <f>Data!E1839</f>
        <v>304.70000000000005</v>
      </c>
      <c r="F1840" s="60">
        <f t="shared" si="218"/>
        <v>4436.0392161798491</v>
      </c>
      <c r="G1840" s="60">
        <f t="shared" si="219"/>
        <v>0</v>
      </c>
    </row>
    <row r="1841" spans="2:11" x14ac:dyDescent="0.3">
      <c r="B1841" s="61"/>
      <c r="C1841" s="61"/>
      <c r="D1841" s="61"/>
      <c r="E1841" s="61"/>
    </row>
    <row r="1842" spans="2:11" x14ac:dyDescent="0.3">
      <c r="B1842" s="61"/>
      <c r="C1842" s="61"/>
      <c r="D1842" s="61"/>
      <c r="E1842" s="61"/>
    </row>
    <row r="1843" spans="2:11" x14ac:dyDescent="0.3">
      <c r="B1843" s="61"/>
      <c r="C1843" s="61"/>
      <c r="D1843" s="61"/>
      <c r="E1843" s="61"/>
      <c r="K1843" s="60">
        <f>AVERAGE(K129:K1837)</f>
        <v>2.8003003753242495</v>
      </c>
    </row>
    <row r="1844" spans="2:11" x14ac:dyDescent="0.3">
      <c r="B1844" s="61"/>
      <c r="C1844" s="61"/>
      <c r="D1844" s="61"/>
      <c r="E1844" s="61"/>
    </row>
    <row r="1845" spans="2:11" x14ac:dyDescent="0.3">
      <c r="B1845" s="61"/>
      <c r="C1845" s="61"/>
      <c r="D1845" s="61"/>
      <c r="E1845" s="61"/>
    </row>
    <row r="1846" spans="2:11" x14ac:dyDescent="0.3">
      <c r="B1846" s="61"/>
      <c r="C1846" s="61"/>
      <c r="D1846" s="61"/>
      <c r="E1846" s="61"/>
    </row>
    <row r="1847" spans="2:11" x14ac:dyDescent="0.3">
      <c r="B1847" s="61"/>
      <c r="C1847" s="61"/>
      <c r="D1847" s="61"/>
      <c r="E1847" s="61"/>
    </row>
    <row r="1848" spans="2:11" x14ac:dyDescent="0.3">
      <c r="B1848" s="61"/>
      <c r="C1848" s="61"/>
      <c r="D1848" s="61"/>
      <c r="E1848" s="61"/>
    </row>
    <row r="1849" spans="2:11" x14ac:dyDescent="0.3">
      <c r="B1849" s="61"/>
      <c r="C1849" s="61"/>
      <c r="D1849" s="61"/>
      <c r="E1849" s="61"/>
    </row>
    <row r="1850" spans="2:11" x14ac:dyDescent="0.3">
      <c r="B1850" s="61"/>
      <c r="C1850" s="61"/>
      <c r="D1850" s="61"/>
      <c r="E1850" s="61"/>
    </row>
    <row r="1851" spans="2:11" x14ac:dyDescent="0.3">
      <c r="B1851" s="61"/>
      <c r="C1851" s="61"/>
      <c r="D1851" s="61"/>
      <c r="E1851" s="61"/>
    </row>
    <row r="1852" spans="2:11" x14ac:dyDescent="0.3">
      <c r="B1852" s="61"/>
      <c r="C1852" s="61"/>
      <c r="D1852" s="61"/>
      <c r="E1852" s="61"/>
    </row>
    <row r="1853" spans="2:11" x14ac:dyDescent="0.3">
      <c r="B1853" s="61"/>
      <c r="C1853" s="61"/>
      <c r="D1853" s="61"/>
      <c r="E1853" s="6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0278-2200-4592-AEC8-05913DEDDD89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B 103 Q2 2023</vt:lpstr>
      <vt:lpstr>B. 103 q caL Q2 2023</vt:lpstr>
      <vt:lpstr>SHW q </vt:lpstr>
      <vt:lpstr>Q &amp; CAPE for Chart</vt:lpstr>
      <vt:lpstr>Data</vt:lpstr>
      <vt:lpstr>CAPE calculation</vt:lpstr>
      <vt:lpstr>Sheet7</vt:lpstr>
      <vt:lpstr>Chart1</vt:lpstr>
      <vt:lpstr>Print_Area</vt:lpstr>
      <vt:lpstr>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SG</dc:creator>
  <cp:lastModifiedBy>Vanessa</cp:lastModifiedBy>
  <dcterms:created xsi:type="dcterms:W3CDTF">2023-09-12T07:55:02Z</dcterms:created>
  <dcterms:modified xsi:type="dcterms:W3CDTF">2023-09-14T14:01:38Z</dcterms:modified>
</cp:coreProperties>
</file>